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beenishamjad/CEQ Institute Dropbox/CEQ Data Center/1. CEQI Team/3. CEQDC Products/2. CEQ Standard Indicators/_CEQ Standard Indicators Web/May15_2020/"/>
    </mc:Choice>
  </mc:AlternateContent>
  <xr:revisionPtr revIDLastSave="0" documentId="13_ncr:1_{7637DF03-82BA-D84A-9410-77CFB81393E4}" xr6:coauthVersionLast="45" xr6:coauthVersionMax="45" xr10:uidLastSave="{00000000-0000-0000-0000-000000000000}"/>
  <bookViews>
    <workbookView xWindow="0" yWindow="460" windowWidth="18940" windowHeight="16600" xr2:uid="{5E55B3DE-7297-A74C-8AB9-7CA1CBDE4F13}"/>
  </bookViews>
  <sheets>
    <sheet name="Title" sheetId="11" r:id="rId1"/>
    <sheet name="Contents" sheetId="12" r:id="rId2"/>
    <sheet name="1. CEQ Methodology" sheetId="17" r:id="rId3"/>
    <sheet name="2. CEQ Core income concepts " sheetId="16" r:id="rId4"/>
    <sheet name="3. General information" sheetId="18" r:id="rId5"/>
    <sheet name="4.Taxes and transfers- ShareGDP" sheetId="3" r:id="rId6"/>
    <sheet name="5.Inequality - Gini coefficient" sheetId="1" r:id="rId7"/>
    <sheet name="6.Inequality - Theil index" sheetId="31" r:id="rId8"/>
    <sheet name="7.Inequality - 90-10 ratio" sheetId="32" r:id="rId9"/>
    <sheet name="8. Inequality - Absolute Gini" sheetId="33" r:id="rId10"/>
    <sheet name="9.Poverty - Headcount ratio P05" sheetId="2" r:id="rId11"/>
    <sheet name="10.Poverty -Headcount ratio P11" sheetId="21" r:id="rId12"/>
    <sheet name="11.Pov-Pov &amp; sq pov gap PDI P05" sheetId="4" r:id="rId13"/>
    <sheet name="12.Pov-Pov &amp; sq pov gap PDI P11" sheetId="22" r:id="rId14"/>
    <sheet name="13.Pov-Pov &amp; sq pov gap PGT P05" sheetId="5" r:id="rId15"/>
    <sheet name="14.Pov-Pov &amp; sq pov gap PGT P11" sheetId="23" r:id="rId16"/>
    <sheet name="15. Conc coeff" sheetId="6" r:id="rId17"/>
    <sheet name="16. Incidence by decile" sheetId="9" r:id="rId18"/>
    <sheet name="17. Incidence by inc cat P05" sheetId="10" r:id="rId19"/>
    <sheet name="18. Incidence by inc cat P11" sheetId="24" r:id="rId20"/>
    <sheet name="19. Conc shares by decile" sheetId="19" r:id="rId21"/>
    <sheet name="20. Conc shares by inc cat P05" sheetId="20" r:id="rId22"/>
    <sheet name="21. Conc shares by inc cat P11" sheetId="25" r:id="rId23"/>
    <sheet name="22. Income by deciles" sheetId="29" r:id="rId24"/>
    <sheet name="23. Distribution of income" sheetId="30" r:id="rId25"/>
    <sheet name="24. Marginal Contr" sheetId="35" r:id="rId26"/>
    <sheet name="25. References" sheetId="13" r:id="rId27"/>
    <sheet name="26. Source - CEQ MWBs" sheetId="14" r:id="rId28"/>
    <sheet name="27. Household surveys" sheetId="15" r:id="rId29"/>
  </sheets>
  <externalReferences>
    <externalReference r:id="rId30"/>
    <externalReference r:id="rId31"/>
    <externalReference r:id="rId32"/>
    <externalReference r:id="rId33"/>
    <externalReference r:id="rId34"/>
    <externalReference r:id="rId35"/>
    <externalReference r:id="rId36"/>
  </externalReferences>
  <definedNames>
    <definedName name="__Key1" localSheetId="11" hidden="1">#REF!</definedName>
    <definedName name="__Key1" localSheetId="13" hidden="1">#REF!</definedName>
    <definedName name="__Key1" localSheetId="15" hidden="1">#REF!</definedName>
    <definedName name="__Key1" localSheetId="17" hidden="1">#REF!</definedName>
    <definedName name="__Key1" localSheetId="19" hidden="1">#REF!</definedName>
    <definedName name="__Key1" localSheetId="22" hidden="1">#REF!</definedName>
    <definedName name="__Key1" localSheetId="23" hidden="1">#REF!</definedName>
    <definedName name="__Key1" localSheetId="24" hidden="1">#REF!</definedName>
    <definedName name="__Key1" localSheetId="4" hidden="1">#REF!</definedName>
    <definedName name="__Key1" hidden="1">#REF!</definedName>
    <definedName name="_f" localSheetId="11" hidden="1">#REF!</definedName>
    <definedName name="_f" localSheetId="13" hidden="1">#REF!</definedName>
    <definedName name="_f" localSheetId="15" hidden="1">#REF!</definedName>
    <definedName name="_f" localSheetId="19" hidden="1">#REF!</definedName>
    <definedName name="_f" localSheetId="22" hidden="1">#REF!</definedName>
    <definedName name="_f" localSheetId="23" hidden="1">#REF!</definedName>
    <definedName name="_f" localSheetId="24" hidden="1">#REF!</definedName>
    <definedName name="_f" localSheetId="4" hidden="1">#REF!</definedName>
    <definedName name="_f" hidden="1">#REF!</definedName>
    <definedName name="_xlnm._FilterDatabase" localSheetId="17" hidden="1">'16. Incidence by decile'!$B$7:$BP$567</definedName>
    <definedName name="_xlnm._FilterDatabase" localSheetId="4" hidden="1">'3. General information'!$A$6:$Q$58</definedName>
    <definedName name="_Key01" localSheetId="11" hidden="1">#REF!</definedName>
    <definedName name="_Key01" localSheetId="13" hidden="1">#REF!</definedName>
    <definedName name="_Key01" localSheetId="15" hidden="1">#REF!</definedName>
    <definedName name="_Key01" localSheetId="17" hidden="1">#REF!</definedName>
    <definedName name="_Key01" localSheetId="19" hidden="1">#REF!</definedName>
    <definedName name="_Key01" localSheetId="22" hidden="1">#REF!</definedName>
    <definedName name="_Key01" localSheetId="23" hidden="1">#REF!</definedName>
    <definedName name="_Key01" localSheetId="24" hidden="1">#REF!</definedName>
    <definedName name="_Key01" localSheetId="4" hidden="1">#REF!</definedName>
    <definedName name="_Key01" hidden="1">#REF!</definedName>
    <definedName name="_Key1" localSheetId="11" hidden="1">#REF!</definedName>
    <definedName name="_Key1" localSheetId="13" hidden="1">#REF!</definedName>
    <definedName name="_Key1" localSheetId="15" hidden="1">#REF!</definedName>
    <definedName name="_Key1" localSheetId="19" hidden="1">#REF!</definedName>
    <definedName name="_Key1" localSheetId="22" hidden="1">#REF!</definedName>
    <definedName name="_Key1" localSheetId="4" hidden="1">#REF!</definedName>
    <definedName name="_Key1" hidden="1">#REF!</definedName>
    <definedName name="_Order1">255</definedName>
    <definedName name="_prueba" localSheetId="11" hidden="1">#REF!</definedName>
    <definedName name="_prueba" localSheetId="13" hidden="1">#REF!</definedName>
    <definedName name="_prueba" localSheetId="15" hidden="1">#REF!</definedName>
    <definedName name="_prueba" localSheetId="17" hidden="1">#REF!</definedName>
    <definedName name="_prueba" localSheetId="19" hidden="1">#REF!</definedName>
    <definedName name="_prueba" localSheetId="22" hidden="1">#REF!</definedName>
    <definedName name="_prueba" localSheetId="23" hidden="1">#REF!</definedName>
    <definedName name="_prueba" localSheetId="24" hidden="1">#REF!</definedName>
    <definedName name="_prueba" localSheetId="4" hidden="1">#REF!</definedName>
    <definedName name="_prueba" hidden="1">#REF!</definedName>
    <definedName name="_Regression_Int">1</definedName>
    <definedName name="_Sort" localSheetId="11" hidden="1">#REF!</definedName>
    <definedName name="_Sort" localSheetId="13" hidden="1">#REF!</definedName>
    <definedName name="_Sort" localSheetId="15" hidden="1">#REF!</definedName>
    <definedName name="_Sort" localSheetId="17" hidden="1">#REF!</definedName>
    <definedName name="_Sort" localSheetId="19" hidden="1">#REF!</definedName>
    <definedName name="_Sort" localSheetId="22" hidden="1">#REF!</definedName>
    <definedName name="_Sort" localSheetId="23" hidden="1">#REF!</definedName>
    <definedName name="_Sort" localSheetId="24" hidden="1">#REF!</definedName>
    <definedName name="_Sort" localSheetId="4" hidden="1">#REF!</definedName>
    <definedName name="_Sort" hidden="1">#REF!</definedName>
    <definedName name="_Sort01" localSheetId="11" hidden="1">#REF!</definedName>
    <definedName name="_Sort01" localSheetId="13" hidden="1">#REF!</definedName>
    <definedName name="_Sort01" localSheetId="15" hidden="1">#REF!</definedName>
    <definedName name="_Sort01" localSheetId="19" hidden="1">#REF!</definedName>
    <definedName name="_Sort01" localSheetId="22" hidden="1">#REF!</definedName>
    <definedName name="_Sort01" localSheetId="23" hidden="1">#REF!</definedName>
    <definedName name="_Sort01" localSheetId="24" hidden="1">#REF!</definedName>
    <definedName name="_Sort01" localSheetId="4" hidden="1">#REF!</definedName>
    <definedName name="_Sort01" hidden="1">#REF!</definedName>
    <definedName name="_sort1" localSheetId="11" hidden="1">#REF!</definedName>
    <definedName name="_sort1" localSheetId="13" hidden="1">#REF!</definedName>
    <definedName name="_sort1" localSheetId="15" hidden="1">#REF!</definedName>
    <definedName name="_sort1" localSheetId="19" hidden="1">#REF!</definedName>
    <definedName name="_sort1" localSheetId="22" hidden="1">#REF!</definedName>
    <definedName name="_sort1" localSheetId="23" hidden="1">#REF!</definedName>
    <definedName name="_sort1" localSheetId="24" hidden="1">#REF!</definedName>
    <definedName name="_sort1" localSheetId="4" hidden="1">#REF!</definedName>
    <definedName name="_sort1" hidden="1">#REF!</definedName>
    <definedName name="_sort11" localSheetId="11" hidden="1">#REF!</definedName>
    <definedName name="_sort11" localSheetId="13" hidden="1">#REF!</definedName>
    <definedName name="_sort11" localSheetId="15" hidden="1">#REF!</definedName>
    <definedName name="_sort11" localSheetId="19" hidden="1">#REF!</definedName>
    <definedName name="_sort11" localSheetId="22" hidden="1">#REF!</definedName>
    <definedName name="_sort11" localSheetId="4" hidden="1">#REF!</definedName>
    <definedName name="_sort11" hidden="1">#REF!</definedName>
    <definedName name="\a">#N/A</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localSheetId="16" hidden="1">#REF!</definedName>
    <definedName name="A" localSheetId="17" hidden="1">#REF!</definedName>
    <definedName name="A" localSheetId="18" hidden="1">#REF!</definedName>
    <definedName name="A" localSheetId="19" hidden="1">#REF!</definedName>
    <definedName name="A" localSheetId="22" hidden="1">#REF!</definedName>
    <definedName name="A" localSheetId="23" hidden="1">#REF!</definedName>
    <definedName name="A" localSheetId="24" hidden="1">#REF!</definedName>
    <definedName name="A" localSheetId="25" hidden="1">#REF!</definedName>
    <definedName name="A" localSheetId="4" hidden="1">#REF!</definedName>
    <definedName name="A" localSheetId="5" hidden="1">#REF!</definedName>
    <definedName name="A" localSheetId="6" hidden="1">#REF!</definedName>
    <definedName name="A" localSheetId="7" hidden="1">#REF!</definedName>
    <definedName name="A" localSheetId="8" hidden="1">#REF!</definedName>
    <definedName name="A" localSheetId="9" hidden="1">#REF!</definedName>
    <definedName name="A" localSheetId="10" hidden="1">#REF!</definedName>
    <definedName name="A" hidden="1">#REF!</definedName>
    <definedName name="aa" localSheetId="11" hidden="1">#REF!</definedName>
    <definedName name="aa" localSheetId="12" hidden="1">#REF!</definedName>
    <definedName name="aa" localSheetId="13" hidden="1">#REF!</definedName>
    <definedName name="aa" localSheetId="14" hidden="1">#REF!</definedName>
    <definedName name="aa" localSheetId="15" hidden="1">#REF!</definedName>
    <definedName name="aa" localSheetId="16" hidden="1">#REF!</definedName>
    <definedName name="aa" localSheetId="17" hidden="1">#REF!</definedName>
    <definedName name="aa" localSheetId="18" hidden="1">#REF!</definedName>
    <definedName name="aa" localSheetId="19" hidden="1">#REF!</definedName>
    <definedName name="aa" localSheetId="22" hidden="1">#REF!</definedName>
    <definedName name="aa" localSheetId="23" hidden="1">#REF!</definedName>
    <definedName name="aa" localSheetId="24" hidden="1">#REF!</definedName>
    <definedName name="aa" localSheetId="25" hidden="1">#REF!</definedName>
    <definedName name="aa" localSheetId="4" hidden="1">#REF!</definedName>
    <definedName name="aa" localSheetId="5" hidden="1">#REF!</definedName>
    <definedName name="aa" localSheetId="6" hidden="1">#REF!</definedName>
    <definedName name="aa" localSheetId="7" hidden="1">#REF!</definedName>
    <definedName name="aa" localSheetId="8" hidden="1">#REF!</definedName>
    <definedName name="aa" localSheetId="9" hidden="1">#REF!</definedName>
    <definedName name="aa" localSheetId="10" hidden="1">#REF!</definedName>
    <definedName name="aa" hidden="1">#REF!</definedName>
    <definedName name="aaaaaaaaaaaaaaaa" localSheetId="11" hidden="1">#REF!</definedName>
    <definedName name="aaaaaaaaaaaaaaaa" localSheetId="13" hidden="1">#REF!</definedName>
    <definedName name="aaaaaaaaaaaaaaaa" localSheetId="15" hidden="1">#REF!</definedName>
    <definedName name="aaaaaaaaaaaaaaaa" localSheetId="19" hidden="1">#REF!</definedName>
    <definedName name="aaaaaaaaaaaaaaaa" localSheetId="22" hidden="1">#REF!</definedName>
    <definedName name="aaaaaaaaaaaaaaaa" localSheetId="23" hidden="1">#REF!</definedName>
    <definedName name="aaaaaaaaaaaaaaaa" localSheetId="24" hidden="1">#REF!</definedName>
    <definedName name="aaaaaaaaaaaaaaaa" localSheetId="4" hidden="1">#REF!</definedName>
    <definedName name="aaaaaaaaaaaaaaaa" hidden="1">#REF!</definedName>
    <definedName name="aAASSa" localSheetId="11" hidden="1">#REF!</definedName>
    <definedName name="aAASSa" localSheetId="13" hidden="1">#REF!</definedName>
    <definedName name="aAASSa" localSheetId="15" hidden="1">#REF!</definedName>
    <definedName name="aAASSa" localSheetId="19" hidden="1">#REF!</definedName>
    <definedName name="aAASSa" localSheetId="22" hidden="1">#REF!</definedName>
    <definedName name="aAASSa" localSheetId="4" hidden="1">#REF!</definedName>
    <definedName name="aAASSa" hidden="1">#REF!</definedName>
    <definedName name="adssfs" localSheetId="11" hidden="1">#REF!</definedName>
    <definedName name="adssfs" localSheetId="13" hidden="1">#REF!</definedName>
    <definedName name="adssfs" localSheetId="15" hidden="1">#REF!</definedName>
    <definedName name="adssfs" localSheetId="19" hidden="1">#REF!</definedName>
    <definedName name="adssfs" localSheetId="22" hidden="1">#REF!</definedName>
    <definedName name="adssfs" localSheetId="4" hidden="1">#REF!</definedName>
    <definedName name="adssfs" hidden="1">#REF!</definedName>
    <definedName name="ALDLS" localSheetId="11" hidden="1">#REF!</definedName>
    <definedName name="ALDLS" localSheetId="13" hidden="1">#REF!</definedName>
    <definedName name="ALDLS" localSheetId="15" hidden="1">#REF!</definedName>
    <definedName name="ALDLS" localSheetId="19" hidden="1">#REF!</definedName>
    <definedName name="ALDLS" localSheetId="22" hidden="1">#REF!</definedName>
    <definedName name="ALDLS" localSheetId="4" hidden="1">#REF!</definedName>
    <definedName name="ALDLS" hidden="1">#REF!</definedName>
    <definedName name="Almacendao" localSheetId="11" hidden="1">#REF!</definedName>
    <definedName name="Almacendao" localSheetId="13" hidden="1">#REF!</definedName>
    <definedName name="Almacendao" localSheetId="15" hidden="1">#REF!</definedName>
    <definedName name="Almacendao" localSheetId="19" hidden="1">#REF!</definedName>
    <definedName name="Almacendao" localSheetId="22" hidden="1">#REF!</definedName>
    <definedName name="Almacendao" localSheetId="4" hidden="1">#REF!</definedName>
    <definedName name="Almacendao" hidden="1">#REF!</definedName>
    <definedName name="bb" localSheetId="11" hidden="1">#REF!</definedName>
    <definedName name="bb" localSheetId="13" hidden="1">#REF!</definedName>
    <definedName name="bb" localSheetId="15" hidden="1">#REF!</definedName>
    <definedName name="bb" localSheetId="19" hidden="1">#REF!</definedName>
    <definedName name="bb" localSheetId="22" hidden="1">#REF!</definedName>
    <definedName name="bb" localSheetId="4" hidden="1">#REF!</definedName>
    <definedName name="bb" hidden="1">#REF!</definedName>
    <definedName name="bbb" localSheetId="11" hidden="1">#REF!</definedName>
    <definedName name="bbb" localSheetId="13" hidden="1">#REF!</definedName>
    <definedName name="bbb" localSheetId="15" hidden="1">#REF!</definedName>
    <definedName name="bbb" localSheetId="19" hidden="1">#REF!</definedName>
    <definedName name="bbb" localSheetId="22" hidden="1">#REF!</definedName>
    <definedName name="bbb" localSheetId="4" hidden="1">#REF!</definedName>
    <definedName name="bbb" hidden="1">#REF!</definedName>
    <definedName name="Countries">[1]List!$A$1:$A$31</definedName>
    <definedName name="CUAD.0">#N/A</definedName>
    <definedName name="CUAD.0CONT">#N/A</definedName>
    <definedName name="CUAD.1">#N/A</definedName>
    <definedName name="CUAD.1CONT">#N/A</definedName>
    <definedName name="CUAD.2">#N/A</definedName>
    <definedName name="CUAD.2CONT">#N/A</definedName>
    <definedName name="d" localSheetId="11" hidden="1">#REF!</definedName>
    <definedName name="d" localSheetId="13" hidden="1">#REF!</definedName>
    <definedName name="d" localSheetId="15" hidden="1">#REF!</definedName>
    <definedName name="d" localSheetId="17" hidden="1">#REF!</definedName>
    <definedName name="d" localSheetId="19" hidden="1">#REF!</definedName>
    <definedName name="d" localSheetId="22" hidden="1">#REF!</definedName>
    <definedName name="d" localSheetId="23" hidden="1">#REF!</definedName>
    <definedName name="d" localSheetId="24" hidden="1">#REF!</definedName>
    <definedName name="d" localSheetId="4" hidden="1">#REF!</definedName>
    <definedName name="d" hidden="1">#REF!</definedName>
    <definedName name="daadadadaad" localSheetId="11" hidden="1">#REF!</definedName>
    <definedName name="daadadadaad" localSheetId="13" hidden="1">#REF!</definedName>
    <definedName name="daadadadaad" localSheetId="15" hidden="1">#REF!</definedName>
    <definedName name="daadadadaad" localSheetId="19" hidden="1">#REF!</definedName>
    <definedName name="daadadadaad" localSheetId="22" hidden="1">#REF!</definedName>
    <definedName name="daadadadaad" localSheetId="23" hidden="1">#REF!</definedName>
    <definedName name="daadadadaad" localSheetId="24" hidden="1">#REF!</definedName>
    <definedName name="daadadadaad" localSheetId="4" hidden="1">#REF!</definedName>
    <definedName name="daadadadaad" hidden="1">#REF!</definedName>
    <definedName name="df" localSheetId="11" hidden="1">#REF!</definedName>
    <definedName name="df" localSheetId="13" hidden="1">#REF!</definedName>
    <definedName name="df" localSheetId="15" hidden="1">#REF!</definedName>
    <definedName name="df" localSheetId="19" hidden="1">#REF!</definedName>
    <definedName name="df" localSheetId="22" hidden="1">#REF!</definedName>
    <definedName name="df" localSheetId="23" hidden="1">#REF!</definedName>
    <definedName name="df" localSheetId="24" hidden="1">#REF!</definedName>
    <definedName name="df" localSheetId="4" hidden="1">#REF!</definedName>
    <definedName name="df" hidden="1">#REF!</definedName>
    <definedName name="e" localSheetId="11" hidden="1">#REF!</definedName>
    <definedName name="e" localSheetId="13" hidden="1">#REF!</definedName>
    <definedName name="e" localSheetId="15" hidden="1">#REF!</definedName>
    <definedName name="e" localSheetId="19" hidden="1">#REF!</definedName>
    <definedName name="e" localSheetId="22" hidden="1">#REF!</definedName>
    <definedName name="e" localSheetId="4" hidden="1">#REF!</definedName>
    <definedName name="e" hidden="1">#REF!</definedName>
    <definedName name="fdhsh" localSheetId="11" hidden="1">#REF!</definedName>
    <definedName name="fdhsh" localSheetId="13" hidden="1">#REF!</definedName>
    <definedName name="fdhsh" localSheetId="15" hidden="1">#REF!</definedName>
    <definedName name="fdhsh" localSheetId="19" hidden="1">#REF!</definedName>
    <definedName name="fdhsh" localSheetId="22" hidden="1">#REF!</definedName>
    <definedName name="fdhsh" localSheetId="4" hidden="1">#REF!</definedName>
    <definedName name="fdhsh" hidden="1">#REF!</definedName>
    <definedName name="fech_cambi" localSheetId="11">#REF!</definedName>
    <definedName name="fech_cambi" localSheetId="13">#REF!</definedName>
    <definedName name="fech_cambi" localSheetId="15">#REF!</definedName>
    <definedName name="fech_cambi" localSheetId="19">#REF!</definedName>
    <definedName name="fech_cambi" localSheetId="22">#REF!</definedName>
    <definedName name="fech_cambi" localSheetId="4">#REF!</definedName>
    <definedName name="fech_cambi">#REF!</definedName>
    <definedName name="g" localSheetId="11" hidden="1">#REF!</definedName>
    <definedName name="g" localSheetId="13" hidden="1">#REF!</definedName>
    <definedName name="g" localSheetId="15" hidden="1">#REF!</definedName>
    <definedName name="g" localSheetId="19" hidden="1">#REF!</definedName>
    <definedName name="g" localSheetId="22" hidden="1">#REF!</definedName>
    <definedName name="g" localSheetId="4" hidden="1">#REF!</definedName>
    <definedName name="g" hidden="1">#REF!</definedName>
    <definedName name="General" localSheetId="11" hidden="1">#REF!</definedName>
    <definedName name="General" localSheetId="13" hidden="1">#REF!</definedName>
    <definedName name="General" localSheetId="15" hidden="1">#REF!</definedName>
    <definedName name="General" localSheetId="19" hidden="1">#REF!</definedName>
    <definedName name="General" localSheetId="22" hidden="1">#REF!</definedName>
    <definedName name="General" hidden="1">#REF!</definedName>
    <definedName name="generalinfo" localSheetId="11" hidden="1">#REF!</definedName>
    <definedName name="generalinfo" localSheetId="13" hidden="1">#REF!</definedName>
    <definedName name="generalinfo" localSheetId="15" hidden="1">#REF!</definedName>
    <definedName name="generalinfo" localSheetId="19" hidden="1">#REF!</definedName>
    <definedName name="generalinfo" localSheetId="22" hidden="1">#REF!</definedName>
    <definedName name="generalinfo" localSheetId="4" hidden="1">#REF!</definedName>
    <definedName name="generalinfo" hidden="1">#REF!</definedName>
    <definedName name="graphgastosoc" localSheetId="11" hidden="1">#REF!</definedName>
    <definedName name="graphgastosoc" localSheetId="13" hidden="1">#REF!</definedName>
    <definedName name="graphgastosoc" localSheetId="15" hidden="1">#REF!</definedName>
    <definedName name="graphgastosoc" localSheetId="19" hidden="1">#REF!</definedName>
    <definedName name="graphgastosoc" localSheetId="22" hidden="1">#REF!</definedName>
    <definedName name="graphgastosoc" localSheetId="4" hidden="1">#REF!</definedName>
    <definedName name="graphgastosoc" hidden="1">#REF!</definedName>
    <definedName name="gv" localSheetId="11">#REF!</definedName>
    <definedName name="gv" localSheetId="13">#REF!</definedName>
    <definedName name="gv" localSheetId="15">#REF!</definedName>
    <definedName name="gv" localSheetId="19">#REF!</definedName>
    <definedName name="gv" localSheetId="22">#REF!</definedName>
    <definedName name="gv" localSheetId="4">#REF!</definedName>
    <definedName name="gv">#REF!</definedName>
    <definedName name="h" localSheetId="11" hidden="1">#REF!</definedName>
    <definedName name="h" localSheetId="13" hidden="1">#REF!</definedName>
    <definedName name="h" localSheetId="15" hidden="1">#REF!</definedName>
    <definedName name="h" localSheetId="19" hidden="1">#REF!</definedName>
    <definedName name="h" localSheetId="22" hidden="1">#REF!</definedName>
    <definedName name="h" localSheetId="4" hidden="1">#REF!</definedName>
    <definedName name="h" hidden="1">#REF!</definedName>
    <definedName name="hhj" localSheetId="11" hidden="1">#REF!</definedName>
    <definedName name="hhj" localSheetId="13" hidden="1">#REF!</definedName>
    <definedName name="hhj" localSheetId="15" hidden="1">#REF!</definedName>
    <definedName name="hhj" localSheetId="19" hidden="1">#REF!</definedName>
    <definedName name="hhj" localSheetId="22" hidden="1">#REF!</definedName>
    <definedName name="hhj" localSheetId="4" hidden="1">#REF!</definedName>
    <definedName name="hhj" hidden="1">#REF!</definedName>
    <definedName name="i" localSheetId="11" hidden="1">#REF!</definedName>
    <definedName name="i" localSheetId="13" hidden="1">#REF!</definedName>
    <definedName name="i" localSheetId="15" hidden="1">#REF!</definedName>
    <definedName name="i" localSheetId="19" hidden="1">#REF!</definedName>
    <definedName name="i" localSheetId="22" hidden="1">#REF!</definedName>
    <definedName name="i" localSheetId="4" hidden="1">#REF!</definedName>
    <definedName name="i" hidden="1">#REF!</definedName>
    <definedName name="ip" localSheetId="11">#REF!</definedName>
    <definedName name="ip" localSheetId="13">#REF!</definedName>
    <definedName name="ip" localSheetId="15">#REF!</definedName>
    <definedName name="ip" localSheetId="19">#REF!</definedName>
    <definedName name="ip" localSheetId="22">#REF!</definedName>
    <definedName name="ip" localSheetId="4">#REF!</definedName>
    <definedName name="ip">#REF!</definedName>
    <definedName name="iq" localSheetId="11">#REF!</definedName>
    <definedName name="iq" localSheetId="13">#REF!</definedName>
    <definedName name="iq" localSheetId="15">#REF!</definedName>
    <definedName name="iq" localSheetId="19">#REF!</definedName>
    <definedName name="iq" localSheetId="22">#REF!</definedName>
    <definedName name="iq" localSheetId="4">#REF!</definedName>
    <definedName name="iq">#REF!</definedName>
    <definedName name="jam" localSheetId="11" hidden="1">#REF!</definedName>
    <definedName name="jam" localSheetId="13" hidden="1">#REF!</definedName>
    <definedName name="jam" localSheetId="15" hidden="1">#REF!</definedName>
    <definedName name="jam" localSheetId="19" hidden="1">#REF!</definedName>
    <definedName name="jam" localSheetId="22" hidden="1">#REF!</definedName>
    <definedName name="jam" localSheetId="4" hidden="1">#REF!</definedName>
    <definedName name="jam" hidden="1">#REF!</definedName>
    <definedName name="jamfrh" localSheetId="11" hidden="1">#REF!</definedName>
    <definedName name="jamfrh" localSheetId="13" hidden="1">#REF!</definedName>
    <definedName name="jamfrh" localSheetId="15" hidden="1">#REF!</definedName>
    <definedName name="jamfrh" localSheetId="19" hidden="1">#REF!</definedName>
    <definedName name="jamfrh" localSheetId="22" hidden="1">#REF!</definedName>
    <definedName name="jamfrh" localSheetId="4" hidden="1">#REF!</definedName>
    <definedName name="jamfrh" hidden="1">#REF!</definedName>
    <definedName name="jkghjv" localSheetId="11" hidden="1">#REF!</definedName>
    <definedName name="jkghjv" localSheetId="13" hidden="1">#REF!</definedName>
    <definedName name="jkghjv" localSheetId="15" hidden="1">#REF!</definedName>
    <definedName name="jkghjv" localSheetId="19" hidden="1">#REF!</definedName>
    <definedName name="jkghjv" localSheetId="22" hidden="1">#REF!</definedName>
    <definedName name="jkghjv" localSheetId="4" hidden="1">#REF!</definedName>
    <definedName name="jkghjv" hidden="1">#REF!</definedName>
    <definedName name="man" localSheetId="11" hidden="1">#REF!</definedName>
    <definedName name="man" localSheetId="13" hidden="1">#REF!</definedName>
    <definedName name="man" localSheetId="15" hidden="1">#REF!</definedName>
    <definedName name="man" localSheetId="19" hidden="1">#REF!</definedName>
    <definedName name="man" localSheetId="22" hidden="1">#REF!</definedName>
    <definedName name="man" localSheetId="4" hidden="1">#REF!</definedName>
    <definedName name="man" hidden="1">#REF!</definedName>
    <definedName name="mann" localSheetId="11" hidden="1">#REF!</definedName>
    <definedName name="mann" localSheetId="13" hidden="1">#REF!</definedName>
    <definedName name="mann" localSheetId="15" hidden="1">#REF!</definedName>
    <definedName name="mann" localSheetId="19" hidden="1">#REF!</definedName>
    <definedName name="mann" localSheetId="22" hidden="1">#REF!</definedName>
    <definedName name="mann" localSheetId="4" hidden="1">#REF!</definedName>
    <definedName name="mann" hidden="1">#REF!</definedName>
    <definedName name="mas" localSheetId="11" hidden="1">#REF!</definedName>
    <definedName name="mas" localSheetId="13" hidden="1">#REF!</definedName>
    <definedName name="mas" localSheetId="15" hidden="1">#REF!</definedName>
    <definedName name="mas" localSheetId="19" hidden="1">#REF!</definedName>
    <definedName name="mas" localSheetId="22" hidden="1">#REF!</definedName>
    <definedName name="mas" localSheetId="4" hidden="1">#REF!</definedName>
    <definedName name="mas" hidden="1">#REF!</definedName>
    <definedName name="no" localSheetId="11" hidden="1">#REF!</definedName>
    <definedName name="no" localSheetId="13" hidden="1">#REF!</definedName>
    <definedName name="no" localSheetId="15" hidden="1">#REF!</definedName>
    <definedName name="no" localSheetId="19" hidden="1">#REF!</definedName>
    <definedName name="no" localSheetId="22" hidden="1">#REF!</definedName>
    <definedName name="no" localSheetId="4" hidden="1">#REF!</definedName>
    <definedName name="no" hidden="1">#REF!</definedName>
    <definedName name="o" localSheetId="11" hidden="1">#REF!</definedName>
    <definedName name="o" localSheetId="13" hidden="1">#REF!</definedName>
    <definedName name="o" localSheetId="15" hidden="1">#REF!</definedName>
    <definedName name="o" localSheetId="19" hidden="1">#REF!</definedName>
    <definedName name="o" localSheetId="22" hidden="1">#REF!</definedName>
    <definedName name="o" localSheetId="4" hidden="1">#REF!</definedName>
    <definedName name="o" hidden="1">#REF!</definedName>
    <definedName name="ocho" localSheetId="11" hidden="1">#REF!</definedName>
    <definedName name="ocho" localSheetId="13" hidden="1">#REF!</definedName>
    <definedName name="ocho" localSheetId="15" hidden="1">#REF!</definedName>
    <definedName name="ocho" localSheetId="19" hidden="1">#REF!</definedName>
    <definedName name="ocho" localSheetId="22" hidden="1">#REF!</definedName>
    <definedName name="ocho" localSheetId="4" hidden="1">#REF!</definedName>
    <definedName name="ocho" hidden="1">#REF!</definedName>
    <definedName name="p" localSheetId="11" hidden="1">#REF!</definedName>
    <definedName name="p" localSheetId="13" hidden="1">#REF!</definedName>
    <definedName name="p" localSheetId="15" hidden="1">#REF!</definedName>
    <definedName name="p" localSheetId="19" hidden="1">#REF!</definedName>
    <definedName name="p" localSheetId="22" hidden="1">#REF!</definedName>
    <definedName name="p" localSheetId="4" hidden="1">#REF!</definedName>
    <definedName name="p" hidden="1">#REF!</definedName>
    <definedName name="PPP_" localSheetId="17">'[2]10. Mobility Matrices'!$N$60</definedName>
    <definedName name="PPP_" localSheetId="23">'[3]10. Mobility Matrices'!$N$60</definedName>
    <definedName name="PPP_">'[4]10. Mobility Matrices'!$N$60</definedName>
    <definedName name="q" localSheetId="11" hidden="1">#REF!</definedName>
    <definedName name="q" localSheetId="13" hidden="1">#REF!</definedName>
    <definedName name="q" localSheetId="15" hidden="1">#REF!</definedName>
    <definedName name="q" localSheetId="17" hidden="1">#REF!</definedName>
    <definedName name="q" localSheetId="19" hidden="1">#REF!</definedName>
    <definedName name="q" localSheetId="22" hidden="1">#REF!</definedName>
    <definedName name="q" localSheetId="23" hidden="1">#REF!</definedName>
    <definedName name="q" localSheetId="24" hidden="1">#REF!</definedName>
    <definedName name="q" localSheetId="4" hidden="1">#REF!</definedName>
    <definedName name="q" hidden="1">#REF!</definedName>
    <definedName name="qw" localSheetId="11" hidden="1">#REF!</definedName>
    <definedName name="qw" localSheetId="13" hidden="1">#REF!</definedName>
    <definedName name="qw" localSheetId="15" hidden="1">#REF!</definedName>
    <definedName name="qw" localSheetId="19" hidden="1">#REF!</definedName>
    <definedName name="qw" localSheetId="22" hidden="1">#REF!</definedName>
    <definedName name="qw" localSheetId="23" hidden="1">#REF!</definedName>
    <definedName name="qw" localSheetId="24" hidden="1">#REF!</definedName>
    <definedName name="qw" localSheetId="4" hidden="1">#REF!</definedName>
    <definedName name="qw" hidden="1">#REF!</definedName>
    <definedName name="s" localSheetId="11" hidden="1">#REF!</definedName>
    <definedName name="s" localSheetId="13" hidden="1">#REF!</definedName>
    <definedName name="s" localSheetId="15" hidden="1">#REF!</definedName>
    <definedName name="s" localSheetId="19" hidden="1">#REF!</definedName>
    <definedName name="s" localSheetId="22" hidden="1">#REF!</definedName>
    <definedName name="s" localSheetId="23" hidden="1">#REF!</definedName>
    <definedName name="s" localSheetId="24" hidden="1">#REF!</definedName>
    <definedName name="s" localSheetId="4" hidden="1">#REF!</definedName>
    <definedName name="s" hidden="1">#REF!</definedName>
    <definedName name="ssdadadad" localSheetId="11" hidden="1">#REF!</definedName>
    <definedName name="ssdadadad" localSheetId="13" hidden="1">#REF!</definedName>
    <definedName name="ssdadadad" localSheetId="15" hidden="1">#REF!</definedName>
    <definedName name="ssdadadad" localSheetId="19" hidden="1">#REF!</definedName>
    <definedName name="ssdadadad" localSheetId="22" hidden="1">#REF!</definedName>
    <definedName name="ssdadadad" localSheetId="4" hidden="1">#REF!</definedName>
    <definedName name="ssdadadad" hidden="1">#REF!</definedName>
    <definedName name="t" localSheetId="11" hidden="1">#REF!</definedName>
    <definedName name="t" localSheetId="13" hidden="1">#REF!</definedName>
    <definedName name="t" localSheetId="15" hidden="1">#REF!</definedName>
    <definedName name="t" localSheetId="19" hidden="1">#REF!</definedName>
    <definedName name="t" localSheetId="22" hidden="1">#REF!</definedName>
    <definedName name="t" localSheetId="4" hidden="1">#REF!</definedName>
    <definedName name="t" hidden="1">#REF!</definedName>
    <definedName name="Títulos_a_imprimir_IM" localSheetId="23">'[5]SAN LUIS'!$A$102:$IV$107,'[5]SAN LUIS'!$A$1:$A$65536</definedName>
    <definedName name="Títulos_a_imprimir_IM">'[6]SAN LUIS'!$A$102:$IV$107,'[6]SAN LUIS'!$A$1:$A$65536</definedName>
    <definedName name="u" localSheetId="11" hidden="1">#REF!</definedName>
    <definedName name="u" localSheetId="13" hidden="1">#REF!</definedName>
    <definedName name="u" localSheetId="15" hidden="1">#REF!</definedName>
    <definedName name="u" localSheetId="17" hidden="1">#REF!</definedName>
    <definedName name="u" localSheetId="19" hidden="1">#REF!</definedName>
    <definedName name="u" localSheetId="22" hidden="1">#REF!</definedName>
    <definedName name="u" localSheetId="23" hidden="1">#REF!</definedName>
    <definedName name="u" localSheetId="24" hidden="1">#REF!</definedName>
    <definedName name="u" localSheetId="4" hidden="1">#REF!</definedName>
    <definedName name="u" hidden="1">#REF!</definedName>
    <definedName name="UrbanRuralSummary" localSheetId="11" hidden="1">#REF!</definedName>
    <definedName name="UrbanRuralSummary" localSheetId="13" hidden="1">#REF!</definedName>
    <definedName name="UrbanRuralSummary" localSheetId="15" hidden="1">#REF!</definedName>
    <definedName name="UrbanRuralSummary" localSheetId="19" hidden="1">#REF!</definedName>
    <definedName name="UrbanRuralSummary" localSheetId="22" hidden="1">#REF!</definedName>
    <definedName name="UrbanRuralSummary" localSheetId="23" hidden="1">#REF!</definedName>
    <definedName name="UrbanRuralSummary" localSheetId="24" hidden="1">#REF!</definedName>
    <definedName name="UrbanRuralSummary" localSheetId="4" hidden="1">#REF!</definedName>
    <definedName name="UrbanRuralSummary" hidden="1">#REF!</definedName>
    <definedName name="Variables">[1]List!$B$1:$B$45</definedName>
    <definedName name="w" localSheetId="11" hidden="1">#REF!</definedName>
    <definedName name="w" localSheetId="13" hidden="1">#REF!</definedName>
    <definedName name="w" localSheetId="15" hidden="1">#REF!</definedName>
    <definedName name="w" localSheetId="19" hidden="1">#REF!</definedName>
    <definedName name="w" localSheetId="22" hidden="1">#REF!</definedName>
    <definedName name="w" localSheetId="23" hidden="1">#REF!</definedName>
    <definedName name="w" localSheetId="24" hidden="1">#REF!</definedName>
    <definedName name="w" localSheetId="4" hidden="1">#REF!</definedName>
    <definedName name="w" hidden="1">#REF!</definedName>
    <definedName name="we" localSheetId="11" hidden="1">#REF!</definedName>
    <definedName name="we" localSheetId="13" hidden="1">#REF!</definedName>
    <definedName name="we" localSheetId="15" hidden="1">#REF!</definedName>
    <definedName name="we" localSheetId="19" hidden="1">#REF!</definedName>
    <definedName name="we" localSheetId="22" hidden="1">#REF!</definedName>
    <definedName name="we" localSheetId="23" hidden="1">#REF!</definedName>
    <definedName name="we" localSheetId="24" hidden="1">#REF!</definedName>
    <definedName name="we" localSheetId="4" hidden="1">#REF!</definedName>
    <definedName name="we" hidden="1">#REF!</definedName>
    <definedName name="wer" localSheetId="11" hidden="1">#REF!</definedName>
    <definedName name="wer" localSheetId="13" hidden="1">#REF!</definedName>
    <definedName name="wer" localSheetId="15" hidden="1">#REF!</definedName>
    <definedName name="wer" localSheetId="19" hidden="1">#REF!</definedName>
    <definedName name="wer" localSheetId="22" hidden="1">#REF!</definedName>
    <definedName name="wer" localSheetId="23" hidden="1">#REF!</definedName>
    <definedName name="wer" localSheetId="24" hidden="1">#REF!</definedName>
    <definedName name="wer" localSheetId="4" hidden="1">#REF!</definedName>
    <definedName name="wer" hidden="1">#REF!</definedName>
    <definedName name="y" localSheetId="11" hidden="1">#REF!</definedName>
    <definedName name="y" localSheetId="13" hidden="1">#REF!</definedName>
    <definedName name="y" localSheetId="15" hidden="1">#REF!</definedName>
    <definedName name="y" localSheetId="19" hidden="1">#REF!</definedName>
    <definedName name="y" localSheetId="22" hidden="1">#REF!</definedName>
    <definedName name="y" localSheetId="4" hidden="1">#REF!</definedName>
    <definedName name="y" hidden="1">#REF!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34" i="35" l="1"/>
  <c r="B133" i="35"/>
  <c r="B132" i="35"/>
  <c r="B131" i="35"/>
  <c r="B130" i="35"/>
  <c r="B129" i="35"/>
  <c r="B128" i="35"/>
  <c r="B127" i="35"/>
  <c r="B126" i="35"/>
  <c r="B125" i="35"/>
  <c r="B124" i="35"/>
  <c r="B123" i="35"/>
  <c r="A123" i="35"/>
  <c r="B122" i="35"/>
  <c r="B121" i="35"/>
  <c r="B120" i="35"/>
  <c r="B119" i="35"/>
  <c r="B118" i="35"/>
  <c r="B117" i="35"/>
  <c r="B116" i="35"/>
  <c r="B115" i="35"/>
  <c r="B114" i="35"/>
  <c r="A114" i="35"/>
  <c r="B113" i="35"/>
  <c r="A113" i="35"/>
  <c r="B112" i="35"/>
  <c r="B111" i="35"/>
  <c r="B110" i="35"/>
  <c r="B109" i="35"/>
  <c r="B108" i="35"/>
  <c r="B107" i="35"/>
  <c r="B106" i="35"/>
  <c r="B105" i="35"/>
  <c r="B104" i="35"/>
  <c r="B103" i="35"/>
  <c r="B102" i="35"/>
  <c r="B101" i="35"/>
  <c r="B100" i="35"/>
  <c r="B99" i="35"/>
  <c r="B98" i="35"/>
  <c r="B97" i="35"/>
  <c r="B96" i="35"/>
  <c r="B95" i="35"/>
  <c r="B94" i="35"/>
  <c r="B93" i="35"/>
  <c r="A93" i="35"/>
  <c r="B92" i="35"/>
  <c r="B91" i="35"/>
  <c r="B90" i="35"/>
  <c r="B89" i="35"/>
  <c r="B88" i="35"/>
  <c r="B87" i="35"/>
  <c r="B86" i="35"/>
  <c r="B85" i="35"/>
  <c r="B84" i="35"/>
  <c r="A84" i="35"/>
  <c r="A11" i="35"/>
  <c r="A12" i="35" s="1"/>
  <c r="A10" i="35"/>
  <c r="A86" i="35" l="1"/>
  <c r="A13" i="35"/>
  <c r="A85" i="35"/>
  <c r="A53" i="15"/>
  <c r="A54" i="15" s="1"/>
  <c r="A52" i="14"/>
  <c r="A53" i="14"/>
  <c r="A54" i="14" s="1"/>
  <c r="A52" i="13"/>
  <c r="A53" i="13" s="1"/>
  <c r="A54" i="13" s="1"/>
  <c r="A55" i="13" s="1"/>
  <c r="A14" i="35" l="1"/>
  <c r="A87" i="35"/>
  <c r="B151" i="33"/>
  <c r="B150" i="33"/>
  <c r="B149" i="33"/>
  <c r="B148" i="33"/>
  <c r="B147" i="33"/>
  <c r="B146" i="33"/>
  <c r="B145" i="33"/>
  <c r="B144" i="33"/>
  <c r="B143" i="33"/>
  <c r="B142" i="33"/>
  <c r="B141" i="33"/>
  <c r="B140" i="33"/>
  <c r="B139" i="33"/>
  <c r="A139" i="33"/>
  <c r="B138" i="33"/>
  <c r="B137" i="33"/>
  <c r="B136" i="33"/>
  <c r="B135" i="33"/>
  <c r="B134" i="33"/>
  <c r="B133" i="33"/>
  <c r="B132" i="33"/>
  <c r="B131" i="33"/>
  <c r="A131" i="33"/>
  <c r="B130" i="33"/>
  <c r="A130" i="33"/>
  <c r="B129" i="33"/>
  <c r="B128" i="33"/>
  <c r="B127" i="33"/>
  <c r="B126" i="33"/>
  <c r="B125" i="33"/>
  <c r="B124" i="33"/>
  <c r="B123" i="33"/>
  <c r="B122" i="33"/>
  <c r="B121" i="33"/>
  <c r="B120" i="33"/>
  <c r="B119" i="33"/>
  <c r="B118" i="33"/>
  <c r="B117" i="33"/>
  <c r="B116" i="33"/>
  <c r="B115" i="33"/>
  <c r="B114" i="33"/>
  <c r="B113" i="33"/>
  <c r="B112" i="33"/>
  <c r="B111" i="33"/>
  <c r="B110" i="33"/>
  <c r="A110" i="33"/>
  <c r="B109" i="33"/>
  <c r="B108" i="33"/>
  <c r="B107" i="33"/>
  <c r="B106" i="33"/>
  <c r="B105" i="33"/>
  <c r="B104" i="33"/>
  <c r="B103" i="33"/>
  <c r="B102" i="33"/>
  <c r="B101" i="33"/>
  <c r="A8" i="33"/>
  <c r="A101" i="33" s="1"/>
  <c r="A88" i="35" l="1"/>
  <c r="A15" i="35"/>
  <c r="A9" i="33"/>
  <c r="A102" i="33" s="1"/>
  <c r="B151" i="32"/>
  <c r="B150" i="32"/>
  <c r="B149" i="32"/>
  <c r="B148" i="32"/>
  <c r="B147" i="32"/>
  <c r="B146" i="32"/>
  <c r="B145" i="32"/>
  <c r="B144" i="32"/>
  <c r="B143" i="32"/>
  <c r="B142" i="32"/>
  <c r="B141" i="32"/>
  <c r="B140" i="32"/>
  <c r="B139" i="32"/>
  <c r="A139" i="32"/>
  <c r="B138" i="32"/>
  <c r="B137" i="32"/>
  <c r="B136" i="32"/>
  <c r="B135" i="32"/>
  <c r="B134" i="32"/>
  <c r="B133" i="32"/>
  <c r="B132" i="32"/>
  <c r="B131" i="32"/>
  <c r="A131" i="32"/>
  <c r="B130" i="32"/>
  <c r="A130" i="32"/>
  <c r="B129" i="32"/>
  <c r="B128" i="32"/>
  <c r="B127" i="32"/>
  <c r="B126" i="32"/>
  <c r="B125" i="32"/>
  <c r="B124" i="32"/>
  <c r="B123" i="32"/>
  <c r="B122" i="32"/>
  <c r="B121" i="32"/>
  <c r="B120" i="32"/>
  <c r="B119" i="32"/>
  <c r="B118" i="32"/>
  <c r="B117" i="32"/>
  <c r="B116" i="32"/>
  <c r="B115" i="32"/>
  <c r="B114" i="32"/>
  <c r="B113" i="32"/>
  <c r="B112" i="32"/>
  <c r="B111" i="32"/>
  <c r="B110" i="32"/>
  <c r="A110" i="32"/>
  <c r="B109" i="32"/>
  <c r="B108" i="32"/>
  <c r="B107" i="32"/>
  <c r="B106" i="32"/>
  <c r="B105" i="32"/>
  <c r="B104" i="32"/>
  <c r="B103" i="32"/>
  <c r="B102" i="32"/>
  <c r="B101" i="32"/>
  <c r="A8" i="32"/>
  <c r="A101" i="32" s="1"/>
  <c r="B151" i="31"/>
  <c r="B150" i="31"/>
  <c r="B149" i="31"/>
  <c r="B148" i="31"/>
  <c r="B147" i="31"/>
  <c r="B146" i="31"/>
  <c r="B145" i="31"/>
  <c r="B144" i="31"/>
  <c r="B143" i="31"/>
  <c r="B142" i="31"/>
  <c r="B141" i="31"/>
  <c r="B140" i="31"/>
  <c r="B139" i="31"/>
  <c r="A139" i="31"/>
  <c r="B138" i="31"/>
  <c r="B137" i="31"/>
  <c r="B136" i="31"/>
  <c r="B135" i="31"/>
  <c r="B134" i="31"/>
  <c r="B133" i="31"/>
  <c r="B132" i="31"/>
  <c r="B131" i="31"/>
  <c r="A131" i="31"/>
  <c r="B130" i="31"/>
  <c r="A130" i="31"/>
  <c r="B129" i="31"/>
  <c r="B128" i="31"/>
  <c r="B127" i="31"/>
  <c r="B126" i="31"/>
  <c r="B125" i="31"/>
  <c r="B124" i="31"/>
  <c r="B123" i="31"/>
  <c r="B122" i="31"/>
  <c r="B121" i="31"/>
  <c r="B120" i="31"/>
  <c r="B119" i="31"/>
  <c r="B118" i="31"/>
  <c r="B117" i="31"/>
  <c r="B116" i="31"/>
  <c r="B115" i="31"/>
  <c r="B114" i="31"/>
  <c r="B113" i="31"/>
  <c r="B112" i="31"/>
  <c r="B111" i="31"/>
  <c r="B110" i="31"/>
  <c r="A110" i="31"/>
  <c r="B109" i="31"/>
  <c r="B108" i="31"/>
  <c r="B107" i="31"/>
  <c r="B106" i="31"/>
  <c r="B105" i="31"/>
  <c r="B104" i="31"/>
  <c r="B103" i="31"/>
  <c r="B102" i="31"/>
  <c r="B101" i="31"/>
  <c r="A8" i="31"/>
  <c r="A101" i="31" s="1"/>
  <c r="A16" i="35" l="1"/>
  <c r="A89" i="35"/>
  <c r="A10" i="33"/>
  <c r="A103" i="33"/>
  <c r="A11" i="33"/>
  <c r="A9" i="31"/>
  <c r="A102" i="31" s="1"/>
  <c r="A9" i="32"/>
  <c r="A102" i="32" s="1"/>
  <c r="BE27" i="23"/>
  <c r="AZ27" i="23"/>
  <c r="AU27" i="23"/>
  <c r="AP27" i="23"/>
  <c r="AK27" i="23"/>
  <c r="AF27" i="23"/>
  <c r="AA27" i="23"/>
  <c r="V27" i="23"/>
  <c r="Q27" i="23"/>
  <c r="M27" i="23"/>
  <c r="M27" i="22"/>
  <c r="M27" i="4"/>
  <c r="BH27" i="5"/>
  <c r="BC27" i="5"/>
  <c r="AX27" i="5"/>
  <c r="AS27" i="5"/>
  <c r="AN27" i="5"/>
  <c r="AI27" i="5"/>
  <c r="AD27" i="5"/>
  <c r="Y27" i="5"/>
  <c r="T27" i="5"/>
  <c r="M27" i="5"/>
  <c r="BH27" i="4"/>
  <c r="BC27" i="4"/>
  <c r="AX27" i="4"/>
  <c r="AS27" i="4"/>
  <c r="AN27" i="4"/>
  <c r="AI27" i="4"/>
  <c r="AJ27" i="4" s="1"/>
  <c r="AD27" i="4"/>
  <c r="Y27" i="4"/>
  <c r="T27" i="4"/>
  <c r="BE27" i="22"/>
  <c r="BF27" i="22" s="1"/>
  <c r="AZ27" i="22"/>
  <c r="AU27" i="22"/>
  <c r="AP27" i="22"/>
  <c r="AQ27" i="22" s="1"/>
  <c r="AK27" i="22"/>
  <c r="AL27" i="22" s="1"/>
  <c r="AF27" i="22"/>
  <c r="AG27" i="22" s="1"/>
  <c r="AA27" i="22"/>
  <c r="AB27" i="22" s="1"/>
  <c r="V27" i="22"/>
  <c r="W27" i="22" s="1"/>
  <c r="Q27" i="22"/>
  <c r="R27" i="22" s="1"/>
  <c r="AV27" i="22" l="1"/>
  <c r="BA27" i="22"/>
  <c r="AT27" i="4"/>
  <c r="AE27" i="4"/>
  <c r="U27" i="4"/>
  <c r="BI27" i="4"/>
  <c r="Z27" i="4"/>
  <c r="AO27" i="4"/>
  <c r="AY27" i="4"/>
  <c r="A90" i="35"/>
  <c r="A17" i="35"/>
  <c r="Z27" i="5"/>
  <c r="AO27" i="5"/>
  <c r="R27" i="23"/>
  <c r="AG27" i="23"/>
  <c r="AV27" i="23"/>
  <c r="W27" i="23"/>
  <c r="AL27" i="23"/>
  <c r="BA27" i="23"/>
  <c r="AB27" i="23"/>
  <c r="AQ27" i="23"/>
  <c r="BF27" i="23"/>
  <c r="AE27" i="5"/>
  <c r="AT27" i="5"/>
  <c r="BI27" i="5"/>
  <c r="U27" i="5"/>
  <c r="AJ27" i="5"/>
  <c r="AY27" i="5"/>
  <c r="BD27" i="5"/>
  <c r="A10" i="31"/>
  <c r="A103" i="31" s="1"/>
  <c r="A104" i="33"/>
  <c r="A12" i="33"/>
  <c r="A10" i="32"/>
  <c r="A11" i="32" s="1"/>
  <c r="BD27" i="4"/>
  <c r="A18" i="35" l="1"/>
  <c r="A91" i="35"/>
  <c r="A11" i="31"/>
  <c r="A13" i="33"/>
  <c r="A105" i="33"/>
  <c r="A103" i="32"/>
  <c r="A104" i="32"/>
  <c r="A12" i="32"/>
  <c r="A104" i="31"/>
  <c r="A12" i="31"/>
  <c r="AQ357" i="24"/>
  <c r="AQ356" i="24"/>
  <c r="AQ355" i="24"/>
  <c r="AQ354" i="24"/>
  <c r="AQ353" i="24"/>
  <c r="AQ352" i="24"/>
  <c r="AQ351" i="24"/>
  <c r="K357" i="24"/>
  <c r="K356" i="24"/>
  <c r="K355" i="24"/>
  <c r="K354" i="24"/>
  <c r="K353" i="24"/>
  <c r="K352" i="24"/>
  <c r="K351" i="24"/>
  <c r="K322" i="24"/>
  <c r="K321" i="24"/>
  <c r="K320" i="24"/>
  <c r="K319" i="24"/>
  <c r="K318" i="24"/>
  <c r="K317" i="24"/>
  <c r="K316" i="24"/>
  <c r="K301" i="24"/>
  <c r="K300" i="24"/>
  <c r="K299" i="24"/>
  <c r="K298" i="24"/>
  <c r="K297" i="24"/>
  <c r="K296" i="24"/>
  <c r="K295" i="24"/>
  <c r="A92" i="35" l="1"/>
  <c r="A20" i="35"/>
  <c r="A106" i="33"/>
  <c r="A14" i="33"/>
  <c r="A13" i="32"/>
  <c r="A105" i="32"/>
  <c r="A13" i="31"/>
  <c r="A105" i="31"/>
  <c r="K224" i="24"/>
  <c r="K223" i="24"/>
  <c r="K222" i="24"/>
  <c r="K221" i="24"/>
  <c r="K220" i="24"/>
  <c r="K219" i="24"/>
  <c r="K218" i="24"/>
  <c r="A94" i="35" l="1"/>
  <c r="A21" i="35"/>
  <c r="A107" i="33"/>
  <c r="A15" i="33"/>
  <c r="A106" i="32"/>
  <c r="A14" i="32"/>
  <c r="A106" i="31"/>
  <c r="A14" i="31"/>
  <c r="AO348" i="9"/>
  <c r="AO347" i="9"/>
  <c r="AO346" i="9"/>
  <c r="AO345" i="9"/>
  <c r="AO344" i="9"/>
  <c r="AO343" i="9"/>
  <c r="AO342" i="9"/>
  <c r="AO341" i="9"/>
  <c r="AO340" i="9"/>
  <c r="AO339" i="9"/>
  <c r="AO338" i="9"/>
  <c r="AO337" i="9"/>
  <c r="AO336" i="9"/>
  <c r="AO335" i="9"/>
  <c r="AO334" i="9"/>
  <c r="AO333" i="9"/>
  <c r="AO332" i="9"/>
  <c r="AO331" i="9"/>
  <c r="AO330" i="9"/>
  <c r="AO329" i="9"/>
  <c r="AO328" i="9"/>
  <c r="AO327" i="9"/>
  <c r="J348" i="9"/>
  <c r="J347" i="9"/>
  <c r="J346" i="9"/>
  <c r="J345" i="9"/>
  <c r="J344" i="9"/>
  <c r="J343" i="9"/>
  <c r="J342" i="9"/>
  <c r="J341" i="9"/>
  <c r="J340" i="9"/>
  <c r="J339" i="9"/>
  <c r="J338" i="9"/>
  <c r="J337" i="9"/>
  <c r="J336" i="9"/>
  <c r="J335" i="9"/>
  <c r="J334" i="9"/>
  <c r="J333" i="9"/>
  <c r="J332" i="9"/>
  <c r="J331" i="9"/>
  <c r="J330" i="9"/>
  <c r="J329" i="9"/>
  <c r="J328" i="9"/>
  <c r="J327" i="9"/>
  <c r="A22" i="35" l="1"/>
  <c r="A95" i="35"/>
  <c r="A108" i="33"/>
  <c r="A16" i="33"/>
  <c r="A107" i="32"/>
  <c r="A15" i="32"/>
  <c r="A107" i="31"/>
  <c r="A15" i="31"/>
  <c r="BH50" i="5"/>
  <c r="BC50" i="5"/>
  <c r="AX50" i="5"/>
  <c r="AS50" i="5"/>
  <c r="AN50" i="5"/>
  <c r="AI50" i="5"/>
  <c r="AD50" i="5"/>
  <c r="Y50" i="5"/>
  <c r="T50" i="5"/>
  <c r="AS23" i="4"/>
  <c r="AN23" i="4"/>
  <c r="BH23" i="4"/>
  <c r="BC23" i="4"/>
  <c r="AD23" i="4"/>
  <c r="Y23" i="4"/>
  <c r="BH23" i="5"/>
  <c r="BC23" i="5"/>
  <c r="AX23" i="5"/>
  <c r="AS23" i="5"/>
  <c r="AN23" i="5"/>
  <c r="AI23" i="5"/>
  <c r="AD23" i="5"/>
  <c r="Y23" i="5"/>
  <c r="T23" i="5"/>
  <c r="BH50" i="4"/>
  <c r="BC50" i="4"/>
  <c r="AX50" i="4"/>
  <c r="AS50" i="4"/>
  <c r="AN50" i="4"/>
  <c r="AI50" i="4"/>
  <c r="AD50" i="4"/>
  <c r="Y50" i="4"/>
  <c r="T50" i="4"/>
  <c r="A23" i="35" l="1"/>
  <c r="A96" i="35"/>
  <c r="A18" i="33"/>
  <c r="A109" i="33"/>
  <c r="A108" i="32"/>
  <c r="A16" i="32"/>
  <c r="A108" i="31"/>
  <c r="A16" i="31"/>
  <c r="F207" i="30"/>
  <c r="L206" i="30"/>
  <c r="F206" i="30"/>
  <c r="L205" i="30"/>
  <c r="F205" i="30"/>
  <c r="L204" i="30"/>
  <c r="F204" i="30"/>
  <c r="L203" i="30"/>
  <c r="F203" i="30"/>
  <c r="L202" i="30"/>
  <c r="F202" i="30"/>
  <c r="L201" i="30"/>
  <c r="F201" i="30"/>
  <c r="R199" i="30"/>
  <c r="L199" i="30"/>
  <c r="F199" i="30"/>
  <c r="B199" i="30"/>
  <c r="R198" i="30"/>
  <c r="L198" i="30"/>
  <c r="F198" i="30"/>
  <c r="B198" i="30"/>
  <c r="R197" i="30"/>
  <c r="L197" i="30"/>
  <c r="F197" i="30"/>
  <c r="B197" i="30"/>
  <c r="R196" i="30"/>
  <c r="L196" i="30"/>
  <c r="F196" i="30"/>
  <c r="B196" i="30"/>
  <c r="R195" i="30"/>
  <c r="L195" i="30"/>
  <c r="F195" i="30"/>
  <c r="B195" i="30"/>
  <c r="R194" i="30"/>
  <c r="L194" i="30"/>
  <c r="F194" i="30"/>
  <c r="B194" i="30"/>
  <c r="R193" i="30"/>
  <c r="L193" i="30"/>
  <c r="F193" i="30"/>
  <c r="B193" i="30"/>
  <c r="R191" i="30"/>
  <c r="L191" i="30"/>
  <c r="F191" i="30"/>
  <c r="B191" i="30"/>
  <c r="R190" i="30"/>
  <c r="L190" i="30"/>
  <c r="F190" i="30"/>
  <c r="B190" i="30"/>
  <c r="R189" i="30"/>
  <c r="L189" i="30"/>
  <c r="F189" i="30"/>
  <c r="B189" i="30"/>
  <c r="R188" i="30"/>
  <c r="L188" i="30"/>
  <c r="F188" i="30"/>
  <c r="B188" i="30"/>
  <c r="R187" i="30"/>
  <c r="L187" i="30"/>
  <c r="F187" i="30"/>
  <c r="B187" i="30"/>
  <c r="R186" i="30"/>
  <c r="L186" i="30"/>
  <c r="F186" i="30"/>
  <c r="B186" i="30"/>
  <c r="R185" i="30"/>
  <c r="L185" i="30"/>
  <c r="F185" i="30"/>
  <c r="B185" i="30"/>
  <c r="L183" i="30"/>
  <c r="F183" i="30"/>
  <c r="L182" i="30"/>
  <c r="F182" i="30"/>
  <c r="L181" i="30"/>
  <c r="F181" i="30"/>
  <c r="L180" i="30"/>
  <c r="F180" i="30"/>
  <c r="L179" i="30"/>
  <c r="F179" i="30"/>
  <c r="L178" i="30"/>
  <c r="F178" i="30"/>
  <c r="L177" i="30"/>
  <c r="F177" i="30"/>
  <c r="AI175" i="30"/>
  <c r="AG175" i="30"/>
  <c r="AE175" i="30"/>
  <c r="AC175" i="30"/>
  <c r="AB175" i="30"/>
  <c r="Y175" i="30"/>
  <c r="X175" i="30"/>
  <c r="W175" i="30"/>
  <c r="V175" i="30"/>
  <c r="T175" i="30"/>
  <c r="R175" i="30"/>
  <c r="Q175" i="30"/>
  <c r="P175" i="30"/>
  <c r="N175" i="30"/>
  <c r="L175" i="30"/>
  <c r="J175" i="30"/>
  <c r="H175" i="30"/>
  <c r="G175" i="30"/>
  <c r="F175" i="30"/>
  <c r="E175" i="30"/>
  <c r="C175" i="30"/>
  <c r="B175" i="30"/>
  <c r="AI174" i="30"/>
  <c r="AG174" i="30"/>
  <c r="AE174" i="30"/>
  <c r="AC174" i="30"/>
  <c r="AB174" i="30"/>
  <c r="Y174" i="30"/>
  <c r="X174" i="30"/>
  <c r="W174" i="30"/>
  <c r="V174" i="30"/>
  <c r="T174" i="30"/>
  <c r="R174" i="30"/>
  <c r="Q174" i="30"/>
  <c r="P174" i="30"/>
  <c r="N174" i="30"/>
  <c r="L174" i="30"/>
  <c r="J174" i="30"/>
  <c r="H174" i="30"/>
  <c r="G174" i="30"/>
  <c r="F174" i="30"/>
  <c r="E174" i="30"/>
  <c r="C174" i="30"/>
  <c r="B174" i="30"/>
  <c r="AI173" i="30"/>
  <c r="AG173" i="30"/>
  <c r="AE173" i="30"/>
  <c r="AC173" i="30"/>
  <c r="AB173" i="30"/>
  <c r="Y173" i="30"/>
  <c r="X173" i="30"/>
  <c r="W173" i="30"/>
  <c r="V173" i="30"/>
  <c r="T173" i="30"/>
  <c r="R173" i="30"/>
  <c r="Q173" i="30"/>
  <c r="P173" i="30"/>
  <c r="N173" i="30"/>
  <c r="L173" i="30"/>
  <c r="J173" i="30"/>
  <c r="H173" i="30"/>
  <c r="G173" i="30"/>
  <c r="F173" i="30"/>
  <c r="E173" i="30"/>
  <c r="C173" i="30"/>
  <c r="B173" i="30"/>
  <c r="AI172" i="30"/>
  <c r="AG172" i="30"/>
  <c r="AE172" i="30"/>
  <c r="AC172" i="30"/>
  <c r="AB172" i="30"/>
  <c r="Y172" i="30"/>
  <c r="X172" i="30"/>
  <c r="W172" i="30"/>
  <c r="V172" i="30"/>
  <c r="T172" i="30"/>
  <c r="R172" i="30"/>
  <c r="Q172" i="30"/>
  <c r="P172" i="30"/>
  <c r="N172" i="30"/>
  <c r="L172" i="30"/>
  <c r="J172" i="30"/>
  <c r="H172" i="30"/>
  <c r="G172" i="30"/>
  <c r="F172" i="30"/>
  <c r="E172" i="30"/>
  <c r="C172" i="30"/>
  <c r="B172" i="30"/>
  <c r="AI171" i="30"/>
  <c r="AG171" i="30"/>
  <c r="AE171" i="30"/>
  <c r="AC171" i="30"/>
  <c r="AB171" i="30"/>
  <c r="Y171" i="30"/>
  <c r="X171" i="30"/>
  <c r="W171" i="30"/>
  <c r="V171" i="30"/>
  <c r="T171" i="30"/>
  <c r="R171" i="30"/>
  <c r="Q171" i="30"/>
  <c r="P171" i="30"/>
  <c r="N171" i="30"/>
  <c r="L171" i="30"/>
  <c r="J171" i="30"/>
  <c r="H171" i="30"/>
  <c r="G171" i="30"/>
  <c r="F171" i="30"/>
  <c r="E171" i="30"/>
  <c r="C171" i="30"/>
  <c r="B171" i="30"/>
  <c r="AI170" i="30"/>
  <c r="AG170" i="30"/>
  <c r="AE170" i="30"/>
  <c r="AC170" i="30"/>
  <c r="AB170" i="30"/>
  <c r="Y170" i="30"/>
  <c r="X170" i="30"/>
  <c r="W170" i="30"/>
  <c r="V170" i="30"/>
  <c r="T170" i="30"/>
  <c r="R170" i="30"/>
  <c r="Q170" i="30"/>
  <c r="P170" i="30"/>
  <c r="N170" i="30"/>
  <c r="L170" i="30"/>
  <c r="J170" i="30"/>
  <c r="H170" i="30"/>
  <c r="G170" i="30"/>
  <c r="F170" i="30"/>
  <c r="E170" i="30"/>
  <c r="C170" i="30"/>
  <c r="B170" i="30"/>
  <c r="AI169" i="30"/>
  <c r="AG169" i="30"/>
  <c r="AE169" i="30"/>
  <c r="AC169" i="30"/>
  <c r="AB169" i="30"/>
  <c r="Y169" i="30"/>
  <c r="X169" i="30"/>
  <c r="W169" i="30"/>
  <c r="V169" i="30"/>
  <c r="T169" i="30"/>
  <c r="R169" i="30"/>
  <c r="Q169" i="30"/>
  <c r="P169" i="30"/>
  <c r="N169" i="30"/>
  <c r="L169" i="30"/>
  <c r="J169" i="30"/>
  <c r="H169" i="30"/>
  <c r="G169" i="30"/>
  <c r="F169" i="30"/>
  <c r="E169" i="30"/>
  <c r="C169" i="30"/>
  <c r="B169" i="30"/>
  <c r="R167" i="30"/>
  <c r="L167" i="30"/>
  <c r="F167" i="30"/>
  <c r="B167" i="30"/>
  <c r="R166" i="30"/>
  <c r="L166" i="30"/>
  <c r="F166" i="30"/>
  <c r="B166" i="30"/>
  <c r="R165" i="30"/>
  <c r="L165" i="30"/>
  <c r="F165" i="30"/>
  <c r="B165" i="30"/>
  <c r="R164" i="30"/>
  <c r="L164" i="30"/>
  <c r="F164" i="30"/>
  <c r="B164" i="30"/>
  <c r="R163" i="30"/>
  <c r="L163" i="30"/>
  <c r="F163" i="30"/>
  <c r="B163" i="30"/>
  <c r="R162" i="30"/>
  <c r="L162" i="30"/>
  <c r="F162" i="30"/>
  <c r="B162" i="30"/>
  <c r="R161" i="30"/>
  <c r="L161" i="30"/>
  <c r="F161" i="30"/>
  <c r="B161" i="30"/>
  <c r="R160" i="30"/>
  <c r="L160" i="30"/>
  <c r="F160" i="30"/>
  <c r="B160" i="30"/>
  <c r="R159" i="30"/>
  <c r="L159" i="30"/>
  <c r="F159" i="30"/>
  <c r="B159" i="30"/>
  <c r="R158" i="30"/>
  <c r="L158" i="30"/>
  <c r="F158" i="30"/>
  <c r="B158" i="30"/>
  <c r="R157" i="30"/>
  <c r="L157" i="30"/>
  <c r="F157" i="30"/>
  <c r="B157" i="30"/>
  <c r="R155" i="30"/>
  <c r="L155" i="30"/>
  <c r="F155" i="30"/>
  <c r="B155" i="30"/>
  <c r="R154" i="30"/>
  <c r="L154" i="30"/>
  <c r="F154" i="30"/>
  <c r="B154" i="30"/>
  <c r="R153" i="30"/>
  <c r="L153" i="30"/>
  <c r="F153" i="30"/>
  <c r="B153" i="30"/>
  <c r="R152" i="30"/>
  <c r="L152" i="30"/>
  <c r="F152" i="30"/>
  <c r="B152" i="30"/>
  <c r="R151" i="30"/>
  <c r="L151" i="30"/>
  <c r="F151" i="30"/>
  <c r="B151" i="30"/>
  <c r="R150" i="30"/>
  <c r="L150" i="30"/>
  <c r="F150" i="30"/>
  <c r="B150" i="30"/>
  <c r="R149" i="30"/>
  <c r="L149" i="30"/>
  <c r="F149" i="30"/>
  <c r="B149" i="30"/>
  <c r="R148" i="30"/>
  <c r="L148" i="30"/>
  <c r="F148" i="30"/>
  <c r="B148" i="30"/>
  <c r="R147" i="30"/>
  <c r="L147" i="30"/>
  <c r="F147" i="30"/>
  <c r="B147" i="30"/>
  <c r="R146" i="30"/>
  <c r="L146" i="30"/>
  <c r="F146" i="30"/>
  <c r="B146" i="30"/>
  <c r="R145" i="30"/>
  <c r="L145" i="30"/>
  <c r="F145" i="30"/>
  <c r="B145" i="30"/>
  <c r="R143" i="30"/>
  <c r="L143" i="30"/>
  <c r="F143" i="30"/>
  <c r="B143" i="30"/>
  <c r="R142" i="30"/>
  <c r="L142" i="30"/>
  <c r="F142" i="30"/>
  <c r="B142" i="30"/>
  <c r="R141" i="30"/>
  <c r="L141" i="30"/>
  <c r="F141" i="30"/>
  <c r="B141" i="30"/>
  <c r="R140" i="30"/>
  <c r="L140" i="30"/>
  <c r="F140" i="30"/>
  <c r="B140" i="30"/>
  <c r="R139" i="30"/>
  <c r="L139" i="30"/>
  <c r="F139" i="30"/>
  <c r="B139" i="30"/>
  <c r="R138" i="30"/>
  <c r="L138" i="30"/>
  <c r="F138" i="30"/>
  <c r="B138" i="30"/>
  <c r="R137" i="30"/>
  <c r="L137" i="30"/>
  <c r="F137" i="30"/>
  <c r="B137" i="30"/>
  <c r="R136" i="30"/>
  <c r="L136" i="30"/>
  <c r="F136" i="30"/>
  <c r="B136" i="30"/>
  <c r="R135" i="30"/>
  <c r="L135" i="30"/>
  <c r="F135" i="30"/>
  <c r="B135" i="30"/>
  <c r="R134" i="30"/>
  <c r="L134" i="30"/>
  <c r="F134" i="30"/>
  <c r="B134" i="30"/>
  <c r="R133" i="30"/>
  <c r="L133" i="30"/>
  <c r="F133" i="30"/>
  <c r="B133" i="30"/>
  <c r="L131" i="30"/>
  <c r="F131" i="30"/>
  <c r="L130" i="30"/>
  <c r="F130" i="30"/>
  <c r="L129" i="30"/>
  <c r="F129" i="30"/>
  <c r="L128" i="30"/>
  <c r="F128" i="30"/>
  <c r="L127" i="30"/>
  <c r="F127" i="30"/>
  <c r="L126" i="30"/>
  <c r="F126" i="30"/>
  <c r="L125" i="30"/>
  <c r="F125" i="30"/>
  <c r="L124" i="30"/>
  <c r="F124" i="30"/>
  <c r="L123" i="30"/>
  <c r="F123" i="30"/>
  <c r="L122" i="30"/>
  <c r="F122" i="30"/>
  <c r="L121" i="30"/>
  <c r="F121" i="30"/>
  <c r="AJ119" i="30"/>
  <c r="AI119" i="30"/>
  <c r="AH119" i="30"/>
  <c r="AG119" i="30"/>
  <c r="AE119" i="30"/>
  <c r="AC119" i="30"/>
  <c r="AB119" i="30"/>
  <c r="AA119" i="30"/>
  <c r="Y119" i="30"/>
  <c r="X119" i="30"/>
  <c r="W119" i="30"/>
  <c r="V119" i="30"/>
  <c r="U119" i="30"/>
  <c r="T119" i="30"/>
  <c r="R119" i="30"/>
  <c r="Q119" i="30"/>
  <c r="P119" i="30"/>
  <c r="N119" i="30"/>
  <c r="L119" i="30"/>
  <c r="J119" i="30"/>
  <c r="I119" i="30"/>
  <c r="H119" i="30"/>
  <c r="G119" i="30"/>
  <c r="F119" i="30"/>
  <c r="E119" i="30"/>
  <c r="D119" i="30"/>
  <c r="C119" i="30"/>
  <c r="B119" i="30"/>
  <c r="AJ118" i="30"/>
  <c r="AI118" i="30"/>
  <c r="AH118" i="30"/>
  <c r="AG118" i="30"/>
  <c r="AE118" i="30"/>
  <c r="AC118" i="30"/>
  <c r="AB118" i="30"/>
  <c r="AA118" i="30"/>
  <c r="Y118" i="30"/>
  <c r="X118" i="30"/>
  <c r="W118" i="30"/>
  <c r="V118" i="30"/>
  <c r="U118" i="30"/>
  <c r="T118" i="30"/>
  <c r="R118" i="30"/>
  <c r="Q118" i="30"/>
  <c r="P118" i="30"/>
  <c r="N118" i="30"/>
  <c r="L118" i="30"/>
  <c r="J118" i="30"/>
  <c r="I118" i="30"/>
  <c r="H118" i="30"/>
  <c r="G118" i="30"/>
  <c r="F118" i="30"/>
  <c r="E118" i="30"/>
  <c r="D118" i="30"/>
  <c r="C118" i="30"/>
  <c r="B118" i="30"/>
  <c r="AJ117" i="30"/>
  <c r="AI117" i="30"/>
  <c r="AH117" i="30"/>
  <c r="AG117" i="30"/>
  <c r="AE117" i="30"/>
  <c r="AC117" i="30"/>
  <c r="AB117" i="30"/>
  <c r="AA117" i="30"/>
  <c r="Y117" i="30"/>
  <c r="X117" i="30"/>
  <c r="W117" i="30"/>
  <c r="V117" i="30"/>
  <c r="U117" i="30"/>
  <c r="T117" i="30"/>
  <c r="R117" i="30"/>
  <c r="Q117" i="30"/>
  <c r="P117" i="30"/>
  <c r="N117" i="30"/>
  <c r="L117" i="30"/>
  <c r="J117" i="30"/>
  <c r="I117" i="30"/>
  <c r="H117" i="30"/>
  <c r="G117" i="30"/>
  <c r="F117" i="30"/>
  <c r="E117" i="30"/>
  <c r="D117" i="30"/>
  <c r="C117" i="30"/>
  <c r="B117" i="30"/>
  <c r="AJ116" i="30"/>
  <c r="AI116" i="30"/>
  <c r="AH116" i="30"/>
  <c r="AG116" i="30"/>
  <c r="AE116" i="30"/>
  <c r="AC116" i="30"/>
  <c r="AB116" i="30"/>
  <c r="AA116" i="30"/>
  <c r="Y116" i="30"/>
  <c r="X116" i="30"/>
  <c r="W116" i="30"/>
  <c r="V116" i="30"/>
  <c r="U116" i="30"/>
  <c r="T116" i="30"/>
  <c r="R116" i="30"/>
  <c r="Q116" i="30"/>
  <c r="P116" i="30"/>
  <c r="N116" i="30"/>
  <c r="L116" i="30"/>
  <c r="J116" i="30"/>
  <c r="I116" i="30"/>
  <c r="H116" i="30"/>
  <c r="G116" i="30"/>
  <c r="F116" i="30"/>
  <c r="E116" i="30"/>
  <c r="D116" i="30"/>
  <c r="C116" i="30"/>
  <c r="B116" i="30"/>
  <c r="AJ115" i="30"/>
  <c r="AI115" i="30"/>
  <c r="AH115" i="30"/>
  <c r="AG115" i="30"/>
  <c r="AE115" i="30"/>
  <c r="AC115" i="30"/>
  <c r="AB115" i="30"/>
  <c r="AA115" i="30"/>
  <c r="Y115" i="30"/>
  <c r="X115" i="30"/>
  <c r="W115" i="30"/>
  <c r="V115" i="30"/>
  <c r="U115" i="30"/>
  <c r="T115" i="30"/>
  <c r="R115" i="30"/>
  <c r="Q115" i="30"/>
  <c r="P115" i="30"/>
  <c r="N115" i="30"/>
  <c r="L115" i="30"/>
  <c r="J115" i="30"/>
  <c r="I115" i="30"/>
  <c r="H115" i="30"/>
  <c r="G115" i="30"/>
  <c r="F115" i="30"/>
  <c r="E115" i="30"/>
  <c r="D115" i="30"/>
  <c r="C115" i="30"/>
  <c r="B115" i="30"/>
  <c r="AJ114" i="30"/>
  <c r="AI114" i="30"/>
  <c r="AH114" i="30"/>
  <c r="AG114" i="30"/>
  <c r="AE114" i="30"/>
  <c r="AC114" i="30"/>
  <c r="AB114" i="30"/>
  <c r="AA114" i="30"/>
  <c r="Y114" i="30"/>
  <c r="X114" i="30"/>
  <c r="W114" i="30"/>
  <c r="V114" i="30"/>
  <c r="U114" i="30"/>
  <c r="T114" i="30"/>
  <c r="R114" i="30"/>
  <c r="Q114" i="30"/>
  <c r="P114" i="30"/>
  <c r="N114" i="30"/>
  <c r="L114" i="30"/>
  <c r="J114" i="30"/>
  <c r="I114" i="30"/>
  <c r="H114" i="30"/>
  <c r="G114" i="30"/>
  <c r="F114" i="30"/>
  <c r="E114" i="30"/>
  <c r="D114" i="30"/>
  <c r="C114" i="30"/>
  <c r="B114" i="30"/>
  <c r="AJ113" i="30"/>
  <c r="AI113" i="30"/>
  <c r="AH113" i="30"/>
  <c r="AG113" i="30"/>
  <c r="AE113" i="30"/>
  <c r="AC113" i="30"/>
  <c r="AB113" i="30"/>
  <c r="AA113" i="30"/>
  <c r="Y113" i="30"/>
  <c r="X113" i="30"/>
  <c r="W113" i="30"/>
  <c r="V113" i="30"/>
  <c r="U113" i="30"/>
  <c r="T113" i="30"/>
  <c r="R113" i="30"/>
  <c r="Q113" i="30"/>
  <c r="P113" i="30"/>
  <c r="N113" i="30"/>
  <c r="L113" i="30"/>
  <c r="J113" i="30"/>
  <c r="I113" i="30"/>
  <c r="H113" i="30"/>
  <c r="G113" i="30"/>
  <c r="F113" i="30"/>
  <c r="E113" i="30"/>
  <c r="D113" i="30"/>
  <c r="C113" i="30"/>
  <c r="B113" i="30"/>
  <c r="AJ112" i="30"/>
  <c r="AI112" i="30"/>
  <c r="AH112" i="30"/>
  <c r="AG112" i="30"/>
  <c r="AE112" i="30"/>
  <c r="AC112" i="30"/>
  <c r="AB112" i="30"/>
  <c r="AA112" i="30"/>
  <c r="Y112" i="30"/>
  <c r="X112" i="30"/>
  <c r="W112" i="30"/>
  <c r="V112" i="30"/>
  <c r="U112" i="30"/>
  <c r="T112" i="30"/>
  <c r="R112" i="30"/>
  <c r="Q112" i="30"/>
  <c r="P112" i="30"/>
  <c r="N112" i="30"/>
  <c r="L112" i="30"/>
  <c r="J112" i="30"/>
  <c r="I112" i="30"/>
  <c r="H112" i="30"/>
  <c r="G112" i="30"/>
  <c r="F112" i="30"/>
  <c r="E112" i="30"/>
  <c r="D112" i="30"/>
  <c r="C112" i="30"/>
  <c r="B112" i="30"/>
  <c r="AJ111" i="30"/>
  <c r="AI111" i="30"/>
  <c r="AH111" i="30"/>
  <c r="AG111" i="30"/>
  <c r="AE111" i="30"/>
  <c r="AC111" i="30"/>
  <c r="AB111" i="30"/>
  <c r="AA111" i="30"/>
  <c r="Y111" i="30"/>
  <c r="X111" i="30"/>
  <c r="W111" i="30"/>
  <c r="V111" i="30"/>
  <c r="U111" i="30"/>
  <c r="T111" i="30"/>
  <c r="R111" i="30"/>
  <c r="Q111" i="30"/>
  <c r="P111" i="30"/>
  <c r="N111" i="30"/>
  <c r="L111" i="30"/>
  <c r="J111" i="30"/>
  <c r="I111" i="30"/>
  <c r="H111" i="30"/>
  <c r="G111" i="30"/>
  <c r="F111" i="30"/>
  <c r="E111" i="30"/>
  <c r="D111" i="30"/>
  <c r="C111" i="30"/>
  <c r="B111" i="30"/>
  <c r="AJ110" i="30"/>
  <c r="AI110" i="30"/>
  <c r="AH110" i="30"/>
  <c r="AG110" i="30"/>
  <c r="AE110" i="30"/>
  <c r="AC110" i="30"/>
  <c r="AB110" i="30"/>
  <c r="AA110" i="30"/>
  <c r="Y110" i="30"/>
  <c r="X110" i="30"/>
  <c r="W110" i="30"/>
  <c r="V110" i="30"/>
  <c r="U110" i="30"/>
  <c r="T110" i="30"/>
  <c r="R110" i="30"/>
  <c r="Q110" i="30"/>
  <c r="P110" i="30"/>
  <c r="N110" i="30"/>
  <c r="L110" i="30"/>
  <c r="J110" i="30"/>
  <c r="I110" i="30"/>
  <c r="H110" i="30"/>
  <c r="G110" i="30"/>
  <c r="F110" i="30"/>
  <c r="E110" i="30"/>
  <c r="D110" i="30"/>
  <c r="C110" i="30"/>
  <c r="B110" i="30"/>
  <c r="AJ109" i="30"/>
  <c r="AI109" i="30"/>
  <c r="AH109" i="30"/>
  <c r="AG109" i="30"/>
  <c r="AE109" i="30"/>
  <c r="AC109" i="30"/>
  <c r="AB109" i="30"/>
  <c r="AA109" i="30"/>
  <c r="Y109" i="30"/>
  <c r="X109" i="30"/>
  <c r="W109" i="30"/>
  <c r="V109" i="30"/>
  <c r="U109" i="30"/>
  <c r="T109" i="30"/>
  <c r="R109" i="30"/>
  <c r="Q109" i="30"/>
  <c r="P109" i="30"/>
  <c r="N109" i="30"/>
  <c r="L109" i="30"/>
  <c r="J109" i="30"/>
  <c r="I109" i="30"/>
  <c r="H109" i="30"/>
  <c r="G109" i="30"/>
  <c r="F109" i="30"/>
  <c r="E109" i="30"/>
  <c r="D109" i="30"/>
  <c r="C109" i="30"/>
  <c r="B109" i="30"/>
  <c r="AI106" i="30"/>
  <c r="AH106" i="30"/>
  <c r="AG106" i="30"/>
  <c r="AF106" i="30"/>
  <c r="AE106" i="30"/>
  <c r="AD106" i="30"/>
  <c r="AC106" i="30"/>
  <c r="AB106" i="30"/>
  <c r="Z106" i="30"/>
  <c r="Y106" i="30"/>
  <c r="W106" i="30"/>
  <c r="V106" i="30"/>
  <c r="T106" i="30"/>
  <c r="S106" i="30"/>
  <c r="O106" i="30"/>
  <c r="L106" i="30"/>
  <c r="K106" i="30"/>
  <c r="J106" i="30"/>
  <c r="H106" i="30"/>
  <c r="G106" i="30"/>
  <c r="F106" i="30"/>
  <c r="E106" i="30"/>
  <c r="C106" i="30"/>
  <c r="AI105" i="30"/>
  <c r="AH105" i="30"/>
  <c r="AG105" i="30"/>
  <c r="AF105" i="30"/>
  <c r="AE105" i="30"/>
  <c r="AD105" i="30"/>
  <c r="AC105" i="30"/>
  <c r="AB105" i="30"/>
  <c r="Z105" i="30"/>
  <c r="Y105" i="30"/>
  <c r="W105" i="30"/>
  <c r="V105" i="30"/>
  <c r="T105" i="30"/>
  <c r="S105" i="30"/>
  <c r="O105" i="30"/>
  <c r="L105" i="30"/>
  <c r="K105" i="30"/>
  <c r="J105" i="30"/>
  <c r="H105" i="30"/>
  <c r="G105" i="30"/>
  <c r="F105" i="30"/>
  <c r="E105" i="30"/>
  <c r="C105" i="30"/>
  <c r="AI104" i="30"/>
  <c r="AH104" i="30"/>
  <c r="AG104" i="30"/>
  <c r="AF104" i="30"/>
  <c r="AE104" i="30"/>
  <c r="AD104" i="30"/>
  <c r="AC104" i="30"/>
  <c r="AB104" i="30"/>
  <c r="Z104" i="30"/>
  <c r="Y104" i="30"/>
  <c r="W104" i="30"/>
  <c r="V104" i="30"/>
  <c r="T104" i="30"/>
  <c r="S104" i="30"/>
  <c r="O104" i="30"/>
  <c r="L104" i="30"/>
  <c r="K104" i="30"/>
  <c r="J104" i="30"/>
  <c r="H104" i="30"/>
  <c r="G104" i="30"/>
  <c r="F104" i="30"/>
  <c r="E104" i="30"/>
  <c r="C104" i="30"/>
  <c r="AI103" i="30"/>
  <c r="AH103" i="30"/>
  <c r="AG103" i="30"/>
  <c r="AF103" i="30"/>
  <c r="AE103" i="30"/>
  <c r="AD103" i="30"/>
  <c r="AC103" i="30"/>
  <c r="AB103" i="30"/>
  <c r="Z103" i="30"/>
  <c r="Y103" i="30"/>
  <c r="W103" i="30"/>
  <c r="V103" i="30"/>
  <c r="T103" i="30"/>
  <c r="S103" i="30"/>
  <c r="O103" i="30"/>
  <c r="L103" i="30"/>
  <c r="K103" i="30"/>
  <c r="J103" i="30"/>
  <c r="H103" i="30"/>
  <c r="G103" i="30"/>
  <c r="F103" i="30"/>
  <c r="E103" i="30"/>
  <c r="C103" i="30"/>
  <c r="AI102" i="30"/>
  <c r="AH102" i="30"/>
  <c r="AG102" i="30"/>
  <c r="AF102" i="30"/>
  <c r="AE102" i="30"/>
  <c r="AD102" i="30"/>
  <c r="AC102" i="30"/>
  <c r="AB102" i="30"/>
  <c r="Z102" i="30"/>
  <c r="Y102" i="30"/>
  <c r="W102" i="30"/>
  <c r="V102" i="30"/>
  <c r="T102" i="30"/>
  <c r="S102" i="30"/>
  <c r="O102" i="30"/>
  <c r="L102" i="30"/>
  <c r="K102" i="30"/>
  <c r="J102" i="30"/>
  <c r="H102" i="30"/>
  <c r="G102" i="30"/>
  <c r="F102" i="30"/>
  <c r="E102" i="30"/>
  <c r="C102" i="30"/>
  <c r="AI101" i="30"/>
  <c r="AH101" i="30"/>
  <c r="AG101" i="30"/>
  <c r="AF101" i="30"/>
  <c r="AE101" i="30"/>
  <c r="AD101" i="30"/>
  <c r="AC101" i="30"/>
  <c r="AB101" i="30"/>
  <c r="Z101" i="30"/>
  <c r="Y101" i="30"/>
  <c r="W101" i="30"/>
  <c r="V101" i="30"/>
  <c r="T101" i="30"/>
  <c r="S101" i="30"/>
  <c r="O101" i="30"/>
  <c r="L101" i="30"/>
  <c r="K101" i="30"/>
  <c r="J101" i="30"/>
  <c r="H101" i="30"/>
  <c r="G101" i="30"/>
  <c r="F101" i="30"/>
  <c r="E101" i="30"/>
  <c r="C101" i="30"/>
  <c r="AI100" i="30"/>
  <c r="AH100" i="30"/>
  <c r="AG100" i="30"/>
  <c r="AF100" i="30"/>
  <c r="AE100" i="30"/>
  <c r="AD100" i="30"/>
  <c r="AC100" i="30"/>
  <c r="AB100" i="30"/>
  <c r="Z100" i="30"/>
  <c r="Y100" i="30"/>
  <c r="W100" i="30"/>
  <c r="V100" i="30"/>
  <c r="T100" i="30"/>
  <c r="S100" i="30"/>
  <c r="O100" i="30"/>
  <c r="L100" i="30"/>
  <c r="K100" i="30"/>
  <c r="J100" i="30"/>
  <c r="H100" i="30"/>
  <c r="G100" i="30"/>
  <c r="F100" i="30"/>
  <c r="E100" i="30"/>
  <c r="C100" i="30"/>
  <c r="AI98" i="30"/>
  <c r="AH98" i="30"/>
  <c r="AG98" i="30"/>
  <c r="AF98" i="30"/>
  <c r="AE98" i="30"/>
  <c r="AD98" i="30"/>
  <c r="AC98" i="30"/>
  <c r="AB98" i="30"/>
  <c r="Z98" i="30"/>
  <c r="Y98" i="30"/>
  <c r="X98" i="30"/>
  <c r="W98" i="30"/>
  <c r="V98" i="30"/>
  <c r="T98" i="30"/>
  <c r="S98" i="30"/>
  <c r="R98" i="30"/>
  <c r="Q98" i="30"/>
  <c r="P98" i="30"/>
  <c r="O98" i="30"/>
  <c r="M98" i="30"/>
  <c r="L98" i="30"/>
  <c r="K98" i="30"/>
  <c r="J98" i="30"/>
  <c r="H98" i="30"/>
  <c r="G98" i="30"/>
  <c r="F98" i="30"/>
  <c r="E98" i="30"/>
  <c r="D98" i="30"/>
  <c r="C98" i="30"/>
  <c r="B98" i="30"/>
  <c r="AI97" i="30"/>
  <c r="AH97" i="30"/>
  <c r="AG97" i="30"/>
  <c r="AF97" i="30"/>
  <c r="AE97" i="30"/>
  <c r="AD97" i="30"/>
  <c r="AC97" i="30"/>
  <c r="AB97" i="30"/>
  <c r="Z97" i="30"/>
  <c r="Y97" i="30"/>
  <c r="X97" i="30"/>
  <c r="W97" i="30"/>
  <c r="V97" i="30"/>
  <c r="T97" i="30"/>
  <c r="S97" i="30"/>
  <c r="R97" i="30"/>
  <c r="Q97" i="30"/>
  <c r="P97" i="30"/>
  <c r="O97" i="30"/>
  <c r="M97" i="30"/>
  <c r="L97" i="30"/>
  <c r="K97" i="30"/>
  <c r="J97" i="30"/>
  <c r="H97" i="30"/>
  <c r="G97" i="30"/>
  <c r="F97" i="30"/>
  <c r="E97" i="30"/>
  <c r="D97" i="30"/>
  <c r="C97" i="30"/>
  <c r="B97" i="30"/>
  <c r="AI96" i="30"/>
  <c r="AH96" i="30"/>
  <c r="AG96" i="30"/>
  <c r="AF96" i="30"/>
  <c r="AE96" i="30"/>
  <c r="AD96" i="30"/>
  <c r="AC96" i="30"/>
  <c r="AB96" i="30"/>
  <c r="Z96" i="30"/>
  <c r="Y96" i="30"/>
  <c r="X96" i="30"/>
  <c r="W96" i="30"/>
  <c r="V96" i="30"/>
  <c r="T96" i="30"/>
  <c r="S96" i="30"/>
  <c r="R96" i="30"/>
  <c r="Q96" i="30"/>
  <c r="P96" i="30"/>
  <c r="O96" i="30"/>
  <c r="M96" i="30"/>
  <c r="L96" i="30"/>
  <c r="K96" i="30"/>
  <c r="J96" i="30"/>
  <c r="H96" i="30"/>
  <c r="G96" i="30"/>
  <c r="F96" i="30"/>
  <c r="E96" i="30"/>
  <c r="D96" i="30"/>
  <c r="C96" i="30"/>
  <c r="B96" i="30"/>
  <c r="AI95" i="30"/>
  <c r="AH95" i="30"/>
  <c r="AG95" i="30"/>
  <c r="AF95" i="30"/>
  <c r="AE95" i="30"/>
  <c r="AD95" i="30"/>
  <c r="AC95" i="30"/>
  <c r="AB95" i="30"/>
  <c r="Z95" i="30"/>
  <c r="Y95" i="30"/>
  <c r="X95" i="30"/>
  <c r="W95" i="30"/>
  <c r="V95" i="30"/>
  <c r="T95" i="30"/>
  <c r="S95" i="30"/>
  <c r="R95" i="30"/>
  <c r="Q95" i="30"/>
  <c r="P95" i="30"/>
  <c r="O95" i="30"/>
  <c r="M95" i="30"/>
  <c r="L95" i="30"/>
  <c r="K95" i="30"/>
  <c r="J95" i="30"/>
  <c r="H95" i="30"/>
  <c r="G95" i="30"/>
  <c r="F95" i="30"/>
  <c r="E95" i="30"/>
  <c r="D95" i="30"/>
  <c r="C95" i="30"/>
  <c r="B95" i="30"/>
  <c r="AI94" i="30"/>
  <c r="AH94" i="30"/>
  <c r="AG94" i="30"/>
  <c r="AF94" i="30"/>
  <c r="AE94" i="30"/>
  <c r="AD94" i="30"/>
  <c r="AC94" i="30"/>
  <c r="AB94" i="30"/>
  <c r="Z94" i="30"/>
  <c r="Y94" i="30"/>
  <c r="X94" i="30"/>
  <c r="W94" i="30"/>
  <c r="V94" i="30"/>
  <c r="T94" i="30"/>
  <c r="S94" i="30"/>
  <c r="R94" i="30"/>
  <c r="Q94" i="30"/>
  <c r="P94" i="30"/>
  <c r="O94" i="30"/>
  <c r="M94" i="30"/>
  <c r="L94" i="30"/>
  <c r="K94" i="30"/>
  <c r="J94" i="30"/>
  <c r="H94" i="30"/>
  <c r="G94" i="30"/>
  <c r="F94" i="30"/>
  <c r="E94" i="30"/>
  <c r="D94" i="30"/>
  <c r="C94" i="30"/>
  <c r="B94" i="30"/>
  <c r="AI93" i="30"/>
  <c r="AH93" i="30"/>
  <c r="AG93" i="30"/>
  <c r="AF93" i="30"/>
  <c r="AE93" i="30"/>
  <c r="AD93" i="30"/>
  <c r="AC93" i="30"/>
  <c r="AB93" i="30"/>
  <c r="Z93" i="30"/>
  <c r="Y93" i="30"/>
  <c r="X93" i="30"/>
  <c r="W93" i="30"/>
  <c r="V93" i="30"/>
  <c r="T93" i="30"/>
  <c r="S93" i="30"/>
  <c r="R93" i="30"/>
  <c r="Q93" i="30"/>
  <c r="P93" i="30"/>
  <c r="O93" i="30"/>
  <c r="M93" i="30"/>
  <c r="L93" i="30"/>
  <c r="K93" i="30"/>
  <c r="J93" i="30"/>
  <c r="H93" i="30"/>
  <c r="G93" i="30"/>
  <c r="F93" i="30"/>
  <c r="E93" i="30"/>
  <c r="D93" i="30"/>
  <c r="C93" i="30"/>
  <c r="B93" i="30"/>
  <c r="AI92" i="30"/>
  <c r="AH92" i="30"/>
  <c r="AG92" i="30"/>
  <c r="AF92" i="30"/>
  <c r="AE92" i="30"/>
  <c r="AD92" i="30"/>
  <c r="AC92" i="30"/>
  <c r="AB92" i="30"/>
  <c r="Z92" i="30"/>
  <c r="Y92" i="30"/>
  <c r="X92" i="30"/>
  <c r="W92" i="30"/>
  <c r="V92" i="30"/>
  <c r="T92" i="30"/>
  <c r="S92" i="30"/>
  <c r="R92" i="30"/>
  <c r="Q92" i="30"/>
  <c r="P92" i="30"/>
  <c r="O92" i="30"/>
  <c r="M92" i="30"/>
  <c r="L92" i="30"/>
  <c r="K92" i="30"/>
  <c r="J92" i="30"/>
  <c r="H92" i="30"/>
  <c r="G92" i="30"/>
  <c r="F92" i="30"/>
  <c r="E92" i="30"/>
  <c r="D92" i="30"/>
  <c r="C92" i="30"/>
  <c r="B92" i="30"/>
  <c r="AI90" i="30"/>
  <c r="AH90" i="30"/>
  <c r="AG90" i="30"/>
  <c r="AF90" i="30"/>
  <c r="AE90" i="30"/>
  <c r="AD90" i="30"/>
  <c r="AC90" i="30"/>
  <c r="AB90" i="30"/>
  <c r="Z90" i="30"/>
  <c r="Y90" i="30"/>
  <c r="X90" i="30"/>
  <c r="W90" i="30"/>
  <c r="V90" i="30"/>
  <c r="T90" i="30"/>
  <c r="S90" i="30"/>
  <c r="R90" i="30"/>
  <c r="Q90" i="30"/>
  <c r="P90" i="30"/>
  <c r="O90" i="30"/>
  <c r="M90" i="30"/>
  <c r="L90" i="30"/>
  <c r="K90" i="30"/>
  <c r="J90" i="30"/>
  <c r="I90" i="30"/>
  <c r="H90" i="30"/>
  <c r="G90" i="30"/>
  <c r="F90" i="30"/>
  <c r="E90" i="30"/>
  <c r="D90" i="30"/>
  <c r="C90" i="30"/>
  <c r="B90" i="30"/>
  <c r="AI89" i="30"/>
  <c r="AH89" i="30"/>
  <c r="AG89" i="30"/>
  <c r="AF89" i="30"/>
  <c r="AE89" i="30"/>
  <c r="AD89" i="30"/>
  <c r="AC89" i="30"/>
  <c r="AB89" i="30"/>
  <c r="Z89" i="30"/>
  <c r="Y89" i="30"/>
  <c r="X89" i="30"/>
  <c r="W89" i="30"/>
  <c r="V89" i="30"/>
  <c r="T89" i="30"/>
  <c r="S89" i="30"/>
  <c r="R89" i="30"/>
  <c r="Q89" i="30"/>
  <c r="P89" i="30"/>
  <c r="O89" i="30"/>
  <c r="M89" i="30"/>
  <c r="L89" i="30"/>
  <c r="K89" i="30"/>
  <c r="J89" i="30"/>
  <c r="I89" i="30"/>
  <c r="H89" i="30"/>
  <c r="G89" i="30"/>
  <c r="F89" i="30"/>
  <c r="E89" i="30"/>
  <c r="D89" i="30"/>
  <c r="C89" i="30"/>
  <c r="B89" i="30"/>
  <c r="AI88" i="30"/>
  <c r="AH88" i="30"/>
  <c r="AG88" i="30"/>
  <c r="AF88" i="30"/>
  <c r="AE88" i="30"/>
  <c r="AD88" i="30"/>
  <c r="AC88" i="30"/>
  <c r="AB88" i="30"/>
  <c r="Z88" i="30"/>
  <c r="Y88" i="30"/>
  <c r="X88" i="30"/>
  <c r="W88" i="30"/>
  <c r="V88" i="30"/>
  <c r="T88" i="30"/>
  <c r="S88" i="30"/>
  <c r="R88" i="30"/>
  <c r="Q88" i="30"/>
  <c r="P88" i="30"/>
  <c r="O88" i="30"/>
  <c r="M88" i="30"/>
  <c r="L88" i="30"/>
  <c r="K88" i="30"/>
  <c r="J88" i="30"/>
  <c r="I88" i="30"/>
  <c r="H88" i="30"/>
  <c r="G88" i="30"/>
  <c r="F88" i="30"/>
  <c r="E88" i="30"/>
  <c r="D88" i="30"/>
  <c r="C88" i="30"/>
  <c r="B88" i="30"/>
  <c r="AI87" i="30"/>
  <c r="AH87" i="30"/>
  <c r="AG87" i="30"/>
  <c r="AF87" i="30"/>
  <c r="AE87" i="30"/>
  <c r="AD87" i="30"/>
  <c r="AC87" i="30"/>
  <c r="AB87" i="30"/>
  <c r="Z87" i="30"/>
  <c r="Y87" i="30"/>
  <c r="X87" i="30"/>
  <c r="W87" i="30"/>
  <c r="V87" i="30"/>
  <c r="T87" i="30"/>
  <c r="S87" i="30"/>
  <c r="R87" i="30"/>
  <c r="Q87" i="30"/>
  <c r="P87" i="30"/>
  <c r="O87" i="30"/>
  <c r="M87" i="30"/>
  <c r="L87" i="30"/>
  <c r="K87" i="30"/>
  <c r="J87" i="30"/>
  <c r="I87" i="30"/>
  <c r="H87" i="30"/>
  <c r="G87" i="30"/>
  <c r="F87" i="30"/>
  <c r="E87" i="30"/>
  <c r="D87" i="30"/>
  <c r="C87" i="30"/>
  <c r="B87" i="30"/>
  <c r="AI86" i="30"/>
  <c r="AH86" i="30"/>
  <c r="AG86" i="30"/>
  <c r="AF86" i="30"/>
  <c r="AE86" i="30"/>
  <c r="AD86" i="30"/>
  <c r="AC86" i="30"/>
  <c r="AB86" i="30"/>
  <c r="Z86" i="30"/>
  <c r="Y86" i="30"/>
  <c r="X86" i="30"/>
  <c r="W86" i="30"/>
  <c r="V86" i="30"/>
  <c r="T86" i="30"/>
  <c r="S86" i="30"/>
  <c r="R86" i="30"/>
  <c r="Q86" i="30"/>
  <c r="P86" i="30"/>
  <c r="O86" i="30"/>
  <c r="M86" i="30"/>
  <c r="L86" i="30"/>
  <c r="K86" i="30"/>
  <c r="J86" i="30"/>
  <c r="I86" i="30"/>
  <c r="H86" i="30"/>
  <c r="G86" i="30"/>
  <c r="F86" i="30"/>
  <c r="E86" i="30"/>
  <c r="D86" i="30"/>
  <c r="C86" i="30"/>
  <c r="B86" i="30"/>
  <c r="AI85" i="30"/>
  <c r="AH85" i="30"/>
  <c r="AG85" i="30"/>
  <c r="AF85" i="30"/>
  <c r="AE85" i="30"/>
  <c r="AD85" i="30"/>
  <c r="AC85" i="30"/>
  <c r="AB85" i="30"/>
  <c r="Z85" i="30"/>
  <c r="Y85" i="30"/>
  <c r="X85" i="30"/>
  <c r="W85" i="30"/>
  <c r="V85" i="30"/>
  <c r="T85" i="30"/>
  <c r="S85" i="30"/>
  <c r="R85" i="30"/>
  <c r="Q85" i="30"/>
  <c r="P85" i="30"/>
  <c r="O85" i="30"/>
  <c r="M85" i="30"/>
  <c r="L85" i="30"/>
  <c r="K85" i="30"/>
  <c r="J85" i="30"/>
  <c r="I85" i="30"/>
  <c r="H85" i="30"/>
  <c r="G85" i="30"/>
  <c r="F85" i="30"/>
  <c r="E85" i="30"/>
  <c r="D85" i="30"/>
  <c r="C85" i="30"/>
  <c r="B85" i="30"/>
  <c r="AI84" i="30"/>
  <c r="AH84" i="30"/>
  <c r="AG84" i="30"/>
  <c r="AF84" i="30"/>
  <c r="AE84" i="30"/>
  <c r="AD84" i="30"/>
  <c r="AC84" i="30"/>
  <c r="AB84" i="30"/>
  <c r="Z84" i="30"/>
  <c r="Y84" i="30"/>
  <c r="X84" i="30"/>
  <c r="W84" i="30"/>
  <c r="V84" i="30"/>
  <c r="T84" i="30"/>
  <c r="S84" i="30"/>
  <c r="R84" i="30"/>
  <c r="Q84" i="30"/>
  <c r="P84" i="30"/>
  <c r="O84" i="30"/>
  <c r="M84" i="30"/>
  <c r="L84" i="30"/>
  <c r="K84" i="30"/>
  <c r="J84" i="30"/>
  <c r="I84" i="30"/>
  <c r="H84" i="30"/>
  <c r="G84" i="30"/>
  <c r="F84" i="30"/>
  <c r="E84" i="30"/>
  <c r="D84" i="30"/>
  <c r="C84" i="30"/>
  <c r="B84" i="30"/>
  <c r="AI82" i="30"/>
  <c r="AH82" i="30"/>
  <c r="AF82" i="30"/>
  <c r="AE82" i="30"/>
  <c r="AD82" i="30"/>
  <c r="AC82" i="30"/>
  <c r="AB82" i="30"/>
  <c r="Z82" i="30"/>
  <c r="Y82" i="30"/>
  <c r="W82" i="30"/>
  <c r="V82" i="30"/>
  <c r="T82" i="30"/>
  <c r="S82" i="30"/>
  <c r="O82" i="30"/>
  <c r="L82" i="30"/>
  <c r="K82" i="30"/>
  <c r="J82" i="30"/>
  <c r="H82" i="30"/>
  <c r="G82" i="30"/>
  <c r="F82" i="30"/>
  <c r="E82" i="30"/>
  <c r="C82" i="30"/>
  <c r="AI81" i="30"/>
  <c r="AH81" i="30"/>
  <c r="AF81" i="30"/>
  <c r="AE81" i="30"/>
  <c r="AD81" i="30"/>
  <c r="AC81" i="30"/>
  <c r="AB81" i="30"/>
  <c r="Z81" i="30"/>
  <c r="Y81" i="30"/>
  <c r="W81" i="30"/>
  <c r="V81" i="30"/>
  <c r="T81" i="30"/>
  <c r="S81" i="30"/>
  <c r="O81" i="30"/>
  <c r="L81" i="30"/>
  <c r="K81" i="30"/>
  <c r="J81" i="30"/>
  <c r="H81" i="30"/>
  <c r="G81" i="30"/>
  <c r="F81" i="30"/>
  <c r="E81" i="30"/>
  <c r="C81" i="30"/>
  <c r="AI80" i="30"/>
  <c r="AH80" i="30"/>
  <c r="AF80" i="30"/>
  <c r="AE80" i="30"/>
  <c r="AD80" i="30"/>
  <c r="AC80" i="30"/>
  <c r="AB80" i="30"/>
  <c r="Z80" i="30"/>
  <c r="Y80" i="30"/>
  <c r="W80" i="30"/>
  <c r="V80" i="30"/>
  <c r="T80" i="30"/>
  <c r="S80" i="30"/>
  <c r="O80" i="30"/>
  <c r="L80" i="30"/>
  <c r="K80" i="30"/>
  <c r="J80" i="30"/>
  <c r="H80" i="30"/>
  <c r="G80" i="30"/>
  <c r="F80" i="30"/>
  <c r="E80" i="30"/>
  <c r="C80" i="30"/>
  <c r="AI79" i="30"/>
  <c r="AH79" i="30"/>
  <c r="AF79" i="30"/>
  <c r="AE79" i="30"/>
  <c r="AD79" i="30"/>
  <c r="AC79" i="30"/>
  <c r="AB79" i="30"/>
  <c r="Z79" i="30"/>
  <c r="Y79" i="30"/>
  <c r="W79" i="30"/>
  <c r="V79" i="30"/>
  <c r="T79" i="30"/>
  <c r="S79" i="30"/>
  <c r="O79" i="30"/>
  <c r="L79" i="30"/>
  <c r="K79" i="30"/>
  <c r="J79" i="30"/>
  <c r="H79" i="30"/>
  <c r="G79" i="30"/>
  <c r="F79" i="30"/>
  <c r="E79" i="30"/>
  <c r="C79" i="30"/>
  <c r="AI78" i="30"/>
  <c r="AH78" i="30"/>
  <c r="AF78" i="30"/>
  <c r="AE78" i="30"/>
  <c r="AD78" i="30"/>
  <c r="AC78" i="30"/>
  <c r="AB78" i="30"/>
  <c r="Z78" i="30"/>
  <c r="Y78" i="30"/>
  <c r="W78" i="30"/>
  <c r="V78" i="30"/>
  <c r="T78" i="30"/>
  <c r="S78" i="30"/>
  <c r="O78" i="30"/>
  <c r="L78" i="30"/>
  <c r="K78" i="30"/>
  <c r="J78" i="30"/>
  <c r="H78" i="30"/>
  <c r="G78" i="30"/>
  <c r="F78" i="30"/>
  <c r="E78" i="30"/>
  <c r="C78" i="30"/>
  <c r="AI77" i="30"/>
  <c r="AH77" i="30"/>
  <c r="AF77" i="30"/>
  <c r="AE77" i="30"/>
  <c r="AD77" i="30"/>
  <c r="AC77" i="30"/>
  <c r="AB77" i="30"/>
  <c r="Z77" i="30"/>
  <c r="Y77" i="30"/>
  <c r="W77" i="30"/>
  <c r="V77" i="30"/>
  <c r="T77" i="30"/>
  <c r="S77" i="30"/>
  <c r="O77" i="30"/>
  <c r="L77" i="30"/>
  <c r="K77" i="30"/>
  <c r="J77" i="30"/>
  <c r="H77" i="30"/>
  <c r="G77" i="30"/>
  <c r="F77" i="30"/>
  <c r="E77" i="30"/>
  <c r="C77" i="30"/>
  <c r="AI76" i="30"/>
  <c r="AH76" i="30"/>
  <c r="AF76" i="30"/>
  <c r="AE76" i="30"/>
  <c r="AD76" i="30"/>
  <c r="AC76" i="30"/>
  <c r="AB76" i="30"/>
  <c r="Z76" i="30"/>
  <c r="Y76" i="30"/>
  <c r="W76" i="30"/>
  <c r="V76" i="30"/>
  <c r="T76" i="30"/>
  <c r="S76" i="30"/>
  <c r="O76" i="30"/>
  <c r="L76" i="30"/>
  <c r="K76" i="30"/>
  <c r="J76" i="30"/>
  <c r="H76" i="30"/>
  <c r="G76" i="30"/>
  <c r="F76" i="30"/>
  <c r="E76" i="30"/>
  <c r="C76" i="30"/>
  <c r="AI74" i="30"/>
  <c r="AH74" i="30"/>
  <c r="AG74" i="30"/>
  <c r="AF74" i="30"/>
  <c r="AE74" i="30"/>
  <c r="AD74" i="30"/>
  <c r="AC74" i="30"/>
  <c r="AB74" i="30"/>
  <c r="AA74" i="30"/>
  <c r="Z74" i="30"/>
  <c r="Y74" i="30"/>
  <c r="X74" i="30"/>
  <c r="W74" i="30"/>
  <c r="V74" i="30"/>
  <c r="T74" i="30"/>
  <c r="S74" i="30"/>
  <c r="R74" i="30"/>
  <c r="Q74" i="30"/>
  <c r="P74" i="30"/>
  <c r="O74" i="30"/>
  <c r="M74" i="30"/>
  <c r="L74" i="30"/>
  <c r="K74" i="30"/>
  <c r="J74" i="30"/>
  <c r="I74" i="30"/>
  <c r="H74" i="30"/>
  <c r="G74" i="30"/>
  <c r="F74" i="30"/>
  <c r="E74" i="30"/>
  <c r="D74" i="30"/>
  <c r="C74" i="30"/>
  <c r="B74" i="30"/>
  <c r="AI73" i="30"/>
  <c r="AH73" i="30"/>
  <c r="AG73" i="30"/>
  <c r="AF73" i="30"/>
  <c r="AE73" i="30"/>
  <c r="AD73" i="30"/>
  <c r="AC73" i="30"/>
  <c r="AB73" i="30"/>
  <c r="AA73" i="30"/>
  <c r="Z73" i="30"/>
  <c r="Y73" i="30"/>
  <c r="X73" i="30"/>
  <c r="W73" i="30"/>
  <c r="V73" i="30"/>
  <c r="T73" i="30"/>
  <c r="S73" i="30"/>
  <c r="R73" i="30"/>
  <c r="Q73" i="30"/>
  <c r="P73" i="30"/>
  <c r="O73" i="30"/>
  <c r="M73" i="30"/>
  <c r="L73" i="30"/>
  <c r="K73" i="30"/>
  <c r="J73" i="30"/>
  <c r="I73" i="30"/>
  <c r="H73" i="30"/>
  <c r="G73" i="30"/>
  <c r="F73" i="30"/>
  <c r="E73" i="30"/>
  <c r="D73" i="30"/>
  <c r="C73" i="30"/>
  <c r="B73" i="30"/>
  <c r="AI72" i="30"/>
  <c r="AH72" i="30"/>
  <c r="AG72" i="30"/>
  <c r="AF72" i="30"/>
  <c r="AE72" i="30"/>
  <c r="AD72" i="30"/>
  <c r="AC72" i="30"/>
  <c r="AB72" i="30"/>
  <c r="AA72" i="30"/>
  <c r="Z72" i="30"/>
  <c r="Y72" i="30"/>
  <c r="X72" i="30"/>
  <c r="W72" i="30"/>
  <c r="V72" i="30"/>
  <c r="T72" i="30"/>
  <c r="S72" i="30"/>
  <c r="R72" i="30"/>
  <c r="Q72" i="30"/>
  <c r="P72" i="30"/>
  <c r="O72" i="30"/>
  <c r="M72" i="30"/>
  <c r="L72" i="30"/>
  <c r="K72" i="30"/>
  <c r="J72" i="30"/>
  <c r="I72" i="30"/>
  <c r="H72" i="30"/>
  <c r="G72" i="30"/>
  <c r="F72" i="30"/>
  <c r="E72" i="30"/>
  <c r="D72" i="30"/>
  <c r="C72" i="30"/>
  <c r="B72" i="30"/>
  <c r="AI71" i="30"/>
  <c r="AH71" i="30"/>
  <c r="AG71" i="30"/>
  <c r="AF71" i="30"/>
  <c r="AE71" i="30"/>
  <c r="AD71" i="30"/>
  <c r="AC71" i="30"/>
  <c r="AB71" i="30"/>
  <c r="AA71" i="30"/>
  <c r="Z71" i="30"/>
  <c r="Y71" i="30"/>
  <c r="X71" i="30"/>
  <c r="W71" i="30"/>
  <c r="V71" i="30"/>
  <c r="T71" i="30"/>
  <c r="S71" i="30"/>
  <c r="R71" i="30"/>
  <c r="Q71" i="30"/>
  <c r="P71" i="30"/>
  <c r="O71" i="30"/>
  <c r="M71" i="30"/>
  <c r="L71" i="30"/>
  <c r="K71" i="30"/>
  <c r="J71" i="30"/>
  <c r="I71" i="30"/>
  <c r="H71" i="30"/>
  <c r="G71" i="30"/>
  <c r="F71" i="30"/>
  <c r="E71" i="30"/>
  <c r="D71" i="30"/>
  <c r="C71" i="30"/>
  <c r="B71" i="30"/>
  <c r="AI70" i="30"/>
  <c r="AH70" i="30"/>
  <c r="AG70" i="30"/>
  <c r="AF70" i="30"/>
  <c r="AE70" i="30"/>
  <c r="AD70" i="30"/>
  <c r="AC70" i="30"/>
  <c r="AB70" i="30"/>
  <c r="AA70" i="30"/>
  <c r="Z70" i="30"/>
  <c r="Y70" i="30"/>
  <c r="X70" i="30"/>
  <c r="W70" i="30"/>
  <c r="V70" i="30"/>
  <c r="T70" i="30"/>
  <c r="S70" i="30"/>
  <c r="R70" i="30"/>
  <c r="Q70" i="30"/>
  <c r="P70" i="30"/>
  <c r="O70" i="30"/>
  <c r="M70" i="30"/>
  <c r="L70" i="30"/>
  <c r="K70" i="30"/>
  <c r="J70" i="30"/>
  <c r="I70" i="30"/>
  <c r="H70" i="30"/>
  <c r="G70" i="30"/>
  <c r="F70" i="30"/>
  <c r="E70" i="30"/>
  <c r="D70" i="30"/>
  <c r="C70" i="30"/>
  <c r="B70" i="30"/>
  <c r="AI69" i="30"/>
  <c r="AH69" i="30"/>
  <c r="AG69" i="30"/>
  <c r="AF69" i="30"/>
  <c r="AE69" i="30"/>
  <c r="AD69" i="30"/>
  <c r="AC69" i="30"/>
  <c r="AB69" i="30"/>
  <c r="AA69" i="30"/>
  <c r="Z69" i="30"/>
  <c r="Y69" i="30"/>
  <c r="X69" i="30"/>
  <c r="W69" i="30"/>
  <c r="V69" i="30"/>
  <c r="T69" i="30"/>
  <c r="S69" i="30"/>
  <c r="R69" i="30"/>
  <c r="Q69" i="30"/>
  <c r="P69" i="30"/>
  <c r="O69" i="30"/>
  <c r="M69" i="30"/>
  <c r="L69" i="30"/>
  <c r="K69" i="30"/>
  <c r="J69" i="30"/>
  <c r="I69" i="30"/>
  <c r="H69" i="30"/>
  <c r="G69" i="30"/>
  <c r="F69" i="30"/>
  <c r="E69" i="30"/>
  <c r="D69" i="30"/>
  <c r="C69" i="30"/>
  <c r="B69" i="30"/>
  <c r="AI68" i="30"/>
  <c r="AH68" i="30"/>
  <c r="AG68" i="30"/>
  <c r="AF68" i="30"/>
  <c r="AE68" i="30"/>
  <c r="AD68" i="30"/>
  <c r="AC68" i="30"/>
  <c r="AB68" i="30"/>
  <c r="AA68" i="30"/>
  <c r="Z68" i="30"/>
  <c r="Y68" i="30"/>
  <c r="X68" i="30"/>
  <c r="W68" i="30"/>
  <c r="V68" i="30"/>
  <c r="T68" i="30"/>
  <c r="S68" i="30"/>
  <c r="R68" i="30"/>
  <c r="Q68" i="30"/>
  <c r="P68" i="30"/>
  <c r="O68" i="30"/>
  <c r="M68" i="30"/>
  <c r="L68" i="30"/>
  <c r="K68" i="30"/>
  <c r="J68" i="30"/>
  <c r="I68" i="30"/>
  <c r="H68" i="30"/>
  <c r="G68" i="30"/>
  <c r="F68" i="30"/>
  <c r="E68" i="30"/>
  <c r="D68" i="30"/>
  <c r="C68" i="30"/>
  <c r="B68" i="30"/>
  <c r="AJ66" i="30"/>
  <c r="AI66" i="30"/>
  <c r="AH66" i="30"/>
  <c r="AG66" i="30"/>
  <c r="AF66" i="30"/>
  <c r="AE66" i="30"/>
  <c r="AD66" i="30"/>
  <c r="AC66" i="30"/>
  <c r="AB66" i="30"/>
  <c r="Z66" i="30"/>
  <c r="Y66" i="30"/>
  <c r="X66" i="30"/>
  <c r="W66" i="30"/>
  <c r="V66" i="30"/>
  <c r="T66" i="30"/>
  <c r="S66" i="30"/>
  <c r="R66" i="30"/>
  <c r="Q66" i="30"/>
  <c r="P66" i="30"/>
  <c r="O66" i="30"/>
  <c r="M66" i="30"/>
  <c r="L66" i="30"/>
  <c r="K66" i="30"/>
  <c r="J66" i="30"/>
  <c r="I66" i="30"/>
  <c r="H66" i="30"/>
  <c r="G66" i="30"/>
  <c r="F66" i="30"/>
  <c r="E66" i="30"/>
  <c r="D66" i="30"/>
  <c r="C66" i="30"/>
  <c r="B66" i="30"/>
  <c r="AJ65" i="30"/>
  <c r="AI65" i="30"/>
  <c r="AH65" i="30"/>
  <c r="AG65" i="30"/>
  <c r="AF65" i="30"/>
  <c r="AE65" i="30"/>
  <c r="AD65" i="30"/>
  <c r="AC65" i="30"/>
  <c r="AB65" i="30"/>
  <c r="Z65" i="30"/>
  <c r="Y65" i="30"/>
  <c r="X65" i="30"/>
  <c r="W65" i="30"/>
  <c r="V65" i="30"/>
  <c r="T65" i="30"/>
  <c r="S65" i="30"/>
  <c r="R65" i="30"/>
  <c r="Q65" i="30"/>
  <c r="P65" i="30"/>
  <c r="O65" i="30"/>
  <c r="M65" i="30"/>
  <c r="L65" i="30"/>
  <c r="K65" i="30"/>
  <c r="J65" i="30"/>
  <c r="I65" i="30"/>
  <c r="H65" i="30"/>
  <c r="G65" i="30"/>
  <c r="F65" i="30"/>
  <c r="E65" i="30"/>
  <c r="D65" i="30"/>
  <c r="C65" i="30"/>
  <c r="B65" i="30"/>
  <c r="AJ64" i="30"/>
  <c r="AI64" i="30"/>
  <c r="AH64" i="30"/>
  <c r="AG64" i="30"/>
  <c r="AF64" i="30"/>
  <c r="AE64" i="30"/>
  <c r="AD64" i="30"/>
  <c r="AC64" i="30"/>
  <c r="AB64" i="30"/>
  <c r="Z64" i="30"/>
  <c r="Y64" i="30"/>
  <c r="X64" i="30"/>
  <c r="W64" i="30"/>
  <c r="V64" i="30"/>
  <c r="T64" i="30"/>
  <c r="S64" i="30"/>
  <c r="R64" i="30"/>
  <c r="Q64" i="30"/>
  <c r="P64" i="30"/>
  <c r="O64" i="30"/>
  <c r="M64" i="30"/>
  <c r="L64" i="30"/>
  <c r="K64" i="30"/>
  <c r="J64" i="30"/>
  <c r="I64" i="30"/>
  <c r="H64" i="30"/>
  <c r="G64" i="30"/>
  <c r="F64" i="30"/>
  <c r="E64" i="30"/>
  <c r="D64" i="30"/>
  <c r="C64" i="30"/>
  <c r="B64" i="30"/>
  <c r="AJ63" i="30"/>
  <c r="AI63" i="30"/>
  <c r="AH63" i="30"/>
  <c r="AG63" i="30"/>
  <c r="AF63" i="30"/>
  <c r="AE63" i="30"/>
  <c r="AD63" i="30"/>
  <c r="AC63" i="30"/>
  <c r="AB63" i="30"/>
  <c r="Z63" i="30"/>
  <c r="Y63" i="30"/>
  <c r="X63" i="30"/>
  <c r="W63" i="30"/>
  <c r="V63" i="30"/>
  <c r="T63" i="30"/>
  <c r="S63" i="30"/>
  <c r="R63" i="30"/>
  <c r="Q63" i="30"/>
  <c r="P63" i="30"/>
  <c r="O63" i="30"/>
  <c r="M63" i="30"/>
  <c r="L63" i="30"/>
  <c r="K63" i="30"/>
  <c r="J63" i="30"/>
  <c r="I63" i="30"/>
  <c r="H63" i="30"/>
  <c r="G63" i="30"/>
  <c r="F63" i="30"/>
  <c r="E63" i="30"/>
  <c r="D63" i="30"/>
  <c r="C63" i="30"/>
  <c r="B63" i="30"/>
  <c r="AJ62" i="30"/>
  <c r="AI62" i="30"/>
  <c r="AH62" i="30"/>
  <c r="AG62" i="30"/>
  <c r="AF62" i="30"/>
  <c r="AE62" i="30"/>
  <c r="AD62" i="30"/>
  <c r="AC62" i="30"/>
  <c r="AB62" i="30"/>
  <c r="Z62" i="30"/>
  <c r="Y62" i="30"/>
  <c r="X62" i="30"/>
  <c r="W62" i="30"/>
  <c r="V62" i="30"/>
  <c r="T62" i="30"/>
  <c r="S62" i="30"/>
  <c r="R62" i="30"/>
  <c r="Q62" i="30"/>
  <c r="P62" i="30"/>
  <c r="O62" i="30"/>
  <c r="M62" i="30"/>
  <c r="L62" i="30"/>
  <c r="K62" i="30"/>
  <c r="J62" i="30"/>
  <c r="I62" i="30"/>
  <c r="H62" i="30"/>
  <c r="G62" i="30"/>
  <c r="F62" i="30"/>
  <c r="E62" i="30"/>
  <c r="D62" i="30"/>
  <c r="C62" i="30"/>
  <c r="B62" i="30"/>
  <c r="AJ61" i="30"/>
  <c r="AI61" i="30"/>
  <c r="AH61" i="30"/>
  <c r="AG61" i="30"/>
  <c r="AF61" i="30"/>
  <c r="AE61" i="30"/>
  <c r="AD61" i="30"/>
  <c r="AC61" i="30"/>
  <c r="AB61" i="30"/>
  <c r="Z61" i="30"/>
  <c r="Y61" i="30"/>
  <c r="X61" i="30"/>
  <c r="W61" i="30"/>
  <c r="V61" i="30"/>
  <c r="T61" i="30"/>
  <c r="S61" i="30"/>
  <c r="R61" i="30"/>
  <c r="Q61" i="30"/>
  <c r="P61" i="30"/>
  <c r="O61" i="30"/>
  <c r="M61" i="30"/>
  <c r="L61" i="30"/>
  <c r="K61" i="30"/>
  <c r="J61" i="30"/>
  <c r="I61" i="30"/>
  <c r="H61" i="30"/>
  <c r="G61" i="30"/>
  <c r="F61" i="30"/>
  <c r="E61" i="30"/>
  <c r="D61" i="30"/>
  <c r="C61" i="30"/>
  <c r="B61" i="30"/>
  <c r="AJ60" i="30"/>
  <c r="AI60" i="30"/>
  <c r="AH60" i="30"/>
  <c r="AG60" i="30"/>
  <c r="AF60" i="30"/>
  <c r="AE60" i="30"/>
  <c r="AD60" i="30"/>
  <c r="AC60" i="30"/>
  <c r="AB60" i="30"/>
  <c r="Z60" i="30"/>
  <c r="Y60" i="30"/>
  <c r="X60" i="30"/>
  <c r="W60" i="30"/>
  <c r="V60" i="30"/>
  <c r="T60" i="30"/>
  <c r="S60" i="30"/>
  <c r="R60" i="30"/>
  <c r="Q60" i="30"/>
  <c r="P60" i="30"/>
  <c r="O60" i="30"/>
  <c r="M60" i="30"/>
  <c r="L60" i="30"/>
  <c r="K60" i="30"/>
  <c r="J60" i="30"/>
  <c r="I60" i="30"/>
  <c r="H60" i="30"/>
  <c r="G60" i="30"/>
  <c r="F60" i="30"/>
  <c r="E60" i="30"/>
  <c r="D60" i="30"/>
  <c r="C60" i="30"/>
  <c r="B60" i="30"/>
  <c r="AJ59" i="30"/>
  <c r="AI59" i="30"/>
  <c r="AH59" i="30"/>
  <c r="AG59" i="30"/>
  <c r="AF59" i="30"/>
  <c r="AE59" i="30"/>
  <c r="AD59" i="30"/>
  <c r="AC59" i="30"/>
  <c r="AB59" i="30"/>
  <c r="Z59" i="30"/>
  <c r="Y59" i="30"/>
  <c r="X59" i="30"/>
  <c r="W59" i="30"/>
  <c r="V59" i="30"/>
  <c r="T59" i="30"/>
  <c r="S59" i="30"/>
  <c r="R59" i="30"/>
  <c r="Q59" i="30"/>
  <c r="P59" i="30"/>
  <c r="O59" i="30"/>
  <c r="M59" i="30"/>
  <c r="L59" i="30"/>
  <c r="K59" i="30"/>
  <c r="J59" i="30"/>
  <c r="I59" i="30"/>
  <c r="H59" i="30"/>
  <c r="G59" i="30"/>
  <c r="F59" i="30"/>
  <c r="E59" i="30"/>
  <c r="D59" i="30"/>
  <c r="C59" i="30"/>
  <c r="B59" i="30"/>
  <c r="AJ58" i="30"/>
  <c r="AI58" i="30"/>
  <c r="AH58" i="30"/>
  <c r="AG58" i="30"/>
  <c r="AF58" i="30"/>
  <c r="AE58" i="30"/>
  <c r="AD58" i="30"/>
  <c r="AC58" i="30"/>
  <c r="AB58" i="30"/>
  <c r="Z58" i="30"/>
  <c r="Y58" i="30"/>
  <c r="X58" i="30"/>
  <c r="W58" i="30"/>
  <c r="V58" i="30"/>
  <c r="T58" i="30"/>
  <c r="S58" i="30"/>
  <c r="R58" i="30"/>
  <c r="Q58" i="30"/>
  <c r="P58" i="30"/>
  <c r="O58" i="30"/>
  <c r="M58" i="30"/>
  <c r="L58" i="30"/>
  <c r="K58" i="30"/>
  <c r="J58" i="30"/>
  <c r="I58" i="30"/>
  <c r="H58" i="30"/>
  <c r="G58" i="30"/>
  <c r="F58" i="30"/>
  <c r="E58" i="30"/>
  <c r="D58" i="30"/>
  <c r="C58" i="30"/>
  <c r="B58" i="30"/>
  <c r="AJ57" i="30"/>
  <c r="AI57" i="30"/>
  <c r="AH57" i="30"/>
  <c r="AG57" i="30"/>
  <c r="AF57" i="30"/>
  <c r="AE57" i="30"/>
  <c r="AD57" i="30"/>
  <c r="AC57" i="30"/>
  <c r="AB57" i="30"/>
  <c r="Z57" i="30"/>
  <c r="Y57" i="30"/>
  <c r="X57" i="30"/>
  <c r="W57" i="30"/>
  <c r="V57" i="30"/>
  <c r="T57" i="30"/>
  <c r="S57" i="30"/>
  <c r="R57" i="30"/>
  <c r="Q57" i="30"/>
  <c r="P57" i="30"/>
  <c r="O57" i="30"/>
  <c r="M57" i="30"/>
  <c r="L57" i="30"/>
  <c r="K57" i="30"/>
  <c r="J57" i="30"/>
  <c r="I57" i="30"/>
  <c r="H57" i="30"/>
  <c r="G57" i="30"/>
  <c r="F57" i="30"/>
  <c r="E57" i="30"/>
  <c r="D57" i="30"/>
  <c r="C57" i="30"/>
  <c r="B57" i="30"/>
  <c r="AJ56" i="30"/>
  <c r="AI56" i="30"/>
  <c r="AH56" i="30"/>
  <c r="AG56" i="30"/>
  <c r="AF56" i="30"/>
  <c r="AE56" i="30"/>
  <c r="AD56" i="30"/>
  <c r="AC56" i="30"/>
  <c r="AB56" i="30"/>
  <c r="Z56" i="30"/>
  <c r="Y56" i="30"/>
  <c r="X56" i="30"/>
  <c r="W56" i="30"/>
  <c r="V56" i="30"/>
  <c r="T56" i="30"/>
  <c r="S56" i="30"/>
  <c r="R56" i="30"/>
  <c r="Q56" i="30"/>
  <c r="P56" i="30"/>
  <c r="O56" i="30"/>
  <c r="M56" i="30"/>
  <c r="L56" i="30"/>
  <c r="K56" i="30"/>
  <c r="J56" i="30"/>
  <c r="I56" i="30"/>
  <c r="H56" i="30"/>
  <c r="G56" i="30"/>
  <c r="F56" i="30"/>
  <c r="E56" i="30"/>
  <c r="D56" i="30"/>
  <c r="C56" i="30"/>
  <c r="B56" i="30"/>
  <c r="AJ54" i="30"/>
  <c r="AI54" i="30"/>
  <c r="AH54" i="30"/>
  <c r="AG54" i="30"/>
  <c r="AF54" i="30"/>
  <c r="AE54" i="30"/>
  <c r="AD54" i="30"/>
  <c r="AC54" i="30"/>
  <c r="AB54" i="30"/>
  <c r="Z54" i="30"/>
  <c r="Y54" i="30"/>
  <c r="X54" i="30"/>
  <c r="W54" i="30"/>
  <c r="V54" i="30"/>
  <c r="T54" i="30"/>
  <c r="S54" i="30"/>
  <c r="R54" i="30"/>
  <c r="Q54" i="30"/>
  <c r="P54" i="30"/>
  <c r="O54" i="30"/>
  <c r="M54" i="30"/>
  <c r="L54" i="30"/>
  <c r="K54" i="30"/>
  <c r="J54" i="30"/>
  <c r="I54" i="30"/>
  <c r="H54" i="30"/>
  <c r="G54" i="30"/>
  <c r="F54" i="30"/>
  <c r="E54" i="30"/>
  <c r="D54" i="30"/>
  <c r="C54" i="30"/>
  <c r="B54" i="30"/>
  <c r="AJ53" i="30"/>
  <c r="AI53" i="30"/>
  <c r="AH53" i="30"/>
  <c r="AG53" i="30"/>
  <c r="AF53" i="30"/>
  <c r="AE53" i="30"/>
  <c r="AD53" i="30"/>
  <c r="AC53" i="30"/>
  <c r="AB53" i="30"/>
  <c r="Z53" i="30"/>
  <c r="Y53" i="30"/>
  <c r="X53" i="30"/>
  <c r="W53" i="30"/>
  <c r="V53" i="30"/>
  <c r="T53" i="30"/>
  <c r="S53" i="30"/>
  <c r="R53" i="30"/>
  <c r="Q53" i="30"/>
  <c r="P53" i="30"/>
  <c r="O53" i="30"/>
  <c r="M53" i="30"/>
  <c r="L53" i="30"/>
  <c r="K53" i="30"/>
  <c r="J53" i="30"/>
  <c r="I53" i="30"/>
  <c r="H53" i="30"/>
  <c r="G53" i="30"/>
  <c r="F53" i="30"/>
  <c r="E53" i="30"/>
  <c r="D53" i="30"/>
  <c r="C53" i="30"/>
  <c r="B53" i="30"/>
  <c r="AJ52" i="30"/>
  <c r="AI52" i="30"/>
  <c r="AH52" i="30"/>
  <c r="AG52" i="30"/>
  <c r="AF52" i="30"/>
  <c r="AE52" i="30"/>
  <c r="AD52" i="30"/>
  <c r="AC52" i="30"/>
  <c r="AB52" i="30"/>
  <c r="Z52" i="30"/>
  <c r="Y52" i="30"/>
  <c r="X52" i="30"/>
  <c r="W52" i="30"/>
  <c r="V52" i="30"/>
  <c r="T52" i="30"/>
  <c r="S52" i="30"/>
  <c r="R52" i="30"/>
  <c r="Q52" i="30"/>
  <c r="P52" i="30"/>
  <c r="O52" i="30"/>
  <c r="M52" i="30"/>
  <c r="L52" i="30"/>
  <c r="K52" i="30"/>
  <c r="J52" i="30"/>
  <c r="I52" i="30"/>
  <c r="H52" i="30"/>
  <c r="G52" i="30"/>
  <c r="F52" i="30"/>
  <c r="E52" i="30"/>
  <c r="D52" i="30"/>
  <c r="C52" i="30"/>
  <c r="B52" i="30"/>
  <c r="AJ51" i="30"/>
  <c r="AI51" i="30"/>
  <c r="AH51" i="30"/>
  <c r="AG51" i="30"/>
  <c r="AF51" i="30"/>
  <c r="AE51" i="30"/>
  <c r="AD51" i="30"/>
  <c r="AC51" i="30"/>
  <c r="AB51" i="30"/>
  <c r="Z51" i="30"/>
  <c r="Y51" i="30"/>
  <c r="X51" i="30"/>
  <c r="W51" i="30"/>
  <c r="V51" i="30"/>
  <c r="T51" i="30"/>
  <c r="S51" i="30"/>
  <c r="R51" i="30"/>
  <c r="Q51" i="30"/>
  <c r="P51" i="30"/>
  <c r="O51" i="30"/>
  <c r="M51" i="30"/>
  <c r="L51" i="30"/>
  <c r="K51" i="30"/>
  <c r="J51" i="30"/>
  <c r="I51" i="30"/>
  <c r="H51" i="30"/>
  <c r="G51" i="30"/>
  <c r="F51" i="30"/>
  <c r="E51" i="30"/>
  <c r="D51" i="30"/>
  <c r="C51" i="30"/>
  <c r="B51" i="30"/>
  <c r="AJ50" i="30"/>
  <c r="AI50" i="30"/>
  <c r="AH50" i="30"/>
  <c r="AG50" i="30"/>
  <c r="AF50" i="30"/>
  <c r="AE50" i="30"/>
  <c r="AD50" i="30"/>
  <c r="AC50" i="30"/>
  <c r="AB50" i="30"/>
  <c r="Z50" i="30"/>
  <c r="Y50" i="30"/>
  <c r="X50" i="30"/>
  <c r="W50" i="30"/>
  <c r="V50" i="30"/>
  <c r="T50" i="30"/>
  <c r="S50" i="30"/>
  <c r="R50" i="30"/>
  <c r="Q50" i="30"/>
  <c r="P50" i="30"/>
  <c r="O50" i="30"/>
  <c r="M50" i="30"/>
  <c r="L50" i="30"/>
  <c r="K50" i="30"/>
  <c r="J50" i="30"/>
  <c r="I50" i="30"/>
  <c r="H50" i="30"/>
  <c r="G50" i="30"/>
  <c r="F50" i="30"/>
  <c r="E50" i="30"/>
  <c r="D50" i="30"/>
  <c r="C50" i="30"/>
  <c r="B50" i="30"/>
  <c r="AJ49" i="30"/>
  <c r="AI49" i="30"/>
  <c r="AH49" i="30"/>
  <c r="AG49" i="30"/>
  <c r="AF49" i="30"/>
  <c r="AE49" i="30"/>
  <c r="AD49" i="30"/>
  <c r="AC49" i="30"/>
  <c r="AB49" i="30"/>
  <c r="Z49" i="30"/>
  <c r="Y49" i="30"/>
  <c r="X49" i="30"/>
  <c r="W49" i="30"/>
  <c r="V49" i="30"/>
  <c r="T49" i="30"/>
  <c r="S49" i="30"/>
  <c r="R49" i="30"/>
  <c r="Q49" i="30"/>
  <c r="P49" i="30"/>
  <c r="O49" i="30"/>
  <c r="M49" i="30"/>
  <c r="L49" i="30"/>
  <c r="K49" i="30"/>
  <c r="J49" i="30"/>
  <c r="I49" i="30"/>
  <c r="H49" i="30"/>
  <c r="G49" i="30"/>
  <c r="F49" i="30"/>
  <c r="E49" i="30"/>
  <c r="D49" i="30"/>
  <c r="C49" i="30"/>
  <c r="B49" i="30"/>
  <c r="AJ48" i="30"/>
  <c r="AI48" i="30"/>
  <c r="AH48" i="30"/>
  <c r="AG48" i="30"/>
  <c r="AF48" i="30"/>
  <c r="AE48" i="30"/>
  <c r="AD48" i="30"/>
  <c r="AC48" i="30"/>
  <c r="AB48" i="30"/>
  <c r="Z48" i="30"/>
  <c r="Y48" i="30"/>
  <c r="X48" i="30"/>
  <c r="W48" i="30"/>
  <c r="V48" i="30"/>
  <c r="T48" i="30"/>
  <c r="S48" i="30"/>
  <c r="R48" i="30"/>
  <c r="Q48" i="30"/>
  <c r="P48" i="30"/>
  <c r="O48" i="30"/>
  <c r="M48" i="30"/>
  <c r="L48" i="30"/>
  <c r="K48" i="30"/>
  <c r="J48" i="30"/>
  <c r="I48" i="30"/>
  <c r="H48" i="30"/>
  <c r="G48" i="30"/>
  <c r="F48" i="30"/>
  <c r="E48" i="30"/>
  <c r="D48" i="30"/>
  <c r="C48" i="30"/>
  <c r="B48" i="30"/>
  <c r="AJ47" i="30"/>
  <c r="AI47" i="30"/>
  <c r="AH47" i="30"/>
  <c r="AG47" i="30"/>
  <c r="AF47" i="30"/>
  <c r="AE47" i="30"/>
  <c r="AD47" i="30"/>
  <c r="AC47" i="30"/>
  <c r="AB47" i="30"/>
  <c r="Z47" i="30"/>
  <c r="Y47" i="30"/>
  <c r="X47" i="30"/>
  <c r="W47" i="30"/>
  <c r="V47" i="30"/>
  <c r="T47" i="30"/>
  <c r="S47" i="30"/>
  <c r="R47" i="30"/>
  <c r="Q47" i="30"/>
  <c r="P47" i="30"/>
  <c r="O47" i="30"/>
  <c r="M47" i="30"/>
  <c r="L47" i="30"/>
  <c r="K47" i="30"/>
  <c r="J47" i="30"/>
  <c r="I47" i="30"/>
  <c r="H47" i="30"/>
  <c r="G47" i="30"/>
  <c r="F47" i="30"/>
  <c r="E47" i="30"/>
  <c r="D47" i="30"/>
  <c r="C47" i="30"/>
  <c r="B47" i="30"/>
  <c r="AJ46" i="30"/>
  <c r="AI46" i="30"/>
  <c r="AH46" i="30"/>
  <c r="AG46" i="30"/>
  <c r="AF46" i="30"/>
  <c r="AE46" i="30"/>
  <c r="AD46" i="30"/>
  <c r="AC46" i="30"/>
  <c r="AB46" i="30"/>
  <c r="Z46" i="30"/>
  <c r="Y46" i="30"/>
  <c r="X46" i="30"/>
  <c r="W46" i="30"/>
  <c r="V46" i="30"/>
  <c r="T46" i="30"/>
  <c r="S46" i="30"/>
  <c r="R46" i="30"/>
  <c r="Q46" i="30"/>
  <c r="P46" i="30"/>
  <c r="O46" i="30"/>
  <c r="M46" i="30"/>
  <c r="L46" i="30"/>
  <c r="K46" i="30"/>
  <c r="J46" i="30"/>
  <c r="I46" i="30"/>
  <c r="H46" i="30"/>
  <c r="G46" i="30"/>
  <c r="F46" i="30"/>
  <c r="E46" i="30"/>
  <c r="D46" i="30"/>
  <c r="C46" i="30"/>
  <c r="B46" i="30"/>
  <c r="AJ45" i="30"/>
  <c r="AI45" i="30"/>
  <c r="AH45" i="30"/>
  <c r="AG45" i="30"/>
  <c r="AF45" i="30"/>
  <c r="AE45" i="30"/>
  <c r="AD45" i="30"/>
  <c r="AC45" i="30"/>
  <c r="AB45" i="30"/>
  <c r="Z45" i="30"/>
  <c r="Y45" i="30"/>
  <c r="X45" i="30"/>
  <c r="W45" i="30"/>
  <c r="V45" i="30"/>
  <c r="T45" i="30"/>
  <c r="S45" i="30"/>
  <c r="R45" i="30"/>
  <c r="Q45" i="30"/>
  <c r="P45" i="30"/>
  <c r="O45" i="30"/>
  <c r="M45" i="30"/>
  <c r="L45" i="30"/>
  <c r="K45" i="30"/>
  <c r="J45" i="30"/>
  <c r="I45" i="30"/>
  <c r="H45" i="30"/>
  <c r="G45" i="30"/>
  <c r="F45" i="30"/>
  <c r="E45" i="30"/>
  <c r="D45" i="30"/>
  <c r="C45" i="30"/>
  <c r="B45" i="30"/>
  <c r="AJ44" i="30"/>
  <c r="AI44" i="30"/>
  <c r="AH44" i="30"/>
  <c r="AG44" i="30"/>
  <c r="AF44" i="30"/>
  <c r="AE44" i="30"/>
  <c r="AD44" i="30"/>
  <c r="AC44" i="30"/>
  <c r="AB44" i="30"/>
  <c r="Z44" i="30"/>
  <c r="Y44" i="30"/>
  <c r="X44" i="30"/>
  <c r="W44" i="30"/>
  <c r="V44" i="30"/>
  <c r="T44" i="30"/>
  <c r="S44" i="30"/>
  <c r="R44" i="30"/>
  <c r="Q44" i="30"/>
  <c r="P44" i="30"/>
  <c r="O44" i="30"/>
  <c r="M44" i="30"/>
  <c r="L44" i="30"/>
  <c r="K44" i="30"/>
  <c r="J44" i="30"/>
  <c r="I44" i="30"/>
  <c r="H44" i="30"/>
  <c r="G44" i="30"/>
  <c r="F44" i="30"/>
  <c r="E44" i="30"/>
  <c r="D44" i="30"/>
  <c r="C44" i="30"/>
  <c r="B44" i="30"/>
  <c r="AJ42" i="30"/>
  <c r="AI42" i="30"/>
  <c r="AH42" i="30"/>
  <c r="AG42" i="30"/>
  <c r="AF42" i="30"/>
  <c r="AE42" i="30"/>
  <c r="AD42" i="30"/>
  <c r="AC42" i="30"/>
  <c r="AB42" i="30"/>
  <c r="Z42" i="30"/>
  <c r="Y42" i="30"/>
  <c r="X42" i="30"/>
  <c r="W42" i="30"/>
  <c r="V42" i="30"/>
  <c r="T42" i="30"/>
  <c r="S42" i="30"/>
  <c r="R42" i="30"/>
  <c r="Q42" i="30"/>
  <c r="P42" i="30"/>
  <c r="O42" i="30"/>
  <c r="M42" i="30"/>
  <c r="L42" i="30"/>
  <c r="K42" i="30"/>
  <c r="J42" i="30"/>
  <c r="I42" i="30"/>
  <c r="H42" i="30"/>
  <c r="G42" i="30"/>
  <c r="F42" i="30"/>
  <c r="E42" i="30"/>
  <c r="D42" i="30"/>
  <c r="C42" i="30"/>
  <c r="B42" i="30"/>
  <c r="AJ41" i="30"/>
  <c r="AI41" i="30"/>
  <c r="AH41" i="30"/>
  <c r="AG41" i="30"/>
  <c r="AF41" i="30"/>
  <c r="AE41" i="30"/>
  <c r="AD41" i="30"/>
  <c r="AC41" i="30"/>
  <c r="AB41" i="30"/>
  <c r="Z41" i="30"/>
  <c r="Y41" i="30"/>
  <c r="X41" i="30"/>
  <c r="W41" i="30"/>
  <c r="V41" i="30"/>
  <c r="T41" i="30"/>
  <c r="S41" i="30"/>
  <c r="R41" i="30"/>
  <c r="Q41" i="30"/>
  <c r="P41" i="30"/>
  <c r="O41" i="30"/>
  <c r="M41" i="30"/>
  <c r="L41" i="30"/>
  <c r="K41" i="30"/>
  <c r="J41" i="30"/>
  <c r="I41" i="30"/>
  <c r="H41" i="30"/>
  <c r="G41" i="30"/>
  <c r="F41" i="30"/>
  <c r="E41" i="30"/>
  <c r="D41" i="30"/>
  <c r="C41" i="30"/>
  <c r="B41" i="30"/>
  <c r="AJ40" i="30"/>
  <c r="AI40" i="30"/>
  <c r="AH40" i="30"/>
  <c r="AG40" i="30"/>
  <c r="AF40" i="30"/>
  <c r="AE40" i="30"/>
  <c r="AD40" i="30"/>
  <c r="AC40" i="30"/>
  <c r="AB40" i="30"/>
  <c r="Z40" i="30"/>
  <c r="Y40" i="30"/>
  <c r="X40" i="30"/>
  <c r="W40" i="30"/>
  <c r="V40" i="30"/>
  <c r="T40" i="30"/>
  <c r="S40" i="30"/>
  <c r="R40" i="30"/>
  <c r="Q40" i="30"/>
  <c r="P40" i="30"/>
  <c r="O40" i="30"/>
  <c r="M40" i="30"/>
  <c r="L40" i="30"/>
  <c r="K40" i="30"/>
  <c r="J40" i="30"/>
  <c r="I40" i="30"/>
  <c r="H40" i="30"/>
  <c r="G40" i="30"/>
  <c r="F40" i="30"/>
  <c r="E40" i="30"/>
  <c r="D40" i="30"/>
  <c r="C40" i="30"/>
  <c r="B40" i="30"/>
  <c r="AJ39" i="30"/>
  <c r="AI39" i="30"/>
  <c r="AH39" i="30"/>
  <c r="AG39" i="30"/>
  <c r="AF39" i="30"/>
  <c r="AE39" i="30"/>
  <c r="AD39" i="30"/>
  <c r="AC39" i="30"/>
  <c r="AB39" i="30"/>
  <c r="Z39" i="30"/>
  <c r="Y39" i="30"/>
  <c r="X39" i="30"/>
  <c r="W39" i="30"/>
  <c r="V39" i="30"/>
  <c r="T39" i="30"/>
  <c r="S39" i="30"/>
  <c r="R39" i="30"/>
  <c r="Q39" i="30"/>
  <c r="P39" i="30"/>
  <c r="O39" i="30"/>
  <c r="M39" i="30"/>
  <c r="L39" i="30"/>
  <c r="K39" i="30"/>
  <c r="J39" i="30"/>
  <c r="I39" i="30"/>
  <c r="H39" i="30"/>
  <c r="G39" i="30"/>
  <c r="F39" i="30"/>
  <c r="E39" i="30"/>
  <c r="D39" i="30"/>
  <c r="C39" i="30"/>
  <c r="B39" i="30"/>
  <c r="AJ38" i="30"/>
  <c r="AI38" i="30"/>
  <c r="AH38" i="30"/>
  <c r="AG38" i="30"/>
  <c r="AF38" i="30"/>
  <c r="AE38" i="30"/>
  <c r="AD38" i="30"/>
  <c r="AC38" i="30"/>
  <c r="AB38" i="30"/>
  <c r="Z38" i="30"/>
  <c r="Y38" i="30"/>
  <c r="X38" i="30"/>
  <c r="W38" i="30"/>
  <c r="V38" i="30"/>
  <c r="T38" i="30"/>
  <c r="S38" i="30"/>
  <c r="R38" i="30"/>
  <c r="Q38" i="30"/>
  <c r="P38" i="30"/>
  <c r="O38" i="30"/>
  <c r="M38" i="30"/>
  <c r="L38" i="30"/>
  <c r="K38" i="30"/>
  <c r="J38" i="30"/>
  <c r="I38" i="30"/>
  <c r="H38" i="30"/>
  <c r="G38" i="30"/>
  <c r="F38" i="30"/>
  <c r="E38" i="30"/>
  <c r="D38" i="30"/>
  <c r="C38" i="30"/>
  <c r="B38" i="30"/>
  <c r="AJ37" i="30"/>
  <c r="AI37" i="30"/>
  <c r="AH37" i="30"/>
  <c r="AG37" i="30"/>
  <c r="AF37" i="30"/>
  <c r="AE37" i="30"/>
  <c r="AD37" i="30"/>
  <c r="AC37" i="30"/>
  <c r="AB37" i="30"/>
  <c r="Z37" i="30"/>
  <c r="Y37" i="30"/>
  <c r="X37" i="30"/>
  <c r="W37" i="30"/>
  <c r="V37" i="30"/>
  <c r="T37" i="30"/>
  <c r="S37" i="30"/>
  <c r="R37" i="30"/>
  <c r="Q37" i="30"/>
  <c r="P37" i="30"/>
  <c r="O37" i="30"/>
  <c r="M37" i="30"/>
  <c r="L37" i="30"/>
  <c r="K37" i="30"/>
  <c r="J37" i="30"/>
  <c r="I37" i="30"/>
  <c r="H37" i="30"/>
  <c r="G37" i="30"/>
  <c r="F37" i="30"/>
  <c r="E37" i="30"/>
  <c r="D37" i="30"/>
  <c r="C37" i="30"/>
  <c r="B37" i="30"/>
  <c r="AJ36" i="30"/>
  <c r="AI36" i="30"/>
  <c r="AH36" i="30"/>
  <c r="AG36" i="30"/>
  <c r="AF36" i="30"/>
  <c r="AE36" i="30"/>
  <c r="AD36" i="30"/>
  <c r="AC36" i="30"/>
  <c r="AB36" i="30"/>
  <c r="Z36" i="30"/>
  <c r="Y36" i="30"/>
  <c r="X36" i="30"/>
  <c r="W36" i="30"/>
  <c r="V36" i="30"/>
  <c r="T36" i="30"/>
  <c r="S36" i="30"/>
  <c r="R36" i="30"/>
  <c r="Q36" i="30"/>
  <c r="P36" i="30"/>
  <c r="O36" i="30"/>
  <c r="M36" i="30"/>
  <c r="L36" i="30"/>
  <c r="K36" i="30"/>
  <c r="J36" i="30"/>
  <c r="I36" i="30"/>
  <c r="H36" i="30"/>
  <c r="G36" i="30"/>
  <c r="F36" i="30"/>
  <c r="E36" i="30"/>
  <c r="D36" i="30"/>
  <c r="C36" i="30"/>
  <c r="B36" i="30"/>
  <c r="AJ35" i="30"/>
  <c r="AI35" i="30"/>
  <c r="AH35" i="30"/>
  <c r="AG35" i="30"/>
  <c r="AF35" i="30"/>
  <c r="AE35" i="30"/>
  <c r="AD35" i="30"/>
  <c r="AC35" i="30"/>
  <c r="AB35" i="30"/>
  <c r="Z35" i="30"/>
  <c r="Y35" i="30"/>
  <c r="X35" i="30"/>
  <c r="W35" i="30"/>
  <c r="V35" i="30"/>
  <c r="T35" i="30"/>
  <c r="S35" i="30"/>
  <c r="R35" i="30"/>
  <c r="Q35" i="30"/>
  <c r="P35" i="30"/>
  <c r="O35" i="30"/>
  <c r="M35" i="30"/>
  <c r="L35" i="30"/>
  <c r="K35" i="30"/>
  <c r="J35" i="30"/>
  <c r="I35" i="30"/>
  <c r="H35" i="30"/>
  <c r="G35" i="30"/>
  <c r="F35" i="30"/>
  <c r="E35" i="30"/>
  <c r="D35" i="30"/>
  <c r="C35" i="30"/>
  <c r="B35" i="30"/>
  <c r="AJ34" i="30"/>
  <c r="AI34" i="30"/>
  <c r="AH34" i="30"/>
  <c r="AG34" i="30"/>
  <c r="AF34" i="30"/>
  <c r="AE34" i="30"/>
  <c r="AD34" i="30"/>
  <c r="AC34" i="30"/>
  <c r="AB34" i="30"/>
  <c r="Z34" i="30"/>
  <c r="Y34" i="30"/>
  <c r="X34" i="30"/>
  <c r="W34" i="30"/>
  <c r="V34" i="30"/>
  <c r="T34" i="30"/>
  <c r="S34" i="30"/>
  <c r="R34" i="30"/>
  <c r="Q34" i="30"/>
  <c r="P34" i="30"/>
  <c r="O34" i="30"/>
  <c r="M34" i="30"/>
  <c r="L34" i="30"/>
  <c r="K34" i="30"/>
  <c r="J34" i="30"/>
  <c r="I34" i="30"/>
  <c r="H34" i="30"/>
  <c r="G34" i="30"/>
  <c r="F34" i="30"/>
  <c r="E34" i="30"/>
  <c r="D34" i="30"/>
  <c r="C34" i="30"/>
  <c r="B34" i="30"/>
  <c r="AJ33" i="30"/>
  <c r="AI33" i="30"/>
  <c r="AH33" i="30"/>
  <c r="AG33" i="30"/>
  <c r="AF33" i="30"/>
  <c r="AE33" i="30"/>
  <c r="AD33" i="30"/>
  <c r="AC33" i="30"/>
  <c r="AB33" i="30"/>
  <c r="Z33" i="30"/>
  <c r="Y33" i="30"/>
  <c r="X33" i="30"/>
  <c r="W33" i="30"/>
  <c r="V33" i="30"/>
  <c r="T33" i="30"/>
  <c r="S33" i="30"/>
  <c r="R33" i="30"/>
  <c r="Q33" i="30"/>
  <c r="P33" i="30"/>
  <c r="O33" i="30"/>
  <c r="M33" i="30"/>
  <c r="L33" i="30"/>
  <c r="K33" i="30"/>
  <c r="J33" i="30"/>
  <c r="I33" i="30"/>
  <c r="H33" i="30"/>
  <c r="G33" i="30"/>
  <c r="F33" i="30"/>
  <c r="E33" i="30"/>
  <c r="D33" i="30"/>
  <c r="C33" i="30"/>
  <c r="B33" i="30"/>
  <c r="AJ32" i="30"/>
  <c r="AI32" i="30"/>
  <c r="AH32" i="30"/>
  <c r="AG32" i="30"/>
  <c r="AF32" i="30"/>
  <c r="AE32" i="30"/>
  <c r="AD32" i="30"/>
  <c r="AC32" i="30"/>
  <c r="AB32" i="30"/>
  <c r="Z32" i="30"/>
  <c r="Y32" i="30"/>
  <c r="X32" i="30"/>
  <c r="W32" i="30"/>
  <c r="V32" i="30"/>
  <c r="T32" i="30"/>
  <c r="S32" i="30"/>
  <c r="R32" i="30"/>
  <c r="Q32" i="30"/>
  <c r="P32" i="30"/>
  <c r="O32" i="30"/>
  <c r="M32" i="30"/>
  <c r="L32" i="30"/>
  <c r="K32" i="30"/>
  <c r="J32" i="30"/>
  <c r="I32" i="30"/>
  <c r="H32" i="30"/>
  <c r="G32" i="30"/>
  <c r="F32" i="30"/>
  <c r="E32" i="30"/>
  <c r="D32" i="30"/>
  <c r="C32" i="30"/>
  <c r="B32" i="30"/>
  <c r="AI30" i="30"/>
  <c r="AH30" i="30"/>
  <c r="AF30" i="30"/>
  <c r="AE30" i="30"/>
  <c r="AD30" i="30"/>
  <c r="AC30" i="30"/>
  <c r="AB30" i="30"/>
  <c r="Z30" i="30"/>
  <c r="Y30" i="30"/>
  <c r="W30" i="30"/>
  <c r="V30" i="30"/>
  <c r="T30" i="30"/>
  <c r="S30" i="30"/>
  <c r="O30" i="30"/>
  <c r="L30" i="30"/>
  <c r="K30" i="30"/>
  <c r="J30" i="30"/>
  <c r="H30" i="30"/>
  <c r="G30" i="30"/>
  <c r="F30" i="30"/>
  <c r="E30" i="30"/>
  <c r="C30" i="30"/>
  <c r="AI29" i="30"/>
  <c r="AH29" i="30"/>
  <c r="AF29" i="30"/>
  <c r="AE29" i="30"/>
  <c r="AD29" i="30"/>
  <c r="AC29" i="30"/>
  <c r="AB29" i="30"/>
  <c r="Z29" i="30"/>
  <c r="Y29" i="30"/>
  <c r="W29" i="30"/>
  <c r="V29" i="30"/>
  <c r="T29" i="30"/>
  <c r="S29" i="30"/>
  <c r="O29" i="30"/>
  <c r="L29" i="30"/>
  <c r="K29" i="30"/>
  <c r="J29" i="30"/>
  <c r="H29" i="30"/>
  <c r="G29" i="30"/>
  <c r="F29" i="30"/>
  <c r="E29" i="30"/>
  <c r="C29" i="30"/>
  <c r="AI28" i="30"/>
  <c r="AH28" i="30"/>
  <c r="AF28" i="30"/>
  <c r="AE28" i="30"/>
  <c r="AD28" i="30"/>
  <c r="AC28" i="30"/>
  <c r="AB28" i="30"/>
  <c r="Z28" i="30"/>
  <c r="Y28" i="30"/>
  <c r="W28" i="30"/>
  <c r="V28" i="30"/>
  <c r="T28" i="30"/>
  <c r="S28" i="30"/>
  <c r="O28" i="30"/>
  <c r="L28" i="30"/>
  <c r="K28" i="30"/>
  <c r="J28" i="30"/>
  <c r="H28" i="30"/>
  <c r="G28" i="30"/>
  <c r="F28" i="30"/>
  <c r="E28" i="30"/>
  <c r="C28" i="30"/>
  <c r="AI27" i="30"/>
  <c r="AH27" i="30"/>
  <c r="AF27" i="30"/>
  <c r="AE27" i="30"/>
  <c r="AD27" i="30"/>
  <c r="AC27" i="30"/>
  <c r="AB27" i="30"/>
  <c r="Z27" i="30"/>
  <c r="Y27" i="30"/>
  <c r="W27" i="30"/>
  <c r="V27" i="30"/>
  <c r="T27" i="30"/>
  <c r="S27" i="30"/>
  <c r="O27" i="30"/>
  <c r="L27" i="30"/>
  <c r="K27" i="30"/>
  <c r="J27" i="30"/>
  <c r="H27" i="30"/>
  <c r="G27" i="30"/>
  <c r="F27" i="30"/>
  <c r="E27" i="30"/>
  <c r="C27" i="30"/>
  <c r="AI26" i="30"/>
  <c r="AH26" i="30"/>
  <c r="AF26" i="30"/>
  <c r="AE26" i="30"/>
  <c r="AD26" i="30"/>
  <c r="AC26" i="30"/>
  <c r="AB26" i="30"/>
  <c r="Z26" i="30"/>
  <c r="Y26" i="30"/>
  <c r="W26" i="30"/>
  <c r="V26" i="30"/>
  <c r="T26" i="30"/>
  <c r="S26" i="30"/>
  <c r="O26" i="30"/>
  <c r="L26" i="30"/>
  <c r="K26" i="30"/>
  <c r="J26" i="30"/>
  <c r="H26" i="30"/>
  <c r="G26" i="30"/>
  <c r="F26" i="30"/>
  <c r="E26" i="30"/>
  <c r="C26" i="30"/>
  <c r="AI25" i="30"/>
  <c r="AH25" i="30"/>
  <c r="AF25" i="30"/>
  <c r="AE25" i="30"/>
  <c r="AD25" i="30"/>
  <c r="AC25" i="30"/>
  <c r="AB25" i="30"/>
  <c r="Z25" i="30"/>
  <c r="Y25" i="30"/>
  <c r="W25" i="30"/>
  <c r="V25" i="30"/>
  <c r="T25" i="30"/>
  <c r="S25" i="30"/>
  <c r="O25" i="30"/>
  <c r="L25" i="30"/>
  <c r="K25" i="30"/>
  <c r="J25" i="30"/>
  <c r="H25" i="30"/>
  <c r="G25" i="30"/>
  <c r="F25" i="30"/>
  <c r="E25" i="30"/>
  <c r="C25" i="30"/>
  <c r="AI24" i="30"/>
  <c r="AH24" i="30"/>
  <c r="AF24" i="30"/>
  <c r="AE24" i="30"/>
  <c r="AD24" i="30"/>
  <c r="AC24" i="30"/>
  <c r="AB24" i="30"/>
  <c r="Z24" i="30"/>
  <c r="Y24" i="30"/>
  <c r="W24" i="30"/>
  <c r="V24" i="30"/>
  <c r="T24" i="30"/>
  <c r="S24" i="30"/>
  <c r="O24" i="30"/>
  <c r="L24" i="30"/>
  <c r="K24" i="30"/>
  <c r="J24" i="30"/>
  <c r="H24" i="30"/>
  <c r="G24" i="30"/>
  <c r="F24" i="30"/>
  <c r="E24" i="30"/>
  <c r="C24" i="30"/>
  <c r="AI23" i="30"/>
  <c r="AH23" i="30"/>
  <c r="AF23" i="30"/>
  <c r="AE23" i="30"/>
  <c r="AD23" i="30"/>
  <c r="AC23" i="30"/>
  <c r="AB23" i="30"/>
  <c r="Z23" i="30"/>
  <c r="Y23" i="30"/>
  <c r="W23" i="30"/>
  <c r="V23" i="30"/>
  <c r="T23" i="30"/>
  <c r="S23" i="30"/>
  <c r="O23" i="30"/>
  <c r="L23" i="30"/>
  <c r="K23" i="30"/>
  <c r="J23" i="30"/>
  <c r="H23" i="30"/>
  <c r="G23" i="30"/>
  <c r="F23" i="30"/>
  <c r="E23" i="30"/>
  <c r="C23" i="30"/>
  <c r="AI22" i="30"/>
  <c r="AH22" i="30"/>
  <c r="AF22" i="30"/>
  <c r="AE22" i="30"/>
  <c r="AD22" i="30"/>
  <c r="AC22" i="30"/>
  <c r="AB22" i="30"/>
  <c r="Z22" i="30"/>
  <c r="Y22" i="30"/>
  <c r="W22" i="30"/>
  <c r="V22" i="30"/>
  <c r="T22" i="30"/>
  <c r="S22" i="30"/>
  <c r="O22" i="30"/>
  <c r="L22" i="30"/>
  <c r="K22" i="30"/>
  <c r="J22" i="30"/>
  <c r="H22" i="30"/>
  <c r="G22" i="30"/>
  <c r="F22" i="30"/>
  <c r="E22" i="30"/>
  <c r="C22" i="30"/>
  <c r="AI21" i="30"/>
  <c r="AH21" i="30"/>
  <c r="AF21" i="30"/>
  <c r="AE21" i="30"/>
  <c r="AD21" i="30"/>
  <c r="AC21" i="30"/>
  <c r="AB21" i="30"/>
  <c r="Z21" i="30"/>
  <c r="Y21" i="30"/>
  <c r="W21" i="30"/>
  <c r="V21" i="30"/>
  <c r="T21" i="30"/>
  <c r="S21" i="30"/>
  <c r="O21" i="30"/>
  <c r="L21" i="30"/>
  <c r="K21" i="30"/>
  <c r="J21" i="30"/>
  <c r="H21" i="30"/>
  <c r="G21" i="30"/>
  <c r="F21" i="30"/>
  <c r="E21" i="30"/>
  <c r="C21" i="30"/>
  <c r="AI20" i="30"/>
  <c r="AH20" i="30"/>
  <c r="AF20" i="30"/>
  <c r="AE20" i="30"/>
  <c r="AD20" i="30"/>
  <c r="AC20" i="30"/>
  <c r="AB20" i="30"/>
  <c r="Z20" i="30"/>
  <c r="Y20" i="30"/>
  <c r="W20" i="30"/>
  <c r="V20" i="30"/>
  <c r="T20" i="30"/>
  <c r="S20" i="30"/>
  <c r="O20" i="30"/>
  <c r="L20" i="30"/>
  <c r="K20" i="30"/>
  <c r="J20" i="30"/>
  <c r="H20" i="30"/>
  <c r="G20" i="30"/>
  <c r="F20" i="30"/>
  <c r="E20" i="30"/>
  <c r="C20" i="30"/>
  <c r="AJ18" i="30"/>
  <c r="AI18" i="30"/>
  <c r="AH18" i="30"/>
  <c r="AG18" i="30"/>
  <c r="AF18" i="30"/>
  <c r="AE18" i="30"/>
  <c r="AD18" i="30"/>
  <c r="AC18" i="30"/>
  <c r="AB18" i="30"/>
  <c r="AA18" i="30"/>
  <c r="Z18" i="30"/>
  <c r="Y18" i="30"/>
  <c r="X18" i="30"/>
  <c r="W18" i="30"/>
  <c r="V18" i="30"/>
  <c r="U18" i="30"/>
  <c r="T18" i="30"/>
  <c r="S18" i="30"/>
  <c r="R18" i="30"/>
  <c r="Q18" i="30"/>
  <c r="P18" i="30"/>
  <c r="O18" i="30"/>
  <c r="M18" i="30"/>
  <c r="L18" i="30"/>
  <c r="K18" i="30"/>
  <c r="J18" i="30"/>
  <c r="I18" i="30"/>
  <c r="H18" i="30"/>
  <c r="G18" i="30"/>
  <c r="F18" i="30"/>
  <c r="E18" i="30"/>
  <c r="D18" i="30"/>
  <c r="C18" i="30"/>
  <c r="B18" i="30"/>
  <c r="AJ17" i="30"/>
  <c r="AI17" i="30"/>
  <c r="AH17" i="30"/>
  <c r="AG17" i="30"/>
  <c r="AF17" i="30"/>
  <c r="AE17" i="30"/>
  <c r="AD17" i="30"/>
  <c r="AC17" i="30"/>
  <c r="AB17" i="30"/>
  <c r="AA17" i="30"/>
  <c r="Z17" i="30"/>
  <c r="Y17" i="30"/>
  <c r="X17" i="30"/>
  <c r="W17" i="30"/>
  <c r="V17" i="30"/>
  <c r="U17" i="30"/>
  <c r="T17" i="30"/>
  <c r="S17" i="30"/>
  <c r="R17" i="30"/>
  <c r="Q17" i="30"/>
  <c r="P17" i="30"/>
  <c r="O17" i="30"/>
  <c r="M17" i="30"/>
  <c r="L17" i="30"/>
  <c r="K17" i="30"/>
  <c r="J17" i="30"/>
  <c r="I17" i="30"/>
  <c r="H17" i="30"/>
  <c r="G17" i="30"/>
  <c r="F17" i="30"/>
  <c r="E17" i="30"/>
  <c r="D17" i="30"/>
  <c r="C17" i="30"/>
  <c r="B17" i="30"/>
  <c r="AJ16" i="30"/>
  <c r="AI16" i="30"/>
  <c r="AH16" i="30"/>
  <c r="AG16" i="30"/>
  <c r="AF16" i="30"/>
  <c r="AE16" i="30"/>
  <c r="AD16" i="30"/>
  <c r="AC16" i="30"/>
  <c r="AB16" i="30"/>
  <c r="AA16" i="30"/>
  <c r="Z16" i="30"/>
  <c r="Y16" i="30"/>
  <c r="X16" i="30"/>
  <c r="W16" i="30"/>
  <c r="V16" i="30"/>
  <c r="U16" i="30"/>
  <c r="T16" i="30"/>
  <c r="S16" i="30"/>
  <c r="R16" i="30"/>
  <c r="Q16" i="30"/>
  <c r="P16" i="30"/>
  <c r="O16" i="30"/>
  <c r="M16" i="30"/>
  <c r="L16" i="30"/>
  <c r="K16" i="30"/>
  <c r="J16" i="30"/>
  <c r="I16" i="30"/>
  <c r="H16" i="30"/>
  <c r="G16" i="30"/>
  <c r="F16" i="30"/>
  <c r="E16" i="30"/>
  <c r="D16" i="30"/>
  <c r="C16" i="30"/>
  <c r="B16" i="30"/>
  <c r="AJ15" i="30"/>
  <c r="AI15" i="30"/>
  <c r="AH15" i="30"/>
  <c r="AG15" i="30"/>
  <c r="AF15" i="30"/>
  <c r="AE15" i="30"/>
  <c r="AD15" i="30"/>
  <c r="AC15" i="30"/>
  <c r="AB15" i="30"/>
  <c r="AA15" i="30"/>
  <c r="Z15" i="30"/>
  <c r="Y15" i="30"/>
  <c r="X15" i="30"/>
  <c r="W15" i="30"/>
  <c r="V15" i="30"/>
  <c r="U15" i="30"/>
  <c r="T15" i="30"/>
  <c r="S15" i="30"/>
  <c r="R15" i="30"/>
  <c r="Q15" i="30"/>
  <c r="P15" i="30"/>
  <c r="O15" i="30"/>
  <c r="M15" i="30"/>
  <c r="L15" i="30"/>
  <c r="K15" i="30"/>
  <c r="J15" i="30"/>
  <c r="I15" i="30"/>
  <c r="H15" i="30"/>
  <c r="G15" i="30"/>
  <c r="F15" i="30"/>
  <c r="E15" i="30"/>
  <c r="D15" i="30"/>
  <c r="C15" i="30"/>
  <c r="B15" i="30"/>
  <c r="AJ14" i="30"/>
  <c r="AI14" i="30"/>
  <c r="AH14" i="30"/>
  <c r="AG14" i="30"/>
  <c r="AF14" i="30"/>
  <c r="AE14" i="30"/>
  <c r="AD14" i="30"/>
  <c r="AC14" i="30"/>
  <c r="AB14" i="30"/>
  <c r="AA14" i="30"/>
  <c r="Z14" i="30"/>
  <c r="Y14" i="30"/>
  <c r="X14" i="30"/>
  <c r="W14" i="30"/>
  <c r="V14" i="30"/>
  <c r="U14" i="30"/>
  <c r="T14" i="30"/>
  <c r="S14" i="30"/>
  <c r="R14" i="30"/>
  <c r="Q14" i="30"/>
  <c r="P14" i="30"/>
  <c r="O14" i="30"/>
  <c r="M14" i="30"/>
  <c r="L14" i="30"/>
  <c r="K14" i="30"/>
  <c r="J14" i="30"/>
  <c r="I14" i="30"/>
  <c r="H14" i="30"/>
  <c r="G14" i="30"/>
  <c r="F14" i="30"/>
  <c r="E14" i="30"/>
  <c r="D14" i="30"/>
  <c r="C14" i="30"/>
  <c r="B14" i="30"/>
  <c r="AJ13" i="30"/>
  <c r="AI13" i="30"/>
  <c r="AH13" i="30"/>
  <c r="AG13" i="30"/>
  <c r="AF13" i="30"/>
  <c r="AE13" i="30"/>
  <c r="AD13" i="30"/>
  <c r="AC13" i="30"/>
  <c r="AB13" i="30"/>
  <c r="AA13" i="30"/>
  <c r="Z13" i="30"/>
  <c r="Y13" i="30"/>
  <c r="X13" i="30"/>
  <c r="W13" i="30"/>
  <c r="V13" i="30"/>
  <c r="U13" i="30"/>
  <c r="T13" i="30"/>
  <c r="S13" i="30"/>
  <c r="R13" i="30"/>
  <c r="Q13" i="30"/>
  <c r="P13" i="30"/>
  <c r="O13" i="30"/>
  <c r="M13" i="30"/>
  <c r="L13" i="30"/>
  <c r="K13" i="30"/>
  <c r="J13" i="30"/>
  <c r="I13" i="30"/>
  <c r="H13" i="30"/>
  <c r="G13" i="30"/>
  <c r="F13" i="30"/>
  <c r="E13" i="30"/>
  <c r="D13" i="30"/>
  <c r="C13" i="30"/>
  <c r="B13" i="30"/>
  <c r="AJ12" i="30"/>
  <c r="AI12" i="30"/>
  <c r="AH12" i="30"/>
  <c r="AG12" i="30"/>
  <c r="AF12" i="30"/>
  <c r="AE12" i="30"/>
  <c r="AD12" i="30"/>
  <c r="AC12" i="30"/>
  <c r="AB12" i="30"/>
  <c r="AA12" i="30"/>
  <c r="Z12" i="30"/>
  <c r="Y12" i="30"/>
  <c r="X12" i="30"/>
  <c r="W12" i="30"/>
  <c r="V12" i="30"/>
  <c r="U12" i="30"/>
  <c r="T12" i="30"/>
  <c r="S12" i="30"/>
  <c r="R12" i="30"/>
  <c r="Q12" i="30"/>
  <c r="P12" i="30"/>
  <c r="O12" i="30"/>
  <c r="M12" i="30"/>
  <c r="L12" i="30"/>
  <c r="K12" i="30"/>
  <c r="J12" i="30"/>
  <c r="I12" i="30"/>
  <c r="H12" i="30"/>
  <c r="G12" i="30"/>
  <c r="F12" i="30"/>
  <c r="E12" i="30"/>
  <c r="D12" i="30"/>
  <c r="C12" i="30"/>
  <c r="B12" i="30"/>
  <c r="AJ11" i="30"/>
  <c r="AI11" i="30"/>
  <c r="AH11" i="30"/>
  <c r="AG11" i="30"/>
  <c r="AF11" i="30"/>
  <c r="AE11" i="30"/>
  <c r="AD11" i="30"/>
  <c r="AC11" i="30"/>
  <c r="AB11" i="30"/>
  <c r="AA11" i="30"/>
  <c r="Z11" i="30"/>
  <c r="Y11" i="30"/>
  <c r="X11" i="30"/>
  <c r="W11" i="30"/>
  <c r="V11" i="30"/>
  <c r="U11" i="30"/>
  <c r="T11" i="30"/>
  <c r="S11" i="30"/>
  <c r="R11" i="30"/>
  <c r="Q11" i="30"/>
  <c r="P11" i="30"/>
  <c r="O11" i="30"/>
  <c r="M11" i="30"/>
  <c r="L11" i="30"/>
  <c r="K11" i="30"/>
  <c r="J11" i="30"/>
  <c r="I11" i="30"/>
  <c r="H11" i="30"/>
  <c r="G11" i="30"/>
  <c r="F11" i="30"/>
  <c r="E11" i="30"/>
  <c r="D11" i="30"/>
  <c r="C11" i="30"/>
  <c r="B11" i="30"/>
  <c r="AJ10" i="30"/>
  <c r="AI10" i="30"/>
  <c r="AH10" i="30"/>
  <c r="AG10" i="30"/>
  <c r="AF10" i="30"/>
  <c r="AE10" i="30"/>
  <c r="AD10" i="30"/>
  <c r="AC10" i="30"/>
  <c r="AB10" i="30"/>
  <c r="AA10" i="30"/>
  <c r="Z10" i="30"/>
  <c r="Y10" i="30"/>
  <c r="X10" i="30"/>
  <c r="W10" i="30"/>
  <c r="V10" i="30"/>
  <c r="U10" i="30"/>
  <c r="T10" i="30"/>
  <c r="S10" i="30"/>
  <c r="R10" i="30"/>
  <c r="Q10" i="30"/>
  <c r="P10" i="30"/>
  <c r="O10" i="30"/>
  <c r="M10" i="30"/>
  <c r="L10" i="30"/>
  <c r="K10" i="30"/>
  <c r="J10" i="30"/>
  <c r="I10" i="30"/>
  <c r="H10" i="30"/>
  <c r="G10" i="30"/>
  <c r="F10" i="30"/>
  <c r="E10" i="30"/>
  <c r="D10" i="30"/>
  <c r="C10" i="30"/>
  <c r="B10" i="30"/>
  <c r="AJ9" i="30"/>
  <c r="AI9" i="30"/>
  <c r="AH9" i="30"/>
  <c r="AG9" i="30"/>
  <c r="AF9" i="30"/>
  <c r="AE9" i="30"/>
  <c r="AD9" i="30"/>
  <c r="AC9" i="30"/>
  <c r="AB9" i="30"/>
  <c r="AA9" i="30"/>
  <c r="Z9" i="30"/>
  <c r="Y9" i="30"/>
  <c r="X9" i="30"/>
  <c r="W9" i="30"/>
  <c r="V9" i="30"/>
  <c r="U9" i="30"/>
  <c r="T9" i="30"/>
  <c r="S9" i="30"/>
  <c r="R9" i="30"/>
  <c r="Q9" i="30"/>
  <c r="P9" i="30"/>
  <c r="O9" i="30"/>
  <c r="M9" i="30"/>
  <c r="L9" i="30"/>
  <c r="K9" i="30"/>
  <c r="J9" i="30"/>
  <c r="I9" i="30"/>
  <c r="H9" i="30"/>
  <c r="G9" i="30"/>
  <c r="F9" i="30"/>
  <c r="E9" i="30"/>
  <c r="D9" i="30"/>
  <c r="C9" i="30"/>
  <c r="B9" i="30"/>
  <c r="AJ8" i="30"/>
  <c r="AI8" i="30"/>
  <c r="AH8" i="30"/>
  <c r="AG8" i="30"/>
  <c r="AF8" i="30"/>
  <c r="AE8" i="30"/>
  <c r="AD8" i="30"/>
  <c r="AC8" i="30"/>
  <c r="AB8" i="30"/>
  <c r="AA8" i="30"/>
  <c r="Z8" i="30"/>
  <c r="Y8" i="30"/>
  <c r="X8" i="30"/>
  <c r="W8" i="30"/>
  <c r="V8" i="30"/>
  <c r="U8" i="30"/>
  <c r="T8" i="30"/>
  <c r="S8" i="30"/>
  <c r="R8" i="30"/>
  <c r="Q8" i="30"/>
  <c r="P8" i="30"/>
  <c r="O8" i="30"/>
  <c r="M8" i="30"/>
  <c r="L8" i="30"/>
  <c r="K8" i="30"/>
  <c r="J8" i="30"/>
  <c r="I8" i="30"/>
  <c r="H8" i="30"/>
  <c r="G8" i="30"/>
  <c r="F8" i="30"/>
  <c r="E8" i="30"/>
  <c r="D8" i="30"/>
  <c r="C8" i="30"/>
  <c r="B8" i="30"/>
  <c r="C3" i="30"/>
  <c r="D3" i="30" s="1"/>
  <c r="E3" i="30" s="1"/>
  <c r="F3" i="30" s="1"/>
  <c r="G3" i="30" s="1"/>
  <c r="H3" i="30" s="1"/>
  <c r="I3" i="30" s="1"/>
  <c r="J3" i="30" s="1"/>
  <c r="K3" i="30" s="1"/>
  <c r="L3" i="30" s="1"/>
  <c r="M3" i="30" s="1"/>
  <c r="N3" i="30" s="1"/>
  <c r="O3" i="30" s="1"/>
  <c r="P3" i="30" s="1"/>
  <c r="Q3" i="30" s="1"/>
  <c r="R3" i="30" s="1"/>
  <c r="S3" i="30" s="1"/>
  <c r="T3" i="30" s="1"/>
  <c r="U3" i="30" s="1"/>
  <c r="V3" i="30" s="1"/>
  <c r="W3" i="30" s="1"/>
  <c r="X3" i="30" s="1"/>
  <c r="Y3" i="30" s="1"/>
  <c r="Z3" i="30" s="1"/>
  <c r="AA3" i="30" s="1"/>
  <c r="AB3" i="30" s="1"/>
  <c r="AC3" i="30" s="1"/>
  <c r="AD3" i="30" s="1"/>
  <c r="J208" i="29"/>
  <c r="H208" i="29"/>
  <c r="G208" i="29"/>
  <c r="E208" i="29"/>
  <c r="C208" i="29"/>
  <c r="J207" i="29"/>
  <c r="H207" i="29"/>
  <c r="G207" i="29"/>
  <c r="E207" i="29"/>
  <c r="C207" i="29"/>
  <c r="J206" i="29"/>
  <c r="H206" i="29"/>
  <c r="G206" i="29"/>
  <c r="E206" i="29"/>
  <c r="C206" i="29"/>
  <c r="J205" i="29"/>
  <c r="H205" i="29"/>
  <c r="G205" i="29"/>
  <c r="E205" i="29"/>
  <c r="C205" i="29"/>
  <c r="J204" i="29"/>
  <c r="H204" i="29"/>
  <c r="G204" i="29"/>
  <c r="E204" i="29"/>
  <c r="C204" i="29"/>
  <c r="J203" i="29"/>
  <c r="H203" i="29"/>
  <c r="G203" i="29"/>
  <c r="E203" i="29"/>
  <c r="C203" i="29"/>
  <c r="J201" i="29"/>
  <c r="J199" i="30" s="1"/>
  <c r="H201" i="29"/>
  <c r="H199" i="30" s="1"/>
  <c r="G201" i="29"/>
  <c r="G199" i="30" s="1"/>
  <c r="E201" i="29"/>
  <c r="E199" i="30" s="1"/>
  <c r="C201" i="29"/>
  <c r="C199" i="30" s="1"/>
  <c r="J200" i="29"/>
  <c r="H200" i="29"/>
  <c r="G200" i="29"/>
  <c r="E200" i="29"/>
  <c r="C200" i="29"/>
  <c r="J199" i="29"/>
  <c r="H199" i="29"/>
  <c r="G199" i="29"/>
  <c r="E199" i="29"/>
  <c r="C199" i="29"/>
  <c r="J198" i="29"/>
  <c r="H198" i="29"/>
  <c r="G198" i="29"/>
  <c r="E198" i="29"/>
  <c r="C198" i="29"/>
  <c r="J197" i="29"/>
  <c r="J195" i="30" s="1"/>
  <c r="H197" i="29"/>
  <c r="H195" i="30" s="1"/>
  <c r="G197" i="29"/>
  <c r="G195" i="30" s="1"/>
  <c r="E197" i="29"/>
  <c r="E195" i="30" s="1"/>
  <c r="C197" i="29"/>
  <c r="C195" i="30" s="1"/>
  <c r="J196" i="29"/>
  <c r="H196" i="29"/>
  <c r="G196" i="29"/>
  <c r="E196" i="29"/>
  <c r="C196" i="29"/>
  <c r="J195" i="29"/>
  <c r="H195" i="29"/>
  <c r="G195" i="29"/>
  <c r="E195" i="29"/>
  <c r="C195" i="29"/>
  <c r="J193" i="29"/>
  <c r="J191" i="30" s="1"/>
  <c r="H193" i="29"/>
  <c r="H191" i="30" s="1"/>
  <c r="G193" i="29"/>
  <c r="G191" i="30" s="1"/>
  <c r="E193" i="29"/>
  <c r="E191" i="30" s="1"/>
  <c r="C193" i="29"/>
  <c r="C191" i="30" s="1"/>
  <c r="J192" i="29"/>
  <c r="H192" i="29"/>
  <c r="G192" i="29"/>
  <c r="E192" i="29"/>
  <c r="C192" i="29"/>
  <c r="J191" i="29"/>
  <c r="H191" i="29"/>
  <c r="G191" i="29"/>
  <c r="E191" i="29"/>
  <c r="C191" i="29"/>
  <c r="J190" i="29"/>
  <c r="H190" i="29"/>
  <c r="G190" i="29"/>
  <c r="E190" i="29"/>
  <c r="C190" i="29"/>
  <c r="J189" i="29"/>
  <c r="J187" i="30" s="1"/>
  <c r="H189" i="29"/>
  <c r="H187" i="30" s="1"/>
  <c r="G189" i="29"/>
  <c r="G187" i="30" s="1"/>
  <c r="E189" i="29"/>
  <c r="E187" i="30" s="1"/>
  <c r="C189" i="29"/>
  <c r="C187" i="30" s="1"/>
  <c r="J188" i="29"/>
  <c r="H188" i="29"/>
  <c r="G188" i="29"/>
  <c r="E188" i="29"/>
  <c r="C188" i="29"/>
  <c r="J187" i="29"/>
  <c r="H187" i="29"/>
  <c r="G187" i="29"/>
  <c r="E187" i="29"/>
  <c r="C187" i="29"/>
  <c r="J185" i="29"/>
  <c r="J183" i="30" s="1"/>
  <c r="H185" i="29"/>
  <c r="H183" i="30" s="1"/>
  <c r="G185" i="29"/>
  <c r="G183" i="30" s="1"/>
  <c r="E185" i="29"/>
  <c r="E183" i="30" s="1"/>
  <c r="C185" i="29"/>
  <c r="C183" i="30" s="1"/>
  <c r="J184" i="29"/>
  <c r="H184" i="29"/>
  <c r="G184" i="29"/>
  <c r="E184" i="29"/>
  <c r="C184" i="29"/>
  <c r="J183" i="29"/>
  <c r="H183" i="29"/>
  <c r="G183" i="29"/>
  <c r="E183" i="29"/>
  <c r="C183" i="29"/>
  <c r="J182" i="29"/>
  <c r="H182" i="29"/>
  <c r="G182" i="29"/>
  <c r="E182" i="29"/>
  <c r="C182" i="29"/>
  <c r="J181" i="29"/>
  <c r="J179" i="30" s="1"/>
  <c r="H181" i="29"/>
  <c r="H179" i="30" s="1"/>
  <c r="G181" i="29"/>
  <c r="G179" i="30" s="1"/>
  <c r="E181" i="29"/>
  <c r="E179" i="30" s="1"/>
  <c r="C181" i="29"/>
  <c r="C179" i="30" s="1"/>
  <c r="J180" i="29"/>
  <c r="H180" i="29"/>
  <c r="G180" i="29"/>
  <c r="E180" i="29"/>
  <c r="C180" i="29"/>
  <c r="J179" i="29"/>
  <c r="H179" i="29"/>
  <c r="G179" i="29"/>
  <c r="E179" i="29"/>
  <c r="C179" i="29"/>
  <c r="J169" i="29"/>
  <c r="J167" i="30" s="1"/>
  <c r="H169" i="29"/>
  <c r="H167" i="30" s="1"/>
  <c r="G169" i="29"/>
  <c r="G167" i="30" s="1"/>
  <c r="E169" i="29"/>
  <c r="E167" i="30" s="1"/>
  <c r="C169" i="29"/>
  <c r="C167" i="30" s="1"/>
  <c r="J168" i="29"/>
  <c r="H168" i="29"/>
  <c r="G168" i="29"/>
  <c r="E168" i="29"/>
  <c r="C168" i="29"/>
  <c r="J167" i="29"/>
  <c r="H167" i="29"/>
  <c r="G167" i="29"/>
  <c r="E167" i="29"/>
  <c r="C167" i="29"/>
  <c r="J166" i="29"/>
  <c r="H166" i="29"/>
  <c r="G166" i="29"/>
  <c r="E166" i="29"/>
  <c r="C166" i="29"/>
  <c r="J165" i="29"/>
  <c r="J163" i="30" s="1"/>
  <c r="H165" i="29"/>
  <c r="H163" i="30" s="1"/>
  <c r="G165" i="29"/>
  <c r="G163" i="30" s="1"/>
  <c r="E165" i="29"/>
  <c r="E163" i="30" s="1"/>
  <c r="C165" i="29"/>
  <c r="C163" i="30" s="1"/>
  <c r="J164" i="29"/>
  <c r="H164" i="29"/>
  <c r="G164" i="29"/>
  <c r="E164" i="29"/>
  <c r="C164" i="29"/>
  <c r="J163" i="29"/>
  <c r="H163" i="29"/>
  <c r="G163" i="29"/>
  <c r="E163" i="29"/>
  <c r="C163" i="29"/>
  <c r="J162" i="29"/>
  <c r="H162" i="29"/>
  <c r="G162" i="29"/>
  <c r="E162" i="29"/>
  <c r="C162" i="29"/>
  <c r="J161" i="29"/>
  <c r="J159" i="30" s="1"/>
  <c r="H161" i="29"/>
  <c r="H159" i="30" s="1"/>
  <c r="G161" i="29"/>
  <c r="G159" i="30" s="1"/>
  <c r="E161" i="29"/>
  <c r="E159" i="30" s="1"/>
  <c r="C161" i="29"/>
  <c r="C159" i="30" s="1"/>
  <c r="J160" i="29"/>
  <c r="H160" i="29"/>
  <c r="G160" i="29"/>
  <c r="E160" i="29"/>
  <c r="C160" i="29"/>
  <c r="J159" i="29"/>
  <c r="H159" i="29"/>
  <c r="G159" i="29"/>
  <c r="E159" i="29"/>
  <c r="C159" i="29"/>
  <c r="J157" i="29"/>
  <c r="J155" i="30" s="1"/>
  <c r="H157" i="29"/>
  <c r="H155" i="30" s="1"/>
  <c r="G157" i="29"/>
  <c r="G155" i="30" s="1"/>
  <c r="E157" i="29"/>
  <c r="E155" i="30" s="1"/>
  <c r="C157" i="29"/>
  <c r="C155" i="30" s="1"/>
  <c r="J156" i="29"/>
  <c r="H156" i="29"/>
  <c r="G156" i="29"/>
  <c r="E156" i="29"/>
  <c r="C156" i="29"/>
  <c r="J155" i="29"/>
  <c r="H155" i="29"/>
  <c r="G155" i="29"/>
  <c r="E155" i="29"/>
  <c r="C155" i="29"/>
  <c r="J154" i="29"/>
  <c r="H154" i="29"/>
  <c r="G154" i="29"/>
  <c r="E154" i="29"/>
  <c r="C154" i="29"/>
  <c r="J153" i="29"/>
  <c r="J151" i="30" s="1"/>
  <c r="H153" i="29"/>
  <c r="H151" i="30" s="1"/>
  <c r="G153" i="29"/>
  <c r="G151" i="30" s="1"/>
  <c r="E153" i="29"/>
  <c r="E151" i="30" s="1"/>
  <c r="C153" i="29"/>
  <c r="C151" i="30" s="1"/>
  <c r="J152" i="29"/>
  <c r="H152" i="29"/>
  <c r="G152" i="29"/>
  <c r="E152" i="29"/>
  <c r="C152" i="29"/>
  <c r="J151" i="29"/>
  <c r="H151" i="29"/>
  <c r="G151" i="29"/>
  <c r="E151" i="29"/>
  <c r="C151" i="29"/>
  <c r="J150" i="29"/>
  <c r="H150" i="29"/>
  <c r="G150" i="29"/>
  <c r="E150" i="29"/>
  <c r="C150" i="29"/>
  <c r="J149" i="29"/>
  <c r="J147" i="30" s="1"/>
  <c r="H149" i="29"/>
  <c r="H147" i="30" s="1"/>
  <c r="G149" i="29"/>
  <c r="G147" i="30" s="1"/>
  <c r="E149" i="29"/>
  <c r="E147" i="30" s="1"/>
  <c r="C149" i="29"/>
  <c r="C147" i="30" s="1"/>
  <c r="J148" i="29"/>
  <c r="H148" i="29"/>
  <c r="G148" i="29"/>
  <c r="E148" i="29"/>
  <c r="C148" i="29"/>
  <c r="J147" i="29"/>
  <c r="H147" i="29"/>
  <c r="G147" i="29"/>
  <c r="E147" i="29"/>
  <c r="C147" i="29"/>
  <c r="J145" i="29"/>
  <c r="J143" i="30" s="1"/>
  <c r="H145" i="29"/>
  <c r="H143" i="30" s="1"/>
  <c r="G145" i="29"/>
  <c r="G143" i="30" s="1"/>
  <c r="E145" i="29"/>
  <c r="E143" i="30" s="1"/>
  <c r="C145" i="29"/>
  <c r="C143" i="30" s="1"/>
  <c r="J144" i="29"/>
  <c r="H144" i="29"/>
  <c r="G144" i="29"/>
  <c r="E144" i="29"/>
  <c r="C144" i="29"/>
  <c r="J143" i="29"/>
  <c r="H143" i="29"/>
  <c r="G143" i="29"/>
  <c r="E143" i="29"/>
  <c r="C143" i="29"/>
  <c r="J142" i="29"/>
  <c r="H142" i="29"/>
  <c r="G142" i="29"/>
  <c r="E142" i="29"/>
  <c r="C142" i="29"/>
  <c r="J141" i="29"/>
  <c r="J139" i="30" s="1"/>
  <c r="H141" i="29"/>
  <c r="H139" i="30" s="1"/>
  <c r="G141" i="29"/>
  <c r="G139" i="30" s="1"/>
  <c r="E141" i="29"/>
  <c r="E139" i="30" s="1"/>
  <c r="C141" i="29"/>
  <c r="C139" i="30" s="1"/>
  <c r="J140" i="29"/>
  <c r="H140" i="29"/>
  <c r="G140" i="29"/>
  <c r="E140" i="29"/>
  <c r="C140" i="29"/>
  <c r="J139" i="29"/>
  <c r="H139" i="29"/>
  <c r="G139" i="29"/>
  <c r="E139" i="29"/>
  <c r="C139" i="29"/>
  <c r="J138" i="29"/>
  <c r="H138" i="29"/>
  <c r="G138" i="29"/>
  <c r="E138" i="29"/>
  <c r="C138" i="29"/>
  <c r="J137" i="29"/>
  <c r="J135" i="30" s="1"/>
  <c r="H137" i="29"/>
  <c r="H135" i="30" s="1"/>
  <c r="G137" i="29"/>
  <c r="G135" i="30" s="1"/>
  <c r="E137" i="29"/>
  <c r="E135" i="30" s="1"/>
  <c r="C137" i="29"/>
  <c r="C135" i="30" s="1"/>
  <c r="J136" i="29"/>
  <c r="H136" i="29"/>
  <c r="G136" i="29"/>
  <c r="E136" i="29"/>
  <c r="C136" i="29"/>
  <c r="J135" i="29"/>
  <c r="H135" i="29"/>
  <c r="G135" i="29"/>
  <c r="E135" i="29"/>
  <c r="C135" i="29"/>
  <c r="J133" i="29"/>
  <c r="J131" i="30" s="1"/>
  <c r="H133" i="29"/>
  <c r="H131" i="30" s="1"/>
  <c r="G133" i="29"/>
  <c r="G131" i="30" s="1"/>
  <c r="E133" i="29"/>
  <c r="E131" i="30" s="1"/>
  <c r="C133" i="29"/>
  <c r="C131" i="30" s="1"/>
  <c r="J132" i="29"/>
  <c r="H132" i="29"/>
  <c r="G132" i="29"/>
  <c r="E132" i="29"/>
  <c r="C132" i="29"/>
  <c r="J131" i="29"/>
  <c r="H131" i="29"/>
  <c r="G131" i="29"/>
  <c r="E131" i="29"/>
  <c r="C131" i="29"/>
  <c r="J130" i="29"/>
  <c r="H130" i="29"/>
  <c r="G130" i="29"/>
  <c r="E130" i="29"/>
  <c r="C130" i="29"/>
  <c r="J129" i="29"/>
  <c r="J127" i="30" s="1"/>
  <c r="H129" i="29"/>
  <c r="H127" i="30" s="1"/>
  <c r="G129" i="29"/>
  <c r="G127" i="30" s="1"/>
  <c r="E129" i="29"/>
  <c r="E127" i="30" s="1"/>
  <c r="C129" i="29"/>
  <c r="C127" i="30" s="1"/>
  <c r="J128" i="29"/>
  <c r="H128" i="29"/>
  <c r="G128" i="29"/>
  <c r="E128" i="29"/>
  <c r="C128" i="29"/>
  <c r="J127" i="29"/>
  <c r="H127" i="29"/>
  <c r="G127" i="29"/>
  <c r="E127" i="29"/>
  <c r="C127" i="29"/>
  <c r="J126" i="29"/>
  <c r="H126" i="29"/>
  <c r="G126" i="29"/>
  <c r="E126" i="29"/>
  <c r="C126" i="29"/>
  <c r="J125" i="29"/>
  <c r="J123" i="30" s="1"/>
  <c r="H125" i="29"/>
  <c r="H123" i="30" s="1"/>
  <c r="G125" i="29"/>
  <c r="G123" i="30" s="1"/>
  <c r="E125" i="29"/>
  <c r="E123" i="30" s="1"/>
  <c r="C125" i="29"/>
  <c r="C123" i="30" s="1"/>
  <c r="J124" i="29"/>
  <c r="H124" i="29"/>
  <c r="G124" i="29"/>
  <c r="E124" i="29"/>
  <c r="C124" i="29"/>
  <c r="J123" i="29"/>
  <c r="H123" i="29"/>
  <c r="G123" i="29"/>
  <c r="E123" i="29"/>
  <c r="C123" i="29"/>
  <c r="C5" i="29"/>
  <c r="D5" i="29" s="1"/>
  <c r="E5" i="29" s="1"/>
  <c r="F5" i="29" s="1"/>
  <c r="G5" i="29" s="1"/>
  <c r="H5" i="29" s="1"/>
  <c r="I5" i="29" s="1"/>
  <c r="J5" i="29" s="1"/>
  <c r="K5" i="29" s="1"/>
  <c r="L5" i="29" s="1"/>
  <c r="M5" i="29" s="1"/>
  <c r="N5" i="29" s="1"/>
  <c r="O5" i="29" s="1"/>
  <c r="P5" i="29" s="1"/>
  <c r="Q5" i="29" s="1"/>
  <c r="R5" i="29" s="1"/>
  <c r="S5" i="29" s="1"/>
  <c r="T5" i="29" s="1"/>
  <c r="U5" i="29" s="1"/>
  <c r="V5" i="29" s="1"/>
  <c r="W5" i="29" s="1"/>
  <c r="X5" i="29" s="1"/>
  <c r="Y5" i="29" s="1"/>
  <c r="Z5" i="29" s="1"/>
  <c r="AA5" i="29" s="1"/>
  <c r="AB5" i="29" s="1"/>
  <c r="AC5" i="29" s="1"/>
  <c r="AD5" i="29" s="1"/>
  <c r="A10" i="15"/>
  <c r="A11" i="15" s="1"/>
  <c r="A12" i="15" s="1"/>
  <c r="A13" i="15" s="1"/>
  <c r="A14" i="15" s="1"/>
  <c r="A15" i="15" s="1"/>
  <c r="A16" i="15" s="1"/>
  <c r="A17" i="15" s="1"/>
  <c r="A18" i="15" s="1"/>
  <c r="A20" i="15" s="1"/>
  <c r="A21" i="15" s="1"/>
  <c r="A22" i="15" s="1"/>
  <c r="A23" i="15" s="1"/>
  <c r="A24" i="15" s="1"/>
  <c r="A25" i="15" s="1"/>
  <c r="A26" i="15" s="1"/>
  <c r="A27" i="15" s="1"/>
  <c r="A28" i="15" s="1"/>
  <c r="A29" i="15" s="1"/>
  <c r="A30" i="15" s="1"/>
  <c r="A31" i="15" s="1"/>
  <c r="A32" i="15" s="1"/>
  <c r="A33" i="15" s="1"/>
  <c r="A34" i="15" s="1"/>
  <c r="A35" i="15" s="1"/>
  <c r="A36" i="15" s="1"/>
  <c r="A37" i="15" s="1"/>
  <c r="A38" i="15" s="1"/>
  <c r="A41" i="15" s="1"/>
  <c r="A42" i="15" s="1"/>
  <c r="A43" i="15" s="1"/>
  <c r="A44" i="15" s="1"/>
  <c r="A45" i="15" s="1"/>
  <c r="A46" i="15" s="1"/>
  <c r="A47" i="15" s="1"/>
  <c r="A49" i="15" s="1"/>
  <c r="A50" i="15" s="1"/>
  <c r="A51" i="15" s="1"/>
  <c r="A52" i="15" s="1"/>
  <c r="A55" i="15" s="1"/>
  <c r="A56" i="15" s="1"/>
  <c r="A57" i="15" s="1"/>
  <c r="A58" i="15" s="1"/>
  <c r="A59" i="15" s="1"/>
  <c r="A60" i="15" s="1"/>
  <c r="A11" i="14"/>
  <c r="A12" i="14" s="1"/>
  <c r="A13" i="14" s="1"/>
  <c r="A14" i="14" s="1"/>
  <c r="A15" i="14" s="1"/>
  <c r="A16" i="14" s="1"/>
  <c r="A17" i="14" s="1"/>
  <c r="A18" i="14" s="1"/>
  <c r="A19" i="14" s="1"/>
  <c r="A21" i="14" s="1"/>
  <c r="A22" i="14" s="1"/>
  <c r="A23" i="14" s="1"/>
  <c r="A24" i="14" s="1"/>
  <c r="A25" i="14" s="1"/>
  <c r="A26" i="14" s="1"/>
  <c r="A27" i="14" s="1"/>
  <c r="A28" i="14" s="1"/>
  <c r="A29" i="14" s="1"/>
  <c r="A30" i="14" s="1"/>
  <c r="A31" i="14" s="1"/>
  <c r="A32" i="14" s="1"/>
  <c r="A33" i="14" s="1"/>
  <c r="A34" i="14" s="1"/>
  <c r="A35" i="14" s="1"/>
  <c r="A36" i="14" s="1"/>
  <c r="A37" i="14" s="1"/>
  <c r="A38" i="14" s="1"/>
  <c r="A39" i="14" s="1"/>
  <c r="A42" i="14" s="1"/>
  <c r="A43" i="14" s="1"/>
  <c r="A44" i="14" s="1"/>
  <c r="A45" i="14" s="1"/>
  <c r="A46" i="14" s="1"/>
  <c r="A47" i="14" s="1"/>
  <c r="A48" i="14" s="1"/>
  <c r="A50" i="14" s="1"/>
  <c r="A51" i="14" s="1"/>
  <c r="A55" i="14" s="1"/>
  <c r="A56" i="14" s="1"/>
  <c r="A57" i="14" s="1"/>
  <c r="A58" i="14" s="1"/>
  <c r="A59" i="14" s="1"/>
  <c r="A60" i="14" s="1"/>
  <c r="A61" i="14" s="1"/>
  <c r="A11" i="13"/>
  <c r="A12" i="13" s="1"/>
  <c r="A13" i="13" s="1"/>
  <c r="A14" i="13" s="1"/>
  <c r="A15" i="13" s="1"/>
  <c r="A16" i="13" s="1"/>
  <c r="A17" i="13" s="1"/>
  <c r="A18" i="13" s="1"/>
  <c r="A19" i="13" s="1"/>
  <c r="A21" i="13" s="1"/>
  <c r="A22" i="13" s="1"/>
  <c r="A23" i="13" s="1"/>
  <c r="A24" i="13" s="1"/>
  <c r="A25" i="13" s="1"/>
  <c r="A26" i="13" s="1"/>
  <c r="A27" i="13" s="1"/>
  <c r="A28" i="13" s="1"/>
  <c r="A29" i="13" s="1"/>
  <c r="A30" i="13" s="1"/>
  <c r="A31" i="13" s="1"/>
  <c r="A32" i="13" s="1"/>
  <c r="A33" i="13" s="1"/>
  <c r="A34" i="13" s="1"/>
  <c r="A35" i="13" s="1"/>
  <c r="A36" i="13" s="1"/>
  <c r="A37" i="13" s="1"/>
  <c r="A38" i="13" s="1"/>
  <c r="A39" i="13" s="1"/>
  <c r="A42" i="13" s="1"/>
  <c r="A43" i="13" s="1"/>
  <c r="A44" i="13" s="1"/>
  <c r="A45" i="13" s="1"/>
  <c r="A46" i="13" s="1"/>
  <c r="A47" i="13" s="1"/>
  <c r="A48" i="13" s="1"/>
  <c r="A50" i="13" s="1"/>
  <c r="A51" i="13" s="1"/>
  <c r="A56" i="13" s="1"/>
  <c r="A57" i="13" s="1"/>
  <c r="A58" i="13" s="1"/>
  <c r="A59" i="13" s="1"/>
  <c r="A60" i="13" s="1"/>
  <c r="A61" i="13" s="1"/>
  <c r="A122" i="6"/>
  <c r="A113" i="6"/>
  <c r="A112" i="6"/>
  <c r="A92" i="6"/>
  <c r="A9" i="6"/>
  <c r="A10" i="6" s="1"/>
  <c r="B144" i="23"/>
  <c r="B136" i="23"/>
  <c r="B135" i="23"/>
  <c r="B115" i="23"/>
  <c r="B11" i="23"/>
  <c r="B12" i="23" s="1"/>
  <c r="B142" i="5"/>
  <c r="B134" i="5"/>
  <c r="B133" i="5"/>
  <c r="B113" i="5"/>
  <c r="P58" i="5"/>
  <c r="O58" i="5"/>
  <c r="N58" i="5"/>
  <c r="P51" i="5"/>
  <c r="O51" i="5"/>
  <c r="N51" i="5"/>
  <c r="P45" i="5"/>
  <c r="O45" i="5"/>
  <c r="N45" i="5"/>
  <c r="P43" i="5"/>
  <c r="O43" i="5"/>
  <c r="N43" i="5"/>
  <c r="P42" i="5"/>
  <c r="O42" i="5"/>
  <c r="N42" i="5"/>
  <c r="P38" i="5"/>
  <c r="O38" i="5"/>
  <c r="N38" i="5"/>
  <c r="P32" i="5"/>
  <c r="O32" i="5"/>
  <c r="N32" i="5"/>
  <c r="P26" i="5"/>
  <c r="O26" i="5"/>
  <c r="N26" i="5"/>
  <c r="AS11" i="5"/>
  <c r="AR11" i="5"/>
  <c r="AQ11" i="5"/>
  <c r="AN11" i="5"/>
  <c r="AM11" i="5"/>
  <c r="AL11" i="5"/>
  <c r="B11" i="5"/>
  <c r="B104" i="5" s="1"/>
  <c r="B136" i="22"/>
  <c r="B135" i="22"/>
  <c r="B115" i="22"/>
  <c r="BE51" i="22"/>
  <c r="AZ51" i="22"/>
  <c r="AU51" i="22"/>
  <c r="AP51" i="22"/>
  <c r="AK51" i="22"/>
  <c r="AF51" i="22"/>
  <c r="AA51" i="22"/>
  <c r="V51" i="22"/>
  <c r="Q51" i="22"/>
  <c r="B11" i="22"/>
  <c r="B106" i="22" s="1"/>
  <c r="B142" i="4"/>
  <c r="B134" i="4"/>
  <c r="B133" i="4"/>
  <c r="B113" i="4"/>
  <c r="P58" i="4"/>
  <c r="O58" i="4"/>
  <c r="N58" i="4"/>
  <c r="P51" i="4"/>
  <c r="O51" i="4"/>
  <c r="N51" i="4"/>
  <c r="P45" i="4"/>
  <c r="O45" i="4"/>
  <c r="N45" i="4"/>
  <c r="P43" i="4"/>
  <c r="O43" i="4"/>
  <c r="N43" i="4"/>
  <c r="P42" i="4"/>
  <c r="O42" i="4"/>
  <c r="N42" i="4"/>
  <c r="P38" i="4"/>
  <c r="O38" i="4"/>
  <c r="N38" i="4"/>
  <c r="P32" i="4"/>
  <c r="O32" i="4"/>
  <c r="N32" i="4"/>
  <c r="P26" i="4"/>
  <c r="O26" i="4"/>
  <c r="N26" i="4"/>
  <c r="B11" i="4"/>
  <c r="B104" i="4" s="1"/>
  <c r="A148" i="21"/>
  <c r="A140" i="21"/>
  <c r="A139" i="21"/>
  <c r="A119" i="21"/>
  <c r="A10" i="21"/>
  <c r="A110" i="21" s="1"/>
  <c r="A146" i="2"/>
  <c r="A138" i="2"/>
  <c r="A137" i="2"/>
  <c r="A117" i="2"/>
  <c r="L57" i="2"/>
  <c r="K57" i="2"/>
  <c r="J57" i="2"/>
  <c r="L50" i="2"/>
  <c r="K50" i="2"/>
  <c r="J50" i="2"/>
  <c r="L44" i="2"/>
  <c r="K44" i="2"/>
  <c r="J44" i="2"/>
  <c r="L42" i="2"/>
  <c r="K42" i="2"/>
  <c r="J42" i="2"/>
  <c r="L41" i="2"/>
  <c r="K41" i="2"/>
  <c r="J41" i="2"/>
  <c r="L37" i="2"/>
  <c r="K37" i="2"/>
  <c r="J37" i="2"/>
  <c r="L31" i="2"/>
  <c r="K31" i="2"/>
  <c r="J31" i="2"/>
  <c r="L25" i="2"/>
  <c r="K25" i="2"/>
  <c r="J25" i="2"/>
  <c r="L20" i="2"/>
  <c r="K20" i="2"/>
  <c r="J20" i="2"/>
  <c r="A10" i="2"/>
  <c r="A108" i="2" s="1"/>
  <c r="B148" i="1"/>
  <c r="B147" i="1"/>
  <c r="B154" i="2" s="1"/>
  <c r="B146" i="1"/>
  <c r="B155" i="21" s="1"/>
  <c r="B145" i="1"/>
  <c r="B147" i="3" s="1"/>
  <c r="B144" i="1"/>
  <c r="C147" i="5" s="1"/>
  <c r="B143" i="1"/>
  <c r="B142" i="1"/>
  <c r="C147" i="22" s="1"/>
  <c r="B141" i="1"/>
  <c r="B140" i="1"/>
  <c r="B147" i="2" s="1"/>
  <c r="B139" i="1"/>
  <c r="A139" i="1"/>
  <c r="B138" i="1"/>
  <c r="B140" i="3" s="1"/>
  <c r="B137" i="1"/>
  <c r="C140" i="4" s="1"/>
  <c r="B136" i="1"/>
  <c r="C141" i="22" s="1"/>
  <c r="B135" i="1"/>
  <c r="C138" i="4" s="1"/>
  <c r="B134" i="1"/>
  <c r="B136" i="3" s="1"/>
  <c r="B133" i="1"/>
  <c r="B132" i="1"/>
  <c r="B134" i="3" s="1"/>
  <c r="B131" i="1"/>
  <c r="B140" i="21" s="1"/>
  <c r="A131" i="1"/>
  <c r="B130" i="1"/>
  <c r="C135" i="22" s="1"/>
  <c r="A130" i="1"/>
  <c r="B129" i="1"/>
  <c r="B138" i="21" s="1"/>
  <c r="B128" i="1"/>
  <c r="B130" i="3" s="1"/>
  <c r="B127" i="1"/>
  <c r="B126" i="1"/>
  <c r="B133" i="2" s="1"/>
  <c r="B125" i="1"/>
  <c r="B124" i="1"/>
  <c r="C129" i="22" s="1"/>
  <c r="B123" i="1"/>
  <c r="B132" i="21" s="1"/>
  <c r="B122" i="1"/>
  <c r="B129" i="2" s="1"/>
  <c r="B121" i="1"/>
  <c r="B120" i="1"/>
  <c r="B122" i="3" s="1"/>
  <c r="B119" i="1"/>
  <c r="B409" i="10" s="1"/>
  <c r="B118" i="1"/>
  <c r="B125" i="2" s="1"/>
  <c r="B117" i="1"/>
  <c r="B116" i="1"/>
  <c r="C121" i="22" s="1"/>
  <c r="B115" i="1"/>
  <c r="C118" i="4" s="1"/>
  <c r="B114" i="1"/>
  <c r="B121" i="2" s="1"/>
  <c r="B113" i="1"/>
  <c r="C116" i="5" s="1"/>
  <c r="B112" i="1"/>
  <c r="B114" i="3" s="1"/>
  <c r="B111" i="1"/>
  <c r="B110" i="1"/>
  <c r="B117" i="2" s="1"/>
  <c r="A110" i="1"/>
  <c r="B109" i="1"/>
  <c r="C112" i="4" s="1"/>
  <c r="B108" i="1"/>
  <c r="B110" i="3" s="1"/>
  <c r="B107" i="1"/>
  <c r="B116" i="21" s="1"/>
  <c r="B106" i="1"/>
  <c r="B113" i="2" s="1"/>
  <c r="B105" i="1"/>
  <c r="B104" i="1"/>
  <c r="C107" i="5" s="1"/>
  <c r="B103" i="1"/>
  <c r="B102" i="1"/>
  <c r="C107" i="22" s="1"/>
  <c r="B101" i="1"/>
  <c r="B110" i="21" s="1"/>
  <c r="A8" i="1"/>
  <c r="A101" i="1" s="1"/>
  <c r="A141" i="3"/>
  <c r="A133" i="3"/>
  <c r="A132" i="3"/>
  <c r="A112" i="3"/>
  <c r="AC57" i="3"/>
  <c r="AN57" i="3" s="1"/>
  <c r="AO49" i="3"/>
  <c r="AN49" i="3"/>
  <c r="AC44" i="3"/>
  <c r="AN44" i="3" s="1"/>
  <c r="AC42" i="3"/>
  <c r="AM42" i="3" s="1"/>
  <c r="AO42" i="3" s="1"/>
  <c r="K42" i="3"/>
  <c r="AC41" i="3"/>
  <c r="AN41" i="3" s="1"/>
  <c r="K41" i="3"/>
  <c r="I41" i="3"/>
  <c r="AC26" i="3"/>
  <c r="AN26" i="3" s="1"/>
  <c r="Y26" i="3"/>
  <c r="Q26" i="3"/>
  <c r="L26" i="3"/>
  <c r="K26" i="3"/>
  <c r="AN25" i="3"/>
  <c r="AM25" i="3"/>
  <c r="AO25" i="3" s="1"/>
  <c r="K25" i="3"/>
  <c r="AO22" i="3"/>
  <c r="AC22" i="3"/>
  <c r="AN22" i="3" s="1"/>
  <c r="K13" i="3"/>
  <c r="Q10" i="3"/>
  <c r="L10" i="3"/>
  <c r="K10" i="3"/>
  <c r="A10" i="3"/>
  <c r="A11" i="3" s="1"/>
  <c r="B165" i="18"/>
  <c r="B164" i="18"/>
  <c r="B163" i="18"/>
  <c r="B162" i="18"/>
  <c r="B161" i="18"/>
  <c r="B160" i="18"/>
  <c r="B159" i="18"/>
  <c r="B158" i="18"/>
  <c r="B157" i="18"/>
  <c r="B156" i="18"/>
  <c r="B155" i="18"/>
  <c r="B154" i="18"/>
  <c r="B153" i="18"/>
  <c r="B152" i="18"/>
  <c r="B151" i="18"/>
  <c r="B150" i="18"/>
  <c r="B149" i="18"/>
  <c r="B148" i="18"/>
  <c r="B147" i="18"/>
  <c r="B146" i="18"/>
  <c r="B145" i="18"/>
  <c r="B144" i="18"/>
  <c r="B143" i="18"/>
  <c r="B142" i="18"/>
  <c r="B141" i="18"/>
  <c r="B140" i="18"/>
  <c r="B139" i="18"/>
  <c r="B138" i="18"/>
  <c r="B137" i="18"/>
  <c r="B136" i="18"/>
  <c r="B135" i="18"/>
  <c r="B134" i="18"/>
  <c r="B133" i="18"/>
  <c r="B132" i="18"/>
  <c r="B131" i="18"/>
  <c r="B130" i="18"/>
  <c r="B129" i="18"/>
  <c r="B128" i="18"/>
  <c r="A128" i="18"/>
  <c r="B127" i="18"/>
  <c r="B126" i="18"/>
  <c r="B125" i="18"/>
  <c r="B124" i="18"/>
  <c r="B123" i="18"/>
  <c r="B122" i="18"/>
  <c r="B121" i="18"/>
  <c r="B120" i="18"/>
  <c r="B119" i="18"/>
  <c r="A8" i="18"/>
  <c r="A119" i="18" s="1"/>
  <c r="B169" i="18"/>
  <c r="B168" i="18"/>
  <c r="B167" i="18"/>
  <c r="B166" i="18"/>
  <c r="B151" i="1"/>
  <c r="B153" i="3" s="1"/>
  <c r="B150" i="1"/>
  <c r="B152" i="3" s="1"/>
  <c r="B149" i="1"/>
  <c r="C152" i="5" s="1"/>
  <c r="J209" i="29"/>
  <c r="J207" i="30" s="1"/>
  <c r="H209" i="29"/>
  <c r="H207" i="30" s="1"/>
  <c r="G209" i="29"/>
  <c r="G207" i="30" s="1"/>
  <c r="E209" i="29"/>
  <c r="E207" i="30" s="1"/>
  <c r="C209" i="29"/>
  <c r="C207" i="30" s="1"/>
  <c r="L207" i="30"/>
  <c r="AE3" i="30" l="1"/>
  <c r="AF3" i="30" s="1"/>
  <c r="AG3" i="30" s="1"/>
  <c r="AH3" i="30" s="1"/>
  <c r="AI3" i="30" s="1"/>
  <c r="AJ3" i="30" s="1"/>
  <c r="H124" i="30"/>
  <c r="H128" i="30"/>
  <c r="C136" i="30"/>
  <c r="J140" i="30"/>
  <c r="H121" i="30"/>
  <c r="H125" i="30"/>
  <c r="H129" i="30"/>
  <c r="C133" i="30"/>
  <c r="J133" i="30"/>
  <c r="C137" i="30"/>
  <c r="J137" i="30"/>
  <c r="C141" i="30"/>
  <c r="J141" i="30"/>
  <c r="E145" i="30"/>
  <c r="E149" i="30"/>
  <c r="E153" i="30"/>
  <c r="G157" i="30"/>
  <c r="G161" i="30"/>
  <c r="G165" i="30"/>
  <c r="C177" i="30"/>
  <c r="J177" i="30"/>
  <c r="C181" i="30"/>
  <c r="J181" i="30"/>
  <c r="E185" i="30"/>
  <c r="E189" i="30"/>
  <c r="G193" i="30"/>
  <c r="G197" i="30"/>
  <c r="J136" i="30"/>
  <c r="C140" i="30"/>
  <c r="E148" i="30"/>
  <c r="E152" i="30"/>
  <c r="G160" i="30"/>
  <c r="G164" i="30"/>
  <c r="H122" i="30"/>
  <c r="H126" i="30"/>
  <c r="H130" i="30"/>
  <c r="C134" i="30"/>
  <c r="J134" i="30"/>
  <c r="C138" i="30"/>
  <c r="J138" i="30"/>
  <c r="C142" i="30"/>
  <c r="J142" i="30"/>
  <c r="E146" i="30"/>
  <c r="E150" i="30"/>
  <c r="E154" i="30"/>
  <c r="G158" i="30"/>
  <c r="G162" i="30"/>
  <c r="G166" i="30"/>
  <c r="C178" i="30"/>
  <c r="J178" i="30"/>
  <c r="C182" i="30"/>
  <c r="J182" i="30"/>
  <c r="E186" i="30"/>
  <c r="G194" i="30"/>
  <c r="G153" i="30"/>
  <c r="G145" i="30"/>
  <c r="G149" i="30"/>
  <c r="H157" i="30"/>
  <c r="H161" i="30"/>
  <c r="H165" i="30"/>
  <c r="E177" i="30"/>
  <c r="E181" i="30"/>
  <c r="G185" i="30"/>
  <c r="B12" i="22"/>
  <c r="B107" i="22" s="1"/>
  <c r="A97" i="35"/>
  <c r="A24" i="35"/>
  <c r="AE5" i="29"/>
  <c r="AF5" i="29" s="1"/>
  <c r="AG5" i="29" s="1"/>
  <c r="AH5" i="29" s="1"/>
  <c r="AI5" i="29" s="1"/>
  <c r="AJ5" i="29" s="1"/>
  <c r="E190" i="30"/>
  <c r="C193" i="30"/>
  <c r="C197" i="30"/>
  <c r="J197" i="30"/>
  <c r="C180" i="30"/>
  <c r="J180" i="30"/>
  <c r="E188" i="30"/>
  <c r="C121" i="30"/>
  <c r="J121" i="30"/>
  <c r="C125" i="30"/>
  <c r="J125" i="30"/>
  <c r="C129" i="30"/>
  <c r="J129" i="30"/>
  <c r="E133" i="30"/>
  <c r="E137" i="30"/>
  <c r="E141" i="30"/>
  <c r="G196" i="30"/>
  <c r="G198" i="30"/>
  <c r="B12" i="4"/>
  <c r="B13" i="4" s="1"/>
  <c r="A11" i="21"/>
  <c r="A11" i="2"/>
  <c r="A12" i="2" s="1"/>
  <c r="A110" i="2" s="1"/>
  <c r="A19" i="33"/>
  <c r="A111" i="33"/>
  <c r="A109" i="32"/>
  <c r="A18" i="32"/>
  <c r="A18" i="31"/>
  <c r="A109" i="31"/>
  <c r="J26" i="3"/>
  <c r="I26" i="3" s="1"/>
  <c r="G189" i="30"/>
  <c r="H193" i="30"/>
  <c r="H197" i="30"/>
  <c r="B106" i="23"/>
  <c r="B107" i="23"/>
  <c r="B13" i="23"/>
  <c r="AM26" i="3"/>
  <c r="AO26" i="3" s="1"/>
  <c r="AN42" i="3"/>
  <c r="A103" i="3"/>
  <c r="A9" i="18"/>
  <c r="A120" i="18" s="1"/>
  <c r="C122" i="30"/>
  <c r="J122" i="30"/>
  <c r="C126" i="30"/>
  <c r="J126" i="30"/>
  <c r="C130" i="30"/>
  <c r="J130" i="30"/>
  <c r="E134" i="30"/>
  <c r="C148" i="30"/>
  <c r="C152" i="30"/>
  <c r="E164" i="30"/>
  <c r="C165" i="30"/>
  <c r="H180" i="30"/>
  <c r="E182" i="30"/>
  <c r="G186" i="30"/>
  <c r="G190" i="30"/>
  <c r="H194" i="30"/>
  <c r="E196" i="30"/>
  <c r="H198" i="30"/>
  <c r="A9" i="1"/>
  <c r="A102" i="1" s="1"/>
  <c r="AM57" i="3"/>
  <c r="AO57" i="3" s="1"/>
  <c r="G122" i="30"/>
  <c r="C124" i="30"/>
  <c r="J124" i="30"/>
  <c r="G126" i="30"/>
  <c r="C128" i="30"/>
  <c r="J128" i="30"/>
  <c r="G130" i="30"/>
  <c r="H134" i="30"/>
  <c r="E136" i="30"/>
  <c r="H138" i="30"/>
  <c r="E140" i="30"/>
  <c r="H142" i="30"/>
  <c r="C146" i="30"/>
  <c r="J146" i="30"/>
  <c r="G148" i="30"/>
  <c r="C150" i="30"/>
  <c r="J150" i="30"/>
  <c r="G152" i="30"/>
  <c r="C154" i="30"/>
  <c r="J154" i="30"/>
  <c r="E158" i="30"/>
  <c r="H160" i="30"/>
  <c r="E162" i="30"/>
  <c r="H164" i="30"/>
  <c r="E166" i="30"/>
  <c r="H178" i="30"/>
  <c r="E180" i="30"/>
  <c r="H182" i="30"/>
  <c r="C186" i="30"/>
  <c r="J186" i="30"/>
  <c r="G188" i="30"/>
  <c r="C190" i="30"/>
  <c r="J190" i="30"/>
  <c r="E194" i="30"/>
  <c r="H196" i="30"/>
  <c r="E198" i="30"/>
  <c r="B643" i="19"/>
  <c r="B439" i="24"/>
  <c r="C113" i="22"/>
  <c r="B440" i="10"/>
  <c r="C153" i="5"/>
  <c r="C127" i="22"/>
  <c r="C145" i="22"/>
  <c r="B644" i="19"/>
  <c r="B139" i="2"/>
  <c r="C152" i="22"/>
  <c r="B143" i="2"/>
  <c r="C119" i="22"/>
  <c r="C139" i="22"/>
  <c r="C105" i="5"/>
  <c r="A394" i="25"/>
  <c r="A392" i="20"/>
  <c r="A595" i="19"/>
  <c r="A392" i="10"/>
  <c r="A595" i="9"/>
  <c r="A394" i="24"/>
  <c r="A104" i="3"/>
  <c r="A12" i="3"/>
  <c r="A393" i="25"/>
  <c r="A391" i="20"/>
  <c r="A594" i="19"/>
  <c r="A391" i="10"/>
  <c r="A393" i="24"/>
  <c r="A594" i="9"/>
  <c r="B598" i="19"/>
  <c r="B397" i="25"/>
  <c r="B397" i="24"/>
  <c r="B598" i="9"/>
  <c r="C110" i="23"/>
  <c r="B395" i="20"/>
  <c r="B87" i="6"/>
  <c r="C108" i="5"/>
  <c r="C110" i="22"/>
  <c r="B112" i="2"/>
  <c r="B395" i="10"/>
  <c r="B403" i="25"/>
  <c r="B604" i="19"/>
  <c r="B604" i="9"/>
  <c r="C116" i="23"/>
  <c r="B93" i="6"/>
  <c r="C116" i="22"/>
  <c r="B118" i="2"/>
  <c r="B401" i="20"/>
  <c r="C114" i="5"/>
  <c r="B407" i="20"/>
  <c r="B610" i="19"/>
  <c r="B409" i="25"/>
  <c r="B610" i="9"/>
  <c r="C122" i="23"/>
  <c r="B409" i="24"/>
  <c r="B99" i="6"/>
  <c r="B407" i="10"/>
  <c r="C120" i="5"/>
  <c r="C122" i="22"/>
  <c r="B124" i="2"/>
  <c r="B413" i="25"/>
  <c r="B411" i="20"/>
  <c r="B614" i="19"/>
  <c r="B413" i="24"/>
  <c r="B614" i="9"/>
  <c r="C126" i="23"/>
  <c r="B103" i="6"/>
  <c r="C126" i="22"/>
  <c r="B128" i="2"/>
  <c r="B411" i="10"/>
  <c r="B419" i="25"/>
  <c r="B417" i="20"/>
  <c r="B620" i="19"/>
  <c r="B620" i="9"/>
  <c r="C132" i="23"/>
  <c r="B109" i="6"/>
  <c r="B419" i="24"/>
  <c r="C132" i="22"/>
  <c r="B134" i="2"/>
  <c r="C130" i="5"/>
  <c r="B423" i="20"/>
  <c r="B626" i="19"/>
  <c r="B626" i="9"/>
  <c r="C138" i="23"/>
  <c r="B425" i="25"/>
  <c r="B425" i="24"/>
  <c r="B115" i="6"/>
  <c r="B423" i="10"/>
  <c r="C136" i="5"/>
  <c r="C138" i="22"/>
  <c r="B140" i="2"/>
  <c r="B429" i="20"/>
  <c r="B632" i="19"/>
  <c r="B431" i="25"/>
  <c r="B632" i="9"/>
  <c r="C144" i="23"/>
  <c r="B431" i="24"/>
  <c r="B121" i="6"/>
  <c r="C142" i="5"/>
  <c r="B429" i="10"/>
  <c r="C144" i="22"/>
  <c r="B146" i="2"/>
  <c r="B431" i="20"/>
  <c r="B634" i="19"/>
  <c r="B433" i="25"/>
  <c r="B634" i="9"/>
  <c r="C146" i="23"/>
  <c r="B433" i="24"/>
  <c r="B123" i="6"/>
  <c r="B431" i="10"/>
  <c r="C144" i="5"/>
  <c r="C146" i="22"/>
  <c r="B148" i="2"/>
  <c r="B438" i="20"/>
  <c r="B641" i="19"/>
  <c r="B440" i="25"/>
  <c r="C153" i="23"/>
  <c r="B130" i="6"/>
  <c r="B438" i="10"/>
  <c r="C151" i="5"/>
  <c r="B155" i="2"/>
  <c r="B114" i="21"/>
  <c r="B120" i="21"/>
  <c r="B136" i="21"/>
  <c r="B153" i="21"/>
  <c r="B105" i="4"/>
  <c r="C110" i="4"/>
  <c r="C116" i="4"/>
  <c r="C124" i="4"/>
  <c r="C132" i="4"/>
  <c r="C136" i="4"/>
  <c r="C142" i="4"/>
  <c r="C149" i="4"/>
  <c r="C132" i="5"/>
  <c r="B441" i="20"/>
  <c r="B441" i="24"/>
  <c r="B443" i="24"/>
  <c r="B642" i="9"/>
  <c r="B644" i="9"/>
  <c r="B132" i="6"/>
  <c r="C154" i="23"/>
  <c r="C156" i="23"/>
  <c r="C154" i="22"/>
  <c r="C156" i="22"/>
  <c r="C152" i="4"/>
  <c r="C154" i="4"/>
  <c r="B160" i="21"/>
  <c r="B157" i="2"/>
  <c r="A10" i="18"/>
  <c r="AM41" i="3"/>
  <c r="AO41" i="3" s="1"/>
  <c r="AM44" i="3"/>
  <c r="AO44" i="3" s="1"/>
  <c r="B104" i="3"/>
  <c r="B106" i="3"/>
  <c r="B108" i="3"/>
  <c r="B112" i="3"/>
  <c r="B116" i="3"/>
  <c r="B118" i="3"/>
  <c r="B120" i="3"/>
  <c r="B124" i="3"/>
  <c r="B126" i="3"/>
  <c r="B128" i="3"/>
  <c r="B132" i="3"/>
  <c r="B138" i="3"/>
  <c r="B142" i="3"/>
  <c r="B144" i="3"/>
  <c r="B149" i="3"/>
  <c r="B151" i="3"/>
  <c r="A10" i="1"/>
  <c r="A402" i="25"/>
  <c r="A400" i="20"/>
  <c r="A402" i="24"/>
  <c r="A603" i="19"/>
  <c r="A400" i="10"/>
  <c r="A603" i="9"/>
  <c r="A422" i="25"/>
  <c r="A422" i="24"/>
  <c r="A420" i="20"/>
  <c r="A420" i="10"/>
  <c r="A623" i="19"/>
  <c r="A623" i="9"/>
  <c r="B109" i="2"/>
  <c r="B137" i="2"/>
  <c r="B122" i="21"/>
  <c r="B130" i="21"/>
  <c r="B142" i="21"/>
  <c r="B148" i="21"/>
  <c r="C104" i="4"/>
  <c r="C126" i="4"/>
  <c r="C144" i="4"/>
  <c r="C124" i="5"/>
  <c r="C140" i="5"/>
  <c r="B395" i="25"/>
  <c r="B596" i="19"/>
  <c r="B395" i="24"/>
  <c r="B596" i="9"/>
  <c r="C108" i="23"/>
  <c r="B85" i="6"/>
  <c r="C106" i="5"/>
  <c r="C108" i="22"/>
  <c r="B110" i="2"/>
  <c r="B602" i="19"/>
  <c r="B401" i="25"/>
  <c r="B399" i="20"/>
  <c r="B602" i="9"/>
  <c r="C114" i="23"/>
  <c r="B401" i="24"/>
  <c r="B91" i="6"/>
  <c r="B399" i="10"/>
  <c r="C112" i="5"/>
  <c r="C114" i="22"/>
  <c r="B116" i="2"/>
  <c r="B405" i="20"/>
  <c r="B407" i="25"/>
  <c r="B608" i="19"/>
  <c r="B608" i="9"/>
  <c r="C120" i="23"/>
  <c r="B407" i="24"/>
  <c r="B97" i="6"/>
  <c r="C118" i="5"/>
  <c r="B405" i="10"/>
  <c r="C120" i="22"/>
  <c r="B122" i="2"/>
  <c r="B411" i="25"/>
  <c r="B409" i="20"/>
  <c r="B612" i="19"/>
  <c r="B612" i="9"/>
  <c r="C124" i="23"/>
  <c r="B101" i="6"/>
  <c r="B411" i="24"/>
  <c r="C124" i="22"/>
  <c r="B126" i="2"/>
  <c r="C122" i="5"/>
  <c r="B415" i="20"/>
  <c r="B618" i="19"/>
  <c r="B417" i="25"/>
  <c r="B618" i="9"/>
  <c r="C130" i="23"/>
  <c r="B417" i="24"/>
  <c r="B107" i="6"/>
  <c r="B415" i="10"/>
  <c r="C128" i="5"/>
  <c r="C130" i="22"/>
  <c r="B132" i="2"/>
  <c r="B421" i="20"/>
  <c r="B423" i="25"/>
  <c r="B624" i="19"/>
  <c r="B624" i="9"/>
  <c r="C136" i="23"/>
  <c r="B423" i="24"/>
  <c r="B113" i="6"/>
  <c r="C134" i="5"/>
  <c r="B421" i="10"/>
  <c r="C136" i="22"/>
  <c r="B138" i="2"/>
  <c r="B427" i="25"/>
  <c r="B425" i="20"/>
  <c r="B628" i="19"/>
  <c r="B427" i="24"/>
  <c r="B628" i="9"/>
  <c r="C140" i="23"/>
  <c r="B117" i="6"/>
  <c r="C140" i="22"/>
  <c r="B142" i="2"/>
  <c r="C138" i="5"/>
  <c r="B435" i="25"/>
  <c r="B433" i="20"/>
  <c r="B636" i="19"/>
  <c r="B435" i="24"/>
  <c r="B636" i="9"/>
  <c r="C148" i="23"/>
  <c r="B125" i="6"/>
  <c r="C148" i="22"/>
  <c r="B150" i="2"/>
  <c r="C146" i="5"/>
  <c r="B438" i="25"/>
  <c r="B436" i="20"/>
  <c r="B639" i="19"/>
  <c r="B639" i="9"/>
  <c r="C151" i="23"/>
  <c r="B438" i="24"/>
  <c r="B128" i="6"/>
  <c r="C149" i="5"/>
  <c r="B436" i="10"/>
  <c r="C151" i="22"/>
  <c r="B153" i="2"/>
  <c r="B401" i="10"/>
  <c r="B433" i="10"/>
  <c r="B429" i="24"/>
  <c r="B439" i="10"/>
  <c r="B394" i="25"/>
  <c r="B392" i="20"/>
  <c r="B595" i="19"/>
  <c r="B84" i="6"/>
  <c r="B392" i="10"/>
  <c r="B394" i="24"/>
  <c r="B595" i="9"/>
  <c r="C107" i="23"/>
  <c r="C105" i="4"/>
  <c r="B111" i="21"/>
  <c r="B396" i="25"/>
  <c r="B394" i="20"/>
  <c r="B597" i="19"/>
  <c r="B86" i="6"/>
  <c r="B394" i="10"/>
  <c r="B396" i="24"/>
  <c r="B597" i="9"/>
  <c r="C109" i="23"/>
  <c r="C107" i="4"/>
  <c r="B113" i="21"/>
  <c r="B398" i="25"/>
  <c r="B396" i="20"/>
  <c r="B599" i="19"/>
  <c r="B88" i="6"/>
  <c r="B396" i="10"/>
  <c r="B599" i="9"/>
  <c r="C111" i="23"/>
  <c r="B398" i="24"/>
  <c r="C109" i="4"/>
  <c r="B115" i="21"/>
  <c r="B400" i="25"/>
  <c r="B398" i="20"/>
  <c r="B601" i="19"/>
  <c r="B400" i="24"/>
  <c r="B90" i="6"/>
  <c r="B398" i="10"/>
  <c r="B601" i="9"/>
  <c r="C113" i="23"/>
  <c r="C111" i="4"/>
  <c r="B117" i="21"/>
  <c r="B402" i="25"/>
  <c r="B400" i="20"/>
  <c r="B603" i="19"/>
  <c r="B92" i="6"/>
  <c r="B402" i="24"/>
  <c r="B400" i="10"/>
  <c r="B603" i="9"/>
  <c r="C115" i="23"/>
  <c r="C113" i="5"/>
  <c r="C113" i="4"/>
  <c r="B119" i="21"/>
  <c r="B404" i="25"/>
  <c r="B402" i="20"/>
  <c r="B605" i="19"/>
  <c r="B94" i="6"/>
  <c r="B402" i="10"/>
  <c r="B404" i="24"/>
  <c r="B605" i="9"/>
  <c r="C117" i="23"/>
  <c r="C115" i="5"/>
  <c r="C115" i="4"/>
  <c r="B121" i="21"/>
  <c r="B406" i="25"/>
  <c r="B404" i="20"/>
  <c r="B607" i="19"/>
  <c r="B96" i="6"/>
  <c r="B404" i="10"/>
  <c r="B607" i="9"/>
  <c r="C119" i="23"/>
  <c r="C117" i="5"/>
  <c r="C117" i="4"/>
  <c r="B123" i="21"/>
  <c r="B406" i="24"/>
  <c r="B408" i="25"/>
  <c r="B609" i="19"/>
  <c r="B408" i="24"/>
  <c r="B98" i="6"/>
  <c r="B406" i="20"/>
  <c r="B406" i="10"/>
  <c r="B609" i="9"/>
  <c r="C121" i="23"/>
  <c r="C119" i="5"/>
  <c r="C119" i="4"/>
  <c r="B125" i="21"/>
  <c r="B410" i="25"/>
  <c r="B408" i="20"/>
  <c r="B611" i="19"/>
  <c r="B100" i="6"/>
  <c r="B410" i="24"/>
  <c r="B408" i="10"/>
  <c r="B611" i="9"/>
  <c r="C123" i="23"/>
  <c r="C121" i="5"/>
  <c r="C121" i="4"/>
  <c r="B127" i="21"/>
  <c r="B412" i="25"/>
  <c r="B410" i="20"/>
  <c r="B613" i="19"/>
  <c r="B102" i="6"/>
  <c r="B410" i="10"/>
  <c r="B412" i="24"/>
  <c r="B613" i="9"/>
  <c r="C125" i="23"/>
  <c r="C123" i="5"/>
  <c r="C123" i="4"/>
  <c r="B129" i="21"/>
  <c r="B414" i="25"/>
  <c r="B412" i="20"/>
  <c r="B615" i="19"/>
  <c r="B104" i="6"/>
  <c r="B412" i="10"/>
  <c r="B615" i="9"/>
  <c r="C127" i="23"/>
  <c r="C125" i="5"/>
  <c r="C125" i="4"/>
  <c r="B131" i="21"/>
  <c r="B416" i="25"/>
  <c r="B617" i="19"/>
  <c r="B416" i="24"/>
  <c r="B106" i="6"/>
  <c r="B414" i="10"/>
  <c r="B414" i="20"/>
  <c r="B617" i="9"/>
  <c r="C129" i="23"/>
  <c r="C127" i="5"/>
  <c r="C127" i="4"/>
  <c r="B133" i="21"/>
  <c r="B418" i="25"/>
  <c r="B416" i="20"/>
  <c r="B619" i="19"/>
  <c r="B108" i="6"/>
  <c r="B418" i="24"/>
  <c r="B416" i="10"/>
  <c r="B619" i="9"/>
  <c r="C131" i="23"/>
  <c r="C129" i="5"/>
  <c r="C129" i="4"/>
  <c r="B135" i="21"/>
  <c r="B420" i="25"/>
  <c r="B418" i="20"/>
  <c r="B621" i="19"/>
  <c r="B110" i="6"/>
  <c r="B418" i="10"/>
  <c r="B420" i="24"/>
  <c r="B621" i="9"/>
  <c r="C133" i="23"/>
  <c r="C131" i="5"/>
  <c r="C131" i="4"/>
  <c r="B137" i="21"/>
  <c r="B422" i="25"/>
  <c r="B422" i="24"/>
  <c r="B420" i="20"/>
  <c r="B623" i="19"/>
  <c r="B112" i="6"/>
  <c r="B420" i="10"/>
  <c r="B623" i="9"/>
  <c r="C135" i="23"/>
  <c r="C133" i="5"/>
  <c r="C133" i="4"/>
  <c r="B139" i="21"/>
  <c r="B424" i="25"/>
  <c r="B424" i="24"/>
  <c r="B625" i="19"/>
  <c r="B114" i="6"/>
  <c r="B422" i="10"/>
  <c r="B625" i="9"/>
  <c r="C137" i="23"/>
  <c r="C135" i="5"/>
  <c r="B422" i="20"/>
  <c r="C135" i="4"/>
  <c r="B141" i="21"/>
  <c r="B426" i="25"/>
  <c r="B424" i="20"/>
  <c r="B426" i="24"/>
  <c r="B627" i="19"/>
  <c r="B116" i="6"/>
  <c r="B424" i="10"/>
  <c r="B627" i="9"/>
  <c r="C139" i="23"/>
  <c r="C137" i="5"/>
  <c r="C137" i="4"/>
  <c r="B143" i="21"/>
  <c r="B428" i="25"/>
  <c r="B426" i="20"/>
  <c r="B428" i="24"/>
  <c r="B629" i="19"/>
  <c r="B118" i="6"/>
  <c r="B426" i="10"/>
  <c r="B629" i="9"/>
  <c r="C141" i="23"/>
  <c r="C139" i="5"/>
  <c r="C139" i="4"/>
  <c r="B145" i="21"/>
  <c r="B430" i="25"/>
  <c r="B430" i="24"/>
  <c r="B428" i="20"/>
  <c r="B631" i="19"/>
  <c r="B120" i="6"/>
  <c r="B428" i="10"/>
  <c r="B631" i="9"/>
  <c r="C143" i="23"/>
  <c r="C141" i="5"/>
  <c r="C141" i="4"/>
  <c r="B147" i="21"/>
  <c r="B432" i="25"/>
  <c r="B432" i="24"/>
  <c r="B633" i="19"/>
  <c r="B430" i="20"/>
  <c r="B122" i="6"/>
  <c r="B430" i="10"/>
  <c r="B633" i="9"/>
  <c r="C145" i="23"/>
  <c r="C143" i="5"/>
  <c r="C143" i="4"/>
  <c r="B149" i="21"/>
  <c r="B434" i="25"/>
  <c r="B432" i="20"/>
  <c r="B434" i="24"/>
  <c r="B635" i="19"/>
  <c r="B124" i="6"/>
  <c r="B432" i="10"/>
  <c r="B635" i="9"/>
  <c r="C147" i="23"/>
  <c r="C145" i="5"/>
  <c r="C145" i="4"/>
  <c r="B151" i="21"/>
  <c r="B437" i="25"/>
  <c r="B437" i="24"/>
  <c r="B435" i="20"/>
  <c r="B638" i="19"/>
  <c r="B127" i="6"/>
  <c r="B435" i="10"/>
  <c r="B638" i="9"/>
  <c r="C150" i="23"/>
  <c r="C148" i="5"/>
  <c r="C148" i="4"/>
  <c r="B154" i="21"/>
  <c r="B439" i="25"/>
  <c r="B640" i="19"/>
  <c r="B129" i="6"/>
  <c r="B437" i="20"/>
  <c r="B437" i="10"/>
  <c r="B640" i="9"/>
  <c r="C152" i="23"/>
  <c r="C150" i="5"/>
  <c r="C150" i="4"/>
  <c r="B156" i="21"/>
  <c r="B141" i="2"/>
  <c r="B145" i="2"/>
  <c r="B118" i="21"/>
  <c r="B124" i="21"/>
  <c r="B144" i="21"/>
  <c r="B150" i="21"/>
  <c r="B157" i="21"/>
  <c r="C106" i="4"/>
  <c r="C120" i="4"/>
  <c r="C128" i="4"/>
  <c r="C146" i="4"/>
  <c r="C109" i="22"/>
  <c r="C115" i="22"/>
  <c r="C123" i="22"/>
  <c r="C131" i="22"/>
  <c r="C143" i="22"/>
  <c r="C109" i="5"/>
  <c r="B417" i="10"/>
  <c r="B403" i="24"/>
  <c r="B393" i="20"/>
  <c r="B441" i="25"/>
  <c r="B439" i="20"/>
  <c r="B642" i="19"/>
  <c r="B158" i="21"/>
  <c r="B594" i="19"/>
  <c r="B393" i="25"/>
  <c r="B391" i="20"/>
  <c r="B393" i="24"/>
  <c r="B594" i="9"/>
  <c r="C106" i="23"/>
  <c r="B83" i="6"/>
  <c r="B391" i="10"/>
  <c r="C104" i="5"/>
  <c r="C106" i="22"/>
  <c r="B108" i="2"/>
  <c r="B600" i="19"/>
  <c r="B600" i="9"/>
  <c r="C112" i="23"/>
  <c r="B397" i="20"/>
  <c r="B399" i="24"/>
  <c r="B399" i="25"/>
  <c r="B89" i="6"/>
  <c r="B397" i="10"/>
  <c r="C110" i="5"/>
  <c r="C112" i="22"/>
  <c r="B114" i="2"/>
  <c r="B405" i="25"/>
  <c r="B403" i="20"/>
  <c r="B606" i="19"/>
  <c r="B405" i="24"/>
  <c r="B606" i="9"/>
  <c r="C118" i="23"/>
  <c r="B95" i="6"/>
  <c r="C118" i="22"/>
  <c r="B120" i="2"/>
  <c r="B403" i="10"/>
  <c r="B413" i="20"/>
  <c r="B616" i="19"/>
  <c r="B415" i="25"/>
  <c r="B616" i="9"/>
  <c r="C128" i="23"/>
  <c r="B415" i="24"/>
  <c r="B105" i="6"/>
  <c r="C126" i="5"/>
  <c r="B413" i="10"/>
  <c r="C128" i="22"/>
  <c r="B130" i="2"/>
  <c r="B421" i="25"/>
  <c r="B419" i="20"/>
  <c r="B622" i="19"/>
  <c r="B421" i="24"/>
  <c r="B622" i="9"/>
  <c r="C134" i="23"/>
  <c r="B111" i="6"/>
  <c r="C134" i="22"/>
  <c r="B136" i="2"/>
  <c r="B419" i="10"/>
  <c r="B429" i="25"/>
  <c r="B427" i="20"/>
  <c r="B630" i="19"/>
  <c r="B630" i="9"/>
  <c r="C142" i="23"/>
  <c r="B119" i="6"/>
  <c r="C142" i="22"/>
  <c r="B144" i="2"/>
  <c r="B427" i="10"/>
  <c r="B436" i="25"/>
  <c r="B434" i="20"/>
  <c r="B637" i="19"/>
  <c r="B637" i="9"/>
  <c r="C149" i="23"/>
  <c r="B126" i="6"/>
  <c r="C149" i="22"/>
  <c r="B151" i="2"/>
  <c r="B436" i="24"/>
  <c r="B434" i="10"/>
  <c r="B128" i="21"/>
  <c r="B441" i="10"/>
  <c r="C154" i="5"/>
  <c r="B440" i="20"/>
  <c r="B442" i="25"/>
  <c r="B443" i="25"/>
  <c r="B440" i="24"/>
  <c r="B442" i="24"/>
  <c r="B641" i="9"/>
  <c r="B643" i="9"/>
  <c r="B131" i="6"/>
  <c r="B133" i="6"/>
  <c r="C155" i="23"/>
  <c r="C153" i="22"/>
  <c r="C155" i="22"/>
  <c r="C151" i="4"/>
  <c r="C153" i="4"/>
  <c r="B159" i="21"/>
  <c r="B156" i="2"/>
  <c r="B158" i="2"/>
  <c r="B103" i="3"/>
  <c r="B105" i="3"/>
  <c r="B107" i="3"/>
  <c r="B109" i="3"/>
  <c r="B111" i="3"/>
  <c r="B113" i="3"/>
  <c r="B115" i="3"/>
  <c r="B117" i="3"/>
  <c r="B119" i="3"/>
  <c r="B121" i="3"/>
  <c r="B123" i="3"/>
  <c r="B125" i="3"/>
  <c r="B127" i="3"/>
  <c r="B129" i="3"/>
  <c r="B131" i="3"/>
  <c r="B133" i="3"/>
  <c r="B135" i="3"/>
  <c r="B137" i="3"/>
  <c r="B139" i="3"/>
  <c r="B141" i="3"/>
  <c r="B143" i="3"/>
  <c r="B145" i="3"/>
  <c r="B146" i="3"/>
  <c r="B148" i="3"/>
  <c r="B150" i="3"/>
  <c r="A423" i="25"/>
  <c r="A421" i="20"/>
  <c r="A624" i="19"/>
  <c r="A421" i="10"/>
  <c r="A624" i="9"/>
  <c r="A423" i="24"/>
  <c r="A431" i="24"/>
  <c r="A429" i="20"/>
  <c r="A632" i="19"/>
  <c r="A431" i="25"/>
  <c r="A429" i="10"/>
  <c r="A632" i="9"/>
  <c r="B111" i="2"/>
  <c r="B115" i="2"/>
  <c r="B119" i="2"/>
  <c r="B123" i="2"/>
  <c r="B127" i="2"/>
  <c r="B131" i="2"/>
  <c r="B135" i="2"/>
  <c r="B149" i="2"/>
  <c r="B152" i="2"/>
  <c r="A111" i="21"/>
  <c r="A12" i="21"/>
  <c r="B112" i="21"/>
  <c r="B126" i="21"/>
  <c r="B134" i="21"/>
  <c r="B146" i="21"/>
  <c r="B152" i="21"/>
  <c r="C108" i="4"/>
  <c r="C114" i="4"/>
  <c r="C122" i="4"/>
  <c r="C130" i="4"/>
  <c r="C134" i="4"/>
  <c r="C147" i="4"/>
  <c r="C111" i="22"/>
  <c r="C117" i="22"/>
  <c r="C125" i="22"/>
  <c r="C133" i="22"/>
  <c r="C137" i="22"/>
  <c r="C150" i="22"/>
  <c r="C111" i="5"/>
  <c r="B393" i="10"/>
  <c r="B425" i="10"/>
  <c r="B414" i="24"/>
  <c r="B12" i="5"/>
  <c r="A84" i="6"/>
  <c r="A11" i="6"/>
  <c r="A83" i="6"/>
  <c r="G124" i="30"/>
  <c r="G128" i="30"/>
  <c r="H203" i="30"/>
  <c r="E205" i="30"/>
  <c r="G121" i="30"/>
  <c r="E122" i="30"/>
  <c r="G125" i="30"/>
  <c r="E126" i="30"/>
  <c r="G129" i="30"/>
  <c r="E130" i="30"/>
  <c r="H133" i="30"/>
  <c r="G134" i="30"/>
  <c r="H137" i="30"/>
  <c r="G138" i="30"/>
  <c r="H141" i="30"/>
  <c r="G142" i="30"/>
  <c r="C145" i="30"/>
  <c r="J145" i="30"/>
  <c r="H146" i="30"/>
  <c r="C149" i="30"/>
  <c r="J149" i="30"/>
  <c r="H150" i="30"/>
  <c r="C153" i="30"/>
  <c r="J153" i="30"/>
  <c r="H154" i="30"/>
  <c r="E157" i="30"/>
  <c r="C158" i="30"/>
  <c r="J158" i="30"/>
  <c r="E161" i="30"/>
  <c r="C162" i="30"/>
  <c r="J162" i="30"/>
  <c r="E165" i="30"/>
  <c r="C166" i="30"/>
  <c r="J166" i="30"/>
  <c r="H177" i="30"/>
  <c r="G178" i="30"/>
  <c r="H181" i="30"/>
  <c r="G182" i="30"/>
  <c r="C185" i="30"/>
  <c r="J185" i="30"/>
  <c r="H186" i="30"/>
  <c r="C189" i="30"/>
  <c r="J189" i="30"/>
  <c r="H190" i="30"/>
  <c r="E193" i="30"/>
  <c r="C194" i="30"/>
  <c r="J194" i="30"/>
  <c r="E197" i="30"/>
  <c r="C198" i="30"/>
  <c r="J198" i="30"/>
  <c r="G201" i="30"/>
  <c r="E202" i="30"/>
  <c r="C203" i="30"/>
  <c r="J203" i="30"/>
  <c r="H204" i="30"/>
  <c r="G205" i="30"/>
  <c r="E206" i="30"/>
  <c r="H201" i="30"/>
  <c r="G202" i="30"/>
  <c r="E203" i="30"/>
  <c r="C204" i="30"/>
  <c r="J204" i="30"/>
  <c r="H205" i="30"/>
  <c r="G206" i="30"/>
  <c r="E124" i="30"/>
  <c r="E128" i="30"/>
  <c r="G136" i="30"/>
  <c r="G140" i="30"/>
  <c r="H148" i="30"/>
  <c r="H152" i="30"/>
  <c r="C160" i="30"/>
  <c r="J160" i="30"/>
  <c r="C164" i="30"/>
  <c r="J164" i="30"/>
  <c r="G180" i="30"/>
  <c r="H188" i="30"/>
  <c r="C196" i="30"/>
  <c r="J196" i="30"/>
  <c r="C201" i="30"/>
  <c r="J201" i="30"/>
  <c r="H202" i="30"/>
  <c r="G203" i="30"/>
  <c r="E204" i="30"/>
  <c r="C205" i="30"/>
  <c r="J205" i="30"/>
  <c r="H206" i="30"/>
  <c r="E121" i="30"/>
  <c r="E125" i="30"/>
  <c r="E129" i="30"/>
  <c r="G133" i="30"/>
  <c r="H136" i="30"/>
  <c r="G137" i="30"/>
  <c r="E138" i="30"/>
  <c r="H140" i="30"/>
  <c r="G141" i="30"/>
  <c r="E142" i="30"/>
  <c r="H145" i="30"/>
  <c r="G146" i="30"/>
  <c r="J148" i="30"/>
  <c r="H149" i="30"/>
  <c r="G150" i="30"/>
  <c r="J152" i="30"/>
  <c r="H153" i="30"/>
  <c r="G154" i="30"/>
  <c r="C157" i="30"/>
  <c r="J157" i="30"/>
  <c r="H158" i="30"/>
  <c r="E160" i="30"/>
  <c r="C161" i="30"/>
  <c r="J161" i="30"/>
  <c r="H162" i="30"/>
  <c r="J165" i="30"/>
  <c r="H166" i="30"/>
  <c r="G177" i="30"/>
  <c r="E178" i="30"/>
  <c r="G181" i="30"/>
  <c r="H185" i="30"/>
  <c r="C188" i="30"/>
  <c r="J188" i="30"/>
  <c r="H189" i="30"/>
  <c r="J193" i="30"/>
  <c r="E201" i="30"/>
  <c r="C202" i="30"/>
  <c r="J202" i="30"/>
  <c r="G204" i="30"/>
  <c r="C206" i="30"/>
  <c r="J206" i="30"/>
  <c r="B13" i="22" l="1"/>
  <c r="B108" i="22" s="1"/>
  <c r="A13" i="2"/>
  <c r="A14" i="2" s="1"/>
  <c r="A98" i="35"/>
  <c r="A25" i="35"/>
  <c r="A109" i="2"/>
  <c r="A112" i="33"/>
  <c r="A20" i="33"/>
  <c r="A19" i="32"/>
  <c r="A111" i="32"/>
  <c r="A19" i="31"/>
  <c r="A111" i="31"/>
  <c r="B108" i="23"/>
  <c r="B14" i="23"/>
  <c r="B106" i="4"/>
  <c r="B14" i="4"/>
  <c r="A13" i="3"/>
  <c r="A105" i="3"/>
  <c r="A112" i="21"/>
  <c r="A13" i="21"/>
  <c r="A111" i="2"/>
  <c r="B105" i="5"/>
  <c r="B13" i="5"/>
  <c r="A103" i="1"/>
  <c r="A11" i="1"/>
  <c r="A121" i="18"/>
  <c r="A11" i="18"/>
  <c r="A12" i="6"/>
  <c r="A85" i="6"/>
  <c r="B14" i="22" l="1"/>
  <c r="B109" i="22" s="1"/>
  <c r="A26" i="35"/>
  <c r="A99" i="35"/>
  <c r="A113" i="33"/>
  <c r="A21" i="33"/>
  <c r="A20" i="32"/>
  <c r="A112" i="32"/>
  <c r="A112" i="31"/>
  <c r="A20" i="31"/>
  <c r="B15" i="23"/>
  <c r="B109" i="23"/>
  <c r="A12" i="1"/>
  <c r="A104" i="1"/>
  <c r="A113" i="21"/>
  <c r="A14" i="21"/>
  <c r="B15" i="4"/>
  <c r="B107" i="4"/>
  <c r="A12" i="18"/>
  <c r="A122" i="18"/>
  <c r="A112" i="2"/>
  <c r="A15" i="2"/>
  <c r="B14" i="5"/>
  <c r="B106" i="5"/>
  <c r="A86" i="6"/>
  <c r="A13" i="6"/>
  <c r="A395" i="25"/>
  <c r="A393" i="20"/>
  <c r="A596" i="19"/>
  <c r="A393" i="10"/>
  <c r="A395" i="24"/>
  <c r="A596" i="9"/>
  <c r="A106" i="3"/>
  <c r="A14" i="3"/>
  <c r="B15" i="22" l="1"/>
  <c r="B16" i="22" s="1"/>
  <c r="A27" i="35"/>
  <c r="A100" i="35"/>
  <c r="A114" i="33"/>
  <c r="A22" i="33"/>
  <c r="A113" i="32"/>
  <c r="A21" i="32"/>
  <c r="A113" i="31"/>
  <c r="A21" i="31"/>
  <c r="B110" i="23"/>
  <c r="B16" i="23"/>
  <c r="A107" i="3"/>
  <c r="A15" i="3"/>
  <c r="A14" i="6"/>
  <c r="A87" i="6"/>
  <c r="A114" i="21"/>
  <c r="A15" i="21"/>
  <c r="A123" i="18"/>
  <c r="A13" i="18"/>
  <c r="A394" i="20"/>
  <c r="A597" i="19"/>
  <c r="A394" i="10"/>
  <c r="A396" i="25"/>
  <c r="A396" i="24"/>
  <c r="A597" i="9"/>
  <c r="A16" i="2"/>
  <c r="A113" i="2"/>
  <c r="B107" i="5"/>
  <c r="B15" i="5"/>
  <c r="B108" i="4"/>
  <c r="B16" i="4"/>
  <c r="A105" i="1"/>
  <c r="A13" i="1"/>
  <c r="B110" i="22" l="1"/>
  <c r="A101" i="35"/>
  <c r="A28" i="35"/>
  <c r="A23" i="33"/>
  <c r="A115" i="33"/>
  <c r="A114" i="32"/>
  <c r="A22" i="32"/>
  <c r="A114" i="31"/>
  <c r="A22" i="31"/>
  <c r="B17" i="23"/>
  <c r="B111" i="23"/>
  <c r="B109" i="4"/>
  <c r="B17" i="4"/>
  <c r="B108" i="5"/>
  <c r="B16" i="5"/>
  <c r="A124" i="18"/>
  <c r="A14" i="18"/>
  <c r="A88" i="6"/>
  <c r="A15" i="6"/>
  <c r="A106" i="1"/>
  <c r="A14" i="1"/>
  <c r="B111" i="22"/>
  <c r="B17" i="22"/>
  <c r="A115" i="21"/>
  <c r="A16" i="21"/>
  <c r="A16" i="3"/>
  <c r="A108" i="3"/>
  <c r="A395" i="20"/>
  <c r="A598" i="19"/>
  <c r="A397" i="25"/>
  <c r="A395" i="10"/>
  <c r="A397" i="24"/>
  <c r="A598" i="9"/>
  <c r="A17" i="2"/>
  <c r="A114" i="2"/>
  <c r="A102" i="35" l="1"/>
  <c r="A29" i="35"/>
  <c r="A116" i="33"/>
  <c r="A24" i="33"/>
  <c r="A23" i="32"/>
  <c r="A115" i="32"/>
  <c r="A23" i="31"/>
  <c r="A115" i="31"/>
  <c r="B112" i="23"/>
  <c r="B18" i="23"/>
  <c r="A116" i="21"/>
  <c r="A17" i="21"/>
  <c r="A16" i="6"/>
  <c r="A89" i="6"/>
  <c r="B109" i="5"/>
  <c r="B17" i="5"/>
  <c r="B110" i="4"/>
  <c r="B18" i="4"/>
  <c r="B18" i="22"/>
  <c r="B112" i="22"/>
  <c r="A107" i="1"/>
  <c r="A15" i="1"/>
  <c r="A125" i="18"/>
  <c r="A15" i="18"/>
  <c r="A18" i="2"/>
  <c r="A115" i="2"/>
  <c r="A109" i="3"/>
  <c r="A17" i="3"/>
  <c r="A398" i="25"/>
  <c r="A396" i="20"/>
  <c r="A398" i="24"/>
  <c r="A396" i="10"/>
  <c r="A599" i="19"/>
  <c r="A599" i="9"/>
  <c r="A30" i="35" l="1"/>
  <c r="A103" i="35"/>
  <c r="A117" i="33"/>
  <c r="A25" i="33"/>
  <c r="A116" i="32"/>
  <c r="A24" i="32"/>
  <c r="A116" i="31"/>
  <c r="A24" i="31"/>
  <c r="B19" i="23"/>
  <c r="B113" i="23"/>
  <c r="A110" i="3"/>
  <c r="A18" i="3"/>
  <c r="A16" i="18"/>
  <c r="A126" i="18"/>
  <c r="B113" i="22"/>
  <c r="B19" i="22"/>
  <c r="A90" i="6"/>
  <c r="A17" i="6"/>
  <c r="A16" i="1"/>
  <c r="A108" i="1"/>
  <c r="B19" i="4"/>
  <c r="B111" i="4"/>
  <c r="B18" i="5"/>
  <c r="B110" i="5"/>
  <c r="A117" i="21"/>
  <c r="A18" i="21"/>
  <c r="A116" i="2"/>
  <c r="A20" i="2"/>
  <c r="A399" i="25"/>
  <c r="A397" i="20"/>
  <c r="A600" i="19"/>
  <c r="A397" i="10"/>
  <c r="A600" i="9"/>
  <c r="A399" i="24"/>
  <c r="A31" i="35" l="1"/>
  <c r="A104" i="35"/>
  <c r="A118" i="33"/>
  <c r="A26" i="33"/>
  <c r="A117" i="32"/>
  <c r="A25" i="32"/>
  <c r="A117" i="31"/>
  <c r="A25" i="31"/>
  <c r="B114" i="23"/>
  <c r="B21" i="23"/>
  <c r="A118" i="2"/>
  <c r="A21" i="2"/>
  <c r="B114" i="22"/>
  <c r="B21" i="22"/>
  <c r="B111" i="5"/>
  <c r="B19" i="5"/>
  <c r="A127" i="18"/>
  <c r="A18" i="18"/>
  <c r="A118" i="21"/>
  <c r="A20" i="21"/>
  <c r="A19" i="6"/>
  <c r="A91" i="6"/>
  <c r="A111" i="3"/>
  <c r="A20" i="3"/>
  <c r="A400" i="25"/>
  <c r="A398" i="20"/>
  <c r="A400" i="24"/>
  <c r="A601" i="19"/>
  <c r="A398" i="10"/>
  <c r="A601" i="9"/>
  <c r="A109" i="1"/>
  <c r="A18" i="1"/>
  <c r="B112" i="4"/>
  <c r="B21" i="4"/>
  <c r="A105" i="35" l="1"/>
  <c r="A32" i="35"/>
  <c r="A27" i="33"/>
  <c r="A119" i="33"/>
  <c r="A118" i="32"/>
  <c r="A26" i="32"/>
  <c r="A118" i="31"/>
  <c r="A26" i="31"/>
  <c r="B22" i="23"/>
  <c r="B116" i="23"/>
  <c r="A111" i="1"/>
  <c r="A19" i="1"/>
  <c r="A21" i="3"/>
  <c r="A113" i="3"/>
  <c r="B116" i="22"/>
  <c r="B22" i="22"/>
  <c r="A401" i="25"/>
  <c r="A399" i="20"/>
  <c r="A602" i="19"/>
  <c r="A399" i="10"/>
  <c r="A602" i="9"/>
  <c r="A401" i="24"/>
  <c r="A20" i="6"/>
  <c r="A93" i="6"/>
  <c r="A129" i="18"/>
  <c r="A19" i="18"/>
  <c r="B114" i="4"/>
  <c r="B22" i="4"/>
  <c r="A120" i="21"/>
  <c r="A21" i="21"/>
  <c r="B112" i="5"/>
  <c r="B21" i="5"/>
  <c r="A119" i="2"/>
  <c r="A22" i="2"/>
  <c r="A106" i="35" l="1"/>
  <c r="A33" i="35"/>
  <c r="A120" i="33"/>
  <c r="A28" i="33"/>
  <c r="A27" i="32"/>
  <c r="A119" i="32"/>
  <c r="A27" i="31"/>
  <c r="A119" i="31"/>
  <c r="B117" i="23"/>
  <c r="B23" i="23"/>
  <c r="B22" i="5"/>
  <c r="B114" i="5"/>
  <c r="A20" i="18"/>
  <c r="A130" i="18"/>
  <c r="A22" i="3"/>
  <c r="A114" i="3"/>
  <c r="A23" i="2"/>
  <c r="A120" i="2"/>
  <c r="A22" i="21"/>
  <c r="A121" i="21"/>
  <c r="B23" i="4"/>
  <c r="B115" i="4"/>
  <c r="B117" i="22"/>
  <c r="B23" i="22"/>
  <c r="A20" i="1"/>
  <c r="A112" i="1"/>
  <c r="A21" i="6"/>
  <c r="A94" i="6"/>
  <c r="A403" i="25"/>
  <c r="A401" i="20"/>
  <c r="A604" i="19"/>
  <c r="A403" i="24"/>
  <c r="A401" i="10"/>
  <c r="A604" i="9"/>
  <c r="A34" i="35" l="1"/>
  <c r="A107" i="35"/>
  <c r="A121" i="33"/>
  <c r="A29" i="33"/>
  <c r="A28" i="32"/>
  <c r="A120" i="32"/>
  <c r="A120" i="31"/>
  <c r="A28" i="31"/>
  <c r="B118" i="23"/>
  <c r="B24" i="23"/>
  <c r="B24" i="22"/>
  <c r="B118" i="22"/>
  <c r="A95" i="6"/>
  <c r="A22" i="6"/>
  <c r="A122" i="21"/>
  <c r="A23" i="21"/>
  <c r="A23" i="3"/>
  <c r="A115" i="3"/>
  <c r="A131" i="18"/>
  <c r="A21" i="18"/>
  <c r="A402" i="20"/>
  <c r="A404" i="24"/>
  <c r="A605" i="19"/>
  <c r="A404" i="25"/>
  <c r="A402" i="10"/>
  <c r="A605" i="9"/>
  <c r="A113" i="1"/>
  <c r="A21" i="1"/>
  <c r="B116" i="4"/>
  <c r="B24" i="4"/>
  <c r="A24" i="2"/>
  <c r="A121" i="2"/>
  <c r="B23" i="5"/>
  <c r="B115" i="5"/>
  <c r="A35" i="35" l="1"/>
  <c r="A108" i="35"/>
  <c r="A122" i="33"/>
  <c r="A30" i="33"/>
  <c r="A121" i="32"/>
  <c r="A29" i="32"/>
  <c r="A121" i="31"/>
  <c r="A29" i="31"/>
  <c r="B25" i="23"/>
  <c r="B119" i="23"/>
  <c r="B116" i="5"/>
  <c r="B24" i="5"/>
  <c r="A403" i="20"/>
  <c r="A606" i="19"/>
  <c r="A405" i="25"/>
  <c r="A403" i="10"/>
  <c r="A405" i="24"/>
  <c r="A606" i="9"/>
  <c r="B117" i="4"/>
  <c r="B25" i="4"/>
  <c r="A96" i="6"/>
  <c r="A23" i="6"/>
  <c r="A116" i="3"/>
  <c r="A24" i="3"/>
  <c r="A22" i="1"/>
  <c r="A114" i="1"/>
  <c r="A22" i="18"/>
  <c r="A132" i="18"/>
  <c r="A123" i="21"/>
  <c r="A24" i="21"/>
  <c r="A122" i="2"/>
  <c r="A25" i="2"/>
  <c r="B119" i="22"/>
  <c r="B25" i="22"/>
  <c r="A109" i="35" l="1"/>
  <c r="A36" i="35"/>
  <c r="A31" i="33"/>
  <c r="A123" i="33"/>
  <c r="A30" i="32"/>
  <c r="A122" i="32"/>
  <c r="A122" i="31"/>
  <c r="A30" i="31"/>
  <c r="B26" i="23"/>
  <c r="B120" i="23"/>
  <c r="A26" i="2"/>
  <c r="A123" i="2"/>
  <c r="A117" i="3"/>
  <c r="A25" i="3"/>
  <c r="B118" i="4"/>
  <c r="B26" i="4"/>
  <c r="A133" i="18"/>
  <c r="A23" i="18"/>
  <c r="A115" i="1"/>
  <c r="A23" i="1"/>
  <c r="B120" i="22"/>
  <c r="B26" i="22"/>
  <c r="A124" i="21"/>
  <c r="A25" i="21"/>
  <c r="A406" i="25"/>
  <c r="A406" i="24"/>
  <c r="A404" i="20"/>
  <c r="A404" i="10"/>
  <c r="A607" i="19"/>
  <c r="A607" i="9"/>
  <c r="A24" i="6"/>
  <c r="A97" i="6"/>
  <c r="B117" i="5"/>
  <c r="B25" i="5"/>
  <c r="A110" i="35" l="1"/>
  <c r="A37" i="35"/>
  <c r="A124" i="33"/>
  <c r="A32" i="33"/>
  <c r="A31" i="32"/>
  <c r="A123" i="32"/>
  <c r="A31" i="31"/>
  <c r="A123" i="31"/>
  <c r="B27" i="23"/>
  <c r="B121" i="23"/>
  <c r="A26" i="3"/>
  <c r="A118" i="3"/>
  <c r="B118" i="5"/>
  <c r="B26" i="5"/>
  <c r="B121" i="22"/>
  <c r="B27" i="22"/>
  <c r="A26" i="21"/>
  <c r="A125" i="21"/>
  <c r="A24" i="18"/>
  <c r="A134" i="18"/>
  <c r="A25" i="6"/>
  <c r="A98" i="6"/>
  <c r="A24" i="1"/>
  <c r="A116" i="1"/>
  <c r="B119" i="4"/>
  <c r="B27" i="4"/>
  <c r="A407" i="25"/>
  <c r="A405" i="20"/>
  <c r="A608" i="19"/>
  <c r="A405" i="10"/>
  <c r="A608" i="9"/>
  <c r="A407" i="24"/>
  <c r="A124" i="2"/>
  <c r="A27" i="2"/>
  <c r="A38" i="35" l="1"/>
  <c r="A111" i="35"/>
  <c r="A125" i="33"/>
  <c r="A33" i="33"/>
  <c r="A124" i="32"/>
  <c r="A32" i="32"/>
  <c r="A124" i="31"/>
  <c r="A32" i="31"/>
  <c r="B122" i="23"/>
  <c r="B28" i="23"/>
  <c r="B27" i="5"/>
  <c r="B119" i="5"/>
  <c r="A408" i="25"/>
  <c r="A406" i="20"/>
  <c r="A408" i="24"/>
  <c r="A609" i="19"/>
  <c r="A406" i="10"/>
  <c r="A609" i="9"/>
  <c r="A117" i="1"/>
  <c r="A25" i="1"/>
  <c r="A26" i="6"/>
  <c r="A99" i="6"/>
  <c r="A126" i="21"/>
  <c r="A27" i="21"/>
  <c r="B120" i="4"/>
  <c r="B28" i="4"/>
  <c r="B28" i="22"/>
  <c r="B122" i="22"/>
  <c r="A28" i="2"/>
  <c r="A125" i="2"/>
  <c r="A135" i="18"/>
  <c r="A25" i="18"/>
  <c r="A119" i="3"/>
  <c r="A27" i="3"/>
  <c r="A41" i="35" l="1"/>
  <c r="A112" i="35"/>
  <c r="A126" i="33"/>
  <c r="A34" i="33"/>
  <c r="A125" i="32"/>
  <c r="A33" i="32"/>
  <c r="A125" i="31"/>
  <c r="A33" i="31"/>
  <c r="B29" i="23"/>
  <c r="B123" i="23"/>
  <c r="A28" i="3"/>
  <c r="A120" i="3"/>
  <c r="B123" i="22"/>
  <c r="B29" i="22"/>
  <c r="A26" i="18"/>
  <c r="A136" i="18"/>
  <c r="B29" i="4"/>
  <c r="B121" i="4"/>
  <c r="A126" i="2"/>
  <c r="A29" i="2"/>
  <c r="A100" i="6"/>
  <c r="A27" i="6"/>
  <c r="A127" i="21"/>
  <c r="A28" i="21"/>
  <c r="A26" i="1"/>
  <c r="A118" i="1"/>
  <c r="A409" i="25"/>
  <c r="A610" i="19"/>
  <c r="A407" i="20"/>
  <c r="A407" i="10"/>
  <c r="A610" i="9"/>
  <c r="A409" i="24"/>
  <c r="B28" i="5"/>
  <c r="B120" i="5"/>
  <c r="A115" i="35" l="1"/>
  <c r="A42" i="35"/>
  <c r="A35" i="33"/>
  <c r="A127" i="33"/>
  <c r="A126" i="32"/>
  <c r="A34" i="32"/>
  <c r="A126" i="31"/>
  <c r="A34" i="31"/>
  <c r="B30" i="23"/>
  <c r="B124" i="23"/>
  <c r="A408" i="20"/>
  <c r="A410" i="25"/>
  <c r="A410" i="24"/>
  <c r="A611" i="19"/>
  <c r="A408" i="10"/>
  <c r="A611" i="9"/>
  <c r="A28" i="6"/>
  <c r="A101" i="6"/>
  <c r="B124" i="22"/>
  <c r="B30" i="22"/>
  <c r="A128" i="21"/>
  <c r="A29" i="21"/>
  <c r="A127" i="2"/>
  <c r="A30" i="2"/>
  <c r="A119" i="1"/>
  <c r="A27" i="1"/>
  <c r="B122" i="4"/>
  <c r="B30" i="4"/>
  <c r="B121" i="5"/>
  <c r="B29" i="5"/>
  <c r="A137" i="18"/>
  <c r="A27" i="18"/>
  <c r="A29" i="3"/>
  <c r="A121" i="3"/>
  <c r="A43" i="35" l="1"/>
  <c r="A116" i="35"/>
  <c r="A128" i="33"/>
  <c r="A36" i="33"/>
  <c r="A35" i="32"/>
  <c r="A127" i="32"/>
  <c r="A35" i="31"/>
  <c r="A127" i="31"/>
  <c r="B125" i="23"/>
  <c r="B31" i="23"/>
  <c r="A28" i="18"/>
  <c r="A138" i="18"/>
  <c r="A28" i="1"/>
  <c r="A120" i="1"/>
  <c r="A30" i="21"/>
  <c r="A129" i="21"/>
  <c r="A411" i="25"/>
  <c r="A612" i="19"/>
  <c r="A409" i="20"/>
  <c r="A411" i="24"/>
  <c r="A409" i="10"/>
  <c r="A612" i="9"/>
  <c r="A29" i="6"/>
  <c r="A102" i="6"/>
  <c r="B30" i="5"/>
  <c r="B122" i="5"/>
  <c r="B123" i="4"/>
  <c r="B31" i="4"/>
  <c r="A128" i="2"/>
  <c r="A31" i="2"/>
  <c r="B125" i="22"/>
  <c r="B31" i="22"/>
  <c r="A30" i="3"/>
  <c r="A122" i="3"/>
  <c r="A44" i="35" l="1"/>
  <c r="A117" i="35"/>
  <c r="A129" i="33"/>
  <c r="A39" i="33"/>
  <c r="A36" i="32"/>
  <c r="A128" i="32"/>
  <c r="A128" i="31"/>
  <c r="A36" i="31"/>
  <c r="B126" i="23"/>
  <c r="B32" i="23"/>
  <c r="A123" i="3"/>
  <c r="A31" i="3"/>
  <c r="B32" i="22"/>
  <c r="B126" i="22"/>
  <c r="A412" i="25"/>
  <c r="A410" i="20"/>
  <c r="A412" i="24"/>
  <c r="A613" i="19"/>
  <c r="A410" i="10"/>
  <c r="A613" i="9"/>
  <c r="B123" i="5"/>
  <c r="B31" i="5"/>
  <c r="B124" i="4"/>
  <c r="B32" i="4"/>
  <c r="A121" i="1"/>
  <c r="A29" i="1"/>
  <c r="A103" i="6"/>
  <c r="A30" i="6"/>
  <c r="A32" i="2"/>
  <c r="A129" i="2"/>
  <c r="A130" i="21"/>
  <c r="A31" i="21"/>
  <c r="A139" i="18"/>
  <c r="A29" i="18"/>
  <c r="A45" i="35" l="1"/>
  <c r="A118" i="35"/>
  <c r="A132" i="33"/>
  <c r="A40" i="33"/>
  <c r="A129" i="32"/>
  <c r="A39" i="32"/>
  <c r="A129" i="31"/>
  <c r="A39" i="31"/>
  <c r="B127" i="23"/>
  <c r="B33" i="23"/>
  <c r="A131" i="21"/>
  <c r="A32" i="21"/>
  <c r="A122" i="1"/>
  <c r="A30" i="1"/>
  <c r="B124" i="5"/>
  <c r="B32" i="5"/>
  <c r="B127" i="22"/>
  <c r="B33" i="22"/>
  <c r="A30" i="18"/>
  <c r="A140" i="18"/>
  <c r="A124" i="3"/>
  <c r="A32" i="3"/>
  <c r="A413" i="25"/>
  <c r="A411" i="20"/>
  <c r="A614" i="19"/>
  <c r="A411" i="10"/>
  <c r="A413" i="24"/>
  <c r="A614" i="9"/>
  <c r="A104" i="6"/>
  <c r="A31" i="6"/>
  <c r="B33" i="4"/>
  <c r="B125" i="4"/>
  <c r="A33" i="2"/>
  <c r="A130" i="2"/>
  <c r="A119" i="35" l="1"/>
  <c r="A46" i="35"/>
  <c r="A41" i="33"/>
  <c r="A133" i="33"/>
  <c r="A132" i="32"/>
  <c r="A40" i="32"/>
  <c r="A132" i="31"/>
  <c r="A40" i="31"/>
  <c r="B34" i="23"/>
  <c r="B128" i="23"/>
  <c r="A131" i="2"/>
  <c r="A34" i="2"/>
  <c r="B33" i="5"/>
  <c r="B125" i="5"/>
  <c r="B126" i="4"/>
  <c r="B34" i="4"/>
  <c r="A141" i="18"/>
  <c r="A31" i="18"/>
  <c r="A32" i="6"/>
  <c r="A105" i="6"/>
  <c r="A33" i="3"/>
  <c r="A125" i="3"/>
  <c r="B128" i="22"/>
  <c r="B34" i="22"/>
  <c r="A123" i="1"/>
  <c r="A31" i="1"/>
  <c r="A132" i="21"/>
  <c r="A33" i="21"/>
  <c r="A414" i="25"/>
  <c r="A414" i="24"/>
  <c r="A412" i="10"/>
  <c r="A412" i="20"/>
  <c r="A615" i="9"/>
  <c r="A615" i="19"/>
  <c r="A47" i="35" l="1"/>
  <c r="A120" i="35"/>
  <c r="A134" i="33"/>
  <c r="A42" i="33"/>
  <c r="A41" i="32"/>
  <c r="A133" i="32"/>
  <c r="A41" i="31"/>
  <c r="A133" i="31"/>
  <c r="B35" i="23"/>
  <c r="B129" i="23"/>
  <c r="A32" i="18"/>
  <c r="A142" i="18"/>
  <c r="A413" i="20"/>
  <c r="A616" i="19"/>
  <c r="A413" i="10"/>
  <c r="A616" i="9"/>
  <c r="A415" i="24"/>
  <c r="A415" i="25"/>
  <c r="B129" i="22"/>
  <c r="B35" i="22"/>
  <c r="A33" i="6"/>
  <c r="A106" i="6"/>
  <c r="B126" i="5"/>
  <c r="B34" i="5"/>
  <c r="A34" i="3"/>
  <c r="A126" i="3"/>
  <c r="A34" i="21"/>
  <c r="A133" i="21"/>
  <c r="A32" i="1"/>
  <c r="A124" i="1"/>
  <c r="B127" i="4"/>
  <c r="B35" i="4"/>
  <c r="A132" i="2"/>
  <c r="A35" i="2"/>
  <c r="A48" i="35" l="1"/>
  <c r="A121" i="35"/>
  <c r="A135" i="33"/>
  <c r="A43" i="33"/>
  <c r="A134" i="32"/>
  <c r="A42" i="32"/>
  <c r="A134" i="31"/>
  <c r="A42" i="31"/>
  <c r="B130" i="23"/>
  <c r="B36" i="23"/>
  <c r="A36" i="2"/>
  <c r="A133" i="2"/>
  <c r="A127" i="3"/>
  <c r="A35" i="3"/>
  <c r="B128" i="4"/>
  <c r="B36" i="4"/>
  <c r="B35" i="5"/>
  <c r="B127" i="5"/>
  <c r="B36" i="22"/>
  <c r="B130" i="22"/>
  <c r="A416" i="25"/>
  <c r="A414" i="20"/>
  <c r="A416" i="24"/>
  <c r="A617" i="19"/>
  <c r="A414" i="10"/>
  <c r="A617" i="9"/>
  <c r="A125" i="1"/>
  <c r="A33" i="1"/>
  <c r="A34" i="6"/>
  <c r="A107" i="6"/>
  <c r="A134" i="21"/>
  <c r="A35" i="21"/>
  <c r="A143" i="18"/>
  <c r="A33" i="18"/>
  <c r="A50" i="35" l="1"/>
  <c r="A122" i="35"/>
  <c r="A136" i="33"/>
  <c r="A44" i="33"/>
  <c r="A135" i="32"/>
  <c r="A43" i="32"/>
  <c r="A135" i="31"/>
  <c r="A43" i="31"/>
  <c r="B37" i="23"/>
  <c r="B131" i="23"/>
  <c r="A34" i="18"/>
  <c r="A144" i="18"/>
  <c r="A34" i="1"/>
  <c r="A126" i="1"/>
  <c r="B37" i="4"/>
  <c r="B129" i="4"/>
  <c r="A36" i="3"/>
  <c r="A128" i="3"/>
  <c r="A108" i="6"/>
  <c r="A35" i="6"/>
  <c r="B36" i="5"/>
  <c r="B128" i="5"/>
  <c r="A135" i="21"/>
  <c r="A36" i="21"/>
  <c r="A417" i="25"/>
  <c r="A618" i="19"/>
  <c r="A415" i="20"/>
  <c r="A415" i="10"/>
  <c r="A618" i="9"/>
  <c r="A417" i="24"/>
  <c r="B131" i="22"/>
  <c r="B37" i="22"/>
  <c r="A37" i="2"/>
  <c r="A134" i="2"/>
  <c r="A51" i="35" l="1"/>
  <c r="A124" i="35"/>
  <c r="A45" i="33"/>
  <c r="A137" i="33"/>
  <c r="A136" i="32"/>
  <c r="A44" i="32"/>
  <c r="A136" i="31"/>
  <c r="A44" i="31"/>
  <c r="B132" i="23"/>
  <c r="B38" i="23"/>
  <c r="A136" i="21"/>
  <c r="A37" i="21"/>
  <c r="A38" i="2"/>
  <c r="A135" i="2"/>
  <c r="A36" i="6"/>
  <c r="A109" i="6"/>
  <c r="B130" i="4"/>
  <c r="B38" i="4"/>
  <c r="B132" i="22"/>
  <c r="B38" i="22"/>
  <c r="A418" i="25"/>
  <c r="A416" i="20"/>
  <c r="A418" i="24"/>
  <c r="A619" i="19"/>
  <c r="A416" i="10"/>
  <c r="A619" i="9"/>
  <c r="B129" i="5"/>
  <c r="B37" i="5"/>
  <c r="A37" i="3"/>
  <c r="A129" i="3"/>
  <c r="A127" i="1"/>
  <c r="A35" i="1"/>
  <c r="A145" i="18"/>
  <c r="A35" i="18"/>
  <c r="A52" i="35" l="1"/>
  <c r="A125" i="35"/>
  <c r="A138" i="33"/>
  <c r="A47" i="33"/>
  <c r="A45" i="32"/>
  <c r="A137" i="32"/>
  <c r="A45" i="31"/>
  <c r="A137" i="31"/>
  <c r="B133" i="23"/>
  <c r="B39" i="23"/>
  <c r="A419" i="25"/>
  <c r="A620" i="19"/>
  <c r="A419" i="24"/>
  <c r="A417" i="10"/>
  <c r="A417" i="20"/>
  <c r="A620" i="9"/>
  <c r="A36" i="1"/>
  <c r="A128" i="1"/>
  <c r="B130" i="5"/>
  <c r="B38" i="5"/>
  <c r="B133" i="22"/>
  <c r="B39" i="22"/>
  <c r="A37" i="6"/>
  <c r="A110" i="6"/>
  <c r="B39" i="4"/>
  <c r="B131" i="4"/>
  <c r="A38" i="21"/>
  <c r="A137" i="21"/>
  <c r="A36" i="18"/>
  <c r="A146" i="18"/>
  <c r="A130" i="3"/>
  <c r="A38" i="3"/>
  <c r="A136" i="2"/>
  <c r="A41" i="2"/>
  <c r="A53" i="35" l="1"/>
  <c r="A126" i="35"/>
  <c r="A140" i="33"/>
  <c r="A48" i="33"/>
  <c r="A47" i="32"/>
  <c r="A138" i="32"/>
  <c r="A47" i="31"/>
  <c r="A138" i="31"/>
  <c r="B134" i="23"/>
  <c r="B42" i="23"/>
  <c r="A111" i="6"/>
  <c r="A40" i="6"/>
  <c r="A418" i="20"/>
  <c r="A420" i="24"/>
  <c r="A621" i="19"/>
  <c r="A420" i="25"/>
  <c r="A418" i="10"/>
  <c r="A621" i="9"/>
  <c r="B132" i="4"/>
  <c r="B42" i="4"/>
  <c r="A131" i="3"/>
  <c r="A41" i="3"/>
  <c r="A138" i="21"/>
  <c r="A41" i="21"/>
  <c r="A147" i="18"/>
  <c r="A39" i="18"/>
  <c r="B42" i="22"/>
  <c r="B134" i="22"/>
  <c r="A129" i="1"/>
  <c r="A39" i="1"/>
  <c r="A139" i="2"/>
  <c r="A42" i="2"/>
  <c r="B131" i="5"/>
  <c r="B39" i="5"/>
  <c r="A54" i="35" l="1"/>
  <c r="A127" i="35"/>
  <c r="A49" i="33"/>
  <c r="A141" i="33"/>
  <c r="A140" i="32"/>
  <c r="A48" i="32"/>
  <c r="A140" i="31"/>
  <c r="A48" i="31"/>
  <c r="B137" i="23"/>
  <c r="B43" i="23"/>
  <c r="B135" i="4"/>
  <c r="B43" i="4"/>
  <c r="B137" i="22"/>
  <c r="B43" i="22"/>
  <c r="A419" i="20"/>
  <c r="A622" i="19"/>
  <c r="A421" i="25"/>
  <c r="A419" i="10"/>
  <c r="A421" i="24"/>
  <c r="A622" i="9"/>
  <c r="A140" i="2"/>
  <c r="A43" i="2"/>
  <c r="A141" i="21"/>
  <c r="A42" i="21"/>
  <c r="B132" i="5"/>
  <c r="B42" i="5"/>
  <c r="A40" i="1"/>
  <c r="A132" i="1"/>
  <c r="A150" i="18"/>
  <c r="A40" i="18"/>
  <c r="A134" i="3"/>
  <c r="A42" i="3"/>
  <c r="A114" i="6"/>
  <c r="A41" i="6"/>
  <c r="A55" i="35" l="1"/>
  <c r="A128" i="35"/>
  <c r="A142" i="33"/>
  <c r="A50" i="33"/>
  <c r="A51" i="33" s="1"/>
  <c r="A49" i="32"/>
  <c r="A141" i="32"/>
  <c r="A49" i="31"/>
  <c r="A141" i="31"/>
  <c r="B44" i="23"/>
  <c r="B138" i="23"/>
  <c r="A424" i="25"/>
  <c r="A422" i="20"/>
  <c r="A424" i="24"/>
  <c r="A625" i="19"/>
  <c r="A422" i="10"/>
  <c r="A625" i="9"/>
  <c r="A135" i="3"/>
  <c r="A43" i="3"/>
  <c r="A142" i="21"/>
  <c r="A43" i="21"/>
  <c r="A133" i="1"/>
  <c r="A41" i="1"/>
  <c r="A151" i="18"/>
  <c r="A41" i="18"/>
  <c r="B43" i="5"/>
  <c r="B135" i="5"/>
  <c r="A44" i="2"/>
  <c r="A141" i="2"/>
  <c r="B138" i="22"/>
  <c r="B44" i="22"/>
  <c r="B136" i="4"/>
  <c r="B44" i="4"/>
  <c r="A42" i="6"/>
  <c r="A115" i="6"/>
  <c r="A56" i="35" l="1"/>
  <c r="A129" i="35"/>
  <c r="A143" i="33"/>
  <c r="A142" i="32"/>
  <c r="A50" i="32"/>
  <c r="A51" i="32" s="1"/>
  <c r="A142" i="31"/>
  <c r="A50" i="31"/>
  <c r="A51" i="31" s="1"/>
  <c r="B139" i="23"/>
  <c r="B45" i="23"/>
  <c r="A44" i="21"/>
  <c r="A143" i="21"/>
  <c r="B139" i="22"/>
  <c r="B45" i="22"/>
  <c r="A42" i="1"/>
  <c r="A134" i="1"/>
  <c r="A44" i="3"/>
  <c r="A136" i="3"/>
  <c r="B137" i="4"/>
  <c r="B45" i="4"/>
  <c r="A152" i="18"/>
  <c r="A42" i="18"/>
  <c r="A142" i="2"/>
  <c r="A45" i="2"/>
  <c r="A43" i="6"/>
  <c r="A116" i="6"/>
  <c r="B136" i="5"/>
  <c r="B44" i="5"/>
  <c r="A425" i="25"/>
  <c r="A425" i="24"/>
  <c r="A626" i="19"/>
  <c r="A423" i="20"/>
  <c r="A423" i="10"/>
  <c r="A626" i="9"/>
  <c r="A57" i="35" l="1"/>
  <c r="A130" i="35"/>
  <c r="A143" i="32"/>
  <c r="A143" i="31"/>
  <c r="B140" i="23"/>
  <c r="B46" i="23"/>
  <c r="A46" i="2"/>
  <c r="A143" i="2"/>
  <c r="B138" i="4"/>
  <c r="B46" i="4"/>
  <c r="A424" i="20"/>
  <c r="A426" i="25"/>
  <c r="A426" i="24"/>
  <c r="A627" i="19"/>
  <c r="A424" i="10"/>
  <c r="A627" i="9"/>
  <c r="B137" i="5"/>
  <c r="B45" i="5"/>
  <c r="A135" i="1"/>
  <c r="A43" i="1"/>
  <c r="A43" i="18"/>
  <c r="A153" i="18"/>
  <c r="B46" i="22"/>
  <c r="B140" i="22"/>
  <c r="A44" i="6"/>
  <c r="A117" i="6"/>
  <c r="A45" i="3"/>
  <c r="A137" i="3"/>
  <c r="A144" i="21"/>
  <c r="A45" i="21"/>
  <c r="A58" i="35" l="1"/>
  <c r="A131" i="35"/>
  <c r="A52" i="33"/>
  <c r="A144" i="33"/>
  <c r="B141" i="23"/>
  <c r="B47" i="23"/>
  <c r="B47" i="4"/>
  <c r="B139" i="4"/>
  <c r="A136" i="1"/>
  <c r="A44" i="1"/>
  <c r="A138" i="3"/>
  <c r="A46" i="3"/>
  <c r="B141" i="22"/>
  <c r="B47" i="22"/>
  <c r="A427" i="25"/>
  <c r="A427" i="24"/>
  <c r="A628" i="19"/>
  <c r="A425" i="10"/>
  <c r="A628" i="9"/>
  <c r="A425" i="20"/>
  <c r="A145" i="21"/>
  <c r="A46" i="21"/>
  <c r="B46" i="5"/>
  <c r="B138" i="5"/>
  <c r="A118" i="6"/>
  <c r="A45" i="6"/>
  <c r="A154" i="18"/>
  <c r="A44" i="18"/>
  <c r="A47" i="2"/>
  <c r="A144" i="2"/>
  <c r="A59" i="35" l="1"/>
  <c r="A132" i="35"/>
  <c r="A145" i="33"/>
  <c r="A53" i="33"/>
  <c r="A144" i="32"/>
  <c r="A52" i="32"/>
  <c r="A52" i="31"/>
  <c r="A144" i="31"/>
  <c r="B48" i="23"/>
  <c r="B142" i="23"/>
  <c r="A145" i="2"/>
  <c r="A49" i="2"/>
  <c r="A155" i="18"/>
  <c r="A45" i="18"/>
  <c r="A137" i="1"/>
  <c r="A45" i="1"/>
  <c r="B47" i="5"/>
  <c r="B139" i="5"/>
  <c r="A428" i="25"/>
  <c r="A426" i="20"/>
  <c r="A428" i="24"/>
  <c r="A629" i="19"/>
  <c r="A426" i="10"/>
  <c r="A629" i="9"/>
  <c r="A46" i="6"/>
  <c r="A119" i="6"/>
  <c r="A146" i="21"/>
  <c r="A47" i="21"/>
  <c r="B142" i="22"/>
  <c r="B48" i="22"/>
  <c r="A139" i="3"/>
  <c r="A47" i="3"/>
  <c r="B140" i="4"/>
  <c r="B48" i="4"/>
  <c r="A60" i="35" l="1"/>
  <c r="A134" i="35" s="1"/>
  <c r="A133" i="35"/>
  <c r="A54" i="33"/>
  <c r="A146" i="33"/>
  <c r="A145" i="32"/>
  <c r="A53" i="32"/>
  <c r="A145" i="31"/>
  <c r="A53" i="31"/>
  <c r="B50" i="23"/>
  <c r="B143" i="23"/>
  <c r="A49" i="3"/>
  <c r="A140" i="3"/>
  <c r="A49" i="21"/>
  <c r="A147" i="21"/>
  <c r="A47" i="1"/>
  <c r="A138" i="1"/>
  <c r="A156" i="18"/>
  <c r="A47" i="18"/>
  <c r="A429" i="25"/>
  <c r="A427" i="20"/>
  <c r="A429" i="24"/>
  <c r="A630" i="19"/>
  <c r="A427" i="10"/>
  <c r="A630" i="9"/>
  <c r="A50" i="2"/>
  <c r="A147" i="2"/>
  <c r="B141" i="4"/>
  <c r="B50" i="4"/>
  <c r="B143" i="22"/>
  <c r="B50" i="22"/>
  <c r="A47" i="6"/>
  <c r="A120" i="6"/>
  <c r="B140" i="5"/>
  <c r="B48" i="5"/>
  <c r="A147" i="33" l="1"/>
  <c r="A55" i="33"/>
  <c r="A146" i="32"/>
  <c r="A54" i="32"/>
  <c r="A54" i="31"/>
  <c r="A146" i="31"/>
  <c r="B51" i="23"/>
  <c r="B145" i="23"/>
  <c r="B141" i="5"/>
  <c r="B50" i="5"/>
  <c r="B143" i="4"/>
  <c r="B51" i="4"/>
  <c r="A430" i="25"/>
  <c r="A430" i="24"/>
  <c r="A428" i="20"/>
  <c r="A428" i="10"/>
  <c r="A631" i="19"/>
  <c r="A631" i="9"/>
  <c r="B51" i="22"/>
  <c r="B145" i="22" s="1"/>
  <c r="B144" i="22"/>
  <c r="A48" i="18"/>
  <c r="A158" i="18"/>
  <c r="A148" i="2"/>
  <c r="A51" i="2"/>
  <c r="A50" i="21"/>
  <c r="A149" i="21"/>
  <c r="A49" i="6"/>
  <c r="A121" i="6"/>
  <c r="A48" i="1"/>
  <c r="A140" i="1"/>
  <c r="A50" i="3"/>
  <c r="A142" i="3"/>
  <c r="A56" i="33" l="1"/>
  <c r="A148" i="33"/>
  <c r="A147" i="32"/>
  <c r="A55" i="32"/>
  <c r="A147" i="31"/>
  <c r="A55" i="31"/>
  <c r="B146" i="23"/>
  <c r="B52" i="23"/>
  <c r="B53" i="23" s="1"/>
  <c r="B54" i="23" s="1"/>
  <c r="B55" i="23" s="1"/>
  <c r="A50" i="6"/>
  <c r="A123" i="6"/>
  <c r="A432" i="25"/>
  <c r="A430" i="20"/>
  <c r="A432" i="24"/>
  <c r="A633" i="19"/>
  <c r="A430" i="10"/>
  <c r="A633" i="9"/>
  <c r="A141" i="1"/>
  <c r="A49" i="1"/>
  <c r="A150" i="21"/>
  <c r="A51" i="21"/>
  <c r="A49" i="18"/>
  <c r="A159" i="18"/>
  <c r="A52" i="2"/>
  <c r="A53" i="2" s="1"/>
  <c r="A149" i="2"/>
  <c r="B144" i="4"/>
  <c r="B52" i="4"/>
  <c r="B51" i="5"/>
  <c r="B143" i="5"/>
  <c r="A51" i="3"/>
  <c r="A143" i="3"/>
  <c r="B146" i="22"/>
  <c r="B52" i="22"/>
  <c r="A149" i="33" l="1"/>
  <c r="A57" i="33"/>
  <c r="A56" i="32"/>
  <c r="A148" i="32"/>
  <c r="A56" i="31"/>
  <c r="A148" i="31"/>
  <c r="B147" i="23"/>
  <c r="A142" i="1"/>
  <c r="A50" i="1"/>
  <c r="A51" i="1" s="1"/>
  <c r="B53" i="4"/>
  <c r="B54" i="4" s="1"/>
  <c r="B145" i="4"/>
  <c r="A52" i="3"/>
  <c r="A53" i="3" s="1"/>
  <c r="A144" i="3"/>
  <c r="A160" i="18"/>
  <c r="A50" i="18"/>
  <c r="A51" i="18" s="1"/>
  <c r="A433" i="25"/>
  <c r="A433" i="24"/>
  <c r="A634" i="19"/>
  <c r="A431" i="20"/>
  <c r="A431" i="10"/>
  <c r="A634" i="9"/>
  <c r="B147" i="22"/>
  <c r="B53" i="22"/>
  <c r="B54" i="22" s="1"/>
  <c r="B55" i="22" s="1"/>
  <c r="B56" i="22" s="1"/>
  <c r="A151" i="21"/>
  <c r="A52" i="21"/>
  <c r="A53" i="21" s="1"/>
  <c r="B52" i="5"/>
  <c r="B144" i="5"/>
  <c r="A150" i="2"/>
  <c r="A124" i="6"/>
  <c r="A51" i="6"/>
  <c r="A52" i="6" s="1"/>
  <c r="A53" i="6" s="1"/>
  <c r="A150" i="33" l="1"/>
  <c r="A58" i="33"/>
  <c r="A151" i="33" s="1"/>
  <c r="A149" i="32"/>
  <c r="A57" i="32"/>
  <c r="A149" i="31"/>
  <c r="A57" i="31"/>
  <c r="B148" i="23"/>
  <c r="B145" i="5"/>
  <c r="B53" i="5"/>
  <c r="B54" i="5" s="1"/>
  <c r="A125" i="6"/>
  <c r="B148" i="22"/>
  <c r="A161" i="18"/>
  <c r="B146" i="4"/>
  <c r="A152" i="21"/>
  <c r="A143" i="1"/>
  <c r="A145" i="3"/>
  <c r="A434" i="25"/>
  <c r="A432" i="20"/>
  <c r="A434" i="24"/>
  <c r="A635" i="19"/>
  <c r="A432" i="10"/>
  <c r="A635" i="9"/>
  <c r="A58" i="32" l="1"/>
  <c r="A151" i="32" s="1"/>
  <c r="A150" i="32"/>
  <c r="A150" i="31"/>
  <c r="A58" i="31"/>
  <c r="A151" i="31" s="1"/>
  <c r="A151" i="2"/>
  <c r="A54" i="2"/>
  <c r="A435" i="25"/>
  <c r="A435" i="24"/>
  <c r="A636" i="19"/>
  <c r="A433" i="10"/>
  <c r="A636" i="9"/>
  <c r="A433" i="20"/>
  <c r="B146" i="5"/>
  <c r="B149" i="23" l="1"/>
  <c r="A152" i="2"/>
  <c r="A55" i="2"/>
  <c r="A153" i="21"/>
  <c r="A54" i="21"/>
  <c r="A126" i="6"/>
  <c r="B149" i="22"/>
  <c r="B147" i="4"/>
  <c r="B55" i="4"/>
  <c r="A52" i="18"/>
  <c r="A162" i="18"/>
  <c r="A144" i="1"/>
  <c r="A52" i="1"/>
  <c r="A54" i="3"/>
  <c r="A146" i="3"/>
  <c r="B150" i="23" l="1"/>
  <c r="B56" i="23"/>
  <c r="A145" i="1"/>
  <c r="A53" i="1"/>
  <c r="B147" i="5"/>
  <c r="B55" i="5"/>
  <c r="A153" i="2"/>
  <c r="A56" i="2"/>
  <c r="A436" i="25"/>
  <c r="A434" i="20"/>
  <c r="A436" i="24"/>
  <c r="A637" i="19"/>
  <c r="A434" i="10"/>
  <c r="A637" i="9"/>
  <c r="B150" i="22"/>
  <c r="A127" i="6"/>
  <c r="A54" i="6"/>
  <c r="B56" i="4"/>
  <c r="B148" i="4"/>
  <c r="A154" i="21"/>
  <c r="A55" i="21"/>
  <c r="A147" i="3"/>
  <c r="A55" i="3"/>
  <c r="A163" i="18"/>
  <c r="A53" i="18"/>
  <c r="B151" i="23" l="1"/>
  <c r="B57" i="23"/>
  <c r="A155" i="21"/>
  <c r="A56" i="21"/>
  <c r="A55" i="6"/>
  <c r="A128" i="6"/>
  <c r="B148" i="5"/>
  <c r="B56" i="5"/>
  <c r="A54" i="18"/>
  <c r="A164" i="18"/>
  <c r="A148" i="3"/>
  <c r="A56" i="3"/>
  <c r="B151" i="22"/>
  <c r="B57" i="22"/>
  <c r="A57" i="2"/>
  <c r="A154" i="2"/>
  <c r="A146" i="1"/>
  <c r="A54" i="1"/>
  <c r="B149" i="4"/>
  <c r="B57" i="4"/>
  <c r="A437" i="25"/>
  <c r="A437" i="24"/>
  <c r="A435" i="20"/>
  <c r="A435" i="10"/>
  <c r="A638" i="19"/>
  <c r="A638" i="9"/>
  <c r="B152" i="23" l="1"/>
  <c r="B58" i="23"/>
  <c r="B150" i="4"/>
  <c r="B58" i="4"/>
  <c r="A57" i="3"/>
  <c r="A149" i="3"/>
  <c r="A58" i="2"/>
  <c r="A155" i="2"/>
  <c r="A129" i="6"/>
  <c r="A56" i="6"/>
  <c r="A55" i="1"/>
  <c r="A147" i="1"/>
  <c r="A57" i="21"/>
  <c r="A156" i="21"/>
  <c r="B152" i="22"/>
  <c r="B58" i="22"/>
  <c r="B149" i="5"/>
  <c r="B57" i="5"/>
  <c r="A438" i="24"/>
  <c r="A436" i="20"/>
  <c r="A639" i="19"/>
  <c r="A436" i="10"/>
  <c r="A639" i="9"/>
  <c r="A438" i="25"/>
  <c r="A55" i="18"/>
  <c r="A165" i="18"/>
  <c r="B59" i="23" l="1"/>
  <c r="B153" i="23"/>
  <c r="A57" i="6"/>
  <c r="A130" i="6"/>
  <c r="B58" i="5"/>
  <c r="B150" i="5"/>
  <c r="A166" i="18"/>
  <c r="A56" i="18"/>
  <c r="A157" i="21"/>
  <c r="A58" i="21"/>
  <c r="A58" i="3"/>
  <c r="A150" i="3"/>
  <c r="B59" i="22"/>
  <c r="B153" i="22"/>
  <c r="A439" i="25"/>
  <c r="A437" i="20"/>
  <c r="A439" i="24"/>
  <c r="A640" i="19"/>
  <c r="A437" i="10"/>
  <c r="A640" i="9"/>
  <c r="B151" i="4"/>
  <c r="B59" i="4"/>
  <c r="A148" i="1"/>
  <c r="A56" i="1"/>
  <c r="A59" i="2"/>
  <c r="A156" i="2"/>
  <c r="B60" i="23" l="1"/>
  <c r="B154" i="23"/>
  <c r="A158" i="21"/>
  <c r="A59" i="21"/>
  <c r="B60" i="4"/>
  <c r="B152" i="4"/>
  <c r="A60" i="2"/>
  <c r="A158" i="2" s="1"/>
  <c r="A157" i="2"/>
  <c r="B60" i="22"/>
  <c r="B154" i="22"/>
  <c r="B59" i="5"/>
  <c r="B151" i="5"/>
  <c r="A149" i="1"/>
  <c r="A57" i="1"/>
  <c r="A57" i="18"/>
  <c r="A167" i="18"/>
  <c r="A440" i="25"/>
  <c r="A641" i="19"/>
  <c r="A438" i="20"/>
  <c r="A438" i="10"/>
  <c r="A641" i="9"/>
  <c r="A440" i="24"/>
  <c r="A151" i="3"/>
  <c r="A59" i="3"/>
  <c r="A58" i="6"/>
  <c r="A131" i="6"/>
  <c r="B155" i="23" l="1"/>
  <c r="B61" i="23"/>
  <c r="B156" i="23" s="1"/>
  <c r="A59" i="6"/>
  <c r="A133" i="6" s="1"/>
  <c r="A132" i="6"/>
  <c r="A168" i="18"/>
  <c r="A58" i="18"/>
  <c r="A169" i="18" s="1"/>
  <c r="B152" i="5"/>
  <c r="B60" i="5"/>
  <c r="A58" i="1"/>
  <c r="A151" i="1" s="1"/>
  <c r="A150" i="1"/>
  <c r="A441" i="25"/>
  <c r="A439" i="20"/>
  <c r="A642" i="19"/>
  <c r="A439" i="10"/>
  <c r="A441" i="24"/>
  <c r="A642" i="9"/>
  <c r="B155" i="22"/>
  <c r="B61" i="22"/>
  <c r="B156" i="22" s="1"/>
  <c r="B61" i="4"/>
  <c r="B154" i="4" s="1"/>
  <c r="B153" i="4"/>
  <c r="A60" i="21"/>
  <c r="A160" i="21" s="1"/>
  <c r="A159" i="21"/>
  <c r="A152" i="3"/>
  <c r="A60" i="3"/>
  <c r="A153" i="3" s="1"/>
  <c r="A442" i="25" l="1"/>
  <c r="A643" i="19"/>
  <c r="A440" i="20"/>
  <c r="A440" i="10"/>
  <c r="A442" i="24"/>
  <c r="A643" i="9"/>
  <c r="A443" i="25"/>
  <c r="A644" i="19"/>
  <c r="A443" i="24"/>
  <c r="A644" i="9"/>
  <c r="A441" i="20"/>
  <c r="A441" i="10"/>
  <c r="B61" i="5"/>
  <c r="B154" i="5" s="1"/>
  <c r="B153" i="5"/>
</calcChain>
</file>

<file path=xl/sharedStrings.xml><?xml version="1.0" encoding="utf-8"?>
<sst xmlns="http://schemas.openxmlformats.org/spreadsheetml/2006/main" count="9389" uniqueCount="753">
  <si>
    <t>NOTE: FOR SOURCES AND CITATIONS SEE BOTTOM OF PAGE</t>
  </si>
  <si>
    <t>Year of survey</t>
  </si>
  <si>
    <t>Consumption 
-or income- based</t>
  </si>
  <si>
    <t>Country</t>
  </si>
  <si>
    <t xml:space="preserve"> Year of budgetary data and fiscal system</t>
  </si>
  <si>
    <t>Market income plus pensions</t>
  </si>
  <si>
    <t>Disposable income</t>
  </si>
  <si>
    <t>Consumable income</t>
  </si>
  <si>
    <t>Final income</t>
  </si>
  <si>
    <t>Market income</t>
  </si>
  <si>
    <t>Argentina (2012)</t>
  </si>
  <si>
    <t>Armenia (2011)</t>
  </si>
  <si>
    <t>Bolivia (2009)</t>
  </si>
  <si>
    <t>Brazil (2009)</t>
  </si>
  <si>
    <t>Chile (2013)</t>
  </si>
  <si>
    <t>Colombia (2010)</t>
  </si>
  <si>
    <t>Costa Rica (2010)</t>
  </si>
  <si>
    <t>Dominican Republic (2013)</t>
  </si>
  <si>
    <t>Ecuador (2011)</t>
  </si>
  <si>
    <t>El Salvador (2011)</t>
  </si>
  <si>
    <t>Georgia (2013)</t>
  </si>
  <si>
    <t>Guatemala (2011)</t>
  </si>
  <si>
    <t>Honduras (2011)</t>
  </si>
  <si>
    <t>Indonesia (2012)</t>
  </si>
  <si>
    <t>Iran (2011)</t>
  </si>
  <si>
    <t>Jordan (2010)</t>
  </si>
  <si>
    <t>Mexico (2010)</t>
  </si>
  <si>
    <t>Mexico (2012)</t>
  </si>
  <si>
    <t>Mexico (2014)</t>
  </si>
  <si>
    <t>Nicaragua (2009)</t>
  </si>
  <si>
    <t>Panama (2016)</t>
  </si>
  <si>
    <t xml:space="preserve">Paraguay (2014) </t>
  </si>
  <si>
    <t>Peru (2009)</t>
  </si>
  <si>
    <t>Russia (2010)</t>
  </si>
  <si>
    <t>South Africa (2010)</t>
  </si>
  <si>
    <t>Tanzania (2011)</t>
  </si>
  <si>
    <t>Tunisia (2010)</t>
  </si>
  <si>
    <t>Uruguay (2009)</t>
  </si>
  <si>
    <t>Venezuela (2013)</t>
  </si>
  <si>
    <t>not applicable; means that the indicator should not be calculated due to methodological reasons or characteristics of the fiscal system.</t>
  </si>
  <si>
    <t>not calculated; means that the indicator was not calculated by the author/s.</t>
  </si>
  <si>
    <t>not available; means that the indicator was calculated but it is not publicly available, requests should be put directly to author/s.</t>
  </si>
  <si>
    <t>Notes</t>
  </si>
  <si>
    <t xml:space="preserve">8. For Dominican Republic, the study analyzes the effects of fiscal policy in 2013, but the household income and expenditure survey dates back to 2006-07. </t>
  </si>
  <si>
    <t>10. Tanzania considered indirect effects for petroleum and import duties. However, it does not include indirect effects for value added tax and subsidies.</t>
  </si>
  <si>
    <t xml:space="preserve">11. For Ethiopia, Ghana, Iran, Paraguay, South Africa, Sri Lanka, Tanzania, and Uganda, there is no scenario in which contributory pensions are considered as a transfer. </t>
  </si>
  <si>
    <t>12. Georgia has a noncontributory public pension scheme only and, therefore, they are only treated as a transfer. Therefore, it does not apply the scenario where pensions are treated as deferred income.</t>
  </si>
  <si>
    <t xml:space="preserve">13. For Indonesia, the fiscal incidence analysis was carried out adjusting for spatial price differences. Personal income taxes are assumed to be zero because the vast majority of households have implied market incomes below the tax threshold. </t>
  </si>
  <si>
    <t xml:space="preserve">14. The results for Iran's pensions as deferred income scenario used the new definition of pre-fisc income: factor income plus old-age contributory pensions MINUS contributions to old-age pensions. In the rest of the countries, the latter had not been subtracted. </t>
  </si>
  <si>
    <t>15. In South Africa, the results presented here assume that free basic services are a direct transfer.</t>
  </si>
  <si>
    <t>16. For South Africa, the Gini coefficient for Final Income in the above table differ from CEQ working paper 29 (Inchauste, et.al., 2015) and the chapter by Inchauste et al. (2017). Please use the results shown in the above table.</t>
  </si>
  <si>
    <t>17. The only contributory pensions in South Africa are for public servants who must belong to the GEPF. Since the government made no transfers to the GEPF in 2010/11, there is no scenario with contributory pensions as transfer. </t>
  </si>
  <si>
    <t>18. The only contributory pensions in Sri Lanka are for public servants and income from pensions has been considered as part of the public employees’ labor contract, rather than a transfer in spite of the fact that the funding comes from general revenues.</t>
  </si>
  <si>
    <t>19. Poverty headcount ratios and inequality rates for Uganda were estimated using adult equivalent income. For the rest of the countries, the indicators were estimated using per capita income concept.</t>
  </si>
  <si>
    <t>When citing CEQ Standard Indicators, please use the following text:</t>
  </si>
  <si>
    <t>Source: CEQ Institute’s Data Center on Fiscal Redistribution. Based on the following Master Workbooks of Results, for United States the source is the publication of Higgins, et al. (2016):</t>
  </si>
  <si>
    <t>Poverty line: $1.25  2005PPP/day</t>
  </si>
  <si>
    <t>Poverty line: $2.5  2005PPP/day</t>
  </si>
  <si>
    <t>Poverty line: $4  2005PPP/day</t>
  </si>
  <si>
    <t>16. The only contributory pensions in South Africa are for public servants who must belong to the GEPF. Since the government made no transfers to the GEPF in 2010/11, there is no scenario with contributory pensions as transfer. </t>
  </si>
  <si>
    <t>17. For South Africa, the poverty results in the above table differ from CEQ working paper 29 (Inchauste, et.al., 2015) and the chapter by Inchauste et al. (2017). Please use the results shown in the above table.</t>
  </si>
  <si>
    <t>19. For Sri Lanka, the poverty results in the above table differ from the chapter by Arunatilake, Inchauste, and Lustig (2017). Please use the results shown in the above table.</t>
  </si>
  <si>
    <t>20. Poverty headcount ratios and inequality rates for Uganda were estimated using adult equivalent income. For the rest of the countries, the indicators were estimated using per capita income concept.</t>
  </si>
  <si>
    <t>Direct Taxes</t>
  </si>
  <si>
    <t>VAT</t>
  </si>
  <si>
    <t xml:space="preserve">Personal and payroll taxes </t>
  </si>
  <si>
    <t xml:space="preserve">Corporate taxes </t>
  </si>
  <si>
    <t xml:space="preserve">Other direct taxes </t>
  </si>
  <si>
    <t xml:space="preserve">VAT </t>
  </si>
  <si>
    <t xml:space="preserve">Excises </t>
  </si>
  <si>
    <t xml:space="preserve">Other indirect taxes </t>
  </si>
  <si>
    <t xml:space="preserve">Other taxes </t>
  </si>
  <si>
    <t xml:space="preserve">Social security contributions </t>
  </si>
  <si>
    <t xml:space="preserve">Other revenues </t>
  </si>
  <si>
    <t xml:space="preserve">Primary spending </t>
  </si>
  <si>
    <t xml:space="preserve">Total spending </t>
  </si>
  <si>
    <t xml:space="preserve">Direct transfers </t>
  </si>
  <si>
    <t xml:space="preserve">Education </t>
  </si>
  <si>
    <t xml:space="preserve">Health </t>
  </si>
  <si>
    <t xml:space="preserve">Contributory pensions </t>
  </si>
  <si>
    <t xml:space="preserve">Social spending plus contributory pensions </t>
  </si>
  <si>
    <t xml:space="preserve">Subsidies </t>
  </si>
  <si>
    <t xml:space="preserve">Social spending plus subsidies </t>
  </si>
  <si>
    <t xml:space="preserve">Social spending plus contributory pensions plus subsidies </t>
  </si>
  <si>
    <t>5. Bolivia does not have personal income taxes.</t>
  </si>
  <si>
    <t>Population</t>
  </si>
  <si>
    <t>2005 PPP</t>
  </si>
  <si>
    <t>Consumable Income</t>
  </si>
  <si>
    <t>National (as % of disposable income)</t>
  </si>
  <si>
    <t>National (USD PPP 2005)</t>
  </si>
  <si>
    <t>9. Georgia has a noncontributory public pension scheme only and, therefore, they are only treated as a transfer. In all these cases, the scenario is the same in both panels.</t>
  </si>
  <si>
    <t xml:space="preserve">10. For Indonesia, the fiscal incidence analysis was carried out adjusting for spatial price differences. Personal income taxes are assumed to be zero because the vast majority of households have implied market incomes below the tax threshold. </t>
  </si>
  <si>
    <t xml:space="preserve">11. The results for Iran's pensions as deferred income scenario used the new definition of pre-fisc income: factor income plus old-age contributory pensions MINUS contributions to old-age pensions. In the rest of the countries, the latter had not been subtracted. </t>
  </si>
  <si>
    <t>12. In South Africa, the results presented here assume that free basic services are a direct transfer.</t>
  </si>
  <si>
    <t>13. The only contributory pensions in South Africa are for public servants who must belong to the GEPF. Since the government made no transfers to the GEPF in 2010/11, there is no scenario with contributory pensions as transfer. </t>
  </si>
  <si>
    <t>14. The only contributory pensions in Sri Lanka are for public servants and income from pensions has been considered as part of the public employees’ labor contract, rather than a transfer in spite of the fact that the funding comes from general revenues.</t>
  </si>
  <si>
    <t>15. Poverty headcount ratios for Uganda were estimated using adult equivalent income. For the rest of the countries, the indicators were estimated using per capita income concept.</t>
  </si>
  <si>
    <r>
      <t>Source:</t>
    </r>
    <r>
      <rPr>
        <sz val="11"/>
        <rFont val="Calibri"/>
        <family val="2"/>
        <scheme val="minor"/>
      </rPr>
      <t xml:space="preserve"> </t>
    </r>
    <r>
      <rPr>
        <sz val="10"/>
        <rFont val="Calibri"/>
        <family val="2"/>
        <scheme val="minor"/>
      </rPr>
      <t>CEQ Institute’s Data Center on Fiscal Redistribution. Based on the following Master Workbooks of Results, for United States the source is the publication of Higgins, et al. (2016):</t>
    </r>
  </si>
  <si>
    <t>Taxes</t>
  </si>
  <si>
    <t>Transfers</t>
  </si>
  <si>
    <t>Subsidies</t>
  </si>
  <si>
    <t>Education</t>
  </si>
  <si>
    <t>Health</t>
  </si>
  <si>
    <t>Energy</t>
  </si>
  <si>
    <t xml:space="preserve"> Electricity</t>
  </si>
  <si>
    <t xml:space="preserve"> Fuel</t>
  </si>
  <si>
    <t>Other</t>
  </si>
  <si>
    <t>Pre-School</t>
  </si>
  <si>
    <t>Vocational</t>
  </si>
  <si>
    <t>Tertiary</t>
  </si>
  <si>
    <t>Electricity</t>
  </si>
  <si>
    <t>Fuel</t>
  </si>
  <si>
    <t>Direct taxes</t>
  </si>
  <si>
    <t>Incidence by decile</t>
  </si>
  <si>
    <t>Decile</t>
  </si>
  <si>
    <t>Income category</t>
  </si>
  <si>
    <t>CEQ DATA CENTER ON FISCAL REDISTRIBUTION</t>
  </si>
  <si>
    <t>Contents</t>
  </si>
  <si>
    <t>CEQ Methodology</t>
  </si>
  <si>
    <t>References</t>
  </si>
  <si>
    <t xml:space="preserve">Country </t>
  </si>
  <si>
    <t>Reference</t>
  </si>
  <si>
    <r>
      <t>Cancho, Cesar and Elena Bondarenko. 2017. “The Distributional Impact of Fiscal Policy in Georgia,” in</t>
    </r>
    <r>
      <rPr>
        <i/>
        <sz val="12"/>
        <color theme="4"/>
        <rFont val="Calibri"/>
        <family val="2"/>
        <scheme val="minor"/>
      </rPr>
      <t xml:space="preserve"> The Distributional Impact of Taxes and Transfers. Evidence from Eight Low- and Middle-Income Countries</t>
    </r>
    <r>
      <rPr>
        <sz val="12"/>
        <color theme="4"/>
        <rFont val="Calibri"/>
        <family val="2"/>
        <scheme val="minor"/>
      </rPr>
      <t>, edited by Gabriela Inchauste and Nora Lustig (Washington: World Bank).</t>
    </r>
  </si>
  <si>
    <t>Icefi. 2017a. “Incidencia de la politica fiscal en la desigualdad y la pobreza en Guatemala," CEQ Working Paper 50 (CEQ Institute, Tulane University, IFAD and Instituto Centroamericano de Estudios Fiscales), May.</t>
  </si>
  <si>
    <t>Icefi. 2017b. “Incidencia de la politica fiscal en la desigualdad y la pobreza en Honduras,” CEQ Working Paper 51 (CEQ Institute, Tulane University, IFAD and Instituto Centroamericano de Estudios Fiscales), April.</t>
  </si>
  <si>
    <t>Enami, Ali, Nora Lustig and Alireza Taqdiri. 2017. “Fiscal Policy, Inequality and Poverty in Iran: Assessing the Impact and Effectiveness of Taxes and Transfers,” CEQ Working Paper 48 (CEQ Institute, Tulane University and the Economic Research Forum), September.</t>
  </si>
  <si>
    <t>Icefi. 2017c. “Incidencia de la politica fiscal en la desigualdad y la pobreza en Nicaragua,” CEQ Working Paper 52 (CEQ Institute, Tulane University, IFAD and Instituto Centroamericano de Estudios Fiscales), May.</t>
  </si>
  <si>
    <t>Gimenez, Lea, Maria Ana Lugo, Sandra Martinez-Aguilar, Humberto Colman, Juan Jose Galeano and Gabriela Farfan. 2017. “Paraguay: Análisis del Sistema Fiscal y su Impacto en la Pobreza y la Equidad”. CEQ Working Paper 74 (Ministerio de Hacienda de Paraguay, World Bank and CEQ Institute, Tulane University), October.</t>
  </si>
  <si>
    <r>
      <t>Arunatilake, Nisha, Gabriela Inchauste, and Nora Lustig. 2017. “The Incidence of Taxes and Spending in Sri Lanka,” in</t>
    </r>
    <r>
      <rPr>
        <i/>
        <sz val="12"/>
        <color theme="4"/>
        <rFont val="Calibri"/>
        <family val="2"/>
        <scheme val="minor"/>
      </rPr>
      <t xml:space="preserve"> The Distributional Impact of Taxes and Transfers. Evidence from Eight Low- and Middle-Income Countries</t>
    </r>
    <r>
      <rPr>
        <sz val="12"/>
        <color theme="4"/>
        <rFont val="Calibri"/>
        <family val="2"/>
        <scheme val="minor"/>
      </rPr>
      <t>, edited by Gabriela Inchauste and Nora Lustig (Washington: World Bank).</t>
    </r>
  </si>
  <si>
    <r>
      <t xml:space="preserve">Younger, Stephen, Flora Myamba and Kenneth Mdadila. 2016. “Fiscal Incidence in Tanzania.” </t>
    </r>
    <r>
      <rPr>
        <i/>
        <sz val="12"/>
        <color theme="4"/>
        <rFont val="Calibri"/>
        <family val="2"/>
        <scheme val="minor"/>
      </rPr>
      <t>African Development Review</t>
    </r>
    <r>
      <rPr>
        <sz val="12"/>
        <color theme="4"/>
        <rFont val="Calibri"/>
        <family val="2"/>
        <scheme val="minor"/>
      </rPr>
      <t xml:space="preserve"> 28, no. 3, pp. 264-276. DOI: 10.1111/1467-8268.12204.</t>
    </r>
  </si>
  <si>
    <t>United States (2011)</t>
  </si>
  <si>
    <r>
      <t xml:space="preserve">Higgins, Sean, Nora Lustig, Whitney Ruble and Timothy Smeeding. 2016. “Comparing the Incidence of Taxes and Social Spending in Brazil and the United States.” </t>
    </r>
    <r>
      <rPr>
        <i/>
        <sz val="12"/>
        <color theme="4"/>
        <rFont val="Calibri"/>
        <family val="2"/>
        <scheme val="minor"/>
      </rPr>
      <t>Review of Income and Wealth</t>
    </r>
    <r>
      <rPr>
        <sz val="12"/>
        <color theme="4"/>
        <rFont val="Calibri"/>
        <family val="2"/>
        <scheme val="minor"/>
      </rPr>
      <t xml:space="preserve"> 62, no. 1, pp. 22-46. DOI: 10.1111/roiw.12201 </t>
    </r>
  </si>
  <si>
    <t>Multi-country Overview</t>
  </si>
  <si>
    <r>
      <t>Lustig, Nora. 2017. “El impacto del sistema tributario y el gasto social en la distribucion del ingreso y la pobreza en America Latina.”</t>
    </r>
    <r>
      <rPr>
        <i/>
        <sz val="12"/>
        <color theme="10"/>
        <rFont val="Calibri"/>
        <family val="2"/>
        <scheme val="minor"/>
      </rPr>
      <t xml:space="preserve"> El Trimestre Economico, </t>
    </r>
    <r>
      <rPr>
        <sz val="12"/>
        <color theme="10"/>
        <rFont val="Calibri"/>
        <family val="2"/>
        <scheme val="minor"/>
      </rPr>
      <t>no. 335, pp.493-568.</t>
    </r>
  </si>
  <si>
    <t>Methodology</t>
  </si>
  <si>
    <r>
      <t xml:space="preserve">Lustig, Nora, editor. 2018. Commitment to Equity Handbook. </t>
    </r>
    <r>
      <rPr>
        <i/>
        <sz val="12"/>
        <color rgb="FF0070C0"/>
        <rFont val="Calibri"/>
        <family val="2"/>
        <scheme val="minor"/>
      </rPr>
      <t>Estimating the Impact of Fiscal Policy on Inequality and Poverty</t>
    </r>
    <r>
      <rPr>
        <sz val="12"/>
        <color rgb="FF0070C0"/>
        <rFont val="Calibri"/>
        <family val="2"/>
        <scheme val="minor"/>
      </rPr>
      <t xml:space="preserve"> (Brookings Institution Press and CEQ Institute, Tulane University).</t>
    </r>
  </si>
  <si>
    <r>
      <t>Paz Arauco, Veronica, George Gray-Molina, Wilson Jimenez and Ernesto Yañez. 2014. “</t>
    </r>
    <r>
      <rPr>
        <i/>
        <sz val="12"/>
        <rFont val="Calibri"/>
        <family val="2"/>
        <scheme val="minor"/>
      </rPr>
      <t>CEQ Master Workbook: Bolivia (2009)</t>
    </r>
    <r>
      <rPr>
        <sz val="12"/>
        <rFont val="Calibri"/>
        <family val="2"/>
        <scheme val="minor"/>
      </rPr>
      <t>,” CEQ Data Center on Fiscal Redistribution (CEQ Institute, Tulane University). September 22, 2014.</t>
    </r>
  </si>
  <si>
    <r>
      <t>Martinez-Aguilar, Sandra and Eduardo Ortiz-Juarez. 2016. “</t>
    </r>
    <r>
      <rPr>
        <i/>
        <sz val="12"/>
        <rFont val="Calibri"/>
        <family val="2"/>
        <scheme val="minor"/>
      </rPr>
      <t>CEQ Master Workbook: Chile (2013)</t>
    </r>
    <r>
      <rPr>
        <sz val="12"/>
        <rFont val="Calibri"/>
        <family val="2"/>
        <scheme val="minor"/>
      </rPr>
      <t>,” CEQ Data Center on Fiscal Redistribution (CEQ Institute, Tulane University and the World Bank). October 7, 2016.</t>
    </r>
  </si>
  <si>
    <r>
      <t>Hill, Ruth, Eyasu Tsehaye and Tassew Woldehanna. 2014. “</t>
    </r>
    <r>
      <rPr>
        <i/>
        <sz val="12"/>
        <rFont val="Calibri"/>
        <family val="2"/>
        <scheme val="minor"/>
      </rPr>
      <t>CEQ Master Workbook: Ethiopia (2010-2011)</t>
    </r>
    <r>
      <rPr>
        <sz val="12"/>
        <rFont val="Calibri"/>
        <family val="2"/>
        <scheme val="minor"/>
      </rPr>
      <t>,” CEQ Data Center on Fiscal Redistribution (CEQ Institute, Tulane University and the World Bank). September 28, 2014.</t>
    </r>
  </si>
  <si>
    <r>
      <t>Cancho, Cesar and Elena Bondarenko. 2015. “</t>
    </r>
    <r>
      <rPr>
        <i/>
        <sz val="12"/>
        <rFont val="Calibri"/>
        <family val="2"/>
        <scheme val="minor"/>
      </rPr>
      <t>CEQ Master Workbook: Georgia (2013)</t>
    </r>
    <r>
      <rPr>
        <sz val="12"/>
        <rFont val="Calibri"/>
        <family val="2"/>
        <scheme val="minor"/>
      </rPr>
      <t>,” CEQ Data Center on Fiscal Redistribution (CEQ Institute, Tulane University and the World Bank). December 31, 2015.</t>
    </r>
  </si>
  <si>
    <r>
      <t>Castaneda, Ricardo and Ilya Espino. 2015. “</t>
    </r>
    <r>
      <rPr>
        <i/>
        <sz val="12"/>
        <rFont val="Calibri"/>
        <family val="2"/>
        <scheme val="minor"/>
      </rPr>
      <t>CEQ Master Workbook: Honduras (2011)</t>
    </r>
    <r>
      <rPr>
        <sz val="12"/>
        <rFont val="Calibri"/>
        <family val="2"/>
        <scheme val="minor"/>
      </rPr>
      <t>,” CEQ Data Center on Fiscal Redistribution (CEQ Institute, Tulane University, Instituto Centroamericano de Estudios Fiscales (Icefi) and International Fund for Agricultural Development (IFAD)). July 27, 2015.</t>
    </r>
  </si>
  <si>
    <r>
      <t>Enami, Ali, Nora Lustig and Alireza Taqdiri. 2017. “</t>
    </r>
    <r>
      <rPr>
        <i/>
        <sz val="12"/>
        <rFont val="Calibri"/>
        <family val="2"/>
        <scheme val="minor"/>
      </rPr>
      <t>CEQ Master Workbook: Iran (2011-2012)</t>
    </r>
    <r>
      <rPr>
        <sz val="12"/>
        <rFont val="Calibri"/>
        <family val="2"/>
        <scheme val="minor"/>
      </rPr>
      <t>,” CEQ Data Center on Fiscal Redistribution (CEQ Institute, Tulane University and Economic Research Forum). May 5, 2017.</t>
    </r>
  </si>
  <si>
    <r>
      <t>Abdel-Halim, Morad, Shamma A. Alam, Yusuf Mansur, Umar Serajuddin and Paolo Verme. 2016. “</t>
    </r>
    <r>
      <rPr>
        <i/>
        <sz val="12"/>
        <rFont val="Calibri"/>
        <family val="2"/>
        <scheme val="minor"/>
      </rPr>
      <t>CEQ Master Workbook: Jordan (2010-2011)</t>
    </r>
    <r>
      <rPr>
        <sz val="12"/>
        <rFont val="Calibri"/>
        <family val="2"/>
        <scheme val="minor"/>
      </rPr>
      <t>,” CEQ Data Center on Fiscal Redistribution (CEQ Institute, Tulane University and the World Bank). March 8, 2016.</t>
    </r>
  </si>
  <si>
    <r>
      <t>Scott, John. 2013. “</t>
    </r>
    <r>
      <rPr>
        <i/>
        <sz val="12"/>
        <rFont val="Calibri"/>
        <family val="2"/>
        <scheme val="minor"/>
      </rPr>
      <t>CEQ Master Workbook: Mexico (2010)</t>
    </r>
    <r>
      <rPr>
        <sz val="12"/>
        <rFont val="Calibri"/>
        <family val="2"/>
        <scheme val="minor"/>
      </rPr>
      <t>,” CEQ Data Center on Fiscal Redistribution (CEQ Institute, Tulane University). September 2, 2013.</t>
    </r>
  </si>
  <si>
    <r>
      <t>Cabrera, Maynor and Hilcias E. Moran. 2015. “</t>
    </r>
    <r>
      <rPr>
        <i/>
        <sz val="12"/>
        <rFont val="Calibri"/>
        <family val="2"/>
        <scheme val="minor"/>
      </rPr>
      <t>CEQ Master Workbook: Nicaragua (2009)</t>
    </r>
    <r>
      <rPr>
        <sz val="12"/>
        <rFont val="Calibri"/>
        <family val="2"/>
        <scheme val="minor"/>
      </rPr>
      <t>,” CEQ Data Center on Fiscal Redistribution (CEQ Institute, Tulane University, Instituto Centroamericano de Estudios Fiscales (Icefi) and International Fund for Agricultural Development (IFAD)). October 14, 2015.</t>
    </r>
  </si>
  <si>
    <r>
      <t>Jaramillo, Miguel. 2015. “</t>
    </r>
    <r>
      <rPr>
        <i/>
        <sz val="12"/>
        <rFont val="Calibri"/>
        <family val="2"/>
        <scheme val="minor"/>
      </rPr>
      <t>CEQ Master Workbook: Peru (2009)</t>
    </r>
    <r>
      <rPr>
        <sz val="12"/>
        <rFont val="Calibri"/>
        <family val="2"/>
        <scheme val="minor"/>
      </rPr>
      <t>,” CEQ Data Center on Fiscal Redistribution (CEQ Institute, Tulane University). August 7, 2015.</t>
    </r>
  </si>
  <si>
    <r>
      <t>Inchauste, Gabriela, Nora Lustig, Mashekwa Maboshe, Catriona Purfield, Ingrid Woolard and Precious Zikhali. 2016. “</t>
    </r>
    <r>
      <rPr>
        <i/>
        <sz val="12"/>
        <rFont val="Calibri"/>
        <family val="2"/>
        <scheme val="minor"/>
      </rPr>
      <t>CEQ Master Workbook: South Africa (2010-2011)</t>
    </r>
    <r>
      <rPr>
        <sz val="12"/>
        <rFont val="Calibri"/>
        <family val="2"/>
        <scheme val="minor"/>
      </rPr>
      <t>,” CEQ Data Center on Fiscal Redistribution (CEQ Institute, Tulane University and the World Bank). March 6, 2016.</t>
    </r>
  </si>
  <si>
    <r>
      <t xml:space="preserve">Jellema, Jon, Astrid Haas, Nora Lustig and Sebastian Wolf. 2016. </t>
    </r>
    <r>
      <rPr>
        <i/>
        <sz val="12"/>
        <rFont val="Calibri"/>
        <family val="2"/>
        <scheme val="minor"/>
      </rPr>
      <t>“CEQ Master Workbook: Uganda (2012-2013)</t>
    </r>
    <r>
      <rPr>
        <sz val="12"/>
        <rFont val="Calibri"/>
        <family val="2"/>
        <scheme val="minor"/>
      </rPr>
      <t>,” CEQ Data Center on Fiscal Redistribution (CEQ Institute, Tulane University and International Growth Center). July 28, 2016.</t>
    </r>
  </si>
  <si>
    <t>means that the MWB was not completed by the author/s.</t>
  </si>
  <si>
    <t>Year</t>
  </si>
  <si>
    <t>Argentina</t>
  </si>
  <si>
    <t xml:space="preserve">Encuesta Nacional de Gasto de los Hogares 2012-2013 </t>
  </si>
  <si>
    <t>Armenia</t>
  </si>
  <si>
    <t>Integrated Living Conditions Survey 2011</t>
  </si>
  <si>
    <t>Bolivia</t>
  </si>
  <si>
    <t>Encuesta de Hogares 2009</t>
  </si>
  <si>
    <t>Brazil</t>
  </si>
  <si>
    <t>Pesquisa de Orçamentos Familiares 2008-2009</t>
  </si>
  <si>
    <t>Chile</t>
  </si>
  <si>
    <t>Colombia</t>
  </si>
  <si>
    <t>Encuesta Nacional de Calidad de Vida 2010</t>
  </si>
  <si>
    <t>Costa Rica</t>
  </si>
  <si>
    <t>Encuesta Nacional de Hogares 2010</t>
  </si>
  <si>
    <t>Dominican Republic</t>
  </si>
  <si>
    <t>Encuesta Nacional de Ingresos y Gastos de los Hogares 2006-2007</t>
  </si>
  <si>
    <t>Ecuador</t>
  </si>
  <si>
    <t>El Salvador</t>
  </si>
  <si>
    <t>Encuesta de Hogares de Propositos Multiples 2011</t>
  </si>
  <si>
    <t>Ethiopia</t>
  </si>
  <si>
    <t>Household Consumption Expediture Survey 2010 -2011 and Welfare Monitoring Survey 2010-2011</t>
  </si>
  <si>
    <t>Georgia</t>
  </si>
  <si>
    <t>Integrated Household Survey 2013</t>
  </si>
  <si>
    <t>Ghana</t>
  </si>
  <si>
    <t>Guatemala</t>
  </si>
  <si>
    <t>Encuesta Nacional de Condiciones de Vida 2011</t>
  </si>
  <si>
    <t>Honduras</t>
  </si>
  <si>
    <t>Encuesta Permanente de Hogares de Propositos Multiples 2011</t>
  </si>
  <si>
    <t>Indonesia</t>
  </si>
  <si>
    <t>Survei Sosial-Ekonomi Nasional 2012</t>
  </si>
  <si>
    <t>Iran</t>
  </si>
  <si>
    <t>Iranian Urban and Rural Household Income and Expenditure Survey 2011-2012</t>
  </si>
  <si>
    <t>Jordan</t>
  </si>
  <si>
    <t>Mexico</t>
  </si>
  <si>
    <t>Nicaragua</t>
  </si>
  <si>
    <t>Encuesta Nacional de Medicion de Nivel de Vida 2009</t>
  </si>
  <si>
    <t>Panama</t>
  </si>
  <si>
    <t xml:space="preserve">﻿Encuesta de Propósitos Múltiples 2016 </t>
  </si>
  <si>
    <t>Paraguay</t>
  </si>
  <si>
    <t>Encuesta Permanente de Hogares 2014</t>
  </si>
  <si>
    <t>Peru</t>
  </si>
  <si>
    <t>Russia</t>
  </si>
  <si>
    <t>Russian Longitudinal Monitoring Survey of Higher School of Economics 2010</t>
  </si>
  <si>
    <t>South Africa</t>
  </si>
  <si>
    <t>Income and Expenditure Survey 2010-2011</t>
  </si>
  <si>
    <t>Sri Lanka</t>
  </si>
  <si>
    <t>Household Income and Expenditure Survey 2009-2010</t>
  </si>
  <si>
    <t>Tanzania</t>
  </si>
  <si>
    <t>Household Budget Survey 2011-2012</t>
  </si>
  <si>
    <t>Tunisia</t>
  </si>
  <si>
    <t>Uganda</t>
  </si>
  <si>
    <t>Uganda National Household Survey 2012- 2013</t>
  </si>
  <si>
    <t>United States</t>
  </si>
  <si>
    <t>Current Population Survey 2011</t>
  </si>
  <si>
    <t>Uruguay</t>
  </si>
  <si>
    <t>Encuesta Continua de Hogares 2009</t>
  </si>
  <si>
    <t>Venezuela</t>
  </si>
  <si>
    <t xml:space="preserve"> Note: The letters "C" and "I" indicate that the study used consumption or income data, respectively.</t>
  </si>
  <si>
    <r>
      <t xml:space="preserve">Lustig, Nora, editor. 2018. </t>
    </r>
    <r>
      <rPr>
        <i/>
        <sz val="14"/>
        <color theme="1"/>
        <rFont val="Calibri"/>
        <family val="2"/>
        <scheme val="minor"/>
      </rPr>
      <t>Commitment to Equity Handbook. Estimating the Impact of Fiscal Policy on Inequality and Poverty (</t>
    </r>
    <r>
      <rPr>
        <sz val="14"/>
        <color theme="1"/>
        <rFont val="Calibri"/>
        <family val="2"/>
        <scheme val="minor"/>
      </rPr>
      <t>Brookings Institution Press and CEQ Institute, Tulane University).</t>
    </r>
  </si>
  <si>
    <t xml:space="preserve">    </t>
  </si>
  <si>
    <t>Go to Contents</t>
  </si>
  <si>
    <t>I</t>
  </si>
  <si>
    <t>n.a.</t>
  </si>
  <si>
    <t>Online version available by clicking here.</t>
  </si>
  <si>
    <t>x</t>
  </si>
  <si>
    <t>GNI per capita for fiscal year in 2005ppp</t>
  </si>
  <si>
    <t>GNI per capita for fiscal year in 2011ppp</t>
  </si>
  <si>
    <t>Concentration shares by decile</t>
  </si>
  <si>
    <t>Other in-kind</t>
  </si>
  <si>
    <t>Fees</t>
  </si>
  <si>
    <t>Contributions</t>
  </si>
  <si>
    <t>CEQ Core income concepts</t>
  </si>
  <si>
    <t>GDP (current LCU)</t>
  </si>
  <si>
    <t>General information on the CEQ assessments</t>
  </si>
  <si>
    <t>Taxes and transfers as a share of GDP</t>
  </si>
  <si>
    <t>Inequality -  Gini coefficient</t>
  </si>
  <si>
    <t xml:space="preserve">Actual use: refers to the case in which the public health expenditure is allocated to the individuals who report using the service. </t>
  </si>
  <si>
    <t xml:space="preserve">Insurance Value: </t>
  </si>
  <si>
    <t xml:space="preserve">Indirect taxes </t>
  </si>
  <si>
    <t>Social spending</t>
  </si>
  <si>
    <t>Concentration coefficients</t>
  </si>
  <si>
    <t>Poverty gap ratio</t>
  </si>
  <si>
    <t>Squared poverty gap ratio</t>
  </si>
  <si>
    <t>Lustig, Nora, editor. 2018. Commitment to Equity Handbook. Estimating the Impact of Fiscal Policy on Inequality and Poverty (Brookings Institution Press and CEQ Institute, Tulane University).</t>
  </si>
  <si>
    <t>Non social spending</t>
  </si>
  <si>
    <t>Total revenues</t>
  </si>
  <si>
    <t>Total taxes</t>
  </si>
  <si>
    <t>Total  direct taxes</t>
  </si>
  <si>
    <t>Total indirect taxes</t>
  </si>
  <si>
    <t>Total social spending</t>
  </si>
  <si>
    <t>Contributory pensions as deferred income</t>
  </si>
  <si>
    <t>Disposable income in LCU</t>
  </si>
  <si>
    <t>Consumer price index (indexed to 2005)</t>
  </si>
  <si>
    <t>PPP Conversion factor 2005</t>
  </si>
  <si>
    <t>Disposable income (USD PPP 2005)</t>
  </si>
  <si>
    <t>PPP conversion factor 2005</t>
  </si>
  <si>
    <t>All taxes</t>
  </si>
  <si>
    <t>Indirect taxes</t>
  </si>
  <si>
    <t>Direct transfers</t>
  </si>
  <si>
    <t>Conditional cash transfers</t>
  </si>
  <si>
    <t>Non contributory pensions</t>
  </si>
  <si>
    <t>Contributory pensions</t>
  </si>
  <si>
    <t>Indirect subsidies</t>
  </si>
  <si>
    <t>Inputs of agriculture</t>
  </si>
  <si>
    <t>Primary school</t>
  </si>
  <si>
    <t>Secondary school</t>
  </si>
  <si>
    <t>Lower secondary school</t>
  </si>
  <si>
    <t>Upper secondary school</t>
  </si>
  <si>
    <t>Pre-school</t>
  </si>
  <si>
    <t>Master workbook</t>
  </si>
  <si>
    <t>CEQ Master workbooks</t>
  </si>
  <si>
    <t>Household surveys</t>
  </si>
  <si>
    <t>Consumption 
or income- based</t>
  </si>
  <si>
    <t>CEQ methodology</t>
  </si>
  <si>
    <t>General information</t>
  </si>
  <si>
    <t>Source: CEQ Master workbooks</t>
  </si>
  <si>
    <t>Inequality gini coefficient</t>
  </si>
  <si>
    <t>Contributory pensions as government transfer</t>
  </si>
  <si>
    <t>Social insurance</t>
  </si>
  <si>
    <t>Direct transfers, w/o contributory pensions</t>
  </si>
  <si>
    <t xml:space="preserve">Access: a different per capita health benefit is allocated according to the system accessed. This method generally is used when there is more than one health system, and information on access is available.  </t>
  </si>
  <si>
    <t>Intermediate: a different per capita health benefit is allocated according to the level of care accessed. This method is generally used when the health system provides at least two levels of care, within the public health system.</t>
  </si>
  <si>
    <t xml:space="preserve">Basic: the same per capita health benefit is allocated to the whole population. This method is generally used when the whole population is eligible to use the public health service and there is no information for further disaggregation available.   </t>
  </si>
  <si>
    <t>2012-13</t>
  </si>
  <si>
    <t>2008-09</t>
  </si>
  <si>
    <t>2006-07</t>
  </si>
  <si>
    <t>2011-12</t>
  </si>
  <si>
    <t>2010-11</t>
  </si>
  <si>
    <t>C</t>
  </si>
  <si>
    <t>2009-10</t>
  </si>
  <si>
    <t>Colombia (2014)</t>
  </si>
  <si>
    <t>Ethiopia (2010)</t>
  </si>
  <si>
    <t>Ghana (2012)</t>
  </si>
  <si>
    <t>Peru (2011)</t>
  </si>
  <si>
    <t>Sri Lanka (2009)</t>
  </si>
  <si>
    <t>Uganda (2012)</t>
  </si>
  <si>
    <t>Llerena Pinto, Freddy Paul, Maria Cristhina Llerena Pinto, Maria Andrea Llerena Pinto and Roberto Carlos Saa Daza. 2015. “Social Spending, Taxes and Income Redistribution in Ecuador,” CEQ Working Paper 28 (Center for Inter-American Policy and Research and Department of Economics, Tulane University and Inter-American Dialogue), February.</t>
  </si>
  <si>
    <r>
      <t>Afkar, Rythia, Jon Jellema, and Matthew Wai-Poi. 2015. “</t>
    </r>
    <r>
      <rPr>
        <i/>
        <sz val="12"/>
        <rFont val="Calibri"/>
        <family val="2"/>
        <scheme val="minor"/>
      </rPr>
      <t>CEQ Master Workbook: Indonesia (2012)</t>
    </r>
    <r>
      <rPr>
        <sz val="12"/>
        <rFont val="Calibri"/>
        <family val="2"/>
        <scheme val="minor"/>
      </rPr>
      <t>,” CEQ Data Center on Fiscal Redistribution (CEQ Institute, Tulane University and the World Bank). August 5, 2015.</t>
    </r>
  </si>
  <si>
    <r>
      <t>Rossignolo, Dario. 2017. “</t>
    </r>
    <r>
      <rPr>
        <i/>
        <sz val="12"/>
        <rFont val="Calibri"/>
        <family val="2"/>
        <scheme val="minor"/>
      </rPr>
      <t>CEQ Master Workbook: Argentina (2012-2013)</t>
    </r>
    <r>
      <rPr>
        <sz val="12"/>
        <rFont val="Calibri"/>
        <family val="2"/>
        <scheme val="minor"/>
      </rPr>
      <t>,” CEQ Data Center on Fiscal Redistribution (CEQ Institute, Tulane University). Jun 8, 2018.</t>
    </r>
  </si>
  <si>
    <r>
      <t>Cabrera, Maynor and Hilcias E. Moran. 2015. “</t>
    </r>
    <r>
      <rPr>
        <i/>
        <sz val="12"/>
        <rFont val="Calibri"/>
        <family val="2"/>
        <scheme val="minor"/>
      </rPr>
      <t>CEQ Master Workbook: Guatemala (2011)</t>
    </r>
    <r>
      <rPr>
        <sz val="12"/>
        <rFont val="Calibri"/>
        <family val="2"/>
        <scheme val="minor"/>
      </rPr>
      <t>,” CEQ Data Center on Fiscal Redistribution (CEQ Institute, Tulane University, Instituto Centroamericano de Estudios Fiscales (ICEFI) and International Fund for Agricultural Development (IFAD)). October 4, 2016.</t>
    </r>
  </si>
  <si>
    <r>
      <t>Jouini, Nizar, Nora Lustig, Ahmed Moummi and Abebe Shimeles. 2015. “</t>
    </r>
    <r>
      <rPr>
        <i/>
        <sz val="12"/>
        <rFont val="Calibri"/>
        <family val="2"/>
        <scheme val="minor"/>
      </rPr>
      <t>CEQ Master Workbook: Tunisia (2010)</t>
    </r>
    <r>
      <rPr>
        <sz val="12"/>
        <rFont val="Calibri"/>
        <family val="2"/>
        <scheme val="minor"/>
      </rPr>
      <t>,” CEQ Data Center on Fiscal Redistribution (CEQ Institute, Tulane University and African Development Bank). May 5, 2017.</t>
    </r>
  </si>
  <si>
    <r>
      <t>Molina, Emiro. 2016. “</t>
    </r>
    <r>
      <rPr>
        <i/>
        <sz val="12"/>
        <rFont val="Calibri"/>
        <family val="2"/>
        <scheme val="minor"/>
      </rPr>
      <t>CEQ Master Workbook: Venezuela (2012)</t>
    </r>
    <r>
      <rPr>
        <sz val="12"/>
        <rFont val="Calibri"/>
        <family val="2"/>
        <scheme val="minor"/>
      </rPr>
      <t>,” CEQ Data Center on Fiscal Redistribution (CEQ Institute, Tulane University). April 5, 2018.</t>
    </r>
  </si>
  <si>
    <r>
      <t xml:space="preserve">Younger, Stephen, Eric Osei-Assibey and Felix Oppong. 2017. “Fiscal Incidence in Ghana.” </t>
    </r>
    <r>
      <rPr>
        <i/>
        <sz val="12"/>
        <color theme="4"/>
        <rFont val="Calibri"/>
        <family val="2"/>
        <scheme val="minor"/>
      </rPr>
      <t xml:space="preserve">Review of Development Economics </t>
    </r>
    <r>
      <rPr>
        <sz val="12"/>
        <color theme="4"/>
        <rFont val="Calibri"/>
        <family val="2"/>
        <scheme val="minor"/>
      </rPr>
      <t>21, no 4, pp. 47-66. DOI: 10.1111/rode.12299.</t>
    </r>
  </si>
  <si>
    <r>
      <t xml:space="preserve">Jaramillo, Miguel. 2014. “The Incidence of Social Spending and Taxes in Peru,” in </t>
    </r>
    <r>
      <rPr>
        <i/>
        <sz val="12"/>
        <color theme="4"/>
        <rFont val="Calibri"/>
        <family val="2"/>
        <scheme val="minor"/>
      </rPr>
      <t>Analyzing the Redistributive Impact of Taxes and Transfers in Latin America</t>
    </r>
    <r>
      <rPr>
        <sz val="12"/>
        <color theme="4"/>
        <rFont val="Calibri"/>
        <family val="2"/>
        <scheme val="minor"/>
      </rPr>
      <t xml:space="preserve">, edited by Nora Lustig, Carola Pessino and John Scott, Special Issue, </t>
    </r>
    <r>
      <rPr>
        <i/>
        <sz val="12"/>
        <color theme="4"/>
        <rFont val="Calibri"/>
        <family val="2"/>
        <scheme val="minor"/>
      </rPr>
      <t>Public Finance Review</t>
    </r>
    <r>
      <rPr>
        <sz val="12"/>
        <color theme="4"/>
        <rFont val="Calibri"/>
        <family val="2"/>
        <scheme val="minor"/>
      </rPr>
      <t xml:space="preserve"> 42, no. 3, pp. 391-412. DOI: 10.1177/1091142113496134</t>
    </r>
  </si>
  <si>
    <r>
      <t xml:space="preserve">Bucheli, Marisa, Nora Lustig, Maximo Rossi and Florencia Amabile. 2014. “Social Spending, Taxes, and Income Redistribution in Uruguay,” in </t>
    </r>
    <r>
      <rPr>
        <i/>
        <sz val="12"/>
        <color theme="4"/>
        <rFont val="Calibri"/>
        <family val="2"/>
        <scheme val="minor"/>
      </rPr>
      <t>Analyzing the Redistributive Impact of Taxes and Transfers in Latin America</t>
    </r>
    <r>
      <rPr>
        <sz val="12"/>
        <color theme="4"/>
        <rFont val="Calibri"/>
        <family val="2"/>
        <scheme val="minor"/>
      </rPr>
      <t>, edited by Nora Lustig, Carola Pessino and John Scott, Special Issue,</t>
    </r>
    <r>
      <rPr>
        <i/>
        <sz val="12"/>
        <color theme="4"/>
        <rFont val="Calibri"/>
        <family val="2"/>
        <scheme val="minor"/>
      </rPr>
      <t xml:space="preserve"> Public Finance Review</t>
    </r>
    <r>
      <rPr>
        <sz val="12"/>
        <color theme="4"/>
        <rFont val="Calibri"/>
        <family val="2"/>
        <scheme val="minor"/>
      </rPr>
      <t xml:space="preserve"> 42, no. 3, pp. 413-433. DOI: 10.1177/1091142113493493</t>
    </r>
  </si>
  <si>
    <r>
      <t>Molina, Emiro. 2016. “</t>
    </r>
    <r>
      <rPr>
        <i/>
        <sz val="12"/>
        <color theme="1"/>
        <rFont val="Calibri"/>
        <family val="2"/>
        <scheme val="minor"/>
      </rPr>
      <t>CEQ Master Workbook: Venezuela (2012)</t>
    </r>
    <r>
      <rPr>
        <sz val="12"/>
        <color theme="1"/>
        <rFont val="Calibri"/>
        <family val="2"/>
        <scheme val="minor"/>
      </rPr>
      <t>,” CEQ Data Center on Fiscal Redistribution (CEQ Institute, Tulane University). April 5, 2018.</t>
    </r>
  </si>
  <si>
    <t>Household Expenditure and Income Survey 2010-2011</t>
  </si>
  <si>
    <t>Encuesta Nacional de Calidad de Vida 2014</t>
  </si>
  <si>
    <r>
      <t xml:space="preserve">Encuesta Nacional de Hogares por Muestreo (ENHM), Sistema de Indicadores de Coyuntura (SIC). Tercer trimestre </t>
    </r>
    <r>
      <rPr>
        <sz val="12"/>
        <rFont val="Calibri"/>
        <family val="2"/>
        <scheme val="minor"/>
      </rPr>
      <t>2013</t>
    </r>
  </si>
  <si>
    <t>Consumer price index year of survey</t>
  </si>
  <si>
    <t xml:space="preserve">4. In Armenia, Costa Rica, Iran, Peru, South Africa and Uruguay there are no indirect subsidies. </t>
  </si>
  <si>
    <r>
      <t>Melendez, Marcela and Valentina Martinez. 2019. “</t>
    </r>
    <r>
      <rPr>
        <i/>
        <sz val="12"/>
        <rFont val="Calibri"/>
        <family val="2"/>
        <scheme val="minor"/>
      </rPr>
      <t>CEQ Master Workbook: Colombia (2010)</t>
    </r>
    <r>
      <rPr>
        <sz val="12"/>
        <rFont val="Calibri"/>
        <family val="2"/>
        <scheme val="minor"/>
      </rPr>
      <t>,” CEQ Data Center on Fiscal Redistribution (CEQ Institute, Tulane University and Inter-American Development Bank). February 20, 2019.</t>
    </r>
  </si>
  <si>
    <r>
      <t>Melendez, Marcela and Valentina Martinez. 2019. “</t>
    </r>
    <r>
      <rPr>
        <i/>
        <sz val="12"/>
        <rFont val="Calibri"/>
        <family val="2"/>
        <scheme val="minor"/>
      </rPr>
      <t>CEQ Master Workbook: Colombia (2014)</t>
    </r>
    <r>
      <rPr>
        <sz val="12"/>
        <rFont val="Calibri"/>
        <family val="2"/>
        <scheme val="minor"/>
      </rPr>
      <t>,” CEQ Data Center on Fiscal Redistribution (CEQ Institute, Tulane University and Inter-American Development Bank). February 28, 2019.</t>
    </r>
  </si>
  <si>
    <r>
      <t>Aristy-Escuder, Jaime. 2019. “</t>
    </r>
    <r>
      <rPr>
        <i/>
        <sz val="12"/>
        <rFont val="Calibri"/>
        <family val="2"/>
        <scheme val="minor"/>
      </rPr>
      <t>CEQ Master Workbook: Dominican Republic (2006-2007)</t>
    </r>
    <r>
      <rPr>
        <sz val="12"/>
        <rFont val="Calibri"/>
        <family val="2"/>
        <scheme val="minor"/>
      </rPr>
      <t xml:space="preserve">,” CEQ Data Center on Fiscal Redistribution (CEQ Institute, Tulane University). January 23, 2019. </t>
    </r>
  </si>
  <si>
    <r>
      <t>Jaramillo, Miguel. 2019. “</t>
    </r>
    <r>
      <rPr>
        <i/>
        <sz val="12"/>
        <rFont val="Calibri"/>
        <family val="2"/>
        <scheme val="minor"/>
      </rPr>
      <t>CEQ Master Workbook: Peru (2011)</t>
    </r>
    <r>
      <rPr>
        <sz val="12"/>
        <rFont val="Calibri"/>
        <family val="2"/>
        <scheme val="minor"/>
      </rPr>
      <t>,” CEQ Data Center on Fiscal Redistribution (CEQ Institute, Tulane University). February 11, 2019.</t>
    </r>
  </si>
  <si>
    <r>
      <t xml:space="preserve">Popova, Daria. 2019. </t>
    </r>
    <r>
      <rPr>
        <i/>
        <sz val="12"/>
        <color rgb="FF000000"/>
        <rFont val="Calibri"/>
        <family val="2"/>
        <scheme val="minor"/>
      </rPr>
      <t>“CEQ Master Workbook: Russia (2010),”</t>
    </r>
    <r>
      <rPr>
        <sz val="12"/>
        <color rgb="FF000000"/>
        <rFont val="Calibri"/>
        <family val="2"/>
        <scheme val="minor"/>
      </rPr>
      <t xml:space="preserve"> CEQ Data Center on Fiscal Redistribution (CEQ Institute, Tulane University and the World Bank). March 21, 2019.</t>
    </r>
  </si>
  <si>
    <t>21. No poverty indicators were calculated for the United States.</t>
  </si>
  <si>
    <t>2. Because national and international agencies often update their data series, the information included here may be subject to change.</t>
  </si>
  <si>
    <t>3. The letters "C" and "I" indicate that the study used consumption or income data, respectively.</t>
  </si>
  <si>
    <r>
      <t xml:space="preserve">6. In Bolivia, Costa Rica, Ecuador, Honduras, South Africa and </t>
    </r>
    <r>
      <rPr>
        <sz val="10"/>
        <rFont val="Calibri (Cuerpo)"/>
      </rPr>
      <t>Sri</t>
    </r>
    <r>
      <rPr>
        <sz val="10"/>
        <rFont val="Calibri"/>
        <family val="2"/>
        <scheme val="minor"/>
      </rPr>
      <t xml:space="preserve"> </t>
    </r>
    <r>
      <rPr>
        <sz val="10"/>
        <rFont val="Calibri (Cuerpo)"/>
      </rPr>
      <t>Lanka,</t>
    </r>
    <r>
      <rPr>
        <sz val="10"/>
        <rFont val="Calibri"/>
        <family val="2"/>
        <scheme val="minor"/>
      </rPr>
      <t xml:space="preserve"> market income does not include consumption of own production because the data was either not available or not reliable. </t>
    </r>
  </si>
  <si>
    <t xml:space="preserve">7. For Brazil, the results for the analysis presented here differ from the results published in Higgins and Pereira (2014) because the latter include taxes on services (ISS), on goods and services to finance pensions (CONFINS) and to finance Social Workers (PIS), while the results presented here do not include them. Post publishing the mentioned paper, the authors concluded that the source for these taxes was not reliable. </t>
  </si>
  <si>
    <t xml:space="preserve">8. Gini coefficients for Chile are estimated here using total income and, thus, differ from official figures of inequality which are estimated using monetary income (i.e., official figures exclude owner’s occupied imputed rent). </t>
  </si>
  <si>
    <t xml:space="preserve">9. For Dominican Republic, the study analyzes the effects of fiscal policy in 2013, but the household income and expenditure survey dates back to 2006-07. </t>
  </si>
  <si>
    <t>3. Data shown here is administrative data as reported by the studies cited and the number not necessarily coincide with the data bases in multilateral or other organizations (e.g., World Bank's WDI).</t>
  </si>
  <si>
    <t>4. Other social spending includes expenditures in housing and community amenities; environmental protection; and recreation, culture and religion.</t>
  </si>
  <si>
    <t xml:space="preserve">5. In Armenia, Costa Rica, Iran, Peru, South Africa and Uruguay there are no indirect subsidies. </t>
  </si>
  <si>
    <t>6. Bolivia does not have personal income taxes.</t>
  </si>
  <si>
    <t>7. In Iran, contributions to pensions are treated as direct taxes.</t>
  </si>
  <si>
    <t>8. For Tanzania, fiscal year runs from July 2011 - June 2012.</t>
  </si>
  <si>
    <t>9. In South Africa, the results presented here assume that free basic services are a direct transfer.</t>
  </si>
  <si>
    <t>10. The only contributory pensions in South Africa are for public servants who must belong to the GEPF. The government made no transfers to the GEPF in 2010/11. </t>
  </si>
  <si>
    <t>11. The only contributory pensions in Sri Lanka are for public servants and income from pensions has been considered as part of the public employees’ labor contract, rather than a transfer in spite of the fact that the funding comes from general revenues.</t>
  </si>
  <si>
    <t>12. No administrative data were reported for the United States.</t>
  </si>
  <si>
    <t>13. The results presented in previous tables do not include corporate taxes. The detail of which taxes and transfers were included in the analysis is described in the respective references.</t>
  </si>
  <si>
    <t>14. In Mexico and Iran, "Other Taxes" includes oil revenues received by the government.</t>
  </si>
  <si>
    <t>15. In Mexico health and education spending included central and local governent expenditure.</t>
  </si>
  <si>
    <t>23. The source of the Consumer price index (CPI) and PPP conversion factors is the  World Bank (WB), International Comparison Program database, but for Venezuela, which is CEPALSTAT.</t>
  </si>
  <si>
    <t>17.  The source of the Consumer price index ( CPI) and PPP conversion factors is the  World Bank (WB), International Comparison Program database, but for Venezuela, which is CEPALSTAT</t>
  </si>
  <si>
    <t>Household Survey's Citation</t>
  </si>
  <si>
    <t>National Institute of Statistics and Census of the Republic of Argentina. Encuesta Nacional de los Hogares 2012-2013.  Dataset downloaded from https://www.indec.gob.ar/bases-de-datos.asp?solapa=4</t>
  </si>
  <si>
    <t>National Statistical Service of the Republic of Armenia, World Bank. Armenia Integrated Living Conditions Survey (ILCS) 2011, Ref. ARM_2011_ILCS_v01_M. Dataset downloaded from http://microdata.worldbank.org/index.php/catalog/2960.</t>
  </si>
  <si>
    <t>National Institute of Statistics of  the Plurinational State of Bolivia. Encuesta de Hogares 2009. Dataset downloaded from http://anda.ine.gob.bo/ANDA4_2/index.php/catalog/232/get_microdata</t>
  </si>
  <si>
    <t>Brazilian Institute of Geography and Statistics. Pesquisa de Orçamentos Familiares 2008-2009. Dataset downloaded from https://ww2.ibge.gov.br/home/estatistica/populacao/condicaodevida/pof/2008_2009_encaa/microdados.shtm</t>
  </si>
  <si>
    <t>National Administrative Department for Statistics of the Republic of Colombia. Encuesta Nacional de Calidad de Vida 2010. Dataset downloaded from http://microdatos.dane.gov.co/index.php/catalog/201/get_microdata</t>
  </si>
  <si>
    <t>National Institute of Statistics and Census of Costa Rica. Encuesta Nacional de Hogares 2010. Dataset downloaded from http://sistemas.inec.cr/pad4/index.php/catalog/128</t>
  </si>
  <si>
    <t>National Office of Statistics Encuesta Nacional de Ingresos y Gastos de los Hogares 2006-2007  [dataset]</t>
  </si>
  <si>
    <t>General Statistics and Census Department of the Ministry of Economy of El Salvador. Encuesta de Hogares de Propositos Multiples 2011. Dataset downloaded from  http://digestyc.microdatahub.com/index.php/auth/login/?destination=catalog/14/get_microdata</t>
  </si>
  <si>
    <t>National Statistics Office of Georgia. Integrated Household Survey 2013  [dataset]</t>
  </si>
  <si>
    <t>Ghana Statistical Service (GSS), Ghana Living Standards Survey (GLSS6) 2012, version1.0. Dataset downloaded from http://catalog.ihsn.org/index.php/catalog/5350/get_microdata</t>
  </si>
  <si>
    <t>National Institute of Statistics of Guatemala. Encuesta Nacional de Condiciones de Vida 2011. Dataset downloaded from https://www.ine.gob.gt/index.php/encuestas-de-hogares-y-personas/condiciones-de-vida</t>
  </si>
  <si>
    <t>National Institute of Statistics of Honduras. Encuesta Permanente de Hogares de Propósitos Múltiples, Mayo 2011  [dataset]</t>
  </si>
  <si>
    <t>Central Bureau of Statistics of Indonesia. Survei Sosial-Ekonomi Nasional 2012. Dataset downloaded from https://microdata.bps.go.id/mikrodata/index.php/catalog/87/study-description</t>
  </si>
  <si>
    <t>The Statistical Center of Iran . Iranian Urban and Rural Household Income and Expenditure Survey 2011-2012 [dataset]</t>
  </si>
  <si>
    <t>Economic Research Forum and the Department of Statistics of The Hashemite Kingdom of Jordan, Household Expenditure and Income Survey 2010/2011 (HEIS 2010/2011), Version 1.0 of the Licensed data files (March 2013), provided by the Economic Research Forum. http://www.erfdataportal.com/index.php/catalog</t>
  </si>
  <si>
    <t xml:space="preserve">National Institute of Development Information. Encuesta Nacional de Hogares sobre Medición de Nivel de Vida (EMNV) 2009, Ref. NIC_2009_EMNV_v01_M. </t>
  </si>
  <si>
    <t>National Institute of Statistics and Census of Panama. ﻿Encuesta de Propósitos Múltiples 2016. Dataset downloaded from https://www.contraloria.gob.pa/inec/Publicaciones/Subcategoria.aspx?ID_SUBCATEGORIA=38&amp;ID_IDIOMA=1</t>
  </si>
  <si>
    <t xml:space="preserve">General Statistics and Census Department of Paraguay. Encuesta Permanente de Hogares 2014. Dataset downloaded from http://www.dgeec.gov.py/microdatos/index.php#collapse-3 </t>
  </si>
  <si>
    <t>Instituto Nacional de Estadística e Informática - Encuesta Nacional de Hogares 2009. Dataset downloaded from  http://iinei.inei.gob.pe/microdatos/</t>
  </si>
  <si>
    <t>Russia Longitudinal Monitoring survey, RLMS-HSE”, conducted by the National Research University Higher School of Economics and ZAO “Demoscope” together with Carolina Population Center, University of North Carolina at Chapel Hill and the Institute of Sociology RAS.</t>
  </si>
  <si>
    <t>Southern Africa Labour and Development Research Unit. National Income Dynamics Study
2010-2011, Wave 2 [dataset]. Version 2.2. Cape Town: Southern Africa Labour and
Development Research Unit [producer], 2012. Cape Town: DataFirst [distributor], 2012</t>
  </si>
  <si>
    <t>Department of Census and Statistics, Sri Lanka. Household Income and Expenditure Survey 2009-2010 [dataset]. Ref. LKA_2009_HIES_v01_M. Dataset downloaded from http://www.statistics.gov.lk</t>
  </si>
  <si>
    <t>Tanzania National Bureau of Statistics, Tanzania Household Budget Survey (HBS) 2011-2012, Ref. TZA_2011_HBS_v01_M.</t>
  </si>
  <si>
    <t>Uganda Bureau of Statistics (UBOS). 2014. Uganda National Household Survey 2012/2013. Kampala Uganda; UBOS, provided by the National Data Archive. www.ubos.org/unda</t>
  </si>
  <si>
    <t>Sarah Flood, Miriam King, Renae Rodgers, Steven Ruggles, and J. Robert Warren. Integrated Public Use Microdata Series, Current Population Survey: Version 6.0 [dataset]. Minneapolis, MN: IPUMS, 2018. https://doi.org/10.18128/D030.V6.0</t>
  </si>
  <si>
    <t>National Institute of Statistics of Uruguay. Encuesta Continua de Hogares 2009.Dataset downloaded from http://www.ine.gub.uy/encuesta-continua-de-hogares1</t>
  </si>
  <si>
    <t>National Institute of Statistics of Venezuela. Encuesta Nacional de Hogares por Muestreo (ENHM), Sistema de Indicadores de Coyuntura (SIC). Tercer trimestre 2013 [dataset]</t>
  </si>
  <si>
    <t>Central Statistical  Agency of Ethiopia. Household Consumption Expediture Survey 2010 -2011 and Welfare Monitoring Survey 2010-2011  [dataset]</t>
  </si>
  <si>
    <t>Household Survey Name</t>
  </si>
  <si>
    <t>Living Standards Survey, Round 6 2012-2013</t>
  </si>
  <si>
    <t>omitted for being unreliable data</t>
  </si>
  <si>
    <t xml:space="preserve">Consumer price index 2005 </t>
  </si>
  <si>
    <t>Consumer price index 2011</t>
  </si>
  <si>
    <t>PPP Conversion factor 2011</t>
  </si>
  <si>
    <t>Poverty line: $1.25  2005PPP/day converted to 2011PPP</t>
  </si>
  <si>
    <t>Poverty line: $2.5 2005PPP/day converted to 2011PPP</t>
  </si>
  <si>
    <t>Poverty line: $4  2005PPP/day converted to 2011PPP</t>
  </si>
  <si>
    <t>Bastagli (2015): a different per capita health benefit is allocated according to sets of characteristics such as age, socioeconomic status, gender.</t>
  </si>
  <si>
    <t>Bastagli, Francesca, David Coady, and Sanjeev Gupta. 2015. "Fiscal Redistribution in Developing Countries: Overview of Policy Issues and Options," in Inequality and Fiscal Policy, edited by Benedict Clements, Ruud Mooji, Sanjeev Gupta, and Michael Keen (Washington: International Monetary Fund).</t>
  </si>
  <si>
    <t>National Administrative Department for Statistics of the Republic of Colombia. Encuesta Nacional de Calidad de Vida 2014. Dataset downloaded from http://microdatos.dane.gov.co/index.php/catalog/342/get_microdata</t>
  </si>
  <si>
    <t>Instituto Nacional de Estadística e Informática - Encuesta Nacional de Hogares 2011. Dataset downloaded from http://iinei.inei.gob.pe/microdatos/</t>
  </si>
  <si>
    <t>Encuesta de Caracterización Socioeconómica Nacional 2013</t>
  </si>
  <si>
    <t>Ministry of Social Development of Chile. Encuesta de Caracterización Socioeconómica Nacional 2013. Dataset downloaded from http://observatorio.ministeriodesarrollosocial.gob.cl/casen-multidimensional/casen/casen_2013.php</t>
  </si>
  <si>
    <t>Encuesta Nacional de Ingresos y Gastos de los Hogares Urbanos y Rurales 2011-2012</t>
  </si>
  <si>
    <t>National Institute of Statistics and Census of the Republic of Ecuador. Encuesta Nacional de Ingresos y Gastos de los Hogares Urbanos y Rurales, 2011-2012. Dataset downloaded from http://www.ecuadorencifras.gob.ec//encuesta-nacional-de-ingresos-y-gastos-de-los-hogares-urbanos-y-rurales-bases-de-datos/</t>
  </si>
  <si>
    <t>Encuesta Nacional de Ingresos y Gastos de los Hogares 2010</t>
  </si>
  <si>
    <t>Encuesta Nacional de Ingresos y Gastos de los Hogares 2012</t>
  </si>
  <si>
    <t>Encuesta Nacional de Ingresos y Gastos de los Hogares 2014</t>
  </si>
  <si>
    <t>National Institute of Statistics and Geography of Mexico. Encuesta Nacional de Ingresos y Gastos de los Hogares 2010. Dataset downloaded from http://www.beta.inegi.org.mx/programas/enigh/tradicional/2010/</t>
  </si>
  <si>
    <t>National Institute of Statistics and Geography of Mexico. Encuesta Nacional de Ingresos y Gastos de los Hogares 2012.  Dataset downloaded from http://www.beta.inegi.org.mx/programas/enigh/nc/2012/default.html#Microdatos</t>
  </si>
  <si>
    <t>National Institute of Statistics and Geography of Mexico. Encuesta Nacional de Ingresos y Gastos de los Hogares 2014.  Dataset downloaded from http://www.beta.inegi.org.mx/programas/enigh/nc/2014/default.html#Microdatos</t>
  </si>
  <si>
    <t>Encuesta Nacional de Hogares sobre Condiciones de Vida y Pobreza 2011</t>
  </si>
  <si>
    <t>Encuesta Nacional de Hogares sobre Condiciones de Vida y Pobreza 2009</t>
  </si>
  <si>
    <t>National Survey on Household Budget, Consumption and Standard of Living 2010</t>
  </si>
  <si>
    <t>National Institute of Statistics of Tunisia. National Survey on Household Budget, Consumption and Standard of Living 2010 [dataset]</t>
  </si>
  <si>
    <t>Market Income</t>
  </si>
  <si>
    <t>Gimenez, Lea, Maria Ana Lugo, Sandra Martinez-Aguilar, Humberto Colman, Juan Jose Galeano and Gabriela Farfan. 2017. “CEQ Master Workbook: Paraguay (2014) ,” CEQ Data Center (CEQ Institute, Tulane University). February 12, 2017.</t>
  </si>
  <si>
    <t>Indirect effects of  subsidies</t>
  </si>
  <si>
    <t>Indirect effects of indirect taxes</t>
  </si>
  <si>
    <t>Consumption of own production</t>
  </si>
  <si>
    <t>not available; means that the indicator is no longer published on the World Bank's Data Bank.</t>
  </si>
  <si>
    <t xml:space="preserve">12. For Ethiopia, Ghana, Iran, Paraguay, South Africa, Sri Lanka, Tanzania and Uganda, there is no scenario in which contributory pensions are considered as a transfer. </t>
  </si>
  <si>
    <r>
      <t>7. In Bolivia, Costa Rica, Ecuador, Honduras, South Africa and Sri Lanka</t>
    </r>
    <r>
      <rPr>
        <sz val="10"/>
        <rFont val="Calibri (Cuerpo)"/>
      </rPr>
      <t>,</t>
    </r>
    <r>
      <rPr>
        <sz val="10"/>
        <rFont val="Calibri"/>
        <family val="2"/>
        <scheme val="minor"/>
      </rPr>
      <t xml:space="preserve"> market income does not include consumption of own production because the data was either not available or not reliable. </t>
    </r>
  </si>
  <si>
    <t xml:space="preserve">8. For Brazil, the results for the analysis presented here differ from the results published in Higgins and Pereira (2014) because the latter include taxes on services (ISS), on goods and services to finance pensions (CONFINS) and to finance Social Workers (PIS), while the results presented here do not include them. Post publishing the mentioned paper, the authors concluded that the source for these taxes was not reliable. </t>
  </si>
  <si>
    <t xml:space="preserve">9. Gini coefficients for Chile are estimated here using total income and, thus, differ from official figures of inequality which are estimated using monetary income (i.e., official figures exclude owner’s occupied imputed rent). </t>
  </si>
  <si>
    <t xml:space="preserve">10. For Dominican Republic, the study analyzes the effects of fiscal policy in 2013, but the household income and expenditure survey dates back to 2006-07. </t>
  </si>
  <si>
    <t>11. Tanzania considered indirect effects for petroleum and import duties. However, it does not include indirect effects for value added tax and subsidies.</t>
  </si>
  <si>
    <t>13. Georgia has a noncontributory public pension scheme only and, therefore, they are only treated as a transfer. Therefore, it does not apply the scenario where pensions are treated as deferred income.</t>
  </si>
  <si>
    <t xml:space="preserve">14. For Indonesia, the fiscal incidence analysis was carried out adjusting for spatial price differences. Personal income taxes are assumed to be zero because the vast majority of households have implied market incomes below the tax threshold. </t>
  </si>
  <si>
    <t xml:space="preserve">15. The results for Iran's pensions as deferred income scenario used the new definition of pre-fisc income: factor income plus old-age contributory pensions MINUS contributions to old-age pensions. In the rest of the countries, the latter had not been subtracted. </t>
  </si>
  <si>
    <t>16. In South Africa, the results presented here assume that free basic services are a direct transfer.</t>
  </si>
  <si>
    <t>17. For South Africa, the Gini coefficient for Final Income in the above table differ from CEQ working paper 29 (Inchauste, et.al., 2015) and the chapter by Inchauste et al. (2017). Please use the results shown in the above table.</t>
  </si>
  <si>
    <t>18. The only contributory pensions in South Africa are for public servants who must belong to the GEPF. Since the government made no transfers to the GEPF in 2010/11, there is no scenario with contributory pensions as transfer. </t>
  </si>
  <si>
    <t>19. The only contributory pensions in Sri Lanka are for public servants and income from pensions has been considered as part of the public employees’ labor contract, rather than a transfer in spite of the fact that the funding comes from general revenues.</t>
  </si>
  <si>
    <t>Consumer price index 2005</t>
  </si>
  <si>
    <t>5. For Chile, Ghana, Mexico and Tanzania, indirect tax effects are not estimated using the Input-Output method described in Chapter 7 of CEQ Handbook (Lustig, 2018)</t>
  </si>
  <si>
    <t xml:space="preserve">CEQHB 2011:The 2011 Handbook describes the original CEQ methodology. It includes 5 income concepts (market, net market, disposable, consumable and final incomes). The income variables are constructed separately for the two standard scenarios of the CEQ methodology, namely contributory pensions as deferred income (PDI) and contributory pensions as a government transfer (PGT). In this version of the methodology the survey totals are scaled up to match the budgetary totals. </t>
  </si>
  <si>
    <t xml:space="preserve">CEQHB 2013: The 2013 Handbook describes the second version of the CEQ methodology. It includes 7 income concepts, adding gross and taxable income to the 5 original income concepts. As previously, the income variables are constructed separately for the two standard scenarios of the CEQ methodology, PDI, and PGT. This version of the methodology does not scale up survey’s totals, but it does scale down indirect taxes and transfers in kind. See page 259 of Lustig ed (2018) for more information on scaling down. </t>
  </si>
  <si>
    <t xml:space="preserve">CEQHB 2018: The 2018 Handbook describes the third, and current, version of the CEQ methodology. It includes 8 income concepts, adding market income plus pensions to the 2013 income concepts. The income variables are constructed only once for both scenarios of the CEQ methodology, but the scenarios are analyzed separately using a different reference income, namely Market Income plus Pensions for the PDI scenario, and Market Income for the PGT scenario.  Similarly to Handbook 2013, this version of the CEQ methodology scales down indirect taxes and transfers in kind. </t>
  </si>
  <si>
    <t>Poverty line: $5.5  2011PPP/day</t>
  </si>
  <si>
    <t>Poverty line: $3.2  2011PPP/day</t>
  </si>
  <si>
    <t>Poverty line: $1.9  2011PPP/day</t>
  </si>
  <si>
    <t>Disposable income (USD PPP 2011)</t>
  </si>
  <si>
    <t>2011 PPP</t>
  </si>
  <si>
    <t>2.The results presented here were calculated using the 2011 PPP poverty lines, and correspond to the $1.90, $3.20 and $5.50 lines respectively.</t>
  </si>
  <si>
    <t>2.The results presented here were calculated using the 2005 PPP poverty lines, and correspond to the $1.25, $2.50 and $4 lines respectively.</t>
  </si>
  <si>
    <t>2. The results presented here were calculated using the 2011 PPP poverty lines, and correspond to the $1.90, $3.20 and $5.50 lines respectively.</t>
  </si>
  <si>
    <t>2. The results presented here were calculated using the 2005 PPP poverty lines, and correspond to the $1.25, $2.50 and $4 lines respectively.</t>
  </si>
  <si>
    <t>16. The results presented here were calculated using the 2011 PPP poverty lines, and correspond to the $1.90, $3.20 and $5.50 lines respectively.</t>
  </si>
  <si>
    <t>16. The results presented here were calculated using the 2005 PPP poverty lines, and correspond to the $1.25, $2.50 and $4 lines respectively.</t>
  </si>
  <si>
    <t>22. The results presented here were calculated using the 2005 PPP poverty lines, and correspond to the $1.25, $2.50 and $4 lines respectively.</t>
  </si>
  <si>
    <t>22. The results presented here were calculated using the 2011 PPP poverty lines, and correspond to the $1.90, $3.20 and $5.50 lines respectively.</t>
  </si>
  <si>
    <t>Poverty headcount ratio 2005PPP</t>
  </si>
  <si>
    <t>Poverty gap and squared poverty gap PDI 2005PPP</t>
  </si>
  <si>
    <t>Poverty gap and squared poverty gap PGT 2005PPP</t>
  </si>
  <si>
    <t>Incidence by income category 2005PPP</t>
  </si>
  <si>
    <t>Concentration shares by income category 2005PPP</t>
  </si>
  <si>
    <t>Concentration shares by income category 2011PPP</t>
  </si>
  <si>
    <t>Incidence by income category 2011PPP</t>
  </si>
  <si>
    <t>Poverty gap and squared poverty gap PGT 2011PPP</t>
  </si>
  <si>
    <t>Poverty gap and squared poverty gap PDI 2011PPP</t>
  </si>
  <si>
    <t>Poverty headcount ratio 2011PPP</t>
  </si>
  <si>
    <r>
      <t>Sauma, Pablo and Juan Diego Trejos. 2014. “</t>
    </r>
    <r>
      <rPr>
        <i/>
        <sz val="12"/>
        <rFont val="Calibri"/>
        <family val="2"/>
        <scheme val="minor"/>
      </rPr>
      <t>CEQ Master Workbook: Costa Rica (2010)</t>
    </r>
    <r>
      <rPr>
        <sz val="12"/>
        <rFont val="Calibri"/>
        <family val="2"/>
        <scheme val="minor"/>
      </rPr>
      <t>,” CEQ Data Center on Fiscal Redistribution (CEQ Institute, Tulane University). February 14, 2014.</t>
    </r>
  </si>
  <si>
    <t>Lustig, Nora. 2018.  “Fiscal Policy, Income Redistribution and Poverty Reduction in Low and Middle Income Countries,”  chap. 10 in Commitment to Equity Handbook. Estimating the Impact of Fiscal Policy on Inequality and Poverty, edited by Nora Lustig (Brookings Institution Press and CEQ Institute, Tulane University)</t>
  </si>
  <si>
    <t>National (USD PPP 2011)</t>
  </si>
  <si>
    <t>16. In the case of Tunisia, the breakdown of indirect taxes revenues was not available. As a result, total tax burden could not be calculated.</t>
  </si>
  <si>
    <t>Rossignolo, Dario. 2018. “Argentina: Taxes, Expenditures, Poverty, and Income Distribution,” chap. 11 in Commitment to Equity Handbook. Estimating the Impact of Fiscal Policy on Inequality and Poverty, edited by Nora Lustig (Brookings Institution Press and CEQ Institute, Tulane University)</t>
  </si>
  <si>
    <t>Martinez- Aguilar, Sandra, Alan Fuchs, Eduardo Ortiz-Juarez and Giselle del Carmen. 2018. “Chile: The Impact of Fiscal Policy on Inequality and Poverty,” chap. 13 in Commitment to Equity Handbook. Estimating the Impact of Fiscal Policy on Inequality and Poverty, edited by Nora Lustig (Brookings Institution Press and CEQ Institute, Tulane University)</t>
  </si>
  <si>
    <t>Aristy-Escuder, Jaime, Maynor Cabrera, Blanca Moreno-Dodson and Miguel E. Sanchez-Martin. 2018. “Dominican Republic: Fiscal Policy and Redistribution,” chap. 14 in Commitment to Equity Handbook. Estimating the Impact of Fiscal Policy on Inequality and Poverty, edited by Nora Lustig (Brookings Institution Press and CEQ Institute, Tulane University)</t>
  </si>
  <si>
    <t>Beneke, Margarita, Nora Lustig and Jose Andres Oliva. 2018. “El Salvador: The Impact of Taxes and Social Spending on Inequality and Poverty,” chap. 15 in Commitment to Equity Handbook. Estimating the Impact of Fiscal Policy on Inequality and Poverty, edited by Nora Lustig (Brookings Institution Press and CEQ Institute, Tulane University)</t>
  </si>
  <si>
    <t>Jouini, Nizar, Nora Lustig, Ahmed Moummi, and Abebe Shimeles. 2018. “Tunisia: Fiscal Policy, Income Redistribution and Poverty Reduction,” chap. 18 in Commitment to Equity Handbook. Estimating the Impact of Fiscal Policy on Inequality and Poverty, edited by Nora Lustig (Brookings Institution Press and CEQ Institute, Tulane University)</t>
  </si>
  <si>
    <t>not calculated; means that the indicator has not been calculated.</t>
  </si>
  <si>
    <t>Incidence by income category (2005 PPP)</t>
  </si>
  <si>
    <t>Incidence by income category (2011 PPP)</t>
  </si>
  <si>
    <t>Concentration shares by income category (2005 PPP)</t>
  </si>
  <si>
    <t>Concentration shares by income category (2011 PPP)</t>
  </si>
  <si>
    <t>Poverty: Headcount ratio based on  international poverty lines in 2011 PPP $</t>
  </si>
  <si>
    <t>Poverty: Headcount ratio based international poverty lines  in 2005 PPP $</t>
  </si>
  <si>
    <t xml:space="preserve">Poverty: Poverty gap and squared poverty gap ratios based on international poverty lines  in 2005 PPP $- Contributory pensions as deferred income scenario </t>
  </si>
  <si>
    <t xml:space="preserve">Poverty: Poverty gap and squared poverty gap ratios based on international poverty lines in 2011 PPP $ - Contributory pensions as deferred income scenario </t>
  </si>
  <si>
    <t xml:space="preserve">Poverty: Poverty gap and squared poverty gap ratios based on international poverty lines in 2005 PPP $- Contributory pensions as government transfer scenario </t>
  </si>
  <si>
    <t>Poverty: Poverty gap and squared poverty gap ratios based on international poverty lines in 2011 PPP $ - Contributory pensions as government transfer scenario</t>
  </si>
  <si>
    <t>Variable observed in survey</t>
  </si>
  <si>
    <t>Albania (2015)</t>
  </si>
  <si>
    <t>Croatia (2014)</t>
  </si>
  <si>
    <t>Poland (2014)</t>
  </si>
  <si>
    <t>Household Budget Survey</t>
  </si>
  <si>
    <t>Croatian Household Budget Survey</t>
  </si>
  <si>
    <t>Polish Household Budget Survey</t>
  </si>
  <si>
    <t>Albania</t>
  </si>
  <si>
    <t>Croatia</t>
  </si>
  <si>
    <t>Poland</t>
  </si>
  <si>
    <t>Institute of Statistics. Household Budget Survey 2015  [dataset]</t>
  </si>
  <si>
    <t>Croatian Bureau of Statistics, Croatia Household Budget Survey 2014 [dataset]</t>
  </si>
  <si>
    <t>Statistics Poland. Polish Household Budget Survey  2014 [dataset]</t>
  </si>
  <si>
    <t xml:space="preserve">Inchauste, Gabriela and Ivica Rubil. 2017. "The Distributional Impact of Taxes and Social Spending in Croatia," Policy Research Working Paper, WPS 8203 (Washington: World Bank) </t>
  </si>
  <si>
    <t xml:space="preserve">Goraus, Karolina and Gabriela Inchauste. 2016. "The Distributional Impact of Taxes and Transfers in Poland," Policy Research Working Paper, WPS 7787 (Washington: World Bank) </t>
  </si>
  <si>
    <t>17. In the case of Bolivia, it is assumed that the total amount of indirect taxes corresponds to VAT.</t>
  </si>
  <si>
    <t>Younger, Stephen D., Artsvi Khachatryan, Gohar Gyulumyan, Nistha Sinha, and Ulrich Bartsch. 2019. “CEQ Master Workbook: Armenia (2011),” CEQ Data Center on Fiscal Redistribution (CEQ Institute, Tulane University and the World Bank). June 8, 2019.</t>
  </si>
  <si>
    <t>Higgins, Sean, Claudiney Pereira, and, Maynor Cabrera. 2019. “CEQ Master Workbook: Brazil (2008-2009),” CEQ Data Center on Fiscal Redistribution (CEQ Institute, Tulane University). May 3, 2019.</t>
  </si>
  <si>
    <t>Direct taxes and contributions</t>
  </si>
  <si>
    <t>2015-16</t>
  </si>
  <si>
    <t>Kenya (2015)</t>
  </si>
  <si>
    <t>Integrated Household Budget Survey 2015-2016</t>
  </si>
  <si>
    <t>Kenya</t>
  </si>
  <si>
    <t xml:space="preserve">Pape, Utz Johann and Simon Lange. 2018. "Fiscal incidence analysis for Kenya : using the Kenya integrated household budget survey 2015-16." (Washington: World Bank Group). </t>
  </si>
  <si>
    <t>Kenya National Bureau of Statistics. Kenya Integrated Household Budget Survey 2015-2016. Dataset downloaded from http://54.213.151.253/nada/index.php/catalog/88</t>
  </si>
  <si>
    <t>Imputed rent calculated for owner's occupied housing</t>
  </si>
  <si>
    <t>Welfare aggregate</t>
  </si>
  <si>
    <t>Poverty Headcount ratio</t>
  </si>
  <si>
    <t>(the year that the survey data was collected in parentheses)</t>
  </si>
  <si>
    <t>Burkina Faso (2014)</t>
  </si>
  <si>
    <t>Enquête multisectorielle continue</t>
  </si>
  <si>
    <t>Burkina Faso</t>
  </si>
  <si>
    <t>Institut National de la Statistique et de la Démographie. Enquête Multisectorielle Continue (EMC) 2014. Ref. BFA_2014_EMC_v01_M. [dataset]</t>
  </si>
  <si>
    <t>18. The total population for Albania, Burkina Faso, Croatia, Kenya, and Poland was obtained from the World Development Indicators published by the World Bank</t>
  </si>
  <si>
    <t>21. The total population for Albania, Burkina Faso, Croatia, Kenya, and Poland was obtained from the World Development Indicators published by the World Bank</t>
  </si>
  <si>
    <t>Davalos, Maria E., Monica Robayo-Abril, Esmeralda Shehaj, and Aida Gjika. 2018. "The Distributional Impact of the Fiscal System in Albania,"  Policy Research Working Paper, WPS 8370 (Washington: World Bank).</t>
  </si>
  <si>
    <t>World Bank. 2018. "Burkina Faso: Incidence budgétaire, inégalités et pauvreté," Report 135303 (Washington: World Bank).</t>
  </si>
  <si>
    <r>
      <rPr>
        <sz val="14"/>
        <rFont val="Calibri (Body)"/>
      </rPr>
      <t>For all Data Center inquiries and data requests:</t>
    </r>
    <r>
      <rPr>
        <sz val="14"/>
        <rFont val="Calibri"/>
        <family val="2"/>
        <scheme val="minor"/>
      </rPr>
      <t> </t>
    </r>
    <r>
      <rPr>
        <sz val="14"/>
        <color rgb="FF0070C0"/>
        <rFont val="Calibri (Body)"/>
      </rPr>
      <t>datacenter@ceqinstitute.org</t>
    </r>
  </si>
  <si>
    <t>1</t>
  </si>
  <si>
    <t>2</t>
  </si>
  <si>
    <t>3</t>
  </si>
  <si>
    <t>4</t>
  </si>
  <si>
    <t>5</t>
  </si>
  <si>
    <t>6</t>
  </si>
  <si>
    <t>7</t>
  </si>
  <si>
    <t>8</t>
  </si>
  <si>
    <t>9</t>
  </si>
  <si>
    <t>10</t>
  </si>
  <si>
    <t>2015</t>
  </si>
  <si>
    <t>2011</t>
  </si>
  <si>
    <t>2009</t>
  </si>
  <si>
    <t>2014</t>
  </si>
  <si>
    <t>2013</t>
  </si>
  <si>
    <t>2010</t>
  </si>
  <si>
    <t>2012</t>
  </si>
  <si>
    <t>2016</t>
  </si>
  <si>
    <t>CEQHB 2018</t>
  </si>
  <si>
    <t>CEQHB 2013</t>
  </si>
  <si>
    <t>CEQHB 2011</t>
  </si>
  <si>
    <t>Disposable Income</t>
  </si>
  <si>
    <t>Net Market Income</t>
  </si>
  <si>
    <t>Yes</t>
  </si>
  <si>
    <t>No</t>
  </si>
  <si>
    <t>Yes (excise taxes on intermediate goods)</t>
  </si>
  <si>
    <t>Yes (fuel tax)</t>
  </si>
  <si>
    <t xml:space="preserve">Yes </t>
  </si>
  <si>
    <t>Yes (import duties and fuel excises on petrol and diesel)</t>
  </si>
  <si>
    <t>Yes (fuel and import duties tax)</t>
  </si>
  <si>
    <t>Yes (electricity subsidy)</t>
  </si>
  <si>
    <t>Yes (fuel subsidy)</t>
  </si>
  <si>
    <t>Insurance value - Intermediate</t>
  </si>
  <si>
    <t>Actual Use</t>
  </si>
  <si>
    <t>Insurance value - Access</t>
  </si>
  <si>
    <t>Insurance value - Access &amp; Intermediate</t>
  </si>
  <si>
    <t>Insurance value - Basic</t>
  </si>
  <si>
    <t>Enquête Multisectorielle Continue</t>
  </si>
  <si>
    <t>Encuesta Nacional de Hogares por Muestreo (ENHM), Sistema de Indicadores de Coyuntura (SIC). Tercer trimestre 2013</t>
  </si>
  <si>
    <t>Total</t>
  </si>
  <si>
    <t>y &lt; 1.25</t>
  </si>
  <si>
    <t>1.25 &lt; = y &lt; 2.50</t>
  </si>
  <si>
    <t>2.50 &lt;= y &lt; 4.00</t>
  </si>
  <si>
    <t>4.00 &lt;= y &lt; 10.00</t>
  </si>
  <si>
    <t>10.00 &lt;= y &lt; 50.00</t>
  </si>
  <si>
    <t>50.00 &lt;= y</t>
  </si>
  <si>
    <t>y &lt; 1.90</t>
  </si>
  <si>
    <t>1.90 &lt; = y &lt; 3.20</t>
  </si>
  <si>
    <t>3.20 &lt;= y &lt; 5.50</t>
  </si>
  <si>
    <t>5.50 &lt;= y &lt; 10.00</t>
  </si>
  <si>
    <t>1. The year represented by the data in parentheses.</t>
  </si>
  <si>
    <t>Revenues as a share of GDP</t>
  </si>
  <si>
    <t>Spending as a share of GDP</t>
  </si>
  <si>
    <t>not available; means that the indicator is no published on the World Bank's report</t>
  </si>
  <si>
    <r>
      <t xml:space="preserve">The </t>
    </r>
    <r>
      <rPr>
        <i/>
        <sz val="14"/>
        <color theme="1"/>
        <rFont val="Calibri"/>
        <family val="2"/>
        <scheme val="minor"/>
      </rPr>
      <t xml:space="preserve">Commitment to Equity Handbook. Estimating the Impact of Fiscal Policy on Inequality and Poverty </t>
    </r>
    <r>
      <rPr>
        <sz val="14"/>
        <color theme="1"/>
        <rFont val="Calibri"/>
        <family val="2"/>
        <scheme val="minor"/>
      </rPr>
      <t>is a unique manual with a step-by-step guide to apply fiscal incidence analysis as well as country studies to illustrate the impact. The handbook is open access under a CC-BY-NC-ND 4.0 International Public License thanks to the generous support of the Bill &amp; Melinda Gates Foundation.</t>
    </r>
  </si>
  <si>
    <t>Market Income plus Pensions 
(total in LCU)</t>
  </si>
  <si>
    <t>Market Income
(total in LCU)</t>
  </si>
  <si>
    <t>Direct transfers, (including contributory pensions)</t>
  </si>
  <si>
    <t>Market Income plus Pensions
(total in LCU)</t>
  </si>
  <si>
    <t>2. For Argentina, Chile, Ecuador, El Salvador, Guatemala, Honduras, Mexico 2010, Nicaragua, Tunisia and Venezuela the contribution column includes contributions other than public contributory pension system contributions; for example, unemployment insurance contributions</t>
  </si>
  <si>
    <t>3. For Argentina, Chile, Ecuador, El Salvador, Guatemala, Honduras, Mexico 2010, Nicaragua, Tunisia and Venezuela the contribution column includes contributions other than public contributory pension system contributions; for example, unemployment insurance contributions</t>
  </si>
  <si>
    <t>3. For Argentina, Chile, Ecuador, El Salvador, Guatemala, Honduras, Mexico 2010, Nicaragua, Tunisia and Venezuela the contribution column includes contributions other than public contributory pension system contributions; for example, unemployment insurance contributions.</t>
  </si>
  <si>
    <t>ISO</t>
  </si>
  <si>
    <t>ARG</t>
  </si>
  <si>
    <t>ARM</t>
  </si>
  <si>
    <t>BOL</t>
  </si>
  <si>
    <t>BRA</t>
  </si>
  <si>
    <t>CHL</t>
  </si>
  <si>
    <t>COL-10</t>
  </si>
  <si>
    <t>COL-14</t>
  </si>
  <si>
    <t>CRI</t>
  </si>
  <si>
    <t>DOM</t>
  </si>
  <si>
    <t>ECU</t>
  </si>
  <si>
    <t>SLV-11</t>
  </si>
  <si>
    <t>ETH</t>
  </si>
  <si>
    <t>GEO</t>
  </si>
  <si>
    <t>GHA</t>
  </si>
  <si>
    <t>GTM-11</t>
  </si>
  <si>
    <t>HND</t>
  </si>
  <si>
    <t>IDN</t>
  </si>
  <si>
    <t>IRN</t>
  </si>
  <si>
    <t>JOR</t>
  </si>
  <si>
    <t>MEX-10</t>
  </si>
  <si>
    <t>MEX-12</t>
  </si>
  <si>
    <t>MEX-14</t>
  </si>
  <si>
    <t>NIC</t>
  </si>
  <si>
    <t>PAN</t>
  </si>
  <si>
    <t>PRY</t>
  </si>
  <si>
    <t>PER-09</t>
  </si>
  <si>
    <t>PER-11</t>
  </si>
  <si>
    <t>RUS</t>
  </si>
  <si>
    <t>ZAF</t>
  </si>
  <si>
    <t>LKA</t>
  </si>
  <si>
    <t>TZA</t>
  </si>
  <si>
    <t>TUN</t>
  </si>
  <si>
    <t>UGA</t>
  </si>
  <si>
    <t>URY</t>
  </si>
  <si>
    <t>VEN</t>
  </si>
  <si>
    <t>--</t>
  </si>
  <si>
    <t xml:space="preserve">Distribution of Consumable Income PDI Total </t>
  </si>
  <si>
    <t>Distribution of Market Income plus pensions PDI Total Population</t>
  </si>
  <si>
    <t>Distribution of Gross Income PDI Total Population</t>
  </si>
  <si>
    <t>Distribution of Disposable Income PDI Total Population</t>
  </si>
  <si>
    <t>Distribution of Final Income PDI Total Population</t>
  </si>
  <si>
    <t xml:space="preserve">Distribution of Consumable Income PAT Total </t>
  </si>
  <si>
    <t>Distribution of Market Income Total Population</t>
  </si>
  <si>
    <t>Distribution of Gross Income Total Population</t>
  </si>
  <si>
    <t>Distribution of Disposable Income Total Population</t>
  </si>
  <si>
    <t>Distribution of Final Income Total Population</t>
  </si>
  <si>
    <t xml:space="preserve">Distribution of Market Income plus pensions </t>
  </si>
  <si>
    <t>Decile 1</t>
  </si>
  <si>
    <t>Decile 2</t>
  </si>
  <si>
    <t>Decile 3</t>
  </si>
  <si>
    <t>Decile 4</t>
  </si>
  <si>
    <t>Decile 5</t>
  </si>
  <si>
    <t>Decile 6</t>
  </si>
  <si>
    <t>Decile 7</t>
  </si>
  <si>
    <t>Decile 8</t>
  </si>
  <si>
    <t>Decile 9</t>
  </si>
  <si>
    <t>Decile 10</t>
  </si>
  <si>
    <t xml:space="preserve"> Total</t>
  </si>
  <si>
    <t xml:space="preserve">Distribution of Gross Income PDI </t>
  </si>
  <si>
    <t>Distribution of Disposable Income PDI</t>
  </si>
  <si>
    <t>Distribution of Consumable Income PDI by Decile</t>
  </si>
  <si>
    <t xml:space="preserve">Total </t>
  </si>
  <si>
    <t>Distribution of Final Income PDI by Decile</t>
  </si>
  <si>
    <t xml:space="preserve">Distribution of Market Income plus pensions PDI </t>
  </si>
  <si>
    <t>Distribution of Gross Income PDI</t>
  </si>
  <si>
    <t>Distribution of Consumable Income PDI</t>
  </si>
  <si>
    <t>Distribution of Final Income PDI</t>
  </si>
  <si>
    <t>Distribution of Consumable Income PAT by Decile</t>
  </si>
  <si>
    <t>Distribution of Disposable Income PAT by Decile</t>
  </si>
  <si>
    <t>Distribution of Gross Income PAT by Decile</t>
  </si>
  <si>
    <t>Distribution of Market Income by Decile</t>
  </si>
  <si>
    <t>Distribution of Final Income PAT by Decile</t>
  </si>
  <si>
    <t xml:space="preserve">Distribution of Market Income </t>
  </si>
  <si>
    <t>Distribution of Gross Income</t>
  </si>
  <si>
    <t>Distribution of Disposable Income</t>
  </si>
  <si>
    <t>Distribution of Consumable Income PAT</t>
  </si>
  <si>
    <t>Distribution of Final Income</t>
  </si>
  <si>
    <t>Pensions as Deferred Income (LCU)</t>
  </si>
  <si>
    <t>Pensions as Transfers (LCU)</t>
  </si>
  <si>
    <t>Core Income Concepts Ranked by the same Income Concept</t>
  </si>
  <si>
    <t>Distribution of Income</t>
  </si>
  <si>
    <t xml:space="preserve">Pensions as Deferred Income </t>
  </si>
  <si>
    <t xml:space="preserve">Pensions as Transfers </t>
  </si>
  <si>
    <t>.</t>
  </si>
  <si>
    <t>Belarus (2015)</t>
  </si>
  <si>
    <t>Comoros (2014)</t>
  </si>
  <si>
    <t>Egypt (2015)</t>
  </si>
  <si>
    <t>Guinea (2012)</t>
  </si>
  <si>
    <t>Mali (2014)</t>
  </si>
  <si>
    <t>Mongolia (2016)</t>
  </si>
  <si>
    <t>Romania (2016)</t>
  </si>
  <si>
    <t>Ukraine (2016)</t>
  </si>
  <si>
    <t>* The information published here is from World Bank led CEQ assessments and has not undergone quality control by the CEQ Institute. The information is taken from World Bank Policy Research Working Papers. See References for further detail.</t>
  </si>
  <si>
    <t>Belarus</t>
  </si>
  <si>
    <t>Comoros</t>
  </si>
  <si>
    <t>Egypt</t>
  </si>
  <si>
    <t>Guinea</t>
  </si>
  <si>
    <t>Mali</t>
  </si>
  <si>
    <t>Mongolia</t>
  </si>
  <si>
    <t>Namibia</t>
  </si>
  <si>
    <t>Niger</t>
  </si>
  <si>
    <t>Romania</t>
  </si>
  <si>
    <t>Ukraine</t>
  </si>
  <si>
    <t>Commitment to Equity Institute Data Center on Fiscal Redistribution, 2019. Based on information from: ALBANIA (Davalos et al., 2018); ARGENTINA (Rossignolo, 2018); ARMENIA (Younger et al., 2019); BELARUS (Bornukova et all., 2017); BOLIVIA (Paz Arauco et al., 2014); BRAZIL (Higgins, Pereira and Cabrera, 2014); BURKINA FASO (World Bank, 2018); CHILE (Martinez-Aguilar et al., 2018); COLOMBIA (Melendez and Martinez, 2019); COLOMBIA (Melendez and Martinez, 2019); COMOROS (World Bank, 2017); COSTA RICA (Sauma and Trejos, 2014); CROATIA (Inchauste and Rubil, 2017); DOMINICAN REPUBLIC (Aristy-Escuder et al., 2019); ECUADOR (Llerena et al., 2015); EGYPT (Lara Ibarra et. Al., 2019); EL SALVADOR (Beneke, Lustig, and Oliva, 2018); ETHIOPIA (Hill et al., 2017); GEORGIA (Cancho and Bondarenko, 2017); GHANA (Younger et al., 2018); GUATEMALA (Icefi, 2017a); GUINEA (World Bank, 2019); HONDURAS (Icefi, 2017b); INDONESIA (Jellema, Wai-Poi, and Afkar, 2017); IRAN (Enami, Lustig, and Taqdiri, 2017); JORDAN (Alam, Inchauste, and Serajuddin, 2017); KENYA (Pape and Lange, 2018); MALI (Hounsa, Coulibaly and Sanoh, 2019); MEXICO (Scott, 2014); MEXICO (Scott et al., 2018); MEXICO (Scott et al., 2018); MONGOLIA (Freije and Yang, 2018); NAMIBIA (World Bank, 2017); NICARAGUA (Icefi, 2017c); NIGER (Hounsa, Coulibaly and Sanoh, 2019);  PANAMA (Martinez-Aguilar, 2018); PARAGUAY (Gimenez et al., 2017); PERU (Jaramillo, 2014); PERU (Jaramillo, 2019); POLAND (Goraus and Inchauste, 2016); ROMANIA (Inchauste, et al, 2016); RUSSIA (Popova, 2019); SOUTH AFRICA (Inchauste et al., 2017); SRI LANKA (Arunatilake, 2019); TANZANIA (Younger, Myamba, and Mdadila, 2019); TUNISIA (Jouini et al., 2018); UGANDA (Jellema et al., 2018); UKRAINE (Bornukova et al., 2019); URUGUAY (Bucheli, 2019) and VENEZUELA (Molina, 2016). Full references can be found in the References sheet.</t>
  </si>
  <si>
    <t>2009 -10</t>
  </si>
  <si>
    <t>2014 -15</t>
  </si>
  <si>
    <t>Household Income, Expenditure, and Consumption Survey</t>
  </si>
  <si>
    <t>Enquête sur l’emploi, le secteur informel et la consommation des ménages aux Comores 2014</t>
  </si>
  <si>
    <t xml:space="preserve">Household Budget Survey </t>
  </si>
  <si>
    <t>Enquête Légère pour l’Evaluation de la Pauvreté 2012</t>
  </si>
  <si>
    <t>Enquête Agricole de Conjoncture Intégrée</t>
  </si>
  <si>
    <t>Mongolia’s Household Socio Economic Survey 2016</t>
  </si>
  <si>
    <t>Household Income and Expenditure Survey</t>
  </si>
  <si>
    <t>Enquête nationale sur les Conditions de Vie des Ménages et Agriculture</t>
  </si>
  <si>
    <t>Romanian Household Budget Survey</t>
  </si>
  <si>
    <t xml:space="preserve">Household Living Conditions Survey </t>
  </si>
  <si>
    <t>3.5%%</t>
  </si>
  <si>
    <t>Lara Ibarra, Gabriel, Nistha Sinha, Rana Nayer Safwat Fayez, Jon Jellema. 2019. "Impact of Fiscal Policy on Inequality and Poverty in the Arab Republic of Egypt". Policy Research working paper; no. WPS 8824 (Washington: World Bank).</t>
  </si>
  <si>
    <t>Bornukova, Kateryna, Gleb Shymanovich, and Alexander Chubrik. 2017. "Fiscal incidence in Belarus : a commitment to equity analysis". Policy Research working paper; no. WPS 8216 (Washington: World Bank).</t>
  </si>
  <si>
    <t>Belghith, Nadia Belhaj Hassine, Shinya Takamatsu, Faniry Nantenaina Razafimanantsoa Harivelo, Natasha Sharma, and Shireen Mahdi. 2018. "Comoros Poverty Assessment" (Washington: World Bank).</t>
  </si>
  <si>
    <t>Batana, Yele Maweki, Mahunan Thierry Hounsa, Akakpo Domefa Konou, and Bienvenue Tien. 2019. "Incidence of Fiscal Policies on Poverty and Inequality in Guinea" (Washington: World Bank).</t>
  </si>
  <si>
    <t>Hounsa, Thierry, Mohamed Coulibaly, and Aly Sanoh. 2019. "The Redistributive Effects of Fiscal Policy in Mali and Niger". Policy Research working paper; no. WPS 8887 (Washington: World Bank).</t>
  </si>
  <si>
    <t>Freije-Rodriguez, Samuel, and Judy Yang. 2018. "Mongolia : Distributional Impact of Taxes and Transfers" Policy Research working paper; no. WPS 8639 (Washington: World Bank).</t>
  </si>
  <si>
    <t>Sulla, Victor, Precious Zikhali, Philip M. Schuler, and Jon Jellema. 2017. "Does fiscal policy benefit the poor and reduce inequality in Namibia?" (Washington: World Bank).</t>
  </si>
  <si>
    <t>Inchauste Comboni, Maria Gabriela and Eva Militaru. 2018. "The distributional impact of taxes and social spending in Romania" Policy Research working paper; no. WPS 8565 (Washington: World Bank).</t>
  </si>
  <si>
    <t>Bornukova, Kateryna, Nataliia Leshchenko, and Mikhail Matytsin. 2019. "Fiscal Incidence in Ukraine : A Commitment to Equity Analysis" Policy Research working paper; no. WPS 8765 (Washington: World Bank).</t>
  </si>
  <si>
    <t xml:space="preserve"> Methodology based on CEQ Handbook ***</t>
  </si>
  <si>
    <t xml:space="preserve"> Method for health expenditure allocation****</t>
  </si>
  <si>
    <t xml:space="preserve">**** The definition of the health expenditure allocation is the following: </t>
  </si>
  <si>
    <t>*** The total tax burden on households is the sum of individual tax burden as a share of GDP allocated to households</t>
  </si>
  <si>
    <t>Total tax burden on households ***</t>
  </si>
  <si>
    <t xml:space="preserve">*** These are contributions to public social insurance schemes other than the contributions to old-age pensions. This information is in the process of being calculated. </t>
  </si>
  <si>
    <t xml:space="preserve">*** Note that the Market Income (PGT) scenario is an eye-ball estimate only; the precise estimate needs to be confirmed with the Albania team.  </t>
  </si>
  <si>
    <r>
      <t xml:space="preserve">Paz Arauco, Veronica, George Gray-Molina, Ernesto Yañez Aguilar and Wilson Jimenez Pozo. 2014a. “Explaining Low Redistributive Impact in Bolivia,” in </t>
    </r>
    <r>
      <rPr>
        <i/>
        <sz val="12"/>
        <color theme="4"/>
        <rFont val="Calibri"/>
        <family val="2"/>
        <scheme val="minor"/>
      </rPr>
      <t>Analyzing the Redistributive Impact of Taxes and Transfers in Latin America,</t>
    </r>
    <r>
      <rPr>
        <sz val="12"/>
        <color theme="4"/>
        <rFont val="Calibri"/>
        <family val="2"/>
        <scheme val="minor"/>
      </rPr>
      <t xml:space="preserve"> edited by Nora Lustig, Carola Pessino and John Scott, Special Issue,</t>
    </r>
    <r>
      <rPr>
        <i/>
        <sz val="12"/>
        <color theme="4"/>
        <rFont val="Calibri"/>
        <family val="2"/>
        <scheme val="minor"/>
      </rPr>
      <t xml:space="preserve"> </t>
    </r>
    <r>
      <rPr>
        <sz val="12"/>
        <color theme="4"/>
        <rFont val="Calibri"/>
        <family val="2"/>
        <scheme val="minor"/>
      </rPr>
      <t>Public Finance Review 42, no. 3, pp. 326-345. DOI: 10.1177/1091142113496133</t>
    </r>
  </si>
  <si>
    <t>Melendez, Marcela, and Valentina Martinez. 2019. “CEQ Master Workbook: Colombia (2010),” CEQ Data Center on Fiscal Redistribution (CEQ Institute, Tulane University and Inter-American Development Bank). February 20, 2019.</t>
  </si>
  <si>
    <t>Melendez, Marcela, and Valentina Martinez. 2019. “CEQ Master Workbook: Colombia (2014),” CEQ Data Center on Fiscal Redistribution (CEQ Institute, Tulane University and Inter-American Development Bank). February 28, 2019.</t>
  </si>
  <si>
    <r>
      <t xml:space="preserve">Jellema, Jon, Matthew Wai-Poi, and Rythia Afkar. 2017. “The Distributional Impact of Fiscal Policy in Indonesia,” chap. 5 in </t>
    </r>
    <r>
      <rPr>
        <i/>
        <sz val="12"/>
        <color theme="4"/>
        <rFont val="Calibri"/>
        <family val="2"/>
        <scheme val="minor"/>
      </rPr>
      <t>The Distributional Impact of Taxes and Transfers. Evidence from Eight Low- and Middle-Income Countries</t>
    </r>
    <r>
      <rPr>
        <sz val="12"/>
        <color theme="4"/>
        <rFont val="Calibri"/>
        <family val="2"/>
        <scheme val="minor"/>
      </rPr>
      <t>, edited by Gabriela Inchauste and Nora Lustig (Washington: World Bank).</t>
    </r>
  </si>
  <si>
    <t>Brazil (2008)</t>
  </si>
  <si>
    <t>Sauma, Pablo and Juan D. Trejos. 2014. “Social Public Spending, Taxes, Redistribution of Income, and Poverty in Costa Rica,” CEQ Working Paper 18 (Center for Inter-American Policy and Research and Department of Economics, Tulane University and Inter-American Dialogue), January.</t>
  </si>
  <si>
    <r>
      <t xml:space="preserve">Hill, Ruth, Gabriela Inchauste, Nora Lustig, Eyasu Tsehaye, and Tassew Woldehanna. 2017. “Fiscal Incidence Analysis for Ethiopia,” chap. 3 in </t>
    </r>
    <r>
      <rPr>
        <i/>
        <sz val="12"/>
        <color theme="4"/>
        <rFont val="Calibri"/>
        <family val="2"/>
        <scheme val="minor"/>
      </rPr>
      <t>The Distributional Impact of Taxes and Transfers. Evidence from Eight Low- and Middle-Income Countries</t>
    </r>
    <r>
      <rPr>
        <sz val="12"/>
        <color theme="4"/>
        <rFont val="Calibri"/>
        <family val="2"/>
        <scheme val="minor"/>
      </rPr>
      <t>, edited by Gabriela Inchauste and Nora Lustig (Washington: World Bank).</t>
    </r>
  </si>
  <si>
    <r>
      <t xml:space="preserve">Alam, Shamma A., Gabriela Inchauste, and Umar Serajuddin. 2017. “The Distributional Impact of Fiscal Policy in Jordan,” chap. 6 in </t>
    </r>
    <r>
      <rPr>
        <i/>
        <sz val="12"/>
        <color theme="4"/>
        <rFont val="Calibri"/>
        <family val="2"/>
        <scheme val="minor"/>
      </rPr>
      <t>The Distributional Impact of Taxes and Transfers. Evidence from Eight Low- and Middle-Income Countries</t>
    </r>
    <r>
      <rPr>
        <sz val="12"/>
        <color theme="4"/>
        <rFont val="Calibri"/>
        <family val="2"/>
        <scheme val="minor"/>
      </rPr>
      <t>, edited by Gabriela Inchauste and Nora Lustig (Washington: World Bank).</t>
    </r>
  </si>
  <si>
    <t>Llerena Pinto, Freddy Paul, Maria Cristhina Llerena Pinto, Roberto Carlos Saa Daza, and Maria Andrea Llerena Pinto. 2017. “CEQ Master Workbook: Ecuador (2011-2012),” CEQ Data Center on Fiscal Redistribution (CEQ Institute, Tulane University). January 5, 2017.</t>
  </si>
  <si>
    <t>Oliva, Jose Andres. 2019. “CEQ Master Workbook: El Salvador (2011),” CEQ Data Center on Fiscal Redistribution (CEQ Institute, Tulane University and Inter-American Development Bank). October 23, 2019.</t>
  </si>
  <si>
    <t>Younger, Stephen, Eric Osei-Assibey, and Felix Oppong. 2018. “CEQ Master Workbook: Ghana (2012-2013),” CEQ Data Center on Fiscal Redistribution (CEQ Institute, Tulane University). October 27, 2018.</t>
  </si>
  <si>
    <t>Scott, John, Sandra Martinez-Aguilar, Enrique de la Rosa, and Rodrigo Aranda. 2017. “CEQ Master Workbook: Mexico (2012),” CEQ Data Center on Fiscal Redistribution (CEQ Institute, Tulane University). June 15, 2019</t>
  </si>
  <si>
    <t>Scott, John, Sandra Martinez-Aguilar, Enrique de la Rosa, and Rodrigo Aranda. 2017. “CEQ Master Workbook: Mexico (2014),” CEQ Data Center on Fiscal Redistribution (CEQ Institute, Tulane University). June 15, 2019.</t>
  </si>
  <si>
    <t>Martinez-Aguilar, Sandra. 2019. “CEQ Master Workbook: Panama (2016),” CEQ Data Center on Fiscal Redistribution (CEQ Institute, Tulane University and the Economic Co-operation and Development). January 16, 2019.</t>
  </si>
  <si>
    <t>Arunatilake, Nisha, Priyanka Jayawardena, and Ashani Abayasekara. 2019. “CEQ Master Workbook: Sri Lanka (2009-2010),” CEQ Data Center on Fiscal Redistribution (CEQ Institute, Tulane University and the World Bank). August 10, 2019.</t>
  </si>
  <si>
    <t>Younger, Stephen. 2019. “CEQ Master Workbook: Tanzania (2011-2012),” CEQ Data Center on Fiscal Redistribution (CEQ Institute, Tulane University). June 21, 2019.</t>
  </si>
  <si>
    <t>Bucheli, Marisa. 2019. “CEQ Master Workbook: Uruguay (2009),” CEQ Data Center on Fiscal Redistribution (CEQ Institute, Tulane University). April 7, 2019.</t>
  </si>
  <si>
    <t>Younger, Stephen D., and Artsvi Khachatryan. 2017. “Fiscal Incidence in Armenia,” chap. 2 in The Distributional Impact of Taxes and Transfers. Evidence from Eight Low- and Middle-Income Countries, edited by Gabriela Inchauste and Nora Lustig (Washington: World Bank)</t>
  </si>
  <si>
    <t>Scott, John, Sandra Martinez-Aguilar, Enrique de la Rosa, and Rodrigo Aranda. 2017. “CEQ Master Workbook: Mexico (2012),” CEQ Data Center on Fiscal Redistribution (CEQ Institute, Tulane University). June 15, 2019.</t>
  </si>
  <si>
    <t xml:space="preserve">Scott, John, Sandra Martinez-Aguilar, Enrique de la Rosa, and Rodrigo Aranda. 2017. “CEQ Master Workbook: Mexico (2014),” CEQ Data Center on Fiscal Redistribution (CEQ Institute, Tulane University). June 15, 2019. </t>
  </si>
  <si>
    <t>Lopez-Calva, Luis Felipe, Nora Lustig, Mikhail Matytsin, and Daria Popova. 2017. “Who Benefits from Fiscal Redistribution in the Russian Federation?,” chap. 7 in The Distributional Impact of Taxes and Transfers. Evidence from Eight Low- and Middle-Income Countries, edited by Gabriela Inchauste and Nora Lustig (Washington: World Bank)</t>
  </si>
  <si>
    <t>Inchauste, Gabriela, Nora Lustig, Mashekwa Maboshe, Catriona Purfield, and Ingrid Woolard. 2017. “The Distributional Impact of Fiscal Policy in South Africa.” chap. 8 in The Distributional Impact of Taxes and Transfers. Evidence from Eight Low- and Middle-Income Countries, edited by Gabriela Inchauste and Nora Lustig (Washington: World Bank).</t>
  </si>
  <si>
    <t>Jellema, Jon, Astrid Haas, Nora Lustig, and Sebastian Wolf. 2018. “Uganda: The Impact of Taxes, Transfers, and Subsidies on Inequality and Poverty,” chap. 19 in Commitment to Equity Handbook. Estimating the Impact of Fiscal Policy on Inequality and Poverty, edited by Nora Lustig (Brookings Institution Press and CEQ Institute, Tulane University).</t>
  </si>
  <si>
    <t>* The information published here is from World Bank led CEQ assessments and has not undergone comprehensive quality control by the CEQ Institute.</t>
  </si>
  <si>
    <t>19. In Albania, public old-age pension system contributions cannot be disaggregated from total social insurance contributions; social insurance system contributions are included in the "other taxes" category.  Also, both the "profit tax" and the "Simple profit tax of small business" - the latter of which is a local tax - are included in the "Corporate taxes" category for convenience.</t>
  </si>
  <si>
    <t>*,** Albania (2015)</t>
  </si>
  <si>
    <t>*,** Croatia (2014)</t>
  </si>
  <si>
    <t>*,** Poland (2014)</t>
  </si>
  <si>
    <t>*** The characteristics of each Handbook versions are:</t>
  </si>
  <si>
    <t>*,** Belarus (2015)</t>
  </si>
  <si>
    <t>*,** Burkina Faso (2014)</t>
  </si>
  <si>
    <t>*,** Comoros (2014)</t>
  </si>
  <si>
    <t>*,** Egypt (2015)</t>
  </si>
  <si>
    <t>*,** Guinea (2012)</t>
  </si>
  <si>
    <t>*,** Kenya (2015)</t>
  </si>
  <si>
    <t>*,** Mali (2014)</t>
  </si>
  <si>
    <t>*,** Mongolia (2016)</t>
  </si>
  <si>
    <t>*,** Romania (2016)</t>
  </si>
  <si>
    <t>*,** Ukraine (2016)</t>
  </si>
  <si>
    <t>*,**Romania (2016)</t>
  </si>
  <si>
    <t>Dominican Republic (2006)</t>
  </si>
  <si>
    <t>Namibia (2009)</t>
  </si>
  <si>
    <t>Niger (2014)</t>
  </si>
  <si>
    <t>*,** Namibia (2009)</t>
  </si>
  <si>
    <t>*,** Niger (2014)</t>
  </si>
  <si>
    <t>** At least some information for this CEQ Assessment was extracted directly from World Bank Policy Research Working Papers, Reports, Working Papers (numbered series) and Poverty Assessment.</t>
  </si>
  <si>
    <t>Higgins, Sean and Claudiney Pereira. 2014. “The Effects of Brazil’s Taxation and Social Spending on the Distribution of Household Income,” in Analyzing the Redistributive Impact of Taxes and Transfers in Latin America, edited by Nora Lustig, Carola Pessin</t>
  </si>
  <si>
    <t>Scott, John. 2014. “Redistributive Impact and Efficiency of Mexico’s Fiscal System,” in Analyzing the Redistributive Impact of Taxes and Transfers in Latin America, edited by Nora Lustig, Carola Pessino, John Scott, Special Issue, Public Finance Review 42</t>
  </si>
  <si>
    <t>To pensions</t>
  </si>
  <si>
    <t>All contributions</t>
  </si>
  <si>
    <t>Contributions to old-age pensions</t>
  </si>
  <si>
    <t>Other social contributions (excl. old-age pensions)</t>
  </si>
  <si>
    <t>Contributions  to old-age pensions</t>
  </si>
  <si>
    <t>Inequality Theil Index</t>
  </si>
  <si>
    <t>Inequality 90/10 ratio</t>
  </si>
  <si>
    <t>Inequality -  Theil index</t>
  </si>
  <si>
    <t>Inequality -  90/10 ratio</t>
  </si>
  <si>
    <t>Inequality Absolute Gini</t>
  </si>
  <si>
    <t>Inequality -  Absolute Gini</t>
  </si>
  <si>
    <t>Income by deciles</t>
  </si>
  <si>
    <t>Distribution of income</t>
  </si>
  <si>
    <r>
      <t xml:space="preserve">The </t>
    </r>
    <r>
      <rPr>
        <b/>
        <sz val="14"/>
        <color rgb="FF1A1A1A"/>
        <rFont val="Calibri"/>
        <family val="2"/>
        <scheme val="minor"/>
      </rPr>
      <t>Commitment to Equity (CEQ) Institute</t>
    </r>
    <r>
      <rPr>
        <sz val="14"/>
        <color rgb="FF1A1A1A"/>
        <rFont val="Calibri"/>
        <family val="2"/>
        <scheme val="minor"/>
      </rPr>
      <t xml:space="preserve"> works to reduce inequality and poverty through comprehensive and rigorous tax and benefit incidence analysis, and active engagement with the policy community. Building on the seven years of achievements of the CEQ project, the Institute was founded in May 2015 with Nora Lustig as its Director.
The </t>
    </r>
    <r>
      <rPr>
        <b/>
        <sz val="14"/>
        <color rgb="FF1A1A1A"/>
        <rFont val="Calibri"/>
        <family val="2"/>
        <scheme val="minor"/>
      </rPr>
      <t>CEQ Data Center on Fiscal Redistribution</t>
    </r>
    <r>
      <rPr>
        <sz val="14"/>
        <color rgb="FF1A1A1A"/>
        <rFont val="Calibri"/>
        <family val="2"/>
        <scheme val="minor"/>
      </rPr>
      <t xml:space="preserve"> consists of an information and monitoring system with key indicators and a harmonized micro-fiscal database to assess the impact of fiscal systems on inequality and poverty.
Among the </t>
    </r>
    <r>
      <rPr>
        <b/>
        <sz val="14"/>
        <color rgb="FF1A1A1A"/>
        <rFont val="Calibri"/>
        <family val="2"/>
        <scheme val="minor"/>
      </rPr>
      <t>key questions</t>
    </r>
    <r>
      <rPr>
        <sz val="14"/>
        <color rgb="FF1A1A1A"/>
        <rFont val="Calibri"/>
        <family val="2"/>
        <scheme val="minor"/>
      </rPr>
      <t xml:space="preserve"> that the Data Center will allow users to address are: (i) What is the impact of taxes and transfers on inequality and poverty? (ii) How progressive is public spending on education and health? (iii) What is the contribution of specific taxes and transfers to the overall impact? (iv) How effective is the fiscal system in reducing inequality and poverty? (v) How much additional fiscal and redistributive effort is required to end extreme poverty and equalize opportunities? (vi) What is the impact of fiscal policy reforms on inequality and the poverty?
The application of the common analytical framework described in the </t>
    </r>
    <r>
      <rPr>
        <b/>
        <sz val="14"/>
        <color rgb="FF1A1A1A"/>
        <rFont val="Calibri"/>
        <family val="2"/>
        <scheme val="minor"/>
      </rPr>
      <t>CEQ Handbook</t>
    </r>
    <r>
      <rPr>
        <sz val="14"/>
        <color rgb="FF1A1A1A"/>
        <rFont val="Calibri"/>
        <family val="2"/>
        <scheme val="minor"/>
      </rPr>
      <t xml:space="preserve"> (Lustig, editor, 2018) allows for cross-country comparison and benchmarking, both of which can be influential in the context of in-country policy dialogue. http://www.commitmentoequity.org/publications-ceq-handbook/
</t>
    </r>
    <r>
      <rPr>
        <b/>
        <sz val="14"/>
        <color rgb="FF1A1A1A"/>
        <rFont val="Calibri"/>
        <family val="2"/>
        <scheme val="minor"/>
      </rPr>
      <t>The indicators presented here are for the United States and 46 low and middle income countries</t>
    </r>
    <r>
      <rPr>
        <sz val="14"/>
        <color rgb="FF1A1A1A"/>
        <rFont val="Calibri"/>
        <family val="2"/>
        <scheme val="minor"/>
      </rPr>
      <t xml:space="preserve"> in the CEQ Data Center: Albania, Argentina, Armenia, Bolivia, Belarus, Brazil, Burkina Faso, Chile, Colombia, Comoros, Costa Rica, Croatia, Dominican Republic, Ecuador, Egypt, El Salvador, Ethiopia, Georgia, Ghana, Guatemala, Guinea, Honduras, Indonesia, Iran, Jordan, Kenya, Mali, Mexico, Mongolia, Namibia, Nicaragua, Niger, Panama, Paraguay, Peru, Poland, Romania, Russia, South Africa,Spain, Sri Lanka, Tanzania, Tunisia, Uganda, Ukraine, United States, Uruguay and Venezuela.
The CEQ Data Center has been made possible thanks to the generous support of the Bill &amp; Melinda Gates Foundation.</t>
    </r>
  </si>
  <si>
    <t>Redistributive effect (from Gini market income plus pensions to final income)</t>
  </si>
  <si>
    <t>Marginal contribution</t>
  </si>
  <si>
    <t xml:space="preserve">Marginal Contribution </t>
  </si>
  <si>
    <t>Redistributive effect (from Gini market income to final income)</t>
  </si>
  <si>
    <t>Marginal Contribution</t>
  </si>
  <si>
    <t>May 15, 2020</t>
  </si>
  <si>
    <r>
      <t>CEQ Standard indicators web version 4</t>
    </r>
    <r>
      <rPr>
        <b/>
        <sz val="18"/>
        <color rgb="FFFF0000"/>
        <rFont val="Calibri (Cuerpo)"/>
      </rPr>
      <t>.0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</si>
</sst>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8" formatCode="&quot;$&quot;#,##0.00_);[Red]\(&quot;$&quot;#,##0.00\)"/>
    <numFmt numFmtId="43" formatCode="_(* #,##0.00_);_(* \(#,##0.00\);_(* &quot;-&quot;??_);_(@_)"/>
    <numFmt numFmtId="164" formatCode="_ * #,##0.00_ ;_ * \-#,##0.00_ ;_ * &quot;-&quot;??_ ;_ @_ "/>
    <numFmt numFmtId="165" formatCode="_(* #,##0.0000_);_(* \(#,##0.0000\);_(* &quot;-&quot;??_);_(@_)"/>
    <numFmt numFmtId="166" formatCode="0.0000"/>
    <numFmt numFmtId="167" formatCode="_(* #,##0_);_(* \(#,##0\);_(* &quot;-&quot;??_);_(@_)"/>
    <numFmt numFmtId="168" formatCode="0.0%"/>
    <numFmt numFmtId="169" formatCode="0.0000000000000%"/>
    <numFmt numFmtId="170" formatCode="_-[$€]* #,##0.00_-;\-[$€]* #,##0.00_-;_-[$€]* &quot;-&quot;??_-;_-@_-"/>
    <numFmt numFmtId="171" formatCode="0.000000"/>
    <numFmt numFmtId="172" formatCode="0.0"/>
    <numFmt numFmtId="173" formatCode="#,##0.0"/>
    <numFmt numFmtId="174" formatCode="_-* #,##0.00\ _€_-;\-* #,##0.00\ _€_-;_-* &quot;-&quot;??\ _€_-;_-@_-"/>
    <numFmt numFmtId="175" formatCode="_-* #,##0.00\ _P_t_s_-;\-* #,##0.00\ _P_t_s_-;_-* &quot;-&quot;??\ _P_t_s_-;_-@_-"/>
    <numFmt numFmtId="176" formatCode="#,##0.000"/>
    <numFmt numFmtId="177" formatCode="m\o\n\th\ d\,\ yyyy"/>
    <numFmt numFmtId="178" formatCode="_-* #,##0\ _D_M_-;\-* #,##0\ _D_M_-;_-* &quot;-&quot;\ _D_M_-;_-@_-"/>
    <numFmt numFmtId="179" formatCode="_-* #,##0.00\ _D_M_-;\-* #,##0.00\ _D_M_-;_-* &quot;-&quot;??\ _D_M_-;_-@_-"/>
    <numFmt numFmtId="180" formatCode="#.00"/>
    <numFmt numFmtId="181" formatCode="#."/>
    <numFmt numFmtId="182" formatCode="General_)"/>
    <numFmt numFmtId="183" formatCode="###\ ###\ ##0.00"/>
    <numFmt numFmtId="184" formatCode="\ General"/>
    <numFmt numFmtId="185" formatCode="#\ ##0"/>
    <numFmt numFmtId="186" formatCode="###\ ###\ ##0"/>
    <numFmt numFmtId="187" formatCode="#\ ##0.0"/>
    <numFmt numFmtId="188" formatCode="\(#\ ##0.0\);\(\-#\ ##0.0\)"/>
    <numFmt numFmtId="189" formatCode="_-* #,##0\ &quot;DM&quot;_-;\-* #,##0\ &quot;DM&quot;_-;_-* &quot;-&quot;\ &quot;DM&quot;_-;_-@_-"/>
    <numFmt numFmtId="190" formatCode="_-* #,##0.00\ &quot;DM&quot;_-;\-* #,##0.00\ &quot;DM&quot;_-;_-* &quot;-&quot;??\ &quot;DM&quot;_-;_-@_-"/>
    <numFmt numFmtId="191" formatCode="[$-409]mmmm\ d\,\ yyyy;@"/>
    <numFmt numFmtId="192" formatCode="#,##0.0_);\(#,##0.0\)"/>
    <numFmt numFmtId="193" formatCode="mm/dd/yyyy\ hh:mm:ss"/>
    <numFmt numFmtId="194" formatCode="_-* #,##0_-;\-* #,##0_-;_-* &quot;-&quot;??_-;_-@_-"/>
    <numFmt numFmtId="195" formatCode="_(* #,##0.0_);_(* \(#,##0.0\);_(* &quot;-&quot;??_);_(@_)"/>
    <numFmt numFmtId="196" formatCode="#,##0.0000"/>
  </numFmts>
  <fonts count="13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b/>
      <sz val="16"/>
      <color rgb="FF00008B"/>
      <name val="Calibri"/>
      <family val="2"/>
      <scheme val="minor"/>
    </font>
    <font>
      <sz val="10"/>
      <color theme="1"/>
      <name val="Calibri"/>
      <family val="2"/>
      <scheme val="minor"/>
    </font>
    <font>
      <sz val="10"/>
      <color theme="2"/>
      <name val="Calibri"/>
      <family val="2"/>
      <scheme val="minor"/>
    </font>
    <font>
      <sz val="10"/>
      <color rgb="FF000000"/>
      <name val="Calibri"/>
      <family val="2"/>
      <scheme val="minor"/>
    </font>
    <font>
      <b/>
      <sz val="10"/>
      <name val="Calibri"/>
      <family val="2"/>
      <scheme val="minor"/>
    </font>
    <font>
      <sz val="10"/>
      <name val="Calibri"/>
      <family val="2"/>
      <scheme val="minor"/>
    </font>
    <font>
      <sz val="11"/>
      <color rgb="FF000000"/>
      <name val="Calibri"/>
      <family val="2"/>
      <scheme val="minor"/>
    </font>
    <font>
      <sz val="10"/>
      <color rgb="FF00B050"/>
      <name val="Calibri"/>
      <family val="2"/>
      <scheme val="minor"/>
    </font>
    <font>
      <sz val="11"/>
      <color rgb="FF00B050"/>
      <name val="Calibri"/>
      <family val="2"/>
      <scheme val="minor"/>
    </font>
    <font>
      <sz val="11"/>
      <name val="Calibri"/>
      <family val="2"/>
      <scheme val="minor"/>
    </font>
    <font>
      <b/>
      <sz val="11"/>
      <color theme="8" tint="-0.249977111117893"/>
      <name val="Calibri"/>
      <family val="2"/>
      <scheme val="minor"/>
    </font>
    <font>
      <b/>
      <sz val="11"/>
      <color rgb="FF00008B"/>
      <name val="Calibri"/>
      <family val="2"/>
      <scheme val="minor"/>
    </font>
    <font>
      <sz val="10"/>
      <color rgb="FFFF0000"/>
      <name val="Calibri"/>
      <family val="2"/>
      <scheme val="minor"/>
    </font>
    <font>
      <sz val="10"/>
      <name val="Calibri (Cuerpo)"/>
    </font>
    <font>
      <u/>
      <sz val="11"/>
      <color theme="10"/>
      <name val="Calibri"/>
      <family val="2"/>
      <scheme val="minor"/>
    </font>
    <font>
      <sz val="10"/>
      <color rgb="FF0070C0"/>
      <name val="Calibri"/>
      <family val="2"/>
      <scheme val="minor"/>
    </font>
    <font>
      <b/>
      <sz val="10"/>
      <color theme="1"/>
      <name val="Calibri"/>
      <family val="2"/>
      <scheme val="minor"/>
    </font>
    <font>
      <sz val="10"/>
      <color rgb="FF00B0F0"/>
      <name val="Calibri"/>
      <family val="2"/>
      <scheme val="minor"/>
    </font>
    <font>
      <sz val="10"/>
      <color rgb="FFA0518D"/>
      <name val="Calibri"/>
      <family val="2"/>
      <scheme val="minor"/>
    </font>
    <font>
      <sz val="14"/>
      <name val="Calibri"/>
      <family val="2"/>
      <scheme val="minor"/>
    </font>
    <font>
      <b/>
      <sz val="14"/>
      <name val="Calibri"/>
      <family val="2"/>
      <scheme val="minor"/>
    </font>
    <font>
      <sz val="11"/>
      <color rgb="FF00B0F0"/>
      <name val="Calibri"/>
      <family val="2"/>
      <scheme val="minor"/>
    </font>
    <font>
      <sz val="11"/>
      <color rgb="FFA0518D"/>
      <name val="Calibri"/>
      <family val="2"/>
      <scheme val="minor"/>
    </font>
    <font>
      <b/>
      <sz val="11"/>
      <name val="Calibri"/>
      <family val="2"/>
      <scheme val="minor"/>
    </font>
    <font>
      <b/>
      <sz val="11"/>
      <color rgb="FF00B0F0"/>
      <name val="Calibri"/>
      <family val="2"/>
      <scheme val="minor"/>
    </font>
    <font>
      <b/>
      <sz val="14"/>
      <color theme="1"/>
      <name val="Calibri"/>
      <family val="2"/>
      <scheme val="minor"/>
    </font>
    <font>
      <b/>
      <sz val="11"/>
      <color theme="1"/>
      <name val="Calibri"/>
      <family val="2"/>
      <scheme val="minor"/>
    </font>
    <font>
      <sz val="11"/>
      <color theme="0" tint="-4.9989318521683403E-2"/>
      <name val="Calibri"/>
      <family val="2"/>
      <scheme val="minor"/>
    </font>
    <font>
      <sz val="10"/>
      <color theme="0" tint="-4.9989318521683403E-2"/>
      <name val="Calibri"/>
      <family val="2"/>
      <scheme val="minor"/>
    </font>
    <font>
      <sz val="10"/>
      <color indexed="8"/>
      <name val="Arial"/>
      <family val="2"/>
    </font>
    <font>
      <b/>
      <sz val="20"/>
      <name val="Calibri"/>
      <family val="2"/>
      <scheme val="minor"/>
    </font>
    <font>
      <sz val="11"/>
      <color theme="0" tint="-0.14999847407452621"/>
      <name val="Calibri"/>
      <family val="2"/>
      <scheme val="minor"/>
    </font>
    <font>
      <sz val="11"/>
      <color theme="0" tint="-0.249977111117893"/>
      <name val="Calibri"/>
      <family val="2"/>
      <scheme val="minor"/>
    </font>
    <font>
      <sz val="12"/>
      <name val="Calibri"/>
      <family val="2"/>
      <scheme val="minor"/>
    </font>
    <font>
      <b/>
      <sz val="12"/>
      <name val="Calibri"/>
      <family val="2"/>
      <scheme val="minor"/>
    </font>
    <font>
      <b/>
      <sz val="10"/>
      <color theme="4" tint="-0.499984740745262"/>
      <name val="Calibri"/>
      <family val="2"/>
      <scheme val="minor"/>
    </font>
    <font>
      <b/>
      <u/>
      <sz val="11"/>
      <color rgb="FF00008B"/>
      <name val="Calibri"/>
      <family val="2"/>
      <scheme val="minor"/>
    </font>
    <font>
      <b/>
      <sz val="14"/>
      <color rgb="FF00008B"/>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indexed="8"/>
      <name val="Times New Roman"/>
      <family val="1"/>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0"/>
      <color theme="10"/>
      <name val="Arial"/>
      <family val="2"/>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sz val="11"/>
      <color rgb="FF000000"/>
      <name val="Calibri"/>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b/>
      <sz val="14"/>
      <color rgb="FFFF0000"/>
      <name val="Calibri"/>
      <family val="2"/>
      <scheme val="minor"/>
    </font>
    <font>
      <b/>
      <sz val="14"/>
      <color rgb="FF000000"/>
      <name val="Calibri"/>
      <family val="2"/>
      <scheme val="minor"/>
    </font>
    <font>
      <b/>
      <sz val="12"/>
      <color rgb="FFFF0000"/>
      <name val="Calibri"/>
      <family val="2"/>
      <scheme val="minor"/>
    </font>
    <font>
      <b/>
      <sz val="18"/>
      <color rgb="FF00008B"/>
      <name val="Calibri"/>
      <family val="2"/>
      <scheme val="minor"/>
    </font>
    <font>
      <sz val="16"/>
      <color rgb="FF000000"/>
      <name val="Calibri"/>
      <family val="2"/>
      <scheme val="minor"/>
    </font>
    <font>
      <sz val="14"/>
      <color rgb="FF1A1A1A"/>
      <name val="Calibri"/>
      <family val="2"/>
      <scheme val="minor"/>
    </font>
    <font>
      <b/>
      <sz val="14"/>
      <color rgb="FF1A1A1A"/>
      <name val="Calibri"/>
      <family val="2"/>
      <scheme val="minor"/>
    </font>
    <font>
      <sz val="14"/>
      <color rgb="FF000000"/>
      <name val="Calibri"/>
      <family val="2"/>
      <scheme val="minor"/>
    </font>
    <font>
      <i/>
      <sz val="11"/>
      <color rgb="FF000000"/>
      <name val="Calibri"/>
      <family val="2"/>
      <scheme val="minor"/>
    </font>
    <font>
      <b/>
      <sz val="18"/>
      <color rgb="FFFF0000"/>
      <name val="Calibri (Cuerpo)"/>
    </font>
    <font>
      <sz val="12"/>
      <color rgb="FF000000"/>
      <name val="Calibri"/>
      <family val="2"/>
      <scheme val="minor"/>
    </font>
    <font>
      <sz val="14"/>
      <color theme="1"/>
      <name val="Calibri"/>
      <family val="2"/>
      <scheme val="minor"/>
    </font>
    <font>
      <sz val="12"/>
      <color theme="4"/>
      <name val="Calibri"/>
      <family val="2"/>
      <scheme val="minor"/>
    </font>
    <font>
      <i/>
      <sz val="12"/>
      <color theme="4"/>
      <name val="Calibri"/>
      <family val="2"/>
      <scheme val="minor"/>
    </font>
    <font>
      <sz val="12"/>
      <color rgb="FF0070C0"/>
      <name val="Calibri"/>
      <family val="2"/>
      <scheme val="minor"/>
    </font>
    <font>
      <u/>
      <sz val="12"/>
      <color theme="10"/>
      <name val="Calibri"/>
      <family val="2"/>
      <scheme val="minor"/>
    </font>
    <font>
      <sz val="11"/>
      <color theme="10"/>
      <name val="Calibri"/>
      <family val="2"/>
      <scheme val="minor"/>
    </font>
    <font>
      <i/>
      <sz val="12"/>
      <name val="Calibri"/>
      <family val="2"/>
      <scheme val="minor"/>
    </font>
    <font>
      <sz val="12"/>
      <color theme="10"/>
      <name val="Calibri"/>
      <family val="2"/>
      <scheme val="minor"/>
    </font>
    <font>
      <i/>
      <sz val="12"/>
      <color theme="10"/>
      <name val="Calibri"/>
      <family val="2"/>
      <scheme val="minor"/>
    </font>
    <font>
      <i/>
      <sz val="12"/>
      <color rgb="FF0070C0"/>
      <name val="Calibri"/>
      <family val="2"/>
      <scheme val="minor"/>
    </font>
    <font>
      <sz val="11"/>
      <color rgb="FFFF0000"/>
      <name val="Calibri"/>
      <family val="2"/>
      <scheme val="minor"/>
    </font>
    <font>
      <b/>
      <sz val="11"/>
      <color rgb="FFFF0000"/>
      <name val="Calibri"/>
      <family val="2"/>
      <scheme val="minor"/>
    </font>
    <font>
      <b/>
      <u/>
      <sz val="11"/>
      <color rgb="FF002060"/>
      <name val="Calibri"/>
      <family val="2"/>
      <scheme val="minor"/>
    </font>
    <font>
      <b/>
      <sz val="16"/>
      <color rgb="FFFF0000"/>
      <name val="Calibri"/>
      <family val="2"/>
      <scheme val="minor"/>
    </font>
    <font>
      <i/>
      <sz val="14"/>
      <color theme="1"/>
      <name val="Calibri"/>
      <family val="2"/>
      <scheme val="minor"/>
    </font>
    <font>
      <sz val="12"/>
      <color theme="3" tint="0.39997558519241921"/>
      <name val="Calibri"/>
      <family val="2"/>
      <scheme val="minor"/>
    </font>
    <font>
      <b/>
      <sz val="17"/>
      <name val="Calibri"/>
      <family val="2"/>
      <scheme val="minor"/>
    </font>
    <font>
      <sz val="10"/>
      <color theme="1" tint="0.249977111117893"/>
      <name val="Calibri"/>
      <family val="2"/>
      <scheme val="minor"/>
    </font>
    <font>
      <b/>
      <sz val="10"/>
      <color rgb="FF000000"/>
      <name val="Calibri"/>
      <family val="2"/>
      <scheme val="minor"/>
    </font>
    <font>
      <i/>
      <sz val="12"/>
      <color theme="1"/>
      <name val="Calibri"/>
      <family val="2"/>
      <scheme val="minor"/>
    </font>
    <font>
      <b/>
      <sz val="10"/>
      <color theme="0" tint="-0.499984740745262"/>
      <name val="Calibri"/>
      <family val="2"/>
      <scheme val="minor"/>
    </font>
    <font>
      <sz val="10"/>
      <color theme="0" tint="-0.499984740745262"/>
      <name val="Calibri"/>
      <family val="2"/>
      <scheme val="minor"/>
    </font>
    <font>
      <b/>
      <sz val="13"/>
      <name val="Calibri"/>
      <family val="2"/>
      <scheme val="minor"/>
    </font>
    <font>
      <b/>
      <sz val="13"/>
      <color theme="0" tint="-0.499984740745262"/>
      <name val="Calibri"/>
      <family val="2"/>
      <scheme val="minor"/>
    </font>
    <font>
      <b/>
      <sz val="16"/>
      <color theme="8" tint="-0.499984740745262"/>
      <name val="Calibri"/>
      <family val="2"/>
      <scheme val="minor"/>
    </font>
    <font>
      <b/>
      <sz val="18"/>
      <color theme="8" tint="-0.499984740745262"/>
      <name val="Calibri"/>
      <family val="2"/>
      <scheme val="minor"/>
    </font>
    <font>
      <b/>
      <u/>
      <sz val="18"/>
      <color rgb="FF00008B"/>
      <name val="Calibri"/>
      <family val="2"/>
      <scheme val="minor"/>
    </font>
    <font>
      <i/>
      <sz val="12"/>
      <color rgb="FF000000"/>
      <name val="Calibri"/>
      <family val="2"/>
      <scheme val="minor"/>
    </font>
    <font>
      <sz val="9"/>
      <color theme="1"/>
      <name val="Calibri"/>
      <family val="2"/>
      <scheme val="minor"/>
    </font>
    <font>
      <sz val="14"/>
      <name val="Calibri (Body)"/>
    </font>
    <font>
      <sz val="14"/>
      <color rgb="FF0070C0"/>
      <name val="Calibri (Body)"/>
    </font>
    <font>
      <i/>
      <sz val="10"/>
      <color theme="0" tint="-4.9989318521683403E-2"/>
      <name val="Calibri"/>
      <family val="2"/>
      <scheme val="minor"/>
    </font>
    <font>
      <b/>
      <i/>
      <sz val="10"/>
      <name val="Calibri"/>
      <family val="2"/>
      <scheme val="minor"/>
    </font>
    <font>
      <i/>
      <sz val="10"/>
      <name val="Calibri"/>
      <family val="2"/>
      <scheme val="minor"/>
    </font>
    <font>
      <i/>
      <sz val="10"/>
      <color theme="1"/>
      <name val="Calibri"/>
      <family val="2"/>
      <scheme val="minor"/>
    </font>
    <font>
      <sz val="11"/>
      <color theme="1"/>
      <name val="Garamond"/>
      <family val="1"/>
    </font>
    <font>
      <sz val="11"/>
      <name val="Garamond"/>
      <family val="1"/>
    </font>
    <font>
      <sz val="8"/>
      <name val="Calibri"/>
      <family val="2"/>
      <scheme val="minor"/>
    </font>
    <font>
      <i/>
      <sz val="11"/>
      <name val="Calibri"/>
      <family val="2"/>
      <scheme val="minor"/>
    </font>
    <font>
      <b/>
      <i/>
      <sz val="11"/>
      <name val="Calibri"/>
      <family val="2"/>
      <scheme val="minor"/>
    </font>
    <font>
      <sz val="10"/>
      <color theme="8" tint="0.39997558519241921"/>
      <name val="Calibri"/>
      <family val="2"/>
      <scheme val="minor"/>
    </font>
    <font>
      <sz val="10"/>
      <color theme="5"/>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tint="0.39997558519241921"/>
        <bgColor indexed="64"/>
      </patternFill>
    </fill>
    <fill>
      <patternFill patternType="solid">
        <fgColor indexed="22"/>
      </patternFill>
    </fill>
    <fill>
      <patternFill patternType="solid">
        <fgColor theme="5" tint="0.59999389629810485"/>
        <bgColor indexed="64"/>
      </patternFill>
    </fill>
    <fill>
      <patternFill patternType="solid">
        <fgColor rgb="FFD5C0F0"/>
        <bgColor indexed="64"/>
      </patternFill>
    </fill>
    <fill>
      <patternFill patternType="solid">
        <fgColor theme="4" tint="0.59999389629810485"/>
        <bgColor indexed="64"/>
      </patternFill>
    </fill>
    <fill>
      <patternFill patternType="solid">
        <fgColor rgb="FFBDD7EE"/>
        <bgColor indexed="64"/>
      </patternFill>
    </fill>
    <fill>
      <patternFill patternType="solid">
        <fgColor rgb="FF8EA9DB"/>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92D050"/>
        <bgColor indexed="64"/>
      </patternFill>
    </fill>
    <fill>
      <patternFill patternType="solid">
        <fgColor theme="0"/>
        <bgColor rgb="FF000000"/>
      </patternFill>
    </fill>
    <fill>
      <patternFill patternType="solid">
        <fgColor rgb="FFE4DFEC"/>
        <bgColor rgb="FF000000"/>
      </patternFill>
    </fill>
    <fill>
      <patternFill patternType="solid">
        <fgColor theme="4" tint="0.39997558519241921"/>
        <bgColor indexed="64"/>
      </patternFill>
    </fill>
    <fill>
      <patternFill patternType="solid">
        <fgColor rgb="FFE4F1D9"/>
        <bgColor rgb="FF000000"/>
      </patternFill>
    </fill>
    <fill>
      <patternFill patternType="solid">
        <fgColor rgb="FFEBF1DE"/>
        <bgColor rgb="FF000000"/>
      </patternFill>
    </fill>
    <fill>
      <patternFill patternType="solid">
        <fgColor rgb="FFDAEEF3"/>
        <bgColor rgb="FF000000"/>
      </patternFill>
    </fill>
    <fill>
      <patternFill patternType="solid">
        <fgColor theme="6" tint="0.79998168889431442"/>
        <bgColor rgb="FF000000"/>
      </patternFill>
    </fill>
    <fill>
      <patternFill patternType="solid">
        <fgColor rgb="FFF2F2F2"/>
        <bgColor rgb="FF000000"/>
      </patternFill>
    </fill>
    <fill>
      <patternFill patternType="solid">
        <fgColor theme="2"/>
        <bgColor indexed="64"/>
      </patternFill>
    </fill>
    <fill>
      <patternFill patternType="solid">
        <fgColor rgb="FFA9D08E"/>
        <bgColor indexed="64"/>
      </patternFill>
    </fill>
    <fill>
      <patternFill patternType="solid">
        <fgColor rgb="FFFF0000"/>
        <bgColor indexed="64"/>
      </patternFill>
    </fill>
  </fills>
  <borders count="48">
    <border>
      <left/>
      <right/>
      <top/>
      <bottom/>
      <diagonal/>
    </border>
    <border>
      <left/>
      <right/>
      <top/>
      <bottom style="medium">
        <color auto="1"/>
      </bottom>
      <diagonal/>
    </border>
    <border>
      <left style="medium">
        <color theme="0"/>
      </left>
      <right/>
      <top/>
      <bottom/>
      <diagonal/>
    </border>
    <border>
      <left style="medium">
        <color theme="0"/>
      </left>
      <right style="medium">
        <color theme="0"/>
      </right>
      <top/>
      <bottom/>
      <diagonal/>
    </border>
    <border>
      <left/>
      <right style="medium">
        <color theme="0"/>
      </right>
      <top/>
      <bottom/>
      <diagonal/>
    </border>
    <border>
      <left/>
      <right/>
      <top/>
      <bottom style="medium">
        <color theme="0"/>
      </bottom>
      <diagonal/>
    </border>
    <border>
      <left/>
      <right/>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medium">
        <color auto="1"/>
      </top>
      <bottom style="thin">
        <color auto="1"/>
      </bottom>
      <diagonal/>
    </border>
    <border>
      <left/>
      <right/>
      <top style="dotted">
        <color auto="1"/>
      </top>
      <bottom style="thin">
        <color auto="1"/>
      </bottom>
      <diagonal/>
    </border>
    <border>
      <left/>
      <right/>
      <top style="dashed">
        <color auto="1"/>
      </top>
      <bottom style="dashed">
        <color auto="1"/>
      </bottom>
      <diagonal/>
    </border>
    <border>
      <left/>
      <right/>
      <top style="thin">
        <color auto="1"/>
      </top>
      <bottom style="double">
        <color auto="1"/>
      </bottom>
      <diagonal/>
    </border>
    <border>
      <left style="medium">
        <color theme="0"/>
      </left>
      <right/>
      <top/>
      <bottom style="medium">
        <color indexed="64"/>
      </bottom>
      <diagonal/>
    </border>
    <border>
      <left style="medium">
        <color theme="0"/>
      </left>
      <right style="medium">
        <color theme="0"/>
      </right>
      <top/>
      <bottom style="medium">
        <color indexed="64"/>
      </bottom>
      <diagonal/>
    </border>
    <border>
      <left style="medium">
        <color theme="0"/>
      </left>
      <right/>
      <top/>
      <bottom style="thin">
        <color indexed="64"/>
      </bottom>
      <diagonal/>
    </border>
    <border>
      <left style="medium">
        <color theme="0"/>
      </left>
      <right/>
      <top style="medium">
        <color auto="1"/>
      </top>
      <bottom/>
      <diagonal/>
    </border>
    <border>
      <left style="medium">
        <color theme="0"/>
      </left>
      <right style="medium">
        <color theme="0"/>
      </right>
      <top style="medium">
        <color auto="1"/>
      </top>
      <bottom/>
      <diagonal/>
    </border>
    <border>
      <left style="medium">
        <color theme="0"/>
      </left>
      <right/>
      <top style="medium">
        <color auto="1"/>
      </top>
      <bottom style="thin">
        <color indexed="64"/>
      </bottom>
      <diagonal/>
    </border>
    <border>
      <left/>
      <right style="medium">
        <color theme="0"/>
      </right>
      <top style="medium">
        <color auto="1"/>
      </top>
      <bottom style="thin">
        <color indexed="64"/>
      </bottom>
      <diagonal/>
    </border>
    <border>
      <left style="medium">
        <color theme="0"/>
      </left>
      <right/>
      <top style="thin">
        <color indexed="64"/>
      </top>
      <bottom style="double">
        <color indexed="64"/>
      </bottom>
      <diagonal/>
    </border>
    <border>
      <left/>
      <right/>
      <top style="thin">
        <color indexed="64"/>
      </top>
      <bottom style="double">
        <color indexed="64"/>
      </bottom>
      <diagonal/>
    </border>
    <border>
      <left/>
      <right style="medium">
        <color theme="0"/>
      </right>
      <top style="thin">
        <color indexed="64"/>
      </top>
      <bottom style="double">
        <color indexed="64"/>
      </bottom>
      <diagonal/>
    </border>
    <border>
      <left/>
      <right style="medium">
        <color theme="0"/>
      </right>
      <top/>
      <bottom style="medium">
        <color indexed="64"/>
      </bottom>
      <diagonal/>
    </border>
    <border>
      <left style="medium">
        <color theme="0"/>
      </left>
      <right/>
      <top/>
      <bottom style="double">
        <color indexed="64"/>
      </bottom>
      <diagonal/>
    </border>
    <border>
      <left/>
      <right/>
      <top/>
      <bottom style="double">
        <color indexed="64"/>
      </bottom>
      <diagonal/>
    </border>
    <border>
      <left/>
      <right style="medium">
        <color theme="0"/>
      </right>
      <top/>
      <bottom style="double">
        <color indexed="64"/>
      </bottom>
      <diagonal/>
    </border>
    <border>
      <left/>
      <right/>
      <top/>
      <bottom style="medium">
        <color indexed="64"/>
      </bottom>
      <diagonal/>
    </border>
    <border>
      <left/>
      <right/>
      <top style="medium">
        <color indexed="64"/>
      </top>
      <bottom style="medium">
        <color indexed="64"/>
      </bottom>
      <diagonal/>
    </border>
    <border>
      <left style="medium">
        <color theme="0"/>
      </left>
      <right/>
      <top style="medium">
        <color auto="1"/>
      </top>
      <bottom style="medium">
        <color indexed="64"/>
      </bottom>
      <diagonal/>
    </border>
    <border>
      <left/>
      <right style="medium">
        <color theme="0"/>
      </right>
      <top style="medium">
        <color auto="1"/>
      </top>
      <bottom style="medium">
        <color indexed="64"/>
      </bottom>
      <diagonal/>
    </border>
    <border>
      <left/>
      <right/>
      <top style="thin">
        <color auto="1"/>
      </top>
      <bottom style="thin">
        <color indexed="64"/>
      </bottom>
      <diagonal/>
    </border>
    <border>
      <left/>
      <right/>
      <top style="medium">
        <color auto="1"/>
      </top>
      <bottom style="thin">
        <color theme="1"/>
      </bottom>
      <diagonal/>
    </border>
    <border>
      <left/>
      <right/>
      <top/>
      <bottom style="thin">
        <color theme="1"/>
      </bottom>
      <diagonal/>
    </border>
    <border>
      <left/>
      <right/>
      <top style="medium">
        <color indexed="64"/>
      </top>
      <bottom style="double">
        <color indexed="64"/>
      </bottom>
      <diagonal/>
    </border>
    <border>
      <left/>
      <right/>
      <top style="double">
        <color indexed="64"/>
      </top>
      <bottom style="medium">
        <color indexed="64"/>
      </bottom>
      <diagonal/>
    </border>
    <border>
      <left/>
      <right style="medium">
        <color theme="0"/>
      </right>
      <top/>
      <bottom style="thin">
        <color indexed="64"/>
      </bottom>
      <diagonal/>
    </border>
    <border>
      <left style="medium">
        <color theme="0"/>
      </left>
      <right/>
      <top style="medium">
        <color indexed="64"/>
      </top>
      <bottom style="double">
        <color indexed="64"/>
      </bottom>
      <diagonal/>
    </border>
    <border>
      <left/>
      <right style="medium">
        <color theme="0"/>
      </right>
      <top style="medium">
        <color indexed="64"/>
      </top>
      <bottom style="double">
        <color indexed="64"/>
      </bottom>
      <diagonal/>
    </border>
    <border>
      <left/>
      <right/>
      <top style="medium">
        <color indexed="64"/>
      </top>
      <bottom style="dashed">
        <color indexed="64"/>
      </bottom>
      <diagonal/>
    </border>
  </borders>
  <cellStyleXfs count="1118">
    <xf numFmtId="170" fontId="0"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26" fillId="0" borderId="0" applyNumberFormat="0" applyFill="0" applyBorder="0" applyAlignment="0" applyProtection="0"/>
    <xf numFmtId="170" fontId="11" fillId="0" borderId="0"/>
    <xf numFmtId="170" fontId="41" fillId="0" borderId="0"/>
    <xf numFmtId="9" fontId="9" fillId="0" borderId="0" applyFont="0" applyFill="0" applyBorder="0" applyAlignment="0" applyProtection="0"/>
    <xf numFmtId="170" fontId="26" fillId="0" borderId="0" applyNumberFormat="0" applyFill="0" applyBorder="0" applyAlignment="0" applyProtection="0"/>
    <xf numFmtId="9" fontId="11" fillId="0" borderId="0" applyFont="0" applyFill="0" applyBorder="0" applyAlignment="0" applyProtection="0"/>
    <xf numFmtId="170" fontId="11" fillId="0" borderId="0"/>
    <xf numFmtId="170" fontId="50" fillId="0" borderId="0" applyNumberFormat="0" applyFill="0" applyBorder="0" applyAlignment="0" applyProtection="0"/>
    <xf numFmtId="170" fontId="51" fillId="5" borderId="0" applyNumberFormat="0" applyBorder="0" applyAlignment="0" applyProtection="0"/>
    <xf numFmtId="170" fontId="51" fillId="5" borderId="0" applyNumberFormat="0" applyBorder="0" applyAlignment="0" applyProtection="0"/>
    <xf numFmtId="170" fontId="51" fillId="6" borderId="0" applyNumberFormat="0" applyBorder="0" applyAlignment="0" applyProtection="0"/>
    <xf numFmtId="170" fontId="51" fillId="7" borderId="0" applyNumberFormat="0" applyBorder="0" applyAlignment="0" applyProtection="0"/>
    <xf numFmtId="170" fontId="51" fillId="8" borderId="0" applyNumberFormat="0" applyBorder="0" applyAlignment="0" applyProtection="0"/>
    <xf numFmtId="170" fontId="51" fillId="9" borderId="0" applyNumberFormat="0" applyBorder="0" applyAlignment="0" applyProtection="0"/>
    <xf numFmtId="170" fontId="51" fillId="10" borderId="0" applyNumberFormat="0" applyBorder="0" applyAlignment="0" applyProtection="0"/>
    <xf numFmtId="170" fontId="51" fillId="11" borderId="0" applyNumberFormat="0" applyBorder="0" applyAlignment="0" applyProtection="0"/>
    <xf numFmtId="170" fontId="51" fillId="12" borderId="0" applyNumberFormat="0" applyBorder="0" applyAlignment="0" applyProtection="0"/>
    <xf numFmtId="170" fontId="51" fillId="13" borderId="0" applyNumberFormat="0" applyBorder="0" applyAlignment="0" applyProtection="0"/>
    <xf numFmtId="170" fontId="51" fillId="8" borderId="0" applyNumberFormat="0" applyBorder="0" applyAlignment="0" applyProtection="0"/>
    <xf numFmtId="170" fontId="51" fillId="11" borderId="0" applyNumberFormat="0" applyBorder="0" applyAlignment="0" applyProtection="0"/>
    <xf numFmtId="170" fontId="51" fillId="14" borderId="0" applyNumberFormat="0" applyBorder="0" applyAlignment="0" applyProtection="0"/>
    <xf numFmtId="170" fontId="52" fillId="15" borderId="0" applyNumberFormat="0" applyBorder="0" applyAlignment="0" applyProtection="0"/>
    <xf numFmtId="170" fontId="52" fillId="12" borderId="0" applyNumberFormat="0" applyBorder="0" applyAlignment="0" applyProtection="0"/>
    <xf numFmtId="170" fontId="52" fillId="13" borderId="0" applyNumberFormat="0" applyBorder="0" applyAlignment="0" applyProtection="0"/>
    <xf numFmtId="170" fontId="52" fillId="16" borderId="0" applyNumberFormat="0" applyBorder="0" applyAlignment="0" applyProtection="0"/>
    <xf numFmtId="170" fontId="52" fillId="17" borderId="0" applyNumberFormat="0" applyBorder="0" applyAlignment="0" applyProtection="0"/>
    <xf numFmtId="170" fontId="52" fillId="18" borderId="0" applyNumberFormat="0" applyBorder="0" applyAlignment="0" applyProtection="0"/>
    <xf numFmtId="170" fontId="52" fillId="19" borderId="0" applyNumberFormat="0" applyBorder="0" applyAlignment="0" applyProtection="0"/>
    <xf numFmtId="170" fontId="52" fillId="20" borderId="0" applyNumberFormat="0" applyBorder="0" applyAlignment="0" applyProtection="0"/>
    <xf numFmtId="170" fontId="52" fillId="21" borderId="0" applyNumberFormat="0" applyBorder="0" applyAlignment="0" applyProtection="0"/>
    <xf numFmtId="170" fontId="52" fillId="16" borderId="0" applyNumberFormat="0" applyBorder="0" applyAlignment="0" applyProtection="0"/>
    <xf numFmtId="170" fontId="52" fillId="17" borderId="0" applyNumberFormat="0" applyBorder="0" applyAlignment="0" applyProtection="0"/>
    <xf numFmtId="170" fontId="52" fillId="22" borderId="0" applyNumberFormat="0" applyBorder="0" applyAlignment="0" applyProtection="0"/>
    <xf numFmtId="170" fontId="50" fillId="0" borderId="0" applyNumberFormat="0" applyFill="0" applyBorder="0" applyAlignment="0" applyProtection="0"/>
    <xf numFmtId="170" fontId="53" fillId="6" borderId="0" applyNumberFormat="0" applyBorder="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5" fillId="24" borderId="9" applyNumberFormat="0" applyAlignment="0" applyProtection="0"/>
    <xf numFmtId="164" fontId="11" fillId="0" borderId="0" applyFont="0" applyFill="0" applyBorder="0" applyAlignment="0" applyProtection="0"/>
    <xf numFmtId="43" fontId="9" fillId="0" borderId="0" applyFont="0" applyFill="0" applyBorder="0" applyAlignment="0" applyProtection="0"/>
    <xf numFmtId="43" fontId="51" fillId="0" borderId="0" applyFont="0" applyFill="0" applyBorder="0" applyAlignment="0" applyProtection="0"/>
    <xf numFmtId="43" fontId="9"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174" fontId="50" fillId="0" borderId="0" applyFont="0" applyFill="0" applyBorder="0" applyAlignment="0" applyProtection="0"/>
    <xf numFmtId="175" fontId="50"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174" fontId="51" fillId="0" borderId="0" applyFont="0" applyFill="0" applyBorder="0" applyAlignment="0" applyProtection="0"/>
    <xf numFmtId="3" fontId="57" fillId="0" borderId="0">
      <alignment horizontal="right"/>
    </xf>
    <xf numFmtId="173" fontId="57" fillId="0" borderId="0">
      <alignment horizontal="right" vertical="top"/>
    </xf>
    <xf numFmtId="176" fontId="57" fillId="0" borderId="0">
      <alignment horizontal="right" vertical="top"/>
    </xf>
    <xf numFmtId="3" fontId="57" fillId="0" borderId="0">
      <alignment horizontal="right"/>
    </xf>
    <xf numFmtId="173" fontId="57" fillId="0" borderId="0">
      <alignment horizontal="right" vertical="top"/>
    </xf>
    <xf numFmtId="170" fontId="58" fillId="0" borderId="0">
      <protection locked="0"/>
    </xf>
    <xf numFmtId="170" fontId="58" fillId="0" borderId="0">
      <protection locked="0"/>
    </xf>
    <xf numFmtId="177" fontId="58" fillId="0" borderId="0">
      <protection locked="0"/>
    </xf>
    <xf numFmtId="178" fontId="59" fillId="0" borderId="0" applyFont="0" applyFill="0" applyBorder="0" applyAlignment="0" applyProtection="0"/>
    <xf numFmtId="179" fontId="59" fillId="0" borderId="0" applyFont="0" applyFill="0" applyBorder="0" applyAlignment="0" applyProtection="0"/>
    <xf numFmtId="170" fontId="50" fillId="0" borderId="0">
      <alignment horizontal="left" wrapText="1"/>
    </xf>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60" fillId="0" borderId="0" applyNumberFormat="0" applyFill="0" applyBorder="0" applyAlignment="0" applyProtection="0"/>
    <xf numFmtId="180" fontId="58" fillId="0" borderId="0">
      <protection locked="0"/>
    </xf>
    <xf numFmtId="170" fontId="61" fillId="7" borderId="0" applyNumberFormat="0" applyBorder="0" applyAlignment="0" applyProtection="0"/>
    <xf numFmtId="170" fontId="62" fillId="0" borderId="10" applyNumberFormat="0" applyFill="0" applyAlignment="0" applyProtection="0"/>
    <xf numFmtId="170" fontId="62" fillId="0" borderId="10" applyNumberFormat="0" applyFill="0" applyAlignment="0" applyProtection="0"/>
    <xf numFmtId="170" fontId="62" fillId="0" borderId="10" applyNumberFormat="0" applyFill="0" applyAlignment="0" applyProtection="0"/>
    <xf numFmtId="170" fontId="63" fillId="0" borderId="11" applyNumberFormat="0" applyFill="0" applyAlignment="0" applyProtection="0"/>
    <xf numFmtId="170" fontId="63" fillId="0" borderId="11" applyNumberFormat="0" applyFill="0" applyAlignment="0" applyProtection="0"/>
    <xf numFmtId="170" fontId="63" fillId="0" borderId="11"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12" applyNumberFormat="0" applyFill="0" applyAlignment="0" applyProtection="0"/>
    <xf numFmtId="170" fontId="64" fillId="0" borderId="0" applyNumberFormat="0" applyFill="0" applyBorder="0" applyAlignment="0" applyProtection="0"/>
    <xf numFmtId="181" fontId="65" fillId="0" borderId="0">
      <protection locked="0"/>
    </xf>
    <xf numFmtId="181" fontId="65" fillId="0" borderId="0">
      <protection locked="0"/>
    </xf>
    <xf numFmtId="170" fontId="66" fillId="0" borderId="0" applyNumberFormat="0" applyFill="0" applyBorder="0" applyAlignment="0" applyProtection="0">
      <alignment vertical="top"/>
      <protection locked="0"/>
    </xf>
    <xf numFmtId="170" fontId="66" fillId="0" borderId="0" applyNumberFormat="0" applyFill="0" applyBorder="0" applyAlignment="0" applyProtection="0">
      <alignment vertical="top"/>
      <protection locked="0"/>
    </xf>
    <xf numFmtId="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26"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67"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66" fillId="0" borderId="0" applyNumberFormat="0" applyFill="0" applyBorder="0" applyAlignment="0" applyProtection="0">
      <alignment vertical="top"/>
      <protection locked="0"/>
    </xf>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26" fillId="0" borderId="0" applyNumberFormat="0" applyFill="0" applyBorder="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9" fillId="0" borderId="13" applyNumberFormat="0" applyFill="0" applyAlignment="0" applyProtection="0"/>
    <xf numFmtId="170" fontId="70" fillId="0" borderId="0">
      <alignment horizontal="centerContinuous" wrapText="1"/>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74"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174" fontId="50" fillId="0" borderId="0" applyFont="0" applyFill="0" applyBorder="0" applyAlignment="0" applyProtection="0"/>
    <xf numFmtId="174" fontId="51" fillId="0" borderId="0" applyFont="0" applyFill="0" applyBorder="0" applyAlignment="0" applyProtection="0"/>
    <xf numFmtId="43" fontId="50" fillId="0" borderId="0" applyFont="0" applyFill="0" applyBorder="0" applyAlignment="0" applyProtection="0"/>
    <xf numFmtId="168" fontId="50" fillId="0" borderId="0" applyFont="0" applyFill="0" applyBorder="0" applyAlignment="0" applyProtection="0"/>
    <xf numFmtId="168"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70" fontId="50" fillId="0" borderId="0">
      <alignment horizontal="left" wrapText="1"/>
    </xf>
    <xf numFmtId="170" fontId="41" fillId="0" borderId="0"/>
    <xf numFmtId="170" fontId="50" fillId="0" borderId="0"/>
    <xf numFmtId="170" fontId="50" fillId="0" borderId="0"/>
    <xf numFmtId="170" fontId="41" fillId="0" borderId="0"/>
    <xf numFmtId="170" fontId="50" fillId="0" borderId="0"/>
    <xf numFmtId="170" fontId="41" fillId="0" borderId="0"/>
    <xf numFmtId="170" fontId="50" fillId="0" borderId="0"/>
    <xf numFmtId="170" fontId="41" fillId="0" borderId="0"/>
    <xf numFmtId="170" fontId="41" fillId="0" borderId="0"/>
    <xf numFmtId="170" fontId="41" fillId="0" borderId="0"/>
    <xf numFmtId="170" fontId="50" fillId="0" borderId="0"/>
    <xf numFmtId="170" fontId="41" fillId="0" borderId="0"/>
    <xf numFmtId="170" fontId="41" fillId="0" borderId="0"/>
    <xf numFmtId="170" fontId="11" fillId="0" borderId="0"/>
    <xf numFmtId="170" fontId="11" fillId="0" borderId="0"/>
    <xf numFmtId="170" fontId="41" fillId="0" borderId="0"/>
    <xf numFmtId="170" fontId="41" fillId="0" borderId="0"/>
    <xf numFmtId="170" fontId="41"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1" fillId="0" borderId="0"/>
    <xf numFmtId="170" fontId="50" fillId="0" borderId="0"/>
    <xf numFmtId="170" fontId="50" fillId="0" borderId="0"/>
    <xf numFmtId="0" fontId="11" fillId="0" borderId="0"/>
    <xf numFmtId="170" fontId="50" fillId="0" borderId="0"/>
    <xf numFmtId="170" fontId="41" fillId="0" borderId="0"/>
    <xf numFmtId="170" fontId="50" fillId="0" borderId="0" applyNumberFormat="0" applyFill="0" applyBorder="0" applyAlignment="0" applyProtection="0"/>
    <xf numFmtId="0" fontId="11" fillId="0" borderId="0"/>
    <xf numFmtId="170" fontId="41" fillId="0" borderId="0"/>
    <xf numFmtId="170" fontId="11"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41" fillId="0" borderId="0"/>
    <xf numFmtId="170" fontId="41" fillId="0" borderId="0"/>
    <xf numFmtId="170" fontId="5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50" fillId="0" borderId="0">
      <alignment horizontal="left" wrapText="1"/>
    </xf>
    <xf numFmtId="170" fontId="50" fillId="0" borderId="0">
      <alignment horizontal="left" wrapText="1"/>
    </xf>
    <xf numFmtId="170" fontId="50" fillId="0" borderId="0">
      <alignment horizontal="left" wrapText="1"/>
    </xf>
    <xf numFmtId="170" fontId="50" fillId="0" borderId="0">
      <alignment horizontal="left" wrapText="1"/>
    </xf>
    <xf numFmtId="170" fontId="50" fillId="0" borderId="0">
      <alignment horizontal="left" wrapText="1"/>
    </xf>
    <xf numFmtId="170" fontId="50" fillId="0" borderId="0">
      <alignment horizontal="left" wrapText="1"/>
    </xf>
    <xf numFmtId="170" fontId="71" fillId="0" borderId="0"/>
    <xf numFmtId="170" fontId="50" fillId="0" borderId="0" applyNumberFormat="0" applyFill="0" applyBorder="0" applyAlignment="0" applyProtection="0"/>
    <xf numFmtId="170" fontId="72"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72" fillId="0" borderId="0"/>
    <xf numFmtId="0" fontId="9" fillId="0" borderId="0"/>
    <xf numFmtId="0" fontId="9" fillId="0" borderId="0"/>
    <xf numFmtId="0" fontId="73" fillId="0" borderId="0"/>
    <xf numFmtId="170" fontId="11" fillId="0" borderId="0"/>
    <xf numFmtId="170" fontId="41"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50"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72" fillId="0" borderId="0"/>
    <xf numFmtId="170" fontId="41" fillId="0" borderId="0"/>
    <xf numFmtId="170" fontId="50" fillId="0" borderId="0"/>
    <xf numFmtId="170" fontId="50" fillId="0" borderId="0"/>
    <xf numFmtId="170" fontId="50" fillId="0" borderId="0"/>
    <xf numFmtId="170" fontId="50" fillId="0" borderId="0"/>
    <xf numFmtId="170" fontId="72" fillId="0" borderId="0"/>
    <xf numFmtId="170" fontId="72" fillId="0" borderId="0"/>
    <xf numFmtId="170" fontId="72" fillId="0" borderId="0"/>
    <xf numFmtId="170" fontId="72" fillId="0" borderId="0"/>
    <xf numFmtId="170" fontId="72" fillId="0" borderId="0"/>
    <xf numFmtId="170" fontId="9" fillId="0" borderId="0"/>
    <xf numFmtId="0" fontId="9" fillId="0" borderId="0"/>
    <xf numFmtId="170" fontId="9" fillId="0" borderId="0"/>
    <xf numFmtId="170" fontId="9" fillId="0" borderId="0"/>
    <xf numFmtId="170" fontId="9" fillId="0" borderId="0"/>
    <xf numFmtId="0" fontId="73" fillId="0" borderId="0"/>
    <xf numFmtId="0" fontId="9" fillId="0" borderId="0"/>
    <xf numFmtId="0" fontId="9" fillId="0" borderId="0"/>
    <xf numFmtId="170" fontId="11" fillId="0" borderId="0"/>
    <xf numFmtId="170" fontId="41" fillId="0" borderId="0"/>
    <xf numFmtId="170" fontId="50" fillId="0" borderId="0"/>
    <xf numFmtId="170" fontId="50" fillId="0" borderId="0"/>
    <xf numFmtId="170" fontId="50" fillId="0" borderId="0"/>
    <xf numFmtId="170" fontId="11" fillId="0" borderId="0"/>
    <xf numFmtId="0" fontId="9" fillId="0" borderId="0"/>
    <xf numFmtId="0" fontId="9" fillId="0" borderId="0"/>
    <xf numFmtId="0" fontId="11" fillId="0" borderId="0"/>
    <xf numFmtId="17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70" fontId="41" fillId="0" borderId="0"/>
    <xf numFmtId="170" fontId="50" fillId="0" borderId="0"/>
    <xf numFmtId="170" fontId="5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70" fontId="41" fillId="0" borderId="0"/>
    <xf numFmtId="170" fontId="50" fillId="0" borderId="0"/>
    <xf numFmtId="170" fontId="50" fillId="0" borderId="0"/>
    <xf numFmtId="170" fontId="50" fillId="0" borderId="0"/>
    <xf numFmtId="170" fontId="41" fillId="0" borderId="0"/>
    <xf numFmtId="170" fontId="50" fillId="0" borderId="0"/>
    <xf numFmtId="170" fontId="50" fillId="0" borderId="0"/>
    <xf numFmtId="170" fontId="50" fillId="0" borderId="0"/>
    <xf numFmtId="170" fontId="50" fillId="0" borderId="0"/>
    <xf numFmtId="170" fontId="50" fillId="0" borderId="0"/>
    <xf numFmtId="1" fontId="57" fillId="0" borderId="0">
      <alignment horizontal="right" vertical="top"/>
    </xf>
    <xf numFmtId="182" fontId="57" fillId="0" borderId="0">
      <alignment horizontal="right" vertical="top"/>
    </xf>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9" fontId="50"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7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3" fillId="0" borderId="0" applyFont="0" applyFill="0" applyBorder="0" applyAlignment="0" applyProtection="0"/>
    <xf numFmtId="9" fontId="9"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183" fontId="75" fillId="0" borderId="0">
      <alignment horizontal="right"/>
    </xf>
    <xf numFmtId="170" fontId="75" fillId="0" borderId="0">
      <alignment horizontal="left"/>
    </xf>
    <xf numFmtId="170" fontId="76" fillId="0" borderId="0"/>
    <xf numFmtId="184" fontId="77" fillId="0" borderId="0"/>
    <xf numFmtId="184" fontId="75" fillId="0" borderId="0"/>
    <xf numFmtId="170" fontId="75" fillId="0" borderId="16">
      <alignment horizontal="left"/>
    </xf>
    <xf numFmtId="170" fontId="78" fillId="0" borderId="0">
      <alignment horizontal="left"/>
    </xf>
    <xf numFmtId="170" fontId="75" fillId="0" borderId="17">
      <alignment horizontal="right"/>
    </xf>
    <xf numFmtId="185" fontId="76" fillId="0" borderId="18" applyNumberFormat="0" applyAlignment="0">
      <alignment horizontal="left"/>
    </xf>
    <xf numFmtId="185" fontId="76" fillId="0" borderId="19">
      <alignment horizontal="right"/>
    </xf>
    <xf numFmtId="170" fontId="79" fillId="0" borderId="0"/>
    <xf numFmtId="186" fontId="75" fillId="0" borderId="0">
      <alignment horizontal="right"/>
    </xf>
    <xf numFmtId="183" fontId="75" fillId="0" borderId="0"/>
    <xf numFmtId="1" fontId="75" fillId="0" borderId="0">
      <alignment horizontal="right"/>
    </xf>
    <xf numFmtId="172" fontId="75" fillId="0" borderId="0">
      <alignment horizontal="right"/>
    </xf>
    <xf numFmtId="2" fontId="75" fillId="0" borderId="0">
      <alignment horizontal="right"/>
    </xf>
    <xf numFmtId="187" fontId="75" fillId="0" borderId="0">
      <alignment horizontal="right"/>
    </xf>
    <xf numFmtId="170" fontId="70" fillId="0" borderId="0">
      <alignment horizontal="centerContinuous" wrapText="1"/>
    </xf>
    <xf numFmtId="188" fontId="80" fillId="0" borderId="0">
      <alignment horizontal="left"/>
    </xf>
    <xf numFmtId="170" fontId="81" fillId="0" borderId="0">
      <alignment horizontal="left"/>
    </xf>
    <xf numFmtId="170" fontId="75" fillId="0" borderId="0">
      <alignment horizontal="center"/>
    </xf>
    <xf numFmtId="170" fontId="75" fillId="0" borderId="17">
      <alignment horizontal="center"/>
    </xf>
    <xf numFmtId="182" fontId="82" fillId="0" borderId="0" applyNumberFormat="0" applyBorder="0" applyAlignment="0"/>
    <xf numFmtId="182" fontId="82" fillId="0" borderId="0" applyNumberFormat="0" applyBorder="0" applyAlignment="0"/>
    <xf numFmtId="170" fontId="76" fillId="0" borderId="7">
      <alignment horizontal="left"/>
    </xf>
    <xf numFmtId="170" fontId="83" fillId="0" borderId="0" applyNumberFormat="0" applyFill="0" applyBorder="0" applyAlignment="0" applyProtection="0"/>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9" fontId="59" fillId="0" borderId="0" applyFont="0" applyFill="0" applyBorder="0" applyAlignment="0" applyProtection="0"/>
    <xf numFmtId="190" fontId="59" fillId="0" borderId="0" applyFont="0" applyFill="0" applyBorder="0" applyAlignment="0" applyProtection="0"/>
    <xf numFmtId="170" fontId="84" fillId="0" borderId="0" applyNumberFormat="0" applyFill="0" applyBorder="0" applyAlignment="0" applyProtection="0"/>
    <xf numFmtId="1" fontId="57" fillId="0" borderId="0">
      <alignment vertical="top" wrapText="1"/>
    </xf>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70" fontId="11" fillId="0" borderId="0"/>
    <xf numFmtId="170" fontId="50" fillId="0" borderId="0"/>
    <xf numFmtId="9" fontId="51" fillId="0" borderId="0" applyFont="0" applyFill="0" applyBorder="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54" fillId="23"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68" fillId="10" borderId="8" applyNumberForma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50" fillId="25" borderId="14" applyNumberFormat="0" applyFon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70" fontId="74" fillId="23" borderId="15" applyNumberFormat="0" applyAlignment="0" applyProtection="0"/>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181" fontId="58" fillId="0" borderId="20">
      <protection locked="0"/>
    </xf>
    <xf numFmtId="9" fontId="11" fillId="0" borderId="0" applyFont="0" applyFill="0" applyBorder="0" applyAlignment="0" applyProtection="0"/>
    <xf numFmtId="0" fontId="11" fillId="27" borderId="0">
      <alignment wrapText="1"/>
    </xf>
    <xf numFmtId="0" fontId="11" fillId="0" borderId="0">
      <alignment wrapText="1"/>
    </xf>
    <xf numFmtId="0" fontId="11" fillId="0" borderId="0">
      <alignment wrapText="1"/>
    </xf>
    <xf numFmtId="0" fontId="11" fillId="0" borderId="0">
      <alignment wrapText="1"/>
    </xf>
    <xf numFmtId="193" fontId="11" fillId="0" borderId="0">
      <alignment wrapText="1"/>
    </xf>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281">
    <xf numFmtId="170" fontId="0" fillId="0" borderId="0" xfId="0"/>
    <xf numFmtId="0" fontId="12" fillId="2" borderId="0" xfId="2" applyFont="1" applyFill="1"/>
    <xf numFmtId="0" fontId="13" fillId="2" borderId="0" xfId="2" applyFont="1" applyFill="1"/>
    <xf numFmtId="0" fontId="17" fillId="0" borderId="0" xfId="2" applyFont="1" applyAlignment="1">
      <alignment horizontal="center" vertical="center"/>
    </xf>
    <xf numFmtId="0" fontId="13" fillId="0" borderId="0" xfId="2" applyFont="1"/>
    <xf numFmtId="0" fontId="0" fillId="4" borderId="0" xfId="2" applyFont="1" applyFill="1" applyAlignment="1">
      <alignment wrapText="1"/>
    </xf>
    <xf numFmtId="167" fontId="0" fillId="2" borderId="0" xfId="2" applyNumberFormat="1" applyFont="1" applyFill="1" applyAlignment="1">
      <alignment horizontal="justify" wrapText="1"/>
    </xf>
    <xf numFmtId="165" fontId="20" fillId="2" borderId="0" xfId="3" applyNumberFormat="1" applyFont="1" applyFill="1" applyAlignment="1">
      <alignment wrapText="1"/>
    </xf>
    <xf numFmtId="0" fontId="0" fillId="2" borderId="0" xfId="2" applyFont="1" applyFill="1" applyAlignment="1">
      <alignment horizontal="justify" wrapText="1"/>
    </xf>
    <xf numFmtId="165" fontId="21" fillId="2" borderId="0" xfId="3" applyNumberFormat="1" applyFont="1" applyFill="1" applyAlignment="1">
      <alignment wrapText="1"/>
    </xf>
    <xf numFmtId="167" fontId="0" fillId="2" borderId="0" xfId="2" applyNumberFormat="1" applyFont="1" applyFill="1" applyAlignment="1">
      <alignment wrapText="1"/>
    </xf>
    <xf numFmtId="167" fontId="0" fillId="2" borderId="0" xfId="2" applyNumberFormat="1" applyFont="1" applyFill="1"/>
    <xf numFmtId="0" fontId="0" fillId="2" borderId="0" xfId="2" applyFont="1" applyFill="1"/>
    <xf numFmtId="0" fontId="0" fillId="3" borderId="0" xfId="2" applyFont="1" applyFill="1" applyAlignment="1">
      <alignment wrapText="1"/>
    </xf>
    <xf numFmtId="0" fontId="0" fillId="2" borderId="0" xfId="2" applyFont="1" applyFill="1" applyAlignment="1">
      <alignment wrapText="1"/>
    </xf>
    <xf numFmtId="0" fontId="20" fillId="2" borderId="0" xfId="2" applyFont="1" applyFill="1" applyAlignment="1">
      <alignment wrapText="1"/>
    </xf>
    <xf numFmtId="49" fontId="17" fillId="0" borderId="0" xfId="2" applyNumberFormat="1" applyFont="1"/>
    <xf numFmtId="0" fontId="0" fillId="0" borderId="0" xfId="2" applyFont="1" applyAlignment="1">
      <alignment wrapText="1"/>
    </xf>
    <xf numFmtId="0" fontId="0" fillId="0" borderId="0" xfId="2" applyFont="1" applyAlignment="1">
      <alignment horizontal="center" wrapText="1"/>
    </xf>
    <xf numFmtId="10" fontId="0" fillId="2" borderId="0" xfId="3" applyNumberFormat="1" applyFont="1" applyFill="1" applyAlignment="1">
      <alignment wrapText="1"/>
    </xf>
    <xf numFmtId="49" fontId="17" fillId="0" borderId="0" xfId="2" applyNumberFormat="1" applyFont="1" applyAlignment="1">
      <alignment vertical="center"/>
    </xf>
    <xf numFmtId="0" fontId="13" fillId="0" borderId="0" xfId="2" applyFont="1" applyAlignment="1">
      <alignment horizontal="justify" vertical="center" wrapText="1"/>
    </xf>
    <xf numFmtId="0" fontId="13" fillId="0" borderId="0" xfId="2" applyFont="1" applyAlignment="1">
      <alignment wrapText="1"/>
    </xf>
    <xf numFmtId="0" fontId="17" fillId="0" borderId="0" xfId="2" applyFont="1"/>
    <xf numFmtId="0" fontId="11" fillId="0" borderId="0" xfId="2" applyAlignment="1">
      <alignment vertical="center"/>
    </xf>
    <xf numFmtId="0" fontId="37" fillId="0" borderId="0" xfId="2" applyFont="1" applyAlignment="1">
      <alignment horizontal="left" vertical="center"/>
    </xf>
    <xf numFmtId="0" fontId="39" fillId="0" borderId="0" xfId="2" applyFont="1" applyAlignment="1">
      <alignment vertical="center"/>
    </xf>
    <xf numFmtId="0" fontId="13" fillId="0" borderId="0" xfId="2" applyFont="1" applyAlignment="1">
      <alignment vertical="center"/>
    </xf>
    <xf numFmtId="0" fontId="39" fillId="0" borderId="0" xfId="2" applyFont="1" applyAlignment="1">
      <alignment horizontal="center" vertical="center"/>
    </xf>
    <xf numFmtId="0" fontId="17" fillId="0" borderId="0" xfId="2" applyFont="1" applyAlignment="1">
      <alignment vertical="center"/>
    </xf>
    <xf numFmtId="3" fontId="13" fillId="0" borderId="0" xfId="2" applyNumberFormat="1" applyFont="1"/>
    <xf numFmtId="173" fontId="13" fillId="0" borderId="0" xfId="2" applyNumberFormat="1" applyFont="1"/>
    <xf numFmtId="10" fontId="13" fillId="0" borderId="0" xfId="2" applyNumberFormat="1" applyFont="1" applyAlignment="1">
      <alignment wrapText="1"/>
    </xf>
    <xf numFmtId="10" fontId="13" fillId="0" borderId="0" xfId="2" applyNumberFormat="1" applyFont="1"/>
    <xf numFmtId="0" fontId="0" fillId="0" borderId="0" xfId="2" applyFont="1"/>
    <xf numFmtId="49" fontId="15" fillId="0" borderId="0" xfId="2" applyNumberFormat="1" applyFont="1" applyAlignment="1">
      <alignment horizontal="justify" wrapText="1"/>
    </xf>
    <xf numFmtId="167" fontId="0" fillId="0" borderId="0" xfId="2" applyNumberFormat="1" applyFont="1" applyAlignment="1">
      <alignment horizontal="justify" wrapText="1"/>
    </xf>
    <xf numFmtId="49" fontId="19" fillId="0" borderId="0" xfId="2" applyNumberFormat="1" applyFont="1" applyAlignment="1">
      <alignment horizontal="justify" wrapText="1"/>
    </xf>
    <xf numFmtId="0" fontId="0" fillId="0" borderId="0" xfId="2" applyFont="1" applyAlignment="1">
      <alignment horizontal="justify" wrapText="1"/>
    </xf>
    <xf numFmtId="0" fontId="20" fillId="0" borderId="0" xfId="2" applyFont="1" applyAlignment="1">
      <alignment horizontal="justify" wrapText="1"/>
    </xf>
    <xf numFmtId="10" fontId="0" fillId="0" borderId="0" xfId="3" applyNumberFormat="1" applyFont="1" applyAlignment="1">
      <alignment wrapText="1"/>
    </xf>
    <xf numFmtId="0" fontId="20" fillId="0" borderId="0" xfId="2" applyFont="1" applyAlignment="1">
      <alignment wrapText="1"/>
    </xf>
    <xf numFmtId="0" fontId="23" fillId="0" borderId="0" xfId="2" applyFont="1" applyAlignment="1">
      <alignment horizontal="justify" wrapText="1"/>
    </xf>
    <xf numFmtId="49" fontId="24" fillId="0" borderId="0" xfId="2" applyNumberFormat="1" applyFont="1" applyAlignment="1">
      <alignment horizontal="justify"/>
    </xf>
    <xf numFmtId="49" fontId="24" fillId="0" borderId="0" xfId="2" applyNumberFormat="1" applyFont="1"/>
    <xf numFmtId="49" fontId="17" fillId="0" borderId="0" xfId="2" applyNumberFormat="1" applyFont="1" applyAlignment="1">
      <alignment horizontal="justify" wrapText="1"/>
    </xf>
    <xf numFmtId="49" fontId="13" fillId="0" borderId="0" xfId="2" applyNumberFormat="1" applyFont="1" applyAlignment="1">
      <alignment wrapText="1"/>
    </xf>
    <xf numFmtId="49" fontId="17" fillId="0" borderId="0" xfId="2" applyNumberFormat="1" applyFont="1" applyAlignment="1">
      <alignment horizontal="left" wrapText="1"/>
    </xf>
    <xf numFmtId="49" fontId="17" fillId="0" borderId="0" xfId="2" applyNumberFormat="1" applyFont="1" applyAlignment="1">
      <alignment wrapText="1"/>
    </xf>
    <xf numFmtId="0" fontId="13" fillId="0" borderId="0" xfId="2" applyFont="1" applyAlignment="1">
      <alignment horizontal="justify" wrapText="1"/>
    </xf>
    <xf numFmtId="49" fontId="13" fillId="0" borderId="0" xfId="2" applyNumberFormat="1" applyFont="1" applyAlignment="1">
      <alignment horizontal="justify" wrapText="1"/>
    </xf>
    <xf numFmtId="49" fontId="13" fillId="0" borderId="0" xfId="2" applyNumberFormat="1" applyFont="1" applyAlignment="1">
      <alignment vertical="center"/>
    </xf>
    <xf numFmtId="49" fontId="24" fillId="0" borderId="0" xfId="2" applyNumberFormat="1" applyFont="1" applyAlignment="1">
      <alignment horizontal="justify" vertical="center"/>
    </xf>
    <xf numFmtId="49" fontId="24" fillId="0" borderId="0" xfId="2" applyNumberFormat="1" applyFont="1" applyAlignment="1">
      <alignment vertical="center"/>
    </xf>
    <xf numFmtId="0" fontId="11" fillId="0" borderId="0" xfId="2" applyAlignment="1">
      <alignment horizontal="center" vertical="center"/>
    </xf>
    <xf numFmtId="49" fontId="95" fillId="0" borderId="0" xfId="0" applyNumberFormat="1" applyFont="1"/>
    <xf numFmtId="49" fontId="9" fillId="0" borderId="0" xfId="0" applyNumberFormat="1" applyFont="1"/>
    <xf numFmtId="0" fontId="9" fillId="2" borderId="0" xfId="2" applyFont="1" applyFill="1"/>
    <xf numFmtId="0" fontId="96" fillId="2" borderId="0" xfId="2" applyFont="1" applyFill="1"/>
    <xf numFmtId="49" fontId="9" fillId="2" borderId="0" xfId="2" applyNumberFormat="1" applyFont="1" applyFill="1" applyAlignment="1">
      <alignment wrapText="1"/>
    </xf>
    <xf numFmtId="170" fontId="106" fillId="2" borderId="0" xfId="5" applyFont="1" applyFill="1"/>
    <xf numFmtId="170" fontId="11" fillId="2" borderId="0" xfId="5" applyFill="1"/>
    <xf numFmtId="170" fontId="107" fillId="2" borderId="0" xfId="5" applyFont="1" applyFill="1"/>
    <xf numFmtId="191" fontId="21" fillId="2" borderId="0" xfId="5" applyNumberFormat="1" applyFont="1" applyFill="1"/>
    <xf numFmtId="0" fontId="12" fillId="2" borderId="0" xfId="2" applyFont="1" applyFill="1" applyAlignment="1">
      <alignment vertical="center"/>
    </xf>
    <xf numFmtId="170" fontId="38" fillId="2" borderId="0" xfId="5" applyFont="1" applyFill="1" applyAlignment="1">
      <alignment horizontal="center"/>
    </xf>
    <xf numFmtId="170" fontId="38" fillId="2" borderId="0" xfId="5" applyFont="1" applyFill="1"/>
    <xf numFmtId="49" fontId="12" fillId="2" borderId="0" xfId="2" applyNumberFormat="1" applyFont="1" applyFill="1" applyAlignment="1">
      <alignment vertical="center"/>
    </xf>
    <xf numFmtId="170" fontId="109" fillId="2" borderId="0" xfId="5" applyFont="1" applyFill="1"/>
    <xf numFmtId="0" fontId="9" fillId="2" borderId="0" xfId="2" applyFont="1" applyFill="1" applyAlignment="1">
      <alignment horizontal="justify"/>
    </xf>
    <xf numFmtId="0" fontId="96" fillId="2" borderId="0" xfId="2" applyFont="1" applyFill="1" applyAlignment="1">
      <alignment horizontal="justify" wrapText="1"/>
    </xf>
    <xf numFmtId="0" fontId="96" fillId="2" borderId="0" xfId="2" applyFont="1" applyFill="1" applyAlignment="1">
      <alignment horizontal="justify"/>
    </xf>
    <xf numFmtId="0" fontId="92" fillId="2" borderId="0" xfId="2" applyFont="1" applyFill="1" applyAlignment="1">
      <alignment horizontal="justify"/>
    </xf>
    <xf numFmtId="0" fontId="26" fillId="2" borderId="0" xfId="8" applyNumberFormat="1" applyFill="1"/>
    <xf numFmtId="0" fontId="17" fillId="0" borderId="0" xfId="2" applyFont="1" applyAlignment="1">
      <alignment horizontal="right" vertical="center"/>
    </xf>
    <xf numFmtId="0" fontId="17" fillId="0" borderId="0" xfId="2" applyFont="1" applyAlignment="1">
      <alignment wrapText="1"/>
    </xf>
    <xf numFmtId="168" fontId="13" fillId="0" borderId="0" xfId="1108" applyNumberFormat="1" applyFont="1" applyAlignment="1">
      <alignment horizontal="center" wrapText="1"/>
    </xf>
    <xf numFmtId="0" fontId="0" fillId="26" borderId="0" xfId="2" applyFont="1" applyFill="1" applyAlignment="1">
      <alignment wrapText="1"/>
    </xf>
    <xf numFmtId="0" fontId="37" fillId="0" borderId="0" xfId="2" applyFont="1" applyAlignment="1">
      <alignment horizontal="center" vertical="center"/>
    </xf>
    <xf numFmtId="3" fontId="13" fillId="0" borderId="0" xfId="2" applyNumberFormat="1" applyFont="1" applyAlignment="1">
      <alignment horizontal="center"/>
    </xf>
    <xf numFmtId="0" fontId="13" fillId="0" borderId="0" xfId="2" applyFont="1" applyAlignment="1">
      <alignment horizontal="center"/>
    </xf>
    <xf numFmtId="49" fontId="15" fillId="0" borderId="0" xfId="2" applyNumberFormat="1" applyFont="1" applyAlignment="1">
      <alignment horizontal="center" wrapText="1"/>
    </xf>
    <xf numFmtId="49" fontId="17" fillId="0" borderId="0" xfId="2" applyNumberFormat="1" applyFont="1" applyAlignment="1">
      <alignment horizontal="center"/>
    </xf>
    <xf numFmtId="49" fontId="17" fillId="0" borderId="0" xfId="2" applyNumberFormat="1" applyFont="1" applyAlignment="1">
      <alignment horizontal="center" wrapText="1"/>
    </xf>
    <xf numFmtId="0" fontId="13" fillId="0" borderId="0" xfId="2" applyFont="1" applyAlignment="1">
      <alignment horizontal="center" wrapText="1"/>
    </xf>
    <xf numFmtId="49" fontId="17" fillId="0" borderId="0" xfId="2" applyNumberFormat="1" applyFont="1" applyAlignment="1">
      <alignment horizontal="center" vertical="center"/>
    </xf>
    <xf numFmtId="168" fontId="15" fillId="0" borderId="0" xfId="1108" applyNumberFormat="1" applyFont="1" applyAlignment="1">
      <alignment horizontal="center" wrapText="1"/>
    </xf>
    <xf numFmtId="168" fontId="0" fillId="0" borderId="0" xfId="1108" applyNumberFormat="1" applyFont="1" applyAlignment="1">
      <alignment horizontal="center" wrapText="1"/>
    </xf>
    <xf numFmtId="168" fontId="11" fillId="0" borderId="0" xfId="1108" applyNumberFormat="1" applyAlignment="1">
      <alignment horizontal="center" vertical="center"/>
    </xf>
    <xf numFmtId="168" fontId="13" fillId="0" borderId="0" xfId="1108" applyNumberFormat="1" applyFont="1" applyAlignment="1">
      <alignment horizontal="center"/>
    </xf>
    <xf numFmtId="0" fontId="17" fillId="0" borderId="0" xfId="2" applyFont="1" applyAlignment="1">
      <alignment horizontal="center" vertical="center" wrapText="1"/>
    </xf>
    <xf numFmtId="2" fontId="14" fillId="2" borderId="1" xfId="2" applyNumberFormat="1" applyFont="1" applyFill="1" applyBorder="1"/>
    <xf numFmtId="0" fontId="16" fillId="0" borderId="21" xfId="2" applyFont="1" applyBorder="1" applyAlignment="1">
      <alignment horizontal="center" vertical="center" wrapText="1"/>
    </xf>
    <xf numFmtId="0" fontId="16" fillId="0" borderId="22" xfId="2" applyFont="1" applyBorder="1" applyAlignment="1">
      <alignment horizontal="center" vertical="center" wrapText="1"/>
    </xf>
    <xf numFmtId="0" fontId="21" fillId="0" borderId="0" xfId="2" applyFont="1" applyAlignment="1">
      <alignment vertical="center"/>
    </xf>
    <xf numFmtId="0" fontId="13" fillId="0" borderId="0" xfId="2" applyFont="1" applyAlignment="1">
      <alignment horizontal="center" vertical="center"/>
    </xf>
    <xf numFmtId="0" fontId="39" fillId="0" borderId="1" xfId="2" applyFont="1" applyBorder="1" applyAlignment="1">
      <alignment horizontal="center" vertical="center"/>
    </xf>
    <xf numFmtId="0" fontId="39" fillId="0" borderId="1" xfId="2" applyFont="1" applyBorder="1" applyAlignment="1">
      <alignment vertical="center"/>
    </xf>
    <xf numFmtId="0" fontId="16" fillId="0" borderId="31" xfId="2" applyFont="1" applyBorder="1" applyAlignment="1">
      <alignment horizontal="center" vertical="center" wrapText="1"/>
    </xf>
    <xf numFmtId="0" fontId="39" fillId="0" borderId="35" xfId="2" applyFont="1" applyBorder="1" applyAlignment="1">
      <alignment horizontal="center" vertical="center"/>
    </xf>
    <xf numFmtId="0" fontId="39" fillId="0" borderId="35" xfId="2" applyFont="1" applyBorder="1" applyAlignment="1">
      <alignment vertical="center"/>
    </xf>
    <xf numFmtId="2" fontId="14" fillId="2" borderId="35" xfId="2" applyNumberFormat="1" applyFont="1" applyFill="1" applyBorder="1"/>
    <xf numFmtId="0" fontId="39" fillId="0" borderId="35" xfId="2" applyFont="1" applyBorder="1" applyAlignment="1">
      <alignment horizontal="right" vertical="center"/>
    </xf>
    <xf numFmtId="0" fontId="16" fillId="0" borderId="0" xfId="2" applyFont="1" applyAlignment="1">
      <alignment horizontal="center" vertical="center" wrapText="1"/>
    </xf>
    <xf numFmtId="0" fontId="16" fillId="0" borderId="0" xfId="2" applyFont="1" applyAlignment="1">
      <alignment horizontal="center" vertical="center"/>
    </xf>
    <xf numFmtId="0" fontId="16" fillId="0" borderId="35" xfId="2" applyFont="1" applyBorder="1" applyAlignment="1">
      <alignment horizontal="center" vertical="center" wrapText="1"/>
    </xf>
    <xf numFmtId="49" fontId="10" fillId="0" borderId="0" xfId="2" applyNumberFormat="1" applyFont="1"/>
    <xf numFmtId="0" fontId="46" fillId="0" borderId="0" xfId="2" applyFont="1" applyAlignment="1">
      <alignment horizontal="center" vertical="center" wrapText="1"/>
    </xf>
    <xf numFmtId="0" fontId="26" fillId="2" borderId="0" xfId="8" applyNumberFormat="1" applyFill="1" applyAlignment="1">
      <alignment vertical="top"/>
    </xf>
    <xf numFmtId="0" fontId="23" fillId="0" borderId="0" xfId="2" applyFont="1" applyAlignment="1">
      <alignment wrapText="1"/>
    </xf>
    <xf numFmtId="49" fontId="120" fillId="0" borderId="0" xfId="0" applyNumberFormat="1" applyFont="1"/>
    <xf numFmtId="49" fontId="121" fillId="0" borderId="0" xfId="0" applyNumberFormat="1" applyFont="1"/>
    <xf numFmtId="170" fontId="96" fillId="0" borderId="0" xfId="0" applyFont="1"/>
    <xf numFmtId="49" fontId="92" fillId="0" borderId="0" xfId="0" applyNumberFormat="1" applyFont="1"/>
    <xf numFmtId="0" fontId="88" fillId="2" borderId="0" xfId="2" applyFont="1" applyFill="1" applyAlignment="1">
      <alignment vertical="center"/>
    </xf>
    <xf numFmtId="0" fontId="96" fillId="0" borderId="0" xfId="2" applyFont="1"/>
    <xf numFmtId="0" fontId="0" fillId="2" borderId="0" xfId="2" applyFont="1" applyFill="1" applyAlignment="1">
      <alignment horizontal="right"/>
    </xf>
    <xf numFmtId="0" fontId="17" fillId="0" borderId="0" xfId="2" applyFont="1" applyAlignment="1">
      <alignment vertical="center" wrapText="1"/>
    </xf>
    <xf numFmtId="166" fontId="13" fillId="0" borderId="0" xfId="2" applyNumberFormat="1" applyFont="1" applyAlignment="1">
      <alignment horizontal="center" vertical="center" wrapText="1"/>
    </xf>
    <xf numFmtId="0" fontId="17" fillId="2" borderId="0" xfId="2" applyFont="1" applyFill="1" applyAlignment="1">
      <alignment vertical="center" wrapText="1"/>
    </xf>
    <xf numFmtId="0" fontId="0" fillId="28" borderId="0" xfId="2" applyFont="1" applyFill="1" applyAlignment="1">
      <alignment wrapText="1"/>
    </xf>
    <xf numFmtId="0" fontId="12" fillId="0" borderId="0" xfId="2" applyFont="1"/>
    <xf numFmtId="2" fontId="14" fillId="0" borderId="35" xfId="2" applyNumberFormat="1" applyFont="1" applyBorder="1"/>
    <xf numFmtId="1" fontId="13" fillId="0" borderId="0" xfId="2" applyNumberFormat="1" applyFont="1" applyAlignment="1">
      <alignment horizontal="center" wrapText="1"/>
    </xf>
    <xf numFmtId="0" fontId="27" fillId="0" borderId="0" xfId="4" applyFont="1" applyAlignment="1">
      <alignment vertical="center" wrapText="1"/>
    </xf>
    <xf numFmtId="0" fontId="17" fillId="0" borderId="0" xfId="2" applyFont="1" applyAlignment="1">
      <alignment horizontal="center"/>
    </xf>
    <xf numFmtId="0" fontId="18" fillId="0" borderId="0" xfId="575" applyFont="1"/>
    <xf numFmtId="0" fontId="85" fillId="0" borderId="0" xfId="575" applyFont="1"/>
    <xf numFmtId="0" fontId="86" fillId="0" borderId="0" xfId="575" applyFont="1"/>
    <xf numFmtId="0" fontId="87" fillId="0" borderId="0" xfId="575" applyFont="1"/>
    <xf numFmtId="170" fontId="88" fillId="0" borderId="0" xfId="0" applyFont="1" applyAlignment="1">
      <alignment horizontal="left" vertical="center"/>
    </xf>
    <xf numFmtId="0" fontId="89" fillId="0" borderId="0" xfId="575" applyFont="1"/>
    <xf numFmtId="49" fontId="88" fillId="0" borderId="0" xfId="0" applyNumberFormat="1" applyFont="1" applyAlignment="1">
      <alignment horizontal="left" vertical="center" indent="1"/>
    </xf>
    <xf numFmtId="49" fontId="12" fillId="0" borderId="0" xfId="0" applyNumberFormat="1" applyFont="1" applyAlignment="1">
      <alignment vertical="center"/>
    </xf>
    <xf numFmtId="49" fontId="90" fillId="0" borderId="0" xfId="575" applyNumberFormat="1" applyFont="1"/>
    <xf numFmtId="0" fontId="92" fillId="0" borderId="0" xfId="575" applyFont="1"/>
    <xf numFmtId="0" fontId="93" fillId="0" borderId="0" xfId="575" applyFont="1"/>
    <xf numFmtId="170" fontId="6" fillId="0" borderId="0" xfId="0" applyFont="1" applyAlignment="1">
      <alignment horizontal="left" indent="1"/>
    </xf>
    <xf numFmtId="167" fontId="13" fillId="0" borderId="0" xfId="1" applyNumberFormat="1" applyFont="1"/>
    <xf numFmtId="0" fontId="13" fillId="0" borderId="0" xfId="2" applyFont="1" applyAlignment="1">
      <alignment horizontal="right"/>
    </xf>
    <xf numFmtId="0" fontId="14" fillId="0" borderId="0" xfId="2" applyFont="1" applyAlignment="1">
      <alignment horizontal="right"/>
    </xf>
    <xf numFmtId="2" fontId="14" fillId="0" borderId="1" xfId="2" applyNumberFormat="1" applyFont="1" applyBorder="1"/>
    <xf numFmtId="2" fontId="14" fillId="0" borderId="35" xfId="2" applyNumberFormat="1" applyFont="1" applyBorder="1" applyAlignment="1">
      <alignment horizontal="center" vertical="center"/>
    </xf>
    <xf numFmtId="0" fontId="14" fillId="0" borderId="0" xfId="2" applyFont="1"/>
    <xf numFmtId="0" fontId="13" fillId="0" borderId="0" xfId="2" applyFont="1" applyAlignment="1">
      <alignment horizontal="right" vertical="center"/>
    </xf>
    <xf numFmtId="0" fontId="15" fillId="0" borderId="0" xfId="2" applyFont="1"/>
    <xf numFmtId="166" fontId="13" fillId="0" borderId="0" xfId="2" applyNumberFormat="1" applyFont="1" applyAlignment="1">
      <alignment horizontal="center" wrapText="1"/>
    </xf>
    <xf numFmtId="0" fontId="0" fillId="0" borderId="0" xfId="2" applyFont="1" applyAlignment="1">
      <alignment horizontal="right"/>
    </xf>
    <xf numFmtId="49" fontId="18" fillId="0" borderId="0" xfId="2" applyNumberFormat="1" applyFont="1" applyAlignment="1">
      <alignment horizontal="justify" wrapText="1"/>
    </xf>
    <xf numFmtId="49" fontId="15" fillId="0" borderId="0" xfId="2" applyNumberFormat="1" applyFont="1" applyAlignment="1">
      <alignment horizontal="center" vertical="center" wrapText="1"/>
    </xf>
    <xf numFmtId="165" fontId="20" fillId="0" borderId="0" xfId="3" applyNumberFormat="1" applyFont="1" applyAlignment="1">
      <alignment wrapText="1"/>
    </xf>
    <xf numFmtId="165" fontId="21" fillId="0" borderId="0" xfId="3" applyNumberFormat="1" applyFont="1" applyAlignment="1">
      <alignment wrapText="1"/>
    </xf>
    <xf numFmtId="167" fontId="0" fillId="0" borderId="0" xfId="2" applyNumberFormat="1" applyFont="1" applyAlignment="1">
      <alignment wrapText="1"/>
    </xf>
    <xf numFmtId="167" fontId="0" fillId="0" borderId="0" xfId="2" applyNumberFormat="1" applyFont="1"/>
    <xf numFmtId="0" fontId="0" fillId="0" borderId="0" xfId="2" applyFont="1" applyAlignment="1">
      <alignment horizontal="center" vertical="center" wrapText="1"/>
    </xf>
    <xf numFmtId="0" fontId="22" fillId="0" borderId="0" xfId="2" applyFont="1" applyAlignment="1">
      <alignment horizontal="justify" wrapText="1"/>
    </xf>
    <xf numFmtId="0" fontId="13" fillId="0" borderId="0" xfId="2" applyFont="1" applyAlignment="1">
      <alignment horizontal="center" vertical="center" wrapText="1"/>
    </xf>
    <xf numFmtId="49" fontId="17" fillId="0" borderId="0" xfId="2" applyNumberFormat="1" applyFont="1" applyAlignment="1">
      <alignment horizontal="left" indent="2"/>
    </xf>
    <xf numFmtId="49" fontId="17" fillId="0" borderId="0" xfId="2" applyNumberFormat="1" applyFont="1" applyAlignment="1">
      <alignment horizontal="left" indent="4"/>
    </xf>
    <xf numFmtId="49" fontId="24" fillId="0" borderId="0" xfId="2" applyNumberFormat="1" applyFont="1" applyAlignment="1">
      <alignment horizontal="center" vertical="center"/>
    </xf>
    <xf numFmtId="49" fontId="13" fillId="0" borderId="0" xfId="2" applyNumberFormat="1" applyFont="1" applyAlignment="1">
      <alignment horizontal="center" vertical="center" wrapText="1"/>
    </xf>
    <xf numFmtId="0" fontId="23" fillId="0" borderId="0" xfId="2" applyFont="1" applyAlignment="1">
      <alignment horizontal="center" vertical="center" wrapText="1"/>
    </xf>
    <xf numFmtId="0" fontId="24" fillId="0" borderId="0" xfId="2" applyFont="1" applyAlignment="1">
      <alignment wrapText="1"/>
    </xf>
    <xf numFmtId="0" fontId="27" fillId="0" borderId="0" xfId="4" applyFont="1" applyAlignment="1">
      <alignment horizontal="center" vertical="center" wrapText="1"/>
    </xf>
    <xf numFmtId="2" fontId="14" fillId="0" borderId="1" xfId="2" applyNumberFormat="1" applyFont="1" applyBorder="1" applyAlignment="1">
      <alignment horizontal="left"/>
    </xf>
    <xf numFmtId="167" fontId="13" fillId="0" borderId="0" xfId="1" applyNumberFormat="1" applyFont="1" applyAlignment="1">
      <alignment horizontal="left"/>
    </xf>
    <xf numFmtId="167" fontId="13" fillId="0" borderId="0" xfId="1" applyNumberFormat="1" applyFont="1" applyAlignment="1">
      <alignment horizontal="left" wrapText="1"/>
    </xf>
    <xf numFmtId="167" fontId="19" fillId="0" borderId="0" xfId="1" applyNumberFormat="1" applyFont="1" applyAlignment="1">
      <alignment horizontal="left" wrapText="1"/>
    </xf>
    <xf numFmtId="167" fontId="20" fillId="0" borderId="0" xfId="1" applyNumberFormat="1" applyFont="1" applyAlignment="1">
      <alignment horizontal="left" wrapText="1"/>
    </xf>
    <xf numFmtId="0" fontId="17" fillId="0" borderId="0" xfId="2" applyFont="1" applyAlignment="1">
      <alignment horizontal="left" vertical="center" wrapText="1"/>
    </xf>
    <xf numFmtId="167" fontId="23" fillId="0" borderId="0" xfId="1" applyNumberFormat="1" applyFont="1" applyAlignment="1">
      <alignment horizontal="left" wrapText="1"/>
    </xf>
    <xf numFmtId="167" fontId="13" fillId="0" borderId="0" xfId="1" applyNumberFormat="1" applyFont="1" applyAlignment="1">
      <alignment horizontal="left" vertical="center" wrapText="1"/>
    </xf>
    <xf numFmtId="167" fontId="27" fillId="0" borderId="0" xfId="1" applyNumberFormat="1" applyFont="1" applyAlignment="1">
      <alignment horizontal="left" vertical="center" wrapText="1"/>
    </xf>
    <xf numFmtId="0" fontId="26" fillId="0" borderId="0" xfId="8" applyNumberFormat="1" applyAlignment="1">
      <alignment horizontal="left" vertical="top"/>
    </xf>
    <xf numFmtId="0" fontId="30" fillId="0" borderId="0" xfId="2" applyFont="1" applyAlignment="1">
      <alignment wrapText="1"/>
    </xf>
    <xf numFmtId="0" fontId="29" fillId="0" borderId="0" xfId="2" applyFont="1" applyAlignment="1">
      <alignment wrapText="1"/>
    </xf>
    <xf numFmtId="168" fontId="29" fillId="0" borderId="0" xfId="3" applyNumberFormat="1" applyFont="1" applyAlignment="1">
      <alignment wrapText="1"/>
    </xf>
    <xf numFmtId="0" fontId="29" fillId="0" borderId="0" xfId="2" applyFont="1"/>
    <xf numFmtId="0" fontId="30" fillId="0" borderId="0" xfId="2" applyFont="1"/>
    <xf numFmtId="0" fontId="21" fillId="0" borderId="0" xfId="2" applyFont="1" applyAlignment="1">
      <alignment horizontal="right"/>
    </xf>
    <xf numFmtId="168" fontId="17" fillId="0" borderId="0" xfId="2" applyNumberFormat="1" applyFont="1" applyAlignment="1">
      <alignment horizontal="center"/>
    </xf>
    <xf numFmtId="49" fontId="9" fillId="0" borderId="0" xfId="2" applyNumberFormat="1" applyFont="1" applyAlignment="1">
      <alignment horizontal="center" wrapText="1"/>
    </xf>
    <xf numFmtId="49" fontId="10" fillId="0" borderId="0" xfId="2" applyNumberFormat="1" applyFont="1" applyAlignment="1">
      <alignment horizontal="center"/>
    </xf>
    <xf numFmtId="2" fontId="14" fillId="0" borderId="0" xfId="2" applyNumberFormat="1" applyFont="1"/>
    <xf numFmtId="2" fontId="17" fillId="0" borderId="1" xfId="2" applyNumberFormat="1" applyFont="1" applyBorder="1"/>
    <xf numFmtId="2" fontId="17" fillId="0" borderId="0" xfId="2" applyNumberFormat="1" applyFont="1"/>
    <xf numFmtId="2" fontId="17" fillId="0" borderId="35" xfId="2" applyNumberFormat="1" applyFont="1" applyBorder="1"/>
    <xf numFmtId="0" fontId="32" fillId="0" borderId="0" xfId="2" applyFont="1" applyAlignment="1">
      <alignment horizontal="center" vertical="center" wrapText="1"/>
    </xf>
    <xf numFmtId="0" fontId="32" fillId="0" borderId="7" xfId="2" applyFont="1" applyBorder="1" applyAlignment="1">
      <alignment vertical="center" wrapText="1"/>
    </xf>
    <xf numFmtId="0" fontId="32" fillId="0" borderId="6" xfId="2" applyFont="1" applyBorder="1" applyAlignment="1">
      <alignment horizontal="center" vertical="center" wrapText="1"/>
    </xf>
    <xf numFmtId="0" fontId="118" fillId="0" borderId="0" xfId="2" applyFont="1" applyAlignment="1">
      <alignment vertical="center" wrapText="1"/>
    </xf>
    <xf numFmtId="0" fontId="118" fillId="0" borderId="0" xfId="2" applyFont="1" applyAlignment="1">
      <alignment horizontal="center" vertical="center" wrapText="1"/>
    </xf>
    <xf numFmtId="0" fontId="21" fillId="0" borderId="0" xfId="2" applyFont="1" applyAlignment="1">
      <alignment horizontal="right" vertical="center" wrapText="1"/>
    </xf>
    <xf numFmtId="0" fontId="116" fillId="0" borderId="22" xfId="2" applyFont="1" applyBorder="1" applyAlignment="1">
      <alignment horizontal="center" vertical="center" wrapText="1"/>
    </xf>
    <xf numFmtId="0" fontId="116" fillId="0" borderId="21" xfId="2" applyFont="1" applyBorder="1" applyAlignment="1">
      <alignment horizontal="center" vertical="center" wrapText="1"/>
    </xf>
    <xf numFmtId="0" fontId="118" fillId="0" borderId="35" xfId="2" applyFont="1" applyBorder="1" applyAlignment="1">
      <alignment horizontal="center" vertical="center" wrapText="1"/>
    </xf>
    <xf numFmtId="0" fontId="11" fillId="0" borderId="0" xfId="2" applyAlignment="1">
      <alignment horizontal="right"/>
    </xf>
    <xf numFmtId="171" fontId="13" fillId="0" borderId="0" xfId="2" applyNumberFormat="1" applyFont="1" applyAlignment="1">
      <alignment wrapText="1"/>
    </xf>
    <xf numFmtId="168" fontId="13" fillId="0" borderId="0" xfId="3" applyNumberFormat="1" applyFont="1" applyAlignment="1">
      <alignment horizontal="center" vertical="center" wrapText="1"/>
    </xf>
    <xf numFmtId="168" fontId="13" fillId="0" borderId="0" xfId="3" applyNumberFormat="1" applyFont="1" applyAlignment="1">
      <alignment wrapText="1"/>
    </xf>
    <xf numFmtId="49" fontId="30" fillId="0" borderId="0" xfId="2" applyNumberFormat="1" applyFont="1" applyAlignment="1">
      <alignment horizontal="justify" wrapText="1"/>
    </xf>
    <xf numFmtId="49" fontId="29" fillId="0" borderId="0" xfId="2" applyNumberFormat="1" applyFont="1" applyAlignment="1">
      <alignment horizontal="justify" wrapText="1"/>
    </xf>
    <xf numFmtId="168" fontId="29" fillId="0" borderId="0" xfId="3" applyNumberFormat="1" applyFont="1" applyAlignment="1">
      <alignment horizontal="justify" wrapText="1"/>
    </xf>
    <xf numFmtId="0" fontId="34" fillId="0" borderId="0" xfId="2" applyFont="1" applyAlignment="1">
      <alignment horizontal="justify" wrapText="1"/>
    </xf>
    <xf numFmtId="0" fontId="33" fillId="0" borderId="0" xfId="2" applyFont="1" applyAlignment="1">
      <alignment horizontal="justify" wrapText="1"/>
    </xf>
    <xf numFmtId="168" fontId="33" fillId="0" borderId="0" xfId="3" applyNumberFormat="1" applyFont="1" applyAlignment="1">
      <alignment horizontal="justify" wrapText="1"/>
    </xf>
    <xf numFmtId="0" fontId="34" fillId="0" borderId="0" xfId="2" applyFont="1" applyAlignment="1">
      <alignment wrapText="1"/>
    </xf>
    <xf numFmtId="0" fontId="33" fillId="0" borderId="0" xfId="2" applyFont="1" applyAlignment="1">
      <alignment wrapText="1"/>
    </xf>
    <xf numFmtId="168" fontId="33" fillId="0" borderId="0" xfId="3" applyNumberFormat="1" applyFont="1" applyAlignment="1">
      <alignment wrapText="1"/>
    </xf>
    <xf numFmtId="0" fontId="22" fillId="0" borderId="0" xfId="2" applyFont="1"/>
    <xf numFmtId="0" fontId="23" fillId="0" borderId="0" xfId="2" applyFont="1" applyAlignment="1">
      <alignment horizontal="center"/>
    </xf>
    <xf numFmtId="0" fontId="35" fillId="0" borderId="0" xfId="2" applyFont="1"/>
    <xf numFmtId="0" fontId="34" fillId="0" borderId="0" xfId="2" applyFont="1"/>
    <xf numFmtId="0" fontId="33" fillId="0" borderId="0" xfId="2" applyFont="1"/>
    <xf numFmtId="0" fontId="21" fillId="0" borderId="0" xfId="2" applyFont="1"/>
    <xf numFmtId="168" fontId="33" fillId="0" borderId="0" xfId="3" applyNumberFormat="1" applyFont="1"/>
    <xf numFmtId="49" fontId="30" fillId="0" borderId="0" xfId="2" applyNumberFormat="1" applyFont="1" applyAlignment="1">
      <alignment horizontal="justify"/>
    </xf>
    <xf numFmtId="49" fontId="29" fillId="0" borderId="0" xfId="2" applyNumberFormat="1" applyFont="1"/>
    <xf numFmtId="168" fontId="29" fillId="0" borderId="0" xfId="3" applyNumberFormat="1" applyFont="1"/>
    <xf numFmtId="49" fontId="30" fillId="0" borderId="0" xfId="2" applyNumberFormat="1" applyFont="1"/>
    <xf numFmtId="0" fontId="30" fillId="0" borderId="0" xfId="2" applyFont="1" applyAlignment="1">
      <alignment horizontal="justify" wrapText="1"/>
    </xf>
    <xf numFmtId="0" fontId="29" fillId="0" borderId="0" xfId="2" applyFont="1" applyAlignment="1">
      <alignment horizontal="justify" wrapText="1"/>
    </xf>
    <xf numFmtId="49" fontId="29" fillId="0" borderId="0" xfId="2" applyNumberFormat="1" applyFont="1" applyAlignment="1">
      <alignment wrapText="1"/>
    </xf>
    <xf numFmtId="49" fontId="30" fillId="0" borderId="0" xfId="2" applyNumberFormat="1" applyFont="1" applyAlignment="1">
      <alignment wrapText="1"/>
    </xf>
    <xf numFmtId="0" fontId="23" fillId="0" borderId="0" xfId="2" applyFont="1"/>
    <xf numFmtId="0" fontId="36" fillId="0" borderId="0" xfId="2" applyFont="1" applyAlignment="1">
      <alignment horizontal="justify" wrapText="1"/>
    </xf>
    <xf numFmtId="49" fontId="17" fillId="0" borderId="0" xfId="2" applyNumberFormat="1" applyFont="1" applyAlignment="1">
      <alignment vertical="center" wrapText="1"/>
    </xf>
    <xf numFmtId="49" fontId="30" fillId="0" borderId="0" xfId="2" applyNumberFormat="1" applyFont="1" applyAlignment="1">
      <alignment vertical="center"/>
    </xf>
    <xf numFmtId="49" fontId="29" fillId="0" borderId="0" xfId="2" applyNumberFormat="1" applyFont="1" applyAlignment="1">
      <alignment vertical="center"/>
    </xf>
    <xf numFmtId="168" fontId="29" fillId="0" borderId="0" xfId="3" applyNumberFormat="1" applyFont="1" applyAlignment="1">
      <alignment vertical="center"/>
    </xf>
    <xf numFmtId="0" fontId="30" fillId="0" borderId="0" xfId="2" applyFont="1" applyAlignment="1">
      <alignment horizontal="justify" vertical="center" wrapText="1"/>
    </xf>
    <xf numFmtId="0" fontId="29" fillId="0" borderId="0" xfId="2" applyFont="1" applyAlignment="1">
      <alignment horizontal="justify" vertical="center" wrapText="1"/>
    </xf>
    <xf numFmtId="168" fontId="29" fillId="0" borderId="0" xfId="3" applyNumberFormat="1" applyFont="1" applyAlignment="1">
      <alignment horizontal="justify" vertical="center" wrapText="1"/>
    </xf>
    <xf numFmtId="0" fontId="14" fillId="0" borderId="1" xfId="2" applyFont="1" applyBorder="1"/>
    <xf numFmtId="0" fontId="16" fillId="0" borderId="1" xfId="2" applyFont="1" applyBorder="1" applyAlignment="1">
      <alignment horizontal="center" vertical="center" wrapText="1"/>
    </xf>
    <xf numFmtId="0" fontId="13" fillId="29" borderId="0" xfId="2" applyFont="1" applyFill="1"/>
    <xf numFmtId="0" fontId="107" fillId="0" borderId="0" xfId="2" applyFont="1" applyAlignment="1">
      <alignment horizontal="justify" wrapText="1"/>
    </xf>
    <xf numFmtId="49" fontId="17" fillId="0" borderId="0" xfId="2" applyNumberFormat="1" applyFont="1" applyFill="1"/>
    <xf numFmtId="0" fontId="23" fillId="0" borderId="0" xfId="2" applyFont="1" applyAlignment="1">
      <alignment horizontal="justify" wrapText="1"/>
    </xf>
    <xf numFmtId="0" fontId="16" fillId="0" borderId="21" xfId="2" applyFont="1" applyBorder="1" applyAlignment="1">
      <alignment horizontal="center" vertical="center" wrapText="1"/>
    </xf>
    <xf numFmtId="0" fontId="16" fillId="0" borderId="0" xfId="2" applyFont="1" applyAlignment="1">
      <alignment horizontal="center" vertical="center"/>
    </xf>
    <xf numFmtId="0" fontId="13" fillId="0" borderId="0" xfId="2" applyFont="1" applyFill="1" applyAlignment="1">
      <alignment wrapText="1"/>
    </xf>
    <xf numFmtId="0" fontId="28" fillId="0" borderId="0" xfId="2" applyFont="1" applyFill="1" applyAlignment="1">
      <alignment horizontal="center" vertical="center" wrapText="1"/>
    </xf>
    <xf numFmtId="0" fontId="15" fillId="0" borderId="0" xfId="2" applyFont="1" applyFill="1" applyAlignment="1">
      <alignment horizontal="center" vertical="center" wrapText="1"/>
    </xf>
    <xf numFmtId="10" fontId="13" fillId="0" borderId="0" xfId="2" applyNumberFormat="1" applyFont="1" applyFill="1" applyAlignment="1">
      <alignment wrapText="1"/>
    </xf>
    <xf numFmtId="49" fontId="15" fillId="0" borderId="0" xfId="2" applyNumberFormat="1" applyFont="1" applyFill="1" applyAlignment="1">
      <alignment horizontal="justify" wrapText="1"/>
    </xf>
    <xf numFmtId="0" fontId="0" fillId="0" borderId="0" xfId="2" applyFont="1" applyFill="1" applyAlignment="1">
      <alignment horizontal="justify" wrapText="1"/>
    </xf>
    <xf numFmtId="0" fontId="0" fillId="0" borderId="0" xfId="2" applyFont="1" applyFill="1" applyAlignment="1">
      <alignment wrapText="1"/>
    </xf>
    <xf numFmtId="49" fontId="24" fillId="0" borderId="0" xfId="2" applyNumberFormat="1" applyFont="1" applyFill="1"/>
    <xf numFmtId="49" fontId="13" fillId="0" borderId="0" xfId="2" applyNumberFormat="1" applyFont="1" applyFill="1" applyAlignment="1">
      <alignment wrapText="1"/>
    </xf>
    <xf numFmtId="49" fontId="13" fillId="0" borderId="0" xfId="2" applyNumberFormat="1" applyFont="1" applyFill="1" applyAlignment="1">
      <alignment horizontal="justify" wrapText="1"/>
    </xf>
    <xf numFmtId="49" fontId="17" fillId="0" borderId="0" xfId="2" applyNumberFormat="1" applyFont="1" applyFill="1" applyAlignment="1">
      <alignment vertical="center"/>
    </xf>
    <xf numFmtId="0" fontId="13" fillId="0" borderId="0" xfId="2" applyFont="1" applyFill="1"/>
    <xf numFmtId="170" fontId="0" fillId="0" borderId="0" xfId="0" applyFill="1"/>
    <xf numFmtId="170" fontId="0" fillId="0" borderId="0" xfId="0" applyFill="1" applyAlignment="1">
      <alignment vertical="center"/>
    </xf>
    <xf numFmtId="0" fontId="13" fillId="0" borderId="0" xfId="2" applyFont="1" applyFill="1" applyAlignment="1">
      <alignment vertical="center"/>
    </xf>
    <xf numFmtId="0" fontId="23" fillId="0" borderId="0" xfId="2" applyFont="1" applyFill="1" applyAlignment="1">
      <alignment wrapText="1"/>
    </xf>
    <xf numFmtId="0" fontId="17" fillId="0" borderId="0" xfId="2" applyFont="1" applyFill="1" applyAlignment="1">
      <alignment wrapText="1"/>
    </xf>
    <xf numFmtId="0" fontId="13" fillId="0" borderId="0" xfId="2" applyFont="1" applyFill="1" applyAlignment="1">
      <alignment horizontal="justify" wrapText="1"/>
    </xf>
    <xf numFmtId="0" fontId="11" fillId="0" borderId="0" xfId="2" applyFill="1" applyAlignment="1">
      <alignment horizontal="center" vertical="center"/>
    </xf>
    <xf numFmtId="0" fontId="11" fillId="0" borderId="0" xfId="2" applyFill="1"/>
    <xf numFmtId="2" fontId="14" fillId="0" borderId="35" xfId="2" applyNumberFormat="1" applyFont="1" applyFill="1" applyBorder="1"/>
    <xf numFmtId="0" fontId="17" fillId="0" borderId="0" xfId="2" applyFont="1" applyFill="1" applyAlignment="1">
      <alignment horizontal="center" vertical="center" wrapText="1"/>
    </xf>
    <xf numFmtId="49" fontId="17" fillId="0" borderId="0" xfId="2" applyNumberFormat="1" applyFont="1" applyFill="1" applyAlignment="1">
      <alignment horizontal="justify" wrapText="1"/>
    </xf>
    <xf numFmtId="2" fontId="14" fillId="0" borderId="1" xfId="2" applyNumberFormat="1" applyFont="1" applyFill="1" applyBorder="1"/>
    <xf numFmtId="0" fontId="16" fillId="0" borderId="0" xfId="2" applyFont="1" applyFill="1" applyAlignment="1">
      <alignment horizontal="center" vertical="center" wrapText="1"/>
    </xf>
    <xf numFmtId="0" fontId="16" fillId="0" borderId="22" xfId="2" applyFont="1" applyBorder="1" applyAlignment="1">
      <alignment horizontal="center" vertical="center" wrapText="1"/>
    </xf>
    <xf numFmtId="0" fontId="16" fillId="0" borderId="21" xfId="2" applyFont="1" applyBorder="1" applyAlignment="1">
      <alignment horizontal="center" vertical="center" wrapText="1"/>
    </xf>
    <xf numFmtId="0" fontId="13" fillId="0" borderId="0" xfId="2" applyFont="1" applyFill="1" applyAlignment="1">
      <alignment vertical="center" wrapText="1"/>
    </xf>
    <xf numFmtId="49" fontId="13" fillId="0" borderId="0" xfId="2" applyNumberFormat="1" applyFont="1" applyFill="1" applyAlignment="1">
      <alignment vertical="center"/>
    </xf>
    <xf numFmtId="0" fontId="47" fillId="0" borderId="0" xfId="2" applyFont="1" applyFill="1"/>
    <xf numFmtId="49" fontId="13" fillId="0" borderId="0" xfId="2" applyNumberFormat="1" applyFont="1" applyFill="1"/>
    <xf numFmtId="0" fontId="23" fillId="0" borderId="0" xfId="2" applyFont="1" applyFill="1"/>
    <xf numFmtId="0" fontId="48" fillId="0" borderId="0" xfId="4" applyFont="1" applyFill="1" applyAlignment="1">
      <alignment horizontal="left"/>
    </xf>
    <xf numFmtId="0" fontId="13" fillId="0" borderId="0" xfId="2" applyFont="1" applyFill="1" applyAlignment="1">
      <alignment horizontal="right"/>
    </xf>
    <xf numFmtId="0" fontId="17" fillId="0" borderId="0" xfId="2" applyFont="1" applyFill="1" applyAlignment="1">
      <alignment vertical="center"/>
    </xf>
    <xf numFmtId="49" fontId="24" fillId="0" borderId="0" xfId="2" applyNumberFormat="1" applyFont="1" applyFill="1" applyAlignment="1">
      <alignment wrapText="1"/>
    </xf>
    <xf numFmtId="49" fontId="17" fillId="0" borderId="0" xfId="2" applyNumberFormat="1" applyFont="1" applyFill="1" applyAlignment="1">
      <alignment wrapText="1"/>
    </xf>
    <xf numFmtId="168" fontId="13" fillId="0" borderId="0" xfId="1108" applyNumberFormat="1" applyFont="1" applyAlignment="1">
      <alignment horizontal="right" vertical="center" wrapText="1"/>
    </xf>
    <xf numFmtId="168" fontId="13" fillId="0" borderId="0" xfId="1108" applyNumberFormat="1" applyFont="1" applyFill="1" applyAlignment="1">
      <alignment horizontal="right" vertical="center" wrapText="1"/>
    </xf>
    <xf numFmtId="168" fontId="13" fillId="0" borderId="0" xfId="1108" quotePrefix="1" applyNumberFormat="1" applyFont="1" applyFill="1" applyAlignment="1">
      <alignment horizontal="right" vertical="center" wrapText="1"/>
    </xf>
    <xf numFmtId="168" fontId="17" fillId="0" borderId="0" xfId="1108" applyNumberFormat="1" applyFont="1" applyFill="1" applyAlignment="1">
      <alignment horizontal="right" vertical="center" wrapText="1"/>
    </xf>
    <xf numFmtId="168" fontId="17" fillId="0" borderId="0" xfId="1108" quotePrefix="1" applyNumberFormat="1" applyFont="1" applyFill="1" applyAlignment="1">
      <alignment horizontal="right" vertical="center" wrapText="1"/>
    </xf>
    <xf numFmtId="168" fontId="17" fillId="0" borderId="0" xfId="1108" applyNumberFormat="1" applyFont="1" applyFill="1" applyAlignment="1">
      <alignment horizontal="right" vertical="center"/>
    </xf>
    <xf numFmtId="10" fontId="17" fillId="0" borderId="0" xfId="3" applyNumberFormat="1" applyFont="1" applyAlignment="1">
      <alignment horizontal="right" vertical="center" wrapText="1"/>
    </xf>
    <xf numFmtId="168" fontId="17" fillId="0" borderId="6" xfId="1108" quotePrefix="1" applyNumberFormat="1" applyFont="1" applyFill="1" applyBorder="1" applyAlignment="1">
      <alignment horizontal="right" vertical="center"/>
    </xf>
    <xf numFmtId="168" fontId="17" fillId="30" borderId="0" xfId="1108" applyNumberFormat="1" applyFont="1" applyFill="1" applyAlignment="1">
      <alignment horizontal="right" vertical="center"/>
    </xf>
    <xf numFmtId="0" fontId="23" fillId="0" borderId="0" xfId="2" applyFont="1" applyAlignment="1">
      <alignment horizontal="justify" wrapText="1"/>
    </xf>
    <xf numFmtId="0" fontId="17" fillId="0" borderId="0" xfId="2" applyFont="1" applyAlignment="1">
      <alignment horizontal="left" vertical="center" wrapText="1"/>
    </xf>
    <xf numFmtId="0" fontId="17" fillId="0" borderId="0" xfId="2" applyFont="1" applyFill="1" applyAlignment="1">
      <alignment horizontal="center" vertical="center"/>
    </xf>
    <xf numFmtId="0" fontId="17" fillId="0" borderId="35" xfId="2" applyFont="1" applyFill="1" applyBorder="1" applyAlignment="1">
      <alignment horizontal="center" vertical="center"/>
    </xf>
    <xf numFmtId="0" fontId="11" fillId="0" borderId="0" xfId="2" applyAlignment="1">
      <alignment horizontal="right" vertical="center"/>
    </xf>
    <xf numFmtId="0" fontId="39" fillId="0" borderId="0" xfId="2" applyFont="1" applyAlignment="1">
      <alignment horizontal="right" vertical="center"/>
    </xf>
    <xf numFmtId="0" fontId="11" fillId="0" borderId="0" xfId="2" applyAlignment="1">
      <alignment vertical="top"/>
    </xf>
    <xf numFmtId="0" fontId="12" fillId="2" borderId="0" xfId="2" applyFont="1" applyFill="1" applyAlignment="1">
      <alignment horizontal="left"/>
    </xf>
    <xf numFmtId="49" fontId="10" fillId="0" borderId="0" xfId="2" applyNumberFormat="1" applyFont="1" applyAlignment="1">
      <alignment horizontal="left"/>
    </xf>
    <xf numFmtId="0" fontId="0" fillId="0" borderId="0" xfId="2" applyFont="1" applyFill="1" applyAlignment="1">
      <alignment horizontal="right" wrapText="1"/>
    </xf>
    <xf numFmtId="168" fontId="17" fillId="0" borderId="0" xfId="1108" quotePrefix="1" applyNumberFormat="1" applyFont="1" applyFill="1" applyAlignment="1">
      <alignment horizontal="right" vertical="center"/>
    </xf>
    <xf numFmtId="168" fontId="17" fillId="0" borderId="35" xfId="1108" applyNumberFormat="1" applyFont="1" applyFill="1" applyBorder="1" applyAlignment="1">
      <alignment horizontal="right" vertical="center"/>
    </xf>
    <xf numFmtId="3" fontId="17" fillId="0" borderId="0" xfId="1" applyNumberFormat="1" applyFont="1" applyFill="1" applyAlignment="1">
      <alignment horizontal="right" vertical="center"/>
    </xf>
    <xf numFmtId="192" fontId="17" fillId="0" borderId="0" xfId="1" applyNumberFormat="1" applyFont="1" applyFill="1" applyAlignment="1">
      <alignment horizontal="center" vertical="center"/>
    </xf>
    <xf numFmtId="192" fontId="17" fillId="0" borderId="0" xfId="1" applyNumberFormat="1" applyFont="1" applyFill="1" applyAlignment="1">
      <alignment vertical="center"/>
    </xf>
    <xf numFmtId="3" fontId="17" fillId="0" borderId="0" xfId="0" applyNumberFormat="1" applyFont="1" applyFill="1" applyAlignment="1">
      <alignment vertical="center" wrapText="1"/>
    </xf>
    <xf numFmtId="0" fontId="28" fillId="0" borderId="0" xfId="2" applyFont="1" applyFill="1" applyAlignment="1">
      <alignment horizontal="center" vertical="center"/>
    </xf>
    <xf numFmtId="10" fontId="17" fillId="0" borderId="0" xfId="3" applyNumberFormat="1" applyFont="1" applyFill="1" applyAlignment="1">
      <alignment horizontal="right" vertical="center" wrapText="1"/>
    </xf>
    <xf numFmtId="172" fontId="13" fillId="0" borderId="0" xfId="2" applyNumberFormat="1" applyFont="1" applyFill="1" applyAlignment="1">
      <alignment horizontal="right" vertical="center"/>
    </xf>
    <xf numFmtId="2" fontId="17" fillId="0" borderId="0" xfId="2" applyNumberFormat="1" applyFont="1" applyFill="1" applyAlignment="1">
      <alignment horizontal="center" vertical="center"/>
    </xf>
    <xf numFmtId="3" fontId="17" fillId="0" borderId="0" xfId="2" applyNumberFormat="1" applyFont="1" applyFill="1" applyAlignment="1">
      <alignment horizontal="center" vertical="center" wrapText="1"/>
    </xf>
    <xf numFmtId="173" fontId="17" fillId="0" borderId="0" xfId="2" applyNumberFormat="1" applyFont="1" applyFill="1" applyAlignment="1">
      <alignment horizontal="right" vertical="center" wrapText="1"/>
    </xf>
    <xf numFmtId="3" fontId="17" fillId="0" borderId="35" xfId="1" applyNumberFormat="1" applyFont="1" applyFill="1" applyBorder="1" applyAlignment="1">
      <alignment horizontal="right" vertical="center"/>
    </xf>
    <xf numFmtId="192" fontId="17" fillId="0" borderId="35" xfId="1" applyNumberFormat="1" applyFont="1" applyFill="1" applyBorder="1" applyAlignment="1">
      <alignment horizontal="center" vertical="center"/>
    </xf>
    <xf numFmtId="2" fontId="17" fillId="0" borderId="35" xfId="2" applyNumberFormat="1" applyFont="1" applyFill="1" applyBorder="1" applyAlignment="1">
      <alignment horizontal="center" vertical="center"/>
    </xf>
    <xf numFmtId="192" fontId="17" fillId="0" borderId="35" xfId="1" applyNumberFormat="1" applyFont="1" applyFill="1" applyBorder="1" applyAlignment="1">
      <alignment vertical="center"/>
    </xf>
    <xf numFmtId="3" fontId="17" fillId="0" borderId="35" xfId="0" applyNumberFormat="1" applyFont="1" applyFill="1" applyBorder="1" applyAlignment="1">
      <alignment vertical="center" wrapText="1"/>
    </xf>
    <xf numFmtId="3" fontId="17" fillId="0" borderId="0" xfId="0" applyNumberFormat="1" applyFont="1" applyFill="1" applyAlignment="1">
      <alignment horizontal="right" vertical="center" wrapText="1"/>
    </xf>
    <xf numFmtId="173" fontId="17" fillId="0" borderId="0" xfId="0" applyNumberFormat="1" applyFont="1" applyFill="1" applyAlignment="1">
      <alignment horizontal="center" vertical="center" wrapText="1"/>
    </xf>
    <xf numFmtId="173" fontId="17" fillId="0" borderId="0" xfId="0" applyNumberFormat="1" applyFont="1" applyFill="1" applyAlignment="1">
      <alignment horizontal="right" vertical="center" wrapText="1"/>
    </xf>
    <xf numFmtId="172" fontId="17" fillId="0" borderId="0" xfId="2" applyNumberFormat="1" applyFont="1" applyFill="1" applyAlignment="1">
      <alignment horizontal="right" vertical="center"/>
    </xf>
    <xf numFmtId="2" fontId="17" fillId="0" borderId="0" xfId="0" applyNumberFormat="1" applyFont="1" applyFill="1" applyAlignment="1">
      <alignment horizontal="center" vertical="center" wrapText="1"/>
    </xf>
    <xf numFmtId="3" fontId="17" fillId="0" borderId="0" xfId="2" quotePrefix="1" applyNumberFormat="1" applyFont="1" applyFill="1" applyAlignment="1">
      <alignment horizontal="center" vertical="center" wrapText="1"/>
    </xf>
    <xf numFmtId="172" fontId="17" fillId="0" borderId="0" xfId="2" quotePrefix="1" applyNumberFormat="1" applyFont="1" applyFill="1" applyAlignment="1">
      <alignment horizontal="right" vertical="center"/>
    </xf>
    <xf numFmtId="173" fontId="17" fillId="0" borderId="0" xfId="2" quotePrefix="1" applyNumberFormat="1" applyFont="1" applyFill="1" applyAlignment="1">
      <alignment horizontal="right" vertical="center" wrapText="1"/>
    </xf>
    <xf numFmtId="0" fontId="17" fillId="0" borderId="1" xfId="2" applyFont="1" applyFill="1" applyBorder="1" applyAlignment="1">
      <alignment horizontal="center" vertical="center"/>
    </xf>
    <xf numFmtId="3" fontId="17" fillId="0" borderId="35" xfId="0" applyNumberFormat="1" applyFont="1" applyFill="1" applyBorder="1" applyAlignment="1">
      <alignment horizontal="right" vertical="center" wrapText="1"/>
    </xf>
    <xf numFmtId="173" fontId="17" fillId="0" borderId="35" xfId="0" applyNumberFormat="1" applyFont="1" applyFill="1" applyBorder="1" applyAlignment="1">
      <alignment horizontal="center" vertical="center" wrapText="1"/>
    </xf>
    <xf numFmtId="2" fontId="17" fillId="0" borderId="35" xfId="0" applyNumberFormat="1" applyFont="1" applyFill="1" applyBorder="1" applyAlignment="1">
      <alignment horizontal="center" vertical="center" wrapText="1"/>
    </xf>
    <xf numFmtId="173" fontId="17" fillId="0" borderId="35" xfId="0" applyNumberFormat="1" applyFont="1" applyFill="1" applyBorder="1" applyAlignment="1">
      <alignment horizontal="right" vertical="center" wrapText="1"/>
    </xf>
    <xf numFmtId="168" fontId="17" fillId="0" borderId="6" xfId="1108" applyNumberFormat="1" applyFont="1" applyFill="1" applyBorder="1" applyAlignment="1">
      <alignment vertical="center" wrapText="1"/>
    </xf>
    <xf numFmtId="168" fontId="17" fillId="0" borderId="6" xfId="1108" quotePrefix="1" applyNumberFormat="1" applyFont="1" applyFill="1" applyBorder="1" applyAlignment="1">
      <alignment vertical="center" wrapText="1"/>
    </xf>
    <xf numFmtId="168" fontId="13" fillId="0" borderId="0" xfId="1108" applyNumberFormat="1" applyFont="1" applyFill="1" applyAlignment="1">
      <alignment vertical="center" wrapText="1"/>
    </xf>
    <xf numFmtId="168" fontId="17" fillId="0" borderId="0" xfId="1108" quotePrefix="1" applyNumberFormat="1" applyFont="1" applyFill="1" applyAlignment="1">
      <alignment vertical="center" wrapText="1"/>
    </xf>
    <xf numFmtId="168" fontId="17" fillId="0" borderId="0" xfId="1108" applyNumberFormat="1" applyFont="1" applyFill="1" applyAlignment="1">
      <alignment vertical="center" wrapText="1"/>
    </xf>
    <xf numFmtId="168" fontId="13" fillId="0" borderId="0" xfId="1108" quotePrefix="1" applyNumberFormat="1" applyFont="1" applyFill="1" applyAlignment="1">
      <alignment vertical="center" wrapText="1"/>
    </xf>
    <xf numFmtId="168" fontId="17" fillId="0" borderId="7" xfId="1108" applyNumberFormat="1" applyFont="1" applyFill="1" applyBorder="1" applyAlignment="1">
      <alignment vertical="center" wrapText="1"/>
    </xf>
    <xf numFmtId="168" fontId="17" fillId="0" borderId="7" xfId="1108" quotePrefix="1" applyNumberFormat="1" applyFont="1" applyFill="1" applyBorder="1" applyAlignment="1">
      <alignment vertical="center" wrapText="1"/>
    </xf>
    <xf numFmtId="168" fontId="17" fillId="0" borderId="0" xfId="1108" applyNumberFormat="1" applyFont="1" applyFill="1" applyBorder="1" applyAlignment="1">
      <alignment vertical="center" wrapText="1"/>
    </xf>
    <xf numFmtId="168" fontId="17" fillId="0" borderId="0" xfId="1108" quotePrefix="1" applyNumberFormat="1" applyFont="1" applyFill="1" applyBorder="1" applyAlignment="1">
      <alignment vertical="center" wrapText="1"/>
    </xf>
    <xf numFmtId="168" fontId="13" fillId="0" borderId="0" xfId="2" applyNumberFormat="1" applyFont="1" applyFill="1" applyAlignment="1">
      <alignment vertical="center" wrapText="1"/>
    </xf>
    <xf numFmtId="0" fontId="17" fillId="0" borderId="6" xfId="2" applyFont="1" applyFill="1" applyBorder="1" applyAlignment="1">
      <alignment horizontal="center" vertical="center" wrapText="1"/>
    </xf>
    <xf numFmtId="166" fontId="17" fillId="0" borderId="0" xfId="2" applyNumberFormat="1" applyFont="1" applyFill="1" applyAlignment="1">
      <alignment horizontal="center" vertical="center" wrapText="1"/>
    </xf>
    <xf numFmtId="168" fontId="17" fillId="0" borderId="0" xfId="1108" applyNumberFormat="1" applyFont="1" applyFill="1" applyAlignment="1">
      <alignment horizontal="center" vertical="center" wrapText="1"/>
    </xf>
    <xf numFmtId="3" fontId="17" fillId="0" borderId="0" xfId="1108" applyNumberFormat="1" applyFont="1" applyFill="1" applyAlignment="1">
      <alignment horizontal="right" vertical="center"/>
    </xf>
    <xf numFmtId="3" fontId="17" fillId="0" borderId="6" xfId="1108" applyNumberFormat="1" applyFont="1" applyFill="1" applyBorder="1" applyAlignment="1">
      <alignment horizontal="right" vertical="center"/>
    </xf>
    <xf numFmtId="168" fontId="17" fillId="0" borderId="6" xfId="1108" applyNumberFormat="1" applyFont="1" applyFill="1" applyBorder="1" applyAlignment="1">
      <alignment horizontal="right" vertical="center"/>
    </xf>
    <xf numFmtId="166" fontId="13" fillId="0" borderId="0" xfId="2" applyNumberFormat="1" applyFont="1" applyFill="1" applyAlignment="1">
      <alignment horizontal="center" vertical="center" wrapText="1"/>
    </xf>
    <xf numFmtId="168" fontId="17" fillId="0" borderId="6" xfId="1108" applyNumberFormat="1" applyFont="1" applyFill="1" applyBorder="1" applyAlignment="1">
      <alignment vertical="center"/>
    </xf>
    <xf numFmtId="168" fontId="17" fillId="0" borderId="0" xfId="1108" applyNumberFormat="1" applyFont="1" applyFill="1" applyAlignment="1">
      <alignment vertical="center"/>
    </xf>
    <xf numFmtId="168" fontId="17" fillId="0" borderId="0" xfId="1108" quotePrefix="1" applyNumberFormat="1" applyFont="1" applyFill="1" applyAlignment="1">
      <alignment vertical="center"/>
    </xf>
    <xf numFmtId="168" fontId="17" fillId="0" borderId="6" xfId="1108" quotePrefix="1" applyNumberFormat="1" applyFont="1" applyFill="1" applyBorder="1" applyAlignment="1">
      <alignment vertical="center"/>
    </xf>
    <xf numFmtId="168" fontId="17" fillId="0" borderId="7" xfId="1108" quotePrefix="1" applyNumberFormat="1" applyFont="1" applyFill="1" applyBorder="1" applyAlignment="1">
      <alignment vertical="center"/>
    </xf>
    <xf numFmtId="168" fontId="17" fillId="0" borderId="7" xfId="1108" applyNumberFormat="1" applyFont="1" applyFill="1" applyBorder="1" applyAlignment="1">
      <alignment vertical="center"/>
    </xf>
    <xf numFmtId="168" fontId="17" fillId="0" borderId="0" xfId="1108" applyNumberFormat="1" applyFont="1" applyFill="1" applyBorder="1" applyAlignment="1">
      <alignment vertical="center"/>
    </xf>
    <xf numFmtId="0" fontId="23" fillId="0" borderId="0" xfId="2" applyFont="1" applyAlignment="1">
      <alignment horizontal="justify" wrapText="1"/>
    </xf>
    <xf numFmtId="0" fontId="16" fillId="0" borderId="21" xfId="2" applyFont="1" applyFill="1" applyBorder="1" applyAlignment="1">
      <alignment horizontal="center" vertical="center" wrapText="1"/>
    </xf>
    <xf numFmtId="0" fontId="26" fillId="0" borderId="0" xfId="8" applyNumberFormat="1" applyFill="1" applyAlignment="1">
      <alignment vertical="top"/>
    </xf>
    <xf numFmtId="0" fontId="7" fillId="0" borderId="0" xfId="2" applyFont="1" applyFill="1" applyAlignment="1">
      <alignment horizontal="left" vertical="center"/>
    </xf>
    <xf numFmtId="0" fontId="9" fillId="0" borderId="0" xfId="2" applyFont="1" applyFill="1"/>
    <xf numFmtId="0" fontId="0" fillId="0" borderId="0" xfId="2" applyFont="1" applyFill="1"/>
    <xf numFmtId="49" fontId="9" fillId="0" borderId="0" xfId="2" applyNumberFormat="1" applyFont="1" applyFill="1"/>
    <xf numFmtId="49" fontId="9" fillId="0" borderId="0" xfId="2" applyNumberFormat="1" applyFont="1" applyFill="1" applyAlignment="1">
      <alignment wrapText="1"/>
    </xf>
    <xf numFmtId="0" fontId="12" fillId="0" borderId="0" xfId="2" applyFont="1" applyFill="1"/>
    <xf numFmtId="170" fontId="32" fillId="0" borderId="0" xfId="0" applyFont="1" applyFill="1" applyAlignment="1">
      <alignment horizontal="center" vertical="center" wrapText="1"/>
    </xf>
    <xf numFmtId="170" fontId="32" fillId="0" borderId="0" xfId="0" applyFont="1" applyFill="1" applyAlignment="1">
      <alignment vertical="center" wrapText="1"/>
    </xf>
    <xf numFmtId="170" fontId="46" fillId="0" borderId="0" xfId="0" applyFont="1" applyFill="1" applyAlignment="1">
      <alignment horizontal="left" vertical="center" wrapText="1"/>
    </xf>
    <xf numFmtId="170" fontId="32" fillId="0" borderId="0" xfId="0" applyFont="1" applyFill="1" applyAlignment="1">
      <alignment horizontal="left" vertical="center" wrapText="1"/>
    </xf>
    <xf numFmtId="0" fontId="95" fillId="0" borderId="0" xfId="0" applyNumberFormat="1" applyFont="1" applyFill="1" applyAlignment="1">
      <alignment vertical="center"/>
    </xf>
    <xf numFmtId="170" fontId="95" fillId="0" borderId="0" xfId="0" applyFont="1" applyFill="1" applyAlignment="1">
      <alignment wrapText="1"/>
    </xf>
    <xf numFmtId="0" fontId="95" fillId="0" borderId="0" xfId="0" applyNumberFormat="1" applyFont="1" applyFill="1" applyAlignment="1">
      <alignment horizontal="center" wrapText="1"/>
    </xf>
    <xf numFmtId="0" fontId="9" fillId="0" borderId="0" xfId="180" applyFont="1" applyFill="1"/>
    <xf numFmtId="170" fontId="95" fillId="0" borderId="0" xfId="0" applyFont="1" applyFill="1" applyAlignment="1">
      <alignment horizontal="center" wrapText="1"/>
    </xf>
    <xf numFmtId="0" fontId="97" fillId="0" borderId="0" xfId="180" applyFont="1" applyFill="1"/>
    <xf numFmtId="0" fontId="45" fillId="0" borderId="0" xfId="180" applyFont="1" applyFill="1"/>
    <xf numFmtId="0" fontId="7" fillId="0" borderId="0" xfId="2" applyFont="1" applyFill="1"/>
    <xf numFmtId="170" fontId="7" fillId="0" borderId="0" xfId="0" applyFont="1" applyFill="1"/>
    <xf numFmtId="0" fontId="6" fillId="0" borderId="0" xfId="180" applyFont="1" applyFill="1" applyAlignment="1">
      <alignment horizontal="left"/>
    </xf>
    <xf numFmtId="0" fontId="6" fillId="0" borderId="0" xfId="180" applyFont="1" applyFill="1" applyAlignment="1">
      <alignment horizontal="left" vertical="center"/>
    </xf>
    <xf numFmtId="0" fontId="9" fillId="0" borderId="0" xfId="180" applyFont="1" applyFill="1" applyAlignment="1">
      <alignment horizontal="left"/>
    </xf>
    <xf numFmtId="170" fontId="97" fillId="0" borderId="0" xfId="0" applyFont="1" applyFill="1" applyAlignment="1">
      <alignment horizontal="left"/>
    </xf>
    <xf numFmtId="170" fontId="18" fillId="0" borderId="0" xfId="0" applyFont="1" applyFill="1" applyAlignment="1">
      <alignment wrapText="1"/>
    </xf>
    <xf numFmtId="0" fontId="97" fillId="0" borderId="0" xfId="180" applyFont="1" applyFill="1" applyAlignment="1">
      <alignment horizontal="left"/>
    </xf>
    <xf numFmtId="0" fontId="45" fillId="0" borderId="0" xfId="180" applyFont="1" applyFill="1" applyAlignment="1">
      <alignment wrapText="1"/>
    </xf>
    <xf numFmtId="170" fontId="9" fillId="0" borderId="0" xfId="0" applyFont="1" applyFill="1" applyAlignment="1">
      <alignment wrapText="1"/>
    </xf>
    <xf numFmtId="0" fontId="7" fillId="0" borderId="0" xfId="180" applyFont="1" applyFill="1"/>
    <xf numFmtId="0" fontId="9" fillId="0" borderId="0" xfId="0" applyNumberFormat="1" applyFont="1" applyFill="1"/>
    <xf numFmtId="170" fontId="9" fillId="0" borderId="0" xfId="0" applyFont="1" applyFill="1"/>
    <xf numFmtId="170" fontId="7" fillId="0" borderId="0" xfId="0" applyFont="1" applyFill="1" applyAlignment="1">
      <alignment horizontal="left" vertical="center"/>
    </xf>
    <xf numFmtId="170" fontId="18" fillId="0" borderId="0" xfId="0" applyFont="1" applyFill="1" applyAlignment="1"/>
    <xf numFmtId="170" fontId="0" fillId="0" borderId="0" xfId="0" applyFill="1" applyAlignment="1">
      <alignment wrapText="1"/>
    </xf>
    <xf numFmtId="170" fontId="6" fillId="0" borderId="0" xfId="0" applyFont="1" applyFill="1" applyAlignment="1">
      <alignment horizontal="left" vertical="center"/>
    </xf>
    <xf numFmtId="170" fontId="95" fillId="0" borderId="0" xfId="0" applyFont="1" applyFill="1"/>
    <xf numFmtId="0" fontId="26" fillId="0" borderId="0" xfId="8" applyNumberFormat="1" applyFill="1"/>
    <xf numFmtId="49" fontId="13" fillId="0" borderId="0" xfId="2" applyNumberFormat="1" applyFont="1" applyFill="1" applyAlignment="1">
      <alignment horizontal="left"/>
    </xf>
    <xf numFmtId="49" fontId="13" fillId="0" borderId="0" xfId="2" applyNumberFormat="1" applyFont="1" applyFill="1" applyBorder="1"/>
    <xf numFmtId="49" fontId="13" fillId="0" borderId="0" xfId="2" applyNumberFormat="1" applyFont="1" applyFill="1" applyBorder="1" applyAlignment="1">
      <alignment horizontal="left"/>
    </xf>
    <xf numFmtId="49" fontId="13" fillId="0" borderId="0" xfId="2" applyNumberFormat="1" applyFont="1" applyFill="1" applyBorder="1" applyAlignment="1">
      <alignment wrapText="1"/>
    </xf>
    <xf numFmtId="0" fontId="13" fillId="0" borderId="0" xfId="2" applyFont="1" applyFill="1" applyBorder="1"/>
    <xf numFmtId="170" fontId="40" fillId="0" borderId="0" xfId="0" applyFont="1" applyFill="1"/>
    <xf numFmtId="49" fontId="10" fillId="0" borderId="0" xfId="2" applyNumberFormat="1" applyFont="1" applyFill="1"/>
    <xf numFmtId="0" fontId="49" fillId="0" borderId="35" xfId="2" applyFont="1" applyFill="1" applyBorder="1"/>
    <xf numFmtId="0" fontId="13" fillId="0" borderId="35" xfId="2" applyFont="1" applyFill="1" applyBorder="1" applyAlignment="1">
      <alignment wrapText="1"/>
    </xf>
    <xf numFmtId="170" fontId="40" fillId="0" borderId="1" xfId="0" applyFont="1" applyFill="1" applyBorder="1"/>
    <xf numFmtId="170" fontId="40" fillId="0" borderId="35" xfId="0" applyFont="1" applyFill="1" applyBorder="1"/>
    <xf numFmtId="0" fontId="17" fillId="0" borderId="0" xfId="2" applyFont="1" applyFill="1" applyAlignment="1">
      <alignment horizontal="center" wrapText="1"/>
    </xf>
    <xf numFmtId="0" fontId="16" fillId="0" borderId="31" xfId="2" applyFont="1" applyFill="1" applyBorder="1" applyAlignment="1">
      <alignment horizontal="center" vertical="center" wrapText="1"/>
    </xf>
    <xf numFmtId="0" fontId="16" fillId="0" borderId="22" xfId="2" applyFont="1" applyFill="1" applyBorder="1" applyAlignment="1">
      <alignment horizontal="center" vertical="center" wrapText="1"/>
    </xf>
    <xf numFmtId="49" fontId="13" fillId="0" borderId="0" xfId="2" applyNumberFormat="1" applyFont="1" applyFill="1" applyAlignment="1">
      <alignment horizontal="left" wrapText="1"/>
    </xf>
    <xf numFmtId="49" fontId="23" fillId="0" borderId="0" xfId="2" applyNumberFormat="1" applyFont="1" applyFill="1"/>
    <xf numFmtId="49" fontId="13" fillId="0" borderId="0" xfId="2" applyNumberFormat="1" applyFont="1" applyFill="1" applyAlignment="1">
      <alignment vertical="center" wrapText="1"/>
    </xf>
    <xf numFmtId="168" fontId="17" fillId="3" borderId="0" xfId="1108" applyNumberFormat="1" applyFont="1" applyFill="1" applyAlignment="1">
      <alignment horizontal="right" vertical="center"/>
    </xf>
    <xf numFmtId="0" fontId="0" fillId="0" borderId="0" xfId="2" applyFont="1" applyFill="1" applyAlignment="1">
      <alignment vertical="center" wrapText="1"/>
    </xf>
    <xf numFmtId="0" fontId="96" fillId="0" borderId="0" xfId="2" applyFont="1" applyFill="1" applyAlignment="1">
      <alignment vertical="center" wrapText="1"/>
    </xf>
    <xf numFmtId="0" fontId="96" fillId="0" borderId="0" xfId="2" applyFont="1" applyFill="1"/>
    <xf numFmtId="0" fontId="32" fillId="0" borderId="0" xfId="2" applyFont="1" applyFill="1" applyAlignment="1">
      <alignment vertical="center" wrapText="1"/>
    </xf>
    <xf numFmtId="0" fontId="32" fillId="0" borderId="0" xfId="2" applyFont="1" applyFill="1"/>
    <xf numFmtId="0" fontId="21" fillId="0" borderId="0" xfId="2" applyFont="1" applyFill="1"/>
    <xf numFmtId="0" fontId="32" fillId="0" borderId="0" xfId="2" applyFont="1" applyFill="1" applyAlignment="1">
      <alignment vertical="center"/>
    </xf>
    <xf numFmtId="0" fontId="49" fillId="0" borderId="0" xfId="2" applyFont="1" applyFill="1" applyAlignment="1">
      <alignment vertical="center"/>
    </xf>
    <xf numFmtId="0" fontId="49" fillId="0" borderId="0" xfId="2" applyFont="1" applyFill="1"/>
    <xf numFmtId="0" fontId="95" fillId="0" borderId="0" xfId="2" applyFont="1" applyFill="1" applyAlignment="1">
      <alignment vertical="center"/>
    </xf>
    <xf numFmtId="0" fontId="9" fillId="0" borderId="0" xfId="2" applyFont="1" applyFill="1" applyAlignment="1">
      <alignment horizontal="justify" vertical="center"/>
    </xf>
    <xf numFmtId="0" fontId="0" fillId="0" borderId="0" xfId="2" applyFont="1" applyFill="1" applyAlignment="1">
      <alignment vertical="center"/>
    </xf>
    <xf numFmtId="0" fontId="45" fillId="0" borderId="0" xfId="180" applyFont="1" applyFill="1" applyAlignment="1">
      <alignment vertical="center"/>
    </xf>
    <xf numFmtId="0" fontId="99" fillId="0" borderId="0" xfId="180" applyFont="1" applyFill="1" applyAlignment="1">
      <alignment vertical="center"/>
    </xf>
    <xf numFmtId="0" fontId="45" fillId="0" borderId="0" xfId="2" applyFont="1" applyFill="1" applyAlignment="1">
      <alignment vertical="center"/>
    </xf>
    <xf numFmtId="0" fontId="111" fillId="3" borderId="0" xfId="2" applyFont="1" applyFill="1" applyAlignment="1">
      <alignment horizontal="justify" vertical="center"/>
    </xf>
    <xf numFmtId="0" fontId="9" fillId="3" borderId="0" xfId="2" applyFont="1" applyFill="1" applyAlignment="1">
      <alignment horizontal="justify" vertical="center"/>
    </xf>
    <xf numFmtId="0" fontId="45" fillId="0" borderId="0" xfId="2" applyFont="1" applyFill="1" applyAlignment="1">
      <alignment vertical="center" wrapText="1"/>
    </xf>
    <xf numFmtId="0" fontId="9" fillId="0" borderId="0" xfId="2" applyFont="1" applyFill="1" applyAlignment="1">
      <alignment vertical="center" wrapText="1"/>
    </xf>
    <xf numFmtId="0" fontId="9" fillId="0" borderId="0" xfId="2" applyFont="1" applyFill="1" applyAlignment="1">
      <alignment vertical="center"/>
    </xf>
    <xf numFmtId="0" fontId="12" fillId="0" borderId="0" xfId="2" applyFont="1" applyFill="1" applyAlignment="1">
      <alignment horizontal="left" vertical="center"/>
    </xf>
    <xf numFmtId="0" fontId="9" fillId="0" borderId="0" xfId="2" applyFont="1" applyFill="1" applyAlignment="1">
      <alignment horizontal="right" vertical="center"/>
    </xf>
    <xf numFmtId="0" fontId="96" fillId="0" borderId="0" xfId="2" applyFont="1" applyFill="1" applyAlignment="1">
      <alignment vertical="center"/>
    </xf>
    <xf numFmtId="0" fontId="49" fillId="0" borderId="0" xfId="2" applyFont="1" applyFill="1" applyAlignment="1">
      <alignment vertical="center" wrapText="1"/>
    </xf>
    <xf numFmtId="0" fontId="97" fillId="0" borderId="0" xfId="180" applyFont="1" applyFill="1" applyAlignment="1">
      <alignment vertical="center"/>
    </xf>
    <xf numFmtId="0" fontId="26" fillId="0" borderId="0" xfId="180" applyFill="1"/>
    <xf numFmtId="0" fontId="26" fillId="0" borderId="0" xfId="180" applyFill="1" applyAlignment="1">
      <alignment vertical="center"/>
    </xf>
    <xf numFmtId="0" fontId="100" fillId="0" borderId="0" xfId="180" applyFont="1" applyFill="1" applyAlignment="1">
      <alignment vertical="center"/>
    </xf>
    <xf numFmtId="0" fontId="101" fillId="0" borderId="0" xfId="180" applyFont="1" applyFill="1" applyAlignment="1">
      <alignment vertical="center"/>
    </xf>
    <xf numFmtId="0" fontId="101" fillId="0" borderId="0" xfId="180" applyFont="1" applyFill="1"/>
    <xf numFmtId="0" fontId="103" fillId="0" borderId="0" xfId="180" applyFont="1" applyFill="1" applyAlignment="1">
      <alignment vertical="center"/>
    </xf>
    <xf numFmtId="0" fontId="7" fillId="0" borderId="0" xfId="180" applyFont="1" applyFill="1" applyAlignment="1">
      <alignment vertical="center"/>
    </xf>
    <xf numFmtId="0" fontId="8" fillId="0" borderId="0" xfId="180" applyFont="1" applyFill="1" applyAlignment="1">
      <alignment vertical="center"/>
    </xf>
    <xf numFmtId="0" fontId="9" fillId="0" borderId="0" xfId="2" applyFont="1" applyFill="1" applyAlignment="1">
      <alignment horizontal="justify" vertical="center" wrapText="1"/>
    </xf>
    <xf numFmtId="0" fontId="17" fillId="0" borderId="0" xfId="2" applyFont="1" applyFill="1" applyAlignment="1">
      <alignment vertical="center" wrapText="1"/>
    </xf>
    <xf numFmtId="0" fontId="26" fillId="0" borderId="0" xfId="8" applyNumberFormat="1" applyFill="1" applyAlignment="1">
      <alignment horizontal="left" vertical="center"/>
    </xf>
    <xf numFmtId="0" fontId="40" fillId="0" borderId="0" xfId="2" applyFont="1" applyFill="1"/>
    <xf numFmtId="168" fontId="40" fillId="0" borderId="0" xfId="0" applyNumberFormat="1" applyFont="1" applyFill="1"/>
    <xf numFmtId="0" fontId="14" fillId="0" borderId="0" xfId="2" applyFont="1" applyFill="1"/>
    <xf numFmtId="2" fontId="14" fillId="0" borderId="0" xfId="2" applyNumberFormat="1" applyFont="1" applyFill="1"/>
    <xf numFmtId="0" fontId="40" fillId="0" borderId="35" xfId="2" applyFont="1" applyFill="1" applyBorder="1"/>
    <xf numFmtId="168" fontId="40" fillId="0" borderId="35" xfId="0" applyNumberFormat="1" applyFont="1" applyFill="1" applyBorder="1"/>
    <xf numFmtId="0" fontId="13" fillId="0" borderId="0" xfId="2" applyFont="1" applyFill="1" applyAlignment="1">
      <alignment horizontal="center" wrapText="1"/>
    </xf>
    <xf numFmtId="168" fontId="16" fillId="0" borderId="22" xfId="2" applyNumberFormat="1" applyFont="1" applyFill="1" applyBorder="1" applyAlignment="1">
      <alignment horizontal="center" vertical="center" wrapText="1"/>
    </xf>
    <xf numFmtId="0" fontId="15" fillId="0" borderId="6" xfId="2" applyFont="1" applyFill="1" applyBorder="1" applyAlignment="1">
      <alignment horizontal="center" vertical="center" wrapText="1"/>
    </xf>
    <xf numFmtId="168" fontId="13" fillId="0" borderId="0" xfId="2" applyNumberFormat="1" applyFont="1" applyFill="1"/>
    <xf numFmtId="168" fontId="23" fillId="0" borderId="0" xfId="2" applyNumberFormat="1" applyFont="1" applyFill="1" applyAlignment="1">
      <alignment wrapText="1"/>
    </xf>
    <xf numFmtId="0" fontId="23" fillId="0" borderId="0" xfId="2" applyFont="1" applyFill="1" applyAlignment="1">
      <alignment horizontal="justify" wrapText="1"/>
    </xf>
    <xf numFmtId="168" fontId="17" fillId="0" borderId="0" xfId="2" applyNumberFormat="1" applyFont="1" applyFill="1" applyAlignment="1">
      <alignment vertical="center" wrapText="1"/>
    </xf>
    <xf numFmtId="49" fontId="17" fillId="0" borderId="0" xfId="2" applyNumberFormat="1" applyFont="1" applyFill="1" applyAlignment="1">
      <alignment horizontal="left" wrapText="1"/>
    </xf>
    <xf numFmtId="168" fontId="13" fillId="0" borderId="0" xfId="2" applyNumberFormat="1" applyFont="1" applyFill="1" applyAlignment="1">
      <alignment horizontal="justify" wrapText="1"/>
    </xf>
    <xf numFmtId="168" fontId="17" fillId="0" borderId="0" xfId="2" applyNumberFormat="1" applyFont="1" applyFill="1" applyAlignment="1">
      <alignment vertical="center"/>
    </xf>
    <xf numFmtId="49" fontId="24" fillId="0" borderId="0" xfId="2" applyNumberFormat="1" applyFont="1" applyFill="1" applyAlignment="1">
      <alignment horizontal="justify" vertical="center"/>
    </xf>
    <xf numFmtId="49" fontId="24" fillId="0" borderId="0" xfId="2" applyNumberFormat="1" applyFont="1" applyFill="1" applyAlignment="1">
      <alignment vertical="center"/>
    </xf>
    <xf numFmtId="0" fontId="0" fillId="0" borderId="0" xfId="2" applyFont="1" applyFill="1" applyAlignment="1">
      <alignment horizontal="center" vertical="center"/>
    </xf>
    <xf numFmtId="0" fontId="11" fillId="0" borderId="0" xfId="2" applyFill="1" applyAlignment="1">
      <alignment vertical="center"/>
    </xf>
    <xf numFmtId="168" fontId="11" fillId="0" borderId="0" xfId="2" applyNumberFormat="1" applyFill="1" applyAlignment="1">
      <alignment horizontal="center" vertical="center"/>
    </xf>
    <xf numFmtId="168" fontId="11" fillId="0" borderId="0" xfId="2" applyNumberFormat="1" applyFill="1"/>
    <xf numFmtId="3" fontId="16" fillId="0" borderId="31" xfId="2" applyNumberFormat="1" applyFont="1" applyFill="1" applyBorder="1" applyAlignment="1">
      <alignment horizontal="center" vertical="center" wrapText="1"/>
    </xf>
    <xf numFmtId="0" fontId="13" fillId="0" borderId="0" xfId="2" applyFont="1" applyFill="1" applyAlignment="1">
      <alignment horizontal="right" wrapText="1"/>
    </xf>
    <xf numFmtId="167" fontId="17" fillId="0" borderId="6" xfId="1" applyNumberFormat="1" applyFont="1" applyFill="1" applyBorder="1" applyAlignment="1">
      <alignment horizontal="right" vertical="center"/>
    </xf>
    <xf numFmtId="167" fontId="17" fillId="0" borderId="0" xfId="1" applyNumberFormat="1" applyFont="1" applyFill="1" applyAlignment="1">
      <alignment horizontal="right" vertical="center"/>
    </xf>
    <xf numFmtId="0" fontId="13" fillId="0" borderId="0" xfId="2" applyFont="1" applyFill="1" applyBorder="1" applyAlignment="1">
      <alignment wrapText="1"/>
    </xf>
    <xf numFmtId="0" fontId="17" fillId="0" borderId="27" xfId="2" applyFont="1" applyFill="1" applyBorder="1" applyAlignment="1">
      <alignment horizontal="center" wrapText="1"/>
    </xf>
    <xf numFmtId="0" fontId="13" fillId="0" borderId="44" xfId="2" applyFont="1" applyFill="1" applyBorder="1" applyAlignment="1">
      <alignment horizontal="center" wrapText="1"/>
    </xf>
    <xf numFmtId="3" fontId="17" fillId="0" borderId="6" xfId="1108" applyNumberFormat="1" applyFont="1" applyFill="1" applyBorder="1" applyAlignment="1">
      <alignment horizontal="right" vertical="center" wrapText="1"/>
    </xf>
    <xf numFmtId="168" fontId="17" fillId="0" borderId="6" xfId="1108" applyNumberFormat="1" applyFont="1" applyFill="1" applyBorder="1" applyAlignment="1">
      <alignment horizontal="right" vertical="center" wrapText="1"/>
    </xf>
    <xf numFmtId="3" fontId="13" fillId="0" borderId="6" xfId="1" applyNumberFormat="1" applyFont="1" applyFill="1" applyBorder="1" applyAlignment="1">
      <alignment horizontal="right" vertical="center" wrapText="1"/>
    </xf>
    <xf numFmtId="168" fontId="17" fillId="0" borderId="6" xfId="1108" quotePrefix="1" applyNumberFormat="1" applyFont="1" applyFill="1" applyBorder="1" applyAlignment="1">
      <alignment horizontal="right" vertical="center" wrapText="1"/>
    </xf>
    <xf numFmtId="3" fontId="17" fillId="0" borderId="0" xfId="1108" applyNumberFormat="1" applyFont="1" applyFill="1" applyBorder="1" applyAlignment="1">
      <alignment horizontal="right" vertical="center" wrapText="1"/>
    </xf>
    <xf numFmtId="168" fontId="17" fillId="0" borderId="0" xfId="1108" applyNumberFormat="1" applyFont="1" applyFill="1" applyBorder="1" applyAlignment="1">
      <alignment horizontal="right" vertical="center" wrapText="1"/>
    </xf>
    <xf numFmtId="3" fontId="13" fillId="0" borderId="0" xfId="1" applyNumberFormat="1" applyFont="1" applyFill="1" applyAlignment="1">
      <alignment horizontal="right" vertical="center" wrapText="1"/>
    </xf>
    <xf numFmtId="3" fontId="17" fillId="0" borderId="0" xfId="1108" applyNumberFormat="1" applyFont="1" applyFill="1" applyAlignment="1">
      <alignment horizontal="right" vertical="center" wrapText="1"/>
    </xf>
    <xf numFmtId="168" fontId="13" fillId="0" borderId="0" xfId="1108" applyNumberFormat="1" applyFont="1" applyFill="1" applyBorder="1" applyAlignment="1">
      <alignment horizontal="center" vertical="center" wrapText="1"/>
    </xf>
    <xf numFmtId="3" fontId="13" fillId="0" borderId="0" xfId="1108" applyNumberFormat="1" applyFont="1" applyFill="1" applyAlignment="1">
      <alignment horizontal="right" vertical="center" wrapText="1"/>
    </xf>
    <xf numFmtId="167" fontId="17" fillId="0" borderId="0" xfId="1" applyNumberFormat="1" applyFont="1" applyFill="1" applyAlignment="1">
      <alignment vertical="center" wrapText="1"/>
    </xf>
    <xf numFmtId="167" fontId="17" fillId="0" borderId="6" xfId="1" applyNumberFormat="1" applyFont="1" applyFill="1" applyBorder="1" applyAlignment="1">
      <alignment vertical="center" wrapText="1"/>
    </xf>
    <xf numFmtId="167" fontId="13" fillId="0" borderId="0" xfId="1" applyNumberFormat="1" applyFont="1" applyFill="1" applyAlignment="1">
      <alignment vertical="center" wrapText="1"/>
    </xf>
    <xf numFmtId="167" fontId="13" fillId="0" borderId="6" xfId="1" applyNumberFormat="1" applyFont="1" applyFill="1" applyBorder="1" applyAlignment="1">
      <alignment vertical="center" wrapText="1"/>
    </xf>
    <xf numFmtId="168" fontId="13" fillId="0" borderId="0" xfId="2" applyNumberFormat="1" applyFont="1" applyFill="1" applyBorder="1" applyAlignment="1">
      <alignment horizontal="center" vertical="center" wrapText="1"/>
    </xf>
    <xf numFmtId="168" fontId="13" fillId="0" borderId="0" xfId="2" applyNumberFormat="1" applyFont="1" applyFill="1" applyAlignment="1">
      <alignment wrapText="1"/>
    </xf>
    <xf numFmtId="0" fontId="17" fillId="0" borderId="0" xfId="2" applyFont="1" applyFill="1" applyBorder="1" applyAlignment="1">
      <alignment vertical="center" wrapText="1"/>
    </xf>
    <xf numFmtId="0" fontId="13" fillId="0" borderId="0" xfId="2" applyFont="1" applyFill="1" applyBorder="1" applyAlignment="1">
      <alignment horizontal="justify" wrapText="1"/>
    </xf>
    <xf numFmtId="49" fontId="17" fillId="0" borderId="0" xfId="2" applyNumberFormat="1" applyFont="1" applyFill="1" applyBorder="1" applyAlignment="1">
      <alignment vertical="center"/>
    </xf>
    <xf numFmtId="0" fontId="11" fillId="0" borderId="0" xfId="2" applyFill="1" applyBorder="1" applyAlignment="1">
      <alignment vertical="center"/>
    </xf>
    <xf numFmtId="0" fontId="11" fillId="0" borderId="0" xfId="2" applyFill="1" applyBorder="1"/>
    <xf numFmtId="0" fontId="11" fillId="0" borderId="0" xfId="2" applyFill="1" applyAlignment="1">
      <alignment horizontal="left"/>
    </xf>
    <xf numFmtId="0" fontId="11" fillId="0" borderId="35" xfId="2" applyFill="1" applyBorder="1" applyAlignment="1">
      <alignment horizontal="left"/>
    </xf>
    <xf numFmtId="0" fontId="43" fillId="0" borderId="35" xfId="2" applyFont="1" applyFill="1" applyBorder="1"/>
    <xf numFmtId="0" fontId="43" fillId="0" borderId="0" xfId="2" applyFont="1" applyFill="1"/>
    <xf numFmtId="0" fontId="44" fillId="0" borderId="35" xfId="2" applyFont="1" applyFill="1" applyBorder="1"/>
    <xf numFmtId="0" fontId="112" fillId="0" borderId="0" xfId="2" applyFont="1" applyFill="1" applyAlignment="1">
      <alignment horizontal="center"/>
    </xf>
    <xf numFmtId="0" fontId="46" fillId="0" borderId="0" xfId="2" applyFont="1" applyFill="1" applyAlignment="1">
      <alignment horizontal="center" vertical="center"/>
    </xf>
    <xf numFmtId="0" fontId="46" fillId="0" borderId="33" xfId="2" applyFont="1" applyFill="1" applyBorder="1" applyAlignment="1">
      <alignment horizontal="center" vertical="center" wrapText="1"/>
    </xf>
    <xf numFmtId="0" fontId="46" fillId="0" borderId="0" xfId="2" applyFont="1" applyFill="1" applyAlignment="1">
      <alignment horizontal="center"/>
    </xf>
    <xf numFmtId="0" fontId="46" fillId="0" borderId="0" xfId="2" applyFont="1" applyFill="1" applyAlignment="1">
      <alignment horizontal="center" vertical="center" wrapText="1"/>
    </xf>
    <xf numFmtId="0" fontId="46" fillId="0" borderId="34" xfId="2" applyFont="1" applyFill="1" applyBorder="1" applyAlignment="1">
      <alignment horizontal="center" vertical="center" wrapText="1"/>
    </xf>
    <xf numFmtId="0" fontId="16" fillId="0" borderId="35" xfId="2" applyFont="1" applyFill="1" applyBorder="1" applyAlignment="1">
      <alignment horizontal="center" vertical="center" wrapText="1"/>
    </xf>
    <xf numFmtId="0" fontId="16" fillId="0" borderId="43" xfId="2" applyFont="1" applyFill="1" applyBorder="1" applyAlignment="1">
      <alignment horizontal="center" vertical="center" wrapText="1"/>
    </xf>
    <xf numFmtId="0" fontId="15" fillId="0" borderId="0" xfId="2" applyFont="1" applyFill="1" applyAlignment="1">
      <alignment horizontal="left"/>
    </xf>
    <xf numFmtId="166" fontId="113" fillId="0" borderId="35" xfId="5" applyNumberFormat="1" applyFont="1" applyFill="1" applyBorder="1" applyAlignment="1">
      <alignment horizontal="center"/>
    </xf>
    <xf numFmtId="0" fontId="17" fillId="0" borderId="0" xfId="2" applyFont="1" applyFill="1" applyAlignment="1">
      <alignment horizontal="left"/>
    </xf>
    <xf numFmtId="0" fontId="17" fillId="0" borderId="1" xfId="2" applyFont="1" applyFill="1" applyBorder="1" applyAlignment="1">
      <alignment horizontal="left" vertical="center"/>
    </xf>
    <xf numFmtId="0" fontId="37" fillId="0" borderId="0" xfId="2" applyFont="1" applyFill="1" applyAlignment="1">
      <alignment horizontal="left" vertical="center"/>
    </xf>
    <xf numFmtId="0" fontId="39" fillId="0" borderId="35" xfId="2" applyFont="1" applyFill="1" applyBorder="1" applyAlignment="1">
      <alignment horizontal="center" vertical="center"/>
    </xf>
    <xf numFmtId="0" fontId="39" fillId="0" borderId="1" xfId="2" applyFont="1" applyFill="1" applyBorder="1" applyAlignment="1">
      <alignment horizontal="center" vertical="center"/>
    </xf>
    <xf numFmtId="0" fontId="32" fillId="0" borderId="0" xfId="2" applyFont="1" applyFill="1" applyAlignment="1">
      <alignment horizontal="left" vertical="center"/>
    </xf>
    <xf numFmtId="0" fontId="21" fillId="0" borderId="1" xfId="2" applyFont="1" applyFill="1" applyBorder="1" applyAlignment="1">
      <alignment horizontal="center" vertical="center"/>
    </xf>
    <xf numFmtId="49" fontId="17" fillId="0" borderId="0" xfId="2" applyNumberFormat="1" applyFont="1" applyFill="1" applyAlignment="1">
      <alignment horizontal="center" wrapText="1"/>
    </xf>
    <xf numFmtId="49" fontId="17" fillId="0" borderId="0" xfId="2" applyNumberFormat="1" applyFont="1" applyFill="1" applyAlignment="1">
      <alignment horizontal="center" vertical="center"/>
    </xf>
    <xf numFmtId="0" fontId="26" fillId="0" borderId="0" xfId="8" applyNumberFormat="1" applyFill="1" applyAlignment="1">
      <alignment horizontal="left" vertical="top"/>
    </xf>
    <xf numFmtId="0" fontId="12" fillId="0" borderId="1" xfId="2" applyFont="1" applyFill="1" applyBorder="1"/>
    <xf numFmtId="0" fontId="14" fillId="0" borderId="0" xfId="2" applyFont="1" applyFill="1" applyAlignment="1">
      <alignment horizontal="right"/>
    </xf>
    <xf numFmtId="0" fontId="17" fillId="0" borderId="0" xfId="2" applyFont="1" applyFill="1"/>
    <xf numFmtId="0" fontId="17" fillId="0" borderId="0" xfId="2" applyFont="1" applyFill="1" applyAlignment="1">
      <alignment horizontal="right" vertical="center"/>
    </xf>
    <xf numFmtId="2" fontId="17" fillId="0" borderId="0" xfId="2" applyNumberFormat="1" applyFont="1" applyFill="1" applyAlignment="1">
      <alignment horizontal="right" vertical="center"/>
    </xf>
    <xf numFmtId="169" fontId="17" fillId="0" borderId="0" xfId="2" applyNumberFormat="1" applyFont="1" applyFill="1" applyAlignment="1">
      <alignment vertical="center"/>
    </xf>
    <xf numFmtId="2" fontId="17" fillId="0" borderId="35" xfId="2" applyNumberFormat="1" applyFont="1" applyFill="1" applyBorder="1" applyAlignment="1">
      <alignment horizontal="right" vertical="center"/>
    </xf>
    <xf numFmtId="0" fontId="0" fillId="0" borderId="0" xfId="2" applyFont="1" applyFill="1" applyAlignment="1">
      <alignment horizontal="right"/>
    </xf>
    <xf numFmtId="167" fontId="0" fillId="0" borderId="0" xfId="2" applyNumberFormat="1" applyFont="1" applyFill="1" applyAlignment="1">
      <alignment horizontal="justify" wrapText="1"/>
    </xf>
    <xf numFmtId="49" fontId="19" fillId="0" borderId="0" xfId="2" applyNumberFormat="1" applyFont="1" applyFill="1" applyAlignment="1">
      <alignment horizontal="justify" wrapText="1"/>
    </xf>
    <xf numFmtId="165" fontId="20" fillId="0" borderId="0" xfId="3" applyNumberFormat="1" applyFont="1" applyFill="1" applyAlignment="1">
      <alignment wrapText="1"/>
    </xf>
    <xf numFmtId="165" fontId="21" fillId="0" borderId="0" xfId="3" applyNumberFormat="1" applyFont="1" applyFill="1" applyAlignment="1">
      <alignment wrapText="1"/>
    </xf>
    <xf numFmtId="167" fontId="0" fillId="0" borderId="0" xfId="2" applyNumberFormat="1" applyFont="1" applyFill="1" applyAlignment="1">
      <alignment wrapText="1"/>
    </xf>
    <xf numFmtId="167" fontId="0" fillId="0" borderId="0" xfId="2" applyNumberFormat="1" applyFont="1" applyFill="1"/>
    <xf numFmtId="0" fontId="20" fillId="0" borderId="0" xfId="2" applyFont="1" applyFill="1" applyAlignment="1">
      <alignment horizontal="justify" wrapText="1"/>
    </xf>
    <xf numFmtId="10" fontId="0" fillId="0" borderId="0" xfId="3" applyNumberFormat="1" applyFont="1" applyFill="1" applyAlignment="1">
      <alignment wrapText="1"/>
    </xf>
    <xf numFmtId="0" fontId="20" fillId="0" borderId="0" xfId="2" applyFont="1" applyFill="1" applyAlignment="1">
      <alignment wrapText="1"/>
    </xf>
    <xf numFmtId="0" fontId="22" fillId="0" borderId="0" xfId="2" applyFont="1" applyFill="1" applyAlignment="1">
      <alignment horizontal="justify" wrapText="1"/>
    </xf>
    <xf numFmtId="49" fontId="24" fillId="0" borderId="0" xfId="2" applyNumberFormat="1" applyFont="1" applyFill="1" applyAlignment="1">
      <alignment horizontal="justify"/>
    </xf>
    <xf numFmtId="0" fontId="0" fillId="0" borderId="0" xfId="0" applyNumberFormat="1" applyFill="1"/>
    <xf numFmtId="172" fontId="17" fillId="0" borderId="0" xfId="2" applyNumberFormat="1" applyFont="1" applyFill="1" applyAlignment="1">
      <alignment horizontal="center" vertical="center"/>
    </xf>
    <xf numFmtId="172" fontId="17" fillId="0" borderId="35" xfId="2" applyNumberFormat="1" applyFont="1" applyFill="1" applyBorder="1" applyAlignment="1">
      <alignment horizontal="center" vertical="center"/>
    </xf>
    <xf numFmtId="168" fontId="17" fillId="0" borderId="35" xfId="1108" applyNumberFormat="1" applyFont="1" applyFill="1" applyBorder="1" applyAlignment="1">
      <alignment vertical="center"/>
    </xf>
    <xf numFmtId="168" fontId="17" fillId="0" borderId="1" xfId="1108" applyNumberFormat="1" applyFont="1" applyFill="1" applyBorder="1" applyAlignment="1">
      <alignment vertical="center"/>
    </xf>
    <xf numFmtId="10" fontId="13" fillId="0" borderId="0" xfId="2" applyNumberFormat="1" applyFont="1" applyFill="1"/>
    <xf numFmtId="0" fontId="13" fillId="0" borderId="0" xfId="2" applyFont="1" applyFill="1" applyAlignment="1">
      <alignment horizontal="justify" vertical="center" wrapText="1"/>
    </xf>
    <xf numFmtId="0" fontId="17" fillId="0" borderId="0" xfId="2" applyFont="1" applyFill="1" applyAlignment="1">
      <alignment horizontal="center"/>
    </xf>
    <xf numFmtId="168" fontId="17" fillId="31" borderId="0" xfId="1108" applyNumberFormat="1" applyFont="1" applyFill="1" applyAlignment="1">
      <alignment horizontal="right" vertical="center"/>
    </xf>
    <xf numFmtId="168" fontId="117" fillId="0" borderId="0" xfId="1108" applyNumberFormat="1" applyFont="1" applyFill="1" applyAlignment="1">
      <alignment horizontal="right" vertical="center" wrapText="1"/>
    </xf>
    <xf numFmtId="168" fontId="117" fillId="0" borderId="0" xfId="1108" applyNumberFormat="1" applyFont="1" applyFill="1" applyAlignment="1">
      <alignment vertical="center" wrapText="1"/>
    </xf>
    <xf numFmtId="168" fontId="13" fillId="0" borderId="0" xfId="0" applyNumberFormat="1" applyFont="1" applyFill="1" applyAlignment="1">
      <alignment vertical="center"/>
    </xf>
    <xf numFmtId="0" fontId="13" fillId="0" borderId="0" xfId="0" quotePrefix="1" applyNumberFormat="1" applyFont="1" applyFill="1" applyAlignment="1">
      <alignment vertical="center" wrapText="1"/>
    </xf>
    <xf numFmtId="0" fontId="13" fillId="0" borderId="0" xfId="2" applyFont="1" applyFill="1" applyAlignment="1">
      <alignment horizontal="center" vertical="center"/>
    </xf>
    <xf numFmtId="167" fontId="13" fillId="0" borderId="0" xfId="1" applyNumberFormat="1" applyFont="1" applyFill="1" applyAlignment="1">
      <alignment horizontal="left"/>
    </xf>
    <xf numFmtId="167" fontId="17" fillId="0" borderId="7" xfId="1" applyNumberFormat="1" applyFont="1" applyFill="1" applyBorder="1" applyAlignment="1">
      <alignment vertical="center"/>
    </xf>
    <xf numFmtId="167" fontId="17" fillId="0" borderId="0" xfId="1" applyNumberFormat="1" applyFont="1" applyFill="1" applyAlignment="1">
      <alignment vertical="center"/>
    </xf>
    <xf numFmtId="167" fontId="17" fillId="0" borderId="6" xfId="1" applyNumberFormat="1" applyFont="1" applyFill="1" applyBorder="1" applyAlignment="1">
      <alignment vertical="center"/>
    </xf>
    <xf numFmtId="0" fontId="23" fillId="0" borderId="0" xfId="2" applyFont="1" applyAlignment="1">
      <alignment horizontal="justify" wrapText="1"/>
    </xf>
    <xf numFmtId="0" fontId="17" fillId="0" borderId="0" xfId="2" applyFont="1" applyAlignment="1">
      <alignment horizontal="left" vertical="center" wrapText="1"/>
    </xf>
    <xf numFmtId="0" fontId="17" fillId="0" borderId="0" xfId="2" applyFont="1" applyFill="1" applyAlignment="1">
      <alignment horizontal="left" vertical="center" wrapText="1"/>
    </xf>
    <xf numFmtId="0" fontId="17" fillId="2" borderId="0" xfId="2" applyFont="1" applyFill="1" applyAlignment="1">
      <alignment horizontal="left" vertical="center" wrapText="1"/>
    </xf>
    <xf numFmtId="49" fontId="13" fillId="0" borderId="0" xfId="2" applyNumberFormat="1" applyFont="1" applyFill="1" applyAlignment="1">
      <alignment horizontal="left" wrapText="1"/>
    </xf>
    <xf numFmtId="168" fontId="17" fillId="0" borderId="0" xfId="1108" quotePrefix="1" applyNumberFormat="1" applyFont="1" applyFill="1" applyBorder="1" applyAlignment="1">
      <alignment vertical="center"/>
    </xf>
    <xf numFmtId="167" fontId="124" fillId="0" borderId="0" xfId="1" applyNumberFormat="1" applyFont="1" applyAlignment="1">
      <alignment horizontal="right"/>
    </xf>
    <xf numFmtId="170" fontId="124" fillId="0" borderId="0" xfId="0" applyFont="1"/>
    <xf numFmtId="0" fontId="17" fillId="0" borderId="0" xfId="2" applyFont="1" applyFill="1" applyBorder="1" applyAlignment="1">
      <alignment horizontal="center" vertical="center" wrapText="1"/>
    </xf>
    <xf numFmtId="167" fontId="13" fillId="0" borderId="0" xfId="1" applyNumberFormat="1" applyFont="1" applyFill="1" applyBorder="1" applyAlignment="1">
      <alignment vertical="center" wrapText="1"/>
    </xf>
    <xf numFmtId="168" fontId="17" fillId="0" borderId="0" xfId="1108" quotePrefix="1" applyNumberFormat="1" applyFont="1" applyFill="1" applyBorder="1" applyAlignment="1">
      <alignment horizontal="right" vertical="center" wrapText="1"/>
    </xf>
    <xf numFmtId="0" fontId="15" fillId="0" borderId="0" xfId="2" applyFont="1" applyFill="1" applyBorder="1" applyAlignment="1">
      <alignment horizontal="center" vertical="center" wrapText="1"/>
    </xf>
    <xf numFmtId="0" fontId="16" fillId="0" borderId="22" xfId="2" applyFont="1" applyBorder="1" applyAlignment="1">
      <alignment horizontal="center" vertical="center" wrapText="1"/>
    </xf>
    <xf numFmtId="166" fontId="13" fillId="0" borderId="0" xfId="2" applyNumberFormat="1" applyFont="1" applyFill="1" applyBorder="1" applyAlignment="1">
      <alignment horizontal="center" vertical="center" wrapText="1"/>
    </xf>
    <xf numFmtId="166" fontId="13" fillId="0" borderId="6" xfId="2" applyNumberFormat="1" applyFont="1" applyFill="1" applyBorder="1" applyAlignment="1">
      <alignment horizontal="center" vertical="center" wrapText="1"/>
    </xf>
    <xf numFmtId="49" fontId="13" fillId="0" borderId="0" xfId="2" applyNumberFormat="1" applyFont="1" applyFill="1" applyAlignment="1"/>
    <xf numFmtId="0" fontId="114" fillId="0" borderId="22" xfId="2" applyFont="1" applyFill="1" applyBorder="1" applyAlignment="1">
      <alignment horizontal="center" vertical="center" wrapText="1"/>
    </xf>
    <xf numFmtId="49" fontId="31" fillId="0" borderId="0" xfId="575" applyNumberFormat="1" applyFont="1"/>
    <xf numFmtId="0" fontId="31" fillId="0" borderId="0" xfId="575" applyFont="1"/>
    <xf numFmtId="0" fontId="17" fillId="0" borderId="0" xfId="2" applyFont="1" applyFill="1" applyAlignment="1">
      <alignment horizontal="left" vertical="center"/>
    </xf>
    <xf numFmtId="0" fontId="17" fillId="0" borderId="0" xfId="2" applyFont="1" applyFill="1" applyBorder="1" applyAlignment="1">
      <alignment horizontal="center" vertical="center"/>
    </xf>
    <xf numFmtId="3" fontId="17" fillId="0" borderId="0" xfId="2" applyNumberFormat="1" applyFont="1" applyFill="1" applyAlignment="1">
      <alignment horizontal="right" vertical="center"/>
    </xf>
    <xf numFmtId="167" fontId="17" fillId="0" borderId="0" xfId="1" applyNumberFormat="1" applyFont="1" applyFill="1" applyBorder="1" applyAlignment="1">
      <alignment horizontal="center" vertical="center" wrapText="1"/>
    </xf>
    <xf numFmtId="0" fontId="17" fillId="0" borderId="0" xfId="2" applyFont="1" applyFill="1" applyBorder="1" applyAlignment="1">
      <alignment horizontal="left" vertical="center" wrapText="1" indent="5"/>
    </xf>
    <xf numFmtId="3" fontId="17" fillId="0" borderId="0" xfId="2" applyNumberFormat="1" applyFont="1" applyFill="1" applyAlignment="1">
      <alignment horizontal="center" vertical="center"/>
    </xf>
    <xf numFmtId="0" fontId="17" fillId="0" borderId="0" xfId="2" applyFont="1" applyFill="1" applyAlignment="1">
      <alignment horizontal="left" vertical="center" indent="3"/>
    </xf>
    <xf numFmtId="0" fontId="17" fillId="0" borderId="0" xfId="2" applyFont="1" applyFill="1" applyAlignment="1">
      <alignment horizontal="left" vertical="center" indent="5"/>
    </xf>
    <xf numFmtId="43" fontId="17" fillId="0" borderId="0" xfId="1" applyFont="1" applyFill="1" applyAlignment="1">
      <alignment vertical="center"/>
    </xf>
    <xf numFmtId="166" fontId="17" fillId="0" borderId="0" xfId="2" applyNumberFormat="1" applyFont="1" applyFill="1" applyAlignment="1">
      <alignment vertical="center"/>
    </xf>
    <xf numFmtId="3" fontId="17" fillId="0" borderId="0" xfId="0" applyNumberFormat="1" applyFont="1" applyFill="1" applyAlignment="1">
      <alignment horizontal="center" vertical="center"/>
    </xf>
    <xf numFmtId="3" fontId="13" fillId="0" borderId="0" xfId="2" applyNumberFormat="1" applyFont="1" applyFill="1" applyAlignment="1">
      <alignment horizontal="center" vertical="center"/>
    </xf>
    <xf numFmtId="3" fontId="13" fillId="0" borderId="0" xfId="2" applyNumberFormat="1" applyFont="1" applyFill="1" applyAlignment="1">
      <alignment horizontal="right" vertical="center"/>
    </xf>
    <xf numFmtId="43" fontId="13" fillId="0" borderId="0" xfId="1" applyFont="1" applyFill="1" applyAlignment="1">
      <alignment vertical="center"/>
    </xf>
    <xf numFmtId="166" fontId="13" fillId="0" borderId="0" xfId="2" applyNumberFormat="1" applyFont="1" applyFill="1" applyAlignment="1">
      <alignment vertical="center"/>
    </xf>
    <xf numFmtId="3" fontId="15" fillId="0" borderId="0" xfId="0" applyNumberFormat="1" applyFont="1" applyFill="1" applyAlignment="1">
      <alignment horizontal="center" vertical="center"/>
    </xf>
    <xf numFmtId="0" fontId="17" fillId="0" borderId="35" xfId="2" applyFont="1" applyFill="1" applyBorder="1" applyAlignment="1">
      <alignment horizontal="left" vertical="center"/>
    </xf>
    <xf numFmtId="3" fontId="15" fillId="0" borderId="35" xfId="0" applyNumberFormat="1" applyFont="1" applyFill="1" applyBorder="1" applyAlignment="1">
      <alignment horizontal="center" vertical="center"/>
    </xf>
    <xf numFmtId="0" fontId="17" fillId="0" borderId="35" xfId="2" applyFont="1" applyFill="1" applyBorder="1" applyAlignment="1">
      <alignment horizontal="left" vertical="center" indent="3"/>
    </xf>
    <xf numFmtId="3" fontId="13" fillId="0" borderId="35" xfId="2" applyNumberFormat="1" applyFont="1" applyFill="1" applyBorder="1" applyAlignment="1">
      <alignment horizontal="right" vertical="center"/>
    </xf>
    <xf numFmtId="0" fontId="17" fillId="0" borderId="35" xfId="2" applyFont="1" applyFill="1" applyBorder="1" applyAlignment="1">
      <alignment horizontal="left" vertical="center" indent="5"/>
    </xf>
    <xf numFmtId="3" fontId="17" fillId="0" borderId="0" xfId="1" applyNumberFormat="1" applyFont="1" applyFill="1" applyAlignment="1">
      <alignment horizontal="center" vertical="center"/>
    </xf>
    <xf numFmtId="168" fontId="117" fillId="0" borderId="0" xfId="0" quotePrefix="1" applyNumberFormat="1" applyFont="1" applyFill="1" applyAlignment="1">
      <alignment vertical="center" wrapText="1"/>
    </xf>
    <xf numFmtId="168" fontId="13" fillId="0" borderId="0" xfId="0" quotePrefix="1" applyNumberFormat="1" applyFont="1" applyFill="1" applyAlignment="1">
      <alignment vertical="center" wrapText="1"/>
    </xf>
    <xf numFmtId="168" fontId="117" fillId="0" borderId="0" xfId="0" applyNumberFormat="1" applyFont="1" applyFill="1" applyAlignment="1">
      <alignment vertical="center" wrapText="1"/>
    </xf>
    <xf numFmtId="168" fontId="117" fillId="0" borderId="0" xfId="0" quotePrefix="1" applyNumberFormat="1" applyFont="1" applyFill="1" applyAlignment="1">
      <alignment horizontal="right" vertical="center" wrapText="1"/>
    </xf>
    <xf numFmtId="168" fontId="13" fillId="0" borderId="0" xfId="0" applyNumberFormat="1" applyFont="1" applyFill="1" applyAlignment="1">
      <alignment vertical="center" wrapText="1"/>
    </xf>
    <xf numFmtId="3" fontId="13" fillId="0" borderId="0" xfId="1" applyNumberFormat="1" applyFont="1" applyFill="1" applyAlignment="1">
      <alignment horizontal="center" vertical="center"/>
    </xf>
    <xf numFmtId="168" fontId="117" fillId="0" borderId="0" xfId="1108" quotePrefix="1" applyNumberFormat="1" applyFont="1" applyFill="1" applyAlignment="1">
      <alignment horizontal="right" vertical="center" wrapText="1"/>
    </xf>
    <xf numFmtId="168" fontId="13" fillId="0" borderId="0" xfId="0" quotePrefix="1" applyNumberFormat="1" applyFont="1" applyFill="1" applyAlignment="1">
      <alignment vertical="center"/>
    </xf>
    <xf numFmtId="168" fontId="117" fillId="0" borderId="0" xfId="1108" quotePrefix="1" applyNumberFormat="1" applyFont="1" applyFill="1" applyAlignment="1">
      <alignment vertical="center" wrapText="1"/>
    </xf>
    <xf numFmtId="0" fontId="13" fillId="0" borderId="0" xfId="0" quotePrefix="1" applyNumberFormat="1" applyFont="1" applyFill="1" applyAlignment="1">
      <alignment horizontal="right" vertical="center" wrapText="1"/>
    </xf>
    <xf numFmtId="168" fontId="13" fillId="0" borderId="35" xfId="1108" applyNumberFormat="1" applyFont="1" applyFill="1" applyBorder="1" applyAlignment="1">
      <alignment horizontal="right" vertical="center" wrapText="1"/>
    </xf>
    <xf numFmtId="168" fontId="117" fillId="0" borderId="1" xfId="1108" applyNumberFormat="1" applyFont="1" applyFill="1" applyBorder="1" applyAlignment="1">
      <alignment horizontal="right" vertical="center" wrapText="1"/>
    </xf>
    <xf numFmtId="168" fontId="117" fillId="0" borderId="35" xfId="1108" applyNumberFormat="1" applyFont="1" applyFill="1" applyBorder="1" applyAlignment="1">
      <alignment horizontal="right" vertical="center" wrapText="1"/>
    </xf>
    <xf numFmtId="168" fontId="13" fillId="0" borderId="35" xfId="1108" applyNumberFormat="1" applyFont="1" applyFill="1" applyBorder="1" applyAlignment="1">
      <alignment vertical="center" wrapText="1"/>
    </xf>
    <xf numFmtId="168" fontId="117" fillId="0" borderId="1" xfId="1108" applyNumberFormat="1" applyFont="1" applyFill="1" applyBorder="1" applyAlignment="1">
      <alignment vertical="center" wrapText="1"/>
    </xf>
    <xf numFmtId="168" fontId="117" fillId="0" borderId="35" xfId="1108" applyNumberFormat="1" applyFont="1" applyFill="1" applyBorder="1" applyAlignment="1">
      <alignment vertical="center" wrapText="1"/>
    </xf>
    <xf numFmtId="168" fontId="13" fillId="0" borderId="35" xfId="0" quotePrefix="1" applyNumberFormat="1" applyFont="1" applyFill="1" applyBorder="1" applyAlignment="1">
      <alignment vertical="center" wrapText="1"/>
    </xf>
    <xf numFmtId="168" fontId="13" fillId="0" borderId="1" xfId="1108" applyNumberFormat="1" applyFont="1" applyFill="1" applyBorder="1" applyAlignment="1">
      <alignment vertical="center" wrapText="1"/>
    </xf>
    <xf numFmtId="0" fontId="11" fillId="0" borderId="0" xfId="2" applyFill="1" applyAlignment="1">
      <alignment horizontal="right"/>
    </xf>
    <xf numFmtId="171" fontId="13" fillId="0" borderId="0" xfId="2" applyNumberFormat="1" applyFont="1" applyFill="1" applyAlignment="1">
      <alignment wrapText="1"/>
    </xf>
    <xf numFmtId="168" fontId="13" fillId="0" borderId="0" xfId="3" applyNumberFormat="1" applyFont="1" applyFill="1" applyAlignment="1">
      <alignment horizontal="center" vertical="center" wrapText="1"/>
    </xf>
    <xf numFmtId="168" fontId="13" fillId="0" borderId="0" xfId="3" applyNumberFormat="1" applyFont="1" applyFill="1" applyAlignment="1">
      <alignment wrapText="1"/>
    </xf>
    <xf numFmtId="166" fontId="17" fillId="0" borderId="0" xfId="2" applyNumberFormat="1" applyFont="1" applyFill="1" applyBorder="1" applyAlignment="1">
      <alignment horizontal="center" vertical="center" wrapText="1"/>
    </xf>
    <xf numFmtId="166" fontId="17" fillId="0" borderId="0" xfId="1" applyNumberFormat="1" applyFont="1" applyFill="1" applyAlignment="1">
      <alignment horizontal="center" vertical="center"/>
    </xf>
    <xf numFmtId="166" fontId="15" fillId="0" borderId="0" xfId="2" applyNumberFormat="1" applyFont="1" applyFill="1" applyAlignment="1">
      <alignment horizontal="center" vertical="center"/>
    </xf>
    <xf numFmtId="166" fontId="15" fillId="0" borderId="0" xfId="2" quotePrefix="1" applyNumberFormat="1" applyFont="1" applyFill="1" applyAlignment="1">
      <alignment horizontal="center" vertical="center"/>
    </xf>
    <xf numFmtId="166" fontId="17" fillId="0" borderId="0" xfId="1" quotePrefix="1" applyNumberFormat="1" applyFont="1" applyFill="1" applyAlignment="1">
      <alignment horizontal="center" vertical="center"/>
    </xf>
    <xf numFmtId="166" fontId="17" fillId="0" borderId="1" xfId="1" applyNumberFormat="1" applyFont="1" applyFill="1" applyBorder="1" applyAlignment="1">
      <alignment horizontal="center" vertical="center"/>
    </xf>
    <xf numFmtId="0" fontId="15" fillId="0" borderId="0" xfId="2" applyFont="1" applyFill="1" applyAlignment="1">
      <alignment horizontal="center" vertical="center"/>
    </xf>
    <xf numFmtId="3" fontId="17" fillId="0" borderId="0" xfId="1" applyNumberFormat="1" applyFont="1" applyFill="1" applyAlignment="1">
      <alignment vertical="center"/>
    </xf>
    <xf numFmtId="192" fontId="17" fillId="0" borderId="0" xfId="1" applyNumberFormat="1" applyFont="1" applyFill="1" applyAlignment="1">
      <alignment horizontal="right" vertical="center"/>
    </xf>
    <xf numFmtId="172" fontId="17" fillId="0" borderId="0" xfId="0" applyNumberFormat="1" applyFont="1" applyFill="1" applyAlignment="1">
      <alignment horizontal="center" vertical="center" wrapText="1"/>
    </xf>
    <xf numFmtId="0" fontId="16" fillId="0" borderId="0" xfId="2" applyFont="1" applyFill="1" applyAlignment="1">
      <alignment horizontal="center" vertical="center"/>
    </xf>
    <xf numFmtId="173" fontId="17" fillId="0" borderId="0" xfId="2" applyNumberFormat="1" applyFont="1" applyFill="1" applyAlignment="1">
      <alignment horizontal="center" vertical="center" wrapText="1"/>
    </xf>
    <xf numFmtId="3" fontId="17" fillId="0" borderId="35" xfId="1" applyNumberFormat="1" applyFont="1" applyFill="1" applyBorder="1" applyAlignment="1">
      <alignment vertical="center"/>
    </xf>
    <xf numFmtId="192" fontId="17" fillId="0" borderId="35" xfId="1" applyNumberFormat="1" applyFont="1" applyFill="1" applyBorder="1" applyAlignment="1">
      <alignment horizontal="right" vertical="center"/>
    </xf>
    <xf numFmtId="166" fontId="113" fillId="0" borderId="0" xfId="5" applyNumberFormat="1" applyFont="1" applyFill="1" applyBorder="1" applyAlignment="1">
      <alignment horizontal="center"/>
    </xf>
    <xf numFmtId="0" fontId="13" fillId="33" borderId="0" xfId="2" applyFont="1" applyFill="1"/>
    <xf numFmtId="0" fontId="13" fillId="0" borderId="0" xfId="2" applyFont="1" applyAlignment="1">
      <alignment horizontal="left"/>
    </xf>
    <xf numFmtId="0" fontId="13" fillId="0" borderId="0" xfId="2" applyFont="1" applyAlignment="1">
      <alignment horizontal="left" wrapText="1"/>
    </xf>
    <xf numFmtId="49" fontId="13" fillId="0" borderId="0" xfId="2" applyNumberFormat="1" applyFont="1" applyAlignment="1">
      <alignment horizontal="left" wrapText="1"/>
    </xf>
    <xf numFmtId="0" fontId="17" fillId="33" borderId="0" xfId="2" applyFont="1" applyFill="1" applyBorder="1" applyAlignment="1">
      <alignment horizontal="center" vertical="center" wrapText="1"/>
    </xf>
    <xf numFmtId="3" fontId="17" fillId="29" borderId="0" xfId="2" applyNumberFormat="1" applyFont="1" applyFill="1" applyAlignment="1">
      <alignment horizontal="right" vertical="center"/>
    </xf>
    <xf numFmtId="0" fontId="17" fillId="29" borderId="0" xfId="2" applyFont="1" applyFill="1" applyBorder="1" applyAlignment="1">
      <alignment horizontal="center" vertical="center" wrapText="1"/>
    </xf>
    <xf numFmtId="0" fontId="17" fillId="33" borderId="0" xfId="2" applyFont="1" applyFill="1" applyAlignment="1">
      <alignment horizontal="center" vertical="center"/>
    </xf>
    <xf numFmtId="0" fontId="17" fillId="33" borderId="0" xfId="2" applyFont="1" applyFill="1" applyAlignment="1">
      <alignment horizontal="left" vertical="center" indent="3"/>
    </xf>
    <xf numFmtId="168" fontId="13" fillId="33" borderId="0" xfId="1108" applyNumberFormat="1" applyFont="1" applyFill="1" applyAlignment="1">
      <alignment horizontal="right" vertical="center" wrapText="1"/>
    </xf>
    <xf numFmtId="168" fontId="117" fillId="33" borderId="0" xfId="1108" applyNumberFormat="1" applyFont="1" applyFill="1" applyAlignment="1">
      <alignment horizontal="right" vertical="center" wrapText="1"/>
    </xf>
    <xf numFmtId="168" fontId="13" fillId="33" borderId="0" xfId="1108" applyNumberFormat="1" applyFont="1" applyFill="1" applyAlignment="1">
      <alignment vertical="center" wrapText="1"/>
    </xf>
    <xf numFmtId="168" fontId="117" fillId="33" borderId="0" xfId="1108" applyNumberFormat="1" applyFont="1" applyFill="1" applyAlignment="1">
      <alignment vertical="center" wrapText="1"/>
    </xf>
    <xf numFmtId="168" fontId="13" fillId="33" borderId="0" xfId="0" applyNumberFormat="1" applyFont="1" applyFill="1" applyAlignment="1">
      <alignment vertical="center"/>
    </xf>
    <xf numFmtId="168" fontId="13" fillId="32" borderId="0" xfId="1108" applyNumberFormat="1" applyFont="1" applyFill="1" applyAlignment="1">
      <alignment vertical="center" wrapText="1"/>
    </xf>
    <xf numFmtId="166" fontId="17" fillId="33" borderId="0" xfId="1" applyNumberFormat="1" applyFont="1" applyFill="1" applyAlignment="1">
      <alignment horizontal="center" vertical="center"/>
    </xf>
    <xf numFmtId="168" fontId="17" fillId="33" borderId="0" xfId="1108" applyNumberFormat="1" applyFont="1" applyFill="1" applyAlignment="1">
      <alignment vertical="center"/>
    </xf>
    <xf numFmtId="168" fontId="17" fillId="33" borderId="0" xfId="1108" quotePrefix="1" applyNumberFormat="1" applyFont="1" applyFill="1" applyAlignment="1">
      <alignment vertical="center"/>
    </xf>
    <xf numFmtId="168" fontId="17" fillId="33" borderId="0" xfId="1108" applyNumberFormat="1" applyFont="1" applyFill="1" applyAlignment="1">
      <alignment horizontal="right" vertical="center"/>
    </xf>
    <xf numFmtId="3" fontId="17" fillId="33" borderId="0" xfId="0" applyNumberFormat="1" applyFont="1" applyFill="1" applyAlignment="1">
      <alignment horizontal="right" vertical="center" wrapText="1"/>
    </xf>
    <xf numFmtId="3" fontId="17" fillId="33" borderId="0" xfId="1" applyNumberFormat="1" applyFont="1" applyFill="1" applyAlignment="1">
      <alignment horizontal="right" vertical="center"/>
    </xf>
    <xf numFmtId="3" fontId="17" fillId="33" borderId="0" xfId="1" applyNumberFormat="1" applyFont="1" applyFill="1" applyAlignment="1">
      <alignment vertical="center"/>
    </xf>
    <xf numFmtId="3" fontId="17" fillId="33" borderId="0" xfId="0" applyNumberFormat="1" applyFont="1" applyFill="1" applyAlignment="1">
      <alignment vertical="center" wrapText="1"/>
    </xf>
    <xf numFmtId="0" fontId="16" fillId="33" borderId="0" xfId="2" applyFont="1" applyFill="1" applyBorder="1" applyAlignment="1">
      <alignment horizontal="center" vertical="center" wrapText="1"/>
    </xf>
    <xf numFmtId="166" fontId="113" fillId="33" borderId="0" xfId="5" applyNumberFormat="1" applyFont="1" applyFill="1" applyBorder="1" applyAlignment="1">
      <alignment horizontal="center"/>
    </xf>
    <xf numFmtId="3" fontId="16" fillId="33" borderId="0" xfId="2" applyNumberFormat="1" applyFont="1" applyFill="1" applyBorder="1" applyAlignment="1">
      <alignment horizontal="center" vertical="center" wrapText="1"/>
    </xf>
    <xf numFmtId="3" fontId="17" fillId="33" borderId="6" xfId="1108" applyNumberFormat="1" applyFont="1" applyFill="1" applyBorder="1" applyAlignment="1">
      <alignment horizontal="right" vertical="center" wrapText="1"/>
    </xf>
    <xf numFmtId="168" fontId="17" fillId="33" borderId="6" xfId="1108" applyNumberFormat="1" applyFont="1" applyFill="1" applyBorder="1" applyAlignment="1">
      <alignment horizontal="right" vertical="center" wrapText="1"/>
    </xf>
    <xf numFmtId="3" fontId="13" fillId="33" borderId="6" xfId="1" applyNumberFormat="1" applyFont="1" applyFill="1" applyBorder="1" applyAlignment="1">
      <alignment horizontal="right" vertical="center" wrapText="1"/>
    </xf>
    <xf numFmtId="168" fontId="16" fillId="33" borderId="0" xfId="2" applyNumberFormat="1" applyFont="1" applyFill="1" applyBorder="1" applyAlignment="1">
      <alignment horizontal="center" vertical="center" wrapText="1"/>
    </xf>
    <xf numFmtId="168" fontId="17" fillId="33" borderId="6" xfId="1108" quotePrefix="1" applyNumberFormat="1" applyFont="1" applyFill="1" applyBorder="1" applyAlignment="1">
      <alignment horizontal="right" vertical="center" wrapText="1"/>
    </xf>
    <xf numFmtId="3" fontId="17" fillId="33" borderId="0" xfId="1108" applyNumberFormat="1" applyFont="1" applyFill="1" applyAlignment="1">
      <alignment horizontal="right" vertical="center"/>
    </xf>
    <xf numFmtId="168" fontId="17" fillId="33" borderId="0" xfId="1108" quotePrefix="1" applyNumberFormat="1" applyFont="1" applyFill="1" applyAlignment="1">
      <alignment horizontal="right" vertical="center"/>
    </xf>
    <xf numFmtId="3" fontId="17" fillId="33" borderId="6" xfId="1108" applyNumberFormat="1" applyFont="1" applyFill="1" applyBorder="1" applyAlignment="1">
      <alignment horizontal="right" vertical="center"/>
    </xf>
    <xf numFmtId="168" fontId="17" fillId="33" borderId="6" xfId="1108" applyNumberFormat="1" applyFont="1" applyFill="1" applyBorder="1" applyAlignment="1">
      <alignment horizontal="right" vertical="center"/>
    </xf>
    <xf numFmtId="168" fontId="17" fillId="33" borderId="6" xfId="1108" quotePrefix="1" applyNumberFormat="1" applyFont="1" applyFill="1" applyBorder="1" applyAlignment="1">
      <alignment horizontal="right" vertical="center"/>
    </xf>
    <xf numFmtId="3" fontId="17" fillId="33" borderId="0" xfId="1108" applyNumberFormat="1" applyFont="1" applyFill="1" applyBorder="1" applyAlignment="1">
      <alignment horizontal="right" vertical="center"/>
    </xf>
    <xf numFmtId="168" fontId="17" fillId="33" borderId="0" xfId="1108" applyNumberFormat="1" applyFont="1" applyFill="1" applyBorder="1" applyAlignment="1">
      <alignment horizontal="right" vertical="center"/>
    </xf>
    <xf numFmtId="168" fontId="17" fillId="33" borderId="0" xfId="1108" quotePrefix="1" applyNumberFormat="1" applyFont="1" applyFill="1" applyBorder="1" applyAlignment="1">
      <alignment horizontal="right" vertical="center"/>
    </xf>
    <xf numFmtId="168" fontId="17" fillId="33" borderId="6" xfId="1108" applyNumberFormat="1" applyFont="1" applyFill="1" applyBorder="1" applyAlignment="1">
      <alignment vertical="center" wrapText="1"/>
    </xf>
    <xf numFmtId="168" fontId="17" fillId="33" borderId="6" xfId="1108" quotePrefix="1" applyNumberFormat="1" applyFont="1" applyFill="1" applyBorder="1" applyAlignment="1">
      <alignment vertical="center" wrapText="1"/>
    </xf>
    <xf numFmtId="168" fontId="13" fillId="33" borderId="0" xfId="1108" quotePrefix="1" applyNumberFormat="1" applyFont="1" applyFill="1" applyAlignment="1">
      <alignment vertical="center" wrapText="1"/>
    </xf>
    <xf numFmtId="168" fontId="17" fillId="33" borderId="0" xfId="1108" applyNumberFormat="1" applyFont="1" applyFill="1" applyAlignment="1">
      <alignment vertical="center" wrapText="1"/>
    </xf>
    <xf numFmtId="168" fontId="17" fillId="33" borderId="7" xfId="1108" quotePrefix="1" applyNumberFormat="1" applyFont="1" applyFill="1" applyBorder="1" applyAlignment="1">
      <alignment vertical="center" wrapText="1"/>
    </xf>
    <xf numFmtId="168" fontId="17" fillId="33" borderId="0" xfId="1108" quotePrefix="1" applyNumberFormat="1" applyFont="1" applyFill="1" applyAlignment="1">
      <alignment vertical="center" wrapText="1"/>
    </xf>
    <xf numFmtId="168" fontId="17" fillId="33" borderId="6" xfId="1108" applyNumberFormat="1" applyFont="1" applyFill="1" applyBorder="1" applyAlignment="1">
      <alignment vertical="center"/>
    </xf>
    <xf numFmtId="168" fontId="17" fillId="33" borderId="6" xfId="1108" quotePrefix="1" applyNumberFormat="1" applyFont="1" applyFill="1" applyBorder="1" applyAlignment="1">
      <alignment vertical="center"/>
    </xf>
    <xf numFmtId="168" fontId="17" fillId="4" borderId="7" xfId="1108" applyNumberFormat="1" applyFont="1" applyFill="1" applyBorder="1" applyAlignment="1">
      <alignment vertical="center"/>
    </xf>
    <xf numFmtId="166" fontId="17" fillId="0" borderId="6" xfId="1" quotePrefix="1" applyNumberFormat="1" applyFont="1" applyFill="1" applyBorder="1" applyAlignment="1">
      <alignment horizontal="center" vertical="center"/>
    </xf>
    <xf numFmtId="167" fontId="17" fillId="0" borderId="0" xfId="1" applyNumberFormat="1" applyFont="1" applyFill="1" applyAlignment="1">
      <alignment horizontal="right" vertical="center" wrapText="1"/>
    </xf>
    <xf numFmtId="167" fontId="17" fillId="0" borderId="6" xfId="1" applyNumberFormat="1" applyFont="1" applyFill="1" applyBorder="1" applyAlignment="1">
      <alignment horizontal="right" vertical="center" wrapText="1"/>
    </xf>
    <xf numFmtId="0" fontId="23" fillId="0" borderId="0" xfId="2" applyFont="1" applyFill="1" applyAlignment="1">
      <alignment horizontal="justify" wrapText="1"/>
    </xf>
    <xf numFmtId="0" fontId="17" fillId="0" borderId="0" xfId="2" applyFont="1" applyFill="1" applyAlignment="1">
      <alignment horizontal="left" vertical="center" wrapText="1"/>
    </xf>
    <xf numFmtId="49" fontId="13" fillId="0" borderId="0" xfId="2" applyNumberFormat="1" applyFont="1" applyFill="1" applyAlignment="1">
      <alignment horizontal="left" wrapText="1"/>
    </xf>
    <xf numFmtId="0" fontId="17" fillId="0" borderId="6" xfId="2" applyFont="1" applyFill="1" applyBorder="1" applyAlignment="1">
      <alignment horizontal="center" wrapText="1"/>
    </xf>
    <xf numFmtId="2" fontId="17" fillId="0" borderId="0" xfId="1108" quotePrefix="1" applyNumberFormat="1" applyFont="1" applyFill="1" applyAlignment="1">
      <alignment vertical="center"/>
    </xf>
    <xf numFmtId="2" fontId="17" fillId="0" borderId="6" xfId="1108" applyNumberFormat="1" applyFont="1" applyFill="1" applyBorder="1" applyAlignment="1">
      <alignment vertical="center"/>
    </xf>
    <xf numFmtId="2" fontId="17" fillId="0" borderId="0" xfId="1108" applyNumberFormat="1" applyFont="1" applyFill="1" applyAlignment="1">
      <alignment vertical="center"/>
    </xf>
    <xf numFmtId="2" fontId="17" fillId="0" borderId="7" xfId="1108" applyNumberFormat="1" applyFont="1" applyFill="1" applyBorder="1" applyAlignment="1">
      <alignment vertical="center"/>
    </xf>
    <xf numFmtId="0" fontId="16" fillId="0" borderId="22" xfId="2" applyFont="1" applyFill="1" applyBorder="1" applyAlignment="1">
      <alignment horizontal="center" vertical="center" wrapText="1"/>
    </xf>
    <xf numFmtId="0" fontId="16" fillId="0" borderId="21" xfId="2" applyFont="1" applyFill="1" applyBorder="1" applyAlignment="1">
      <alignment horizontal="center" vertical="center" wrapText="1"/>
    </xf>
    <xf numFmtId="10" fontId="14" fillId="0" borderId="0" xfId="1108" applyNumberFormat="1" applyFont="1"/>
    <xf numFmtId="49" fontId="13" fillId="0" borderId="0" xfId="2" applyNumberFormat="1" applyFont="1" applyFill="1" applyAlignment="1">
      <alignment horizontal="left" wrapText="1"/>
    </xf>
    <xf numFmtId="0" fontId="17" fillId="0" borderId="17" xfId="2" applyFont="1" applyFill="1" applyBorder="1" applyAlignment="1">
      <alignment horizontal="center" wrapText="1"/>
    </xf>
    <xf numFmtId="0" fontId="128" fillId="0" borderId="31" xfId="2" applyFont="1" applyFill="1" applyBorder="1" applyAlignment="1">
      <alignment horizontal="center" vertical="center" wrapText="1"/>
    </xf>
    <xf numFmtId="0" fontId="128" fillId="33" borderId="0" xfId="2" applyFont="1" applyFill="1" applyBorder="1" applyAlignment="1">
      <alignment horizontal="center" vertical="center" wrapText="1"/>
    </xf>
    <xf numFmtId="0" fontId="130" fillId="0" borderId="0" xfId="2" applyFont="1" applyFill="1" applyAlignment="1">
      <alignment wrapText="1"/>
    </xf>
    <xf numFmtId="0" fontId="130" fillId="0" borderId="0" xfId="2" applyFont="1"/>
    <xf numFmtId="0" fontId="130" fillId="0" borderId="0" xfId="2" applyFont="1" applyFill="1"/>
    <xf numFmtId="49" fontId="129" fillId="0" borderId="0" xfId="2" applyNumberFormat="1" applyFont="1" applyFill="1" applyAlignment="1">
      <alignment vertical="center"/>
    </xf>
    <xf numFmtId="170" fontId="127" fillId="0" borderId="0" xfId="0" applyFont="1" applyFill="1"/>
    <xf numFmtId="170" fontId="127" fillId="0" borderId="35" xfId="0" applyFont="1" applyFill="1" applyBorder="1"/>
    <xf numFmtId="168" fontId="129" fillId="33" borderId="0" xfId="1108" applyNumberFormat="1" applyFont="1" applyFill="1" applyAlignment="1">
      <alignment horizontal="right" vertical="center"/>
    </xf>
    <xf numFmtId="168" fontId="129" fillId="0" borderId="6" xfId="1108" applyNumberFormat="1" applyFont="1" applyFill="1" applyBorder="1" applyAlignment="1">
      <alignment horizontal="right" vertical="center"/>
    </xf>
    <xf numFmtId="49" fontId="130" fillId="0" borderId="0" xfId="2" applyNumberFormat="1" applyFont="1" applyFill="1" applyAlignment="1">
      <alignment horizontal="left" wrapText="1"/>
    </xf>
    <xf numFmtId="0" fontId="130" fillId="0" borderId="0" xfId="2" applyFont="1" applyFill="1" applyAlignment="1">
      <alignment vertical="center" wrapText="1"/>
    </xf>
    <xf numFmtId="168" fontId="129" fillId="33" borderId="6" xfId="1108" applyNumberFormat="1" applyFont="1" applyFill="1" applyBorder="1" applyAlignment="1">
      <alignment vertical="center" wrapText="1"/>
    </xf>
    <xf numFmtId="168" fontId="129" fillId="33" borderId="6" xfId="1108" applyNumberFormat="1" applyFont="1" applyFill="1" applyBorder="1" applyAlignment="1">
      <alignment vertical="center"/>
    </xf>
    <xf numFmtId="168" fontId="129" fillId="33" borderId="0" xfId="1108" applyNumberFormat="1" applyFont="1" applyFill="1" applyBorder="1" applyAlignment="1">
      <alignment horizontal="right" vertical="center"/>
    </xf>
    <xf numFmtId="49" fontId="130" fillId="0" borderId="0" xfId="2" applyNumberFormat="1" applyFont="1" applyFill="1" applyAlignment="1">
      <alignment wrapText="1"/>
    </xf>
    <xf numFmtId="0" fontId="13" fillId="0" borderId="17" xfId="2" applyFont="1" applyFill="1" applyBorder="1" applyAlignment="1">
      <alignment wrapText="1"/>
    </xf>
    <xf numFmtId="170" fontId="21" fillId="0" borderId="0" xfId="0" quotePrefix="1" applyFont="1"/>
    <xf numFmtId="170" fontId="21" fillId="0" borderId="0" xfId="0" quotePrefix="1" applyFont="1" applyAlignment="1">
      <alignment vertical="center"/>
    </xf>
    <xf numFmtId="170" fontId="131" fillId="0" borderId="0" xfId="0" applyFont="1" applyAlignment="1">
      <alignment vertical="center"/>
    </xf>
    <xf numFmtId="170" fontId="21" fillId="2" borderId="0" xfId="0" quotePrefix="1" applyFont="1" applyFill="1" applyAlignment="1">
      <alignment vertical="center"/>
    </xf>
    <xf numFmtId="170" fontId="0" fillId="2" borderId="0" xfId="0" applyFill="1" applyAlignment="1">
      <alignment vertical="center"/>
    </xf>
    <xf numFmtId="167" fontId="21" fillId="2" borderId="0" xfId="1" applyNumberFormat="1" applyFont="1" applyFill="1"/>
    <xf numFmtId="167" fontId="0" fillId="2" borderId="0" xfId="1" applyNumberFormat="1" applyFont="1" applyFill="1" applyAlignment="1">
      <alignment vertical="top"/>
    </xf>
    <xf numFmtId="170" fontId="132" fillId="0" borderId="0" xfId="0" applyFont="1"/>
    <xf numFmtId="170" fontId="21" fillId="0" borderId="0" xfId="0" applyFont="1"/>
    <xf numFmtId="170" fontId="21" fillId="0" borderId="0" xfId="0" applyFont="1" applyAlignment="1">
      <alignment horizontal="center"/>
    </xf>
    <xf numFmtId="170" fontId="17" fillId="37" borderId="0" xfId="0" applyFont="1" applyFill="1"/>
    <xf numFmtId="170" fontId="16" fillId="37" borderId="0" xfId="0" applyFont="1" applyFill="1"/>
    <xf numFmtId="166" fontId="28" fillId="34" borderId="0" xfId="0" applyNumberFormat="1" applyFont="1" applyFill="1" applyAlignment="1">
      <alignment horizontal="right"/>
    </xf>
    <xf numFmtId="166" fontId="16" fillId="34" borderId="0" xfId="0" applyNumberFormat="1" applyFont="1" applyFill="1" applyAlignment="1">
      <alignment horizontal="right"/>
    </xf>
    <xf numFmtId="166" fontId="17" fillId="0" borderId="0" xfId="0" applyNumberFormat="1" applyFont="1" applyAlignment="1">
      <alignment horizontal="right" vertical="center"/>
    </xf>
    <xf numFmtId="166" fontId="17" fillId="0" borderId="0" xfId="0" applyNumberFormat="1" applyFont="1" applyAlignment="1">
      <alignment horizontal="center" vertical="center"/>
    </xf>
    <xf numFmtId="166" fontId="17" fillId="0" borderId="0" xfId="0" quotePrefix="1" applyNumberFormat="1" applyFont="1" applyAlignment="1">
      <alignment horizontal="right"/>
    </xf>
    <xf numFmtId="167" fontId="17" fillId="38" borderId="0" xfId="3" quotePrefix="1" applyNumberFormat="1" applyFont="1" applyFill="1" applyAlignment="1">
      <alignment horizontal="center" wrapText="1"/>
    </xf>
    <xf numFmtId="167" fontId="17" fillId="0" borderId="0" xfId="3" quotePrefix="1" applyNumberFormat="1" applyFont="1" applyAlignment="1">
      <alignment horizontal="center" wrapText="1"/>
    </xf>
    <xf numFmtId="170" fontId="17" fillId="39" borderId="0" xfId="0" applyFont="1" applyFill="1"/>
    <xf numFmtId="170" fontId="17" fillId="40" borderId="0" xfId="0" applyFont="1" applyFill="1"/>
    <xf numFmtId="167" fontId="17" fillId="0" borderId="0" xfId="0" applyNumberFormat="1" applyFont="1"/>
    <xf numFmtId="167" fontId="17" fillId="2" borderId="0" xfId="3" quotePrefix="1" applyNumberFormat="1" applyFont="1" applyFill="1" applyAlignment="1">
      <alignment horizontal="center" vertical="center" wrapText="1"/>
    </xf>
    <xf numFmtId="170" fontId="17" fillId="41" borderId="0" xfId="0" applyFont="1" applyFill="1"/>
    <xf numFmtId="167" fontId="17" fillId="4" borderId="0" xfId="3" quotePrefix="1" applyNumberFormat="1" applyFont="1" applyFill="1" applyAlignment="1">
      <alignment horizontal="center" wrapText="1"/>
    </xf>
    <xf numFmtId="170" fontId="17" fillId="42" borderId="0" xfId="0" applyFont="1" applyFill="1"/>
    <xf numFmtId="170" fontId="17" fillId="43" borderId="0" xfId="0" applyFont="1" applyFill="1"/>
    <xf numFmtId="170" fontId="17" fillId="0" borderId="0" xfId="0" quotePrefix="1" applyFont="1"/>
    <xf numFmtId="170" fontId="17" fillId="0" borderId="0" xfId="0" quotePrefix="1" applyFont="1" applyAlignment="1">
      <alignment horizontal="center"/>
    </xf>
    <xf numFmtId="0" fontId="17" fillId="4" borderId="0" xfId="0" quotePrefix="1" applyNumberFormat="1" applyFont="1" applyFill="1" applyAlignment="1">
      <alignment wrapText="1"/>
    </xf>
    <xf numFmtId="0" fontId="17" fillId="35" borderId="0" xfId="0" quotePrefix="1" applyNumberFormat="1" applyFont="1" applyFill="1" applyAlignment="1">
      <alignment horizontal="right" wrapText="1"/>
    </xf>
    <xf numFmtId="0" fontId="17" fillId="3" borderId="0" xfId="0" quotePrefix="1" applyNumberFormat="1" applyFont="1" applyFill="1" applyAlignment="1">
      <alignment wrapText="1"/>
    </xf>
    <xf numFmtId="170" fontId="17" fillId="0" borderId="0" xfId="0" quotePrefix="1" applyFont="1" applyAlignment="1">
      <alignment horizontal="right" vertical="center"/>
    </xf>
    <xf numFmtId="170" fontId="21" fillId="0" borderId="0" xfId="0" quotePrefix="1" applyFont="1" applyAlignment="1">
      <alignment horizontal="right" vertical="center"/>
    </xf>
    <xf numFmtId="170" fontId="0" fillId="0" borderId="0" xfId="0" applyAlignment="1">
      <alignment horizontal="right" vertical="center"/>
    </xf>
    <xf numFmtId="0" fontId="35" fillId="0" borderId="0" xfId="0" applyNumberFormat="1" applyFont="1" applyAlignment="1">
      <alignment horizontal="center" vertical="center"/>
    </xf>
    <xf numFmtId="170" fontId="16" fillId="39" borderId="0" xfId="0" applyFont="1" applyFill="1"/>
    <xf numFmtId="170" fontId="16" fillId="40" borderId="0" xfId="0" applyFont="1" applyFill="1"/>
    <xf numFmtId="170" fontId="16" fillId="41" borderId="0" xfId="0" applyFont="1" applyFill="1"/>
    <xf numFmtId="170" fontId="16" fillId="42" borderId="0" xfId="0" applyFont="1" applyFill="1"/>
    <xf numFmtId="170" fontId="16" fillId="43" borderId="0" xfId="0" applyFont="1" applyFill="1"/>
    <xf numFmtId="0" fontId="21" fillId="0" borderId="0" xfId="0" applyNumberFormat="1" applyFont="1"/>
    <xf numFmtId="0" fontId="0" fillId="0" borderId="0" xfId="0" applyNumberFormat="1"/>
    <xf numFmtId="167" fontId="17" fillId="26" borderId="0" xfId="1116" quotePrefix="1" applyNumberFormat="1" applyFont="1" applyFill="1"/>
    <xf numFmtId="167" fontId="17" fillId="35" borderId="0" xfId="1116" quotePrefix="1" applyNumberFormat="1" applyFont="1" applyFill="1"/>
    <xf numFmtId="167" fontId="17" fillId="0" borderId="0" xfId="1116" applyNumberFormat="1" applyFont="1"/>
    <xf numFmtId="167" fontId="17" fillId="0" borderId="0" xfId="1116" quotePrefix="1" applyNumberFormat="1" applyFont="1"/>
    <xf numFmtId="167" fontId="17" fillId="0" borderId="0" xfId="1116" quotePrefix="1" applyNumberFormat="1" applyFont="1" applyAlignment="1">
      <alignment horizontal="center"/>
    </xf>
    <xf numFmtId="167" fontId="17" fillId="38" borderId="0" xfId="1116" quotePrefix="1" applyNumberFormat="1" applyFont="1" applyFill="1"/>
    <xf numFmtId="167" fontId="17" fillId="0" borderId="0" xfId="1116" applyNumberFormat="1" applyFont="1" applyAlignment="1">
      <alignment horizontal="center"/>
    </xf>
    <xf numFmtId="43" fontId="17" fillId="35" borderId="0" xfId="1116" quotePrefix="1" applyFont="1" applyFill="1"/>
    <xf numFmtId="43" fontId="17" fillId="0" borderId="0" xfId="1116" quotePrefix="1" applyFont="1"/>
    <xf numFmtId="194" fontId="17" fillId="0" borderId="0" xfId="1116" applyNumberFormat="1" applyFont="1"/>
    <xf numFmtId="43" fontId="17" fillId="0" borderId="0" xfId="1116" applyFont="1"/>
    <xf numFmtId="194" fontId="17" fillId="0" borderId="0" xfId="1116" quotePrefix="1" applyNumberFormat="1" applyFont="1" applyAlignment="1">
      <alignment horizontal="center"/>
    </xf>
    <xf numFmtId="170" fontId="0" fillId="0" borderId="0" xfId="0" applyAlignment="1">
      <alignment vertical="center"/>
    </xf>
    <xf numFmtId="167" fontId="17" fillId="0" borderId="0" xfId="1116" quotePrefix="1" applyNumberFormat="1" applyFont="1" applyAlignment="1">
      <alignment vertical="center"/>
    </xf>
    <xf numFmtId="167" fontId="17" fillId="0" borderId="0" xfId="1116" quotePrefix="1" applyNumberFormat="1" applyFont="1" applyAlignment="1">
      <alignment horizontal="center" vertical="center"/>
    </xf>
    <xf numFmtId="167" fontId="17" fillId="0" borderId="0" xfId="3" quotePrefix="1" applyNumberFormat="1" applyFont="1" applyAlignment="1">
      <alignment horizontal="center" vertical="center" wrapText="1"/>
    </xf>
    <xf numFmtId="167" fontId="17" fillId="2" borderId="0" xfId="1116" quotePrefix="1" applyNumberFormat="1" applyFont="1" applyFill="1" applyAlignment="1">
      <alignment vertical="center"/>
    </xf>
    <xf numFmtId="167" fontId="17" fillId="2" borderId="0" xfId="1116" quotePrefix="1" applyNumberFormat="1" applyFont="1" applyFill="1" applyAlignment="1">
      <alignment horizontal="center" vertical="center"/>
    </xf>
    <xf numFmtId="167" fontId="17" fillId="38" borderId="0" xfId="1116" quotePrefix="1" applyNumberFormat="1" applyFont="1" applyFill="1" applyAlignment="1">
      <alignment horizontal="center" vertical="center"/>
    </xf>
    <xf numFmtId="167" fontId="17" fillId="0" borderId="0" xfId="1" applyNumberFormat="1" applyFont="1"/>
    <xf numFmtId="3" fontId="17" fillId="0" borderId="0" xfId="1116" applyNumberFormat="1" applyFont="1"/>
    <xf numFmtId="168" fontId="17" fillId="0" borderId="0" xfId="1117" applyNumberFormat="1" applyFont="1"/>
    <xf numFmtId="170" fontId="16" fillId="36" borderId="0" xfId="0" applyFont="1" applyFill="1" applyAlignment="1">
      <alignment horizontal="right"/>
    </xf>
    <xf numFmtId="170" fontId="131" fillId="0" borderId="0" xfId="0" applyFont="1" applyAlignment="1">
      <alignment horizontal="right" vertical="center"/>
    </xf>
    <xf numFmtId="0" fontId="17" fillId="0" borderId="0" xfId="0" quotePrefix="1" applyNumberFormat="1" applyFont="1" applyFill="1" applyAlignment="1">
      <alignment wrapText="1"/>
    </xf>
    <xf numFmtId="0" fontId="17" fillId="0" borderId="0" xfId="0" quotePrefix="1" applyNumberFormat="1" applyFont="1" applyFill="1" applyAlignment="1">
      <alignment horizontal="right" wrapText="1"/>
    </xf>
    <xf numFmtId="168" fontId="17" fillId="44" borderId="0" xfId="1108" applyNumberFormat="1" applyFont="1" applyFill="1" applyAlignment="1">
      <alignment vertical="center"/>
    </xf>
    <xf numFmtId="168" fontId="17" fillId="2" borderId="0" xfId="1108" applyNumberFormat="1" applyFont="1" applyFill="1" applyAlignment="1">
      <alignment horizontal="right" vertical="center"/>
    </xf>
    <xf numFmtId="0" fontId="16" fillId="2" borderId="0" xfId="2" applyFont="1" applyFill="1" applyAlignment="1">
      <alignment horizontal="center" vertical="center" wrapText="1"/>
    </xf>
    <xf numFmtId="166" fontId="113" fillId="44" borderId="0" xfId="5" applyNumberFormat="1" applyFont="1" applyFill="1" applyBorder="1" applyAlignment="1">
      <alignment horizontal="center"/>
    </xf>
    <xf numFmtId="166" fontId="13" fillId="0" borderId="0" xfId="2" applyNumberFormat="1" applyFont="1" applyFill="1" applyAlignment="1">
      <alignment horizontal="center" vertical="center"/>
    </xf>
    <xf numFmtId="167" fontId="17" fillId="0" borderId="0" xfId="3" quotePrefix="1" applyNumberFormat="1" applyFont="1" applyFill="1" applyAlignment="1">
      <alignment horizontal="center" wrapText="1"/>
    </xf>
    <xf numFmtId="0" fontId="17" fillId="0" borderId="0" xfId="2" applyFont="1" applyFill="1" applyAlignment="1">
      <alignment horizontal="left" vertical="center"/>
    </xf>
    <xf numFmtId="0" fontId="17" fillId="0" borderId="0" xfId="2" applyFont="1" applyFill="1" applyAlignment="1">
      <alignment horizontal="left" vertical="center"/>
    </xf>
    <xf numFmtId="0" fontId="15" fillId="0" borderId="35" xfId="2" applyFont="1" applyFill="1" applyBorder="1" applyAlignment="1">
      <alignment horizontal="left"/>
    </xf>
    <xf numFmtId="167" fontId="26" fillId="0" borderId="0" xfId="1" applyNumberFormat="1" applyFont="1" applyFill="1" applyAlignment="1">
      <alignment vertical="top"/>
    </xf>
    <xf numFmtId="167" fontId="11" fillId="0" borderId="0" xfId="1" applyNumberFormat="1" applyFill="1"/>
    <xf numFmtId="167" fontId="38" fillId="0" borderId="0" xfId="1" applyNumberFormat="1" applyFont="1" applyFill="1"/>
    <xf numFmtId="167" fontId="13" fillId="0" borderId="0" xfId="1" applyNumberFormat="1" applyFont="1" applyAlignment="1">
      <alignment horizontal="right"/>
    </xf>
    <xf numFmtId="167" fontId="13" fillId="0" borderId="0" xfId="1" applyNumberFormat="1" applyFont="1" applyFill="1" applyAlignment="1">
      <alignment horizontal="right"/>
    </xf>
    <xf numFmtId="167" fontId="13" fillId="0" borderId="0" xfId="1" applyNumberFormat="1" applyFont="1" applyFill="1"/>
    <xf numFmtId="167" fontId="11" fillId="0" borderId="0" xfId="1" applyNumberFormat="1" applyAlignment="1">
      <alignment horizontal="right"/>
    </xf>
    <xf numFmtId="167" fontId="21" fillId="0" borderId="0" xfId="1" applyNumberFormat="1" applyFont="1" applyAlignment="1">
      <alignment horizontal="right"/>
    </xf>
    <xf numFmtId="167" fontId="26" fillId="0" borderId="0" xfId="1" applyNumberFormat="1" applyFont="1" applyAlignment="1">
      <alignment horizontal="left" vertical="top"/>
    </xf>
    <xf numFmtId="167" fontId="14" fillId="0" borderId="0" xfId="1" applyNumberFormat="1" applyFont="1" applyAlignment="1">
      <alignment horizontal="right"/>
    </xf>
    <xf numFmtId="167" fontId="13" fillId="0" borderId="0" xfId="1" applyNumberFormat="1" applyFont="1" applyAlignment="1">
      <alignment horizontal="right" vertical="center"/>
    </xf>
    <xf numFmtId="167" fontId="0" fillId="0" borderId="0" xfId="1" applyNumberFormat="1" applyFont="1" applyAlignment="1">
      <alignment horizontal="right"/>
    </xf>
    <xf numFmtId="167" fontId="26" fillId="2" borderId="0" xfId="1" applyNumberFormat="1" applyFont="1" applyFill="1" applyAlignment="1">
      <alignment vertical="top"/>
    </xf>
    <xf numFmtId="167" fontId="11" fillId="0" borderId="0" xfId="1" applyNumberFormat="1" applyAlignment="1">
      <alignment vertical="center"/>
    </xf>
    <xf numFmtId="167" fontId="12" fillId="2" borderId="0" xfId="1" applyNumberFormat="1" applyFont="1" applyFill="1"/>
    <xf numFmtId="167" fontId="10" fillId="0" borderId="0" xfId="1" applyNumberFormat="1" applyFont="1"/>
    <xf numFmtId="167" fontId="39" fillId="0" borderId="0" xfId="1" applyNumberFormat="1" applyFont="1" applyAlignment="1">
      <alignment horizontal="center" vertical="center"/>
    </xf>
    <xf numFmtId="167" fontId="13" fillId="0" borderId="0" xfId="1" applyNumberFormat="1" applyFont="1" applyAlignment="1">
      <alignment vertical="center"/>
    </xf>
    <xf numFmtId="167" fontId="17" fillId="0" borderId="0" xfId="1" applyNumberFormat="1" applyFont="1" applyAlignment="1">
      <alignment vertical="center"/>
    </xf>
    <xf numFmtId="167" fontId="13" fillId="0" borderId="0" xfId="1" applyNumberFormat="1" applyFont="1" applyFill="1" applyAlignment="1">
      <alignment vertical="center"/>
    </xf>
    <xf numFmtId="167" fontId="0" fillId="0" borderId="0" xfId="1" applyNumberFormat="1" applyFont="1"/>
    <xf numFmtId="168" fontId="13" fillId="33" borderId="0" xfId="0" quotePrefix="1" applyNumberFormat="1" applyFont="1" applyFill="1" applyAlignment="1">
      <alignment vertical="center" wrapText="1"/>
    </xf>
    <xf numFmtId="2" fontId="17" fillId="33" borderId="0" xfId="2" applyNumberFormat="1" applyFont="1" applyFill="1" applyAlignment="1">
      <alignment horizontal="right" vertical="center"/>
    </xf>
    <xf numFmtId="2" fontId="17" fillId="33" borderId="0" xfId="2" applyNumberFormat="1" applyFont="1" applyFill="1" applyAlignment="1">
      <alignment horizontal="center" vertical="center"/>
    </xf>
    <xf numFmtId="195" fontId="17" fillId="33" borderId="0" xfId="1" applyNumberFormat="1" applyFont="1" applyFill="1" applyBorder="1" applyAlignment="1"/>
    <xf numFmtId="192" fontId="17" fillId="33" borderId="0" xfId="1" applyNumberFormat="1" applyFont="1" applyFill="1" applyAlignment="1">
      <alignment horizontal="right" vertical="center"/>
    </xf>
    <xf numFmtId="192" fontId="17" fillId="33" borderId="0" xfId="1" applyNumberFormat="1" applyFont="1" applyFill="1" applyAlignment="1">
      <alignment horizontal="center" vertical="center"/>
    </xf>
    <xf numFmtId="192" fontId="17" fillId="33" borderId="0" xfId="1" applyNumberFormat="1" applyFont="1" applyFill="1" applyAlignment="1">
      <alignment vertical="center"/>
    </xf>
    <xf numFmtId="173" fontId="17" fillId="33" borderId="0" xfId="0" applyNumberFormat="1" applyFont="1" applyFill="1" applyAlignment="1">
      <alignment horizontal="center" vertical="center" wrapText="1"/>
    </xf>
    <xf numFmtId="2" fontId="17" fillId="33" borderId="0" xfId="0" applyNumberFormat="1" applyFont="1" applyFill="1" applyAlignment="1">
      <alignment horizontal="center" vertical="center" wrapText="1"/>
    </xf>
    <xf numFmtId="173" fontId="17" fillId="33" borderId="0" xfId="0" applyNumberFormat="1" applyFont="1" applyFill="1" applyAlignment="1">
      <alignment horizontal="right" vertical="center" wrapText="1"/>
    </xf>
    <xf numFmtId="172" fontId="17" fillId="33" borderId="0" xfId="0" applyNumberFormat="1" applyFont="1" applyFill="1" applyAlignment="1">
      <alignment horizontal="center" vertical="center" wrapText="1"/>
    </xf>
    <xf numFmtId="10" fontId="17" fillId="33" borderId="0" xfId="3" applyNumberFormat="1" applyFont="1" applyFill="1" applyAlignment="1">
      <alignment horizontal="right" vertical="center" wrapText="1"/>
    </xf>
    <xf numFmtId="3" fontId="17" fillId="0" borderId="0" xfId="1" applyNumberFormat="1" applyFont="1" applyFill="1" applyBorder="1" applyAlignment="1">
      <alignment horizontal="center" vertical="center"/>
    </xf>
    <xf numFmtId="0" fontId="12" fillId="0" borderId="0" xfId="2" applyFont="1" applyAlignment="1">
      <alignment wrapText="1"/>
    </xf>
    <xf numFmtId="168" fontId="17" fillId="32" borderId="0" xfId="1108" applyNumberFormat="1" applyFont="1" applyFill="1" applyAlignment="1">
      <alignment horizontal="right" vertical="center" wrapText="1"/>
    </xf>
    <xf numFmtId="168" fontId="17" fillId="32" borderId="0" xfId="1108" quotePrefix="1" applyNumberFormat="1" applyFont="1" applyFill="1" applyAlignment="1">
      <alignment horizontal="right" vertical="center" wrapText="1"/>
    </xf>
    <xf numFmtId="167" fontId="17" fillId="32" borderId="0" xfId="1" applyNumberFormat="1" applyFont="1" applyFill="1" applyAlignment="1">
      <alignment vertical="center" wrapText="1"/>
    </xf>
    <xf numFmtId="168" fontId="17" fillId="4" borderId="0" xfId="1108" applyNumberFormat="1" applyFont="1" applyFill="1" applyAlignment="1">
      <alignment vertical="center"/>
    </xf>
    <xf numFmtId="168" fontId="13" fillId="32" borderId="0" xfId="1108" applyNumberFormat="1" applyFont="1" applyFill="1" applyAlignment="1">
      <alignment horizontal="right" vertical="center" wrapText="1"/>
    </xf>
    <xf numFmtId="168" fontId="13" fillId="32" borderId="0" xfId="1108" quotePrefix="1" applyNumberFormat="1" applyFont="1" applyFill="1" applyAlignment="1">
      <alignment horizontal="right" vertical="center" wrapText="1"/>
    </xf>
    <xf numFmtId="167" fontId="17" fillId="4" borderId="0" xfId="1" applyNumberFormat="1" applyFont="1" applyFill="1" applyAlignment="1">
      <alignment vertical="center" wrapText="1"/>
    </xf>
    <xf numFmtId="168" fontId="17" fillId="4" borderId="0" xfId="1108" applyNumberFormat="1" applyFont="1" applyFill="1" applyAlignment="1">
      <alignment horizontal="right" vertical="center" wrapText="1"/>
    </xf>
    <xf numFmtId="168" fontId="17" fillId="32" borderId="0" xfId="1108" applyNumberFormat="1" applyFont="1" applyFill="1" applyAlignment="1">
      <alignment horizontal="right" vertical="center"/>
    </xf>
    <xf numFmtId="168" fontId="17" fillId="32" borderId="0" xfId="1108" applyNumberFormat="1" applyFont="1" applyFill="1" applyAlignment="1">
      <alignment vertical="center"/>
    </xf>
    <xf numFmtId="168" fontId="17" fillId="32" borderId="0" xfId="1108" quotePrefix="1" applyNumberFormat="1" applyFont="1" applyFill="1" applyAlignment="1">
      <alignment horizontal="right" vertical="center"/>
    </xf>
    <xf numFmtId="168" fontId="17" fillId="32" borderId="0" xfId="1108" applyNumberFormat="1" applyFont="1" applyFill="1" applyAlignment="1">
      <alignment vertical="center" wrapText="1"/>
    </xf>
    <xf numFmtId="167" fontId="17" fillId="32" borderId="0" xfId="1" applyNumberFormat="1" applyFont="1" applyFill="1" applyAlignment="1">
      <alignment horizontal="right" vertical="center"/>
    </xf>
    <xf numFmtId="168" fontId="17" fillId="32" borderId="0" xfId="1108" quotePrefix="1" applyNumberFormat="1" applyFont="1" applyFill="1" applyAlignment="1">
      <alignment vertical="center"/>
    </xf>
    <xf numFmtId="168" fontId="17" fillId="4" borderId="0" xfId="1108" applyNumberFormat="1" applyFont="1" applyFill="1" applyAlignment="1">
      <alignment horizontal="right" vertical="center"/>
    </xf>
    <xf numFmtId="168" fontId="17" fillId="4" borderId="0" xfId="1108" quotePrefix="1" applyNumberFormat="1" applyFont="1" applyFill="1" applyAlignment="1">
      <alignment vertical="center"/>
    </xf>
    <xf numFmtId="168" fontId="17" fillId="4" borderId="0" xfId="1108" applyNumberFormat="1" applyFont="1" applyFill="1" applyAlignment="1">
      <alignment vertical="center" wrapText="1"/>
    </xf>
    <xf numFmtId="167" fontId="17" fillId="4" borderId="0" xfId="1" applyNumberFormat="1" applyFont="1" applyFill="1" applyAlignment="1">
      <alignment horizontal="right" vertical="center"/>
    </xf>
    <xf numFmtId="168" fontId="17" fillId="31" borderId="0" xfId="1108" applyNumberFormat="1" applyFont="1" applyFill="1" applyAlignment="1">
      <alignment horizontal="right" vertical="center" wrapText="1"/>
    </xf>
    <xf numFmtId="3" fontId="17" fillId="31" borderId="0" xfId="1108" applyNumberFormat="1" applyFont="1" applyFill="1" applyAlignment="1">
      <alignment horizontal="right" vertical="center"/>
    </xf>
    <xf numFmtId="168" fontId="17" fillId="31" borderId="7" xfId="1108" applyNumberFormat="1" applyFont="1" applyFill="1" applyBorder="1" applyAlignment="1">
      <alignment vertical="center"/>
    </xf>
    <xf numFmtId="167" fontId="17" fillId="31" borderId="7" xfId="1" applyNumberFormat="1" applyFont="1" applyFill="1" applyBorder="1" applyAlignment="1">
      <alignment vertical="center"/>
    </xf>
    <xf numFmtId="167" fontId="17" fillId="4" borderId="7" xfId="1" applyNumberFormat="1" applyFont="1" applyFill="1" applyBorder="1" applyAlignment="1">
      <alignment vertical="center"/>
    </xf>
    <xf numFmtId="168" fontId="17" fillId="32" borderId="7" xfId="1108" applyNumberFormat="1" applyFont="1" applyFill="1" applyBorder="1" applyAlignment="1">
      <alignment vertical="center" wrapText="1"/>
    </xf>
    <xf numFmtId="168" fontId="17" fillId="32" borderId="0" xfId="1108" quotePrefix="1" applyNumberFormat="1" applyFont="1" applyFill="1" applyAlignment="1">
      <alignment vertical="center" wrapText="1"/>
    </xf>
    <xf numFmtId="168" fontId="13" fillId="32" borderId="0" xfId="1108" quotePrefix="1" applyNumberFormat="1" applyFont="1" applyFill="1" applyAlignment="1">
      <alignment vertical="center" wrapText="1"/>
    </xf>
    <xf numFmtId="168" fontId="17" fillId="4" borderId="7" xfId="1108" quotePrefix="1" applyNumberFormat="1" applyFont="1" applyFill="1" applyBorder="1" applyAlignment="1">
      <alignment vertical="center"/>
    </xf>
    <xf numFmtId="168" fontId="17" fillId="32" borderId="0" xfId="1108" applyNumberFormat="1" applyFont="1" applyFill="1" applyBorder="1" applyAlignment="1">
      <alignment vertical="center" wrapText="1"/>
    </xf>
    <xf numFmtId="168" fontId="17" fillId="32" borderId="7" xfId="1108" applyNumberFormat="1" applyFont="1" applyFill="1" applyBorder="1" applyAlignment="1">
      <alignment vertical="center"/>
    </xf>
    <xf numFmtId="168" fontId="17" fillId="32" borderId="7" xfId="1108" quotePrefix="1" applyNumberFormat="1" applyFont="1" applyFill="1" applyBorder="1" applyAlignment="1">
      <alignment vertical="center"/>
    </xf>
    <xf numFmtId="168" fontId="17" fillId="32" borderId="0" xfId="1108" quotePrefix="1" applyNumberFormat="1" applyFont="1" applyFill="1" applyBorder="1" applyAlignment="1">
      <alignment vertical="center"/>
    </xf>
    <xf numFmtId="168" fontId="17" fillId="32" borderId="0" xfId="1108" applyNumberFormat="1" applyFont="1" applyFill="1" applyBorder="1" applyAlignment="1">
      <alignment vertical="center"/>
    </xf>
    <xf numFmtId="168" fontId="17" fillId="31" borderId="0" xfId="1108" applyNumberFormat="1" applyFont="1" applyFill="1" applyAlignment="1">
      <alignment vertical="center"/>
    </xf>
    <xf numFmtId="168" fontId="17" fillId="31" borderId="0" xfId="1108" quotePrefix="1" applyNumberFormat="1" applyFont="1" applyFill="1" applyAlignment="1">
      <alignment vertical="center"/>
    </xf>
    <xf numFmtId="168" fontId="17" fillId="31" borderId="6" xfId="1108" applyNumberFormat="1" applyFont="1" applyFill="1" applyBorder="1" applyAlignment="1">
      <alignment vertical="center"/>
    </xf>
    <xf numFmtId="168" fontId="17" fillId="31" borderId="6" xfId="1108" quotePrefix="1" applyNumberFormat="1" applyFont="1" applyFill="1" applyBorder="1" applyAlignment="1">
      <alignment vertical="center"/>
    </xf>
    <xf numFmtId="168" fontId="17" fillId="31" borderId="0" xfId="1108" applyNumberFormat="1" applyFont="1" applyFill="1" applyBorder="1" applyAlignment="1">
      <alignment vertical="center"/>
    </xf>
    <xf numFmtId="168" fontId="17" fillId="31" borderId="0" xfId="1108" quotePrefix="1" applyNumberFormat="1" applyFont="1" applyFill="1" applyBorder="1" applyAlignment="1">
      <alignment vertical="center"/>
    </xf>
    <xf numFmtId="0" fontId="16" fillId="31" borderId="0" xfId="2" applyFont="1" applyFill="1" applyBorder="1" applyAlignment="1">
      <alignment horizontal="center" vertical="center" wrapText="1"/>
    </xf>
    <xf numFmtId="166" fontId="17" fillId="4" borderId="0" xfId="1" quotePrefix="1" applyNumberFormat="1" applyFont="1" applyFill="1" applyAlignment="1">
      <alignment horizontal="center" vertical="center"/>
    </xf>
    <xf numFmtId="166" fontId="17" fillId="4" borderId="0" xfId="1" quotePrefix="1" applyNumberFormat="1" applyFont="1" applyFill="1" applyBorder="1" applyAlignment="1">
      <alignment horizontal="center" vertical="center"/>
    </xf>
    <xf numFmtId="166" fontId="17" fillId="32" borderId="0" xfId="1" quotePrefix="1" applyNumberFormat="1" applyFont="1" applyFill="1" applyAlignment="1">
      <alignment horizontal="center" vertical="center"/>
    </xf>
    <xf numFmtId="168" fontId="117" fillId="32" borderId="0" xfId="1108" applyNumberFormat="1" applyFont="1" applyFill="1" applyAlignment="1">
      <alignment vertical="center" wrapText="1"/>
    </xf>
    <xf numFmtId="168" fontId="17" fillId="45" borderId="0" xfId="1108" applyNumberFormat="1" applyFont="1" applyFill="1" applyAlignment="1">
      <alignment vertical="center"/>
    </xf>
    <xf numFmtId="168" fontId="17" fillId="30" borderId="0" xfId="1108" quotePrefix="1" applyNumberFormat="1" applyFont="1" applyFill="1" applyAlignment="1">
      <alignment horizontal="right" vertical="center"/>
    </xf>
    <xf numFmtId="0" fontId="21" fillId="30" borderId="0" xfId="2" applyFont="1" applyFill="1" applyAlignment="1">
      <alignment horizontal="right" wrapText="1"/>
    </xf>
    <xf numFmtId="168" fontId="17" fillId="30" borderId="0" xfId="1108" applyNumberFormat="1" applyFont="1" applyFill="1" applyAlignment="1">
      <alignment horizontal="right" vertical="center" wrapText="1"/>
    </xf>
    <xf numFmtId="0" fontId="16" fillId="4" borderId="0" xfId="2" applyFont="1" applyFill="1" applyAlignment="1">
      <alignment horizontal="center" vertical="center" wrapText="1"/>
    </xf>
    <xf numFmtId="166" fontId="113" fillId="32" borderId="0" xfId="5" applyNumberFormat="1" applyFont="1" applyFill="1" applyBorder="1" applyAlignment="1">
      <alignment horizontal="center"/>
    </xf>
    <xf numFmtId="166" fontId="113" fillId="4" borderId="0" xfId="5" applyNumberFormat="1" applyFont="1" applyFill="1" applyBorder="1" applyAlignment="1">
      <alignment horizontal="center"/>
    </xf>
    <xf numFmtId="167" fontId="17" fillId="0" borderId="0" xfId="1116" quotePrefix="1" applyNumberFormat="1" applyFont="1" applyFill="1"/>
    <xf numFmtId="10" fontId="14" fillId="0" borderId="1" xfId="1108" applyNumberFormat="1" applyFont="1" applyBorder="1"/>
    <xf numFmtId="49" fontId="17" fillId="4" borderId="0" xfId="2" applyNumberFormat="1" applyFont="1" applyFill="1"/>
    <xf numFmtId="0" fontId="23" fillId="0" borderId="0" xfId="2" applyFont="1" applyFill="1" applyAlignment="1">
      <alignment horizontal="justify" wrapText="1"/>
    </xf>
    <xf numFmtId="49" fontId="13" fillId="0" borderId="0" xfId="2" applyNumberFormat="1" applyFont="1" applyFill="1" applyAlignment="1">
      <alignment horizontal="left" wrapText="1"/>
    </xf>
    <xf numFmtId="49" fontId="13" fillId="0" borderId="0" xfId="2" applyNumberFormat="1" applyFont="1" applyFill="1" applyAlignment="1">
      <alignment horizontal="left" wrapText="1"/>
    </xf>
    <xf numFmtId="0" fontId="17" fillId="0" borderId="0" xfId="2" applyFont="1" applyFill="1" applyAlignment="1">
      <alignment horizontal="left" vertical="center"/>
    </xf>
    <xf numFmtId="168" fontId="17" fillId="46" borderId="0" xfId="1108" applyNumberFormat="1" applyFont="1" applyFill="1" applyAlignment="1">
      <alignment horizontal="right" vertical="center" wrapText="1"/>
    </xf>
    <xf numFmtId="168" fontId="17" fillId="46" borderId="6" xfId="1108" applyNumberFormat="1" applyFont="1" applyFill="1" applyBorder="1" applyAlignment="1">
      <alignment horizontal="right" vertical="center" wrapText="1"/>
    </xf>
    <xf numFmtId="0" fontId="129" fillId="0" borderId="0" xfId="2" applyFont="1" applyFill="1" applyAlignment="1">
      <alignment wrapText="1"/>
    </xf>
    <xf numFmtId="170" fontId="129" fillId="0" borderId="0" xfId="0" applyFont="1" applyFill="1"/>
    <xf numFmtId="170" fontId="129" fillId="0" borderId="35" xfId="0" applyFont="1" applyFill="1" applyBorder="1"/>
    <xf numFmtId="168" fontId="129" fillId="33" borderId="6" xfId="1108" applyNumberFormat="1" applyFont="1" applyFill="1" applyBorder="1" applyAlignment="1">
      <alignment horizontal="right" vertical="center"/>
    </xf>
    <xf numFmtId="168" fontId="129" fillId="0" borderId="0" xfId="1108" applyNumberFormat="1" applyFont="1" applyFill="1" applyAlignment="1">
      <alignment horizontal="right" vertical="center"/>
    </xf>
    <xf numFmtId="168" fontId="129" fillId="32" borderId="0" xfId="1108" applyNumberFormat="1" applyFont="1" applyFill="1" applyAlignment="1">
      <alignment horizontal="right" vertical="center"/>
    </xf>
    <xf numFmtId="168" fontId="129" fillId="4" borderId="0" xfId="1108" applyNumberFormat="1" applyFont="1" applyFill="1" applyAlignment="1">
      <alignment horizontal="right" vertical="center"/>
    </xf>
    <xf numFmtId="168" fontId="129" fillId="4" borderId="0" xfId="1108" applyNumberFormat="1" applyFont="1" applyFill="1" applyAlignment="1">
      <alignment vertical="center"/>
    </xf>
    <xf numFmtId="168" fontId="129" fillId="0" borderId="0" xfId="1108" applyNumberFormat="1" applyFont="1" applyFill="1" applyAlignment="1">
      <alignment vertical="center"/>
    </xf>
    <xf numFmtId="168" fontId="129" fillId="0" borderId="6" xfId="1108" applyNumberFormat="1" applyFont="1" applyFill="1" applyBorder="1" applyAlignment="1">
      <alignment vertical="center"/>
    </xf>
    <xf numFmtId="168" fontId="129" fillId="0" borderId="0" xfId="1108" applyNumberFormat="1" applyFont="1" applyFill="1" applyBorder="1" applyAlignment="1">
      <alignment horizontal="right" vertical="center"/>
    </xf>
    <xf numFmtId="0" fontId="129" fillId="0" borderId="0" xfId="2" applyFont="1"/>
    <xf numFmtId="0" fontId="129" fillId="0" borderId="0" xfId="2" applyFont="1" applyFill="1"/>
    <xf numFmtId="0" fontId="134" fillId="0" borderId="0" xfId="2" applyFont="1" applyFill="1"/>
    <xf numFmtId="49" fontId="129" fillId="0" borderId="0" xfId="2" applyNumberFormat="1" applyFont="1" applyFill="1" applyAlignment="1">
      <alignment horizontal="left" wrapText="1"/>
    </xf>
    <xf numFmtId="49" fontId="129" fillId="0" borderId="0" xfId="2" applyNumberFormat="1" applyFont="1" applyFill="1"/>
    <xf numFmtId="49" fontId="135" fillId="0" borderId="0" xfId="2" applyNumberFormat="1" applyFont="1" applyFill="1"/>
    <xf numFmtId="49" fontId="129" fillId="0" borderId="0" xfId="2" applyNumberFormat="1" applyFont="1" applyFill="1" applyAlignment="1">
      <alignment vertical="center" wrapText="1"/>
    </xf>
    <xf numFmtId="0" fontId="129" fillId="0" borderId="0" xfId="2" applyFont="1" applyFill="1" applyAlignment="1">
      <alignment vertical="center" wrapText="1"/>
    </xf>
    <xf numFmtId="0" fontId="129" fillId="0" borderId="35" xfId="2" applyFont="1" applyFill="1" applyBorder="1"/>
    <xf numFmtId="168" fontId="129" fillId="33" borderId="6" xfId="1108" applyNumberFormat="1" applyFont="1" applyFill="1" applyBorder="1" applyAlignment="1">
      <alignment horizontal="right" vertical="center" wrapText="1"/>
    </xf>
    <xf numFmtId="168" fontId="129" fillId="0" borderId="0" xfId="1108" applyNumberFormat="1" applyFont="1" applyFill="1" applyAlignment="1">
      <alignment horizontal="right" vertical="center" wrapText="1"/>
    </xf>
    <xf numFmtId="168" fontId="129" fillId="0" borderId="6" xfId="1108" applyNumberFormat="1" applyFont="1" applyFill="1" applyBorder="1" applyAlignment="1">
      <alignment horizontal="right" vertical="center" wrapText="1"/>
    </xf>
    <xf numFmtId="168" fontId="129" fillId="32" borderId="0" xfId="1108" applyNumberFormat="1" applyFont="1" applyFill="1" applyAlignment="1">
      <alignment horizontal="right" vertical="center" wrapText="1"/>
    </xf>
    <xf numFmtId="168" fontId="129" fillId="0" borderId="0" xfId="1108" applyNumberFormat="1" applyFont="1" applyFill="1" applyBorder="1" applyAlignment="1">
      <alignment vertical="center"/>
    </xf>
    <xf numFmtId="168" fontId="129" fillId="0" borderId="0" xfId="1108" applyNumberFormat="1" applyFont="1" applyFill="1" applyBorder="1" applyAlignment="1">
      <alignment horizontal="right" vertical="center" wrapText="1"/>
    </xf>
    <xf numFmtId="0" fontId="129" fillId="0" borderId="0" xfId="2" applyFont="1" applyFill="1" applyAlignment="1">
      <alignment horizontal="justify" wrapText="1"/>
    </xf>
    <xf numFmtId="0" fontId="135" fillId="0" borderId="0" xfId="2" applyFont="1" applyFill="1" applyAlignment="1">
      <alignment horizontal="justify" wrapText="1"/>
    </xf>
    <xf numFmtId="0" fontId="134" fillId="0" borderId="0" xfId="2" applyFont="1" applyFill="1" applyAlignment="1">
      <alignment horizontal="center" vertical="center"/>
    </xf>
    <xf numFmtId="168" fontId="129" fillId="0" borderId="7" xfId="1108" applyNumberFormat="1" applyFont="1" applyFill="1" applyBorder="1" applyAlignment="1">
      <alignment horizontal="right" vertical="center"/>
    </xf>
    <xf numFmtId="168" fontId="129" fillId="0" borderId="7" xfId="1108" applyNumberFormat="1" applyFont="1" applyFill="1" applyBorder="1" applyAlignment="1">
      <alignment vertical="center"/>
    </xf>
    <xf numFmtId="168" fontId="129" fillId="31" borderId="0" xfId="1108" applyNumberFormat="1" applyFont="1" applyFill="1" applyAlignment="1">
      <alignment horizontal="right" vertical="center"/>
    </xf>
    <xf numFmtId="168" fontId="129" fillId="0" borderId="7" xfId="1108" quotePrefix="1" applyNumberFormat="1" applyFont="1" applyFill="1" applyBorder="1" applyAlignment="1">
      <alignment vertical="center"/>
    </xf>
    <xf numFmtId="168" fontId="129" fillId="0" borderId="0" xfId="1108" quotePrefix="1" applyNumberFormat="1" applyFont="1" applyFill="1" applyBorder="1" applyAlignment="1">
      <alignment vertical="center"/>
    </xf>
    <xf numFmtId="168" fontId="129" fillId="0" borderId="6" xfId="1108" quotePrefix="1" applyNumberFormat="1" applyFont="1" applyFill="1" applyBorder="1" applyAlignment="1">
      <alignment vertical="center"/>
    </xf>
    <xf numFmtId="168" fontId="129" fillId="31" borderId="7" xfId="1108" applyNumberFormat="1" applyFont="1" applyFill="1" applyBorder="1" applyAlignment="1">
      <alignment vertical="center"/>
    </xf>
    <xf numFmtId="168" fontId="129" fillId="0" borderId="0" xfId="1108" applyNumberFormat="1" applyFont="1" applyFill="1" applyBorder="1" applyAlignment="1">
      <alignment vertical="center" wrapText="1"/>
    </xf>
    <xf numFmtId="168" fontId="129" fillId="0" borderId="0" xfId="1108" applyNumberFormat="1" applyFont="1" applyFill="1" applyAlignment="1">
      <alignment vertical="center" wrapText="1"/>
    </xf>
    <xf numFmtId="168" fontId="129" fillId="0" borderId="6" xfId="1108" applyNumberFormat="1" applyFont="1" applyFill="1" applyBorder="1" applyAlignment="1">
      <alignment vertical="center" wrapText="1"/>
    </xf>
    <xf numFmtId="168" fontId="129" fillId="33" borderId="0" xfId="1108" applyNumberFormat="1" applyFont="1" applyFill="1" applyAlignment="1">
      <alignment vertical="center" wrapText="1"/>
    </xf>
    <xf numFmtId="168" fontId="129" fillId="32" borderId="0" xfId="1108" applyNumberFormat="1" applyFont="1" applyFill="1" applyAlignment="1">
      <alignment vertical="center" wrapText="1"/>
    </xf>
    <xf numFmtId="168" fontId="129" fillId="4" borderId="7" xfId="1108" quotePrefix="1" applyNumberFormat="1" applyFont="1" applyFill="1" applyBorder="1" applyAlignment="1">
      <alignment vertical="center"/>
    </xf>
    <xf numFmtId="168" fontId="129" fillId="32" borderId="0" xfId="1108" applyNumberFormat="1" applyFont="1" applyFill="1" applyBorder="1" applyAlignment="1">
      <alignment vertical="center" wrapText="1"/>
    </xf>
    <xf numFmtId="168" fontId="129" fillId="0" borderId="0" xfId="1108" quotePrefix="1" applyNumberFormat="1" applyFont="1" applyFill="1" applyAlignment="1">
      <alignment vertical="center" wrapText="1"/>
    </xf>
    <xf numFmtId="168" fontId="129" fillId="0" borderId="7" xfId="1108" quotePrefix="1" applyNumberFormat="1" applyFont="1" applyFill="1" applyBorder="1" applyAlignment="1">
      <alignment vertical="center" wrapText="1"/>
    </xf>
    <xf numFmtId="0" fontId="135" fillId="0" borderId="0" xfId="2" applyFont="1" applyFill="1" applyAlignment="1">
      <alignment wrapText="1"/>
    </xf>
    <xf numFmtId="168" fontId="129" fillId="0" borderId="0" xfId="1108" quotePrefix="1" applyNumberFormat="1" applyFont="1" applyFill="1" applyAlignment="1">
      <alignment vertical="center"/>
    </xf>
    <xf numFmtId="168" fontId="129" fillId="32" borderId="0" xfId="1108" applyNumberFormat="1" applyFont="1" applyFill="1" applyBorder="1" applyAlignment="1">
      <alignment vertical="center"/>
    </xf>
    <xf numFmtId="168" fontId="129" fillId="32" borderId="0" xfId="1108" quotePrefix="1" applyNumberFormat="1" applyFont="1" applyFill="1" applyAlignment="1">
      <alignment vertical="center"/>
    </xf>
    <xf numFmtId="168" fontId="129" fillId="32" borderId="0" xfId="1108" applyNumberFormat="1" applyFont="1" applyFill="1" applyAlignment="1">
      <alignment vertical="center"/>
    </xf>
    <xf numFmtId="168" fontId="129" fillId="0" borderId="0" xfId="1" quotePrefix="1" applyNumberFormat="1" applyFont="1" applyFill="1" applyAlignment="1">
      <alignment vertical="center"/>
    </xf>
    <xf numFmtId="168" fontId="129" fillId="32" borderId="7" xfId="1108" quotePrefix="1" applyNumberFormat="1" applyFont="1" applyFill="1" applyBorder="1" applyAlignment="1">
      <alignment vertical="center"/>
    </xf>
    <xf numFmtId="168" fontId="129" fillId="31" borderId="0" xfId="1108" applyNumberFormat="1" applyFont="1" applyFill="1" applyAlignment="1">
      <alignment vertical="center"/>
    </xf>
    <xf numFmtId="168" fontId="129" fillId="31" borderId="6" xfId="1108" applyNumberFormat="1" applyFont="1" applyFill="1" applyBorder="1" applyAlignment="1">
      <alignment vertical="center"/>
    </xf>
    <xf numFmtId="0" fontId="128" fillId="31" borderId="0" xfId="2" applyFont="1" applyFill="1" applyBorder="1" applyAlignment="1">
      <alignment horizontal="center" vertical="center" wrapText="1"/>
    </xf>
    <xf numFmtId="166" fontId="129" fillId="4" borderId="0" xfId="1" quotePrefix="1" applyNumberFormat="1" applyFont="1" applyFill="1" applyAlignment="1">
      <alignment horizontal="center" vertical="center"/>
    </xf>
    <xf numFmtId="166" fontId="129" fillId="4" borderId="0" xfId="1" quotePrefix="1" applyNumberFormat="1" applyFont="1" applyFill="1" applyBorder="1" applyAlignment="1">
      <alignment horizontal="center" vertical="center"/>
    </xf>
    <xf numFmtId="166" fontId="129" fillId="0" borderId="6" xfId="1" quotePrefix="1" applyNumberFormat="1" applyFont="1" applyFill="1" applyBorder="1" applyAlignment="1">
      <alignment horizontal="center" vertical="center"/>
    </xf>
    <xf numFmtId="168" fontId="129" fillId="31" borderId="0" xfId="1108" applyNumberFormat="1" applyFont="1" applyFill="1" applyBorder="1" applyAlignment="1">
      <alignment vertical="center"/>
    </xf>
    <xf numFmtId="49" fontId="129" fillId="0" borderId="0" xfId="2" applyNumberFormat="1" applyFont="1" applyFill="1" applyAlignment="1"/>
    <xf numFmtId="49" fontId="129" fillId="0" borderId="0" xfId="2" applyNumberFormat="1" applyFont="1" applyFill="1" applyAlignment="1">
      <alignment wrapText="1"/>
    </xf>
    <xf numFmtId="49" fontId="129" fillId="0" borderId="0" xfId="2" applyNumberFormat="1" applyFont="1" applyFill="1" applyBorder="1"/>
    <xf numFmtId="168" fontId="129" fillId="32" borderId="7" xfId="1108" applyNumberFormat="1" applyFont="1" applyFill="1" applyBorder="1" applyAlignment="1">
      <alignment vertical="center"/>
    </xf>
    <xf numFmtId="3" fontId="17" fillId="0" borderId="0" xfId="1" applyNumberFormat="1" applyFont="1" applyFill="1" applyBorder="1" applyAlignment="1">
      <alignment horizontal="right" vertical="center"/>
    </xf>
    <xf numFmtId="0" fontId="46" fillId="0" borderId="16" xfId="2" applyFont="1" applyFill="1" applyBorder="1" applyAlignment="1">
      <alignment horizontal="center" vertical="center"/>
    </xf>
    <xf numFmtId="0" fontId="23" fillId="0" borderId="0" xfId="2" applyFont="1" applyAlignment="1">
      <alignment horizontal="justify" wrapText="1"/>
    </xf>
    <xf numFmtId="0" fontId="16" fillId="0" borderId="21" xfId="2" applyFont="1" applyBorder="1" applyAlignment="1">
      <alignment horizontal="center" vertical="center" wrapText="1"/>
    </xf>
    <xf numFmtId="0" fontId="13" fillId="0" borderId="0" xfId="2" applyFont="1" applyAlignment="1">
      <alignment horizontal="left" wrapText="1"/>
    </xf>
    <xf numFmtId="0" fontId="17" fillId="0" borderId="0" xfId="2" applyFont="1" applyFill="1" applyAlignment="1">
      <alignment horizontal="left" vertical="center"/>
    </xf>
    <xf numFmtId="166" fontId="17" fillId="3" borderId="0" xfId="1" applyNumberFormat="1" applyFont="1" applyFill="1" applyAlignment="1">
      <alignment horizontal="center" vertical="center"/>
    </xf>
    <xf numFmtId="166" fontId="17" fillId="3" borderId="0" xfId="2" applyNumberFormat="1" applyFont="1" applyFill="1" applyBorder="1" applyAlignment="1">
      <alignment horizontal="center" vertical="center" wrapText="1"/>
    </xf>
    <xf numFmtId="170" fontId="3" fillId="0" borderId="0" xfId="0" applyFont="1" applyAlignment="1">
      <alignment horizontal="left" indent="1"/>
    </xf>
    <xf numFmtId="3" fontId="137" fillId="0" borderId="0" xfId="2" applyNumberFormat="1" applyFont="1" applyFill="1" applyAlignment="1">
      <alignment horizontal="center" vertical="center"/>
    </xf>
    <xf numFmtId="0" fontId="23" fillId="0" borderId="0" xfId="2" applyFont="1" applyAlignment="1">
      <alignment horizontal="justify" wrapText="1"/>
    </xf>
    <xf numFmtId="0" fontId="17" fillId="0" borderId="0" xfId="2" applyFont="1" applyAlignment="1">
      <alignment horizontal="left" vertical="center" wrapText="1"/>
    </xf>
    <xf numFmtId="0" fontId="16" fillId="0" borderId="22" xfId="2" applyFont="1" applyBorder="1" applyAlignment="1">
      <alignment horizontal="center" vertical="center" wrapText="1"/>
    </xf>
    <xf numFmtId="0" fontId="16" fillId="0" borderId="21" xfId="2" applyFont="1" applyBorder="1" applyAlignment="1">
      <alignment horizontal="center" vertical="center" wrapText="1"/>
    </xf>
    <xf numFmtId="0" fontId="11" fillId="0" borderId="0" xfId="2" applyAlignment="1">
      <alignment horizontal="left"/>
    </xf>
    <xf numFmtId="0" fontId="11" fillId="0" borderId="0" xfId="2"/>
    <xf numFmtId="0" fontId="11" fillId="0" borderId="35" xfId="2" applyBorder="1" applyAlignment="1">
      <alignment horizontal="left"/>
    </xf>
    <xf numFmtId="0" fontId="42" fillId="0" borderId="0" xfId="2" applyFont="1"/>
    <xf numFmtId="0" fontId="16" fillId="0" borderId="0" xfId="2" applyFont="1" applyAlignment="1">
      <alignment horizontal="center" vertical="center" wrapText="1"/>
    </xf>
    <xf numFmtId="0" fontId="42" fillId="0" borderId="47" xfId="2" applyFont="1" applyBorder="1"/>
    <xf numFmtId="0" fontId="46" fillId="0" borderId="0" xfId="2" applyFont="1" applyAlignment="1">
      <alignment horizontal="center" vertical="center"/>
    </xf>
    <xf numFmtId="0" fontId="46" fillId="0" borderId="33" xfId="2" applyFont="1" applyBorder="1" applyAlignment="1">
      <alignment horizontal="center" vertical="center" wrapText="1"/>
    </xf>
    <xf numFmtId="0" fontId="46" fillId="0" borderId="0" xfId="2" applyFont="1" applyAlignment="1">
      <alignment horizontal="center"/>
    </xf>
    <xf numFmtId="0" fontId="46" fillId="0" borderId="16" xfId="2" applyFont="1" applyBorder="1" applyAlignment="1">
      <alignment horizontal="center" vertical="center"/>
    </xf>
    <xf numFmtId="0" fontId="46" fillId="0" borderId="34" xfId="2" applyFont="1" applyBorder="1" applyAlignment="1">
      <alignment horizontal="center" vertical="center" wrapText="1"/>
    </xf>
    <xf numFmtId="0" fontId="16" fillId="0" borderId="43" xfId="2" applyFont="1" applyBorder="1" applyAlignment="1">
      <alignment horizontal="center" vertical="center" wrapText="1"/>
    </xf>
    <xf numFmtId="0" fontId="17" fillId="0" borderId="0" xfId="2" applyFont="1" applyAlignment="1">
      <alignment horizontal="left" vertical="center"/>
    </xf>
    <xf numFmtId="196" fontId="11" fillId="0" borderId="0" xfId="1" applyNumberFormat="1" applyFill="1" applyAlignment="1">
      <alignment horizontal="center" vertical="center"/>
    </xf>
    <xf numFmtId="166" fontId="11" fillId="32" borderId="0" xfId="1" applyNumberFormat="1" applyFill="1" applyAlignment="1">
      <alignment horizontal="center" vertical="center"/>
    </xf>
    <xf numFmtId="166" fontId="11" fillId="0" borderId="0" xfId="1" applyNumberFormat="1" applyFill="1" applyAlignment="1">
      <alignment horizontal="center" vertical="center"/>
    </xf>
    <xf numFmtId="0" fontId="17" fillId="0" borderId="0" xfId="2" applyFont="1" applyAlignment="1">
      <alignment horizontal="left"/>
    </xf>
    <xf numFmtId="0" fontId="15" fillId="0" borderId="0" xfId="2" applyFont="1" applyAlignment="1">
      <alignment horizontal="left"/>
    </xf>
    <xf numFmtId="0" fontId="11" fillId="32" borderId="0" xfId="2" applyFill="1"/>
    <xf numFmtId="196" fontId="11" fillId="32" borderId="0" xfId="1" applyNumberFormat="1" applyFill="1" applyAlignment="1">
      <alignment horizontal="center" vertical="center"/>
    </xf>
    <xf numFmtId="196" fontId="11" fillId="4" borderId="0" xfId="1" applyNumberFormat="1" applyFill="1" applyAlignment="1">
      <alignment horizontal="center" vertical="center"/>
    </xf>
    <xf numFmtId="0" fontId="11" fillId="4" borderId="0" xfId="2" applyFill="1"/>
    <xf numFmtId="196" fontId="11" fillId="0" borderId="0" xfId="1" applyNumberFormat="1" applyFill="1" applyBorder="1" applyAlignment="1">
      <alignment horizontal="center" vertical="center"/>
    </xf>
    <xf numFmtId="0" fontId="15" fillId="0" borderId="35" xfId="2" applyFont="1" applyBorder="1" applyAlignment="1">
      <alignment horizontal="left"/>
    </xf>
    <xf numFmtId="196" fontId="11" fillId="0" borderId="35" xfId="1" applyNumberFormat="1" applyFill="1" applyBorder="1" applyAlignment="1">
      <alignment horizontal="center" vertical="center"/>
    </xf>
    <xf numFmtId="196" fontId="11" fillId="32" borderId="35" xfId="1" applyNumberFormat="1" applyFill="1" applyBorder="1" applyAlignment="1">
      <alignment horizontal="center" vertical="center"/>
    </xf>
    <xf numFmtId="0" fontId="2" fillId="0" borderId="0" xfId="2" applyFont="1"/>
    <xf numFmtId="166" fontId="11" fillId="33" borderId="0" xfId="1" applyNumberFormat="1" applyFill="1" applyAlignment="1">
      <alignment horizontal="center" vertical="center"/>
    </xf>
    <xf numFmtId="196" fontId="11" fillId="33" borderId="0" xfId="1" applyNumberFormat="1" applyFill="1" applyAlignment="1">
      <alignment horizontal="center" vertical="center"/>
    </xf>
    <xf numFmtId="0" fontId="11" fillId="33" borderId="0" xfId="2" applyFill="1"/>
    <xf numFmtId="2" fontId="17" fillId="0" borderId="0" xfId="2" applyNumberFormat="1" applyFont="1" applyFill="1"/>
    <xf numFmtId="0" fontId="17" fillId="0" borderId="0" xfId="2" applyFont="1" applyFill="1" applyAlignment="1">
      <alignment horizontal="left" vertical="center"/>
    </xf>
    <xf numFmtId="0" fontId="26" fillId="0" borderId="0" xfId="8" applyNumberFormat="1" applyAlignment="1" applyProtection="1">
      <alignment horizontal="left" vertical="top"/>
      <protection locked="0"/>
    </xf>
    <xf numFmtId="0" fontId="13" fillId="0" borderId="0" xfId="2" applyFont="1" applyProtection="1">
      <protection locked="0"/>
    </xf>
    <xf numFmtId="0" fontId="13" fillId="0" borderId="0" xfId="2" applyFont="1" applyAlignment="1" applyProtection="1">
      <alignment wrapText="1"/>
      <protection locked="0"/>
    </xf>
    <xf numFmtId="0" fontId="13" fillId="0" borderId="0" xfId="2" applyFont="1" applyAlignment="1" applyProtection="1">
      <alignment horizontal="right"/>
      <protection locked="0"/>
    </xf>
    <xf numFmtId="0" fontId="12" fillId="0" borderId="0" xfId="2" applyFont="1" applyProtection="1">
      <protection locked="0"/>
    </xf>
    <xf numFmtId="49" fontId="10" fillId="0" borderId="0" xfId="2" applyNumberFormat="1" applyFont="1" applyProtection="1">
      <protection locked="0"/>
    </xf>
    <xf numFmtId="0" fontId="14" fillId="0" borderId="0" xfId="2" applyFont="1" applyAlignment="1" applyProtection="1">
      <alignment horizontal="right"/>
      <protection locked="0"/>
    </xf>
    <xf numFmtId="2" fontId="14" fillId="0" borderId="1" xfId="2" applyNumberFormat="1" applyFont="1" applyBorder="1" applyProtection="1">
      <protection locked="0"/>
    </xf>
    <xf numFmtId="2" fontId="14" fillId="0" borderId="0" xfId="2" applyNumberFormat="1" applyFont="1" applyProtection="1">
      <protection locked="0"/>
    </xf>
    <xf numFmtId="0" fontId="14" fillId="0" borderId="1" xfId="2" applyFont="1" applyBorder="1" applyProtection="1">
      <protection locked="0"/>
    </xf>
    <xf numFmtId="0" fontId="14" fillId="0" borderId="0" xfId="2" applyFont="1" applyProtection="1">
      <protection locked="0"/>
    </xf>
    <xf numFmtId="0" fontId="13" fillId="0" borderId="0" xfId="2" applyFont="1" applyAlignment="1" applyProtection="1">
      <alignment horizontal="right" vertical="center"/>
      <protection locked="0"/>
    </xf>
    <xf numFmtId="0" fontId="17" fillId="0" borderId="0" xfId="2" applyFont="1" applyAlignment="1" applyProtection="1">
      <alignment horizontal="center" vertical="center" wrapText="1"/>
      <protection locked="0"/>
    </xf>
    <xf numFmtId="0" fontId="13" fillId="0" borderId="0" xfId="2" applyFont="1" applyAlignment="1" applyProtection="1">
      <alignment horizontal="center" vertical="center"/>
      <protection locked="0"/>
    </xf>
    <xf numFmtId="0" fontId="16" fillId="0" borderId="1" xfId="2" applyFont="1" applyBorder="1" applyAlignment="1" applyProtection="1">
      <alignment horizontal="center" vertical="center" wrapText="1"/>
      <protection locked="0"/>
    </xf>
    <xf numFmtId="0" fontId="16" fillId="0" borderId="21" xfId="2" applyFont="1" applyBorder="1" applyAlignment="1" applyProtection="1">
      <alignment horizontal="center" vertical="center" wrapText="1"/>
      <protection locked="0"/>
    </xf>
    <xf numFmtId="0" fontId="17" fillId="0" borderId="0" xfId="2" applyFont="1" applyFill="1" applyAlignment="1" applyProtection="1">
      <alignment horizontal="right" vertical="center"/>
      <protection locked="0"/>
    </xf>
    <xf numFmtId="0" fontId="17" fillId="0" borderId="0" xfId="2" applyFont="1" applyFill="1" applyAlignment="1" applyProtection="1">
      <alignment horizontal="left" vertical="center"/>
      <protection locked="0"/>
    </xf>
    <xf numFmtId="0" fontId="17" fillId="0" borderId="0" xfId="2" applyFont="1" applyFill="1" applyBorder="1" applyAlignment="1" applyProtection="1">
      <alignment horizontal="center" vertical="center"/>
      <protection locked="0"/>
    </xf>
    <xf numFmtId="0" fontId="17" fillId="0" borderId="0" xfId="2" applyFont="1" applyFill="1" applyBorder="1" applyAlignment="1" applyProtection="1">
      <alignment horizontal="center" vertical="center" wrapText="1"/>
      <protection locked="0"/>
    </xf>
    <xf numFmtId="0" fontId="17" fillId="0" borderId="0" xfId="2" applyFont="1" applyFill="1" applyAlignment="1" applyProtection="1">
      <alignment horizontal="center" vertical="center" wrapText="1"/>
      <protection locked="0"/>
    </xf>
    <xf numFmtId="0" fontId="17" fillId="33" borderId="0" xfId="2" applyFont="1" applyFill="1" applyAlignment="1" applyProtection="1">
      <alignment horizontal="center" vertical="center"/>
      <protection locked="0"/>
    </xf>
    <xf numFmtId="2" fontId="14" fillId="0" borderId="0" xfId="2" applyNumberFormat="1" applyFont="1" applyFill="1" applyProtection="1">
      <protection locked="0"/>
    </xf>
    <xf numFmtId="0" fontId="13" fillId="0" borderId="0" xfId="2" applyFont="1" applyFill="1" applyAlignment="1" applyProtection="1">
      <alignment horizontal="center" vertical="center"/>
      <protection locked="0"/>
    </xf>
    <xf numFmtId="0" fontId="17" fillId="0" borderId="0" xfId="2" applyFont="1" applyFill="1" applyAlignment="1" applyProtection="1">
      <alignment horizontal="center" vertical="center"/>
      <protection locked="0"/>
    </xf>
    <xf numFmtId="166" fontId="17" fillId="3" borderId="0" xfId="1" applyNumberFormat="1" applyFont="1" applyFill="1" applyAlignment="1" applyProtection="1">
      <alignment horizontal="center" vertical="center"/>
      <protection locked="0"/>
    </xf>
    <xf numFmtId="0" fontId="13" fillId="0" borderId="0" xfId="2" applyFont="1" applyFill="1" applyAlignment="1" applyProtection="1">
      <alignment vertical="center"/>
      <protection locked="0"/>
    </xf>
    <xf numFmtId="166" fontId="13" fillId="0" borderId="0" xfId="2" applyNumberFormat="1" applyFont="1" applyFill="1" applyAlignment="1" applyProtection="1">
      <alignment vertical="center"/>
      <protection locked="0"/>
    </xf>
    <xf numFmtId="166" fontId="17" fillId="0" borderId="0" xfId="1" applyNumberFormat="1" applyFont="1" applyFill="1" applyAlignment="1" applyProtection="1">
      <alignment horizontal="center" vertical="center"/>
      <protection locked="0"/>
    </xf>
    <xf numFmtId="166" fontId="15" fillId="0" borderId="0" xfId="2" applyNumberFormat="1" applyFont="1" applyFill="1" applyAlignment="1" applyProtection="1">
      <alignment horizontal="center" vertical="center"/>
      <protection locked="0"/>
    </xf>
    <xf numFmtId="166" fontId="17" fillId="33" borderId="0" xfId="2" applyNumberFormat="1" applyFont="1" applyFill="1" applyBorder="1" applyAlignment="1" applyProtection="1">
      <alignment horizontal="center" vertical="center" wrapText="1"/>
      <protection locked="0"/>
    </xf>
    <xf numFmtId="0" fontId="17" fillId="33" borderId="0" xfId="2" applyFont="1" applyFill="1" applyBorder="1" applyAlignment="1" applyProtection="1">
      <alignment horizontal="center" vertical="center" wrapText="1"/>
      <protection locked="0"/>
    </xf>
    <xf numFmtId="166" fontId="17" fillId="33" borderId="0" xfId="1" applyNumberFormat="1" applyFont="1" applyFill="1" applyAlignment="1" applyProtection="1">
      <alignment horizontal="center" vertical="center"/>
      <protection locked="0"/>
    </xf>
    <xf numFmtId="166" fontId="15" fillId="0" borderId="0" xfId="2" quotePrefix="1" applyNumberFormat="1" applyFont="1" applyFill="1" applyAlignment="1" applyProtection="1">
      <alignment horizontal="center" vertical="center"/>
      <protection locked="0"/>
    </xf>
    <xf numFmtId="166" fontId="17" fillId="32" borderId="0" xfId="1" quotePrefix="1" applyNumberFormat="1" applyFont="1" applyFill="1" applyAlignment="1" applyProtection="1">
      <alignment horizontal="center" vertical="center"/>
      <protection locked="0"/>
    </xf>
    <xf numFmtId="0" fontId="136" fillId="3" borderId="0" xfId="1" applyNumberFormat="1" applyFont="1" applyFill="1" applyAlignment="1" applyProtection="1">
      <alignment horizontal="center" vertical="center"/>
      <protection locked="0"/>
    </xf>
    <xf numFmtId="166" fontId="17" fillId="0" borderId="0" xfId="1" quotePrefix="1" applyNumberFormat="1" applyFont="1" applyFill="1" applyAlignment="1" applyProtection="1">
      <alignment horizontal="center" vertical="center"/>
      <protection locked="0"/>
    </xf>
    <xf numFmtId="166" fontId="17" fillId="3" borderId="0" xfId="2" applyNumberFormat="1" applyFont="1" applyFill="1" applyBorder="1" applyAlignment="1" applyProtection="1">
      <alignment horizontal="center" vertical="center" wrapText="1"/>
      <protection locked="0"/>
    </xf>
    <xf numFmtId="166" fontId="13" fillId="33" borderId="0" xfId="2" applyNumberFormat="1" applyFont="1" applyFill="1" applyAlignment="1" applyProtection="1">
      <alignment horizontal="center" vertical="center"/>
      <protection locked="0"/>
    </xf>
    <xf numFmtId="0" fontId="17" fillId="0" borderId="1" xfId="2" applyFont="1" applyFill="1" applyBorder="1" applyAlignment="1" applyProtection="1">
      <alignment horizontal="left" vertical="center"/>
      <protection locked="0"/>
    </xf>
    <xf numFmtId="0" fontId="17" fillId="0" borderId="35" xfId="2" applyFont="1" applyFill="1" applyBorder="1" applyAlignment="1" applyProtection="1">
      <alignment horizontal="center" vertical="center"/>
      <protection locked="0"/>
    </xf>
    <xf numFmtId="166" fontId="17" fillId="3" borderId="1" xfId="1" applyNumberFormat="1" applyFont="1" applyFill="1" applyBorder="1" applyAlignment="1" applyProtection="1">
      <alignment horizontal="center" vertical="center"/>
      <protection locked="0"/>
    </xf>
    <xf numFmtId="0" fontId="15" fillId="0" borderId="0" xfId="2" applyFont="1" applyFill="1" applyAlignment="1" applyProtection="1">
      <alignment horizontal="center" vertical="center"/>
      <protection locked="0"/>
    </xf>
    <xf numFmtId="0" fontId="15" fillId="0" borderId="0" xfId="2" applyFont="1" applyProtection="1">
      <protection locked="0"/>
    </xf>
    <xf numFmtId="1" fontId="13" fillId="0" borderId="0" xfId="2" applyNumberFormat="1" applyFont="1" applyAlignment="1" applyProtection="1">
      <alignment horizontal="center" wrapText="1"/>
      <protection locked="0"/>
    </xf>
    <xf numFmtId="166" fontId="13" fillId="0" borderId="0" xfId="2" applyNumberFormat="1" applyFont="1" applyAlignment="1" applyProtection="1">
      <alignment horizontal="center" wrapText="1"/>
      <protection locked="0"/>
    </xf>
    <xf numFmtId="0" fontId="0" fillId="0" borderId="0" xfId="2" applyFont="1" applyAlignment="1" applyProtection="1">
      <alignment horizontal="right"/>
      <protection locked="0"/>
    </xf>
    <xf numFmtId="0" fontId="0" fillId="4" borderId="0" xfId="2" applyFont="1" applyFill="1" applyAlignment="1" applyProtection="1">
      <alignment wrapText="1"/>
      <protection locked="0"/>
    </xf>
    <xf numFmtId="0" fontId="0" fillId="0" borderId="0" xfId="2" applyFont="1" applyFill="1" applyProtection="1">
      <protection locked="0"/>
    </xf>
    <xf numFmtId="49" fontId="18" fillId="0" borderId="0" xfId="2" applyNumberFormat="1" applyFont="1" applyAlignment="1" applyProtection="1">
      <alignment horizontal="justify" wrapText="1"/>
      <protection locked="0"/>
    </xf>
    <xf numFmtId="49" fontId="15" fillId="0" borderId="0" xfId="2" applyNumberFormat="1" applyFont="1" applyAlignment="1" applyProtection="1">
      <alignment horizontal="justify" wrapText="1"/>
      <protection locked="0"/>
    </xf>
    <xf numFmtId="167" fontId="0" fillId="0" borderId="0" xfId="2" applyNumberFormat="1" applyFont="1" applyAlignment="1" applyProtection="1">
      <alignment horizontal="justify" wrapText="1"/>
      <protection locked="0"/>
    </xf>
    <xf numFmtId="49" fontId="19" fillId="0" borderId="0" xfId="2" applyNumberFormat="1" applyFont="1" applyAlignment="1" applyProtection="1">
      <alignment horizontal="justify" wrapText="1"/>
      <protection locked="0"/>
    </xf>
    <xf numFmtId="165" fontId="20" fillId="0" borderId="0" xfId="3" applyNumberFormat="1" applyFont="1" applyAlignment="1" applyProtection="1">
      <alignment wrapText="1"/>
      <protection locked="0"/>
    </xf>
    <xf numFmtId="0" fontId="0" fillId="0" borderId="0" xfId="2" applyFont="1" applyAlignment="1" applyProtection="1">
      <alignment horizontal="justify" wrapText="1"/>
      <protection locked="0"/>
    </xf>
    <xf numFmtId="165" fontId="21" fillId="0" borderId="0" xfId="3" applyNumberFormat="1" applyFont="1" applyAlignment="1" applyProtection="1">
      <alignment wrapText="1"/>
      <protection locked="0"/>
    </xf>
    <xf numFmtId="167" fontId="0" fillId="0" borderId="0" xfId="2" applyNumberFormat="1" applyFont="1" applyAlignment="1" applyProtection="1">
      <alignment wrapText="1"/>
      <protection locked="0"/>
    </xf>
    <xf numFmtId="167" fontId="0" fillId="0" borderId="0" xfId="2" applyNumberFormat="1" applyFont="1" applyProtection="1">
      <protection locked="0"/>
    </xf>
    <xf numFmtId="0" fontId="0" fillId="0" borderId="0" xfId="2" applyFont="1" applyProtection="1">
      <protection locked="0"/>
    </xf>
    <xf numFmtId="0" fontId="0" fillId="2" borderId="0" xfId="2" applyFont="1" applyFill="1" applyAlignment="1" applyProtection="1">
      <alignment horizontal="justify" wrapText="1"/>
      <protection locked="0"/>
    </xf>
    <xf numFmtId="0" fontId="13" fillId="0" borderId="0" xfId="2" applyFont="1" applyAlignment="1" applyProtection="1">
      <alignment horizontal="justify" wrapText="1"/>
      <protection locked="0"/>
    </xf>
    <xf numFmtId="0" fontId="20" fillId="0" borderId="0" xfId="2" applyFont="1" applyAlignment="1" applyProtection="1">
      <alignment horizontal="justify" wrapText="1"/>
      <protection locked="0"/>
    </xf>
    <xf numFmtId="0" fontId="0" fillId="3" borderId="0" xfId="2" applyFont="1" applyFill="1" applyAlignment="1" applyProtection="1">
      <alignment wrapText="1"/>
      <protection locked="0"/>
    </xf>
    <xf numFmtId="0" fontId="0" fillId="0" borderId="0" xfId="2" applyFont="1" applyAlignment="1" applyProtection="1">
      <alignment wrapText="1"/>
      <protection locked="0"/>
    </xf>
    <xf numFmtId="0" fontId="20" fillId="0" borderId="0" xfId="2" applyFont="1" applyAlignment="1" applyProtection="1">
      <alignment wrapText="1"/>
      <protection locked="0"/>
    </xf>
    <xf numFmtId="0" fontId="0" fillId="26" borderId="0" xfId="2" applyFont="1" applyFill="1" applyAlignment="1" applyProtection="1">
      <alignment wrapText="1"/>
      <protection locked="0"/>
    </xf>
    <xf numFmtId="167" fontId="13" fillId="0" borderId="0" xfId="1" applyNumberFormat="1" applyFont="1" applyAlignment="1" applyProtection="1">
      <alignment horizontal="left"/>
      <protection locked="0"/>
    </xf>
    <xf numFmtId="0" fontId="13" fillId="33" borderId="0" xfId="2" applyFont="1" applyFill="1" applyProtection="1">
      <protection locked="0"/>
    </xf>
    <xf numFmtId="0" fontId="13" fillId="0" borderId="0" xfId="2" applyFont="1" applyFill="1" applyAlignment="1" applyProtection="1">
      <alignment horizontal="right"/>
      <protection locked="0"/>
    </xf>
    <xf numFmtId="49" fontId="17" fillId="0" borderId="0" xfId="2" applyNumberFormat="1" applyFont="1" applyProtection="1">
      <protection locked="0"/>
    </xf>
    <xf numFmtId="0" fontId="13" fillId="0" borderId="0" xfId="2" applyFont="1" applyFill="1" applyProtection="1">
      <protection locked="0"/>
    </xf>
    <xf numFmtId="0" fontId="13" fillId="0" borderId="0" xfId="2" applyFont="1" applyFill="1" applyAlignment="1" applyProtection="1">
      <alignment wrapText="1"/>
      <protection locked="0"/>
    </xf>
    <xf numFmtId="167" fontId="13" fillId="0" borderId="0" xfId="1" applyNumberFormat="1" applyFont="1" applyFill="1" applyAlignment="1" applyProtection="1">
      <alignment horizontal="left"/>
      <protection locked="0"/>
    </xf>
    <xf numFmtId="0" fontId="22" fillId="0" borderId="0" xfId="2" applyFont="1" applyAlignment="1" applyProtection="1">
      <alignment horizontal="justify" wrapText="1"/>
      <protection locked="0"/>
    </xf>
    <xf numFmtId="0" fontId="23" fillId="0" borderId="0" xfId="2" applyFont="1" applyAlignment="1" applyProtection="1">
      <alignment horizontal="justify" wrapText="1"/>
      <protection locked="0"/>
    </xf>
    <xf numFmtId="49" fontId="24" fillId="0" borderId="0" xfId="2" applyNumberFormat="1" applyFont="1" applyAlignment="1" applyProtection="1">
      <alignment horizontal="justify"/>
      <protection locked="0"/>
    </xf>
    <xf numFmtId="49" fontId="24" fillId="0" borderId="0" xfId="2" applyNumberFormat="1" applyFont="1" applyProtection="1">
      <protection locked="0"/>
    </xf>
    <xf numFmtId="49" fontId="17" fillId="0" borderId="0" xfId="2" applyNumberFormat="1" applyFont="1" applyAlignment="1" applyProtection="1">
      <alignment horizontal="justify" wrapText="1"/>
      <protection locked="0"/>
    </xf>
    <xf numFmtId="49" fontId="13" fillId="0" borderId="0" xfId="2" applyNumberFormat="1" applyFont="1" applyAlignment="1" applyProtection="1">
      <alignment wrapText="1"/>
      <protection locked="0"/>
    </xf>
    <xf numFmtId="0" fontId="17" fillId="0" borderId="0" xfId="2" applyFont="1" applyAlignment="1" applyProtection="1">
      <alignment vertical="center" wrapText="1"/>
      <protection locked="0"/>
    </xf>
    <xf numFmtId="0" fontId="13" fillId="0" borderId="0" xfId="2" applyFont="1" applyAlignment="1" applyProtection="1">
      <alignment horizontal="left"/>
      <protection locked="0"/>
    </xf>
    <xf numFmtId="0" fontId="13" fillId="0" borderId="0" xfId="2" applyFont="1" applyAlignment="1" applyProtection="1">
      <alignment horizontal="left" wrapText="1"/>
      <protection locked="0"/>
    </xf>
    <xf numFmtId="49" fontId="13" fillId="0" borderId="0" xfId="2" applyNumberFormat="1" applyFont="1" applyAlignment="1" applyProtection="1">
      <alignment horizontal="left" wrapText="1"/>
      <protection locked="0"/>
    </xf>
    <xf numFmtId="49" fontId="13" fillId="0" borderId="0" xfId="2" applyNumberFormat="1" applyFont="1" applyAlignment="1" applyProtection="1">
      <alignment horizontal="justify" wrapText="1"/>
      <protection locked="0"/>
    </xf>
    <xf numFmtId="0" fontId="11" fillId="0" borderId="0" xfId="2" applyAlignment="1" applyProtection="1">
      <alignment horizontal="right"/>
      <protection locked="0"/>
    </xf>
    <xf numFmtId="0" fontId="13" fillId="0" borderId="0" xfId="2" applyFont="1" applyAlignment="1" applyProtection="1">
      <alignment vertical="center"/>
      <protection locked="0"/>
    </xf>
    <xf numFmtId="0" fontId="17" fillId="0" borderId="0" xfId="2" applyFont="1" applyAlignment="1" applyProtection="1">
      <alignment vertical="center"/>
      <protection locked="0"/>
    </xf>
    <xf numFmtId="0" fontId="17" fillId="0" borderId="0" xfId="2" applyFont="1" applyAlignment="1" applyProtection="1">
      <alignment wrapText="1"/>
      <protection locked="0"/>
    </xf>
    <xf numFmtId="0" fontId="24" fillId="0" borderId="0" xfId="2" applyFont="1" applyAlignment="1" applyProtection="1">
      <alignment wrapText="1"/>
      <protection locked="0"/>
    </xf>
    <xf numFmtId="0" fontId="13" fillId="0" borderId="0" xfId="2" applyFont="1" applyAlignment="1" applyProtection="1">
      <alignment horizontal="justify" vertical="center" wrapText="1"/>
      <protection locked="0"/>
    </xf>
    <xf numFmtId="0" fontId="27" fillId="0" borderId="0" xfId="4" applyFont="1" applyAlignment="1" applyProtection="1">
      <alignment vertical="center" wrapText="1"/>
      <protection locked="0"/>
    </xf>
    <xf numFmtId="0" fontId="17" fillId="0" borderId="0" xfId="2" applyFont="1" applyProtection="1">
      <protection locked="0"/>
    </xf>
    <xf numFmtId="0" fontId="17" fillId="0" borderId="0" xfId="2" applyFont="1" applyAlignment="1" applyProtection="1">
      <alignment horizontal="center"/>
      <protection locked="0"/>
    </xf>
    <xf numFmtId="167" fontId="14" fillId="0" borderId="0" xfId="1116" applyNumberFormat="1" applyFont="1"/>
    <xf numFmtId="167" fontId="14" fillId="0" borderId="0" xfId="1116" quotePrefix="1" applyNumberFormat="1" applyFont="1" applyAlignment="1">
      <alignment horizontal="center"/>
    </xf>
    <xf numFmtId="167" fontId="14" fillId="0" borderId="0" xfId="1116" quotePrefix="1" applyNumberFormat="1" applyFont="1"/>
    <xf numFmtId="167" fontId="14" fillId="0" borderId="0" xfId="3" quotePrefix="1" applyNumberFormat="1" applyFont="1" applyFill="1" applyAlignment="1">
      <alignment horizontal="center" wrapText="1"/>
    </xf>
    <xf numFmtId="167" fontId="14" fillId="0" borderId="0" xfId="3" quotePrefix="1" applyNumberFormat="1" applyFont="1" applyAlignment="1">
      <alignment horizontal="center" wrapText="1"/>
    </xf>
    <xf numFmtId="167" fontId="14" fillId="38" borderId="0" xfId="1116" quotePrefix="1" applyNumberFormat="1" applyFont="1" applyFill="1"/>
    <xf numFmtId="167" fontId="14" fillId="38" borderId="0" xfId="3" quotePrefix="1" applyNumberFormat="1" applyFont="1" applyFill="1" applyAlignment="1">
      <alignment horizontal="center" wrapText="1"/>
    </xf>
    <xf numFmtId="43" fontId="14" fillId="35" borderId="0" xfId="1116" quotePrefix="1" applyFont="1" applyFill="1"/>
    <xf numFmtId="167" fontId="14" fillId="4" borderId="0" xfId="3" quotePrefix="1" applyNumberFormat="1" applyFont="1" applyFill="1" applyAlignment="1">
      <alignment horizontal="center" wrapText="1"/>
    </xf>
    <xf numFmtId="167" fontId="14" fillId="35" borderId="0" xfId="1116" quotePrefix="1" applyNumberFormat="1" applyFont="1" applyFill="1"/>
    <xf numFmtId="167" fontId="14" fillId="26" borderId="0" xfId="1116" quotePrefix="1" applyNumberFormat="1" applyFont="1" applyFill="1"/>
    <xf numFmtId="168" fontId="14" fillId="0" borderId="0" xfId="1117" applyNumberFormat="1" applyFont="1"/>
    <xf numFmtId="0" fontId="13" fillId="0" borderId="0" xfId="2" applyFont="1" applyFill="1" applyAlignment="1">
      <alignment horizontal="right" vertical="center"/>
    </xf>
    <xf numFmtId="0" fontId="13" fillId="0" borderId="0" xfId="2" applyFont="1" applyFill="1" applyAlignment="1">
      <alignment horizontal="left" vertical="center"/>
    </xf>
    <xf numFmtId="2" fontId="13" fillId="0" borderId="0" xfId="2" applyNumberFormat="1" applyFont="1" applyFill="1" applyAlignment="1">
      <alignment horizontal="center" vertical="center"/>
    </xf>
    <xf numFmtId="2" fontId="13" fillId="0" borderId="0" xfId="2" applyNumberFormat="1" applyFont="1" applyFill="1" applyAlignment="1">
      <alignment horizontal="right" vertical="center"/>
    </xf>
    <xf numFmtId="172" fontId="13" fillId="0" borderId="0" xfId="2" applyNumberFormat="1" applyFont="1" applyFill="1" applyAlignment="1">
      <alignment horizontal="center" vertical="center"/>
    </xf>
    <xf numFmtId="168" fontId="13" fillId="0" borderId="0" xfId="1108" applyNumberFormat="1" applyFont="1" applyFill="1" applyAlignment="1">
      <alignment vertical="center"/>
    </xf>
    <xf numFmtId="169" fontId="13" fillId="0" borderId="0" xfId="2" applyNumberFormat="1" applyFont="1" applyFill="1" applyAlignment="1">
      <alignment vertical="center"/>
    </xf>
    <xf numFmtId="168" fontId="13" fillId="0" borderId="0" xfId="1108" applyNumberFormat="1" applyFont="1" applyFill="1" applyAlignment="1">
      <alignment horizontal="right" vertical="center"/>
    </xf>
    <xf numFmtId="167" fontId="13" fillId="0" borderId="0" xfId="1" applyNumberFormat="1" applyFont="1" applyFill="1" applyAlignment="1">
      <alignment horizontal="right" vertical="center"/>
    </xf>
    <xf numFmtId="3" fontId="13" fillId="0" borderId="0" xfId="1" applyNumberFormat="1" applyFont="1" applyFill="1" applyAlignment="1">
      <alignment horizontal="right" vertical="center"/>
    </xf>
    <xf numFmtId="3" fontId="13" fillId="0" borderId="0" xfId="0" applyNumberFormat="1" applyFont="1" applyFill="1" applyAlignment="1">
      <alignment horizontal="right" vertical="center" wrapText="1"/>
    </xf>
    <xf numFmtId="173" fontId="13" fillId="0" borderId="0" xfId="0" applyNumberFormat="1" applyFont="1" applyFill="1" applyAlignment="1">
      <alignment horizontal="center" vertical="center" wrapText="1"/>
    </xf>
    <xf numFmtId="2" fontId="13" fillId="0" borderId="0" xfId="0" applyNumberFormat="1" applyFont="1" applyFill="1" applyAlignment="1">
      <alignment horizontal="center" vertical="center" wrapText="1"/>
    </xf>
    <xf numFmtId="173" fontId="13" fillId="0" borderId="0" xfId="0" applyNumberFormat="1" applyFont="1" applyFill="1" applyAlignment="1">
      <alignment horizontal="right" vertical="center" wrapText="1"/>
    </xf>
    <xf numFmtId="172" fontId="13" fillId="0" borderId="0" xfId="0" applyNumberFormat="1" applyFont="1" applyFill="1" applyAlignment="1">
      <alignment horizontal="center" vertical="center" wrapText="1"/>
    </xf>
    <xf numFmtId="3" fontId="13" fillId="0" borderId="0" xfId="2" applyNumberFormat="1" applyFont="1" applyFill="1" applyAlignment="1">
      <alignment horizontal="center" vertical="center" wrapText="1"/>
    </xf>
    <xf numFmtId="10" fontId="13" fillId="0" borderId="0" xfId="3" applyNumberFormat="1" applyFont="1" applyFill="1" applyAlignment="1">
      <alignment horizontal="right" vertical="center" wrapText="1"/>
    </xf>
    <xf numFmtId="170" fontId="0" fillId="0" borderId="0" xfId="0" applyFont="1"/>
    <xf numFmtId="0" fontId="0" fillId="0" borderId="0" xfId="0" applyNumberFormat="1" applyFont="1"/>
    <xf numFmtId="166" fontId="13" fillId="0" borderId="0" xfId="524" applyNumberFormat="1" applyFont="1" applyAlignment="1">
      <alignment horizontal="right" vertical="center"/>
    </xf>
    <xf numFmtId="170" fontId="13" fillId="0" borderId="0" xfId="0" quotePrefix="1" applyFont="1" applyAlignment="1">
      <alignment horizontal="right" vertical="center"/>
    </xf>
    <xf numFmtId="167" fontId="13" fillId="0" borderId="0" xfId="1116" applyNumberFormat="1" applyFont="1"/>
    <xf numFmtId="167" fontId="13" fillId="0" borderId="0" xfId="1116" applyNumberFormat="1" applyFont="1" applyAlignment="1">
      <alignment horizontal="center"/>
    </xf>
    <xf numFmtId="167" fontId="13" fillId="2" borderId="0" xfId="1116" quotePrefix="1" applyNumberFormat="1" applyFont="1" applyFill="1" applyAlignment="1">
      <alignment vertical="center"/>
    </xf>
    <xf numFmtId="167" fontId="13" fillId="0" borderId="0" xfId="1116" quotePrefix="1" applyNumberFormat="1" applyFont="1" applyAlignment="1">
      <alignment vertical="center"/>
    </xf>
    <xf numFmtId="194" fontId="13" fillId="0" borderId="0" xfId="1116" applyNumberFormat="1" applyFont="1"/>
    <xf numFmtId="170" fontId="13" fillId="0" borderId="0" xfId="0" quotePrefix="1" applyFont="1"/>
    <xf numFmtId="168" fontId="13" fillId="0" borderId="0" xfId="1117" applyNumberFormat="1" applyFont="1"/>
    <xf numFmtId="167" fontId="13" fillId="0" borderId="0" xfId="3" quotePrefix="1" applyNumberFormat="1" applyFont="1" applyAlignment="1">
      <alignment horizontal="center" wrapText="1"/>
    </xf>
    <xf numFmtId="167" fontId="13" fillId="0" borderId="0" xfId="1116" quotePrefix="1" applyNumberFormat="1" applyFont="1"/>
    <xf numFmtId="167" fontId="13" fillId="0" borderId="0" xfId="1116" quotePrefix="1" applyNumberFormat="1" applyFont="1" applyAlignment="1">
      <alignment horizontal="center"/>
    </xf>
    <xf numFmtId="49" fontId="90" fillId="0" borderId="0" xfId="575" applyNumberFormat="1" applyFont="1" applyFill="1" applyAlignment="1">
      <alignment wrapText="1"/>
    </xf>
    <xf numFmtId="49" fontId="31" fillId="0" borderId="0" xfId="575" applyNumberFormat="1" applyFont="1" applyAlignment="1">
      <alignment wrapText="1"/>
    </xf>
    <xf numFmtId="0" fontId="96" fillId="2" borderId="0" xfId="2" applyFont="1" applyFill="1" applyAlignment="1">
      <alignment horizontal="justify" wrapText="1"/>
    </xf>
    <xf numFmtId="0" fontId="96" fillId="0" borderId="0" xfId="2" applyFont="1" applyAlignment="1">
      <alignment wrapText="1"/>
    </xf>
    <xf numFmtId="0" fontId="122" fillId="2" borderId="0" xfId="2" applyFont="1" applyFill="1" applyAlignment="1">
      <alignment horizontal="justify" wrapText="1"/>
    </xf>
    <xf numFmtId="0" fontId="96" fillId="2" borderId="0" xfId="2" applyFont="1" applyFill="1" applyAlignment="1">
      <alignment horizontal="justify" vertical="center" wrapText="1"/>
    </xf>
    <xf numFmtId="0" fontId="96" fillId="0" borderId="0" xfId="2" applyFont="1" applyAlignment="1">
      <alignment vertical="center" wrapText="1"/>
    </xf>
    <xf numFmtId="49" fontId="9" fillId="2" borderId="0" xfId="2" applyNumberFormat="1" applyFont="1" applyFill="1" applyAlignment="1">
      <alignment horizontal="left" wrapText="1"/>
    </xf>
    <xf numFmtId="0" fontId="9" fillId="2" borderId="0" xfId="2" applyFont="1" applyFill="1" applyAlignment="1">
      <alignment horizontal="left" wrapText="1"/>
    </xf>
    <xf numFmtId="0" fontId="101" fillId="0" borderId="0" xfId="180" applyFont="1" applyAlignment="1">
      <alignment wrapText="1"/>
    </xf>
    <xf numFmtId="0" fontId="26" fillId="0" borderId="0" xfId="180" applyAlignment="1">
      <alignment wrapText="1"/>
    </xf>
    <xf numFmtId="0" fontId="108" fillId="2" borderId="0" xfId="2" applyFont="1" applyFill="1" applyAlignment="1">
      <alignment horizontal="left" wrapText="1"/>
    </xf>
    <xf numFmtId="0" fontId="27" fillId="0" borderId="0" xfId="4" applyFont="1" applyAlignment="1">
      <alignment horizontal="left" vertical="center" wrapText="1"/>
    </xf>
    <xf numFmtId="0" fontId="114" fillId="0" borderId="3" xfId="2" applyFont="1" applyBorder="1" applyAlignment="1">
      <alignment horizontal="center" vertical="center" wrapText="1"/>
    </xf>
    <xf numFmtId="0" fontId="114" fillId="0" borderId="22" xfId="2" applyFont="1" applyBorder="1" applyAlignment="1">
      <alignment horizontal="center" vertical="center" wrapText="1"/>
    </xf>
    <xf numFmtId="0" fontId="114" fillId="0" borderId="3" xfId="2" applyFont="1" applyBorder="1" applyAlignment="1">
      <alignment horizontal="center" vertical="center"/>
    </xf>
    <xf numFmtId="0" fontId="114" fillId="0" borderId="22" xfId="2" applyFont="1" applyBorder="1" applyAlignment="1">
      <alignment horizontal="center" vertical="center"/>
    </xf>
    <xf numFmtId="0" fontId="114" fillId="0" borderId="25" xfId="2" applyFont="1" applyBorder="1" applyAlignment="1">
      <alignment horizontal="center" vertical="center" wrapText="1"/>
    </xf>
    <xf numFmtId="0" fontId="23" fillId="0" borderId="0" xfId="2" applyFont="1" applyAlignment="1">
      <alignment horizontal="justify" wrapText="1"/>
    </xf>
    <xf numFmtId="0" fontId="114" fillId="0" borderId="26" xfId="2" applyFont="1" applyFill="1" applyBorder="1" applyAlignment="1">
      <alignment horizontal="center" vertical="center" wrapText="1"/>
    </xf>
    <xf numFmtId="0" fontId="114" fillId="0" borderId="17" xfId="2" applyFont="1" applyFill="1" applyBorder="1" applyAlignment="1">
      <alignment horizontal="center" vertical="center" wrapText="1"/>
    </xf>
    <xf numFmtId="0" fontId="114" fillId="0" borderId="27" xfId="2" applyFont="1" applyFill="1" applyBorder="1" applyAlignment="1">
      <alignment horizontal="center" vertical="center" wrapText="1"/>
    </xf>
    <xf numFmtId="0" fontId="17" fillId="0" borderId="0" xfId="2" applyFont="1" applyAlignment="1">
      <alignment horizontal="left" vertical="center" wrapText="1"/>
    </xf>
    <xf numFmtId="0" fontId="118" fillId="0" borderId="0" xfId="2" applyFont="1" applyAlignment="1">
      <alignment horizontal="center" vertical="center" wrapText="1"/>
    </xf>
    <xf numFmtId="0" fontId="118" fillId="0" borderId="35" xfId="2" applyFont="1" applyBorder="1" applyAlignment="1">
      <alignment horizontal="center" vertical="center" wrapText="1"/>
    </xf>
    <xf numFmtId="0" fontId="118" fillId="0" borderId="4" xfId="2" applyFont="1" applyBorder="1" applyAlignment="1">
      <alignment horizontal="center" vertical="top" wrapText="1"/>
    </xf>
    <xf numFmtId="0" fontId="118" fillId="0" borderId="31" xfId="2" applyFont="1" applyBorder="1" applyAlignment="1">
      <alignment horizontal="center" vertical="top" wrapText="1"/>
    </xf>
    <xf numFmtId="0" fontId="119" fillId="0" borderId="7" xfId="2" applyFont="1" applyBorder="1" applyAlignment="1">
      <alignment horizontal="center" vertical="center" wrapText="1"/>
    </xf>
    <xf numFmtId="0" fontId="119" fillId="0" borderId="35" xfId="2" applyFont="1" applyBorder="1" applyAlignment="1">
      <alignment horizontal="center" vertical="center" wrapText="1"/>
    </xf>
    <xf numFmtId="0" fontId="118" fillId="0" borderId="7" xfId="2" applyFont="1" applyBorder="1" applyAlignment="1">
      <alignment horizontal="center" vertical="center" wrapText="1"/>
    </xf>
    <xf numFmtId="0" fontId="32" fillId="0" borderId="2" xfId="2" applyFont="1" applyBorder="1" applyAlignment="1">
      <alignment horizontal="center" vertical="center" wrapText="1"/>
    </xf>
    <xf numFmtId="0" fontId="32" fillId="0" borderId="21" xfId="2" applyFont="1" applyBorder="1" applyAlignment="1">
      <alignment horizontal="center" vertical="center" wrapText="1"/>
    </xf>
    <xf numFmtId="0" fontId="32" fillId="0" borderId="0" xfId="2" applyFont="1" applyAlignment="1">
      <alignment horizontal="center" vertical="center" wrapText="1"/>
    </xf>
    <xf numFmtId="0" fontId="32" fillId="0" borderId="35" xfId="2" applyFont="1" applyBorder="1" applyAlignment="1">
      <alignment horizontal="center" vertical="center" wrapText="1"/>
    </xf>
    <xf numFmtId="0" fontId="32" fillId="0" borderId="39" xfId="2" applyFont="1" applyBorder="1" applyAlignment="1">
      <alignment horizontal="center" vertical="center" wrapText="1"/>
    </xf>
    <xf numFmtId="0" fontId="118" fillId="0" borderId="0" xfId="2" applyFont="1" applyAlignment="1">
      <alignment horizontal="center" vertical="top" wrapText="1"/>
    </xf>
    <xf numFmtId="0" fontId="118" fillId="0" borderId="35" xfId="2" applyFont="1" applyBorder="1" applyAlignment="1">
      <alignment horizontal="center" vertical="top" wrapText="1"/>
    </xf>
    <xf numFmtId="0" fontId="42" fillId="0" borderId="17" xfId="2" applyFont="1" applyBorder="1" applyAlignment="1">
      <alignment horizontal="center" vertical="center" wrapText="1"/>
    </xf>
    <xf numFmtId="0" fontId="32" fillId="0" borderId="0" xfId="2" applyFont="1" applyFill="1" applyAlignment="1">
      <alignment horizontal="center" vertical="center" wrapText="1"/>
    </xf>
    <xf numFmtId="0" fontId="32" fillId="0" borderId="35" xfId="2" applyFont="1" applyFill="1" applyBorder="1" applyAlignment="1">
      <alignment horizontal="center" vertical="center" wrapText="1"/>
    </xf>
    <xf numFmtId="0" fontId="16" fillId="0" borderId="25"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2" xfId="2" applyFont="1" applyBorder="1" applyAlignment="1">
      <alignment horizontal="center" vertical="center" wrapText="1"/>
    </xf>
    <xf numFmtId="0" fontId="16" fillId="0" borderId="24"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21" xfId="2" applyFont="1" applyBorder="1" applyAlignment="1">
      <alignment horizontal="center" vertical="center" wrapText="1"/>
    </xf>
    <xf numFmtId="0" fontId="32" fillId="0" borderId="7" xfId="2" applyFont="1" applyBorder="1" applyAlignment="1">
      <alignment horizontal="center" vertical="center" wrapText="1"/>
    </xf>
    <xf numFmtId="0" fontId="118" fillId="0" borderId="39" xfId="2" applyFont="1" applyBorder="1" applyAlignment="1">
      <alignment horizontal="center" vertical="center" wrapText="1"/>
    </xf>
    <xf numFmtId="0" fontId="42" fillId="0" borderId="27" xfId="2" applyFont="1" applyBorder="1" applyAlignment="1">
      <alignment horizontal="center" vertical="center" wrapText="1"/>
    </xf>
    <xf numFmtId="0" fontId="16" fillId="0" borderId="24" xfId="2" applyFont="1" applyBorder="1" applyAlignment="1">
      <alignment horizontal="center" vertical="center"/>
    </xf>
    <xf numFmtId="0" fontId="16" fillId="0" borderId="21" xfId="2" applyFont="1" applyBorder="1" applyAlignment="1">
      <alignment horizontal="center" vertical="center"/>
    </xf>
    <xf numFmtId="0" fontId="16" fillId="0" borderId="25" xfId="2" applyFont="1" applyBorder="1" applyAlignment="1">
      <alignment horizontal="center" vertical="center"/>
    </xf>
    <xf numFmtId="0" fontId="16" fillId="0" borderId="22" xfId="2" applyFont="1" applyBorder="1" applyAlignment="1">
      <alignment horizontal="center" vertical="center"/>
    </xf>
    <xf numFmtId="0" fontId="13" fillId="0" borderId="0" xfId="2" applyFont="1" applyAlignment="1">
      <alignment horizontal="left" wrapText="1"/>
    </xf>
    <xf numFmtId="0" fontId="23" fillId="0" borderId="0" xfId="2" applyFont="1" applyAlignment="1" applyProtection="1">
      <alignment horizontal="justify" wrapText="1"/>
      <protection locked="0"/>
    </xf>
    <xf numFmtId="0" fontId="16" fillId="0" borderId="24" xfId="2" applyFont="1" applyBorder="1" applyAlignment="1" applyProtection="1">
      <alignment horizontal="center" vertical="center"/>
      <protection locked="0"/>
    </xf>
    <xf numFmtId="0" fontId="16" fillId="0" borderId="21" xfId="2" applyFont="1" applyBorder="1" applyAlignment="1" applyProtection="1">
      <alignment horizontal="center" vertical="center"/>
      <protection locked="0"/>
    </xf>
    <xf numFmtId="0" fontId="16" fillId="0" borderId="25" xfId="2" applyFont="1" applyBorder="1" applyAlignment="1" applyProtection="1">
      <alignment horizontal="center" vertical="center"/>
      <protection locked="0"/>
    </xf>
    <xf numFmtId="0" fontId="16" fillId="0" borderId="22" xfId="2" applyFont="1" applyBorder="1" applyAlignment="1" applyProtection="1">
      <alignment horizontal="center" vertical="center"/>
      <protection locked="0"/>
    </xf>
    <xf numFmtId="0" fontId="16" fillId="0" borderId="24" xfId="2" applyFont="1" applyBorder="1" applyAlignment="1" applyProtection="1">
      <alignment horizontal="center" vertical="center" wrapText="1"/>
      <protection locked="0"/>
    </xf>
    <xf numFmtId="0" fontId="16" fillId="0" borderId="21" xfId="2" applyFont="1" applyBorder="1" applyAlignment="1" applyProtection="1">
      <alignment horizontal="center" vertical="center" wrapText="1"/>
      <protection locked="0"/>
    </xf>
    <xf numFmtId="0" fontId="42" fillId="0" borderId="17" xfId="2" applyFont="1" applyBorder="1" applyAlignment="1" applyProtection="1">
      <alignment horizontal="center" vertical="center" wrapText="1"/>
      <protection locked="0"/>
    </xf>
    <xf numFmtId="0" fontId="42" fillId="0" borderId="27" xfId="2" applyFont="1" applyBorder="1" applyAlignment="1" applyProtection="1">
      <alignment horizontal="center" vertical="center" wrapText="1"/>
      <protection locked="0"/>
    </xf>
    <xf numFmtId="0" fontId="17" fillId="0" borderId="0" xfId="2" applyFont="1" applyAlignment="1" applyProtection="1">
      <alignment horizontal="left" vertical="center" wrapText="1"/>
      <protection locked="0"/>
    </xf>
    <xf numFmtId="0" fontId="13" fillId="0" borderId="0" xfId="2" applyFont="1" applyAlignment="1" applyProtection="1">
      <alignment horizontal="left" wrapText="1"/>
      <protection locked="0"/>
    </xf>
    <xf numFmtId="0" fontId="27" fillId="0" borderId="0" xfId="4" applyFont="1" applyAlignment="1" applyProtection="1">
      <alignment horizontal="left" vertical="center" wrapText="1"/>
      <protection locked="0"/>
    </xf>
    <xf numFmtId="0" fontId="23" fillId="0" borderId="0" xfId="2" applyFont="1" applyFill="1" applyAlignment="1">
      <alignment horizontal="justify" wrapText="1"/>
    </xf>
    <xf numFmtId="0" fontId="42" fillId="0" borderId="23" xfId="2" applyFont="1" applyFill="1" applyBorder="1" applyAlignment="1">
      <alignment horizontal="center" vertical="center" wrapText="1"/>
    </xf>
    <xf numFmtId="0" fontId="42" fillId="0" borderId="6" xfId="2" applyFont="1" applyFill="1" applyBorder="1" applyAlignment="1">
      <alignment horizontal="center" vertical="center" wrapText="1"/>
    </xf>
    <xf numFmtId="0" fontId="42" fillId="0" borderId="0" xfId="2" applyFont="1" applyFill="1" applyAlignment="1">
      <alignment horizontal="center" vertical="center" wrapText="1"/>
    </xf>
    <xf numFmtId="0" fontId="42" fillId="0" borderId="44" xfId="2" applyFont="1" applyFill="1" applyBorder="1" applyAlignment="1">
      <alignment horizontal="center" vertical="center" wrapText="1"/>
    </xf>
    <xf numFmtId="0" fontId="42" fillId="0" borderId="2" xfId="2" applyFont="1" applyFill="1" applyBorder="1" applyAlignment="1">
      <alignment horizontal="center" vertical="center" wrapText="1"/>
    </xf>
    <xf numFmtId="0" fontId="42" fillId="0" borderId="5" xfId="2" applyFont="1" applyFill="1" applyBorder="1" applyAlignment="1">
      <alignment horizontal="center" vertical="center" wrapText="1"/>
    </xf>
    <xf numFmtId="0" fontId="42" fillId="0" borderId="4" xfId="2" applyFont="1" applyFill="1" applyBorder="1" applyAlignment="1">
      <alignment horizontal="center" vertical="center" wrapText="1"/>
    </xf>
    <xf numFmtId="0" fontId="16" fillId="0" borderId="28" xfId="2" applyFont="1" applyFill="1" applyBorder="1" applyAlignment="1">
      <alignment horizontal="center" vertical="center" wrapText="1"/>
    </xf>
    <xf numFmtId="0" fontId="16" fillId="0" borderId="29" xfId="2" applyFont="1" applyFill="1" applyBorder="1" applyAlignment="1">
      <alignment horizontal="center" vertical="center" wrapText="1"/>
    </xf>
    <xf numFmtId="0" fontId="16" fillId="0" borderId="20" xfId="2" applyFont="1" applyFill="1" applyBorder="1" applyAlignment="1">
      <alignment horizontal="center" vertical="center" wrapText="1"/>
    </xf>
    <xf numFmtId="0" fontId="16" fillId="0" borderId="30" xfId="2" applyFont="1" applyFill="1" applyBorder="1" applyAlignment="1">
      <alignment horizontal="center" vertical="center" wrapText="1"/>
    </xf>
    <xf numFmtId="0" fontId="17" fillId="0" borderId="0" xfId="2" applyFont="1" applyFill="1" applyAlignment="1">
      <alignment horizontal="left" vertical="center" wrapText="1"/>
    </xf>
    <xf numFmtId="0" fontId="16" fillId="0" borderId="16" xfId="2" applyFont="1" applyFill="1" applyBorder="1" applyAlignment="1">
      <alignment horizontal="center" vertical="center"/>
    </xf>
    <xf numFmtId="0" fontId="16" fillId="0" borderId="0" xfId="2" applyFont="1" applyFill="1" applyBorder="1" applyAlignment="1">
      <alignment horizontal="center" vertical="center"/>
    </xf>
    <xf numFmtId="0" fontId="16" fillId="0" borderId="35" xfId="2" applyFont="1" applyFill="1" applyBorder="1" applyAlignment="1">
      <alignment horizontal="center" vertical="center"/>
    </xf>
    <xf numFmtId="0" fontId="42" fillId="0" borderId="21" xfId="2" applyFont="1" applyFill="1" applyBorder="1" applyAlignment="1">
      <alignment horizontal="center" vertical="center" wrapText="1"/>
    </xf>
    <xf numFmtId="0" fontId="42" fillId="0" borderId="35" xfId="2" applyFont="1" applyFill="1" applyBorder="1" applyAlignment="1">
      <alignment horizontal="center" vertical="center" wrapText="1"/>
    </xf>
    <xf numFmtId="0" fontId="16" fillId="0" borderId="16" xfId="2" applyFont="1" applyFill="1" applyBorder="1" applyAlignment="1">
      <alignment horizontal="center" vertical="center" wrapText="1"/>
    </xf>
    <xf numFmtId="0" fontId="16" fillId="0" borderId="0" xfId="2" applyFont="1" applyFill="1" applyBorder="1" applyAlignment="1">
      <alignment horizontal="center" vertical="center" wrapText="1"/>
    </xf>
    <xf numFmtId="0" fontId="16" fillId="0" borderId="35" xfId="2" applyFont="1" applyFill="1" applyBorder="1" applyAlignment="1">
      <alignment horizontal="center" vertical="center" wrapText="1"/>
    </xf>
    <xf numFmtId="0" fontId="42" fillId="0" borderId="26" xfId="2" applyFont="1" applyFill="1" applyBorder="1" applyAlignment="1">
      <alignment horizontal="center" vertical="center" wrapText="1"/>
    </xf>
    <xf numFmtId="0" fontId="42" fillId="0" borderId="17" xfId="2" applyFont="1" applyFill="1" applyBorder="1" applyAlignment="1">
      <alignment horizontal="center" vertical="center" wrapText="1"/>
    </xf>
    <xf numFmtId="0" fontId="42" fillId="0" borderId="27" xfId="2" applyFont="1" applyFill="1" applyBorder="1" applyAlignment="1">
      <alignment horizontal="center" vertical="center" wrapText="1"/>
    </xf>
    <xf numFmtId="170" fontId="16" fillId="0" borderId="2" xfId="5" applyFont="1" applyBorder="1" applyAlignment="1">
      <alignment horizontal="center" vertical="center" wrapText="1"/>
    </xf>
    <xf numFmtId="170" fontId="16" fillId="0" borderId="21" xfId="5" applyFont="1" applyBorder="1" applyAlignment="1">
      <alignment horizontal="center" vertical="center" wrapText="1"/>
    </xf>
    <xf numFmtId="0" fontId="16" fillId="0" borderId="3" xfId="2" applyFont="1" applyBorder="1" applyAlignment="1">
      <alignment horizontal="center" vertical="center"/>
    </xf>
    <xf numFmtId="0" fontId="16" fillId="0" borderId="25" xfId="2" applyFont="1" applyFill="1" applyBorder="1" applyAlignment="1">
      <alignment horizontal="center" vertical="center" wrapText="1"/>
    </xf>
    <xf numFmtId="0" fontId="16" fillId="0" borderId="3" xfId="2" applyFont="1" applyFill="1" applyBorder="1" applyAlignment="1">
      <alignment horizontal="center" vertical="center" wrapText="1"/>
    </xf>
    <xf numFmtId="0" fontId="16" fillId="0" borderId="22" xfId="2" applyFont="1" applyFill="1" applyBorder="1" applyAlignment="1">
      <alignment horizontal="center" vertical="center" wrapText="1"/>
    </xf>
    <xf numFmtId="0" fontId="16" fillId="0" borderId="45" xfId="2" applyFont="1" applyBorder="1" applyAlignment="1">
      <alignment horizontal="center" vertical="center"/>
    </xf>
    <xf numFmtId="0" fontId="16" fillId="0" borderId="42" xfId="2" applyFont="1" applyBorder="1" applyAlignment="1">
      <alignment horizontal="center" vertical="center"/>
    </xf>
    <xf numFmtId="0" fontId="16" fillId="0" borderId="46" xfId="2" applyFont="1" applyBorder="1" applyAlignment="1">
      <alignment horizontal="center" vertical="center"/>
    </xf>
    <xf numFmtId="0" fontId="16" fillId="0" borderId="2" xfId="2" applyFont="1" applyFill="1" applyBorder="1" applyAlignment="1">
      <alignment horizontal="center" vertical="center" wrapText="1"/>
    </xf>
    <xf numFmtId="0" fontId="16" fillId="0" borderId="21" xfId="2" applyFont="1" applyFill="1" applyBorder="1" applyAlignment="1">
      <alignment horizontal="center" vertical="center" wrapText="1"/>
    </xf>
    <xf numFmtId="0" fontId="42" fillId="0" borderId="36" xfId="2" applyFont="1" applyBorder="1" applyAlignment="1">
      <alignment horizontal="center" vertical="center"/>
    </xf>
    <xf numFmtId="8" fontId="46" fillId="0" borderId="2" xfId="2" applyNumberFormat="1" applyFont="1" applyBorder="1" applyAlignment="1">
      <alignment horizontal="center" vertical="center"/>
    </xf>
    <xf numFmtId="8" fontId="46" fillId="0" borderId="0" xfId="2" applyNumberFormat="1" applyFont="1" applyAlignment="1">
      <alignment horizontal="center" vertical="center"/>
    </xf>
    <xf numFmtId="8" fontId="46" fillId="0" borderId="4" xfId="2" applyNumberFormat="1" applyFont="1" applyBorder="1" applyAlignment="1">
      <alignment horizontal="center" vertical="center"/>
    </xf>
    <xf numFmtId="8" fontId="46" fillId="0" borderId="21" xfId="2" applyNumberFormat="1" applyFont="1" applyBorder="1" applyAlignment="1">
      <alignment horizontal="center" vertical="center"/>
    </xf>
    <xf numFmtId="8" fontId="46" fillId="0" borderId="35" xfId="2" applyNumberFormat="1" applyFont="1" applyBorder="1" applyAlignment="1">
      <alignment horizontal="center" vertical="center"/>
    </xf>
    <xf numFmtId="8" fontId="46" fillId="0" borderId="31" xfId="2" applyNumberFormat="1" applyFont="1" applyBorder="1" applyAlignment="1">
      <alignment horizontal="center" vertical="center"/>
    </xf>
    <xf numFmtId="0" fontId="42" fillId="0" borderId="35" xfId="2" applyFont="1" applyBorder="1" applyAlignment="1">
      <alignment horizontal="center" vertical="center"/>
    </xf>
    <xf numFmtId="0" fontId="17" fillId="2" borderId="0" xfId="2" applyFont="1" applyFill="1" applyAlignment="1">
      <alignment horizontal="left" vertical="center" wrapText="1"/>
    </xf>
    <xf numFmtId="49" fontId="13" fillId="0" borderId="0" xfId="2" applyNumberFormat="1" applyFont="1" applyFill="1" applyAlignment="1">
      <alignment horizontal="left" wrapText="1"/>
    </xf>
    <xf numFmtId="0" fontId="46" fillId="0" borderId="32" xfId="2" applyFont="1" applyFill="1" applyBorder="1" applyAlignment="1">
      <alignment horizontal="center" vertical="center"/>
    </xf>
    <xf numFmtId="0" fontId="46" fillId="0" borderId="33" xfId="2" applyFont="1" applyFill="1" applyBorder="1" applyAlignment="1">
      <alignment horizontal="center" vertical="center"/>
    </xf>
    <xf numFmtId="0" fontId="46" fillId="0" borderId="34" xfId="2" applyFont="1" applyFill="1" applyBorder="1" applyAlignment="1">
      <alignment horizontal="center" vertical="center"/>
    </xf>
    <xf numFmtId="0" fontId="42" fillId="0" borderId="37" xfId="2" applyFont="1" applyFill="1" applyBorder="1" applyAlignment="1">
      <alignment horizontal="center"/>
    </xf>
    <xf numFmtId="0" fontId="42" fillId="0" borderId="36" xfId="2" applyFont="1" applyFill="1" applyBorder="1" applyAlignment="1">
      <alignment horizontal="center"/>
    </xf>
    <xf numFmtId="0" fontId="42" fillId="0" borderId="38" xfId="2" applyFont="1" applyFill="1" applyBorder="1" applyAlignment="1">
      <alignment horizontal="center"/>
    </xf>
    <xf numFmtId="0" fontId="46" fillId="0" borderId="16" xfId="2" applyFont="1" applyFill="1" applyBorder="1" applyAlignment="1">
      <alignment horizontal="center" vertical="center"/>
    </xf>
    <xf numFmtId="0" fontId="17" fillId="0" borderId="7" xfId="2" applyFont="1" applyFill="1" applyBorder="1" applyAlignment="1">
      <alignment horizontal="left" vertical="center"/>
    </xf>
    <xf numFmtId="0" fontId="17" fillId="0" borderId="0" xfId="2" applyFont="1" applyFill="1" applyBorder="1" applyAlignment="1">
      <alignment horizontal="left" vertical="center"/>
    </xf>
    <xf numFmtId="0" fontId="17" fillId="0" borderId="6" xfId="2" applyFont="1" applyFill="1" applyBorder="1" applyAlignment="1">
      <alignment horizontal="left" vertical="center"/>
    </xf>
    <xf numFmtId="0" fontId="17" fillId="4" borderId="0" xfId="2" applyFont="1" applyFill="1" applyBorder="1" applyAlignment="1">
      <alignment horizontal="left" vertical="center"/>
    </xf>
    <xf numFmtId="0" fontId="17" fillId="4" borderId="0" xfId="2" applyFont="1" applyFill="1" applyAlignment="1">
      <alignment horizontal="left" vertical="center"/>
    </xf>
    <xf numFmtId="0" fontId="17" fillId="4" borderId="6" xfId="2" applyFont="1" applyFill="1" applyBorder="1" applyAlignment="1">
      <alignment horizontal="left" vertical="center"/>
    </xf>
    <xf numFmtId="0" fontId="17" fillId="0" borderId="0" xfId="2" applyFont="1" applyFill="1" applyAlignment="1">
      <alignment horizontal="left" vertical="center"/>
    </xf>
    <xf numFmtId="0" fontId="17" fillId="0" borderId="16" xfId="2" applyFont="1" applyFill="1" applyBorder="1" applyAlignment="1">
      <alignment horizontal="left" vertical="center"/>
    </xf>
    <xf numFmtId="0" fontId="16" fillId="0" borderId="24" xfId="2" applyFont="1" applyFill="1" applyBorder="1" applyAlignment="1">
      <alignment horizontal="center" vertical="center" wrapText="1"/>
    </xf>
    <xf numFmtId="0" fontId="17" fillId="4" borderId="7" xfId="2" applyFont="1" applyFill="1" applyBorder="1" applyAlignment="1">
      <alignment horizontal="left" vertical="center"/>
    </xf>
    <xf numFmtId="0" fontId="42" fillId="0" borderId="41" xfId="2" applyFont="1" applyFill="1" applyBorder="1" applyAlignment="1">
      <alignment horizontal="center" vertical="center" wrapText="1"/>
    </xf>
    <xf numFmtId="0" fontId="42" fillId="0" borderId="40" xfId="2" applyFont="1" applyFill="1" applyBorder="1" applyAlignment="1">
      <alignment horizontal="center" vertical="center" wrapText="1"/>
    </xf>
    <xf numFmtId="0" fontId="12" fillId="0" borderId="0" xfId="2" applyFont="1" applyAlignment="1">
      <alignment horizontal="center" vertical="center" wrapText="1"/>
    </xf>
    <xf numFmtId="0" fontId="12" fillId="0" borderId="0" xfId="2" applyFont="1" applyAlignment="1">
      <alignment horizontal="center" wrapText="1"/>
    </xf>
    <xf numFmtId="49" fontId="13" fillId="0" borderId="0" xfId="2" applyNumberFormat="1" applyFont="1" applyAlignment="1">
      <alignment horizontal="left" wrapText="1"/>
    </xf>
    <xf numFmtId="0" fontId="16" fillId="0" borderId="0" xfId="2" applyFont="1" applyAlignment="1">
      <alignment horizontal="center" vertical="center" wrapText="1"/>
    </xf>
    <xf numFmtId="0" fontId="42" fillId="0" borderId="47" xfId="2" applyFont="1" applyBorder="1" applyAlignment="1">
      <alignment horizontal="center"/>
    </xf>
    <xf numFmtId="0" fontId="46" fillId="0" borderId="33" xfId="2" applyFont="1" applyBorder="1" applyAlignment="1">
      <alignment horizontal="center" vertical="center"/>
    </xf>
    <xf numFmtId="0" fontId="46" fillId="0" borderId="32" xfId="2" applyFont="1" applyBorder="1" applyAlignment="1">
      <alignment horizontal="center" vertical="center"/>
    </xf>
    <xf numFmtId="0" fontId="46" fillId="0" borderId="34" xfId="2" applyFont="1" applyBorder="1" applyAlignment="1">
      <alignment horizontal="center" vertical="center"/>
    </xf>
    <xf numFmtId="0" fontId="42" fillId="0" borderId="21" xfId="2" applyFont="1" applyBorder="1" applyAlignment="1">
      <alignment horizontal="center"/>
    </xf>
    <xf numFmtId="0" fontId="42" fillId="0" borderId="35" xfId="2" applyFont="1" applyBorder="1" applyAlignment="1">
      <alignment horizontal="center"/>
    </xf>
    <xf numFmtId="0" fontId="42" fillId="0" borderId="31" xfId="2" applyFont="1" applyBorder="1" applyAlignment="1">
      <alignment horizontal="center"/>
    </xf>
    <xf numFmtId="0" fontId="46" fillId="0" borderId="16" xfId="2" applyFont="1" applyBorder="1" applyAlignment="1">
      <alignment horizontal="center" vertical="center"/>
    </xf>
    <xf numFmtId="49" fontId="9" fillId="0" borderId="0" xfId="2" applyNumberFormat="1" applyFont="1" applyFill="1" applyAlignment="1">
      <alignment horizontal="left" wrapText="1"/>
    </xf>
    <xf numFmtId="0" fontId="9" fillId="0" borderId="0" xfId="2" applyFont="1" applyFill="1" applyAlignment="1">
      <alignment horizontal="left" wrapText="1"/>
    </xf>
    <xf numFmtId="0" fontId="97" fillId="0" borderId="0" xfId="180" applyFont="1" applyFill="1" applyAlignment="1">
      <alignment horizontal="left" vertical="top" wrapText="1"/>
    </xf>
    <xf numFmtId="0" fontId="97" fillId="0" borderId="0" xfId="180" applyFont="1" applyFill="1" applyAlignment="1">
      <alignment horizontal="left" vertical="center" wrapText="1"/>
    </xf>
    <xf numFmtId="0" fontId="97" fillId="0" borderId="0" xfId="180" applyFont="1" applyFill="1" applyAlignment="1">
      <alignment vertical="top" wrapText="1"/>
    </xf>
    <xf numFmtId="170" fontId="32" fillId="0" borderId="0" xfId="0" applyFont="1" applyFill="1" applyAlignment="1">
      <alignment horizontal="left" vertical="center" wrapText="1"/>
    </xf>
  </cellXfs>
  <cellStyles count="1118">
    <cellStyle name="          _x000a__x000a_386grabber=VGA.3GR_x000a__x000a_" xfId="11" xr:uid="{00000000-0005-0000-0000-000000000000}"/>
    <cellStyle name="20% - Accent1 2" xfId="12" xr:uid="{00000000-0005-0000-0000-000001000000}"/>
    <cellStyle name="20% - Accent1 2 2" xfId="13" xr:uid="{00000000-0005-0000-0000-000002000000}"/>
    <cellStyle name="20% - Accent2 2" xfId="14" xr:uid="{00000000-0005-0000-0000-000003000000}"/>
    <cellStyle name="20% - Accent3 2" xfId="15" xr:uid="{00000000-0005-0000-0000-000004000000}"/>
    <cellStyle name="20% - Accent4 2" xfId="16" xr:uid="{00000000-0005-0000-0000-000005000000}"/>
    <cellStyle name="20% - Accent5 2" xfId="17" xr:uid="{00000000-0005-0000-0000-000006000000}"/>
    <cellStyle name="20% - Accent6 2" xfId="18" xr:uid="{00000000-0005-0000-0000-000007000000}"/>
    <cellStyle name="40% - Accent1 2" xfId="19" xr:uid="{00000000-0005-0000-0000-000008000000}"/>
    <cellStyle name="40% - Accent2 2" xfId="20" xr:uid="{00000000-0005-0000-0000-000009000000}"/>
    <cellStyle name="40% - Accent3 2" xfId="21" xr:uid="{00000000-0005-0000-0000-00000A000000}"/>
    <cellStyle name="40% - Accent4 2" xfId="22" xr:uid="{00000000-0005-0000-0000-00000B000000}"/>
    <cellStyle name="40% - Accent5 2" xfId="23" xr:uid="{00000000-0005-0000-0000-00000C000000}"/>
    <cellStyle name="40% - Accent6 2" xfId="24" xr:uid="{00000000-0005-0000-0000-00000D000000}"/>
    <cellStyle name="60% - Accent1 2" xfId="25" xr:uid="{00000000-0005-0000-0000-00000E000000}"/>
    <cellStyle name="60% - Accent2 2" xfId="26" xr:uid="{00000000-0005-0000-0000-00000F000000}"/>
    <cellStyle name="60% - Accent3 2" xfId="27" xr:uid="{00000000-0005-0000-0000-000010000000}"/>
    <cellStyle name="60% - Accent4 2" xfId="28" xr:uid="{00000000-0005-0000-0000-000011000000}"/>
    <cellStyle name="60% - Accent5 2" xfId="29" xr:uid="{00000000-0005-0000-0000-000012000000}"/>
    <cellStyle name="60% - Accent6 2" xfId="30" xr:uid="{00000000-0005-0000-0000-000013000000}"/>
    <cellStyle name="Accent1 2" xfId="31" xr:uid="{00000000-0005-0000-0000-000014000000}"/>
    <cellStyle name="Accent2 2" xfId="32" xr:uid="{00000000-0005-0000-0000-000015000000}"/>
    <cellStyle name="Accent3 2" xfId="33" xr:uid="{00000000-0005-0000-0000-000016000000}"/>
    <cellStyle name="Accent4 2" xfId="34" xr:uid="{00000000-0005-0000-0000-000017000000}"/>
    <cellStyle name="Accent5 2" xfId="35" xr:uid="{00000000-0005-0000-0000-000018000000}"/>
    <cellStyle name="Accent6 2" xfId="36" xr:uid="{00000000-0005-0000-0000-000019000000}"/>
    <cellStyle name="ANCLAS,REZONES Y SUS PARTES,DE FUNDICION,DE HIERRO O DE ACERO" xfId="37" xr:uid="{00000000-0005-0000-0000-00001A000000}"/>
    <cellStyle name="Bad 2" xfId="38" xr:uid="{00000000-0005-0000-0000-00001B000000}"/>
    <cellStyle name="Calculation 2" xfId="39" xr:uid="{00000000-0005-0000-0000-00001C000000}"/>
    <cellStyle name="Calculation 2 2" xfId="40" xr:uid="{00000000-0005-0000-0000-00001D000000}"/>
    <cellStyle name="Calculation 2 2 2" xfId="41" xr:uid="{00000000-0005-0000-0000-00001E000000}"/>
    <cellStyle name="Calculation 2 2 3" xfId="849" xr:uid="{00000000-0005-0000-0000-00001F000000}"/>
    <cellStyle name="Calculation 2 2 4" xfId="850" xr:uid="{00000000-0005-0000-0000-000020000000}"/>
    <cellStyle name="Calculation 2 3" xfId="42" xr:uid="{00000000-0005-0000-0000-000021000000}"/>
    <cellStyle name="Calculation 2 3 2" xfId="43" xr:uid="{00000000-0005-0000-0000-000022000000}"/>
    <cellStyle name="Calculation 2 3 3" xfId="851" xr:uid="{00000000-0005-0000-0000-000023000000}"/>
    <cellStyle name="Calculation 2 3 4" xfId="852" xr:uid="{00000000-0005-0000-0000-000024000000}"/>
    <cellStyle name="Calculation 2 4" xfId="44" xr:uid="{00000000-0005-0000-0000-000025000000}"/>
    <cellStyle name="Calculation 2 4 2" xfId="45" xr:uid="{00000000-0005-0000-0000-000026000000}"/>
    <cellStyle name="Calculation 2 4 3" xfId="853" xr:uid="{00000000-0005-0000-0000-000027000000}"/>
    <cellStyle name="Calculation 2 4 4" xfId="854" xr:uid="{00000000-0005-0000-0000-000028000000}"/>
    <cellStyle name="Calculation 2 5" xfId="46" xr:uid="{00000000-0005-0000-0000-000029000000}"/>
    <cellStyle name="Calculation 2 5 2" xfId="47" xr:uid="{00000000-0005-0000-0000-00002A000000}"/>
    <cellStyle name="Calculation 2 5 3" xfId="855" xr:uid="{00000000-0005-0000-0000-00002B000000}"/>
    <cellStyle name="Calculation 2 5 4" xfId="856" xr:uid="{00000000-0005-0000-0000-00002C000000}"/>
    <cellStyle name="Calculation 2 6" xfId="48" xr:uid="{00000000-0005-0000-0000-00002D000000}"/>
    <cellStyle name="Calculation 2 7" xfId="857" xr:uid="{00000000-0005-0000-0000-00002E000000}"/>
    <cellStyle name="Calculation 2 8" xfId="858" xr:uid="{00000000-0005-0000-0000-00002F000000}"/>
    <cellStyle name="Calculation 3" xfId="49" xr:uid="{00000000-0005-0000-0000-000030000000}"/>
    <cellStyle name="Calculation 3 2" xfId="50" xr:uid="{00000000-0005-0000-0000-000031000000}"/>
    <cellStyle name="Calculation 3 2 2" xfId="51" xr:uid="{00000000-0005-0000-0000-000032000000}"/>
    <cellStyle name="Calculation 3 2 3" xfId="859" xr:uid="{00000000-0005-0000-0000-000033000000}"/>
    <cellStyle name="Calculation 3 2 4" xfId="860" xr:uid="{00000000-0005-0000-0000-000034000000}"/>
    <cellStyle name="Calculation 3 3" xfId="52" xr:uid="{00000000-0005-0000-0000-000035000000}"/>
    <cellStyle name="Calculation 3 3 2" xfId="53" xr:uid="{00000000-0005-0000-0000-000036000000}"/>
    <cellStyle name="Calculation 3 3 3" xfId="861" xr:uid="{00000000-0005-0000-0000-000037000000}"/>
    <cellStyle name="Calculation 3 3 4" xfId="862" xr:uid="{00000000-0005-0000-0000-000038000000}"/>
    <cellStyle name="Calculation 3 4" xfId="54" xr:uid="{00000000-0005-0000-0000-000039000000}"/>
    <cellStyle name="Calculation 3 4 2" xfId="55" xr:uid="{00000000-0005-0000-0000-00003A000000}"/>
    <cellStyle name="Calculation 3 4 3" xfId="863" xr:uid="{00000000-0005-0000-0000-00003B000000}"/>
    <cellStyle name="Calculation 3 4 4" xfId="864" xr:uid="{00000000-0005-0000-0000-00003C000000}"/>
    <cellStyle name="Calculation 3 5" xfId="56" xr:uid="{00000000-0005-0000-0000-00003D000000}"/>
    <cellStyle name="Calculation 3 5 2" xfId="57" xr:uid="{00000000-0005-0000-0000-00003E000000}"/>
    <cellStyle name="Calculation 3 5 3" xfId="865" xr:uid="{00000000-0005-0000-0000-00003F000000}"/>
    <cellStyle name="Calculation 3 5 4" xfId="866" xr:uid="{00000000-0005-0000-0000-000040000000}"/>
    <cellStyle name="Calculation 3 6" xfId="58" xr:uid="{00000000-0005-0000-0000-000041000000}"/>
    <cellStyle name="Calculation 3 7" xfId="867" xr:uid="{00000000-0005-0000-0000-000042000000}"/>
    <cellStyle name="Calculation 3 8" xfId="868" xr:uid="{00000000-0005-0000-0000-000043000000}"/>
    <cellStyle name="Calculation 4" xfId="59" xr:uid="{00000000-0005-0000-0000-000044000000}"/>
    <cellStyle name="Calculation 4 2" xfId="60" xr:uid="{00000000-0005-0000-0000-000045000000}"/>
    <cellStyle name="Calculation 4 2 2" xfId="61" xr:uid="{00000000-0005-0000-0000-000046000000}"/>
    <cellStyle name="Calculation 4 2 3" xfId="869" xr:uid="{00000000-0005-0000-0000-000047000000}"/>
    <cellStyle name="Calculation 4 2 4" xfId="870" xr:uid="{00000000-0005-0000-0000-000048000000}"/>
    <cellStyle name="Calculation 4 3" xfId="62" xr:uid="{00000000-0005-0000-0000-000049000000}"/>
    <cellStyle name="Calculation 4 3 2" xfId="63" xr:uid="{00000000-0005-0000-0000-00004A000000}"/>
    <cellStyle name="Calculation 4 3 3" xfId="871" xr:uid="{00000000-0005-0000-0000-00004B000000}"/>
    <cellStyle name="Calculation 4 3 4" xfId="872" xr:uid="{00000000-0005-0000-0000-00004C000000}"/>
    <cellStyle name="Calculation 4 4" xfId="64" xr:uid="{00000000-0005-0000-0000-00004D000000}"/>
    <cellStyle name="Calculation 4 4 2" xfId="65" xr:uid="{00000000-0005-0000-0000-00004E000000}"/>
    <cellStyle name="Calculation 4 4 3" xfId="873" xr:uid="{00000000-0005-0000-0000-00004F000000}"/>
    <cellStyle name="Calculation 4 4 4" xfId="874" xr:uid="{00000000-0005-0000-0000-000050000000}"/>
    <cellStyle name="Calculation 4 5" xfId="66" xr:uid="{00000000-0005-0000-0000-000051000000}"/>
    <cellStyle name="Calculation 4 5 2" xfId="67" xr:uid="{00000000-0005-0000-0000-000052000000}"/>
    <cellStyle name="Calculation 4 5 3" xfId="875" xr:uid="{00000000-0005-0000-0000-000053000000}"/>
    <cellStyle name="Calculation 4 5 4" xfId="876" xr:uid="{00000000-0005-0000-0000-000054000000}"/>
    <cellStyle name="Calculation 4 6" xfId="68" xr:uid="{00000000-0005-0000-0000-000055000000}"/>
    <cellStyle name="Calculation 4 7" xfId="877" xr:uid="{00000000-0005-0000-0000-000056000000}"/>
    <cellStyle name="Calculation 4 8" xfId="878" xr:uid="{00000000-0005-0000-0000-000057000000}"/>
    <cellStyle name="Calculation 5" xfId="69" xr:uid="{00000000-0005-0000-0000-000058000000}"/>
    <cellStyle name="Calculation 5 2" xfId="70" xr:uid="{00000000-0005-0000-0000-000059000000}"/>
    <cellStyle name="Calculation 5 2 2" xfId="71" xr:uid="{00000000-0005-0000-0000-00005A000000}"/>
    <cellStyle name="Calculation 5 2 3" xfId="879" xr:uid="{00000000-0005-0000-0000-00005B000000}"/>
    <cellStyle name="Calculation 5 2 4" xfId="880" xr:uid="{00000000-0005-0000-0000-00005C000000}"/>
    <cellStyle name="Calculation 5 3" xfId="72" xr:uid="{00000000-0005-0000-0000-00005D000000}"/>
    <cellStyle name="Calculation 5 3 2" xfId="73" xr:uid="{00000000-0005-0000-0000-00005E000000}"/>
    <cellStyle name="Calculation 5 3 3" xfId="881" xr:uid="{00000000-0005-0000-0000-00005F000000}"/>
    <cellStyle name="Calculation 5 3 4" xfId="882" xr:uid="{00000000-0005-0000-0000-000060000000}"/>
    <cellStyle name="Calculation 5 4" xfId="74" xr:uid="{00000000-0005-0000-0000-000061000000}"/>
    <cellStyle name="Calculation 5 4 2" xfId="75" xr:uid="{00000000-0005-0000-0000-000062000000}"/>
    <cellStyle name="Calculation 5 4 3" xfId="883" xr:uid="{00000000-0005-0000-0000-000063000000}"/>
    <cellStyle name="Calculation 5 4 4" xfId="884" xr:uid="{00000000-0005-0000-0000-000064000000}"/>
    <cellStyle name="Calculation 5 5" xfId="76" xr:uid="{00000000-0005-0000-0000-000065000000}"/>
    <cellStyle name="Calculation 5 5 2" xfId="77" xr:uid="{00000000-0005-0000-0000-000066000000}"/>
    <cellStyle name="Calculation 5 5 3" xfId="885" xr:uid="{00000000-0005-0000-0000-000067000000}"/>
    <cellStyle name="Calculation 5 5 4" xfId="886" xr:uid="{00000000-0005-0000-0000-000068000000}"/>
    <cellStyle name="Calculation 5 6" xfId="78" xr:uid="{00000000-0005-0000-0000-000069000000}"/>
    <cellStyle name="Calculation 5 7" xfId="887" xr:uid="{00000000-0005-0000-0000-00006A000000}"/>
    <cellStyle name="Calculation 5 8" xfId="888" xr:uid="{00000000-0005-0000-0000-00006B000000}"/>
    <cellStyle name="Calculation 6" xfId="79" xr:uid="{00000000-0005-0000-0000-00006C000000}"/>
    <cellStyle name="Calculation 6 2" xfId="80" xr:uid="{00000000-0005-0000-0000-00006D000000}"/>
    <cellStyle name="Calculation 6 2 2" xfId="81" xr:uid="{00000000-0005-0000-0000-00006E000000}"/>
    <cellStyle name="Calculation 6 2 3" xfId="889" xr:uid="{00000000-0005-0000-0000-00006F000000}"/>
    <cellStyle name="Calculation 6 2 4" xfId="890" xr:uid="{00000000-0005-0000-0000-000070000000}"/>
    <cellStyle name="Calculation 6 3" xfId="82" xr:uid="{00000000-0005-0000-0000-000071000000}"/>
    <cellStyle name="Calculation 6 3 2" xfId="83" xr:uid="{00000000-0005-0000-0000-000072000000}"/>
    <cellStyle name="Calculation 6 3 3" xfId="891" xr:uid="{00000000-0005-0000-0000-000073000000}"/>
    <cellStyle name="Calculation 6 3 4" xfId="892" xr:uid="{00000000-0005-0000-0000-000074000000}"/>
    <cellStyle name="Calculation 6 4" xfId="84" xr:uid="{00000000-0005-0000-0000-000075000000}"/>
    <cellStyle name="Calculation 6 4 2" xfId="85" xr:uid="{00000000-0005-0000-0000-000076000000}"/>
    <cellStyle name="Calculation 6 4 3" xfId="893" xr:uid="{00000000-0005-0000-0000-000077000000}"/>
    <cellStyle name="Calculation 6 4 4" xfId="894" xr:uid="{00000000-0005-0000-0000-000078000000}"/>
    <cellStyle name="Calculation 6 5" xfId="86" xr:uid="{00000000-0005-0000-0000-000079000000}"/>
    <cellStyle name="Calculation 6 5 2" xfId="87" xr:uid="{00000000-0005-0000-0000-00007A000000}"/>
    <cellStyle name="Calculation 6 5 3" xfId="895" xr:uid="{00000000-0005-0000-0000-00007B000000}"/>
    <cellStyle name="Calculation 6 5 4" xfId="896" xr:uid="{00000000-0005-0000-0000-00007C000000}"/>
    <cellStyle name="Calculation 6 6" xfId="88" xr:uid="{00000000-0005-0000-0000-00007D000000}"/>
    <cellStyle name="Calculation 6 7" xfId="897" xr:uid="{00000000-0005-0000-0000-00007E000000}"/>
    <cellStyle name="Calculation 6 8" xfId="898" xr:uid="{00000000-0005-0000-0000-00007F000000}"/>
    <cellStyle name="Calculation 7" xfId="89" xr:uid="{00000000-0005-0000-0000-000080000000}"/>
    <cellStyle name="Calculation 7 2" xfId="90" xr:uid="{00000000-0005-0000-0000-000081000000}"/>
    <cellStyle name="Calculation 7 2 2" xfId="91" xr:uid="{00000000-0005-0000-0000-000082000000}"/>
    <cellStyle name="Calculation 7 2 3" xfId="899" xr:uid="{00000000-0005-0000-0000-000083000000}"/>
    <cellStyle name="Calculation 7 2 4" xfId="900" xr:uid="{00000000-0005-0000-0000-000084000000}"/>
    <cellStyle name="Calculation 7 3" xfId="92" xr:uid="{00000000-0005-0000-0000-000085000000}"/>
    <cellStyle name="Calculation 7 3 2" xfId="93" xr:uid="{00000000-0005-0000-0000-000086000000}"/>
    <cellStyle name="Calculation 7 3 3" xfId="901" xr:uid="{00000000-0005-0000-0000-000087000000}"/>
    <cellStyle name="Calculation 7 3 4" xfId="902" xr:uid="{00000000-0005-0000-0000-000088000000}"/>
    <cellStyle name="Calculation 7 4" xfId="94" xr:uid="{00000000-0005-0000-0000-000089000000}"/>
    <cellStyle name="Calculation 7 4 2" xfId="95" xr:uid="{00000000-0005-0000-0000-00008A000000}"/>
    <cellStyle name="Calculation 7 4 3" xfId="903" xr:uid="{00000000-0005-0000-0000-00008B000000}"/>
    <cellStyle name="Calculation 7 4 4" xfId="904" xr:uid="{00000000-0005-0000-0000-00008C000000}"/>
    <cellStyle name="Calculation 7 5" xfId="96" xr:uid="{00000000-0005-0000-0000-00008D000000}"/>
    <cellStyle name="Calculation 7 5 2" xfId="97" xr:uid="{00000000-0005-0000-0000-00008E000000}"/>
    <cellStyle name="Calculation 7 5 3" xfId="905" xr:uid="{00000000-0005-0000-0000-00008F000000}"/>
    <cellStyle name="Calculation 7 5 4" xfId="906" xr:uid="{00000000-0005-0000-0000-000090000000}"/>
    <cellStyle name="Calculation 7 6" xfId="98" xr:uid="{00000000-0005-0000-0000-000091000000}"/>
    <cellStyle name="Calculation 7 7" xfId="907" xr:uid="{00000000-0005-0000-0000-000092000000}"/>
    <cellStyle name="Calculation 7 8" xfId="908" xr:uid="{00000000-0005-0000-0000-000093000000}"/>
    <cellStyle name="Calculation 8" xfId="99" xr:uid="{00000000-0005-0000-0000-000094000000}"/>
    <cellStyle name="Calculation 8 2" xfId="100" xr:uid="{00000000-0005-0000-0000-000095000000}"/>
    <cellStyle name="Calculation 8 3" xfId="909" xr:uid="{00000000-0005-0000-0000-000096000000}"/>
    <cellStyle name="Calculation 8 4" xfId="910" xr:uid="{00000000-0005-0000-0000-000097000000}"/>
    <cellStyle name="Check Cell 2" xfId="101" xr:uid="{00000000-0005-0000-0000-000098000000}"/>
    <cellStyle name="Comma" xfId="1" builtinId="3"/>
    <cellStyle name="Comma 10" xfId="102" xr:uid="{00000000-0005-0000-0000-000099000000}"/>
    <cellStyle name="Comma 11" xfId="103" xr:uid="{00000000-0005-0000-0000-00009A000000}"/>
    <cellStyle name="Comma 11 2" xfId="104" xr:uid="{00000000-0005-0000-0000-00009B000000}"/>
    <cellStyle name="Comma 11 3" xfId="105" xr:uid="{00000000-0005-0000-0000-00009C000000}"/>
    <cellStyle name="Comma 2" xfId="106" xr:uid="{00000000-0005-0000-0000-00009D000000}"/>
    <cellStyle name="Comma 2 2" xfId="107" xr:uid="{00000000-0005-0000-0000-00009E000000}"/>
    <cellStyle name="Comma 3" xfId="108" xr:uid="{00000000-0005-0000-0000-00009F000000}"/>
    <cellStyle name="Comma 3 2" xfId="109" xr:uid="{00000000-0005-0000-0000-0000A0000000}"/>
    <cellStyle name="Comma 3 3" xfId="110" xr:uid="{00000000-0005-0000-0000-0000A1000000}"/>
    <cellStyle name="Comma 4" xfId="111" xr:uid="{00000000-0005-0000-0000-0000A2000000}"/>
    <cellStyle name="Comma 4 2" xfId="112" xr:uid="{00000000-0005-0000-0000-0000A3000000}"/>
    <cellStyle name="Comma 4 3" xfId="113" xr:uid="{00000000-0005-0000-0000-0000A4000000}"/>
    <cellStyle name="Comma 5" xfId="114" xr:uid="{00000000-0005-0000-0000-0000A5000000}"/>
    <cellStyle name="Comma 6" xfId="115" xr:uid="{00000000-0005-0000-0000-0000A6000000}"/>
    <cellStyle name="Comma 7" xfId="116" xr:uid="{00000000-0005-0000-0000-0000A7000000}"/>
    <cellStyle name="Comma 7 2" xfId="117" xr:uid="{00000000-0005-0000-0000-0000A8000000}"/>
    <cellStyle name="Comma 7 3" xfId="118" xr:uid="{00000000-0005-0000-0000-0000A9000000}"/>
    <cellStyle name="Comma 8" xfId="119" xr:uid="{00000000-0005-0000-0000-0000AA000000}"/>
    <cellStyle name="Comma 8 2" xfId="120" xr:uid="{00000000-0005-0000-0000-0000AB000000}"/>
    <cellStyle name="Comma 8 3" xfId="121" xr:uid="{00000000-0005-0000-0000-0000AC000000}"/>
    <cellStyle name="Comma 9" xfId="122" xr:uid="{00000000-0005-0000-0000-0000AD000000}"/>
    <cellStyle name="Comma(0)" xfId="123" xr:uid="{00000000-0005-0000-0000-0000AE000000}"/>
    <cellStyle name="comma(1)" xfId="124" xr:uid="{00000000-0005-0000-0000-0000AF000000}"/>
    <cellStyle name="Comma(3)" xfId="125" xr:uid="{00000000-0005-0000-0000-0000B0000000}"/>
    <cellStyle name="Comma[0]" xfId="126" xr:uid="{00000000-0005-0000-0000-0000B1000000}"/>
    <cellStyle name="Comma[1]" xfId="127" xr:uid="{00000000-0005-0000-0000-0000B2000000}"/>
    <cellStyle name="Comma0" xfId="128" xr:uid="{00000000-0005-0000-0000-0000B3000000}"/>
    <cellStyle name="Currency0" xfId="129" xr:uid="{00000000-0005-0000-0000-0000B4000000}"/>
    <cellStyle name="Date" xfId="130" xr:uid="{00000000-0005-0000-0000-0000B5000000}"/>
    <cellStyle name="Dezimal [0]_CoAsDCol" xfId="131" xr:uid="{00000000-0005-0000-0000-0000B6000000}"/>
    <cellStyle name="Dezimal_CoAsDCol" xfId="132" xr:uid="{00000000-0005-0000-0000-0000B7000000}"/>
    <cellStyle name="Estilo 1" xfId="133" xr:uid="{00000000-0005-0000-0000-0000B8000000}"/>
    <cellStyle name="Euro" xfId="134" xr:uid="{00000000-0005-0000-0000-0000B9000000}"/>
    <cellStyle name="Euro 2" xfId="135" xr:uid="{00000000-0005-0000-0000-0000BA000000}"/>
    <cellStyle name="Euro 3" xfId="136" xr:uid="{00000000-0005-0000-0000-0000BB000000}"/>
    <cellStyle name="Explanatory Text 2" xfId="137" xr:uid="{00000000-0005-0000-0000-0000BC000000}"/>
    <cellStyle name="Fixed" xfId="138" xr:uid="{00000000-0005-0000-0000-0000BD000000}"/>
    <cellStyle name="Good 2" xfId="139" xr:uid="{00000000-0005-0000-0000-0000BE000000}"/>
    <cellStyle name="Heading 1 2" xfId="140" xr:uid="{00000000-0005-0000-0000-0000BF000000}"/>
    <cellStyle name="Heading 1 2 2" xfId="141" xr:uid="{00000000-0005-0000-0000-0000C0000000}"/>
    <cellStyle name="Heading 1 2 3" xfId="142" xr:uid="{00000000-0005-0000-0000-0000C1000000}"/>
    <cellStyle name="Heading 2 2" xfId="143" xr:uid="{00000000-0005-0000-0000-0000C2000000}"/>
    <cellStyle name="Heading 2 2 2" xfId="144" xr:uid="{00000000-0005-0000-0000-0000C3000000}"/>
    <cellStyle name="Heading 2 2 3" xfId="145" xr:uid="{00000000-0005-0000-0000-0000C4000000}"/>
    <cellStyle name="Heading 3 2" xfId="146" xr:uid="{00000000-0005-0000-0000-0000C5000000}"/>
    <cellStyle name="Heading 3 2 2" xfId="147" xr:uid="{00000000-0005-0000-0000-0000C6000000}"/>
    <cellStyle name="Heading 3 2 3" xfId="148" xr:uid="{00000000-0005-0000-0000-0000C7000000}"/>
    <cellStyle name="Heading 3 2 4" xfId="149" xr:uid="{00000000-0005-0000-0000-0000C8000000}"/>
    <cellStyle name="Heading 3 2 5" xfId="150" xr:uid="{00000000-0005-0000-0000-0000C9000000}"/>
    <cellStyle name="Heading 3 2 6" xfId="151" xr:uid="{00000000-0005-0000-0000-0000CA000000}"/>
    <cellStyle name="Heading 3 2 7" xfId="152" xr:uid="{00000000-0005-0000-0000-0000CB000000}"/>
    <cellStyle name="Heading 3 3" xfId="153" xr:uid="{00000000-0005-0000-0000-0000CC000000}"/>
    <cellStyle name="Heading 3 3 2" xfId="154" xr:uid="{00000000-0005-0000-0000-0000CD000000}"/>
    <cellStyle name="Heading 3 3 3" xfId="155" xr:uid="{00000000-0005-0000-0000-0000CE000000}"/>
    <cellStyle name="Heading 3 3 4" xfId="156" xr:uid="{00000000-0005-0000-0000-0000CF000000}"/>
    <cellStyle name="Heading 3 3 5" xfId="157" xr:uid="{00000000-0005-0000-0000-0000D0000000}"/>
    <cellStyle name="Heading 3 3 6" xfId="158" xr:uid="{00000000-0005-0000-0000-0000D1000000}"/>
    <cellStyle name="Heading 3 3 7" xfId="159" xr:uid="{00000000-0005-0000-0000-0000D2000000}"/>
    <cellStyle name="Heading 3 4" xfId="160" xr:uid="{00000000-0005-0000-0000-0000D3000000}"/>
    <cellStyle name="Heading 3 4 2" xfId="161" xr:uid="{00000000-0005-0000-0000-0000D4000000}"/>
    <cellStyle name="Heading 3 4 3" xfId="162" xr:uid="{00000000-0005-0000-0000-0000D5000000}"/>
    <cellStyle name="Heading 3 4 4" xfId="163" xr:uid="{00000000-0005-0000-0000-0000D6000000}"/>
    <cellStyle name="Heading 3 4 5" xfId="164" xr:uid="{00000000-0005-0000-0000-0000D7000000}"/>
    <cellStyle name="Heading 3 4 6" xfId="165" xr:uid="{00000000-0005-0000-0000-0000D8000000}"/>
    <cellStyle name="Heading 3 4 7" xfId="166" xr:uid="{00000000-0005-0000-0000-0000D9000000}"/>
    <cellStyle name="Heading 3 5" xfId="167" xr:uid="{00000000-0005-0000-0000-0000DA000000}"/>
    <cellStyle name="Heading 3 5 2" xfId="168" xr:uid="{00000000-0005-0000-0000-0000DB000000}"/>
    <cellStyle name="Heading 3 5 3" xfId="169" xr:uid="{00000000-0005-0000-0000-0000DC000000}"/>
    <cellStyle name="Heading 3 5 4" xfId="170" xr:uid="{00000000-0005-0000-0000-0000DD000000}"/>
    <cellStyle name="Heading 3 5 5" xfId="171" xr:uid="{00000000-0005-0000-0000-0000DE000000}"/>
    <cellStyle name="Heading 3 5 6" xfId="172" xr:uid="{00000000-0005-0000-0000-0000DF000000}"/>
    <cellStyle name="Heading 3 5 7" xfId="173" xr:uid="{00000000-0005-0000-0000-0000E0000000}"/>
    <cellStyle name="Heading 3 6" xfId="174" xr:uid="{00000000-0005-0000-0000-0000E1000000}"/>
    <cellStyle name="Heading 4 2" xfId="175" xr:uid="{00000000-0005-0000-0000-0000E2000000}"/>
    <cellStyle name="Heading1" xfId="176" xr:uid="{00000000-0005-0000-0000-0000E3000000}"/>
    <cellStyle name="Heading2" xfId="177" xr:uid="{00000000-0005-0000-0000-0000E4000000}"/>
    <cellStyle name="Hipervínculo 2" xfId="178" xr:uid="{00000000-0005-0000-0000-0000E6000000}"/>
    <cellStyle name="Hipervínculo 3" xfId="179" xr:uid="{00000000-0005-0000-0000-0000E7000000}"/>
    <cellStyle name="Hipervínculo 4" xfId="180" xr:uid="{00000000-0005-0000-0000-0000E8000000}"/>
    <cellStyle name="Hipervínculo 4 2" xfId="181" xr:uid="{00000000-0005-0000-0000-0000E9000000}"/>
    <cellStyle name="Hyperlink" xfId="8" builtinId="8"/>
    <cellStyle name="Hyperlink 10" xfId="182" xr:uid="{00000000-0005-0000-0000-0000EA000000}"/>
    <cellStyle name="Hyperlink 100" xfId="183" xr:uid="{00000000-0005-0000-0000-0000EB000000}"/>
    <cellStyle name="Hyperlink 101" xfId="184" xr:uid="{00000000-0005-0000-0000-0000EC000000}"/>
    <cellStyle name="Hyperlink 102" xfId="185" xr:uid="{00000000-0005-0000-0000-0000ED000000}"/>
    <cellStyle name="Hyperlink 103" xfId="186" xr:uid="{00000000-0005-0000-0000-0000EE000000}"/>
    <cellStyle name="Hyperlink 104" xfId="187" xr:uid="{00000000-0005-0000-0000-0000EF000000}"/>
    <cellStyle name="Hyperlink 105" xfId="188" xr:uid="{00000000-0005-0000-0000-0000F0000000}"/>
    <cellStyle name="Hyperlink 106" xfId="189" xr:uid="{00000000-0005-0000-0000-0000F1000000}"/>
    <cellStyle name="Hyperlink 107" xfId="190" xr:uid="{00000000-0005-0000-0000-0000F2000000}"/>
    <cellStyle name="Hyperlink 108" xfId="191" xr:uid="{00000000-0005-0000-0000-0000F3000000}"/>
    <cellStyle name="Hyperlink 109" xfId="192" xr:uid="{00000000-0005-0000-0000-0000F4000000}"/>
    <cellStyle name="Hyperlink 11" xfId="193" xr:uid="{00000000-0005-0000-0000-0000F5000000}"/>
    <cellStyle name="Hyperlink 110" xfId="194" xr:uid="{00000000-0005-0000-0000-0000F6000000}"/>
    <cellStyle name="Hyperlink 111" xfId="195" xr:uid="{00000000-0005-0000-0000-0000F7000000}"/>
    <cellStyle name="Hyperlink 112" xfId="196" xr:uid="{00000000-0005-0000-0000-0000F8000000}"/>
    <cellStyle name="Hyperlink 113" xfId="197" xr:uid="{00000000-0005-0000-0000-0000F9000000}"/>
    <cellStyle name="Hyperlink 114" xfId="198" xr:uid="{00000000-0005-0000-0000-0000FA000000}"/>
    <cellStyle name="Hyperlink 115" xfId="4" xr:uid="{00000000-0005-0000-0000-0000FB000000}"/>
    <cellStyle name="Hyperlink 12" xfId="199" xr:uid="{00000000-0005-0000-0000-0000FC000000}"/>
    <cellStyle name="Hyperlink 13" xfId="200" xr:uid="{00000000-0005-0000-0000-0000FD000000}"/>
    <cellStyle name="Hyperlink 14" xfId="201" xr:uid="{00000000-0005-0000-0000-0000FE000000}"/>
    <cellStyle name="Hyperlink 15" xfId="202" xr:uid="{00000000-0005-0000-0000-0000FF000000}"/>
    <cellStyle name="Hyperlink 16" xfId="203" xr:uid="{00000000-0005-0000-0000-000000010000}"/>
    <cellStyle name="Hyperlink 17" xfId="204" xr:uid="{00000000-0005-0000-0000-000001010000}"/>
    <cellStyle name="Hyperlink 18" xfId="205" xr:uid="{00000000-0005-0000-0000-000002010000}"/>
    <cellStyle name="Hyperlink 19" xfId="206" xr:uid="{00000000-0005-0000-0000-000003010000}"/>
    <cellStyle name="Hyperlink 2" xfId="207" xr:uid="{00000000-0005-0000-0000-000004010000}"/>
    <cellStyle name="Hyperlink 20" xfId="208" xr:uid="{00000000-0005-0000-0000-000005010000}"/>
    <cellStyle name="Hyperlink 21" xfId="209" xr:uid="{00000000-0005-0000-0000-000006010000}"/>
    <cellStyle name="Hyperlink 22" xfId="210" xr:uid="{00000000-0005-0000-0000-000007010000}"/>
    <cellStyle name="Hyperlink 23" xfId="211" xr:uid="{00000000-0005-0000-0000-000008010000}"/>
    <cellStyle name="Hyperlink 24" xfId="212" xr:uid="{00000000-0005-0000-0000-000009010000}"/>
    <cellStyle name="Hyperlink 25" xfId="213" xr:uid="{00000000-0005-0000-0000-00000A010000}"/>
    <cellStyle name="Hyperlink 26" xfId="214" xr:uid="{00000000-0005-0000-0000-00000B010000}"/>
    <cellStyle name="Hyperlink 27" xfId="215" xr:uid="{00000000-0005-0000-0000-00000C010000}"/>
    <cellStyle name="Hyperlink 28" xfId="216" xr:uid="{00000000-0005-0000-0000-00000D010000}"/>
    <cellStyle name="Hyperlink 29" xfId="217" xr:uid="{00000000-0005-0000-0000-00000E010000}"/>
    <cellStyle name="Hyperlink 3" xfId="218" xr:uid="{00000000-0005-0000-0000-00000F010000}"/>
    <cellStyle name="Hyperlink 30" xfId="219" xr:uid="{00000000-0005-0000-0000-000010010000}"/>
    <cellStyle name="Hyperlink 31" xfId="220" xr:uid="{00000000-0005-0000-0000-000011010000}"/>
    <cellStyle name="Hyperlink 32" xfId="221" xr:uid="{00000000-0005-0000-0000-000012010000}"/>
    <cellStyle name="Hyperlink 33" xfId="222" xr:uid="{00000000-0005-0000-0000-000013010000}"/>
    <cellStyle name="Hyperlink 34" xfId="223" xr:uid="{00000000-0005-0000-0000-000014010000}"/>
    <cellStyle name="Hyperlink 35" xfId="224" xr:uid="{00000000-0005-0000-0000-000015010000}"/>
    <cellStyle name="Hyperlink 36" xfId="225" xr:uid="{00000000-0005-0000-0000-000016010000}"/>
    <cellStyle name="Hyperlink 37" xfId="226" xr:uid="{00000000-0005-0000-0000-000017010000}"/>
    <cellStyle name="Hyperlink 38" xfId="227" xr:uid="{00000000-0005-0000-0000-000018010000}"/>
    <cellStyle name="Hyperlink 39" xfId="228" xr:uid="{00000000-0005-0000-0000-000019010000}"/>
    <cellStyle name="Hyperlink 4" xfId="229" xr:uid="{00000000-0005-0000-0000-00001A010000}"/>
    <cellStyle name="Hyperlink 40" xfId="230" xr:uid="{00000000-0005-0000-0000-00001B010000}"/>
    <cellStyle name="Hyperlink 41" xfId="231" xr:uid="{00000000-0005-0000-0000-00001C010000}"/>
    <cellStyle name="Hyperlink 42" xfId="232" xr:uid="{00000000-0005-0000-0000-00001D010000}"/>
    <cellStyle name="Hyperlink 43" xfId="233" xr:uid="{00000000-0005-0000-0000-00001E010000}"/>
    <cellStyle name="Hyperlink 44" xfId="234" xr:uid="{00000000-0005-0000-0000-00001F010000}"/>
    <cellStyle name="Hyperlink 45" xfId="235" xr:uid="{00000000-0005-0000-0000-000020010000}"/>
    <cellStyle name="Hyperlink 46" xfId="236" xr:uid="{00000000-0005-0000-0000-000021010000}"/>
    <cellStyle name="Hyperlink 47" xfId="237" xr:uid="{00000000-0005-0000-0000-000022010000}"/>
    <cellStyle name="Hyperlink 48" xfId="238" xr:uid="{00000000-0005-0000-0000-000023010000}"/>
    <cellStyle name="Hyperlink 49" xfId="239" xr:uid="{00000000-0005-0000-0000-000024010000}"/>
    <cellStyle name="Hyperlink 5" xfId="240" xr:uid="{00000000-0005-0000-0000-000025010000}"/>
    <cellStyle name="Hyperlink 50" xfId="241" xr:uid="{00000000-0005-0000-0000-000026010000}"/>
    <cellStyle name="Hyperlink 51" xfId="242" xr:uid="{00000000-0005-0000-0000-000027010000}"/>
    <cellStyle name="Hyperlink 52" xfId="243" xr:uid="{00000000-0005-0000-0000-000028010000}"/>
    <cellStyle name="Hyperlink 53" xfId="244" xr:uid="{00000000-0005-0000-0000-000029010000}"/>
    <cellStyle name="Hyperlink 54" xfId="245" xr:uid="{00000000-0005-0000-0000-00002A010000}"/>
    <cellStyle name="Hyperlink 55" xfId="246" xr:uid="{00000000-0005-0000-0000-00002B010000}"/>
    <cellStyle name="Hyperlink 56" xfId="247" xr:uid="{00000000-0005-0000-0000-00002C010000}"/>
    <cellStyle name="Hyperlink 57" xfId="248" xr:uid="{00000000-0005-0000-0000-00002D010000}"/>
    <cellStyle name="Hyperlink 58" xfId="249" xr:uid="{00000000-0005-0000-0000-00002E010000}"/>
    <cellStyle name="Hyperlink 59" xfId="250" xr:uid="{00000000-0005-0000-0000-00002F010000}"/>
    <cellStyle name="Hyperlink 6" xfId="251" xr:uid="{00000000-0005-0000-0000-000030010000}"/>
    <cellStyle name="Hyperlink 60" xfId="252" xr:uid="{00000000-0005-0000-0000-000031010000}"/>
    <cellStyle name="Hyperlink 61" xfId="253" xr:uid="{00000000-0005-0000-0000-000032010000}"/>
    <cellStyle name="Hyperlink 62" xfId="254" xr:uid="{00000000-0005-0000-0000-000033010000}"/>
    <cellStyle name="Hyperlink 63" xfId="255" xr:uid="{00000000-0005-0000-0000-000034010000}"/>
    <cellStyle name="Hyperlink 64" xfId="256" xr:uid="{00000000-0005-0000-0000-000035010000}"/>
    <cellStyle name="Hyperlink 65" xfId="257" xr:uid="{00000000-0005-0000-0000-000036010000}"/>
    <cellStyle name="Hyperlink 66" xfId="258" xr:uid="{00000000-0005-0000-0000-000037010000}"/>
    <cellStyle name="Hyperlink 67" xfId="259" xr:uid="{00000000-0005-0000-0000-000038010000}"/>
    <cellStyle name="Hyperlink 68" xfId="260" xr:uid="{00000000-0005-0000-0000-000039010000}"/>
    <cellStyle name="Hyperlink 69" xfId="261" xr:uid="{00000000-0005-0000-0000-00003A010000}"/>
    <cellStyle name="Hyperlink 7" xfId="262" xr:uid="{00000000-0005-0000-0000-00003B010000}"/>
    <cellStyle name="Hyperlink 70" xfId="263" xr:uid="{00000000-0005-0000-0000-00003C010000}"/>
    <cellStyle name="Hyperlink 71" xfId="264" xr:uid="{00000000-0005-0000-0000-00003D010000}"/>
    <cellStyle name="Hyperlink 72" xfId="265" xr:uid="{00000000-0005-0000-0000-00003E010000}"/>
    <cellStyle name="Hyperlink 73" xfId="266" xr:uid="{00000000-0005-0000-0000-00003F010000}"/>
    <cellStyle name="Hyperlink 74" xfId="267" xr:uid="{00000000-0005-0000-0000-000040010000}"/>
    <cellStyle name="Hyperlink 75" xfId="268" xr:uid="{00000000-0005-0000-0000-000041010000}"/>
    <cellStyle name="Hyperlink 76" xfId="269" xr:uid="{00000000-0005-0000-0000-000042010000}"/>
    <cellStyle name="Hyperlink 77" xfId="270" xr:uid="{00000000-0005-0000-0000-000043010000}"/>
    <cellStyle name="Hyperlink 78" xfId="271" xr:uid="{00000000-0005-0000-0000-000044010000}"/>
    <cellStyle name="Hyperlink 79" xfId="272" xr:uid="{00000000-0005-0000-0000-000045010000}"/>
    <cellStyle name="Hyperlink 8" xfId="273" xr:uid="{00000000-0005-0000-0000-000046010000}"/>
    <cellStyle name="Hyperlink 80" xfId="274" xr:uid="{00000000-0005-0000-0000-000047010000}"/>
    <cellStyle name="Hyperlink 81" xfId="275" xr:uid="{00000000-0005-0000-0000-000048010000}"/>
    <cellStyle name="Hyperlink 82" xfId="276" xr:uid="{00000000-0005-0000-0000-000049010000}"/>
    <cellStyle name="Hyperlink 83" xfId="277" xr:uid="{00000000-0005-0000-0000-00004A010000}"/>
    <cellStyle name="Hyperlink 84" xfId="278" xr:uid="{00000000-0005-0000-0000-00004B010000}"/>
    <cellStyle name="Hyperlink 85" xfId="279" xr:uid="{00000000-0005-0000-0000-00004C010000}"/>
    <cellStyle name="Hyperlink 86" xfId="280" xr:uid="{00000000-0005-0000-0000-00004D010000}"/>
    <cellStyle name="Hyperlink 87" xfId="281" xr:uid="{00000000-0005-0000-0000-00004E010000}"/>
    <cellStyle name="Hyperlink 88" xfId="282" xr:uid="{00000000-0005-0000-0000-00004F010000}"/>
    <cellStyle name="Hyperlink 89" xfId="283" xr:uid="{00000000-0005-0000-0000-000050010000}"/>
    <cellStyle name="Hyperlink 9" xfId="284" xr:uid="{00000000-0005-0000-0000-000051010000}"/>
    <cellStyle name="Hyperlink 90" xfId="285" xr:uid="{00000000-0005-0000-0000-000052010000}"/>
    <cellStyle name="Hyperlink 91" xfId="286" xr:uid="{00000000-0005-0000-0000-000053010000}"/>
    <cellStyle name="Hyperlink 92" xfId="287" xr:uid="{00000000-0005-0000-0000-000054010000}"/>
    <cellStyle name="Hyperlink 93" xfId="288" xr:uid="{00000000-0005-0000-0000-000055010000}"/>
    <cellStyle name="Hyperlink 94" xfId="289" xr:uid="{00000000-0005-0000-0000-000056010000}"/>
    <cellStyle name="Hyperlink 95" xfId="290" xr:uid="{00000000-0005-0000-0000-000057010000}"/>
    <cellStyle name="Hyperlink 96" xfId="291" xr:uid="{00000000-0005-0000-0000-000058010000}"/>
    <cellStyle name="Hyperlink 97" xfId="292" xr:uid="{00000000-0005-0000-0000-000059010000}"/>
    <cellStyle name="Hyperlink 98" xfId="293" xr:uid="{00000000-0005-0000-0000-00005A010000}"/>
    <cellStyle name="Hyperlink 99" xfId="294" xr:uid="{00000000-0005-0000-0000-00005B010000}"/>
    <cellStyle name="Input 2" xfId="295" xr:uid="{00000000-0005-0000-0000-00005C010000}"/>
    <cellStyle name="Input 2 2" xfId="296" xr:uid="{00000000-0005-0000-0000-00005D010000}"/>
    <cellStyle name="Input 2 2 2" xfId="297" xr:uid="{00000000-0005-0000-0000-00005E010000}"/>
    <cellStyle name="Input 2 2 3" xfId="911" xr:uid="{00000000-0005-0000-0000-00005F010000}"/>
    <cellStyle name="Input 2 2 4" xfId="912" xr:uid="{00000000-0005-0000-0000-000060010000}"/>
    <cellStyle name="Input 2 3" xfId="298" xr:uid="{00000000-0005-0000-0000-000061010000}"/>
    <cellStyle name="Input 2 3 2" xfId="299" xr:uid="{00000000-0005-0000-0000-000062010000}"/>
    <cellStyle name="Input 2 3 3" xfId="913" xr:uid="{00000000-0005-0000-0000-000063010000}"/>
    <cellStyle name="Input 2 3 4" xfId="914" xr:uid="{00000000-0005-0000-0000-000064010000}"/>
    <cellStyle name="Input 2 4" xfId="300" xr:uid="{00000000-0005-0000-0000-000065010000}"/>
    <cellStyle name="Input 2 4 2" xfId="301" xr:uid="{00000000-0005-0000-0000-000066010000}"/>
    <cellStyle name="Input 2 4 3" xfId="915" xr:uid="{00000000-0005-0000-0000-000067010000}"/>
    <cellStyle name="Input 2 4 4" xfId="916" xr:uid="{00000000-0005-0000-0000-000068010000}"/>
    <cellStyle name="Input 2 5" xfId="302" xr:uid="{00000000-0005-0000-0000-000069010000}"/>
    <cellStyle name="Input 2 5 2" xfId="303" xr:uid="{00000000-0005-0000-0000-00006A010000}"/>
    <cellStyle name="Input 2 5 3" xfId="917" xr:uid="{00000000-0005-0000-0000-00006B010000}"/>
    <cellStyle name="Input 2 5 4" xfId="918" xr:uid="{00000000-0005-0000-0000-00006C010000}"/>
    <cellStyle name="Input 2 6" xfId="304" xr:uid="{00000000-0005-0000-0000-00006D010000}"/>
    <cellStyle name="Input 2 7" xfId="919" xr:uid="{00000000-0005-0000-0000-00006E010000}"/>
    <cellStyle name="Input 2 8" xfId="920" xr:uid="{00000000-0005-0000-0000-00006F010000}"/>
    <cellStyle name="Input 3" xfId="305" xr:uid="{00000000-0005-0000-0000-000070010000}"/>
    <cellStyle name="Input 3 2" xfId="306" xr:uid="{00000000-0005-0000-0000-000071010000}"/>
    <cellStyle name="Input 3 2 2" xfId="307" xr:uid="{00000000-0005-0000-0000-000072010000}"/>
    <cellStyle name="Input 3 2 3" xfId="921" xr:uid="{00000000-0005-0000-0000-000073010000}"/>
    <cellStyle name="Input 3 2 4" xfId="922" xr:uid="{00000000-0005-0000-0000-000074010000}"/>
    <cellStyle name="Input 3 3" xfId="308" xr:uid="{00000000-0005-0000-0000-000075010000}"/>
    <cellStyle name="Input 3 3 2" xfId="309" xr:uid="{00000000-0005-0000-0000-000076010000}"/>
    <cellStyle name="Input 3 3 3" xfId="923" xr:uid="{00000000-0005-0000-0000-000077010000}"/>
    <cellStyle name="Input 3 3 4" xfId="924" xr:uid="{00000000-0005-0000-0000-000078010000}"/>
    <cellStyle name="Input 3 4" xfId="310" xr:uid="{00000000-0005-0000-0000-000079010000}"/>
    <cellStyle name="Input 3 4 2" xfId="311" xr:uid="{00000000-0005-0000-0000-00007A010000}"/>
    <cellStyle name="Input 3 4 3" xfId="925" xr:uid="{00000000-0005-0000-0000-00007B010000}"/>
    <cellStyle name="Input 3 4 4" xfId="926" xr:uid="{00000000-0005-0000-0000-00007C010000}"/>
    <cellStyle name="Input 3 5" xfId="312" xr:uid="{00000000-0005-0000-0000-00007D010000}"/>
    <cellStyle name="Input 3 5 2" xfId="313" xr:uid="{00000000-0005-0000-0000-00007E010000}"/>
    <cellStyle name="Input 3 5 3" xfId="927" xr:uid="{00000000-0005-0000-0000-00007F010000}"/>
    <cellStyle name="Input 3 5 4" xfId="928" xr:uid="{00000000-0005-0000-0000-000080010000}"/>
    <cellStyle name="Input 3 6" xfId="314" xr:uid="{00000000-0005-0000-0000-000081010000}"/>
    <cellStyle name="Input 3 7" xfId="929" xr:uid="{00000000-0005-0000-0000-000082010000}"/>
    <cellStyle name="Input 3 8" xfId="930" xr:uid="{00000000-0005-0000-0000-000083010000}"/>
    <cellStyle name="Input 4" xfId="315" xr:uid="{00000000-0005-0000-0000-000084010000}"/>
    <cellStyle name="Input 4 2" xfId="316" xr:uid="{00000000-0005-0000-0000-000085010000}"/>
    <cellStyle name="Input 4 2 2" xfId="317" xr:uid="{00000000-0005-0000-0000-000086010000}"/>
    <cellStyle name="Input 4 2 3" xfId="931" xr:uid="{00000000-0005-0000-0000-000087010000}"/>
    <cellStyle name="Input 4 2 4" xfId="932" xr:uid="{00000000-0005-0000-0000-000088010000}"/>
    <cellStyle name="Input 4 3" xfId="318" xr:uid="{00000000-0005-0000-0000-000089010000}"/>
    <cellStyle name="Input 4 3 2" xfId="319" xr:uid="{00000000-0005-0000-0000-00008A010000}"/>
    <cellStyle name="Input 4 3 3" xfId="933" xr:uid="{00000000-0005-0000-0000-00008B010000}"/>
    <cellStyle name="Input 4 3 4" xfId="934" xr:uid="{00000000-0005-0000-0000-00008C010000}"/>
    <cellStyle name="Input 4 4" xfId="320" xr:uid="{00000000-0005-0000-0000-00008D010000}"/>
    <cellStyle name="Input 4 4 2" xfId="321" xr:uid="{00000000-0005-0000-0000-00008E010000}"/>
    <cellStyle name="Input 4 4 3" xfId="935" xr:uid="{00000000-0005-0000-0000-00008F010000}"/>
    <cellStyle name="Input 4 4 4" xfId="936" xr:uid="{00000000-0005-0000-0000-000090010000}"/>
    <cellStyle name="Input 4 5" xfId="322" xr:uid="{00000000-0005-0000-0000-000091010000}"/>
    <cellStyle name="Input 4 5 2" xfId="323" xr:uid="{00000000-0005-0000-0000-000092010000}"/>
    <cellStyle name="Input 4 5 3" xfId="937" xr:uid="{00000000-0005-0000-0000-000093010000}"/>
    <cellStyle name="Input 4 5 4" xfId="938" xr:uid="{00000000-0005-0000-0000-000094010000}"/>
    <cellStyle name="Input 4 6" xfId="324" xr:uid="{00000000-0005-0000-0000-000095010000}"/>
    <cellStyle name="Input 4 7" xfId="939" xr:uid="{00000000-0005-0000-0000-000096010000}"/>
    <cellStyle name="Input 4 8" xfId="940" xr:uid="{00000000-0005-0000-0000-000097010000}"/>
    <cellStyle name="Input 5" xfId="325" xr:uid="{00000000-0005-0000-0000-000098010000}"/>
    <cellStyle name="Input 5 2" xfId="326" xr:uid="{00000000-0005-0000-0000-000099010000}"/>
    <cellStyle name="Input 5 2 2" xfId="327" xr:uid="{00000000-0005-0000-0000-00009A010000}"/>
    <cellStyle name="Input 5 2 3" xfId="941" xr:uid="{00000000-0005-0000-0000-00009B010000}"/>
    <cellStyle name="Input 5 2 4" xfId="942" xr:uid="{00000000-0005-0000-0000-00009C010000}"/>
    <cellStyle name="Input 5 3" xfId="328" xr:uid="{00000000-0005-0000-0000-00009D010000}"/>
    <cellStyle name="Input 5 3 2" xfId="329" xr:uid="{00000000-0005-0000-0000-00009E010000}"/>
    <cellStyle name="Input 5 3 3" xfId="943" xr:uid="{00000000-0005-0000-0000-00009F010000}"/>
    <cellStyle name="Input 5 3 4" xfId="944" xr:uid="{00000000-0005-0000-0000-0000A0010000}"/>
    <cellStyle name="Input 5 4" xfId="330" xr:uid="{00000000-0005-0000-0000-0000A1010000}"/>
    <cellStyle name="Input 5 4 2" xfId="331" xr:uid="{00000000-0005-0000-0000-0000A2010000}"/>
    <cellStyle name="Input 5 4 3" xfId="945" xr:uid="{00000000-0005-0000-0000-0000A3010000}"/>
    <cellStyle name="Input 5 4 4" xfId="946" xr:uid="{00000000-0005-0000-0000-0000A4010000}"/>
    <cellStyle name="Input 5 5" xfId="332" xr:uid="{00000000-0005-0000-0000-0000A5010000}"/>
    <cellStyle name="Input 5 5 2" xfId="333" xr:uid="{00000000-0005-0000-0000-0000A6010000}"/>
    <cellStyle name="Input 5 5 3" xfId="947" xr:uid="{00000000-0005-0000-0000-0000A7010000}"/>
    <cellStyle name="Input 5 5 4" xfId="948" xr:uid="{00000000-0005-0000-0000-0000A8010000}"/>
    <cellStyle name="Input 5 6" xfId="334" xr:uid="{00000000-0005-0000-0000-0000A9010000}"/>
    <cellStyle name="Input 5 7" xfId="949" xr:uid="{00000000-0005-0000-0000-0000AA010000}"/>
    <cellStyle name="Input 5 8" xfId="950" xr:uid="{00000000-0005-0000-0000-0000AB010000}"/>
    <cellStyle name="Input 6" xfId="335" xr:uid="{00000000-0005-0000-0000-0000AC010000}"/>
    <cellStyle name="Input 6 2" xfId="336" xr:uid="{00000000-0005-0000-0000-0000AD010000}"/>
    <cellStyle name="Input 6 2 2" xfId="337" xr:uid="{00000000-0005-0000-0000-0000AE010000}"/>
    <cellStyle name="Input 6 2 3" xfId="951" xr:uid="{00000000-0005-0000-0000-0000AF010000}"/>
    <cellStyle name="Input 6 2 4" xfId="952" xr:uid="{00000000-0005-0000-0000-0000B0010000}"/>
    <cellStyle name="Input 6 3" xfId="338" xr:uid="{00000000-0005-0000-0000-0000B1010000}"/>
    <cellStyle name="Input 6 3 2" xfId="339" xr:uid="{00000000-0005-0000-0000-0000B2010000}"/>
    <cellStyle name="Input 6 3 3" xfId="953" xr:uid="{00000000-0005-0000-0000-0000B3010000}"/>
    <cellStyle name="Input 6 3 4" xfId="954" xr:uid="{00000000-0005-0000-0000-0000B4010000}"/>
    <cellStyle name="Input 6 4" xfId="340" xr:uid="{00000000-0005-0000-0000-0000B5010000}"/>
    <cellStyle name="Input 6 4 2" xfId="341" xr:uid="{00000000-0005-0000-0000-0000B6010000}"/>
    <cellStyle name="Input 6 4 3" xfId="955" xr:uid="{00000000-0005-0000-0000-0000B7010000}"/>
    <cellStyle name="Input 6 4 4" xfId="956" xr:uid="{00000000-0005-0000-0000-0000B8010000}"/>
    <cellStyle name="Input 6 5" xfId="342" xr:uid="{00000000-0005-0000-0000-0000B9010000}"/>
    <cellStyle name="Input 6 5 2" xfId="343" xr:uid="{00000000-0005-0000-0000-0000BA010000}"/>
    <cellStyle name="Input 6 5 3" xfId="957" xr:uid="{00000000-0005-0000-0000-0000BB010000}"/>
    <cellStyle name="Input 6 5 4" xfId="958" xr:uid="{00000000-0005-0000-0000-0000BC010000}"/>
    <cellStyle name="Input 6 6" xfId="344" xr:uid="{00000000-0005-0000-0000-0000BD010000}"/>
    <cellStyle name="Input 6 7" xfId="959" xr:uid="{00000000-0005-0000-0000-0000BE010000}"/>
    <cellStyle name="Input 6 8" xfId="960" xr:uid="{00000000-0005-0000-0000-0000BF010000}"/>
    <cellStyle name="Input 7" xfId="345" xr:uid="{00000000-0005-0000-0000-0000C0010000}"/>
    <cellStyle name="Input 7 2" xfId="346" xr:uid="{00000000-0005-0000-0000-0000C1010000}"/>
    <cellStyle name="Input 7 2 2" xfId="347" xr:uid="{00000000-0005-0000-0000-0000C2010000}"/>
    <cellStyle name="Input 7 2 3" xfId="961" xr:uid="{00000000-0005-0000-0000-0000C3010000}"/>
    <cellStyle name="Input 7 2 4" xfId="962" xr:uid="{00000000-0005-0000-0000-0000C4010000}"/>
    <cellStyle name="Input 7 3" xfId="348" xr:uid="{00000000-0005-0000-0000-0000C5010000}"/>
    <cellStyle name="Input 7 3 2" xfId="349" xr:uid="{00000000-0005-0000-0000-0000C6010000}"/>
    <cellStyle name="Input 7 3 3" xfId="963" xr:uid="{00000000-0005-0000-0000-0000C7010000}"/>
    <cellStyle name="Input 7 3 4" xfId="964" xr:uid="{00000000-0005-0000-0000-0000C8010000}"/>
    <cellStyle name="Input 7 4" xfId="350" xr:uid="{00000000-0005-0000-0000-0000C9010000}"/>
    <cellStyle name="Input 7 4 2" xfId="351" xr:uid="{00000000-0005-0000-0000-0000CA010000}"/>
    <cellStyle name="Input 7 4 3" xfId="965" xr:uid="{00000000-0005-0000-0000-0000CB010000}"/>
    <cellStyle name="Input 7 4 4" xfId="966" xr:uid="{00000000-0005-0000-0000-0000CC010000}"/>
    <cellStyle name="Input 7 5" xfId="352" xr:uid="{00000000-0005-0000-0000-0000CD010000}"/>
    <cellStyle name="Input 7 5 2" xfId="353" xr:uid="{00000000-0005-0000-0000-0000CE010000}"/>
    <cellStyle name="Input 7 5 3" xfId="967" xr:uid="{00000000-0005-0000-0000-0000CF010000}"/>
    <cellStyle name="Input 7 5 4" xfId="968" xr:uid="{00000000-0005-0000-0000-0000D0010000}"/>
    <cellStyle name="Input 7 6" xfId="354" xr:uid="{00000000-0005-0000-0000-0000D1010000}"/>
    <cellStyle name="Input 7 7" xfId="969" xr:uid="{00000000-0005-0000-0000-0000D2010000}"/>
    <cellStyle name="Input 7 8" xfId="970" xr:uid="{00000000-0005-0000-0000-0000D3010000}"/>
    <cellStyle name="Input 8" xfId="355" xr:uid="{00000000-0005-0000-0000-0000D4010000}"/>
    <cellStyle name="Input 8 2" xfId="356" xr:uid="{00000000-0005-0000-0000-0000D5010000}"/>
    <cellStyle name="Input 8 3" xfId="971" xr:uid="{00000000-0005-0000-0000-0000D6010000}"/>
    <cellStyle name="Input 8 4" xfId="972" xr:uid="{00000000-0005-0000-0000-0000D7010000}"/>
    <cellStyle name="Linked Cell 2" xfId="357" xr:uid="{00000000-0005-0000-0000-0000D8010000}"/>
    <cellStyle name="MandOTableHeadline" xfId="358" xr:uid="{00000000-0005-0000-0000-0000D9010000}"/>
    <cellStyle name="Millares 10" xfId="359" xr:uid="{00000000-0005-0000-0000-0000DB010000}"/>
    <cellStyle name="Millares 10 2" xfId="360" xr:uid="{00000000-0005-0000-0000-0000DC010000}"/>
    <cellStyle name="Millares 10 2 2" xfId="361" xr:uid="{00000000-0005-0000-0000-0000DD010000}"/>
    <cellStyle name="Millares 10 2 3" xfId="362" xr:uid="{00000000-0005-0000-0000-0000DE010000}"/>
    <cellStyle name="Millares 10 3" xfId="363" xr:uid="{00000000-0005-0000-0000-0000DF010000}"/>
    <cellStyle name="Millares 10 4" xfId="364" xr:uid="{00000000-0005-0000-0000-0000E0010000}"/>
    <cellStyle name="Millares 11" xfId="365" xr:uid="{00000000-0005-0000-0000-0000E1010000}"/>
    <cellStyle name="Millares 11 2" xfId="366" xr:uid="{00000000-0005-0000-0000-0000E2010000}"/>
    <cellStyle name="Millares 11 2 2" xfId="367" xr:uid="{00000000-0005-0000-0000-0000E3010000}"/>
    <cellStyle name="Millares 11 2 3" xfId="368" xr:uid="{00000000-0005-0000-0000-0000E4010000}"/>
    <cellStyle name="Millares 11 3" xfId="369" xr:uid="{00000000-0005-0000-0000-0000E5010000}"/>
    <cellStyle name="Millares 11 4" xfId="370" xr:uid="{00000000-0005-0000-0000-0000E6010000}"/>
    <cellStyle name="Millares 12" xfId="371" xr:uid="{00000000-0005-0000-0000-0000E7010000}"/>
    <cellStyle name="Millares 12 2" xfId="372" xr:uid="{00000000-0005-0000-0000-0000E8010000}"/>
    <cellStyle name="Millares 12 3" xfId="373" xr:uid="{00000000-0005-0000-0000-0000E9010000}"/>
    <cellStyle name="Millares 13" xfId="374" xr:uid="{00000000-0005-0000-0000-0000EA010000}"/>
    <cellStyle name="Millares 13 2" xfId="375" xr:uid="{00000000-0005-0000-0000-0000EB010000}"/>
    <cellStyle name="Millares 13 3" xfId="376" xr:uid="{00000000-0005-0000-0000-0000EC010000}"/>
    <cellStyle name="Millares 14" xfId="377" xr:uid="{00000000-0005-0000-0000-0000ED010000}"/>
    <cellStyle name="Millares 14 2" xfId="378" xr:uid="{00000000-0005-0000-0000-0000EE010000}"/>
    <cellStyle name="Millares 14 2 2" xfId="379" xr:uid="{00000000-0005-0000-0000-0000EF010000}"/>
    <cellStyle name="Millares 14 3" xfId="380" xr:uid="{00000000-0005-0000-0000-0000F0010000}"/>
    <cellStyle name="Millares 15" xfId="381" xr:uid="{00000000-0005-0000-0000-0000F1010000}"/>
    <cellStyle name="Millares 15 2" xfId="382" xr:uid="{00000000-0005-0000-0000-0000F2010000}"/>
    <cellStyle name="Millares 15 2 2" xfId="383" xr:uid="{00000000-0005-0000-0000-0000F3010000}"/>
    <cellStyle name="Millares 15 2 2 2" xfId="1114" xr:uid="{CD513CC1-81F3-3B4D-BF2A-CF082BBC0F09}"/>
    <cellStyle name="Millares 15 2 2 2 2" xfId="1116" xr:uid="{D84E887D-5C27-B745-A421-BB121EC3C75B}"/>
    <cellStyle name="Millares 15 2 3" xfId="1115" xr:uid="{393B02A2-C59C-594D-A049-C2CACCF05DBA}"/>
    <cellStyle name="Millares 15 3" xfId="384" xr:uid="{00000000-0005-0000-0000-0000F4010000}"/>
    <cellStyle name="Millares 15 5" xfId="385" xr:uid="{00000000-0005-0000-0000-0000F5010000}"/>
    <cellStyle name="Millares 16" xfId="386" xr:uid="{00000000-0005-0000-0000-0000F6010000}"/>
    <cellStyle name="Millares 16 2" xfId="387" xr:uid="{00000000-0005-0000-0000-0000F7010000}"/>
    <cellStyle name="Millares 17" xfId="388" xr:uid="{00000000-0005-0000-0000-0000F8010000}"/>
    <cellStyle name="Millares 2" xfId="389" xr:uid="{00000000-0005-0000-0000-0000F9010000}"/>
    <cellStyle name="Millares 2 2" xfId="390" xr:uid="{00000000-0005-0000-0000-0000FA010000}"/>
    <cellStyle name="Millares 2 2 2" xfId="391" xr:uid="{00000000-0005-0000-0000-0000FB010000}"/>
    <cellStyle name="Millares 2 2 2 2" xfId="392" xr:uid="{00000000-0005-0000-0000-0000FC010000}"/>
    <cellStyle name="Millares 2 2 2 3" xfId="393" xr:uid="{00000000-0005-0000-0000-0000FD010000}"/>
    <cellStyle name="Millares 2 2 3" xfId="394" xr:uid="{00000000-0005-0000-0000-0000FE010000}"/>
    <cellStyle name="Millares 2 2 3 2" xfId="395" xr:uid="{00000000-0005-0000-0000-0000FF010000}"/>
    <cellStyle name="Millares 2 2 3 3" xfId="396" xr:uid="{00000000-0005-0000-0000-000000020000}"/>
    <cellStyle name="Millares 2 2 4" xfId="397" xr:uid="{00000000-0005-0000-0000-000001020000}"/>
    <cellStyle name="Millares 2 2 5" xfId="398" xr:uid="{00000000-0005-0000-0000-000002020000}"/>
    <cellStyle name="Millares 2 3" xfId="399" xr:uid="{00000000-0005-0000-0000-000003020000}"/>
    <cellStyle name="Millares 2 3 2" xfId="400" xr:uid="{00000000-0005-0000-0000-000004020000}"/>
    <cellStyle name="Millares 2 3 3" xfId="401" xr:uid="{00000000-0005-0000-0000-000005020000}"/>
    <cellStyle name="Millares 2 4" xfId="402" xr:uid="{00000000-0005-0000-0000-000006020000}"/>
    <cellStyle name="Millares 2 4 2" xfId="403" xr:uid="{00000000-0005-0000-0000-000007020000}"/>
    <cellStyle name="Millares 2 4 3" xfId="404" xr:uid="{00000000-0005-0000-0000-000008020000}"/>
    <cellStyle name="Millares 2 5" xfId="405" xr:uid="{00000000-0005-0000-0000-000009020000}"/>
    <cellStyle name="Millares 2 5 2" xfId="406" xr:uid="{00000000-0005-0000-0000-00000A020000}"/>
    <cellStyle name="Millares 2 5 3" xfId="407" xr:uid="{00000000-0005-0000-0000-00000B020000}"/>
    <cellStyle name="Millares 2 6" xfId="408" xr:uid="{00000000-0005-0000-0000-00000C020000}"/>
    <cellStyle name="Millares 2 6 2" xfId="409" xr:uid="{00000000-0005-0000-0000-00000D020000}"/>
    <cellStyle name="Millares 2 6 3" xfId="410" xr:uid="{00000000-0005-0000-0000-00000E020000}"/>
    <cellStyle name="Millares 2 7" xfId="411" xr:uid="{00000000-0005-0000-0000-00000F020000}"/>
    <cellStyle name="Millares 2 8" xfId="412" xr:uid="{00000000-0005-0000-0000-000010020000}"/>
    <cellStyle name="Millares 2 8 2" xfId="413" xr:uid="{00000000-0005-0000-0000-000011020000}"/>
    <cellStyle name="Millares 2 9" xfId="414" xr:uid="{00000000-0005-0000-0000-000012020000}"/>
    <cellStyle name="Millares 3" xfId="415" xr:uid="{00000000-0005-0000-0000-000013020000}"/>
    <cellStyle name="Millares 3 2" xfId="416" xr:uid="{00000000-0005-0000-0000-000014020000}"/>
    <cellStyle name="Millares 3 2 2" xfId="417" xr:uid="{00000000-0005-0000-0000-000015020000}"/>
    <cellStyle name="Millares 3 2 3" xfId="418" xr:uid="{00000000-0005-0000-0000-000016020000}"/>
    <cellStyle name="Millares 3 3" xfId="419" xr:uid="{00000000-0005-0000-0000-000017020000}"/>
    <cellStyle name="Millares 3 4" xfId="420" xr:uid="{00000000-0005-0000-0000-000018020000}"/>
    <cellStyle name="Millares 4" xfId="421" xr:uid="{00000000-0005-0000-0000-000019020000}"/>
    <cellStyle name="Millares 4 2" xfId="422" xr:uid="{00000000-0005-0000-0000-00001A020000}"/>
    <cellStyle name="Millares 5" xfId="423" xr:uid="{00000000-0005-0000-0000-00001B020000}"/>
    <cellStyle name="Millares 5 2" xfId="424" xr:uid="{00000000-0005-0000-0000-00001C020000}"/>
    <cellStyle name="Millares 5 3" xfId="425" xr:uid="{00000000-0005-0000-0000-00001D020000}"/>
    <cellStyle name="Millares 5 4" xfId="426" xr:uid="{00000000-0005-0000-0000-00001E020000}"/>
    <cellStyle name="Millares 5 5" xfId="427" xr:uid="{00000000-0005-0000-0000-00001F020000}"/>
    <cellStyle name="Millares 6" xfId="428" xr:uid="{00000000-0005-0000-0000-000020020000}"/>
    <cellStyle name="Millares 6 2" xfId="429" xr:uid="{00000000-0005-0000-0000-000021020000}"/>
    <cellStyle name="Millares 6 3" xfId="430" xr:uid="{00000000-0005-0000-0000-000022020000}"/>
    <cellStyle name="Millares 7" xfId="431" xr:uid="{00000000-0005-0000-0000-000023020000}"/>
    <cellStyle name="Millares 7 2" xfId="432" xr:uid="{00000000-0005-0000-0000-000024020000}"/>
    <cellStyle name="Millares 7 3" xfId="433" xr:uid="{00000000-0005-0000-0000-000025020000}"/>
    <cellStyle name="Millares 8" xfId="434" xr:uid="{00000000-0005-0000-0000-000026020000}"/>
    <cellStyle name="Millares 8 2" xfId="435" xr:uid="{00000000-0005-0000-0000-000027020000}"/>
    <cellStyle name="Millares 8 3" xfId="436" xr:uid="{00000000-0005-0000-0000-000028020000}"/>
    <cellStyle name="Millares 9" xfId="437" xr:uid="{00000000-0005-0000-0000-000029020000}"/>
    <cellStyle name="Millares 9 2" xfId="438" xr:uid="{00000000-0005-0000-0000-00002A020000}"/>
    <cellStyle name="Millares 9 3" xfId="439" xr:uid="{00000000-0005-0000-0000-00002B020000}"/>
    <cellStyle name="Normal" xfId="0" builtinId="0"/>
    <cellStyle name="Normal 1" xfId="440" xr:uid="{00000000-0005-0000-0000-00002D020000}"/>
    <cellStyle name="Normal 10" xfId="441" xr:uid="{00000000-0005-0000-0000-00002E020000}"/>
    <cellStyle name="Normal 10 2" xfId="442" xr:uid="{00000000-0005-0000-0000-00002F020000}"/>
    <cellStyle name="Normal 10 3" xfId="443" xr:uid="{00000000-0005-0000-0000-000030020000}"/>
    <cellStyle name="Normal 11" xfId="444" xr:uid="{00000000-0005-0000-0000-000031020000}"/>
    <cellStyle name="Normal 11 2" xfId="445" xr:uid="{00000000-0005-0000-0000-000032020000}"/>
    <cellStyle name="Normal 12" xfId="446" xr:uid="{00000000-0005-0000-0000-000033020000}"/>
    <cellStyle name="Normal 12 2" xfId="447" xr:uid="{00000000-0005-0000-0000-000034020000}"/>
    <cellStyle name="Normal 13" xfId="448" xr:uid="{00000000-0005-0000-0000-000035020000}"/>
    <cellStyle name="Normal 13 2" xfId="5" xr:uid="{00000000-0005-0000-0000-000036020000}"/>
    <cellStyle name="Normal 13 2 2" xfId="10" xr:uid="{00000000-0005-0000-0000-000037020000}"/>
    <cellStyle name="Normal 13 2 2 3" xfId="2" xr:uid="{00000000-0005-0000-0000-000038020000}"/>
    <cellStyle name="Normal 14" xfId="449" xr:uid="{00000000-0005-0000-0000-000039020000}"/>
    <cellStyle name="Normal 15" xfId="450" xr:uid="{00000000-0005-0000-0000-00003A020000}"/>
    <cellStyle name="Normal 15 2" xfId="451" xr:uid="{00000000-0005-0000-0000-00003B020000}"/>
    <cellStyle name="Normal 16" xfId="452" xr:uid="{00000000-0005-0000-0000-00003C020000}"/>
    <cellStyle name="Normal 17" xfId="453" xr:uid="{00000000-0005-0000-0000-00003D020000}"/>
    <cellStyle name="Normal 17 2" xfId="454" xr:uid="{00000000-0005-0000-0000-00003E020000}"/>
    <cellStyle name="Normal 17 3" xfId="455" xr:uid="{00000000-0005-0000-0000-00003F020000}"/>
    <cellStyle name="Normal 18" xfId="456" xr:uid="{00000000-0005-0000-0000-000040020000}"/>
    <cellStyle name="Normal 19" xfId="457" xr:uid="{00000000-0005-0000-0000-000041020000}"/>
    <cellStyle name="Normal 2" xfId="458" xr:uid="{00000000-0005-0000-0000-000042020000}"/>
    <cellStyle name="Normal 2 10" xfId="459" xr:uid="{00000000-0005-0000-0000-000043020000}"/>
    <cellStyle name="Normal 2 11" xfId="460" xr:uid="{00000000-0005-0000-0000-000044020000}"/>
    <cellStyle name="Normal 2 12" xfId="461" xr:uid="{00000000-0005-0000-0000-000045020000}"/>
    <cellStyle name="Normal 2 13" xfId="462" xr:uid="{00000000-0005-0000-0000-000046020000}"/>
    <cellStyle name="Normal 2 14" xfId="463" xr:uid="{00000000-0005-0000-0000-000047020000}"/>
    <cellStyle name="Normal 2 15" xfId="464" xr:uid="{00000000-0005-0000-0000-000048020000}"/>
    <cellStyle name="Normal 2 16" xfId="465" xr:uid="{00000000-0005-0000-0000-000049020000}"/>
    <cellStyle name="Normal 2 17" xfId="466" xr:uid="{00000000-0005-0000-0000-00004A020000}"/>
    <cellStyle name="Normal 2 18" xfId="467" xr:uid="{00000000-0005-0000-0000-00004B020000}"/>
    <cellStyle name="Normal 2 19" xfId="468" xr:uid="{00000000-0005-0000-0000-00004C020000}"/>
    <cellStyle name="Normal 2 2" xfId="469" xr:uid="{00000000-0005-0000-0000-00004D020000}"/>
    <cellStyle name="Normal 2 2 2" xfId="470" xr:uid="{00000000-0005-0000-0000-00004E020000}"/>
    <cellStyle name="Normal 2 2 3" xfId="471" xr:uid="{00000000-0005-0000-0000-00004F020000}"/>
    <cellStyle name="Normal 2 2 4" xfId="472" xr:uid="{00000000-0005-0000-0000-000050020000}"/>
    <cellStyle name="Normal 2 20" xfId="473" xr:uid="{00000000-0005-0000-0000-000051020000}"/>
    <cellStyle name="Normal 2 21" xfId="474" xr:uid="{00000000-0005-0000-0000-000052020000}"/>
    <cellStyle name="Normal 2 22" xfId="475" xr:uid="{00000000-0005-0000-0000-000053020000}"/>
    <cellStyle name="Normal 2 23" xfId="476" xr:uid="{00000000-0005-0000-0000-000054020000}"/>
    <cellStyle name="Normal 2 24" xfId="477" xr:uid="{00000000-0005-0000-0000-000055020000}"/>
    <cellStyle name="Normal 2 25" xfId="478" xr:uid="{00000000-0005-0000-0000-000056020000}"/>
    <cellStyle name="Normal 2 3" xfId="479" xr:uid="{00000000-0005-0000-0000-000057020000}"/>
    <cellStyle name="Normal 2 4" xfId="480" xr:uid="{00000000-0005-0000-0000-000058020000}"/>
    <cellStyle name="Normal 2 4 2" xfId="481" xr:uid="{00000000-0005-0000-0000-000059020000}"/>
    <cellStyle name="Normal 2 5" xfId="482" xr:uid="{00000000-0005-0000-0000-00005A020000}"/>
    <cellStyle name="Normal 2 6" xfId="483" xr:uid="{00000000-0005-0000-0000-00005B020000}"/>
    <cellStyle name="Normal 2 7" xfId="484" xr:uid="{00000000-0005-0000-0000-00005C020000}"/>
    <cellStyle name="Normal 2 8" xfId="485" xr:uid="{00000000-0005-0000-0000-00005D020000}"/>
    <cellStyle name="Normal 2 8 2" xfId="486" xr:uid="{00000000-0005-0000-0000-00005E020000}"/>
    <cellStyle name="Normal 2 8 3" xfId="487" xr:uid="{00000000-0005-0000-0000-00005F020000}"/>
    <cellStyle name="Normal 2 9" xfId="488" xr:uid="{00000000-0005-0000-0000-000060020000}"/>
    <cellStyle name="Normal 2_DATOS SEBASTIAN ratios140408" xfId="489" xr:uid="{00000000-0005-0000-0000-000061020000}"/>
    <cellStyle name="Normal 20" xfId="490" xr:uid="{00000000-0005-0000-0000-000062020000}"/>
    <cellStyle name="Normal 21" xfId="491" xr:uid="{00000000-0005-0000-0000-000063020000}"/>
    <cellStyle name="Normal 22" xfId="492" xr:uid="{00000000-0005-0000-0000-000064020000}"/>
    <cellStyle name="Normal 22 2" xfId="493" xr:uid="{00000000-0005-0000-0000-000065020000}"/>
    <cellStyle name="Normal 22 3" xfId="494" xr:uid="{00000000-0005-0000-0000-000066020000}"/>
    <cellStyle name="Normal 22 3 2" xfId="495" xr:uid="{00000000-0005-0000-0000-000067020000}"/>
    <cellStyle name="Normal 22 4" xfId="496" xr:uid="{00000000-0005-0000-0000-000068020000}"/>
    <cellStyle name="Normal 23" xfId="497" xr:uid="{00000000-0005-0000-0000-000069020000}"/>
    <cellStyle name="Normal 24" xfId="498" xr:uid="{00000000-0005-0000-0000-00006A020000}"/>
    <cellStyle name="Normal 24 2" xfId="499" xr:uid="{00000000-0005-0000-0000-00006B020000}"/>
    <cellStyle name="Normal 24 3" xfId="500" xr:uid="{00000000-0005-0000-0000-00006C020000}"/>
    <cellStyle name="Normal 25" xfId="501" xr:uid="{00000000-0005-0000-0000-00006D020000}"/>
    <cellStyle name="Normal 25 2" xfId="502" xr:uid="{00000000-0005-0000-0000-00006E020000}"/>
    <cellStyle name="Normal 26" xfId="503" xr:uid="{00000000-0005-0000-0000-00006F020000}"/>
    <cellStyle name="Normal 26 2" xfId="504" xr:uid="{00000000-0005-0000-0000-000070020000}"/>
    <cellStyle name="Normal 27" xfId="505" xr:uid="{00000000-0005-0000-0000-000071020000}"/>
    <cellStyle name="Normal 28" xfId="506" xr:uid="{00000000-0005-0000-0000-000072020000}"/>
    <cellStyle name="Normal 29" xfId="507" xr:uid="{00000000-0005-0000-0000-000073020000}"/>
    <cellStyle name="Normal 3" xfId="6" xr:uid="{00000000-0005-0000-0000-000074020000}"/>
    <cellStyle name="Normal 3 10" xfId="508" xr:uid="{00000000-0005-0000-0000-000075020000}"/>
    <cellStyle name="Normal 3 11" xfId="509" xr:uid="{00000000-0005-0000-0000-000076020000}"/>
    <cellStyle name="Normal 3 12" xfId="510" xr:uid="{00000000-0005-0000-0000-000077020000}"/>
    <cellStyle name="Normal 3 13" xfId="511" xr:uid="{00000000-0005-0000-0000-000078020000}"/>
    <cellStyle name="Normal 3 14" xfId="512" xr:uid="{00000000-0005-0000-0000-000079020000}"/>
    <cellStyle name="Normal 3 15" xfId="513" xr:uid="{00000000-0005-0000-0000-00007A020000}"/>
    <cellStyle name="Normal 3 16" xfId="514" xr:uid="{00000000-0005-0000-0000-00007B020000}"/>
    <cellStyle name="Normal 3 17" xfId="515" xr:uid="{00000000-0005-0000-0000-00007C020000}"/>
    <cellStyle name="Normal 3 18" xfId="516" xr:uid="{00000000-0005-0000-0000-00007D020000}"/>
    <cellStyle name="Normal 3 19" xfId="517" xr:uid="{00000000-0005-0000-0000-00007E020000}"/>
    <cellStyle name="Normal 3 2" xfId="518" xr:uid="{00000000-0005-0000-0000-00007F020000}"/>
    <cellStyle name="Normal 3 20" xfId="519" xr:uid="{00000000-0005-0000-0000-000080020000}"/>
    <cellStyle name="Normal 3 21" xfId="520" xr:uid="{00000000-0005-0000-0000-000081020000}"/>
    <cellStyle name="Normal 3 21 2" xfId="521" xr:uid="{00000000-0005-0000-0000-000082020000}"/>
    <cellStyle name="Normal 3 22" xfId="522" xr:uid="{00000000-0005-0000-0000-000083020000}"/>
    <cellStyle name="Normal 3 23" xfId="523" xr:uid="{00000000-0005-0000-0000-000084020000}"/>
    <cellStyle name="Normal 3 24" xfId="524" xr:uid="{00000000-0005-0000-0000-000085020000}"/>
    <cellStyle name="Normal 3 3" xfId="525" xr:uid="{00000000-0005-0000-0000-000086020000}"/>
    <cellStyle name="Normal 3 4" xfId="526" xr:uid="{00000000-0005-0000-0000-000087020000}"/>
    <cellStyle name="Normal 3 5" xfId="527" xr:uid="{00000000-0005-0000-0000-000088020000}"/>
    <cellStyle name="Normal 3 6" xfId="528" xr:uid="{00000000-0005-0000-0000-000089020000}"/>
    <cellStyle name="Normal 3 7" xfId="529" xr:uid="{00000000-0005-0000-0000-00008A020000}"/>
    <cellStyle name="Normal 3 8" xfId="530" xr:uid="{00000000-0005-0000-0000-00008B020000}"/>
    <cellStyle name="Normal 3 9" xfId="531" xr:uid="{00000000-0005-0000-0000-00008C020000}"/>
    <cellStyle name="Normal 30" xfId="532" xr:uid="{00000000-0005-0000-0000-00008D020000}"/>
    <cellStyle name="Normal 31" xfId="533" xr:uid="{00000000-0005-0000-0000-00008E020000}"/>
    <cellStyle name="Normal 32" xfId="534" xr:uid="{00000000-0005-0000-0000-00008F020000}"/>
    <cellStyle name="Normal 33" xfId="535" xr:uid="{00000000-0005-0000-0000-000090020000}"/>
    <cellStyle name="Normal 34" xfId="536" xr:uid="{00000000-0005-0000-0000-000091020000}"/>
    <cellStyle name="Normal 35" xfId="537" xr:uid="{00000000-0005-0000-0000-000092020000}"/>
    <cellStyle name="Normal 36" xfId="538" xr:uid="{00000000-0005-0000-0000-000093020000}"/>
    <cellStyle name="Normal 37" xfId="539" xr:uid="{00000000-0005-0000-0000-000094020000}"/>
    <cellStyle name="Normal 38" xfId="540" xr:uid="{00000000-0005-0000-0000-000095020000}"/>
    <cellStyle name="Normal 39" xfId="541" xr:uid="{00000000-0005-0000-0000-000096020000}"/>
    <cellStyle name="Normal 4" xfId="542" xr:uid="{00000000-0005-0000-0000-000097020000}"/>
    <cellStyle name="Normal 4 2" xfId="543" xr:uid="{00000000-0005-0000-0000-000098020000}"/>
    <cellStyle name="Normal 4 3" xfId="544" xr:uid="{00000000-0005-0000-0000-000099020000}"/>
    <cellStyle name="Normal 4 4" xfId="545" xr:uid="{00000000-0005-0000-0000-00009A020000}"/>
    <cellStyle name="Normal 4 5" xfId="546" xr:uid="{00000000-0005-0000-0000-00009B020000}"/>
    <cellStyle name="Normal 4 6" xfId="547" xr:uid="{00000000-0005-0000-0000-00009C020000}"/>
    <cellStyle name="Normal 4 7" xfId="548" xr:uid="{00000000-0005-0000-0000-00009D020000}"/>
    <cellStyle name="Normal 4_Book2" xfId="549" xr:uid="{00000000-0005-0000-0000-00009E020000}"/>
    <cellStyle name="Normal 40" xfId="550" xr:uid="{00000000-0005-0000-0000-00009F020000}"/>
    <cellStyle name="Normal 41" xfId="551" xr:uid="{00000000-0005-0000-0000-0000A0020000}"/>
    <cellStyle name="Normal 42" xfId="552" xr:uid="{00000000-0005-0000-0000-0000A1020000}"/>
    <cellStyle name="Normal 43" xfId="553" xr:uid="{00000000-0005-0000-0000-0000A2020000}"/>
    <cellStyle name="Normal 44" xfId="554" xr:uid="{00000000-0005-0000-0000-0000A3020000}"/>
    <cellStyle name="Normal 45" xfId="555" xr:uid="{00000000-0005-0000-0000-0000A4020000}"/>
    <cellStyle name="Normal 46" xfId="556" xr:uid="{00000000-0005-0000-0000-0000A5020000}"/>
    <cellStyle name="Normal 47" xfId="557" xr:uid="{00000000-0005-0000-0000-0000A6020000}"/>
    <cellStyle name="Normal 48" xfId="558" xr:uid="{00000000-0005-0000-0000-0000A7020000}"/>
    <cellStyle name="Normal 49" xfId="559" xr:uid="{00000000-0005-0000-0000-0000A8020000}"/>
    <cellStyle name="Normal 5" xfId="560" xr:uid="{00000000-0005-0000-0000-0000A9020000}"/>
    <cellStyle name="Normal 5 2" xfId="561" xr:uid="{00000000-0005-0000-0000-0000AA020000}"/>
    <cellStyle name="Normal 5 3" xfId="562" xr:uid="{00000000-0005-0000-0000-0000AB020000}"/>
    <cellStyle name="Normal 5 4" xfId="563" xr:uid="{00000000-0005-0000-0000-0000AC020000}"/>
    <cellStyle name="Normal 5 5" xfId="564" xr:uid="{00000000-0005-0000-0000-0000AD020000}"/>
    <cellStyle name="Normal 50" xfId="565" xr:uid="{00000000-0005-0000-0000-0000AE020000}"/>
    <cellStyle name="Normal 51" xfId="566" xr:uid="{00000000-0005-0000-0000-0000AF020000}"/>
    <cellStyle name="Normal 52" xfId="567" xr:uid="{00000000-0005-0000-0000-0000B0020000}"/>
    <cellStyle name="Normal 53" xfId="568" xr:uid="{00000000-0005-0000-0000-0000B1020000}"/>
    <cellStyle name="Normal 54" xfId="569" xr:uid="{00000000-0005-0000-0000-0000B2020000}"/>
    <cellStyle name="Normal 55" xfId="570" xr:uid="{00000000-0005-0000-0000-0000B3020000}"/>
    <cellStyle name="Normal 55 2" xfId="571" xr:uid="{00000000-0005-0000-0000-0000B4020000}"/>
    <cellStyle name="Normal 55 3" xfId="572" xr:uid="{00000000-0005-0000-0000-0000B5020000}"/>
    <cellStyle name="Normal 56" xfId="573" xr:uid="{00000000-0005-0000-0000-0000B6020000}"/>
    <cellStyle name="Normal 56 2" xfId="574" xr:uid="{00000000-0005-0000-0000-0000B7020000}"/>
    <cellStyle name="Normal 57" xfId="575" xr:uid="{00000000-0005-0000-0000-0000B8020000}"/>
    <cellStyle name="Normal 58" xfId="576" xr:uid="{00000000-0005-0000-0000-0000B9020000}"/>
    <cellStyle name="Normal 58 2" xfId="577" xr:uid="{00000000-0005-0000-0000-0000BA020000}"/>
    <cellStyle name="Normal 59" xfId="578" xr:uid="{00000000-0005-0000-0000-0000BB020000}"/>
    <cellStyle name="Normal 6" xfId="579" xr:uid="{00000000-0005-0000-0000-0000BC020000}"/>
    <cellStyle name="Normal 6 2" xfId="580" xr:uid="{00000000-0005-0000-0000-0000BD020000}"/>
    <cellStyle name="Normal 6 3" xfId="581" xr:uid="{00000000-0005-0000-0000-0000BE020000}"/>
    <cellStyle name="Normal 6 4" xfId="582" xr:uid="{00000000-0005-0000-0000-0000BF020000}"/>
    <cellStyle name="Normal 60" xfId="583" xr:uid="{00000000-0005-0000-0000-0000C0020000}"/>
    <cellStyle name="Normal 61" xfId="584" xr:uid="{00000000-0005-0000-0000-0000C1020000}"/>
    <cellStyle name="Normal 61 2" xfId="585" xr:uid="{00000000-0005-0000-0000-0000C2020000}"/>
    <cellStyle name="Normal 62" xfId="586" xr:uid="{00000000-0005-0000-0000-0000C3020000}"/>
    <cellStyle name="Normal 62 2" xfId="587" xr:uid="{00000000-0005-0000-0000-0000C4020000}"/>
    <cellStyle name="Normal 63" xfId="588" xr:uid="{00000000-0005-0000-0000-0000C5020000}"/>
    <cellStyle name="Normal 64" xfId="589" xr:uid="{00000000-0005-0000-0000-0000C6020000}"/>
    <cellStyle name="Normal 65" xfId="590" xr:uid="{00000000-0005-0000-0000-0000C7020000}"/>
    <cellStyle name="Normal 66" xfId="591" xr:uid="{00000000-0005-0000-0000-0000C8020000}"/>
    <cellStyle name="Normal 67" xfId="592" xr:uid="{00000000-0005-0000-0000-0000C9020000}"/>
    <cellStyle name="Normal 68" xfId="593" xr:uid="{00000000-0005-0000-0000-0000CA020000}"/>
    <cellStyle name="Normal 69" xfId="594" xr:uid="{00000000-0005-0000-0000-0000CB020000}"/>
    <cellStyle name="Normal 7" xfId="595" xr:uid="{00000000-0005-0000-0000-0000CC020000}"/>
    <cellStyle name="Normal 7 2" xfId="596" xr:uid="{00000000-0005-0000-0000-0000CD020000}"/>
    <cellStyle name="Normal 7 3" xfId="597" xr:uid="{00000000-0005-0000-0000-0000CE020000}"/>
    <cellStyle name="Normal 70" xfId="598" xr:uid="{00000000-0005-0000-0000-0000CF020000}"/>
    <cellStyle name="Normal 71" xfId="599" xr:uid="{00000000-0005-0000-0000-0000D0020000}"/>
    <cellStyle name="Normal 72" xfId="600" xr:uid="{00000000-0005-0000-0000-0000D1020000}"/>
    <cellStyle name="Normal 73" xfId="601" xr:uid="{00000000-0005-0000-0000-0000D2020000}"/>
    <cellStyle name="Normal 74" xfId="602" xr:uid="{00000000-0005-0000-0000-0000D3020000}"/>
    <cellStyle name="Normal 75" xfId="603" xr:uid="{00000000-0005-0000-0000-0000D4020000}"/>
    <cellStyle name="Normal 76" xfId="604" xr:uid="{00000000-0005-0000-0000-0000D5020000}"/>
    <cellStyle name="Normal 8" xfId="605" xr:uid="{00000000-0005-0000-0000-0000D6020000}"/>
    <cellStyle name="Normal 8 2" xfId="606" xr:uid="{00000000-0005-0000-0000-0000D7020000}"/>
    <cellStyle name="Normal 8 3" xfId="607" xr:uid="{00000000-0005-0000-0000-0000D8020000}"/>
    <cellStyle name="Normal 8 4" xfId="608" xr:uid="{00000000-0005-0000-0000-0000D9020000}"/>
    <cellStyle name="Normal 9" xfId="609" xr:uid="{00000000-0005-0000-0000-0000DA020000}"/>
    <cellStyle name="Normal 9 2" xfId="610" xr:uid="{00000000-0005-0000-0000-0000DB020000}"/>
    <cellStyle name="Normal 9 3" xfId="611" xr:uid="{00000000-0005-0000-0000-0000DC020000}"/>
    <cellStyle name="Normal 9 4" xfId="612" xr:uid="{00000000-0005-0000-0000-0000DD020000}"/>
    <cellStyle name="Normal 9 4 2" xfId="613" xr:uid="{00000000-0005-0000-0000-0000DE020000}"/>
    <cellStyle name="Normal 9 4 3" xfId="614" xr:uid="{00000000-0005-0000-0000-0000DF020000}"/>
    <cellStyle name="Normal-droit" xfId="615" xr:uid="{00000000-0005-0000-0000-0000E0020000}"/>
    <cellStyle name="Normal-droite" xfId="616" xr:uid="{00000000-0005-0000-0000-0000E1020000}"/>
    <cellStyle name="Note 2" xfId="617" xr:uid="{00000000-0005-0000-0000-0000E2020000}"/>
    <cellStyle name="Note 2 2" xfId="618" xr:uid="{00000000-0005-0000-0000-0000E3020000}"/>
    <cellStyle name="Note 2 2 2" xfId="619" xr:uid="{00000000-0005-0000-0000-0000E4020000}"/>
    <cellStyle name="Note 2 2 3" xfId="973" xr:uid="{00000000-0005-0000-0000-0000E5020000}"/>
    <cellStyle name="Note 2 2 4" xfId="974" xr:uid="{00000000-0005-0000-0000-0000E6020000}"/>
    <cellStyle name="Note 2 3" xfId="620" xr:uid="{00000000-0005-0000-0000-0000E7020000}"/>
    <cellStyle name="Note 2 3 2" xfId="621" xr:uid="{00000000-0005-0000-0000-0000E8020000}"/>
    <cellStyle name="Note 2 3 3" xfId="975" xr:uid="{00000000-0005-0000-0000-0000E9020000}"/>
    <cellStyle name="Note 2 3 4" xfId="976" xr:uid="{00000000-0005-0000-0000-0000EA020000}"/>
    <cellStyle name="Note 2 4" xfId="622" xr:uid="{00000000-0005-0000-0000-0000EB020000}"/>
    <cellStyle name="Note 2 4 2" xfId="623" xr:uid="{00000000-0005-0000-0000-0000EC020000}"/>
    <cellStyle name="Note 2 4 3" xfId="977" xr:uid="{00000000-0005-0000-0000-0000ED020000}"/>
    <cellStyle name="Note 2 4 4" xfId="978" xr:uid="{00000000-0005-0000-0000-0000EE020000}"/>
    <cellStyle name="Note 2 5" xfId="624" xr:uid="{00000000-0005-0000-0000-0000EF020000}"/>
    <cellStyle name="Note 2 5 2" xfId="625" xr:uid="{00000000-0005-0000-0000-0000F0020000}"/>
    <cellStyle name="Note 2 5 3" xfId="979" xr:uid="{00000000-0005-0000-0000-0000F1020000}"/>
    <cellStyle name="Note 2 5 4" xfId="980" xr:uid="{00000000-0005-0000-0000-0000F2020000}"/>
    <cellStyle name="Note 2 6" xfId="626" xr:uid="{00000000-0005-0000-0000-0000F3020000}"/>
    <cellStyle name="Note 2 7" xfId="981" xr:uid="{00000000-0005-0000-0000-0000F4020000}"/>
    <cellStyle name="Note 2 8" xfId="982" xr:uid="{00000000-0005-0000-0000-0000F5020000}"/>
    <cellStyle name="Note 3" xfId="627" xr:uid="{00000000-0005-0000-0000-0000F6020000}"/>
    <cellStyle name="Note 3 2" xfId="628" xr:uid="{00000000-0005-0000-0000-0000F7020000}"/>
    <cellStyle name="Note 3 2 2" xfId="629" xr:uid="{00000000-0005-0000-0000-0000F8020000}"/>
    <cellStyle name="Note 3 2 3" xfId="983" xr:uid="{00000000-0005-0000-0000-0000F9020000}"/>
    <cellStyle name="Note 3 2 4" xfId="984" xr:uid="{00000000-0005-0000-0000-0000FA020000}"/>
    <cellStyle name="Note 3 3" xfId="630" xr:uid="{00000000-0005-0000-0000-0000FB020000}"/>
    <cellStyle name="Note 3 3 2" xfId="631" xr:uid="{00000000-0005-0000-0000-0000FC020000}"/>
    <cellStyle name="Note 3 3 3" xfId="985" xr:uid="{00000000-0005-0000-0000-0000FD020000}"/>
    <cellStyle name="Note 3 3 4" xfId="986" xr:uid="{00000000-0005-0000-0000-0000FE020000}"/>
    <cellStyle name="Note 3 4" xfId="632" xr:uid="{00000000-0005-0000-0000-0000FF020000}"/>
    <cellStyle name="Note 3 4 2" xfId="633" xr:uid="{00000000-0005-0000-0000-000000030000}"/>
    <cellStyle name="Note 3 4 3" xfId="987" xr:uid="{00000000-0005-0000-0000-000001030000}"/>
    <cellStyle name="Note 3 4 4" xfId="988" xr:uid="{00000000-0005-0000-0000-000002030000}"/>
    <cellStyle name="Note 3 5" xfId="634" xr:uid="{00000000-0005-0000-0000-000003030000}"/>
    <cellStyle name="Note 3 5 2" xfId="635" xr:uid="{00000000-0005-0000-0000-000004030000}"/>
    <cellStyle name="Note 3 5 3" xfId="989" xr:uid="{00000000-0005-0000-0000-000005030000}"/>
    <cellStyle name="Note 3 5 4" xfId="990" xr:uid="{00000000-0005-0000-0000-000006030000}"/>
    <cellStyle name="Note 3 6" xfId="636" xr:uid="{00000000-0005-0000-0000-000007030000}"/>
    <cellStyle name="Note 3 7" xfId="991" xr:uid="{00000000-0005-0000-0000-000008030000}"/>
    <cellStyle name="Note 3 8" xfId="992" xr:uid="{00000000-0005-0000-0000-000009030000}"/>
    <cellStyle name="Note 4" xfId="637" xr:uid="{00000000-0005-0000-0000-00000A030000}"/>
    <cellStyle name="Note 4 2" xfId="638" xr:uid="{00000000-0005-0000-0000-00000B030000}"/>
    <cellStyle name="Note 4 2 2" xfId="639" xr:uid="{00000000-0005-0000-0000-00000C030000}"/>
    <cellStyle name="Note 4 2 3" xfId="993" xr:uid="{00000000-0005-0000-0000-00000D030000}"/>
    <cellStyle name="Note 4 2 4" xfId="994" xr:uid="{00000000-0005-0000-0000-00000E030000}"/>
    <cellStyle name="Note 4 3" xfId="640" xr:uid="{00000000-0005-0000-0000-00000F030000}"/>
    <cellStyle name="Note 4 3 2" xfId="641" xr:uid="{00000000-0005-0000-0000-000010030000}"/>
    <cellStyle name="Note 4 3 3" xfId="995" xr:uid="{00000000-0005-0000-0000-000011030000}"/>
    <cellStyle name="Note 4 3 4" xfId="996" xr:uid="{00000000-0005-0000-0000-000012030000}"/>
    <cellStyle name="Note 4 4" xfId="642" xr:uid="{00000000-0005-0000-0000-000013030000}"/>
    <cellStyle name="Note 4 4 2" xfId="643" xr:uid="{00000000-0005-0000-0000-000014030000}"/>
    <cellStyle name="Note 4 4 3" xfId="997" xr:uid="{00000000-0005-0000-0000-000015030000}"/>
    <cellStyle name="Note 4 4 4" xfId="998" xr:uid="{00000000-0005-0000-0000-000016030000}"/>
    <cellStyle name="Note 4 5" xfId="644" xr:uid="{00000000-0005-0000-0000-000017030000}"/>
    <cellStyle name="Note 4 5 2" xfId="645" xr:uid="{00000000-0005-0000-0000-000018030000}"/>
    <cellStyle name="Note 4 5 3" xfId="999" xr:uid="{00000000-0005-0000-0000-000019030000}"/>
    <cellStyle name="Note 4 5 4" xfId="1000" xr:uid="{00000000-0005-0000-0000-00001A030000}"/>
    <cellStyle name="Note 4 6" xfId="646" xr:uid="{00000000-0005-0000-0000-00001B030000}"/>
    <cellStyle name="Note 4 7" xfId="1001" xr:uid="{00000000-0005-0000-0000-00001C030000}"/>
    <cellStyle name="Note 4 8" xfId="1002" xr:uid="{00000000-0005-0000-0000-00001D030000}"/>
    <cellStyle name="Note 5" xfId="647" xr:uid="{00000000-0005-0000-0000-00001E030000}"/>
    <cellStyle name="Note 5 2" xfId="648" xr:uid="{00000000-0005-0000-0000-00001F030000}"/>
    <cellStyle name="Note 5 2 2" xfId="649" xr:uid="{00000000-0005-0000-0000-000020030000}"/>
    <cellStyle name="Note 5 2 3" xfId="1003" xr:uid="{00000000-0005-0000-0000-000021030000}"/>
    <cellStyle name="Note 5 2 4" xfId="1004" xr:uid="{00000000-0005-0000-0000-000022030000}"/>
    <cellStyle name="Note 5 3" xfId="650" xr:uid="{00000000-0005-0000-0000-000023030000}"/>
    <cellStyle name="Note 5 3 2" xfId="651" xr:uid="{00000000-0005-0000-0000-000024030000}"/>
    <cellStyle name="Note 5 3 3" xfId="1005" xr:uid="{00000000-0005-0000-0000-000025030000}"/>
    <cellStyle name="Note 5 3 4" xfId="1006" xr:uid="{00000000-0005-0000-0000-000026030000}"/>
    <cellStyle name="Note 5 4" xfId="652" xr:uid="{00000000-0005-0000-0000-000027030000}"/>
    <cellStyle name="Note 5 4 2" xfId="653" xr:uid="{00000000-0005-0000-0000-000028030000}"/>
    <cellStyle name="Note 5 4 3" xfId="1007" xr:uid="{00000000-0005-0000-0000-000029030000}"/>
    <cellStyle name="Note 5 4 4" xfId="1008" xr:uid="{00000000-0005-0000-0000-00002A030000}"/>
    <cellStyle name="Note 5 5" xfId="654" xr:uid="{00000000-0005-0000-0000-00002B030000}"/>
    <cellStyle name="Note 5 5 2" xfId="655" xr:uid="{00000000-0005-0000-0000-00002C030000}"/>
    <cellStyle name="Note 5 5 3" xfId="1009" xr:uid="{00000000-0005-0000-0000-00002D030000}"/>
    <cellStyle name="Note 5 5 4" xfId="1010" xr:uid="{00000000-0005-0000-0000-00002E030000}"/>
    <cellStyle name="Note 5 6" xfId="656" xr:uid="{00000000-0005-0000-0000-00002F030000}"/>
    <cellStyle name="Note 5 7" xfId="1011" xr:uid="{00000000-0005-0000-0000-000030030000}"/>
    <cellStyle name="Note 5 8" xfId="1012" xr:uid="{00000000-0005-0000-0000-000031030000}"/>
    <cellStyle name="Note 6" xfId="657" xr:uid="{00000000-0005-0000-0000-000032030000}"/>
    <cellStyle name="Note 6 2" xfId="658" xr:uid="{00000000-0005-0000-0000-000033030000}"/>
    <cellStyle name="Note 6 2 2" xfId="659" xr:uid="{00000000-0005-0000-0000-000034030000}"/>
    <cellStyle name="Note 6 2 3" xfId="1013" xr:uid="{00000000-0005-0000-0000-000035030000}"/>
    <cellStyle name="Note 6 2 4" xfId="1014" xr:uid="{00000000-0005-0000-0000-000036030000}"/>
    <cellStyle name="Note 6 3" xfId="660" xr:uid="{00000000-0005-0000-0000-000037030000}"/>
    <cellStyle name="Note 6 3 2" xfId="661" xr:uid="{00000000-0005-0000-0000-000038030000}"/>
    <cellStyle name="Note 6 3 3" xfId="1015" xr:uid="{00000000-0005-0000-0000-000039030000}"/>
    <cellStyle name="Note 6 3 4" xfId="1016" xr:uid="{00000000-0005-0000-0000-00003A030000}"/>
    <cellStyle name="Note 6 4" xfId="662" xr:uid="{00000000-0005-0000-0000-00003B030000}"/>
    <cellStyle name="Note 6 4 2" xfId="663" xr:uid="{00000000-0005-0000-0000-00003C030000}"/>
    <cellStyle name="Note 6 4 3" xfId="1017" xr:uid="{00000000-0005-0000-0000-00003D030000}"/>
    <cellStyle name="Note 6 4 4" xfId="1018" xr:uid="{00000000-0005-0000-0000-00003E030000}"/>
    <cellStyle name="Note 6 5" xfId="664" xr:uid="{00000000-0005-0000-0000-00003F030000}"/>
    <cellStyle name="Note 6 5 2" xfId="665" xr:uid="{00000000-0005-0000-0000-000040030000}"/>
    <cellStyle name="Note 6 5 3" xfId="1019" xr:uid="{00000000-0005-0000-0000-000041030000}"/>
    <cellStyle name="Note 6 5 4" xfId="1020" xr:uid="{00000000-0005-0000-0000-000042030000}"/>
    <cellStyle name="Note 6 6" xfId="666" xr:uid="{00000000-0005-0000-0000-000043030000}"/>
    <cellStyle name="Note 6 7" xfId="1021" xr:uid="{00000000-0005-0000-0000-000044030000}"/>
    <cellStyle name="Note 6 8" xfId="1022" xr:uid="{00000000-0005-0000-0000-000045030000}"/>
    <cellStyle name="Note 7" xfId="667" xr:uid="{00000000-0005-0000-0000-000046030000}"/>
    <cellStyle name="Note 7 2" xfId="668" xr:uid="{00000000-0005-0000-0000-000047030000}"/>
    <cellStyle name="Note 7 2 2" xfId="669" xr:uid="{00000000-0005-0000-0000-000048030000}"/>
    <cellStyle name="Note 7 2 3" xfId="1023" xr:uid="{00000000-0005-0000-0000-000049030000}"/>
    <cellStyle name="Note 7 2 4" xfId="1024" xr:uid="{00000000-0005-0000-0000-00004A030000}"/>
    <cellStyle name="Note 7 3" xfId="670" xr:uid="{00000000-0005-0000-0000-00004B030000}"/>
    <cellStyle name="Note 7 3 2" xfId="671" xr:uid="{00000000-0005-0000-0000-00004C030000}"/>
    <cellStyle name="Note 7 3 3" xfId="1025" xr:uid="{00000000-0005-0000-0000-00004D030000}"/>
    <cellStyle name="Note 7 3 4" xfId="1026" xr:uid="{00000000-0005-0000-0000-00004E030000}"/>
    <cellStyle name="Note 7 4" xfId="672" xr:uid="{00000000-0005-0000-0000-00004F030000}"/>
    <cellStyle name="Note 7 4 2" xfId="673" xr:uid="{00000000-0005-0000-0000-000050030000}"/>
    <cellStyle name="Note 7 4 3" xfId="1027" xr:uid="{00000000-0005-0000-0000-000051030000}"/>
    <cellStyle name="Note 7 4 4" xfId="1028" xr:uid="{00000000-0005-0000-0000-000052030000}"/>
    <cellStyle name="Note 7 5" xfId="674" xr:uid="{00000000-0005-0000-0000-000053030000}"/>
    <cellStyle name="Note 7 5 2" xfId="675" xr:uid="{00000000-0005-0000-0000-000054030000}"/>
    <cellStyle name="Note 7 5 3" xfId="1029" xr:uid="{00000000-0005-0000-0000-000055030000}"/>
    <cellStyle name="Note 7 5 4" xfId="1030" xr:uid="{00000000-0005-0000-0000-000056030000}"/>
    <cellStyle name="Note 7 6" xfId="676" xr:uid="{00000000-0005-0000-0000-000057030000}"/>
    <cellStyle name="Note 7 7" xfId="1031" xr:uid="{00000000-0005-0000-0000-000058030000}"/>
    <cellStyle name="Note 7 8" xfId="1032" xr:uid="{00000000-0005-0000-0000-000059030000}"/>
    <cellStyle name="Note 8" xfId="677" xr:uid="{00000000-0005-0000-0000-00005A030000}"/>
    <cellStyle name="Note 8 2" xfId="678" xr:uid="{00000000-0005-0000-0000-00005B030000}"/>
    <cellStyle name="Note 8 3" xfId="1033" xr:uid="{00000000-0005-0000-0000-00005C030000}"/>
    <cellStyle name="Note 8 4" xfId="1034" xr:uid="{00000000-0005-0000-0000-00005D030000}"/>
    <cellStyle name="Output 2" xfId="679" xr:uid="{00000000-0005-0000-0000-00005E030000}"/>
    <cellStyle name="Output 2 2" xfId="680" xr:uid="{00000000-0005-0000-0000-00005F030000}"/>
    <cellStyle name="Output 2 2 2" xfId="681" xr:uid="{00000000-0005-0000-0000-000060030000}"/>
    <cellStyle name="Output 2 2 3" xfId="1035" xr:uid="{00000000-0005-0000-0000-000061030000}"/>
    <cellStyle name="Output 2 3" xfId="682" xr:uid="{00000000-0005-0000-0000-000062030000}"/>
    <cellStyle name="Output 2 3 2" xfId="683" xr:uid="{00000000-0005-0000-0000-000063030000}"/>
    <cellStyle name="Output 2 3 3" xfId="1036" xr:uid="{00000000-0005-0000-0000-000064030000}"/>
    <cellStyle name="Output 2 4" xfId="684" xr:uid="{00000000-0005-0000-0000-000065030000}"/>
    <cellStyle name="Output 2 4 2" xfId="685" xr:uid="{00000000-0005-0000-0000-000066030000}"/>
    <cellStyle name="Output 2 4 3" xfId="1037" xr:uid="{00000000-0005-0000-0000-000067030000}"/>
    <cellStyle name="Output 2 5" xfId="686" xr:uid="{00000000-0005-0000-0000-000068030000}"/>
    <cellStyle name="Output 2 5 2" xfId="687" xr:uid="{00000000-0005-0000-0000-000069030000}"/>
    <cellStyle name="Output 2 5 3" xfId="1038" xr:uid="{00000000-0005-0000-0000-00006A030000}"/>
    <cellStyle name="Output 2 6" xfId="688" xr:uid="{00000000-0005-0000-0000-00006B030000}"/>
    <cellStyle name="Output 2 7" xfId="1039" xr:uid="{00000000-0005-0000-0000-00006C030000}"/>
    <cellStyle name="Output 3" xfId="689" xr:uid="{00000000-0005-0000-0000-00006D030000}"/>
    <cellStyle name="Output 3 2" xfId="690" xr:uid="{00000000-0005-0000-0000-00006E030000}"/>
    <cellStyle name="Output 3 2 2" xfId="691" xr:uid="{00000000-0005-0000-0000-00006F030000}"/>
    <cellStyle name="Output 3 2 3" xfId="1040" xr:uid="{00000000-0005-0000-0000-000070030000}"/>
    <cellStyle name="Output 3 3" xfId="692" xr:uid="{00000000-0005-0000-0000-000071030000}"/>
    <cellStyle name="Output 3 3 2" xfId="693" xr:uid="{00000000-0005-0000-0000-000072030000}"/>
    <cellStyle name="Output 3 3 3" xfId="1041" xr:uid="{00000000-0005-0000-0000-000073030000}"/>
    <cellStyle name="Output 3 4" xfId="694" xr:uid="{00000000-0005-0000-0000-000074030000}"/>
    <cellStyle name="Output 3 4 2" xfId="695" xr:uid="{00000000-0005-0000-0000-000075030000}"/>
    <cellStyle name="Output 3 4 3" xfId="1042" xr:uid="{00000000-0005-0000-0000-000076030000}"/>
    <cellStyle name="Output 3 5" xfId="696" xr:uid="{00000000-0005-0000-0000-000077030000}"/>
    <cellStyle name="Output 3 5 2" xfId="697" xr:uid="{00000000-0005-0000-0000-000078030000}"/>
    <cellStyle name="Output 3 5 3" xfId="1043" xr:uid="{00000000-0005-0000-0000-000079030000}"/>
    <cellStyle name="Output 3 6" xfId="698" xr:uid="{00000000-0005-0000-0000-00007A030000}"/>
    <cellStyle name="Output 3 7" xfId="1044" xr:uid="{00000000-0005-0000-0000-00007B030000}"/>
    <cellStyle name="Output 4" xfId="699" xr:uid="{00000000-0005-0000-0000-00007C030000}"/>
    <cellStyle name="Output 4 2" xfId="700" xr:uid="{00000000-0005-0000-0000-00007D030000}"/>
    <cellStyle name="Output 4 2 2" xfId="701" xr:uid="{00000000-0005-0000-0000-00007E030000}"/>
    <cellStyle name="Output 4 2 3" xfId="1045" xr:uid="{00000000-0005-0000-0000-00007F030000}"/>
    <cellStyle name="Output 4 3" xfId="702" xr:uid="{00000000-0005-0000-0000-000080030000}"/>
    <cellStyle name="Output 4 3 2" xfId="703" xr:uid="{00000000-0005-0000-0000-000081030000}"/>
    <cellStyle name="Output 4 3 3" xfId="1046" xr:uid="{00000000-0005-0000-0000-000082030000}"/>
    <cellStyle name="Output 4 4" xfId="704" xr:uid="{00000000-0005-0000-0000-000083030000}"/>
    <cellStyle name="Output 4 4 2" xfId="705" xr:uid="{00000000-0005-0000-0000-000084030000}"/>
    <cellStyle name="Output 4 4 3" xfId="1047" xr:uid="{00000000-0005-0000-0000-000085030000}"/>
    <cellStyle name="Output 4 5" xfId="706" xr:uid="{00000000-0005-0000-0000-000086030000}"/>
    <cellStyle name="Output 4 5 2" xfId="707" xr:uid="{00000000-0005-0000-0000-000087030000}"/>
    <cellStyle name="Output 4 5 3" xfId="1048" xr:uid="{00000000-0005-0000-0000-000088030000}"/>
    <cellStyle name="Output 4 6" xfId="708" xr:uid="{00000000-0005-0000-0000-000089030000}"/>
    <cellStyle name="Output 4 7" xfId="1049" xr:uid="{00000000-0005-0000-0000-00008A030000}"/>
    <cellStyle name="Output 5" xfId="709" xr:uid="{00000000-0005-0000-0000-00008B030000}"/>
    <cellStyle name="Output 5 2" xfId="710" xr:uid="{00000000-0005-0000-0000-00008C030000}"/>
    <cellStyle name="Output 5 2 2" xfId="711" xr:uid="{00000000-0005-0000-0000-00008D030000}"/>
    <cellStyle name="Output 5 2 3" xfId="1050" xr:uid="{00000000-0005-0000-0000-00008E030000}"/>
    <cellStyle name="Output 5 3" xfId="712" xr:uid="{00000000-0005-0000-0000-00008F030000}"/>
    <cellStyle name="Output 5 3 2" xfId="713" xr:uid="{00000000-0005-0000-0000-000090030000}"/>
    <cellStyle name="Output 5 3 3" xfId="1051" xr:uid="{00000000-0005-0000-0000-000091030000}"/>
    <cellStyle name="Output 5 4" xfId="714" xr:uid="{00000000-0005-0000-0000-000092030000}"/>
    <cellStyle name="Output 5 4 2" xfId="715" xr:uid="{00000000-0005-0000-0000-000093030000}"/>
    <cellStyle name="Output 5 4 3" xfId="1052" xr:uid="{00000000-0005-0000-0000-000094030000}"/>
    <cellStyle name="Output 5 5" xfId="716" xr:uid="{00000000-0005-0000-0000-000095030000}"/>
    <cellStyle name="Output 5 5 2" xfId="717" xr:uid="{00000000-0005-0000-0000-000096030000}"/>
    <cellStyle name="Output 5 5 3" xfId="1053" xr:uid="{00000000-0005-0000-0000-000097030000}"/>
    <cellStyle name="Output 5 6" xfId="718" xr:uid="{00000000-0005-0000-0000-000098030000}"/>
    <cellStyle name="Output 5 7" xfId="1054" xr:uid="{00000000-0005-0000-0000-000099030000}"/>
    <cellStyle name="Output 6" xfId="719" xr:uid="{00000000-0005-0000-0000-00009A030000}"/>
    <cellStyle name="Output 6 2" xfId="720" xr:uid="{00000000-0005-0000-0000-00009B030000}"/>
    <cellStyle name="Output 6 2 2" xfId="721" xr:uid="{00000000-0005-0000-0000-00009C030000}"/>
    <cellStyle name="Output 6 2 3" xfId="1055" xr:uid="{00000000-0005-0000-0000-00009D030000}"/>
    <cellStyle name="Output 6 3" xfId="722" xr:uid="{00000000-0005-0000-0000-00009E030000}"/>
    <cellStyle name="Output 6 3 2" xfId="723" xr:uid="{00000000-0005-0000-0000-00009F030000}"/>
    <cellStyle name="Output 6 3 3" xfId="1056" xr:uid="{00000000-0005-0000-0000-0000A0030000}"/>
    <cellStyle name="Output 6 4" xfId="724" xr:uid="{00000000-0005-0000-0000-0000A1030000}"/>
    <cellStyle name="Output 6 4 2" xfId="725" xr:uid="{00000000-0005-0000-0000-0000A2030000}"/>
    <cellStyle name="Output 6 4 3" xfId="1057" xr:uid="{00000000-0005-0000-0000-0000A3030000}"/>
    <cellStyle name="Output 6 5" xfId="726" xr:uid="{00000000-0005-0000-0000-0000A4030000}"/>
    <cellStyle name="Output 6 5 2" xfId="727" xr:uid="{00000000-0005-0000-0000-0000A5030000}"/>
    <cellStyle name="Output 6 5 3" xfId="1058" xr:uid="{00000000-0005-0000-0000-0000A6030000}"/>
    <cellStyle name="Output 6 6" xfId="728" xr:uid="{00000000-0005-0000-0000-0000A7030000}"/>
    <cellStyle name="Output 6 7" xfId="1059" xr:uid="{00000000-0005-0000-0000-0000A8030000}"/>
    <cellStyle name="Output 7" xfId="729" xr:uid="{00000000-0005-0000-0000-0000A9030000}"/>
    <cellStyle name="Output 7 2" xfId="730" xr:uid="{00000000-0005-0000-0000-0000AA030000}"/>
    <cellStyle name="Output 7 2 2" xfId="731" xr:uid="{00000000-0005-0000-0000-0000AB030000}"/>
    <cellStyle name="Output 7 2 3" xfId="1060" xr:uid="{00000000-0005-0000-0000-0000AC030000}"/>
    <cellStyle name="Output 7 3" xfId="732" xr:uid="{00000000-0005-0000-0000-0000AD030000}"/>
    <cellStyle name="Output 7 3 2" xfId="733" xr:uid="{00000000-0005-0000-0000-0000AE030000}"/>
    <cellStyle name="Output 7 3 3" xfId="1061" xr:uid="{00000000-0005-0000-0000-0000AF030000}"/>
    <cellStyle name="Output 7 4" xfId="734" xr:uid="{00000000-0005-0000-0000-0000B0030000}"/>
    <cellStyle name="Output 7 4 2" xfId="735" xr:uid="{00000000-0005-0000-0000-0000B1030000}"/>
    <cellStyle name="Output 7 4 3" xfId="1062" xr:uid="{00000000-0005-0000-0000-0000B2030000}"/>
    <cellStyle name="Output 7 5" xfId="736" xr:uid="{00000000-0005-0000-0000-0000B3030000}"/>
    <cellStyle name="Output 7 5 2" xfId="737" xr:uid="{00000000-0005-0000-0000-0000B4030000}"/>
    <cellStyle name="Output 7 5 3" xfId="1063" xr:uid="{00000000-0005-0000-0000-0000B5030000}"/>
    <cellStyle name="Output 7 6" xfId="738" xr:uid="{00000000-0005-0000-0000-0000B6030000}"/>
    <cellStyle name="Output 7 7" xfId="1064" xr:uid="{00000000-0005-0000-0000-0000B7030000}"/>
    <cellStyle name="Output 8" xfId="739" xr:uid="{00000000-0005-0000-0000-0000B8030000}"/>
    <cellStyle name="Output 8 2" xfId="740" xr:uid="{00000000-0005-0000-0000-0000B9030000}"/>
    <cellStyle name="Output 8 3" xfId="1065" xr:uid="{00000000-0005-0000-0000-0000BA030000}"/>
    <cellStyle name="Percent" xfId="1108" builtinId="5"/>
    <cellStyle name="Percent 2" xfId="741" xr:uid="{00000000-0005-0000-0000-0000BB030000}"/>
    <cellStyle name="Percent 2 2" xfId="742" xr:uid="{00000000-0005-0000-0000-0000BC030000}"/>
    <cellStyle name="Percent 2 3" xfId="743" xr:uid="{00000000-0005-0000-0000-0000BD030000}"/>
    <cellStyle name="Percent 3" xfId="744" xr:uid="{00000000-0005-0000-0000-0000BE030000}"/>
    <cellStyle name="Percent 3 2" xfId="745" xr:uid="{00000000-0005-0000-0000-0000BF030000}"/>
    <cellStyle name="Percent 3 3" xfId="746" xr:uid="{00000000-0005-0000-0000-0000C0030000}"/>
    <cellStyle name="Percent 4" xfId="747" xr:uid="{00000000-0005-0000-0000-0000C1030000}"/>
    <cellStyle name="Percent 5" xfId="748" xr:uid="{00000000-0005-0000-0000-0000C2030000}"/>
    <cellStyle name="Percent 6" xfId="749" xr:uid="{00000000-0005-0000-0000-0000C3030000}"/>
    <cellStyle name="Percent 7" xfId="750" xr:uid="{00000000-0005-0000-0000-0000C4030000}"/>
    <cellStyle name="Percent 7 2" xfId="751" xr:uid="{00000000-0005-0000-0000-0000C5030000}"/>
    <cellStyle name="Percent 8" xfId="3" xr:uid="{00000000-0005-0000-0000-0000C6030000}"/>
    <cellStyle name="Percent 9" xfId="1117" xr:uid="{B1B3588A-0385-D542-BBC2-930EC69925B8}"/>
    <cellStyle name="Porcentaje 2" xfId="752" xr:uid="{00000000-0005-0000-0000-0000C7030000}"/>
    <cellStyle name="Porcentaje 2 2" xfId="753" xr:uid="{00000000-0005-0000-0000-0000C8030000}"/>
    <cellStyle name="Porcentaje 2 3" xfId="7" xr:uid="{00000000-0005-0000-0000-0000C9030000}"/>
    <cellStyle name="Porcentaje 3" xfId="9" xr:uid="{00000000-0005-0000-0000-0000CA030000}"/>
    <cellStyle name="Porcentaje 4" xfId="754" xr:uid="{00000000-0005-0000-0000-0000CB030000}"/>
    <cellStyle name="Porcentaje 5" xfId="755" xr:uid="{00000000-0005-0000-0000-0000CC030000}"/>
    <cellStyle name="Porcentual 2" xfId="756" xr:uid="{00000000-0005-0000-0000-0000CD030000}"/>
    <cellStyle name="Porcentual 2 2" xfId="757" xr:uid="{00000000-0005-0000-0000-0000CE030000}"/>
    <cellStyle name="Porcentual 3" xfId="758" xr:uid="{00000000-0005-0000-0000-0000CF030000}"/>
    <cellStyle name="Porcentual 4" xfId="759" xr:uid="{00000000-0005-0000-0000-0000D0030000}"/>
    <cellStyle name="Porcentual 4 2" xfId="760" xr:uid="{00000000-0005-0000-0000-0000D1030000}"/>
    <cellStyle name="Porcentual 4 3" xfId="761" xr:uid="{00000000-0005-0000-0000-0000D2030000}"/>
    <cellStyle name="Porcentual 5" xfId="762" xr:uid="{00000000-0005-0000-0000-0000D3030000}"/>
    <cellStyle name="Porcentual 5 2" xfId="763" xr:uid="{00000000-0005-0000-0000-0000D4030000}"/>
    <cellStyle name="Porcentual 6" xfId="764" xr:uid="{00000000-0005-0000-0000-0000D5030000}"/>
    <cellStyle name="Porcentual 6 2" xfId="765" xr:uid="{00000000-0005-0000-0000-0000D6030000}"/>
    <cellStyle name="Porcentual 7" xfId="766" xr:uid="{00000000-0005-0000-0000-0000D7030000}"/>
    <cellStyle name="Porcentual 8" xfId="767" xr:uid="{00000000-0005-0000-0000-0000D8030000}"/>
    <cellStyle name="Porcentual 9" xfId="768" xr:uid="{00000000-0005-0000-0000-0000D9030000}"/>
    <cellStyle name="Porcentual 9 2" xfId="769" xr:uid="{00000000-0005-0000-0000-0000DA030000}"/>
    <cellStyle name="Porcentual 9 3" xfId="770" xr:uid="{00000000-0005-0000-0000-0000DB030000}"/>
    <cellStyle name="PSE_NAC" xfId="771" xr:uid="{00000000-0005-0000-0000-0000DC030000}"/>
    <cellStyle name="PSE1stCol" xfId="772" xr:uid="{00000000-0005-0000-0000-0000DD030000}"/>
    <cellStyle name="PSE1stColHead" xfId="773" xr:uid="{00000000-0005-0000-0000-0000DE030000}"/>
    <cellStyle name="PSE1stColHead2" xfId="774" xr:uid="{00000000-0005-0000-0000-0000DF030000}"/>
    <cellStyle name="PSE1stColHead3" xfId="775" xr:uid="{00000000-0005-0000-0000-0000E0030000}"/>
    <cellStyle name="PSE1stColYear" xfId="776" xr:uid="{00000000-0005-0000-0000-0000E1030000}"/>
    <cellStyle name="PSEHead1" xfId="777" xr:uid="{00000000-0005-0000-0000-0000E2030000}"/>
    <cellStyle name="PSEHeadYear" xfId="778" xr:uid="{00000000-0005-0000-0000-0000E3030000}"/>
    <cellStyle name="PSELastRow" xfId="779" xr:uid="{00000000-0005-0000-0000-0000E4030000}"/>
    <cellStyle name="PSEMediumRow" xfId="780" xr:uid="{00000000-0005-0000-0000-0000E5030000}"/>
    <cellStyle name="PSENotes" xfId="781" xr:uid="{00000000-0005-0000-0000-0000E6030000}"/>
    <cellStyle name="PSENumber" xfId="782" xr:uid="{00000000-0005-0000-0000-0000E7030000}"/>
    <cellStyle name="PSENumberTwoDigit" xfId="783" xr:uid="{00000000-0005-0000-0000-0000E8030000}"/>
    <cellStyle name="PSEPercent" xfId="784" xr:uid="{00000000-0005-0000-0000-0000E9030000}"/>
    <cellStyle name="PSEPercentOneDigit" xfId="785" xr:uid="{00000000-0005-0000-0000-0000EA030000}"/>
    <cellStyle name="PSEPercentTwoDigit" xfId="786" xr:uid="{00000000-0005-0000-0000-0000EB030000}"/>
    <cellStyle name="PSEPerUnit" xfId="787" xr:uid="{00000000-0005-0000-0000-0000EC030000}"/>
    <cellStyle name="PSETableHeadline" xfId="788" xr:uid="{00000000-0005-0000-0000-0000ED030000}"/>
    <cellStyle name="PSETreeParantheses" xfId="789" xr:uid="{00000000-0005-0000-0000-0000EE030000}"/>
    <cellStyle name="PSETreeText" xfId="790" xr:uid="{00000000-0005-0000-0000-0000EF030000}"/>
    <cellStyle name="PSEunit" xfId="791" xr:uid="{00000000-0005-0000-0000-0000F0030000}"/>
    <cellStyle name="PSEunitYear" xfId="792" xr:uid="{00000000-0005-0000-0000-0000F1030000}"/>
    <cellStyle name="Snorm" xfId="793" xr:uid="{00000000-0005-0000-0000-0000F2030000}"/>
    <cellStyle name="socxn" xfId="794" xr:uid="{00000000-0005-0000-0000-0000F3030000}"/>
    <cellStyle name="Standard_Bold" xfId="795" xr:uid="{00000000-0005-0000-0000-0000F4030000}"/>
    <cellStyle name="Title 2" xfId="796" xr:uid="{00000000-0005-0000-0000-0000F5030000}"/>
    <cellStyle name="Total 2" xfId="797" xr:uid="{00000000-0005-0000-0000-0000F6030000}"/>
    <cellStyle name="Total 2 10" xfId="798" xr:uid="{00000000-0005-0000-0000-0000F7030000}"/>
    <cellStyle name="Total 2 11" xfId="1066" xr:uid="{00000000-0005-0000-0000-0000F8030000}"/>
    <cellStyle name="Total 2 12" xfId="1067" xr:uid="{00000000-0005-0000-0000-0000F9030000}"/>
    <cellStyle name="Total 2 2" xfId="799" xr:uid="{00000000-0005-0000-0000-0000FA030000}"/>
    <cellStyle name="Total 2 2 2" xfId="800" xr:uid="{00000000-0005-0000-0000-0000FB030000}"/>
    <cellStyle name="Total 2 2 2 2" xfId="801" xr:uid="{00000000-0005-0000-0000-0000FC030000}"/>
    <cellStyle name="Total 2 2 2 3" xfId="1068" xr:uid="{00000000-0005-0000-0000-0000FD030000}"/>
    <cellStyle name="Total 2 2 2 4" xfId="1069" xr:uid="{00000000-0005-0000-0000-0000FE030000}"/>
    <cellStyle name="Total 2 2 3" xfId="802" xr:uid="{00000000-0005-0000-0000-0000FF030000}"/>
    <cellStyle name="Total 2 2 3 2" xfId="803" xr:uid="{00000000-0005-0000-0000-000000040000}"/>
    <cellStyle name="Total 2 2 3 3" xfId="1070" xr:uid="{00000000-0005-0000-0000-000001040000}"/>
    <cellStyle name="Total 2 2 3 4" xfId="1071" xr:uid="{00000000-0005-0000-0000-000002040000}"/>
    <cellStyle name="Total 2 2 4" xfId="804" xr:uid="{00000000-0005-0000-0000-000003040000}"/>
    <cellStyle name="Total 2 2 4 2" xfId="805" xr:uid="{00000000-0005-0000-0000-000004040000}"/>
    <cellStyle name="Total 2 2 4 3" xfId="1072" xr:uid="{00000000-0005-0000-0000-000005040000}"/>
    <cellStyle name="Total 2 2 4 4" xfId="1073" xr:uid="{00000000-0005-0000-0000-000006040000}"/>
    <cellStyle name="Total 2 2 5" xfId="806" xr:uid="{00000000-0005-0000-0000-000007040000}"/>
    <cellStyle name="Total 2 2 6" xfId="1074" xr:uid="{00000000-0005-0000-0000-000008040000}"/>
    <cellStyle name="Total 2 2 7" xfId="1075" xr:uid="{00000000-0005-0000-0000-000009040000}"/>
    <cellStyle name="Total 2 3" xfId="807" xr:uid="{00000000-0005-0000-0000-00000A040000}"/>
    <cellStyle name="Total 2 3 2" xfId="808" xr:uid="{00000000-0005-0000-0000-00000B040000}"/>
    <cellStyle name="Total 2 3 2 2" xfId="809" xr:uid="{00000000-0005-0000-0000-00000C040000}"/>
    <cellStyle name="Total 2 3 2 3" xfId="1076" xr:uid="{00000000-0005-0000-0000-00000D040000}"/>
    <cellStyle name="Total 2 3 2 4" xfId="1077" xr:uid="{00000000-0005-0000-0000-00000E040000}"/>
    <cellStyle name="Total 2 3 3" xfId="810" xr:uid="{00000000-0005-0000-0000-00000F040000}"/>
    <cellStyle name="Total 2 3 3 2" xfId="811" xr:uid="{00000000-0005-0000-0000-000010040000}"/>
    <cellStyle name="Total 2 3 3 3" xfId="1078" xr:uid="{00000000-0005-0000-0000-000011040000}"/>
    <cellStyle name="Total 2 3 3 4" xfId="1079" xr:uid="{00000000-0005-0000-0000-000012040000}"/>
    <cellStyle name="Total 2 3 4" xfId="812" xr:uid="{00000000-0005-0000-0000-000013040000}"/>
    <cellStyle name="Total 2 3 4 2" xfId="813" xr:uid="{00000000-0005-0000-0000-000014040000}"/>
    <cellStyle name="Total 2 3 4 3" xfId="1080" xr:uid="{00000000-0005-0000-0000-000015040000}"/>
    <cellStyle name="Total 2 3 4 4" xfId="1081" xr:uid="{00000000-0005-0000-0000-000016040000}"/>
    <cellStyle name="Total 2 3 5" xfId="814" xr:uid="{00000000-0005-0000-0000-000017040000}"/>
    <cellStyle name="Total 2 3 6" xfId="1082" xr:uid="{00000000-0005-0000-0000-000018040000}"/>
    <cellStyle name="Total 2 3 7" xfId="1083" xr:uid="{00000000-0005-0000-0000-000019040000}"/>
    <cellStyle name="Total 2 4" xfId="815" xr:uid="{00000000-0005-0000-0000-00001A040000}"/>
    <cellStyle name="Total 2 4 2" xfId="816" xr:uid="{00000000-0005-0000-0000-00001B040000}"/>
    <cellStyle name="Total 2 4 2 2" xfId="817" xr:uid="{00000000-0005-0000-0000-00001C040000}"/>
    <cellStyle name="Total 2 4 2 3" xfId="1084" xr:uid="{00000000-0005-0000-0000-00001D040000}"/>
    <cellStyle name="Total 2 4 2 4" xfId="1085" xr:uid="{00000000-0005-0000-0000-00001E040000}"/>
    <cellStyle name="Total 2 4 3" xfId="818" xr:uid="{00000000-0005-0000-0000-00001F040000}"/>
    <cellStyle name="Total 2 4 3 2" xfId="819" xr:uid="{00000000-0005-0000-0000-000020040000}"/>
    <cellStyle name="Total 2 4 3 3" xfId="1086" xr:uid="{00000000-0005-0000-0000-000021040000}"/>
    <cellStyle name="Total 2 4 3 4" xfId="1087" xr:uid="{00000000-0005-0000-0000-000022040000}"/>
    <cellStyle name="Total 2 4 4" xfId="820" xr:uid="{00000000-0005-0000-0000-000023040000}"/>
    <cellStyle name="Total 2 4 4 2" xfId="821" xr:uid="{00000000-0005-0000-0000-000024040000}"/>
    <cellStyle name="Total 2 4 4 3" xfId="1088" xr:uid="{00000000-0005-0000-0000-000025040000}"/>
    <cellStyle name="Total 2 4 4 4" xfId="1089" xr:uid="{00000000-0005-0000-0000-000026040000}"/>
    <cellStyle name="Total 2 4 5" xfId="822" xr:uid="{00000000-0005-0000-0000-000027040000}"/>
    <cellStyle name="Total 2 4 6" xfId="1090" xr:uid="{00000000-0005-0000-0000-000028040000}"/>
    <cellStyle name="Total 2 4 7" xfId="1091" xr:uid="{00000000-0005-0000-0000-000029040000}"/>
    <cellStyle name="Total 2 5" xfId="823" xr:uid="{00000000-0005-0000-0000-00002A040000}"/>
    <cellStyle name="Total 2 5 2" xfId="824" xr:uid="{00000000-0005-0000-0000-00002B040000}"/>
    <cellStyle name="Total 2 5 2 2" xfId="825" xr:uid="{00000000-0005-0000-0000-00002C040000}"/>
    <cellStyle name="Total 2 5 2 3" xfId="1092" xr:uid="{00000000-0005-0000-0000-00002D040000}"/>
    <cellStyle name="Total 2 5 2 4" xfId="1093" xr:uid="{00000000-0005-0000-0000-00002E040000}"/>
    <cellStyle name="Total 2 5 3" xfId="826" xr:uid="{00000000-0005-0000-0000-00002F040000}"/>
    <cellStyle name="Total 2 5 3 2" xfId="827" xr:uid="{00000000-0005-0000-0000-000030040000}"/>
    <cellStyle name="Total 2 5 3 3" xfId="1094" xr:uid="{00000000-0005-0000-0000-000031040000}"/>
    <cellStyle name="Total 2 5 3 4" xfId="1095" xr:uid="{00000000-0005-0000-0000-000032040000}"/>
    <cellStyle name="Total 2 5 4" xfId="828" xr:uid="{00000000-0005-0000-0000-000033040000}"/>
    <cellStyle name="Total 2 5 4 2" xfId="829" xr:uid="{00000000-0005-0000-0000-000034040000}"/>
    <cellStyle name="Total 2 5 4 3" xfId="1096" xr:uid="{00000000-0005-0000-0000-000035040000}"/>
    <cellStyle name="Total 2 5 4 4" xfId="1097" xr:uid="{00000000-0005-0000-0000-000036040000}"/>
    <cellStyle name="Total 2 5 5" xfId="830" xr:uid="{00000000-0005-0000-0000-000037040000}"/>
    <cellStyle name="Total 2 5 6" xfId="1098" xr:uid="{00000000-0005-0000-0000-000038040000}"/>
    <cellStyle name="Total 2 5 7" xfId="1099" xr:uid="{00000000-0005-0000-0000-000039040000}"/>
    <cellStyle name="Total 2 6" xfId="831" xr:uid="{00000000-0005-0000-0000-00003A040000}"/>
    <cellStyle name="Total 2 6 2" xfId="832" xr:uid="{00000000-0005-0000-0000-00003B040000}"/>
    <cellStyle name="Total 2 6 3" xfId="1100" xr:uid="{00000000-0005-0000-0000-00003C040000}"/>
    <cellStyle name="Total 2 6 4" xfId="1101" xr:uid="{00000000-0005-0000-0000-00003D040000}"/>
    <cellStyle name="Total 2 7" xfId="833" xr:uid="{00000000-0005-0000-0000-00003E040000}"/>
    <cellStyle name="Total 2 7 2" xfId="834" xr:uid="{00000000-0005-0000-0000-00003F040000}"/>
    <cellStyle name="Total 2 7 3" xfId="1102" xr:uid="{00000000-0005-0000-0000-000040040000}"/>
    <cellStyle name="Total 2 7 4" xfId="1103" xr:uid="{00000000-0005-0000-0000-000041040000}"/>
    <cellStyle name="Total 2 8" xfId="835" xr:uid="{00000000-0005-0000-0000-000042040000}"/>
    <cellStyle name="Total 2 8 2" xfId="836" xr:uid="{00000000-0005-0000-0000-000043040000}"/>
    <cellStyle name="Total 2 8 3" xfId="1104" xr:uid="{00000000-0005-0000-0000-000044040000}"/>
    <cellStyle name="Total 2 8 4" xfId="1105" xr:uid="{00000000-0005-0000-0000-000045040000}"/>
    <cellStyle name="Total 2 9" xfId="837" xr:uid="{00000000-0005-0000-0000-000046040000}"/>
    <cellStyle name="Total 2 9 2" xfId="838" xr:uid="{00000000-0005-0000-0000-000047040000}"/>
    <cellStyle name="Total 2 9 3" xfId="1106" xr:uid="{00000000-0005-0000-0000-000048040000}"/>
    <cellStyle name="Total 2 9 4" xfId="1107" xr:uid="{00000000-0005-0000-0000-000049040000}"/>
    <cellStyle name="Währung [0]_CoAsDCol" xfId="839" xr:uid="{00000000-0005-0000-0000-00004A040000}"/>
    <cellStyle name="Währung_CoAsDCol" xfId="840" xr:uid="{00000000-0005-0000-0000-00004B040000}"/>
    <cellStyle name="Warning Text 2" xfId="841" xr:uid="{00000000-0005-0000-0000-00004C040000}"/>
    <cellStyle name="Wrapped" xfId="842" xr:uid="{00000000-0005-0000-0000-00004D040000}"/>
    <cellStyle name="XLConnect.Boolean" xfId="1112" xr:uid="{00000000-0005-0000-0000-000058040000}"/>
    <cellStyle name="XLConnect.DateTime" xfId="1113" xr:uid="{00000000-0005-0000-0000-000059040000}"/>
    <cellStyle name="XLConnect.Header" xfId="1109" xr:uid="{00000000-0005-0000-0000-000055040000}"/>
    <cellStyle name="XLConnect.Numeric" xfId="1111" xr:uid="{00000000-0005-0000-0000-000057040000}"/>
    <cellStyle name="XLConnect.String" xfId="1110" xr:uid="{00000000-0005-0000-0000-000056040000}"/>
    <cellStyle name="千位分隔 2" xfId="843" xr:uid="{00000000-0005-0000-0000-00004E040000}"/>
    <cellStyle name="千位分隔 2 2" xfId="844" xr:uid="{00000000-0005-0000-0000-00004F040000}"/>
    <cellStyle name="千位分隔 2 3" xfId="845" xr:uid="{00000000-0005-0000-0000-000050040000}"/>
    <cellStyle name="常规 2" xfId="846" xr:uid="{00000000-0005-0000-0000-000051040000}"/>
    <cellStyle name="標準_SOCX_JPN97" xfId="847" xr:uid="{00000000-0005-0000-0000-000052040000}"/>
    <cellStyle name="百分比 2" xfId="848" xr:uid="{00000000-0005-0000-0000-000053040000}"/>
  </cellStyles>
  <dxfs count="2171">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8EA9DB"/>
        </patternFill>
      </fill>
    </dxf>
    <dxf>
      <fill>
        <patternFill>
          <bgColor rgb="FFFFFF00"/>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92D050"/>
        </patternFill>
      </fill>
    </dxf>
    <dxf>
      <fill>
        <patternFill>
          <bgColor rgb="FFFFFF00"/>
        </patternFill>
      </fill>
    </dxf>
    <dxf>
      <fill>
        <patternFill>
          <bgColor rgb="FF92D05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92D050"/>
        </patternFill>
      </fill>
    </dxf>
    <dxf>
      <fill>
        <patternFill>
          <bgColor rgb="FF8EA9DB"/>
        </patternFill>
      </fill>
    </dxf>
    <dxf>
      <fill>
        <patternFill>
          <bgColor rgb="FF8EA9DB"/>
        </patternFill>
      </fill>
    </dxf>
    <dxf>
      <fill>
        <patternFill>
          <bgColor rgb="FF92D05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BDD7E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FFFF00"/>
        </patternFill>
      </fill>
    </dxf>
    <dxf>
      <fill>
        <patternFill>
          <bgColor rgb="FFBDD7EE"/>
        </patternFill>
      </fill>
    </dxf>
    <dxf>
      <fill>
        <patternFill>
          <bgColor rgb="FF8EA9DB"/>
        </patternFill>
      </fill>
    </dxf>
    <dxf>
      <fill>
        <patternFill>
          <bgColor rgb="FFBDD7EE"/>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A9D08E"/>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A9D08E"/>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92D050"/>
        </patternFill>
      </fill>
    </dxf>
    <dxf>
      <fill>
        <patternFill>
          <bgColor rgb="FFFFFF00"/>
        </patternFill>
      </fill>
    </dxf>
    <dxf>
      <fill>
        <patternFill>
          <bgColor rgb="FF8EA9DB"/>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92D050"/>
        </patternFill>
      </fill>
    </dxf>
    <dxf>
      <fill>
        <patternFill>
          <bgColor rgb="FFFFFF00"/>
        </patternFill>
      </fill>
    </dxf>
    <dxf>
      <fill>
        <patternFill>
          <bgColor rgb="FF8EA9DB"/>
        </patternFill>
      </fill>
    </dxf>
    <dxf>
      <fill>
        <patternFill>
          <bgColor rgb="FF8EA9DB"/>
        </patternFill>
      </fill>
    </dxf>
    <dxf>
      <fill>
        <patternFill>
          <bgColor rgb="FF92D050"/>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92D050"/>
        </patternFill>
      </fill>
    </dxf>
    <dxf>
      <fill>
        <patternFill>
          <bgColor rgb="FFA9D08E"/>
        </patternFill>
      </fill>
    </dxf>
    <dxf>
      <fill>
        <patternFill>
          <bgColor rgb="FFFFFF00"/>
        </patternFill>
      </fill>
    </dxf>
    <dxf>
      <fill>
        <patternFill>
          <bgColor rgb="FF8EA9DB"/>
        </patternFill>
      </fill>
    </dxf>
    <dxf>
      <fill>
        <patternFill>
          <bgColor rgb="FF8EA9DB"/>
        </patternFill>
      </fill>
    </dxf>
    <dxf>
      <fill>
        <patternFill>
          <bgColor rgb="FF92D050"/>
        </patternFill>
      </fill>
    </dxf>
    <dxf>
      <fill>
        <patternFill>
          <bgColor rgb="FF92D050"/>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92D050"/>
        </patternFill>
      </fill>
    </dxf>
    <dxf>
      <fill>
        <patternFill>
          <bgColor rgb="FF92D050"/>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92D050"/>
        </patternFill>
      </fill>
    </dxf>
    <dxf>
      <fill>
        <patternFill>
          <bgColor rgb="FF92D050"/>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92D050"/>
        </patternFill>
      </fill>
    </dxf>
    <dxf>
      <fill>
        <patternFill>
          <bgColor rgb="FF92D050"/>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8EA9DB"/>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8EA9DB"/>
        </patternFill>
      </fill>
    </dxf>
    <dxf>
      <fill>
        <patternFill>
          <bgColor rgb="FFBDD7EE"/>
        </patternFill>
      </fill>
    </dxf>
    <dxf>
      <fill>
        <patternFill>
          <bgColor rgb="FFFFFF00"/>
        </patternFill>
      </fill>
    </dxf>
    <dxf>
      <fill>
        <patternFill>
          <bgColor rgb="FFF8CBAD"/>
        </patternFill>
      </fill>
    </dxf>
    <dxf>
      <fill>
        <patternFill>
          <bgColor rgb="FF8EA9DB"/>
        </patternFill>
      </fill>
    </dxf>
    <dxf>
      <fill>
        <patternFill>
          <bgColor rgb="FF8EA9DB"/>
        </patternFill>
      </fill>
    </dxf>
    <dxf>
      <fill>
        <patternFill>
          <bgColor rgb="FFFFFF00"/>
        </patternFill>
      </fill>
    </dxf>
    <dxf>
      <fill>
        <patternFill>
          <bgColor rgb="FF8EA9DB"/>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F8CBAD"/>
        </patternFill>
      </fill>
    </dxf>
    <dxf>
      <fill>
        <patternFill>
          <bgColor rgb="FF8EA9DB"/>
        </patternFill>
      </fill>
    </dxf>
    <dxf>
      <fill>
        <patternFill>
          <bgColor rgb="FF8EA9DB"/>
        </patternFill>
      </fill>
    </dxf>
    <dxf>
      <fill>
        <patternFill>
          <bgColor rgb="FF92D050"/>
        </patternFill>
      </fill>
    </dxf>
    <dxf>
      <fill>
        <patternFill>
          <bgColor rgb="FF8EA9DB"/>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FFFF00"/>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FFFF00"/>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FFFF00"/>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BDD7EE"/>
        </patternFill>
      </fill>
    </dxf>
    <dxf>
      <fill>
        <patternFill>
          <bgColor rgb="FFFFFF00"/>
        </patternFill>
      </fill>
    </dxf>
    <dxf>
      <fill>
        <patternFill>
          <bgColor rgb="FFA9D08E"/>
        </patternFill>
      </fill>
    </dxf>
    <dxf>
      <fill>
        <patternFill>
          <bgColor rgb="FFF8CBAD"/>
        </patternFill>
      </fill>
    </dxf>
    <dxf>
      <fill>
        <patternFill>
          <bgColor rgb="FFA9D08E"/>
        </patternFill>
      </fill>
    </dxf>
    <dxf>
      <fill>
        <patternFill>
          <bgColor rgb="FF8EA9DB"/>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F8CBAD"/>
        </patternFill>
      </fill>
    </dxf>
    <dxf>
      <fill>
        <patternFill>
          <bgColor rgb="FF8EA9DB"/>
        </patternFill>
      </fill>
    </dxf>
    <dxf>
      <fill>
        <patternFill>
          <bgColor rgb="FF8EA9DB"/>
        </patternFill>
      </fill>
    </dxf>
    <dxf>
      <fill>
        <patternFill>
          <bgColor rgb="FFA9D08E"/>
        </patternFill>
      </fill>
    </dxf>
    <dxf>
      <fill>
        <patternFill>
          <bgColor rgb="FFF8CBAD"/>
        </patternFill>
      </fill>
    </dxf>
    <dxf>
      <fill>
        <patternFill>
          <bgColor rgb="FF8EA9DB"/>
        </patternFill>
      </fill>
    </dxf>
    <dxf>
      <fill>
        <patternFill>
          <bgColor rgb="FF92D050"/>
        </patternFill>
      </fill>
    </dxf>
    <dxf>
      <fill>
        <patternFill>
          <bgColor rgb="FFF8CBAD"/>
        </patternFill>
      </fill>
    </dxf>
    <dxf>
      <fill>
        <patternFill>
          <bgColor rgb="FF8EA9DB"/>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A9D08E"/>
        </patternFill>
      </fill>
    </dxf>
    <dxf>
      <fill>
        <patternFill>
          <bgColor rgb="FFBDD7EE"/>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FFF00"/>
        </patternFill>
      </fill>
    </dxf>
    <dxf>
      <fill>
        <patternFill>
          <bgColor rgb="FFBDD7EE"/>
        </patternFill>
      </fill>
    </dxf>
    <dxf>
      <fill>
        <patternFill>
          <bgColor rgb="FF8EA9DB"/>
        </patternFill>
      </fill>
    </dxf>
    <dxf>
      <fill>
        <patternFill>
          <bgColor rgb="FFFFFF00"/>
        </patternFill>
      </fill>
    </dxf>
    <dxf>
      <fill>
        <patternFill>
          <bgColor rgb="FFF8CBAD"/>
        </patternFill>
      </fill>
    </dxf>
    <dxf>
      <fill>
        <patternFill>
          <bgColor rgb="FFF8CBAD"/>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F8CBAD"/>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A9D08E"/>
        </patternFill>
      </fill>
    </dxf>
    <dxf>
      <fill>
        <patternFill>
          <bgColor rgb="FF8EA9DB"/>
        </patternFill>
      </fill>
    </dxf>
    <dxf>
      <fill>
        <patternFill>
          <bgColor rgb="FFFFFF00"/>
        </patternFill>
      </fill>
    </dxf>
    <dxf>
      <fill>
        <patternFill>
          <bgColor rgb="FFA9D08E"/>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8EA9DB"/>
        </patternFill>
      </fill>
    </dxf>
    <dxf>
      <fill>
        <patternFill>
          <bgColor rgb="FFFFFF00"/>
        </patternFill>
      </fill>
    </dxf>
    <dxf>
      <fill>
        <patternFill>
          <bgColor rgb="FFA9D08E"/>
        </patternFill>
      </fill>
    </dxf>
    <dxf>
      <fill>
        <patternFill>
          <bgColor rgb="FFF8CBAD"/>
        </patternFill>
      </fill>
    </dxf>
    <dxf>
      <fill>
        <patternFill>
          <bgColor rgb="FFF8CBAD"/>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92D050"/>
        </patternFill>
      </fill>
    </dxf>
    <dxf>
      <fill>
        <patternFill>
          <bgColor rgb="FF8EA9DB"/>
        </patternFill>
      </fill>
    </dxf>
    <dxf>
      <fill>
        <patternFill>
          <bgColor rgb="FFFFFF00"/>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8EA9DB"/>
        </patternFill>
      </fill>
    </dxf>
    <dxf>
      <fill>
        <patternFill>
          <bgColor rgb="FFFFFF00"/>
        </patternFill>
      </fill>
    </dxf>
    <dxf>
      <fill>
        <patternFill>
          <bgColor rgb="FFD5C0F0"/>
        </patternFill>
      </fill>
    </dxf>
    <dxf>
      <fill>
        <patternFill>
          <bgColor rgb="FF8EA9DB"/>
        </patternFill>
      </fill>
    </dxf>
    <dxf>
      <fill>
        <patternFill>
          <bgColor rgb="FF8EA9DB"/>
        </patternFill>
      </fill>
    </dxf>
    <dxf>
      <fill>
        <patternFill>
          <bgColor rgb="FFD5C0F0"/>
        </patternFill>
      </fill>
    </dxf>
    <dxf>
      <fill>
        <patternFill>
          <bgColor rgb="FF8EA9DB"/>
        </patternFill>
      </fill>
    </dxf>
  </dxfs>
  <tableStyles count="0" defaultTableStyle="TableStyleMedium9" defaultPivotStyle="PivotStyleMedium7"/>
  <colors>
    <mruColors>
      <color rgb="FF8EA9DB"/>
      <color rgb="FFFF9DF5"/>
      <color rgb="FFD5C0F0"/>
      <color rgb="FFA9D08E"/>
      <color rgb="FFBDD7EE"/>
      <color rgb="FFF8CBAD"/>
      <color rgb="FFFFFF00"/>
      <color rgb="FF00FDFF"/>
      <color rgb="FFF8D0A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hyperlink" Target="http://www.commitmentoequity.org/"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ontents!A1"/></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ontents!A1"/></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ontents!A1"/></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commitmentoequity.org/"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commitmentoequity.or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173832</xdr:rowOff>
    </xdr:from>
    <xdr:to>
      <xdr:col>5</xdr:col>
      <xdr:colOff>565361</xdr:colOff>
      <xdr:row>6</xdr:row>
      <xdr:rowOff>151605</xdr:rowOff>
    </xdr:to>
    <xdr:pic>
      <xdr:nvPicPr>
        <xdr:cNvPr id="2" name="Picture 5">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0" y="173832"/>
          <a:ext cx="4032461" cy="11715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215900</xdr:colOff>
      <xdr:row>0</xdr:row>
      <xdr:rowOff>88900</xdr:rowOff>
    </xdr:from>
    <xdr:to>
      <xdr:col>3</xdr:col>
      <xdr:colOff>543968</xdr:colOff>
      <xdr:row>0</xdr:row>
      <xdr:rowOff>883168</xdr:rowOff>
    </xdr:to>
    <xdr:pic>
      <xdr:nvPicPr>
        <xdr:cNvPr id="2" name="Picture 3">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b="-1750"/>
        <a:stretch/>
      </xdr:blipFill>
      <xdr:spPr>
        <a:xfrm>
          <a:off x="292100" y="292100"/>
          <a:ext cx="2715668" cy="7942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104101</xdr:colOff>
      <xdr:row>1</xdr:row>
      <xdr:rowOff>121595</xdr:rowOff>
    </xdr:from>
    <xdr:to>
      <xdr:col>2</xdr:col>
      <xdr:colOff>472874</xdr:colOff>
      <xdr:row>5</xdr:row>
      <xdr:rowOff>63035</xdr:rowOff>
    </xdr:to>
    <xdr:pic>
      <xdr:nvPicPr>
        <xdr:cNvPr id="2" name="Picture 3">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980" b="-1750"/>
        <a:stretch/>
      </xdr:blipFill>
      <xdr:spPr>
        <a:xfrm>
          <a:off x="104101" y="324255"/>
          <a:ext cx="2679092" cy="7520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452438</xdr:colOff>
      <xdr:row>35</xdr:row>
      <xdr:rowOff>26986</xdr:rowOff>
    </xdr:from>
    <xdr:to>
      <xdr:col>5</xdr:col>
      <xdr:colOff>38100</xdr:colOff>
      <xdr:row>36</xdr:row>
      <xdr:rowOff>138111</xdr:rowOff>
    </xdr:to>
    <xdr:sp macro="" textlink="">
      <xdr:nvSpPr>
        <xdr:cNvPr id="2" name="Text Box 9">
          <a:extLst>
            <a:ext uri="{FF2B5EF4-FFF2-40B4-BE49-F238E27FC236}">
              <a16:creationId xmlns:a16="http://schemas.microsoft.com/office/drawing/2014/main" id="{00000000-0008-0000-0300-000002000000}"/>
            </a:ext>
          </a:extLst>
        </xdr:cNvPr>
        <xdr:cNvSpPr txBox="1">
          <a:spLocks noChangeArrowheads="1"/>
        </xdr:cNvSpPr>
      </xdr:nvSpPr>
      <xdr:spPr bwMode="auto">
        <a:xfrm>
          <a:off x="3754438" y="7405686"/>
          <a:ext cx="411162" cy="30162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3</xdr:col>
      <xdr:colOff>328613</xdr:colOff>
      <xdr:row>48</xdr:row>
      <xdr:rowOff>109536</xdr:rowOff>
    </xdr:from>
    <xdr:to>
      <xdr:col>3</xdr:col>
      <xdr:colOff>676275</xdr:colOff>
      <xdr:row>50</xdr:row>
      <xdr:rowOff>31749</xdr:rowOff>
    </xdr:to>
    <xdr:sp macro="" textlink="">
      <xdr:nvSpPr>
        <xdr:cNvPr id="3" name="Text Box 5">
          <a:extLst>
            <a:ext uri="{FF2B5EF4-FFF2-40B4-BE49-F238E27FC236}">
              <a16:creationId xmlns:a16="http://schemas.microsoft.com/office/drawing/2014/main" id="{00000000-0008-0000-0300-000003000000}"/>
            </a:ext>
          </a:extLst>
        </xdr:cNvPr>
        <xdr:cNvSpPr txBox="1">
          <a:spLocks noChangeArrowheads="1"/>
        </xdr:cNvSpPr>
      </xdr:nvSpPr>
      <xdr:spPr bwMode="auto">
        <a:xfrm>
          <a:off x="2805113" y="8821736"/>
          <a:ext cx="347662" cy="303213"/>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4</xdr:col>
      <xdr:colOff>452438</xdr:colOff>
      <xdr:row>33</xdr:row>
      <xdr:rowOff>19049</xdr:rowOff>
    </xdr:from>
    <xdr:to>
      <xdr:col>5</xdr:col>
      <xdr:colOff>38100</xdr:colOff>
      <xdr:row>34</xdr:row>
      <xdr:rowOff>131761</xdr:rowOff>
    </xdr:to>
    <xdr:sp macro="" textlink="">
      <xdr:nvSpPr>
        <xdr:cNvPr id="4" name="Text Box 23">
          <a:extLst>
            <a:ext uri="{FF2B5EF4-FFF2-40B4-BE49-F238E27FC236}">
              <a16:creationId xmlns:a16="http://schemas.microsoft.com/office/drawing/2014/main" id="{00000000-0008-0000-0300-000004000000}"/>
            </a:ext>
          </a:extLst>
        </xdr:cNvPr>
        <xdr:cNvSpPr txBox="1">
          <a:spLocks noChangeArrowheads="1"/>
        </xdr:cNvSpPr>
      </xdr:nvSpPr>
      <xdr:spPr bwMode="auto">
        <a:xfrm>
          <a:off x="3754438" y="7016749"/>
          <a:ext cx="411162" cy="303212"/>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14</xdr:col>
      <xdr:colOff>452438</xdr:colOff>
      <xdr:row>35</xdr:row>
      <xdr:rowOff>26986</xdr:rowOff>
    </xdr:from>
    <xdr:to>
      <xdr:col>15</xdr:col>
      <xdr:colOff>38100</xdr:colOff>
      <xdr:row>36</xdr:row>
      <xdr:rowOff>138111</xdr:rowOff>
    </xdr:to>
    <xdr:sp macro="" textlink="">
      <xdr:nvSpPr>
        <xdr:cNvPr id="5" name="Text Box 9">
          <a:extLst>
            <a:ext uri="{FF2B5EF4-FFF2-40B4-BE49-F238E27FC236}">
              <a16:creationId xmlns:a16="http://schemas.microsoft.com/office/drawing/2014/main" id="{00000000-0008-0000-0300-000005000000}"/>
            </a:ext>
          </a:extLst>
        </xdr:cNvPr>
        <xdr:cNvSpPr txBox="1">
          <a:spLocks noChangeArrowheads="1"/>
        </xdr:cNvSpPr>
      </xdr:nvSpPr>
      <xdr:spPr bwMode="auto">
        <a:xfrm>
          <a:off x="12009438" y="7405686"/>
          <a:ext cx="411162" cy="30162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13</xdr:col>
      <xdr:colOff>328613</xdr:colOff>
      <xdr:row>48</xdr:row>
      <xdr:rowOff>109536</xdr:rowOff>
    </xdr:from>
    <xdr:to>
      <xdr:col>13</xdr:col>
      <xdr:colOff>676275</xdr:colOff>
      <xdr:row>50</xdr:row>
      <xdr:rowOff>31749</xdr:rowOff>
    </xdr:to>
    <xdr:sp macro="" textlink="">
      <xdr:nvSpPr>
        <xdr:cNvPr id="6" name="Text Box 5">
          <a:extLst>
            <a:ext uri="{FF2B5EF4-FFF2-40B4-BE49-F238E27FC236}">
              <a16:creationId xmlns:a16="http://schemas.microsoft.com/office/drawing/2014/main" id="{00000000-0008-0000-0300-000006000000}"/>
            </a:ext>
          </a:extLst>
        </xdr:cNvPr>
        <xdr:cNvSpPr txBox="1">
          <a:spLocks noChangeArrowheads="1"/>
        </xdr:cNvSpPr>
      </xdr:nvSpPr>
      <xdr:spPr bwMode="auto">
        <a:xfrm>
          <a:off x="11060113" y="8821736"/>
          <a:ext cx="347662" cy="303213"/>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14</xdr:col>
      <xdr:colOff>452438</xdr:colOff>
      <xdr:row>33</xdr:row>
      <xdr:rowOff>19049</xdr:rowOff>
    </xdr:from>
    <xdr:to>
      <xdr:col>15</xdr:col>
      <xdr:colOff>38100</xdr:colOff>
      <xdr:row>34</xdr:row>
      <xdr:rowOff>131761</xdr:rowOff>
    </xdr:to>
    <xdr:sp macro="" textlink="">
      <xdr:nvSpPr>
        <xdr:cNvPr id="7" name="Text Box 23">
          <a:extLst>
            <a:ext uri="{FF2B5EF4-FFF2-40B4-BE49-F238E27FC236}">
              <a16:creationId xmlns:a16="http://schemas.microsoft.com/office/drawing/2014/main" id="{00000000-0008-0000-0300-000007000000}"/>
            </a:ext>
          </a:extLst>
        </xdr:cNvPr>
        <xdr:cNvSpPr txBox="1">
          <a:spLocks noChangeArrowheads="1"/>
        </xdr:cNvSpPr>
      </xdr:nvSpPr>
      <xdr:spPr bwMode="auto">
        <a:xfrm>
          <a:off x="12009438" y="7016749"/>
          <a:ext cx="411162" cy="303212"/>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editAs="oneCell">
    <xdr:from>
      <xdr:col>0</xdr:col>
      <xdr:colOff>620889</xdr:colOff>
      <xdr:row>1</xdr:row>
      <xdr:rowOff>395111</xdr:rowOff>
    </xdr:from>
    <xdr:to>
      <xdr:col>4</xdr:col>
      <xdr:colOff>87089</xdr:colOff>
      <xdr:row>3</xdr:row>
      <xdr:rowOff>60491</xdr:rowOff>
    </xdr:to>
    <xdr:pic>
      <xdr:nvPicPr>
        <xdr:cNvPr id="8" name="Picture 3">
          <a:hlinkClick xmlns:r="http://schemas.openxmlformats.org/officeDocument/2006/relationships" r:id="rId1"/>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b="-1750"/>
        <a:stretch/>
      </xdr:blipFill>
      <xdr:spPr>
        <a:xfrm>
          <a:off x="620889" y="395111"/>
          <a:ext cx="2796422" cy="794268"/>
        </a:xfrm>
        <a:prstGeom prst="rect">
          <a:avLst/>
        </a:prstGeom>
      </xdr:spPr>
    </xdr:pic>
    <xdr:clientData/>
  </xdr:twoCellAnchor>
  <xdr:twoCellAnchor>
    <xdr:from>
      <xdr:col>13</xdr:col>
      <xdr:colOff>766032</xdr:colOff>
      <xdr:row>5</xdr:row>
      <xdr:rowOff>120953</xdr:rowOff>
    </xdr:from>
    <xdr:to>
      <xdr:col>13</xdr:col>
      <xdr:colOff>766032</xdr:colOff>
      <xdr:row>52</xdr:row>
      <xdr:rowOff>161270</xdr:rowOff>
    </xdr:to>
    <xdr:cxnSp macro="">
      <xdr:nvCxnSpPr>
        <xdr:cNvPr id="14" name="Straight Connector 13">
          <a:extLst>
            <a:ext uri="{FF2B5EF4-FFF2-40B4-BE49-F238E27FC236}">
              <a16:creationId xmlns:a16="http://schemas.microsoft.com/office/drawing/2014/main" id="{00000000-0008-0000-0300-00000E000000}"/>
            </a:ext>
          </a:extLst>
        </xdr:cNvPr>
        <xdr:cNvCxnSpPr/>
      </xdr:nvCxnSpPr>
      <xdr:spPr>
        <a:xfrm>
          <a:off x="11510635" y="1915080"/>
          <a:ext cx="0" cy="818444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604762</xdr:colOff>
      <xdr:row>52</xdr:row>
      <xdr:rowOff>161270</xdr:rowOff>
    </xdr:from>
    <xdr:to>
      <xdr:col>13</xdr:col>
      <xdr:colOff>772499</xdr:colOff>
      <xdr:row>52</xdr:row>
      <xdr:rowOff>161270</xdr:rowOff>
    </xdr:to>
    <xdr:cxnSp macro="">
      <xdr:nvCxnSpPr>
        <xdr:cNvPr id="20" name="Straight Connector 19">
          <a:extLst>
            <a:ext uri="{FF2B5EF4-FFF2-40B4-BE49-F238E27FC236}">
              <a16:creationId xmlns:a16="http://schemas.microsoft.com/office/drawing/2014/main" id="{00000000-0008-0000-0300-000014000000}"/>
            </a:ext>
          </a:extLst>
        </xdr:cNvPr>
        <xdr:cNvCxnSpPr/>
      </xdr:nvCxnSpPr>
      <xdr:spPr>
        <a:xfrm>
          <a:off x="1431270" y="10099524"/>
          <a:ext cx="1008583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22579</xdr:colOff>
      <xdr:row>103</xdr:row>
      <xdr:rowOff>123372</xdr:rowOff>
    </xdr:from>
    <xdr:to>
      <xdr:col>14</xdr:col>
      <xdr:colOff>22579</xdr:colOff>
      <xdr:row>148</xdr:row>
      <xdr:rowOff>97246</xdr:rowOff>
    </xdr:to>
    <xdr:cxnSp macro="">
      <xdr:nvCxnSpPr>
        <xdr:cNvPr id="24" name="Straight Connector 23">
          <a:extLst>
            <a:ext uri="{FF2B5EF4-FFF2-40B4-BE49-F238E27FC236}">
              <a16:creationId xmlns:a16="http://schemas.microsoft.com/office/drawing/2014/main" id="{00000000-0008-0000-0300-000018000000}"/>
            </a:ext>
          </a:extLst>
        </xdr:cNvPr>
        <xdr:cNvCxnSpPr/>
      </xdr:nvCxnSpPr>
      <xdr:spPr>
        <a:xfrm>
          <a:off x="11593690" y="18951626"/>
          <a:ext cx="0" cy="81381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566864</xdr:colOff>
      <xdr:row>148</xdr:row>
      <xdr:rowOff>83054</xdr:rowOff>
    </xdr:from>
    <xdr:to>
      <xdr:col>14</xdr:col>
      <xdr:colOff>17821</xdr:colOff>
      <xdr:row>148</xdr:row>
      <xdr:rowOff>83054</xdr:rowOff>
    </xdr:to>
    <xdr:cxnSp macro="">
      <xdr:nvCxnSpPr>
        <xdr:cNvPr id="25" name="Straight Connector 24">
          <a:extLst>
            <a:ext uri="{FF2B5EF4-FFF2-40B4-BE49-F238E27FC236}">
              <a16:creationId xmlns:a16="http://schemas.microsoft.com/office/drawing/2014/main" id="{00000000-0008-0000-0300-000019000000}"/>
            </a:ext>
          </a:extLst>
        </xdr:cNvPr>
        <xdr:cNvCxnSpPr/>
      </xdr:nvCxnSpPr>
      <xdr:spPr>
        <a:xfrm>
          <a:off x="1393372" y="27075594"/>
          <a:ext cx="1019556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0</xdr:rowOff>
    </xdr:from>
    <xdr:to>
      <xdr:col>14</xdr:col>
      <xdr:colOff>221746</xdr:colOff>
      <xdr:row>58</xdr:row>
      <xdr:rowOff>40317</xdr:rowOff>
    </xdr:to>
    <xdr:pic>
      <xdr:nvPicPr>
        <xdr:cNvPr id="21" name="Picture 20">
          <a:extLst>
            <a:ext uri="{FF2B5EF4-FFF2-40B4-BE49-F238E27FC236}">
              <a16:creationId xmlns:a16="http://schemas.microsoft.com/office/drawing/2014/main" id="{8E736E00-8744-2F48-B858-034B89E6B9F7}"/>
            </a:ext>
          </a:extLst>
        </xdr:cNvPr>
        <xdr:cNvPicPr>
          <a:picLocks noChangeAspect="1"/>
        </xdr:cNvPicPr>
      </xdr:nvPicPr>
      <xdr:blipFill>
        <a:blip xmlns:r="http://schemas.openxmlformats.org/officeDocument/2006/relationships" r:embed="rId3"/>
        <a:stretch>
          <a:fillRect/>
        </a:stretch>
      </xdr:blipFill>
      <xdr:spPr>
        <a:xfrm>
          <a:off x="826508" y="2056190"/>
          <a:ext cx="10966349" cy="9474603"/>
        </a:xfrm>
        <a:prstGeom prst="rect">
          <a:avLst/>
        </a:prstGeom>
        <a:ln>
          <a:solidFill>
            <a:schemeClr val="bg1">
              <a:lumMod val="95000"/>
            </a:schemeClr>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0</xdr:row>
      <xdr:rowOff>203200</xdr:rowOff>
    </xdr:from>
    <xdr:to>
      <xdr:col>1</xdr:col>
      <xdr:colOff>1454618</xdr:colOff>
      <xdr:row>1</xdr:row>
      <xdr:rowOff>444500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 y="203200"/>
          <a:ext cx="1822918" cy="723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0</xdr:row>
      <xdr:rowOff>228600</xdr:rowOff>
    </xdr:from>
    <xdr:to>
      <xdr:col>1</xdr:col>
      <xdr:colOff>1518118</xdr:colOff>
      <xdr:row>1</xdr:row>
      <xdr:rowOff>444500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 y="228600"/>
          <a:ext cx="1822918" cy="6731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0</xdr:row>
      <xdr:rowOff>254000</xdr:rowOff>
    </xdr:from>
    <xdr:to>
      <xdr:col>1</xdr:col>
      <xdr:colOff>1651000</xdr:colOff>
      <xdr:row>2</xdr:row>
      <xdr:rowOff>127000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00" y="254000"/>
          <a:ext cx="1993900" cy="736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254000</xdr:rowOff>
    </xdr:from>
    <xdr:to>
      <xdr:col>1</xdr:col>
      <xdr:colOff>1651000</xdr:colOff>
      <xdr:row>2</xdr:row>
      <xdr:rowOff>127000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00" y="254000"/>
          <a:ext cx="1993900" cy="736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xdr:colOff>
      <xdr:row>0</xdr:row>
      <xdr:rowOff>254000</xdr:rowOff>
    </xdr:from>
    <xdr:to>
      <xdr:col>1</xdr:col>
      <xdr:colOff>1651000</xdr:colOff>
      <xdr:row>1</xdr:row>
      <xdr:rowOff>298622</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00" y="254000"/>
          <a:ext cx="1993900" cy="736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38100</xdr:colOff>
      <xdr:row>0</xdr:row>
      <xdr:rowOff>254000</xdr:rowOff>
    </xdr:from>
    <xdr:to>
      <xdr:col>1</xdr:col>
      <xdr:colOff>1651000</xdr:colOff>
      <xdr:row>2</xdr:row>
      <xdr:rowOff>127000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00" y="254000"/>
          <a:ext cx="1993900" cy="736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50800</xdr:colOff>
      <xdr:row>0</xdr:row>
      <xdr:rowOff>241300</xdr:rowOff>
    </xdr:from>
    <xdr:to>
      <xdr:col>1</xdr:col>
      <xdr:colOff>1689100</xdr:colOff>
      <xdr:row>2</xdr:row>
      <xdr:rowOff>21345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800" y="241300"/>
          <a:ext cx="2019300" cy="68174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63500</xdr:colOff>
      <xdr:row>0</xdr:row>
      <xdr:rowOff>266700</xdr:rowOff>
    </xdr:from>
    <xdr:to>
      <xdr:col>1</xdr:col>
      <xdr:colOff>1587500</xdr:colOff>
      <xdr:row>2</xdr:row>
      <xdr:rowOff>76200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500" y="266700"/>
          <a:ext cx="1905000"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114300</xdr:colOff>
      <xdr:row>0</xdr:row>
      <xdr:rowOff>254000</xdr:rowOff>
    </xdr:from>
    <xdr:to>
      <xdr:col>2</xdr:col>
      <xdr:colOff>1175218</xdr:colOff>
      <xdr:row>1</xdr:row>
      <xdr:rowOff>419100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300" y="254000"/>
          <a:ext cx="1822918" cy="622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211665</xdr:colOff>
      <xdr:row>0</xdr:row>
      <xdr:rowOff>302381</xdr:rowOff>
    </xdr:from>
    <xdr:to>
      <xdr:col>2</xdr:col>
      <xdr:colOff>1511904</xdr:colOff>
      <xdr:row>2</xdr:row>
      <xdr:rowOff>105833</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665" y="302381"/>
          <a:ext cx="2056191" cy="78619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51837</xdr:colOff>
      <xdr:row>0</xdr:row>
      <xdr:rowOff>311020</xdr:rowOff>
    </xdr:from>
    <xdr:to>
      <xdr:col>2</xdr:col>
      <xdr:colOff>1334796</xdr:colOff>
      <xdr:row>2</xdr:row>
      <xdr:rowOff>12959</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837" y="311020"/>
          <a:ext cx="2034592" cy="73867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28539</xdr:colOff>
      <xdr:row>0</xdr:row>
      <xdr:rowOff>242585</xdr:rowOff>
    </xdr:from>
    <xdr:to>
      <xdr:col>2</xdr:col>
      <xdr:colOff>1212921</xdr:colOff>
      <xdr:row>1</xdr:row>
      <xdr:rowOff>470899</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39" y="242585"/>
          <a:ext cx="1954944" cy="74202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54042</xdr:colOff>
      <xdr:row>0</xdr:row>
      <xdr:rowOff>229681</xdr:rowOff>
    </xdr:from>
    <xdr:to>
      <xdr:col>1</xdr:col>
      <xdr:colOff>1175424</xdr:colOff>
      <xdr:row>2</xdr:row>
      <xdr:rowOff>108085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42" y="229681"/>
          <a:ext cx="1945531" cy="71606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104382</xdr:colOff>
      <xdr:row>0</xdr:row>
      <xdr:rowOff>313150</xdr:rowOff>
    </xdr:from>
    <xdr:to>
      <xdr:col>1</xdr:col>
      <xdr:colOff>1287397</xdr:colOff>
      <xdr:row>2</xdr:row>
      <xdr:rowOff>574109</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382" y="313150"/>
          <a:ext cx="2018083" cy="86986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99887</xdr:colOff>
      <xdr:row>0</xdr:row>
      <xdr:rowOff>271123</xdr:rowOff>
    </xdr:from>
    <xdr:to>
      <xdr:col>1</xdr:col>
      <xdr:colOff>1298539</xdr:colOff>
      <xdr:row>2</xdr:row>
      <xdr:rowOff>71349</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887" y="271123"/>
          <a:ext cx="1983483" cy="71348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84667</xdr:colOff>
      <xdr:row>0</xdr:row>
      <xdr:rowOff>304800</xdr:rowOff>
    </xdr:from>
    <xdr:to>
      <xdr:col>2</xdr:col>
      <xdr:colOff>169334</xdr:colOff>
      <xdr:row>2</xdr:row>
      <xdr:rowOff>50800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667" y="304800"/>
          <a:ext cx="2235200" cy="88053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274462</xdr:colOff>
      <xdr:row>0</xdr:row>
      <xdr:rowOff>132359</xdr:rowOff>
    </xdr:from>
    <xdr:to>
      <xdr:col>2</xdr:col>
      <xdr:colOff>98253</xdr:colOff>
      <xdr:row>2</xdr:row>
      <xdr:rowOff>339424</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903" y="132359"/>
          <a:ext cx="2027615" cy="80471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99886</xdr:colOff>
      <xdr:row>0</xdr:row>
      <xdr:rowOff>256854</xdr:rowOff>
    </xdr:from>
    <xdr:to>
      <xdr:col>1</xdr:col>
      <xdr:colOff>1227191</xdr:colOff>
      <xdr:row>2</xdr:row>
      <xdr:rowOff>85618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886" y="256854"/>
          <a:ext cx="2083372" cy="77056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50800</xdr:colOff>
      <xdr:row>0</xdr:row>
      <xdr:rowOff>203200</xdr:rowOff>
    </xdr:from>
    <xdr:to>
      <xdr:col>1</xdr:col>
      <xdr:colOff>1536700</xdr:colOff>
      <xdr:row>2</xdr:row>
      <xdr:rowOff>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800" y="203200"/>
          <a:ext cx="1930400" cy="7239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2057400</xdr:colOff>
      <xdr:row>2</xdr:row>
      <xdr:rowOff>558800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90500"/>
          <a:ext cx="2057400" cy="7493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2184400</xdr:colOff>
      <xdr:row>3</xdr:row>
      <xdr:rowOff>177800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90500"/>
          <a:ext cx="2184400" cy="7366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54042</xdr:colOff>
      <xdr:row>0</xdr:row>
      <xdr:rowOff>229681</xdr:rowOff>
    </xdr:from>
    <xdr:to>
      <xdr:col>1</xdr:col>
      <xdr:colOff>1175424</xdr:colOff>
      <xdr:row>2</xdr:row>
      <xdr:rowOff>108085</xdr:rowOff>
    </xdr:to>
    <xdr:pic>
      <xdr:nvPicPr>
        <xdr:cNvPr id="4" name="Picture 3">
          <a:hlinkClick xmlns:r="http://schemas.openxmlformats.org/officeDocument/2006/relationships" r:id="rId1"/>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42" y="229681"/>
          <a:ext cx="1946882" cy="71660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105950</xdr:colOff>
      <xdr:row>1</xdr:row>
      <xdr:rowOff>66842</xdr:rowOff>
    </xdr:from>
    <xdr:to>
      <xdr:col>2</xdr:col>
      <xdr:colOff>320103</xdr:colOff>
      <xdr:row>5</xdr:row>
      <xdr:rowOff>37765</xdr:rowOff>
    </xdr:to>
    <xdr:pic>
      <xdr:nvPicPr>
        <xdr:cNvPr id="2" name="Picture 3">
          <a:hlinkClick xmlns:r="http://schemas.openxmlformats.org/officeDocument/2006/relationships" r:id="rId1"/>
          <a:extLst>
            <a:ext uri="{FF2B5EF4-FFF2-40B4-BE49-F238E27FC236}">
              <a16:creationId xmlns:a16="http://schemas.microsoft.com/office/drawing/2014/main" id="{00000000-0008-0000-1A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980" b="-1750"/>
        <a:stretch/>
      </xdr:blipFill>
      <xdr:spPr>
        <a:xfrm>
          <a:off x="105950" y="267368"/>
          <a:ext cx="2861100" cy="7730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60476</xdr:colOff>
      <xdr:row>1</xdr:row>
      <xdr:rowOff>90717</xdr:rowOff>
    </xdr:from>
    <xdr:to>
      <xdr:col>2</xdr:col>
      <xdr:colOff>467338</xdr:colOff>
      <xdr:row>5</xdr:row>
      <xdr:rowOff>61901</xdr:rowOff>
    </xdr:to>
    <xdr:pic>
      <xdr:nvPicPr>
        <xdr:cNvPr id="2" name="Picture 3">
          <a:hlinkClick xmlns:r="http://schemas.openxmlformats.org/officeDocument/2006/relationships" r:id="rId1"/>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980" b="-1750"/>
        <a:stretch/>
      </xdr:blipFill>
      <xdr:spPr>
        <a:xfrm>
          <a:off x="60476" y="287265"/>
          <a:ext cx="2841029" cy="80273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69458</xdr:colOff>
      <xdr:row>1</xdr:row>
      <xdr:rowOff>78396</xdr:rowOff>
    </xdr:from>
    <xdr:to>
      <xdr:col>2</xdr:col>
      <xdr:colOff>814166</xdr:colOff>
      <xdr:row>5</xdr:row>
      <xdr:rowOff>45905</xdr:rowOff>
    </xdr:to>
    <xdr:pic>
      <xdr:nvPicPr>
        <xdr:cNvPr id="2" name="Picture 3">
          <a:hlinkClick xmlns:r="http://schemas.openxmlformats.org/officeDocument/2006/relationships" r:id="rId1"/>
          <a:extLst>
            <a:ext uri="{FF2B5EF4-FFF2-40B4-BE49-F238E27FC236}">
              <a16:creationId xmlns:a16="http://schemas.microsoft.com/office/drawing/2014/main" id="{00000000-0008-0000-1C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980" b="-1750"/>
        <a:stretch/>
      </xdr:blipFill>
      <xdr:spPr>
        <a:xfrm>
          <a:off x="69458" y="282223"/>
          <a:ext cx="2798659" cy="7828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Users/CrisCarrera/Dropbox%20(Personal)/CEQ/Cris/Standard%20Indicators/Siyu/Jun_2018/Jun14_2018/C:/Users/ismar/Desktop/CEQ_DataUpdate_SIWeb_October16_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rldbankgroup-my.sharepoint.com/Users/CrisCarrera/CEQ%20Institute%20Dropbox/CEQ%20Data%20Center/RAs/Cris/Standard%20indicators/si/newformat/C:/Users/Israel/Desktop/CEQ/Master%20Data/_CEQ_IDB_GTM_Final_AGO_27_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C:/C:/C:/C:/C:/Users/Israel/Desktop/CEQ/Master%20Data/_CEQ_IDB_GTM_Final_AGO_27_201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C:/C:/Users/Israel/Desktop/CEQ/Master%20Data/_CEQ_IDB_GTM_Final_AGO_27_20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C:/C:/C:/C:/C:/C:/Users/etravis/Downloads/Users/Sean%20Higgins/Downloads/PROJECT%20COMMITMENT%20TO%20EQUITY/CEQ%20CAF/PAPER%20OCT%202011/OCTOBER%202011/PAPER%20OCT%202011/ARCHIE/EDGAPUCO/MVAREL/GP1/PROVCO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C:/C:/Users/etravis/Downloads/Users/Sean%20Higgins/Downloads/PROJECT%20COMMITMENT%20TO%20EQUITY/CEQ%20CAF/PAPER%20OCT%202011/OCTOBER%202011/PAPER%20OCT%202011/ARCHIE/EDGAPUCO/MVAREL/GP1/PROVCON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risCarrera/Desktop/_CEQSI_17April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 Mobility Matric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 Mobility Matric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 Mobility Matric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N LUI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N LUI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Contents"/>
      <sheetName val="1. CEQ Methodology"/>
      <sheetName val="2. CEQ Core income concepts "/>
      <sheetName val="3. General information"/>
      <sheetName val="4.Taxes and transfers- ShareGDP"/>
      <sheetName val="5.Inequality - Gini coefficient"/>
      <sheetName val="6.Inequality - Theil index"/>
      <sheetName val="7.Inequality - 90-10 ratio"/>
      <sheetName val="8. Inequality - Absolute Gini"/>
      <sheetName val="9.Poverty - Headcount ratio P05"/>
      <sheetName val="10.Poverty -Headcount ratio P11"/>
      <sheetName val="11.Pov-Pov &amp; sq pov gap PDI P05"/>
      <sheetName val="12.Pov-Pov &amp; sq pov gap PDI P11"/>
      <sheetName val="13.Pov-Pov &amp; sq pov gap PGT P05"/>
      <sheetName val="14.Pov-Pov &amp; sq pov gap PGT P11"/>
      <sheetName val="15. Conc coeff"/>
      <sheetName val="16. Incidence by decile"/>
      <sheetName val="17. Incidence by inc cat P05"/>
      <sheetName val="18. Incidence by inc cat P11"/>
      <sheetName val="19. Conc shares by decile"/>
      <sheetName val="20. Conc shares by inc cat P05"/>
      <sheetName val="21. Conc shares by inc cat P11"/>
      <sheetName val="22. Income by deciles"/>
      <sheetName val="23. Distribution of income"/>
      <sheetName val="24. Marginal Contr"/>
      <sheetName val="24. References"/>
      <sheetName val="25. Source - CEQ MWBs"/>
      <sheetName val="26. Household surveys"/>
    </sheetNames>
    <sheetDataSet>
      <sheetData sheetId="0" refreshError="1"/>
      <sheetData sheetId="1" refreshError="1"/>
      <sheetData sheetId="2" refreshError="1"/>
      <sheetData sheetId="3" refreshError="1"/>
      <sheetData sheetId="4" refreshError="1"/>
      <sheetData sheetId="5" refreshError="1"/>
      <sheetData sheetId="6">
        <row r="101">
          <cell r="B101" t="str">
            <v>*,** Albania (2015): n.a.</v>
          </cell>
        </row>
        <row r="102">
          <cell r="B102" t="str">
            <v>Argentina (2012): Rossignolo, Dario. 2017. “CEQ Master Workbook: Argentina (2012-2013),” CEQ Data Center on Fiscal Redistribution (CEQ Institute, Tulane University). Jun 8, 2018.</v>
          </cell>
        </row>
        <row r="103">
          <cell r="B103" t="str">
            <v>Armenia (2011): Younger, Stephen D., Artsvi Khachatryan, Gohar Gyulumyan, Nistha Sinha, and Ulrich Bartsch. 2019. “CEQ Master Workbook: Armenia (2011),” CEQ Data Center on Fiscal Redistribution (CEQ Institute, Tulane University and the World Bank). June 8, 2019.</v>
          </cell>
        </row>
        <row r="104">
          <cell r="B104" t="str">
            <v>*,** Belarus (2015): n.a.</v>
          </cell>
        </row>
        <row r="105">
          <cell r="B105" t="str">
            <v>Bolivia (2009): Paz Arauco, Veronica, George Gray-Molina, Wilson Jimenez and Ernesto Yañez. 2014. “CEQ Master Workbook: Bolivia (2009),” CEQ Data Center on Fiscal Redistribution (CEQ Institute, Tulane University). September 22, 2014.</v>
          </cell>
        </row>
        <row r="106">
          <cell r="B106" t="str">
            <v>Brazil (2008): Higgins, Sean, Claudiney Pereira, and, Maynor Cabrera. 2019. “CEQ Master Workbook: Brazil (2008-2009),” CEQ Data Center on Fiscal Redistribution (CEQ Institute, Tulane University). May 3, 2019.</v>
          </cell>
        </row>
        <row r="107">
          <cell r="B107" t="str">
            <v>*,** Burkina Faso (2014): n.a.</v>
          </cell>
        </row>
        <row r="108">
          <cell r="B108" t="str">
            <v>Chile (2013): Martinez-Aguilar, Sandra and Eduardo Ortiz-Juarez. 2016. “CEQ Master Workbook: Chile (2013),” CEQ Data Center on Fiscal Redistribution (CEQ Institute, Tulane University and the World Bank). October 7, 2016.</v>
          </cell>
        </row>
        <row r="109">
          <cell r="B109" t="str">
            <v>Colombia (2010): Melendez, Marcela and Valentina Martinez. 2019. “CEQ Master Workbook: Colombia (2010),” CEQ Data Center on Fiscal Redistribution (CEQ Institute, Tulane University and Inter-American Development Bank). February 20, 2019.</v>
          </cell>
        </row>
        <row r="110">
          <cell r="B110" t="str">
            <v>Colombia (2014): Melendez, Marcela and Valentina Martinez. 2019. “CEQ Master Workbook: Colombia (2014),” CEQ Data Center on Fiscal Redistribution (CEQ Institute, Tulane University and Inter-American Development Bank). February 28, 2019.</v>
          </cell>
        </row>
        <row r="111">
          <cell r="B111" t="str">
            <v>*,** Comoros (2014): n.a.</v>
          </cell>
        </row>
        <row r="112">
          <cell r="B112" t="str">
            <v>Costa Rica (2010): Sauma, Pablo and Juan Diego Trejos. 2014. “CEQ Master Workbook: Costa Rica (2010),” CEQ Data Center on Fiscal Redistribution (CEQ Institute, Tulane University). February 14, 2014.</v>
          </cell>
        </row>
        <row r="113">
          <cell r="B113" t="str">
            <v>*,** Croatia (2014): n.a.</v>
          </cell>
        </row>
        <row r="114">
          <cell r="B114" t="str">
            <v xml:space="preserve">Dominican Republic (2006): Aristy-Escuder, Jaime. 2019. “CEQ Master Workbook: Dominican Republic (2006-2007),” CEQ Data Center on Fiscal Redistribution (CEQ Institute, Tulane University). January 23, 2019. </v>
          </cell>
        </row>
        <row r="115">
          <cell r="B115" t="str">
            <v>Ecuador (2011): Llerena Pinto, Freddy Paul, Maria Cristhina Llerena Pinto, Roberto Carlos Saa Daza, and Maria Andrea Llerena Pinto. 2017. “CEQ Master Workbook: Ecuador (2011-2012),” CEQ Data Center on Fiscal Redistribution (CEQ Institute, Tulane University). January 5, 2017.</v>
          </cell>
        </row>
        <row r="116">
          <cell r="B116" t="str">
            <v>*,** Egypt (2015): n.a.</v>
          </cell>
        </row>
        <row r="117">
          <cell r="B117" t="str">
            <v>El Salvador (2011): Oliva, Jose Andres. 2019. “CEQ Master Workbook: El Salvador (2011),” CEQ Data Center on Fiscal Redistribution (CEQ Institute, Tulane University and Inter-American Development Bank). October 23, 2019.</v>
          </cell>
        </row>
        <row r="118">
          <cell r="B118" t="str">
            <v>Ethiopia (2010): Hill, Ruth, Eyasu Tsehaye and Tassew Woldehanna. 2014. “CEQ Master Workbook: Ethiopia (2010-2011),” CEQ Data Center on Fiscal Redistribution (CEQ Institute, Tulane University and the World Bank). September 28, 2014.</v>
          </cell>
        </row>
        <row r="119">
          <cell r="B119" t="str">
            <v>Georgia (2013): Cancho, Cesar and Elena Bondarenko. 2015. “CEQ Master Workbook: Georgia (2013),” CEQ Data Center on Fiscal Redistribution (CEQ Institute, Tulane University and the World Bank). December 31, 2015.</v>
          </cell>
        </row>
        <row r="120">
          <cell r="B120" t="str">
            <v>Ghana (2012): Younger, Stephen, Eric Osei-Assibey, and Felix Oppong. 2018. “CEQ Master Workbook: Ghana (2012-2013),” CEQ Data Center on Fiscal Redistribution (CEQ Institute, Tulane University). October 27, 2018.</v>
          </cell>
        </row>
        <row r="121">
          <cell r="B121" t="str">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ell>
        </row>
        <row r="122">
          <cell r="B122" t="str">
            <v>*,** Guinea (2012): n.a.</v>
          </cell>
        </row>
        <row r="123">
          <cell r="B123" t="str">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ell>
        </row>
        <row r="124">
          <cell r="B124" t="str">
            <v>Indonesia (2012): Afkar, Rythia, Jon Jellema, and Matthew Wai-Poi. 2015. “CEQ Master Workbook: Indonesia (2012),” CEQ Data Center on Fiscal Redistribution (CEQ Institute, Tulane University and the World Bank). August 5, 2015.</v>
          </cell>
        </row>
        <row r="125">
          <cell r="B125" t="str">
            <v>Iran (2011): Enami, Ali, Nora Lustig and Alireza Taqdiri. 2017. “CEQ Master Workbook: Iran (2011-2012),” CEQ Data Center on Fiscal Redistribution (CEQ Institute, Tulane University and Economic Research Forum). May 5, 2017.</v>
          </cell>
        </row>
        <row r="126">
          <cell r="B126" t="str">
            <v>Jordan (2010): Abdel-Halim, Morad, Shamma A. Alam, Yusuf Mansur, Umar Serajuddin and Paolo Verme. 2016. “CEQ Master Workbook: Jordan (2010-2011),” CEQ Data Center on Fiscal Redistribution (CEQ Institute, Tulane University and the World Bank). March 8, 2016.</v>
          </cell>
        </row>
        <row r="127">
          <cell r="B127" t="str">
            <v>*,** Kenya (2015): n.a.</v>
          </cell>
        </row>
        <row r="128">
          <cell r="B128" t="str">
            <v>*,** Mali (2014): n.a.</v>
          </cell>
        </row>
        <row r="129">
          <cell r="B129" t="str">
            <v>Mexico (2010): Scott, John. 2013. “CEQ Master Workbook: Mexico (2010),” CEQ Data Center on Fiscal Redistribution (CEQ Institute, Tulane University). September 2, 2013.</v>
          </cell>
        </row>
        <row r="130">
          <cell r="B130" t="str">
            <v>Mexico (2012): Scott, John, Sandra Martinez-Aguilar, Enrique de la Rosa, and Rodrigo Aranda. 2017. “CEQ Master Workbook: Mexico (2012),” CEQ Data Center on Fiscal Redistribution (CEQ Institute, Tulane University). June 15, 2019</v>
          </cell>
        </row>
        <row r="131">
          <cell r="B131" t="str">
            <v>Mexico (2014): Scott, John, Sandra Martinez-Aguilar, Enrique de la Rosa, and Rodrigo Aranda. 2017. “CEQ Master Workbook: Mexico (2014),” CEQ Data Center on Fiscal Redistribution (CEQ Institute, Tulane University). June 15, 2019.</v>
          </cell>
        </row>
        <row r="132">
          <cell r="B132" t="str">
            <v>*,** Mongolia (2016): n.a.</v>
          </cell>
        </row>
        <row r="133">
          <cell r="B133" t="str">
            <v>*,** Namibia (2009): n.a.</v>
          </cell>
        </row>
        <row r="134">
          <cell r="B134" t="str">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ell>
        </row>
        <row r="135">
          <cell r="B135" t="str">
            <v>*,** Niger (2014): n.a.</v>
          </cell>
        </row>
        <row r="136">
          <cell r="B136" t="str">
            <v>Panama (2016): Martinez-Aguilar, Sandra. 2019. “CEQ Master Workbook: Panama (2016),” CEQ Data Center on Fiscal Redistribution (CEQ Institute, Tulane University and the Economic Co-operation and Development). January 16, 2019.</v>
          </cell>
        </row>
        <row r="137">
          <cell r="B137" t="str">
            <v>Paraguay (2014) : Gimenez, Lea, Maria Ana Lugo, Sandra Martinez-Aguilar, Humberto Colman, Juan Jose Galeano and Gabriela Farfan. 2017. “CEQ Master Workbook: Paraguay (2014) ,” CEQ Data Center (CEQ Institute, Tulane University). February 12, 2017.</v>
          </cell>
        </row>
        <row r="138">
          <cell r="B138" t="str">
            <v>Peru (2009): Jaramillo, Miguel. 2015. “CEQ Master Workbook: Peru (2009),” CEQ Data Center on Fiscal Redistribution (CEQ Institute, Tulane University). August 7, 2015.</v>
          </cell>
        </row>
        <row r="139">
          <cell r="B139" t="str">
            <v>Peru (2011): Jaramillo, Miguel. 2019. “CEQ Master Workbook: Peru (2011),” CEQ Data Center on Fiscal Redistribution (CEQ Institute, Tulane University). February 11, 2019.</v>
          </cell>
        </row>
        <row r="140">
          <cell r="B140" t="str">
            <v>*,** Poland (2014): n.a.</v>
          </cell>
        </row>
        <row r="141">
          <cell r="B141" t="str">
            <v>*,** Romania (2016): n.a.</v>
          </cell>
        </row>
        <row r="142">
          <cell r="B142" t="str">
            <v>Russia (2010): Popova, Daria. 2019. “CEQ Master Workbook: Russia (2010),” CEQ Data Center on Fiscal Redistribution (CEQ Institute, Tulane University and the World Bank). March 21, 2019.</v>
          </cell>
        </row>
        <row r="143">
          <cell r="B143" t="str">
            <v>South Africa (2010): Inchauste, Gabriela, Nora Lustig, Mashekwa Maboshe, Catriona Purfield, Ingrid Woolard and Precious Zikhali. 2016. “CEQ Master Workbook: South Africa (2010-2011),” CEQ Data Center on Fiscal Redistribution (CEQ Institute, Tulane University and the World Bank). March 6, 2016.</v>
          </cell>
        </row>
        <row r="144">
          <cell r="B144" t="str">
            <v>Sri Lanka (2009): Arunatilake, Nisha, Priyanka Jayawardena, and Ashani Abayasekara. 2019. “CEQ Master Workbook: Sri Lanka (2009-2010),” CEQ Data Center on Fiscal Redistribution (CEQ Institute, Tulane University and the World Bank). August 10, 2019.</v>
          </cell>
        </row>
        <row r="145">
          <cell r="B145" t="str">
            <v>Tanzania (2011): Younger, Stephen. 2019. “CEQ Master Workbook: Tanzania (2011-2012),” CEQ Data Center on Fiscal Redistribution (CEQ Institute, Tulane University). June 21, 2019.</v>
          </cell>
        </row>
        <row r="146">
          <cell r="B146" t="str">
            <v>Tunisia (2010): Jouini, Nizar, Nora Lustig, Ahmed Moummi and Abebe Shimeles. 2015. “CEQ Master Workbook: Tunisia (2010),” CEQ Data Center on Fiscal Redistribution (CEQ Institute, Tulane University and African Development Bank). May 5, 2017.</v>
          </cell>
        </row>
        <row r="147">
          <cell r="B147" t="str">
            <v>Uganda (2012): Jellema, Jon, Astrid Haas, Nora Lustig and Sebastian Wolf. 2016. “CEQ Master Workbook: Uganda (2012-2013),” CEQ Data Center on Fiscal Redistribution (CEQ Institute, Tulane University and International Growth Center). July 28, 2016.</v>
          </cell>
        </row>
        <row r="148">
          <cell r="B148" t="str">
            <v>*,** Ukraine (2016): n.a.</v>
          </cell>
        </row>
        <row r="149">
          <cell r="B149" t="str">
            <v>United States (2011): n.a.</v>
          </cell>
        </row>
        <row r="150">
          <cell r="B150" t="str">
            <v>Uruguay (2009): Bucheli, Marisa. 2019. “CEQ Master Workbook: Uruguay (2009),” CEQ Data Center on Fiscal Redistribution (CEQ Institute, Tulane University). April 7, 2019.</v>
          </cell>
        </row>
        <row r="151">
          <cell r="B151" t="str">
            <v>Venezuela (2013): Molina, Emiro. 2016. “CEQ Master Workbook: Venezuela (2012),” CEQ Data Center on Fiscal Redistribution (CEQ Institute, Tulane University). April 5, 2018.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atacenter@ceqinstitute.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www.commitmentoequity.org/publications/handbook.php"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commitmentoequity.org/publications-ceq-handboo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17" Type="http://schemas.openxmlformats.org/officeDocument/2006/relationships/hyperlink" Target="https://openknowledge.worldbank.org/bitstream/handle/10986/27980/9781464810916.pdf" TargetMode="External"/><Relationship Id="rId21" Type="http://schemas.openxmlformats.org/officeDocument/2006/relationships/hyperlink" Target="http://onlinelibrary.wiley.com/doi/10.1111/roiw.12201/abstract" TargetMode="External"/><Relationship Id="rId42" Type="http://schemas.openxmlformats.org/officeDocument/2006/relationships/hyperlink" Target="https://www.dropbox.com/sh/c9v8s3hxaearhyb/AADNLn7FDpV3MAHcIah1XANQa/CEQ%20Handbook%20-%20Part%20III%20Applications/CEQ_Ch11_June30_2017.pdf?dl=0" TargetMode="External"/><Relationship Id="rId63" Type="http://schemas.openxmlformats.org/officeDocument/2006/relationships/hyperlink" Target="https://openknowledge.worldbank.org/bitstream/handle/10986/27980/9781464810916.pdf" TargetMode="External"/><Relationship Id="rId84" Type="http://schemas.openxmlformats.org/officeDocument/2006/relationships/hyperlink" Target="https://ideas.repec.org/a/sae/pubfin/v42y2014i3p346-367.html" TargetMode="External"/><Relationship Id="rId138" Type="http://schemas.openxmlformats.org/officeDocument/2006/relationships/hyperlink" Target="https://openknowledge.worldbank.org/bitstream/handle/10986/27980/9781464810916.pdf" TargetMode="External"/><Relationship Id="rId159" Type="http://schemas.openxmlformats.org/officeDocument/2006/relationships/hyperlink" Target="https://openknowledge.worldbank.org/bitstream/handle/10986/27980/9781464810916.pdf" TargetMode="External"/><Relationship Id="rId170" Type="http://schemas.openxmlformats.org/officeDocument/2006/relationships/hyperlink" Target="https://openknowledge.worldbank.org/bitstream/handle/10986/27980/9781464810916.pdf" TargetMode="External"/><Relationship Id="rId191" Type="http://schemas.openxmlformats.org/officeDocument/2006/relationships/hyperlink" Target="https://www.dropbox.com/s/0edk9a03ubus2k2/CEQ_WP52_Icefi_Nicaragua_May8.pdf?dl=0" TargetMode="External"/><Relationship Id="rId205" Type="http://schemas.openxmlformats.org/officeDocument/2006/relationships/hyperlink" Target="http://journals.sagepub.com/doi/10.1177/1091142113497394" TargetMode="External"/><Relationship Id="rId107" Type="http://schemas.openxmlformats.org/officeDocument/2006/relationships/hyperlink" Target="http://documents.worldbank.org/curated/en/307791560775408803/The-Redistributive-Effects-of-Fiscal-Policy-in-Mali-and-Niger" TargetMode="External"/><Relationship Id="rId11" Type="http://schemas.openxmlformats.org/officeDocument/2006/relationships/hyperlink" Target="http://onlinelibrary.wiley.com/doi/10.1111/roiw.12201/abstract" TargetMode="External"/><Relationship Id="rId32" Type="http://schemas.openxmlformats.org/officeDocument/2006/relationships/hyperlink" Target="https://www.dropbox.com/sh/c9v8s3hxaearhyb/AAC4wy_oHHzFfaY95X-wcY9_a/CEQ%20Handbook%20-%20Part%20III%20Applications?dl=0&amp;preview=CEQ_Ch14_June30_2017.pdf" TargetMode="External"/><Relationship Id="rId53" Type="http://schemas.openxmlformats.org/officeDocument/2006/relationships/hyperlink" Target="http://www.commitmentoequity.org/publications-ceq-handbook/" TargetMode="External"/><Relationship Id="rId74" Type="http://schemas.openxmlformats.org/officeDocument/2006/relationships/hyperlink" Target="http://journals.sagepub.com/doi/abs/10.1177/1091142113496133" TargetMode="External"/><Relationship Id="rId128" Type="http://schemas.openxmlformats.org/officeDocument/2006/relationships/hyperlink" Target="https://openknowledge.worldbank.org/bitstream/handle/10986/27980/9781464810916.pdf" TargetMode="External"/><Relationship Id="rId149" Type="http://schemas.openxmlformats.org/officeDocument/2006/relationships/hyperlink" Target="https://openknowledge.worldbank.org/bitstream/handle/10986/27980/9781464810916.pdf" TargetMode="External"/><Relationship Id="rId5" Type="http://schemas.openxmlformats.org/officeDocument/2006/relationships/hyperlink" Target="http://www.commitmentoequity.org/wp-content/uploads/2017/06/CEQ_WP51_Icefi_Honduras_May2_2017.pdf" TargetMode="External"/><Relationship Id="rId95" Type="http://schemas.openxmlformats.org/officeDocument/2006/relationships/hyperlink" Target="https://ideas.repec.org/p/tul/ceqwps/74.html" TargetMode="External"/><Relationship Id="rId160" Type="http://schemas.openxmlformats.org/officeDocument/2006/relationships/hyperlink" Target="https://openknowledge.worldbank.org/bitstream/handle/10986/27980/9781464810916.pdf" TargetMode="External"/><Relationship Id="rId181" Type="http://schemas.openxmlformats.org/officeDocument/2006/relationships/hyperlink" Target="https://www.dropbox.com/s/0edk9a03ubus2k2/CEQ_WP52_Icefi_Nicaragua_May8.pdf?dl=0" TargetMode="External"/><Relationship Id="rId216" Type="http://schemas.openxmlformats.org/officeDocument/2006/relationships/drawing" Target="../drawings/drawing27.xml"/><Relationship Id="rId22" Type="http://schemas.openxmlformats.org/officeDocument/2006/relationships/hyperlink" Target="http://onlinelibrary.wiley.com/doi/10.1111/roiw.12201/abstract" TargetMode="External"/><Relationship Id="rId43" Type="http://schemas.openxmlformats.org/officeDocument/2006/relationships/hyperlink" Target="https://www.dropbox.com/sh/c9v8s3hxaearhyb/AADNLn7FDpV3MAHcIah1XANQa/CEQ%20Handbook%20-%20Part%20III%20Applications/CEQ_Ch11_June30_2017.pdf?dl=0" TargetMode="External"/><Relationship Id="rId64" Type="http://schemas.openxmlformats.org/officeDocument/2006/relationships/hyperlink" Target="https://openknowledge.worldbank.org/bitstream/handle/10986/27980/9781464810916.pdf" TargetMode="External"/><Relationship Id="rId118" Type="http://schemas.openxmlformats.org/officeDocument/2006/relationships/hyperlink" Target="https://openknowledge.worldbank.org/bitstream/handle/10986/27980/9781464810916.pdf" TargetMode="External"/><Relationship Id="rId139" Type="http://schemas.openxmlformats.org/officeDocument/2006/relationships/hyperlink" Target="https://openknowledge.worldbank.org/bitstream/handle/10986/27980/9781464810916.pdf" TargetMode="External"/><Relationship Id="rId85" Type="http://schemas.openxmlformats.org/officeDocument/2006/relationships/hyperlink" Target="https://ideas.repec.org/a/sae/pubfin/v42y2014i3p346-367.html" TargetMode="External"/><Relationship Id="rId150" Type="http://schemas.openxmlformats.org/officeDocument/2006/relationships/hyperlink" Target="https://openknowledge.worldbank.org/bitstream/handle/10986/27980/9781464810916.pdf" TargetMode="External"/><Relationship Id="rId171" Type="http://schemas.openxmlformats.org/officeDocument/2006/relationships/hyperlink" Target="https://openknowledge.worldbank.org/bitstream/handle/10986/27980/9781464810916.pdf" TargetMode="External"/><Relationship Id="rId192" Type="http://schemas.openxmlformats.org/officeDocument/2006/relationships/hyperlink" Target="https://www.dropbox.com/s/0edk9a03ubus2k2/CEQ_WP52_Icefi_Nicaragua_May8.pdf?dl=0" TargetMode="External"/><Relationship Id="rId206" Type="http://schemas.openxmlformats.org/officeDocument/2006/relationships/hyperlink" Target="http://journals.sagepub.com/doi/10.1177/1091142113497394" TargetMode="External"/><Relationship Id="rId12" Type="http://schemas.openxmlformats.org/officeDocument/2006/relationships/hyperlink" Target="http://onlinelibrary.wiley.com/doi/10.1111/roiw.12201/abstract" TargetMode="External"/><Relationship Id="rId33" Type="http://schemas.openxmlformats.org/officeDocument/2006/relationships/hyperlink" Target="https://openknowledge.worldbank.org/bitstream/handle/10986/27980/9781464810916.pdf" TargetMode="External"/><Relationship Id="rId108" Type="http://schemas.openxmlformats.org/officeDocument/2006/relationships/hyperlink" Target="http://documents.worldbank.org/curated/en/628471541441796614/Mongolia-Distributional-Impact-of-Taxes-and-Transfers" TargetMode="External"/><Relationship Id="rId129" Type="http://schemas.openxmlformats.org/officeDocument/2006/relationships/hyperlink" Target="https://openknowledge.worldbank.org/bitstream/handle/10986/27980/9781464810916.pdf" TargetMode="External"/><Relationship Id="rId54" Type="http://schemas.openxmlformats.org/officeDocument/2006/relationships/hyperlink" Target="https://www.dropbox.com/s/525sxekfco4vs4m/1.%20CEQ%20Handbook_2018%20-%20Lustig%20%28Editor%29.pdf?dl=0" TargetMode="External"/><Relationship Id="rId75" Type="http://schemas.openxmlformats.org/officeDocument/2006/relationships/hyperlink" Target="http://journals.sagepub.com/doi/abs/10.1177/1091142113496133" TargetMode="External"/><Relationship Id="rId96" Type="http://schemas.openxmlformats.org/officeDocument/2006/relationships/hyperlink" Target="http://journals.sagepub.com/doi/abs/10.1177/1091142113496134" TargetMode="External"/><Relationship Id="rId140" Type="http://schemas.openxmlformats.org/officeDocument/2006/relationships/hyperlink" Target="https://openknowledge.worldbank.org/bitstream/handle/10986/27980/9781464810916.pdf" TargetMode="External"/><Relationship Id="rId161" Type="http://schemas.openxmlformats.org/officeDocument/2006/relationships/hyperlink" Target="https://openknowledge.worldbank.org/bitstream/handle/10986/27980/9781464810916.pdf" TargetMode="External"/><Relationship Id="rId182" Type="http://schemas.openxmlformats.org/officeDocument/2006/relationships/hyperlink" Target="https://www.dropbox.com/s/0edk9a03ubus2k2/CEQ_WP52_Icefi_Nicaragua_May8.pdf?dl=0" TargetMode="External"/><Relationship Id="rId6" Type="http://schemas.openxmlformats.org/officeDocument/2006/relationships/hyperlink" Target="http://www.commitmentoequity.org/wp-content/uploads/2017/06/CEQ_WP52_Icefi_Nicaragua_May8.pdf" TargetMode="External"/><Relationship Id="rId23" Type="http://schemas.openxmlformats.org/officeDocument/2006/relationships/hyperlink" Target="http://onlinelibrary.wiley.com/doi/10.1111/roiw.12201/abstract" TargetMode="External"/><Relationship Id="rId119" Type="http://schemas.openxmlformats.org/officeDocument/2006/relationships/hyperlink" Target="https://openknowledge.worldbank.org/bitstream/handle/10986/27980/9781464810916.pdf" TargetMode="External"/><Relationship Id="rId44" Type="http://schemas.openxmlformats.org/officeDocument/2006/relationships/hyperlink" Target="https://www.dropbox.com/sh/c9v8s3hxaearhyb/AADNLn7FDpV3MAHcIah1XANQa/CEQ%20Handbook%20-%20Part%20III%20Applications/CEQ_Ch11_June30_2017.pdf?dl=0" TargetMode="External"/><Relationship Id="rId65" Type="http://schemas.openxmlformats.org/officeDocument/2006/relationships/hyperlink" Target="http://www.commitmentoequity.org/wp-content/uploads/2017/09/CEQ_WP48_Ali-Enami-Nora-Lustig-Alireza-Taqdiri_Iran_Sept2017.pdf" TargetMode="External"/><Relationship Id="rId86" Type="http://schemas.openxmlformats.org/officeDocument/2006/relationships/hyperlink" Target="https://ideas.repec.org/a/sae/pubfin/v42y2014i3p346-367.html" TargetMode="External"/><Relationship Id="rId130" Type="http://schemas.openxmlformats.org/officeDocument/2006/relationships/hyperlink" Target="https://openknowledge.worldbank.org/bitstream/handle/10986/27980/9781464810916.pdf" TargetMode="External"/><Relationship Id="rId151" Type="http://schemas.openxmlformats.org/officeDocument/2006/relationships/hyperlink" Target="https://openknowledge.worldbank.org/bitstream/handle/10986/27980/9781464810916.pdf" TargetMode="External"/><Relationship Id="rId172" Type="http://schemas.openxmlformats.org/officeDocument/2006/relationships/hyperlink" Target="https://openknowledge.worldbank.org/bitstream/handle/10986/27980/9781464810916.pdf" TargetMode="External"/><Relationship Id="rId193" Type="http://schemas.openxmlformats.org/officeDocument/2006/relationships/hyperlink" Target="https://www.dropbox.com/s/0edk9a03ubus2k2/CEQ_WP52_Icefi_Nicaragua_May8.pdf?dl=0" TargetMode="External"/><Relationship Id="rId207" Type="http://schemas.openxmlformats.org/officeDocument/2006/relationships/hyperlink" Target="http://journals.sagepub.com/doi/10.1177/1091142113497394" TargetMode="External"/><Relationship Id="rId13" Type="http://schemas.openxmlformats.org/officeDocument/2006/relationships/hyperlink" Target="http://onlinelibrary.wiley.com/doi/10.1111/roiw.12201/abstract" TargetMode="External"/><Relationship Id="rId109" Type="http://schemas.openxmlformats.org/officeDocument/2006/relationships/hyperlink" Target="http://documents.worldbank.org/curated/en/991551497258273367/Does-fiscal-policy-benefit-the-poor-and-reduce-inequality-in-Namibia" TargetMode="External"/><Relationship Id="rId34" Type="http://schemas.openxmlformats.org/officeDocument/2006/relationships/hyperlink" Target="https://openknowledge.worldbank.org/bitstream/handle/10986/27980/9781464810916.pdf" TargetMode="External"/><Relationship Id="rId55" Type="http://schemas.openxmlformats.org/officeDocument/2006/relationships/hyperlink" Target="http://www.eltrimestreeconomico.com.mx/index.php/te/article/view/277/548" TargetMode="External"/><Relationship Id="rId76" Type="http://schemas.openxmlformats.org/officeDocument/2006/relationships/hyperlink" Target="http://journals.sagepub.com/doi/abs/10.1177/1091142113496133" TargetMode="External"/><Relationship Id="rId97" Type="http://schemas.openxmlformats.org/officeDocument/2006/relationships/hyperlink" Target="http://journals.sagepub.com/doi/abs/10.1177/1091142113493493" TargetMode="External"/><Relationship Id="rId120" Type="http://schemas.openxmlformats.org/officeDocument/2006/relationships/hyperlink" Target="https://openknowledge.worldbank.org/bitstream/handle/10986/27980/9781464810916.pdf" TargetMode="External"/><Relationship Id="rId141" Type="http://schemas.openxmlformats.org/officeDocument/2006/relationships/hyperlink" Target="https://openknowledge.worldbank.org/bitstream/handle/10986/27980/9781464810916.pdf" TargetMode="External"/><Relationship Id="rId7" Type="http://schemas.openxmlformats.org/officeDocument/2006/relationships/hyperlink" Target="https://www.dropbox.com/sh/c9v8s3hxaearhyb/AAC4wy_oHHzFfaY95X-wcY9_a/CEQ%20Handbook%20-%20Part%20III%20Applications?dl=0&amp;preview=CEQ_Ch18_June30_2017.pdf" TargetMode="External"/><Relationship Id="rId162" Type="http://schemas.openxmlformats.org/officeDocument/2006/relationships/hyperlink" Target="https://openknowledge.worldbank.org/bitstream/handle/10986/27980/9781464810916.pdf" TargetMode="External"/><Relationship Id="rId183" Type="http://schemas.openxmlformats.org/officeDocument/2006/relationships/hyperlink" Target="https://www.dropbox.com/s/0edk9a03ubus2k2/CEQ_WP52_Icefi_Nicaragua_May8.pdf?dl=0" TargetMode="External"/><Relationship Id="rId24" Type="http://schemas.openxmlformats.org/officeDocument/2006/relationships/hyperlink" Target="http://onlinelibrary.wiley.com/doi/10.1111/roiw.12201/abstract" TargetMode="External"/><Relationship Id="rId45" Type="http://schemas.openxmlformats.org/officeDocument/2006/relationships/hyperlink" Target="https://www.dropbox.com/sh/c9v8s3hxaearhyb/AADNLn7FDpV3MAHcIah1XANQa/CEQ%20Handbook%20-%20Part%20III%20Applications/CEQ_Ch11_June30_2017.pdf?dl=0" TargetMode="External"/><Relationship Id="rId66" Type="http://schemas.openxmlformats.org/officeDocument/2006/relationships/hyperlink" Target="https://openknowledge.worldbank.org/bitstream/handle/10986/27980/9781464810916.pdf" TargetMode="External"/><Relationship Id="rId87" Type="http://schemas.openxmlformats.org/officeDocument/2006/relationships/hyperlink" Target="https://ideas.repec.org/a/sae/pubfin/v42y2014i3p346-367.html" TargetMode="External"/><Relationship Id="rId110" Type="http://schemas.openxmlformats.org/officeDocument/2006/relationships/hyperlink" Target="http://documents.worldbank.org/curated/en/915561535028397212/The-distributional-impact-of-taxes-and-social-spending-in-Romania" TargetMode="External"/><Relationship Id="rId131" Type="http://schemas.openxmlformats.org/officeDocument/2006/relationships/hyperlink" Target="https://openknowledge.worldbank.org/bitstream/handle/10986/27980/9781464810916.pdf" TargetMode="External"/><Relationship Id="rId152" Type="http://schemas.openxmlformats.org/officeDocument/2006/relationships/hyperlink" Target="https://openknowledge.worldbank.org/bitstream/handle/10986/27980/9781464810916.pdf" TargetMode="External"/><Relationship Id="rId173" Type="http://schemas.openxmlformats.org/officeDocument/2006/relationships/hyperlink" Target="https://openknowledge.worldbank.org/bitstream/handle/10986/27980/9781464810916.pdf" TargetMode="External"/><Relationship Id="rId194" Type="http://schemas.openxmlformats.org/officeDocument/2006/relationships/hyperlink" Target="http://journals.sagepub.com/doi/10.1177/1091142113497394" TargetMode="External"/><Relationship Id="rId208" Type="http://schemas.openxmlformats.org/officeDocument/2006/relationships/hyperlink" Target="http://journals.sagepub.com/doi/10.1177/1091142113497394" TargetMode="External"/><Relationship Id="rId19" Type="http://schemas.openxmlformats.org/officeDocument/2006/relationships/hyperlink" Target="http://onlinelibrary.wiley.com/doi/10.1111/roiw.12201/abstract" TargetMode="External"/><Relationship Id="rId14" Type="http://schemas.openxmlformats.org/officeDocument/2006/relationships/hyperlink" Target="http://onlinelibrary.wiley.com/doi/10.1111/roiw.12201/abstract" TargetMode="External"/><Relationship Id="rId30" Type="http://schemas.openxmlformats.org/officeDocument/2006/relationships/hyperlink" Target="http://onlinelibrary.wiley.com/doi/10.1111/roiw.12201/abstract" TargetMode="External"/><Relationship Id="rId35" Type="http://schemas.openxmlformats.org/officeDocument/2006/relationships/hyperlink" Target="https://openknowledge.worldbank.org/bitstream/handle/10986/27980/9781464810916.pdf" TargetMode="External"/><Relationship Id="rId56" Type="http://schemas.openxmlformats.org/officeDocument/2006/relationships/hyperlink" Target="http://www.commitmentoequity.org/wp-content/uploads/2017/06/CEQ_WP51_Icefi_Honduras_May2_2017.pdf" TargetMode="External"/><Relationship Id="rId77" Type="http://schemas.openxmlformats.org/officeDocument/2006/relationships/hyperlink" Target="http://journals.sagepub.com/doi/abs/10.1177/1091142113496133" TargetMode="External"/><Relationship Id="rId100" Type="http://schemas.openxmlformats.org/officeDocument/2006/relationships/hyperlink" Target="http://documents.worldbank.org/curated/en/313241470746907231/pdf/WPS7787.pdf" TargetMode="External"/><Relationship Id="rId105" Type="http://schemas.openxmlformats.org/officeDocument/2006/relationships/hyperlink" Target="http://documents.worldbank.org/curated/en/915141558670167918/Incidence-of-Fiscal-Policies-on-Poverty-and-Inequality-in-Guinea" TargetMode="External"/><Relationship Id="rId126" Type="http://schemas.openxmlformats.org/officeDocument/2006/relationships/hyperlink" Target="https://openknowledge.worldbank.org/bitstream/handle/10986/27980/9781464810916.pdf" TargetMode="External"/><Relationship Id="rId147" Type="http://schemas.openxmlformats.org/officeDocument/2006/relationships/hyperlink" Target="https://openknowledge.worldbank.org/bitstream/handle/10986/27980/9781464810916.pdf" TargetMode="External"/><Relationship Id="rId168" Type="http://schemas.openxmlformats.org/officeDocument/2006/relationships/hyperlink" Target="https://openknowledge.worldbank.org/bitstream/handle/10986/27980/9781464810916.pdf" TargetMode="External"/><Relationship Id="rId8" Type="http://schemas.openxmlformats.org/officeDocument/2006/relationships/hyperlink" Target="http://www.commitmentoequity.org/publications-ceq-handbook/" TargetMode="External"/><Relationship Id="rId51" Type="http://schemas.openxmlformats.org/officeDocument/2006/relationships/hyperlink" Target="https://www.dropbox.com/s/525sxekfco4vs4m/1.%20CEQ%20Handbook_2018%20-%20Lustig%20%28Editor%29.pdf?dl=0" TargetMode="External"/><Relationship Id="rId72" Type="http://schemas.openxmlformats.org/officeDocument/2006/relationships/hyperlink" Target="https://www.dropbox.com/s/525sxekfco4vs4m/1.%20CEQ%20Handbook_2018%20-%20Lustig%20%28Editor%29.pdf?dl=0" TargetMode="External"/><Relationship Id="rId93" Type="http://schemas.openxmlformats.org/officeDocument/2006/relationships/hyperlink" Target="http://journals.sagepub.com/doi/10.1177/1091142113497394" TargetMode="External"/><Relationship Id="rId98" Type="http://schemas.openxmlformats.org/officeDocument/2006/relationships/hyperlink" Target="http://documents.worldbank.org/curated/en/602351521551184290/pdf/WPS8370.pdf" TargetMode="External"/><Relationship Id="rId121" Type="http://schemas.openxmlformats.org/officeDocument/2006/relationships/hyperlink" Target="https://openknowledge.worldbank.org/bitstream/handle/10986/27980/9781464810916.pdf" TargetMode="External"/><Relationship Id="rId142" Type="http://schemas.openxmlformats.org/officeDocument/2006/relationships/hyperlink" Target="https://openknowledge.worldbank.org/bitstream/handle/10986/27980/9781464810916.pdf" TargetMode="External"/><Relationship Id="rId163" Type="http://schemas.openxmlformats.org/officeDocument/2006/relationships/hyperlink" Target="https://openknowledge.worldbank.org/bitstream/handle/10986/27980/9781464810916.pdf" TargetMode="External"/><Relationship Id="rId184" Type="http://schemas.openxmlformats.org/officeDocument/2006/relationships/hyperlink" Target="https://www.dropbox.com/s/0edk9a03ubus2k2/CEQ_WP52_Icefi_Nicaragua_May8.pdf?dl=0" TargetMode="External"/><Relationship Id="rId189" Type="http://schemas.openxmlformats.org/officeDocument/2006/relationships/hyperlink" Target="https://www.dropbox.com/s/0edk9a03ubus2k2/CEQ_WP52_Icefi_Nicaragua_May8.pdf?dl=0" TargetMode="External"/><Relationship Id="rId3" Type="http://schemas.openxmlformats.org/officeDocument/2006/relationships/hyperlink" Target="https://www.dropbox.com/sh/c9v8s3hxaearhyb/AAC4wy_oHHzFfaY95X-wcY9_a/CEQ%20Handbook%20-%20Part%20III%20Applications?dl=0" TargetMode="External"/><Relationship Id="rId214" Type="http://schemas.openxmlformats.org/officeDocument/2006/relationships/hyperlink" Target="https://journals.sagepub.com/doi/abs/10.1177/1091142113501714" TargetMode="External"/><Relationship Id="rId25" Type="http://schemas.openxmlformats.org/officeDocument/2006/relationships/hyperlink" Target="http://onlinelibrary.wiley.com/doi/10.1111/roiw.12201/abstract" TargetMode="External"/><Relationship Id="rId46" Type="http://schemas.openxmlformats.org/officeDocument/2006/relationships/hyperlink" Target="https://www.dropbox.com/sh/c9v8s3hxaearhyb/AADNLn7FDpV3MAHcIah1XANQa/CEQ%20Handbook%20-%20Part%20III%20Applications/CEQ_Ch11_June30_2017.pdf?dl=0" TargetMode="External"/><Relationship Id="rId67" Type="http://schemas.openxmlformats.org/officeDocument/2006/relationships/hyperlink" Target="https://openknowledge.worldbank.org/bitstream/handle/10986/27980/9781464810916.pdf" TargetMode="External"/><Relationship Id="rId116" Type="http://schemas.openxmlformats.org/officeDocument/2006/relationships/hyperlink" Target="https://openknowledge.worldbank.org/bitstream/handle/10986/27980/9781464810916.pdf" TargetMode="External"/><Relationship Id="rId137" Type="http://schemas.openxmlformats.org/officeDocument/2006/relationships/hyperlink" Target="https://openknowledge.worldbank.org/bitstream/handle/10986/27980/9781464810916.pdf" TargetMode="External"/><Relationship Id="rId158" Type="http://schemas.openxmlformats.org/officeDocument/2006/relationships/hyperlink" Target="https://openknowledge.worldbank.org/bitstream/handle/10986/27980/9781464810916.pdf" TargetMode="External"/><Relationship Id="rId20" Type="http://schemas.openxmlformats.org/officeDocument/2006/relationships/hyperlink" Target="http://onlinelibrary.wiley.com/doi/10.1111/roiw.12201/abstract" TargetMode="External"/><Relationship Id="rId41" Type="http://schemas.openxmlformats.org/officeDocument/2006/relationships/hyperlink" Target="https://openknowledge.worldbank.org/bitstream/handle/10986/27980/9781464810916.pdf" TargetMode="External"/><Relationship Id="rId62" Type="http://schemas.openxmlformats.org/officeDocument/2006/relationships/hyperlink" Target="https://openknowledge.worldbank.org/bitstream/handle/10986/27980/9781464810916.pdf" TargetMode="External"/><Relationship Id="rId83" Type="http://schemas.openxmlformats.org/officeDocument/2006/relationships/hyperlink" Target="https://ideas.repec.org/a/sae/pubfin/v42y2014i3p346-367.html" TargetMode="External"/><Relationship Id="rId88" Type="http://schemas.openxmlformats.org/officeDocument/2006/relationships/hyperlink" Target="https://www.dropbox.com/s/ypptgfku8ak8nrz/CEQWPNo28%20SocSpendTaxIncomeRedistEcuador%20Feb%202015%20April%209%202015.pdf?dl=0" TargetMode="External"/><Relationship Id="rId111" Type="http://schemas.openxmlformats.org/officeDocument/2006/relationships/hyperlink" Target="http://documents.worldbank.org/curated/en/463211551809784312/Fiscal-Incidence-in-Ukraine-A-Commitment-to-Equity-Analysis" TargetMode="External"/><Relationship Id="rId132" Type="http://schemas.openxmlformats.org/officeDocument/2006/relationships/hyperlink" Target="https://openknowledge.worldbank.org/bitstream/handle/10986/27980/9781464810916.pdf" TargetMode="External"/><Relationship Id="rId153" Type="http://schemas.openxmlformats.org/officeDocument/2006/relationships/hyperlink" Target="https://openknowledge.worldbank.org/bitstream/handle/10986/27980/9781464810916.pdf" TargetMode="External"/><Relationship Id="rId174" Type="http://schemas.openxmlformats.org/officeDocument/2006/relationships/hyperlink" Target="https://openknowledge.worldbank.org/bitstream/handle/10986/27980/9781464810916.pdf" TargetMode="External"/><Relationship Id="rId179" Type="http://schemas.openxmlformats.org/officeDocument/2006/relationships/hyperlink" Target="https://openknowledge.worldbank.org/bitstream/handle/10986/27980/9781464810916.pdf" TargetMode="External"/><Relationship Id="rId195" Type="http://schemas.openxmlformats.org/officeDocument/2006/relationships/hyperlink" Target="http://journals.sagepub.com/doi/10.1177/1091142113497394" TargetMode="External"/><Relationship Id="rId209" Type="http://schemas.openxmlformats.org/officeDocument/2006/relationships/hyperlink" Target="http://journals.sagepub.com/doi/10.1177/1091142113497394" TargetMode="External"/><Relationship Id="rId190" Type="http://schemas.openxmlformats.org/officeDocument/2006/relationships/hyperlink" Target="https://www.dropbox.com/s/0edk9a03ubus2k2/CEQ_WP52_Icefi_Nicaragua_May8.pdf?dl=0" TargetMode="External"/><Relationship Id="rId204" Type="http://schemas.openxmlformats.org/officeDocument/2006/relationships/hyperlink" Target="http://journals.sagepub.com/doi/10.1177/1091142113497394" TargetMode="External"/><Relationship Id="rId15" Type="http://schemas.openxmlformats.org/officeDocument/2006/relationships/hyperlink" Target="http://onlinelibrary.wiley.com/doi/10.1111/roiw.12201/abstract" TargetMode="External"/><Relationship Id="rId36" Type="http://schemas.openxmlformats.org/officeDocument/2006/relationships/hyperlink" Target="https://openknowledge.worldbank.org/bitstream/handle/10986/27980/9781464810916.pdf" TargetMode="External"/><Relationship Id="rId57" Type="http://schemas.openxmlformats.org/officeDocument/2006/relationships/hyperlink" Target="http://www.commitmentoequity.org/wp-content/uploads/2017/06/CEQ_WP52_Icefi_Nicaragua_May8.pdf" TargetMode="External"/><Relationship Id="rId106" Type="http://schemas.openxmlformats.org/officeDocument/2006/relationships/hyperlink" Target="http://documents.worldbank.org/curated/en/307791560775408803/The-Redistributive-Effects-of-Fiscal-Policy-in-Mali-and-Niger" TargetMode="External"/><Relationship Id="rId127" Type="http://schemas.openxmlformats.org/officeDocument/2006/relationships/hyperlink" Target="https://openknowledge.worldbank.org/bitstream/handle/10986/27980/9781464810916.pdf" TargetMode="External"/><Relationship Id="rId10" Type="http://schemas.openxmlformats.org/officeDocument/2006/relationships/hyperlink" Target="http://www.eltrimestreeconomico.com.mx/index.php/te/article/view/277/548" TargetMode="External"/><Relationship Id="rId31" Type="http://schemas.openxmlformats.org/officeDocument/2006/relationships/hyperlink" Target="http://onlinelibrary.wiley.com/doi/10.1111/roiw.12201/abstract" TargetMode="External"/><Relationship Id="rId52" Type="http://schemas.openxmlformats.org/officeDocument/2006/relationships/hyperlink" Target="http://onlinelibrary.wiley.com/doi/10.1111/1467-8268.12204/abstract" TargetMode="External"/><Relationship Id="rId73" Type="http://schemas.openxmlformats.org/officeDocument/2006/relationships/hyperlink" Target="http://journals.sagepub.com/doi/abs/10.1177/1091142113496133" TargetMode="External"/><Relationship Id="rId78" Type="http://schemas.openxmlformats.org/officeDocument/2006/relationships/hyperlink" Target="http://journals.sagepub.com/doi/abs/10.1177/1091142113496133" TargetMode="External"/><Relationship Id="rId94" Type="http://schemas.openxmlformats.org/officeDocument/2006/relationships/hyperlink" Target="https://journals.sagepub.com/doi/10.1177/1091142113497394" TargetMode="External"/><Relationship Id="rId99" Type="http://schemas.openxmlformats.org/officeDocument/2006/relationships/hyperlink" Target="http://documents.worldbank.org/curated/en/605341506024423991/pdf/WPS8203.pdf" TargetMode="External"/><Relationship Id="rId101" Type="http://schemas.openxmlformats.org/officeDocument/2006/relationships/hyperlink" Target="http://documents.worldbank.org/curated/en/868291530853143237/pdf/Kenya-Fiscal-Incidence-Analysis.pdf" TargetMode="External"/><Relationship Id="rId122" Type="http://schemas.openxmlformats.org/officeDocument/2006/relationships/hyperlink" Target="https://openknowledge.worldbank.org/bitstream/handle/10986/27980/9781464810916.pdf" TargetMode="External"/><Relationship Id="rId143" Type="http://schemas.openxmlformats.org/officeDocument/2006/relationships/hyperlink" Target="https://openknowledge.worldbank.org/bitstream/handle/10986/27980/9781464810916.pdf" TargetMode="External"/><Relationship Id="rId148" Type="http://schemas.openxmlformats.org/officeDocument/2006/relationships/hyperlink" Target="https://openknowledge.worldbank.org/bitstream/handle/10986/27980/9781464810916.pdf" TargetMode="External"/><Relationship Id="rId164" Type="http://schemas.openxmlformats.org/officeDocument/2006/relationships/hyperlink" Target="https://openknowledge.worldbank.org/bitstream/handle/10986/27980/9781464810916.pdf" TargetMode="External"/><Relationship Id="rId169" Type="http://schemas.openxmlformats.org/officeDocument/2006/relationships/hyperlink" Target="https://openknowledge.worldbank.org/bitstream/handle/10986/27980/9781464810916.pdf" TargetMode="External"/><Relationship Id="rId185" Type="http://schemas.openxmlformats.org/officeDocument/2006/relationships/hyperlink" Target="https://www.dropbox.com/s/0edk9a03ubus2k2/CEQ_WP52_Icefi_Nicaragua_May8.pdf?dl=0" TargetMode="External"/><Relationship Id="rId4" Type="http://schemas.openxmlformats.org/officeDocument/2006/relationships/hyperlink" Target="https://www.dropbox.com/sh/c9v8s3hxaearhyb/AAC4wy_oHHzFfaY95X-wcY9_a/CEQ%20Handbook%20-%20Part%20III%20Applications?dl=0" TargetMode="External"/><Relationship Id="rId9" Type="http://schemas.openxmlformats.org/officeDocument/2006/relationships/hyperlink" Target="https://www.dropbox.com/sh/c9v8s3hxaearhyb/AAC4wy_oHHzFfaY95X-wcY9_a/CEQ%20Handbook%20-%20Part%20III%20Applications?dl=0&amp;preview=CEQ_Ch10_June30_2017.pdf" TargetMode="External"/><Relationship Id="rId180" Type="http://schemas.openxmlformats.org/officeDocument/2006/relationships/hyperlink" Target="http://journals.sagepub.com/doi/abs/10.1177/1091142113496134" TargetMode="External"/><Relationship Id="rId210" Type="http://schemas.openxmlformats.org/officeDocument/2006/relationships/hyperlink" Target="http://journals.sagepub.com/doi/10.1177/1091142113497394" TargetMode="External"/><Relationship Id="rId215" Type="http://schemas.openxmlformats.org/officeDocument/2006/relationships/printerSettings" Target="../printerSettings/printerSettings24.bin"/><Relationship Id="rId26" Type="http://schemas.openxmlformats.org/officeDocument/2006/relationships/hyperlink" Target="http://onlinelibrary.wiley.com/doi/10.1111/roiw.12201/abstract" TargetMode="External"/><Relationship Id="rId47" Type="http://schemas.openxmlformats.org/officeDocument/2006/relationships/hyperlink" Target="https://www.dropbox.com/sh/c9v8s3hxaearhyb/AADNLn7FDpV3MAHcIah1XANQa/CEQ%20Handbook%20-%20Part%20III%20Applications/CEQ_Ch11_June30_2017.pdf?dl=0" TargetMode="External"/><Relationship Id="rId68" Type="http://schemas.openxmlformats.org/officeDocument/2006/relationships/hyperlink" Target="https://openknowledge.worldbank.org/bitstream/handle/10986/27980/9781464810916.pdf" TargetMode="External"/><Relationship Id="rId89" Type="http://schemas.openxmlformats.org/officeDocument/2006/relationships/hyperlink" Target="https://www.dropbox.com/s/ypptgfku8ak8nrz/CEQWPNo28%20SocSpendTaxIncomeRedistEcuador%20Feb%202015%20April%209%202015.pdf?dl=0" TargetMode="External"/><Relationship Id="rId112" Type="http://schemas.openxmlformats.org/officeDocument/2006/relationships/hyperlink" Target="http://journals.sagepub.com/doi/abs/10.1177/1091142113493493" TargetMode="External"/><Relationship Id="rId133" Type="http://schemas.openxmlformats.org/officeDocument/2006/relationships/hyperlink" Target="https://openknowledge.worldbank.org/bitstream/handle/10986/27980/9781464810916.pdf" TargetMode="External"/><Relationship Id="rId154" Type="http://schemas.openxmlformats.org/officeDocument/2006/relationships/hyperlink" Target="https://openknowledge.worldbank.org/bitstream/handle/10986/27980/9781464810916.pdf" TargetMode="External"/><Relationship Id="rId175" Type="http://schemas.openxmlformats.org/officeDocument/2006/relationships/hyperlink" Target="https://openknowledge.worldbank.org/bitstream/handle/10986/27980/9781464810916.pdf" TargetMode="External"/><Relationship Id="rId196" Type="http://schemas.openxmlformats.org/officeDocument/2006/relationships/hyperlink" Target="http://journals.sagepub.com/doi/10.1177/1091142113497394" TargetMode="External"/><Relationship Id="rId200" Type="http://schemas.openxmlformats.org/officeDocument/2006/relationships/hyperlink" Target="http://journals.sagepub.com/doi/10.1177/1091142113497394" TargetMode="External"/><Relationship Id="rId16" Type="http://schemas.openxmlformats.org/officeDocument/2006/relationships/hyperlink" Target="http://onlinelibrary.wiley.com/doi/10.1111/roiw.12201/abstract" TargetMode="External"/><Relationship Id="rId37" Type="http://schemas.openxmlformats.org/officeDocument/2006/relationships/hyperlink" Target="https://openknowledge.worldbank.org/bitstream/handle/10986/27980/9781464810916.pdf" TargetMode="External"/><Relationship Id="rId58" Type="http://schemas.openxmlformats.org/officeDocument/2006/relationships/hyperlink" Target="http://onlinelibrary.wiley.com/doi/10.1111/roiw.12201/abstract" TargetMode="External"/><Relationship Id="rId79" Type="http://schemas.openxmlformats.org/officeDocument/2006/relationships/hyperlink" Target="https://ideas.repec.org/a/sae/pubfin/v42y2014i3p346-367.html" TargetMode="External"/><Relationship Id="rId102" Type="http://schemas.openxmlformats.org/officeDocument/2006/relationships/hyperlink" Target="http://documents.worldbank.org/curated/en/617221555617293604/Impact-of-Fiscal-Policy-on-Inequality-and-Poverty-in-the-Arab-Republic-of-Egypt" TargetMode="External"/><Relationship Id="rId123" Type="http://schemas.openxmlformats.org/officeDocument/2006/relationships/hyperlink" Target="https://openknowledge.worldbank.org/bitstream/handle/10986/27980/9781464810916.pdf" TargetMode="External"/><Relationship Id="rId144" Type="http://schemas.openxmlformats.org/officeDocument/2006/relationships/hyperlink" Target="https://openknowledge.worldbank.org/bitstream/handle/10986/27980/9781464810916.pdf" TargetMode="External"/><Relationship Id="rId90" Type="http://schemas.openxmlformats.org/officeDocument/2006/relationships/hyperlink" Target="https://www.dropbox.com/s/ypptgfku8ak8nrz/CEQWPNo28%20SocSpendTaxIncomeRedistEcuador%20Feb%202015%20April%209%202015.pdf?dl=0" TargetMode="External"/><Relationship Id="rId165" Type="http://schemas.openxmlformats.org/officeDocument/2006/relationships/hyperlink" Target="https://openknowledge.worldbank.org/bitstream/handle/10986/27980/9781464810916.pdf" TargetMode="External"/><Relationship Id="rId186" Type="http://schemas.openxmlformats.org/officeDocument/2006/relationships/hyperlink" Target="https://www.dropbox.com/s/0edk9a03ubus2k2/CEQ_WP52_Icefi_Nicaragua_May8.pdf?dl=0" TargetMode="External"/><Relationship Id="rId211" Type="http://schemas.openxmlformats.org/officeDocument/2006/relationships/hyperlink" Target="http://journals.sagepub.com/doi/10.1177/1091142113497394" TargetMode="External"/><Relationship Id="rId27" Type="http://schemas.openxmlformats.org/officeDocument/2006/relationships/hyperlink" Target="http://onlinelibrary.wiley.com/doi/10.1111/roiw.12201/abstract" TargetMode="External"/><Relationship Id="rId48" Type="http://schemas.openxmlformats.org/officeDocument/2006/relationships/hyperlink" Target="http://www.commitmentoequity.org/wp-content/uploads/2017/06/CEQ-WP50-Guatemala_FIDA_ICEFI_May8.pdf" TargetMode="External"/><Relationship Id="rId69" Type="http://schemas.openxmlformats.org/officeDocument/2006/relationships/hyperlink" Target="https://www.dropbox.com/s/525sxekfco4vs4m/1.%20CEQ%20Handbook_2018%20-%20Lustig%20%28Editor%29.pdf?dl=0" TargetMode="External"/><Relationship Id="rId113" Type="http://schemas.openxmlformats.org/officeDocument/2006/relationships/hyperlink" Target="http://onlinelibrary.wiley.com/doi/10.1111/1467-8268.12204/abstract" TargetMode="External"/><Relationship Id="rId134" Type="http://schemas.openxmlformats.org/officeDocument/2006/relationships/hyperlink" Target="https://openknowledge.worldbank.org/bitstream/handle/10986/27980/9781464810916.pdf" TargetMode="External"/><Relationship Id="rId80" Type="http://schemas.openxmlformats.org/officeDocument/2006/relationships/hyperlink" Target="https://ideas.repec.org/a/sae/pubfin/v42y2014i3p346-367.html" TargetMode="External"/><Relationship Id="rId155" Type="http://schemas.openxmlformats.org/officeDocument/2006/relationships/hyperlink" Target="https://openknowledge.worldbank.org/bitstream/handle/10986/27980/9781464810916.pdf" TargetMode="External"/><Relationship Id="rId176" Type="http://schemas.openxmlformats.org/officeDocument/2006/relationships/hyperlink" Target="https://openknowledge.worldbank.org/bitstream/handle/10986/27980/9781464810916.pdf" TargetMode="External"/><Relationship Id="rId197" Type="http://schemas.openxmlformats.org/officeDocument/2006/relationships/hyperlink" Target="http://journals.sagepub.com/doi/10.1177/1091142113497394" TargetMode="External"/><Relationship Id="rId201" Type="http://schemas.openxmlformats.org/officeDocument/2006/relationships/hyperlink" Target="http://journals.sagepub.com/doi/10.1177/1091142113497394" TargetMode="External"/><Relationship Id="rId17" Type="http://schemas.openxmlformats.org/officeDocument/2006/relationships/hyperlink" Target="http://onlinelibrary.wiley.com/doi/10.1111/roiw.12201/abstract" TargetMode="External"/><Relationship Id="rId38" Type="http://schemas.openxmlformats.org/officeDocument/2006/relationships/hyperlink" Target="https://openknowledge.worldbank.org/bitstream/handle/10986/27980/9781464810916.pdf" TargetMode="External"/><Relationship Id="rId59" Type="http://schemas.openxmlformats.org/officeDocument/2006/relationships/hyperlink" Target="https://openknowledge.worldbank.org/bitstream/handle/10986/27980/9781464810916.pdf" TargetMode="External"/><Relationship Id="rId103" Type="http://schemas.openxmlformats.org/officeDocument/2006/relationships/hyperlink" Target="http://documents.worldbank.org/curated/en/769601507818250590/Fiscal-incidence-in-Belarus-a-commitment-to-equity-analysis" TargetMode="External"/><Relationship Id="rId124" Type="http://schemas.openxmlformats.org/officeDocument/2006/relationships/hyperlink" Target="https://openknowledge.worldbank.org/bitstream/handle/10986/27980/9781464810916.pdf" TargetMode="External"/><Relationship Id="rId70" Type="http://schemas.openxmlformats.org/officeDocument/2006/relationships/hyperlink" Target="https://openknowledge.worldbank.org/bitstream/handle/10986/27980/9781464810916.pdf" TargetMode="External"/><Relationship Id="rId91" Type="http://schemas.openxmlformats.org/officeDocument/2006/relationships/hyperlink" Target="http://www.commitmentoequity.org/publications_files/Ecuador/CEQWPNo28%20SocSpendTaxIncomeRedistEcuador%20Feb%202015.pdf" TargetMode="External"/><Relationship Id="rId145" Type="http://schemas.openxmlformats.org/officeDocument/2006/relationships/hyperlink" Target="https://openknowledge.worldbank.org/bitstream/handle/10986/27980/9781464810916.pdf" TargetMode="External"/><Relationship Id="rId166" Type="http://schemas.openxmlformats.org/officeDocument/2006/relationships/hyperlink" Target="https://openknowledge.worldbank.org/bitstream/handle/10986/27980/9781464810916.pdf" TargetMode="External"/><Relationship Id="rId187" Type="http://schemas.openxmlformats.org/officeDocument/2006/relationships/hyperlink" Target="https://www.dropbox.com/s/0edk9a03ubus2k2/CEQ_WP52_Icefi_Nicaragua_May8.pdf?dl=0" TargetMode="External"/><Relationship Id="rId1" Type="http://schemas.openxmlformats.org/officeDocument/2006/relationships/hyperlink" Target="https://www.dropbox.com/sh/c9v8s3hxaearhyb/AAC4wy_oHHzFfaY95X-wcY9_a/CEQ%20Handbook%20-%20Part%20III%20Applications?dl=0" TargetMode="External"/><Relationship Id="rId212" Type="http://schemas.openxmlformats.org/officeDocument/2006/relationships/hyperlink" Target="http://journals.sagepub.com/doi/10.1177/1091142113497394" TargetMode="External"/><Relationship Id="rId28" Type="http://schemas.openxmlformats.org/officeDocument/2006/relationships/hyperlink" Target="http://onlinelibrary.wiley.com/doi/10.1111/roiw.12201/abstract" TargetMode="External"/><Relationship Id="rId49" Type="http://schemas.openxmlformats.org/officeDocument/2006/relationships/hyperlink" Target="https://www.dropbox.com/s/525sxekfco4vs4m/1.%20CEQ%20Handbook_2018%20-%20Lustig%20%28Editor%29.pdf?dl=0" TargetMode="External"/><Relationship Id="rId114" Type="http://schemas.openxmlformats.org/officeDocument/2006/relationships/hyperlink" Target="https://openknowledge.worldbank.org/bitstream/handle/10986/27980/9781464810916.pdf" TargetMode="External"/><Relationship Id="rId60" Type="http://schemas.openxmlformats.org/officeDocument/2006/relationships/hyperlink" Target="http://www.commitmentoequity.org/publications_files/Costa%20Rica/CEQWPNo18%20PubSpendTaxRedistIncandPover%20Costa%20Rica.pdf" TargetMode="External"/><Relationship Id="rId81" Type="http://schemas.openxmlformats.org/officeDocument/2006/relationships/hyperlink" Target="https://ideas.repec.org/a/sae/pubfin/v42y2014i3p346-367.html" TargetMode="External"/><Relationship Id="rId135" Type="http://schemas.openxmlformats.org/officeDocument/2006/relationships/hyperlink" Target="https://openknowledge.worldbank.org/bitstream/handle/10986/27980/9781464810916.pdf" TargetMode="External"/><Relationship Id="rId156" Type="http://schemas.openxmlformats.org/officeDocument/2006/relationships/hyperlink" Target="https://openknowledge.worldbank.org/bitstream/handle/10986/27980/9781464810916.pdf" TargetMode="External"/><Relationship Id="rId177" Type="http://schemas.openxmlformats.org/officeDocument/2006/relationships/hyperlink" Target="https://openknowledge.worldbank.org/bitstream/handle/10986/27980/9781464810916.pdf" TargetMode="External"/><Relationship Id="rId198" Type="http://schemas.openxmlformats.org/officeDocument/2006/relationships/hyperlink" Target="http://journals.sagepub.com/doi/10.1177/1091142113497394" TargetMode="External"/><Relationship Id="rId202" Type="http://schemas.openxmlformats.org/officeDocument/2006/relationships/hyperlink" Target="http://journals.sagepub.com/doi/10.1177/1091142113497394" TargetMode="External"/><Relationship Id="rId18" Type="http://schemas.openxmlformats.org/officeDocument/2006/relationships/hyperlink" Target="http://onlinelibrary.wiley.com/doi/10.1111/roiw.12201/abstract" TargetMode="External"/><Relationship Id="rId39" Type="http://schemas.openxmlformats.org/officeDocument/2006/relationships/hyperlink" Target="https://openknowledge.worldbank.org/bitstream/handle/10986/27980/9781464810916.pdf" TargetMode="External"/><Relationship Id="rId50" Type="http://schemas.openxmlformats.org/officeDocument/2006/relationships/hyperlink" Target="https://www.dropbox.com/s/525sxekfco4vs4m/1.%20CEQ%20Handbook_2018%20-%20Lustig%20%28Editor%29.pdf?dl=0" TargetMode="External"/><Relationship Id="rId104" Type="http://schemas.openxmlformats.org/officeDocument/2006/relationships/hyperlink" Target="http://documents.worldbank.org/curated/en/269921528113279530/Comoros-Poverty-Assessment" TargetMode="External"/><Relationship Id="rId125" Type="http://schemas.openxmlformats.org/officeDocument/2006/relationships/hyperlink" Target="https://openknowledge.worldbank.org/bitstream/handle/10986/27980/9781464810916.pdf" TargetMode="External"/><Relationship Id="rId146" Type="http://schemas.openxmlformats.org/officeDocument/2006/relationships/hyperlink" Target="https://openknowledge.worldbank.org/bitstream/handle/10986/27980/9781464810916.pdf" TargetMode="External"/><Relationship Id="rId167" Type="http://schemas.openxmlformats.org/officeDocument/2006/relationships/hyperlink" Target="https://openknowledge.worldbank.org/bitstream/handle/10986/27980/9781464810916.pdf" TargetMode="External"/><Relationship Id="rId188" Type="http://schemas.openxmlformats.org/officeDocument/2006/relationships/hyperlink" Target="https://www.dropbox.com/s/0edk9a03ubus2k2/CEQ_WP52_Icefi_Nicaragua_May8.pdf?dl=0" TargetMode="External"/><Relationship Id="rId71" Type="http://schemas.openxmlformats.org/officeDocument/2006/relationships/hyperlink" Target="https://www.dropbox.com/sh/c9v8s3hxaearhyb/AAC4wy_oHHzFfaY95X-wcY9_a/CEQ%20Handbook%20-%20Part%20III%20Applications?dl=0&amp;preview=CEQ_Ch19_June30_2017.pdf" TargetMode="External"/><Relationship Id="rId92" Type="http://schemas.openxmlformats.org/officeDocument/2006/relationships/hyperlink" Target="http://onlinelibrary.wiley.com/doi/10.1111/rode.12299/abstract" TargetMode="External"/><Relationship Id="rId213" Type="http://schemas.openxmlformats.org/officeDocument/2006/relationships/hyperlink" Target="http://journals.sagepub.com/doi/10.1177/1091142113497394" TargetMode="External"/><Relationship Id="rId2" Type="http://schemas.openxmlformats.org/officeDocument/2006/relationships/hyperlink" Target="https://www.dropbox.com/sh/c9v8s3hxaearhyb/AAC4wy_oHHzFfaY95X-wcY9_a/CEQ%20Handbook%20-%20Part%20III%20Applications?dl=0" TargetMode="External"/><Relationship Id="rId29" Type="http://schemas.openxmlformats.org/officeDocument/2006/relationships/hyperlink" Target="http://onlinelibrary.wiley.com/doi/10.1111/roiw.12201/abstract" TargetMode="External"/><Relationship Id="rId40" Type="http://schemas.openxmlformats.org/officeDocument/2006/relationships/hyperlink" Target="https://openknowledge.worldbank.org/bitstream/handle/10986/27980/9781464810916.pdf" TargetMode="External"/><Relationship Id="rId115" Type="http://schemas.openxmlformats.org/officeDocument/2006/relationships/hyperlink" Target="https://openknowledge.worldbank.org/bitstream/handle/10986/27980/9781464810916.pdf" TargetMode="External"/><Relationship Id="rId136" Type="http://schemas.openxmlformats.org/officeDocument/2006/relationships/hyperlink" Target="https://openknowledge.worldbank.org/bitstream/handle/10986/27980/9781464810916.pdf" TargetMode="External"/><Relationship Id="rId157" Type="http://schemas.openxmlformats.org/officeDocument/2006/relationships/hyperlink" Target="https://openknowledge.worldbank.org/bitstream/handle/10986/27980/9781464810916.pdf" TargetMode="External"/><Relationship Id="rId178" Type="http://schemas.openxmlformats.org/officeDocument/2006/relationships/hyperlink" Target="https://openknowledge.worldbank.org/bitstream/handle/10986/27980/9781464810916.pdf" TargetMode="External"/><Relationship Id="rId61" Type="http://schemas.openxmlformats.org/officeDocument/2006/relationships/hyperlink" Target="https://www.dropbox.com/s/525sxekfco4vs4m/1.%20CEQ%20Handbook_2018%20-%20Lustig%20%28Editor%29.pdf?dl=0" TargetMode="External"/><Relationship Id="rId82" Type="http://schemas.openxmlformats.org/officeDocument/2006/relationships/hyperlink" Target="https://ideas.repec.org/a/sae/pubfin/v42y2014i3p346-367.html" TargetMode="External"/><Relationship Id="rId199" Type="http://schemas.openxmlformats.org/officeDocument/2006/relationships/hyperlink" Target="http://journals.sagepub.com/doi/10.1177/1091142113497394" TargetMode="External"/><Relationship Id="rId203" Type="http://schemas.openxmlformats.org/officeDocument/2006/relationships/hyperlink" Target="http://journals.sagepub.com/doi/10.1177/1091142113497394"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3" Type="http://schemas.openxmlformats.org/officeDocument/2006/relationships/hyperlink" Target="http://www.inide.gob.ni/bibliovirtual/basesdatos.htm" TargetMode="External"/><Relationship Id="rId18" Type="http://schemas.openxmlformats.org/officeDocument/2006/relationships/hyperlink" Target="http://www.geostat.ge/?action=meurneoba&amp;mpid=1&amp;lang=eng" TargetMode="External"/><Relationship Id="rId26" Type="http://schemas.openxmlformats.org/officeDocument/2006/relationships/hyperlink" Target="http://www.dgeec.gov.py/v1/microdatos/index.php" TargetMode="External"/><Relationship Id="rId39" Type="http://schemas.openxmlformats.org/officeDocument/2006/relationships/hyperlink" Target="http://digestyc.microdatahub.com/index.php/home" TargetMode="External"/><Relationship Id="rId21" Type="http://schemas.openxmlformats.org/officeDocument/2006/relationships/hyperlink" Target="https://dataverse.unc.edu/dataset.xhtml?persistentId=doi:10.15139/S3/12438" TargetMode="External"/><Relationship Id="rId34" Type="http://schemas.openxmlformats.org/officeDocument/2006/relationships/hyperlink" Target="http://www.beta.inegi.org.mx/proyectos/enchogares/regulares/enigh/nc/2014/default.html" TargetMode="External"/><Relationship Id="rId42" Type="http://schemas.openxmlformats.org/officeDocument/2006/relationships/hyperlink" Target="http://www.ubos.org/unda/index.php/home" TargetMode="External"/><Relationship Id="rId47" Type="http://schemas.openxmlformats.org/officeDocument/2006/relationships/printerSettings" Target="../printerSettings/printerSettings26.bin"/><Relationship Id="rId7" Type="http://schemas.openxmlformats.org/officeDocument/2006/relationships/hyperlink" Target="http://redatam.one.gob.do/cgibin/RpWebEngine.exe/PortalAction?&amp;MODE=MAIN&amp;BASE=ENIGH2007&amp;MAIN=WebServerMain.inl" TargetMode="External"/><Relationship Id="rId2" Type="http://schemas.openxmlformats.org/officeDocument/2006/relationships/hyperlink" Target="http://catalog.ihsn.org/index.php/catalog/3246/study-description" TargetMode="External"/><Relationship Id="rId16" Type="http://schemas.openxmlformats.org/officeDocument/2006/relationships/hyperlink" Target="https://cps.ipums.org/cps/" TargetMode="External"/><Relationship Id="rId29" Type="http://schemas.openxmlformats.org/officeDocument/2006/relationships/hyperlink" Target="http://sistemas.inec.cr/pad4/index.php/catalog/128" TargetMode="External"/><Relationship Id="rId1" Type="http://schemas.openxmlformats.org/officeDocument/2006/relationships/hyperlink" Target="http://www.ine.gob.bo:8081/Webine10/enchogares1.aspx" TargetMode="External"/><Relationship Id="rId6" Type="http://schemas.openxmlformats.org/officeDocument/2006/relationships/hyperlink" Target="http://microdatos.dane.gov.co/index.php/catalog/201/get_microdata" TargetMode="External"/><Relationship Id="rId11" Type="http://schemas.openxmlformats.org/officeDocument/2006/relationships/hyperlink" Target="http://microdata.bps.go.id/mikrodata/index.php/catalog/87/study-description" TargetMode="External"/><Relationship Id="rId24" Type="http://schemas.openxmlformats.org/officeDocument/2006/relationships/hyperlink" Target="http://www.dgeec.gov.py/microdatos/index.php" TargetMode="External"/><Relationship Id="rId32" Type="http://schemas.openxmlformats.org/officeDocument/2006/relationships/hyperlink" Target="http://www.beta.inegi.org.mx/programas/enigh/tradicional/2014/" TargetMode="External"/><Relationship Id="rId37" Type="http://schemas.openxmlformats.org/officeDocument/2006/relationships/hyperlink" Target="http://observatorio.ministeriodesarrollosocial.gob.cl/casen-multidimensional/casen/casen_2013.php" TargetMode="External"/><Relationship Id="rId40" Type="http://schemas.openxmlformats.org/officeDocument/2006/relationships/hyperlink" Target="https://www.contraloria.gob.pa/inec/Publicaciones/Subcategoria.aspx?ID_SUBCATEGORIA=38&amp;ID_IDIOMA=1" TargetMode="External"/><Relationship Id="rId45" Type="http://schemas.openxmlformats.org/officeDocument/2006/relationships/hyperlink" Target="https://stat.gov.pl/en/topics/living-conditions/living-conditions/household-budget-survey-in-2014,2,9.html" TargetMode="External"/><Relationship Id="rId5" Type="http://schemas.openxmlformats.org/officeDocument/2006/relationships/hyperlink" Target="http://www.ibge.gov.br/home/estatistica/populacao/condicaodevida/pof/2008_2009_encaa/microdados.shtm" TargetMode="External"/><Relationship Id="rId15" Type="http://schemas.openxmlformats.org/officeDocument/2006/relationships/hyperlink" Target="http://www.erfdataportal.com/index.php/catalog/66" TargetMode="External"/><Relationship Id="rId23" Type="http://schemas.openxmlformats.org/officeDocument/2006/relationships/hyperlink" Target="http://www.dgeec.gov.py/v1/microdatos/index.php" TargetMode="External"/><Relationship Id="rId28" Type="http://schemas.openxmlformats.org/officeDocument/2006/relationships/hyperlink" Target="http://www.dgeec.gov.py/v1/microdatos/index.php" TargetMode="External"/><Relationship Id="rId36" Type="http://schemas.openxmlformats.org/officeDocument/2006/relationships/hyperlink" Target="http://www.beta.inegi.org.mx/proyectos/enchogares/regulares/enigh/nc/2014/default.html" TargetMode="External"/><Relationship Id="rId10" Type="http://schemas.openxmlformats.org/officeDocument/2006/relationships/hyperlink" Target="https://www.ine.gob.gt/index.php/encuestas-de-hogares-y-personas/condiciones-de-vida" TargetMode="External"/><Relationship Id="rId19" Type="http://schemas.openxmlformats.org/officeDocument/2006/relationships/hyperlink" Target="http://www.erfdataportal.com/index.php/catalog/5/accesspolicy/" TargetMode="External"/><Relationship Id="rId31" Type="http://schemas.openxmlformats.org/officeDocument/2006/relationships/hyperlink" Target="http://www.beta.inegi.org.mx/programas/enigh/tradicional/2012/" TargetMode="External"/><Relationship Id="rId44" Type="http://schemas.openxmlformats.org/officeDocument/2006/relationships/hyperlink" Target="http://catalog.ihsn.org/index.php/catalog/6956" TargetMode="External"/><Relationship Id="rId4" Type="http://schemas.openxmlformats.org/officeDocument/2006/relationships/hyperlink" Target="http://anda.ine.gob.bo/ANDA4_2/index.php/catalog/232" TargetMode="External"/><Relationship Id="rId9" Type="http://schemas.openxmlformats.org/officeDocument/2006/relationships/hyperlink" Target="http://www.statsghana.gov.gh/" TargetMode="External"/><Relationship Id="rId14" Type="http://schemas.openxmlformats.org/officeDocument/2006/relationships/hyperlink" Target="http://iinei.inei.gob.pe/microdatos/" TargetMode="External"/><Relationship Id="rId22" Type="http://schemas.openxmlformats.org/officeDocument/2006/relationships/hyperlink" Target="http://catalog.ihsn.org/index.php/catalog/3246/study-description" TargetMode="External"/><Relationship Id="rId27" Type="http://schemas.openxmlformats.org/officeDocument/2006/relationships/hyperlink" Target="http://www.dgeec.gov.py/v1/microdatos/index.php" TargetMode="External"/><Relationship Id="rId30" Type="http://schemas.openxmlformats.org/officeDocument/2006/relationships/hyperlink" Target="http://nbs.go.tz/nbstz/index.php/english/statistics-by-subject/household-budget-survey-hbs" TargetMode="External"/><Relationship Id="rId35" Type="http://schemas.openxmlformats.org/officeDocument/2006/relationships/hyperlink" Target="http://www.beta.inegi.org.mx/proyectos/enchogares/regulares/enigh/nc/2014/default.html" TargetMode="External"/><Relationship Id="rId43" Type="http://schemas.openxmlformats.org/officeDocument/2006/relationships/hyperlink" Target="http://www.instat.gov.al/en/themes/social-condition/poverty/publication/2016/household-budget-survey-2015/" TargetMode="External"/><Relationship Id="rId48" Type="http://schemas.openxmlformats.org/officeDocument/2006/relationships/drawing" Target="../drawings/drawing29.xml"/><Relationship Id="rId8" Type="http://schemas.openxmlformats.org/officeDocument/2006/relationships/hyperlink" Target="http://www.ecuadorencifras.gob.ec/encuesta-nacional-de-ingresos-y-gastos-de-los-hogares-urbanos-y-rurales/" TargetMode="External"/><Relationship Id="rId3" Type="http://schemas.openxmlformats.org/officeDocument/2006/relationships/hyperlink" Target="http://www.indec.gob.ar/bases-de-datos.asp?solapa=4" TargetMode="External"/><Relationship Id="rId12" Type="http://schemas.openxmlformats.org/officeDocument/2006/relationships/hyperlink" Target="http://www.beta.inegi.org.mx/programas/enigh/tradicional/2010/" TargetMode="External"/><Relationship Id="rId17" Type="http://schemas.openxmlformats.org/officeDocument/2006/relationships/hyperlink" Target="http://www.ine.gub.uy/encuesta-continua-de-hogares1" TargetMode="External"/><Relationship Id="rId25" Type="http://schemas.openxmlformats.org/officeDocument/2006/relationships/hyperlink" Target="http://www.dgeec.gov.py/v1/microdatos/index.php" TargetMode="External"/><Relationship Id="rId33" Type="http://schemas.openxmlformats.org/officeDocument/2006/relationships/hyperlink" Target="http://www.beta.inegi.org.mx/proyectos/enchogares/regulares/enigh/nc/2014/default.html" TargetMode="External"/><Relationship Id="rId38" Type="http://schemas.openxmlformats.org/officeDocument/2006/relationships/hyperlink" Target="http://microdatos.dane.gov.co/index.php/catalog/342/get_microdata" TargetMode="External"/><Relationship Id="rId46" Type="http://schemas.openxmlformats.org/officeDocument/2006/relationships/hyperlink" Target="http://54.213.151.253/nada/index.php/catalog/88" TargetMode="External"/><Relationship Id="rId20" Type="http://schemas.openxmlformats.org/officeDocument/2006/relationships/hyperlink" Target="https://www.datafirst.uct.ac.za/dataportal/index.php/catalog/316" TargetMode="External"/><Relationship Id="rId41" Type="http://schemas.openxmlformats.org/officeDocument/2006/relationships/hyperlink" Target="http://iinei.inei.gob.pe/microdat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6:P43"/>
  <sheetViews>
    <sheetView showGridLines="0" tabSelected="1" zoomScale="66" workbookViewId="0">
      <selection activeCell="B14" sqref="B14:M14"/>
    </sheetView>
  </sheetViews>
  <sheetFormatPr baseColWidth="10" defaultColWidth="14.33203125" defaultRowHeight="15"/>
  <cols>
    <col min="1" max="1" width="4.1640625" style="126" customWidth="1" collapsed="1"/>
    <col min="2" max="10" width="13.83203125" style="126" customWidth="1" collapsed="1"/>
    <col min="11" max="16384" width="14.33203125" style="126" collapsed="1"/>
  </cols>
  <sheetData>
    <row r="6" spans="2:16" ht="19">
      <c r="K6" s="127"/>
      <c r="L6" s="128"/>
      <c r="M6" s="128"/>
      <c r="N6" s="128"/>
      <c r="O6" s="128"/>
      <c r="P6" s="128"/>
    </row>
    <row r="7" spans="2:16" ht="19">
      <c r="K7" s="127"/>
      <c r="L7" s="128"/>
      <c r="M7" s="128"/>
      <c r="N7" s="128"/>
      <c r="O7" s="128"/>
      <c r="P7" s="128"/>
    </row>
    <row r="8" spans="2:16" ht="16">
      <c r="K8" s="129"/>
    </row>
    <row r="10" spans="2:16" ht="24">
      <c r="B10" s="130" t="s">
        <v>116</v>
      </c>
    </row>
    <row r="11" spans="2:16" ht="24">
      <c r="B11" s="130" t="s">
        <v>752</v>
      </c>
      <c r="C11" s="131"/>
    </row>
    <row r="12" spans="2:16" ht="24">
      <c r="B12" s="132" t="s">
        <v>751</v>
      </c>
    </row>
    <row r="13" spans="2:16" ht="21">
      <c r="B13" s="133"/>
    </row>
    <row r="14" spans="2:16" ht="409" customHeight="1">
      <c r="B14" s="1133" t="s">
        <v>745</v>
      </c>
      <c r="C14" s="1133"/>
      <c r="D14" s="1133"/>
      <c r="E14" s="1133"/>
      <c r="F14" s="1133"/>
      <c r="G14" s="1133"/>
      <c r="H14" s="1133"/>
      <c r="I14" s="1133"/>
      <c r="J14" s="1133"/>
      <c r="K14" s="1133"/>
      <c r="L14" s="1133"/>
      <c r="M14" s="1133"/>
    </row>
    <row r="15" spans="2:16" ht="19">
      <c r="B15" s="134"/>
      <c r="C15" s="134"/>
      <c r="D15" s="134"/>
      <c r="E15" s="134"/>
      <c r="F15" s="134"/>
      <c r="G15" s="134"/>
      <c r="H15" s="134"/>
      <c r="I15" s="134"/>
      <c r="J15" s="134"/>
      <c r="K15" s="135"/>
    </row>
    <row r="16" spans="2:16" ht="19" customHeight="1">
      <c r="B16" s="1134" t="s">
        <v>487</v>
      </c>
      <c r="C16" s="1134"/>
      <c r="D16" s="1134"/>
      <c r="E16" s="1134"/>
      <c r="F16" s="1134"/>
      <c r="G16" s="1134"/>
      <c r="H16" s="1134"/>
      <c r="I16" s="1134"/>
      <c r="J16" s="1134"/>
      <c r="K16" s="1134"/>
      <c r="L16" s="1134"/>
      <c r="M16" s="1134"/>
    </row>
    <row r="17" spans="2:13" ht="19">
      <c r="B17" s="574"/>
      <c r="C17" s="574"/>
      <c r="D17" s="574"/>
      <c r="E17" s="574"/>
      <c r="F17" s="574"/>
      <c r="G17" s="574"/>
      <c r="H17" s="574"/>
      <c r="I17" s="574"/>
      <c r="J17" s="574"/>
      <c r="K17" s="575"/>
      <c r="L17" s="575"/>
      <c r="M17" s="575"/>
    </row>
    <row r="18" spans="2:13" ht="19">
      <c r="B18" s="134"/>
      <c r="C18" s="134"/>
      <c r="D18" s="134"/>
      <c r="E18" s="134"/>
      <c r="F18" s="134"/>
      <c r="G18" s="134"/>
      <c r="H18" s="134"/>
      <c r="I18" s="134"/>
      <c r="J18" s="134"/>
    </row>
    <row r="19" spans="2:13" ht="19">
      <c r="B19" s="134"/>
      <c r="C19" s="134"/>
      <c r="D19" s="134"/>
      <c r="E19" s="134"/>
      <c r="F19" s="134"/>
      <c r="G19" s="134"/>
      <c r="H19" s="134"/>
      <c r="I19" s="134"/>
      <c r="J19" s="134"/>
    </row>
    <row r="20" spans="2:13" ht="19">
      <c r="B20" s="134"/>
      <c r="C20" s="134"/>
      <c r="D20" s="134"/>
      <c r="E20" s="134"/>
      <c r="F20" s="134"/>
      <c r="G20" s="134"/>
      <c r="H20" s="134"/>
      <c r="I20" s="134"/>
      <c r="J20" s="134"/>
    </row>
    <row r="21" spans="2:13" ht="19">
      <c r="B21" s="134"/>
      <c r="C21" s="134"/>
      <c r="D21" s="134"/>
      <c r="E21" s="134"/>
      <c r="F21" s="134"/>
      <c r="G21" s="134"/>
      <c r="H21" s="134"/>
      <c r="I21" s="134"/>
      <c r="J21" s="134"/>
    </row>
    <row r="22" spans="2:13" ht="19">
      <c r="B22" s="134"/>
      <c r="C22" s="134"/>
      <c r="D22" s="134"/>
      <c r="E22" s="134"/>
      <c r="F22" s="134"/>
      <c r="G22" s="134"/>
      <c r="H22" s="134"/>
      <c r="I22" s="134"/>
      <c r="J22" s="134"/>
    </row>
    <row r="23" spans="2:13" ht="19">
      <c r="B23" s="134"/>
      <c r="C23" s="134"/>
      <c r="D23" s="134"/>
      <c r="E23" s="134"/>
      <c r="F23" s="134"/>
      <c r="G23" s="134"/>
      <c r="H23" s="134"/>
      <c r="I23" s="134"/>
      <c r="J23" s="134"/>
    </row>
    <row r="24" spans="2:13" ht="19">
      <c r="B24" s="134"/>
      <c r="C24" s="134"/>
      <c r="D24" s="134"/>
      <c r="E24" s="134"/>
      <c r="F24" s="134"/>
      <c r="G24" s="134"/>
      <c r="H24" s="134"/>
      <c r="I24" s="134"/>
      <c r="J24" s="134"/>
    </row>
    <row r="25" spans="2:13" ht="19">
      <c r="B25" s="134"/>
      <c r="C25" s="134"/>
      <c r="D25" s="134"/>
      <c r="E25" s="134"/>
      <c r="F25" s="134"/>
      <c r="G25" s="134"/>
      <c r="H25" s="134"/>
      <c r="I25" s="134"/>
      <c r="J25" s="134"/>
    </row>
    <row r="26" spans="2:13" ht="19">
      <c r="B26" s="134"/>
      <c r="C26" s="134"/>
      <c r="D26" s="134"/>
      <c r="E26" s="134"/>
      <c r="F26" s="134"/>
      <c r="G26" s="134"/>
      <c r="H26" s="134"/>
      <c r="I26" s="134"/>
      <c r="J26" s="134"/>
    </row>
    <row r="27" spans="2:13" ht="19">
      <c r="B27" s="134"/>
      <c r="C27" s="134"/>
      <c r="D27" s="134"/>
      <c r="E27" s="134"/>
      <c r="F27" s="134"/>
      <c r="G27" s="134"/>
      <c r="H27" s="134"/>
      <c r="I27" s="134"/>
      <c r="J27" s="134"/>
    </row>
    <row r="28" spans="2:13" ht="19">
      <c r="B28" s="134"/>
      <c r="C28" s="134"/>
      <c r="D28" s="134"/>
      <c r="E28" s="134"/>
      <c r="F28" s="134"/>
      <c r="G28" s="134"/>
      <c r="H28" s="134"/>
      <c r="I28" s="134"/>
      <c r="J28" s="134"/>
    </row>
    <row r="29" spans="2:13" ht="19">
      <c r="B29" s="134"/>
      <c r="C29" s="134"/>
      <c r="D29" s="134"/>
      <c r="E29" s="134"/>
      <c r="F29" s="134"/>
      <c r="G29" s="134"/>
      <c r="H29" s="134"/>
      <c r="I29" s="134"/>
      <c r="J29" s="134"/>
    </row>
    <row r="30" spans="2:13" ht="19">
      <c r="B30" s="134"/>
      <c r="C30" s="134"/>
      <c r="D30" s="134"/>
      <c r="E30" s="134"/>
      <c r="F30" s="134"/>
      <c r="G30" s="134"/>
      <c r="H30" s="134"/>
      <c r="I30" s="134"/>
      <c r="J30" s="134"/>
    </row>
    <row r="31" spans="2:13" ht="19">
      <c r="B31" s="134"/>
      <c r="C31" s="134"/>
      <c r="D31" s="134"/>
      <c r="E31" s="134"/>
      <c r="F31" s="134"/>
      <c r="G31" s="134"/>
      <c r="H31" s="134"/>
      <c r="I31" s="134"/>
      <c r="J31" s="134"/>
    </row>
    <row r="32" spans="2:13" ht="19">
      <c r="B32" s="134"/>
      <c r="C32" s="134"/>
      <c r="D32" s="134"/>
      <c r="E32" s="134"/>
      <c r="F32" s="134"/>
      <c r="G32" s="134"/>
      <c r="H32" s="134"/>
      <c r="I32" s="134"/>
      <c r="J32" s="134"/>
    </row>
    <row r="33" spans="2:11" ht="19">
      <c r="B33" s="134"/>
      <c r="C33" s="134"/>
      <c r="D33" s="134"/>
      <c r="E33" s="134"/>
      <c r="F33" s="134"/>
      <c r="G33" s="134"/>
      <c r="H33" s="134"/>
      <c r="I33" s="134"/>
      <c r="J33" s="134"/>
      <c r="K33" s="136"/>
    </row>
    <row r="34" spans="2:11" ht="19">
      <c r="B34" s="134"/>
      <c r="C34" s="134"/>
      <c r="D34" s="134"/>
      <c r="E34" s="134"/>
      <c r="F34" s="134"/>
      <c r="G34" s="134"/>
      <c r="H34" s="134"/>
      <c r="I34" s="134"/>
      <c r="J34" s="134"/>
    </row>
    <row r="35" spans="2:11" ht="19">
      <c r="B35" s="134"/>
      <c r="C35" s="134"/>
      <c r="D35" s="134"/>
      <c r="E35" s="134"/>
      <c r="F35" s="134"/>
      <c r="G35" s="134"/>
      <c r="H35" s="134"/>
      <c r="I35" s="134"/>
      <c r="J35" s="134"/>
    </row>
    <row r="36" spans="2:11" ht="19">
      <c r="B36" s="134"/>
      <c r="C36" s="134"/>
      <c r="D36" s="134"/>
      <c r="E36" s="134"/>
      <c r="F36" s="134"/>
      <c r="G36" s="134"/>
      <c r="H36" s="134"/>
      <c r="I36" s="134"/>
      <c r="J36" s="134"/>
    </row>
    <row r="37" spans="2:11" ht="19">
      <c r="B37" s="134"/>
      <c r="C37" s="134"/>
      <c r="D37" s="134"/>
      <c r="E37" s="134"/>
      <c r="F37" s="134"/>
      <c r="G37" s="134"/>
      <c r="H37" s="134"/>
      <c r="I37" s="134"/>
      <c r="J37" s="134"/>
    </row>
    <row r="38" spans="2:11" ht="19">
      <c r="B38" s="134"/>
      <c r="C38" s="134"/>
      <c r="D38" s="134"/>
      <c r="E38" s="134"/>
      <c r="F38" s="134"/>
      <c r="G38" s="134"/>
      <c r="H38" s="134"/>
      <c r="I38" s="134"/>
      <c r="J38" s="134"/>
    </row>
    <row r="39" spans="2:11" ht="19">
      <c r="B39" s="134"/>
      <c r="C39" s="134"/>
      <c r="D39" s="134"/>
      <c r="E39" s="134"/>
      <c r="F39" s="134"/>
      <c r="G39" s="134"/>
      <c r="H39" s="134"/>
      <c r="I39" s="134"/>
      <c r="J39" s="134"/>
    </row>
    <row r="40" spans="2:11" ht="19">
      <c r="B40" s="134"/>
      <c r="C40" s="134"/>
      <c r="D40" s="134"/>
      <c r="E40" s="134"/>
      <c r="F40" s="134"/>
      <c r="G40" s="134"/>
      <c r="H40" s="134"/>
      <c r="I40" s="134"/>
      <c r="J40" s="134"/>
    </row>
    <row r="41" spans="2:11" ht="19">
      <c r="B41" s="134"/>
      <c r="C41" s="134"/>
      <c r="D41" s="134"/>
      <c r="E41" s="134"/>
      <c r="F41" s="134"/>
      <c r="G41" s="134"/>
      <c r="H41" s="134"/>
      <c r="I41" s="134"/>
      <c r="J41" s="134"/>
    </row>
    <row r="42" spans="2:11" ht="19">
      <c r="B42" s="134"/>
      <c r="C42" s="134"/>
      <c r="D42" s="134"/>
      <c r="E42" s="134"/>
      <c r="F42" s="134"/>
      <c r="G42" s="134"/>
      <c r="H42" s="134"/>
      <c r="I42" s="134"/>
      <c r="J42" s="134"/>
    </row>
    <row r="43" spans="2:11" ht="19">
      <c r="B43" s="134"/>
      <c r="C43" s="134"/>
      <c r="D43" s="134"/>
      <c r="E43" s="134"/>
      <c r="F43" s="134"/>
      <c r="G43" s="134"/>
      <c r="H43" s="134"/>
      <c r="I43" s="134"/>
      <c r="J43" s="134"/>
    </row>
  </sheetData>
  <mergeCells count="2">
    <mergeCell ref="B14:M14"/>
    <mergeCell ref="B16:M16"/>
  </mergeCells>
  <hyperlinks>
    <hyperlink ref="B16" r:id="rId1" display="mailto:datacenter@ceqinstitute.org" xr:uid="{D658A550-C989-C74A-A24A-D49FBDC0C920}"/>
  </hyperlinks>
  <pageMargins left="0.7" right="0.7" top="0.75" bottom="0.75" header="0.3" footer="0.3"/>
  <pageSetup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1"/>
  <sheetViews>
    <sheetView showGridLines="0" workbookViewId="0">
      <selection activeCell="C4" sqref="C4"/>
    </sheetView>
  </sheetViews>
  <sheetFormatPr baseColWidth="10" defaultColWidth="10.83203125" defaultRowHeight="16"/>
  <cols>
    <col min="1" max="1" width="2.83203125" style="56" customWidth="1" collapsed="1"/>
    <col min="2" max="2" width="5.33203125" style="56" customWidth="1" collapsed="1"/>
    <col min="3" max="3" width="26" style="55" customWidth="1" collapsed="1"/>
    <col min="4" max="7" width="10.83203125" style="55" collapsed="1"/>
    <col min="8" max="8" width="14.33203125" style="55" customWidth="1" collapsed="1"/>
    <col min="9" max="9" width="17.33203125" style="55" customWidth="1" collapsed="1"/>
    <col min="10" max="16384" width="10.83203125" style="56" collapsed="1"/>
  </cols>
  <sheetData>
    <row r="1" spans="1:9" ht="77" customHeight="1">
      <c r="A1" s="108"/>
    </row>
    <row r="2" spans="1:9" ht="24">
      <c r="C2" s="111" t="s">
        <v>117</v>
      </c>
      <c r="D2" s="110"/>
      <c r="E2" s="110"/>
      <c r="F2" s="110"/>
      <c r="G2" s="110"/>
      <c r="H2" s="110"/>
      <c r="I2" s="110"/>
    </row>
    <row r="3" spans="1:9" ht="19">
      <c r="B3" s="563">
        <v>1</v>
      </c>
      <c r="C3" s="137" t="s">
        <v>262</v>
      </c>
      <c r="D3" s="113"/>
      <c r="E3"/>
      <c r="F3"/>
      <c r="G3"/>
      <c r="H3"/>
      <c r="I3"/>
    </row>
    <row r="4" spans="1:9" customFormat="1" ht="19">
      <c r="B4" s="563">
        <v>2</v>
      </c>
      <c r="C4" s="137" t="s">
        <v>220</v>
      </c>
      <c r="D4" s="112"/>
    </row>
    <row r="5" spans="1:9" customFormat="1" ht="19">
      <c r="B5" s="563">
        <v>3</v>
      </c>
      <c r="C5" s="137" t="s">
        <v>263</v>
      </c>
      <c r="D5" s="112"/>
    </row>
    <row r="6" spans="1:9" customFormat="1" ht="19">
      <c r="B6" s="563">
        <v>4</v>
      </c>
      <c r="C6" s="137" t="s">
        <v>223</v>
      </c>
      <c r="D6" s="112"/>
    </row>
    <row r="7" spans="1:9" customFormat="1" ht="19">
      <c r="B7" s="563">
        <v>5</v>
      </c>
      <c r="C7" s="137" t="s">
        <v>265</v>
      </c>
      <c r="D7" s="112"/>
    </row>
    <row r="8" spans="1:9" customFormat="1" ht="19">
      <c r="B8" s="563">
        <v>6</v>
      </c>
      <c r="C8" s="137" t="s">
        <v>737</v>
      </c>
      <c r="D8" s="112"/>
    </row>
    <row r="9" spans="1:9" customFormat="1" ht="19">
      <c r="B9" s="563">
        <v>7</v>
      </c>
      <c r="C9" s="137" t="s">
        <v>738</v>
      </c>
      <c r="D9" s="112"/>
    </row>
    <row r="10" spans="1:9" customFormat="1" ht="19">
      <c r="B10" s="563">
        <v>8</v>
      </c>
      <c r="C10" s="137" t="s">
        <v>741</v>
      </c>
      <c r="D10" s="112"/>
    </row>
    <row r="11" spans="1:9" ht="19">
      <c r="B11" s="563">
        <v>9</v>
      </c>
      <c r="C11" s="137" t="s">
        <v>420</v>
      </c>
      <c r="D11" s="113"/>
      <c r="E11"/>
      <c r="F11"/>
      <c r="G11"/>
      <c r="H11"/>
      <c r="I11"/>
    </row>
    <row r="12" spans="1:9" ht="19">
      <c r="B12" s="563">
        <v>10</v>
      </c>
      <c r="C12" s="137" t="s">
        <v>429</v>
      </c>
      <c r="D12" s="113"/>
      <c r="E12"/>
      <c r="F12"/>
      <c r="G12"/>
      <c r="H12"/>
      <c r="I12"/>
    </row>
    <row r="13" spans="1:9" ht="19">
      <c r="B13" s="563">
        <v>11</v>
      </c>
      <c r="C13" s="137" t="s">
        <v>421</v>
      </c>
      <c r="D13" s="113"/>
      <c r="E13"/>
      <c r="F13"/>
      <c r="G13"/>
      <c r="H13"/>
      <c r="I13"/>
    </row>
    <row r="14" spans="1:9" ht="19">
      <c r="B14" s="563">
        <v>12</v>
      </c>
      <c r="C14" s="137" t="s">
        <v>428</v>
      </c>
      <c r="D14" s="113"/>
      <c r="E14"/>
      <c r="F14"/>
      <c r="G14"/>
      <c r="H14"/>
      <c r="I14"/>
    </row>
    <row r="15" spans="1:9" ht="19">
      <c r="B15" s="563">
        <v>13</v>
      </c>
      <c r="C15" s="137" t="s">
        <v>422</v>
      </c>
      <c r="D15" s="113"/>
      <c r="E15"/>
      <c r="F15"/>
      <c r="G15"/>
      <c r="H15"/>
      <c r="I15"/>
    </row>
    <row r="16" spans="1:9" ht="19">
      <c r="B16" s="563">
        <v>14</v>
      </c>
      <c r="C16" s="137" t="s">
        <v>427</v>
      </c>
      <c r="D16" s="113"/>
      <c r="E16"/>
      <c r="F16"/>
      <c r="G16"/>
      <c r="H16"/>
      <c r="I16"/>
    </row>
    <row r="17" spans="2:9" ht="19">
      <c r="B17" s="563">
        <v>15</v>
      </c>
      <c r="C17" s="137" t="s">
        <v>229</v>
      </c>
      <c r="D17" s="113"/>
      <c r="E17"/>
      <c r="F17"/>
      <c r="G17"/>
      <c r="H17"/>
      <c r="I17"/>
    </row>
    <row r="18" spans="2:9" ht="19">
      <c r="B18" s="563">
        <v>16</v>
      </c>
      <c r="C18" s="137" t="s">
        <v>113</v>
      </c>
      <c r="D18" s="113"/>
      <c r="E18"/>
      <c r="F18"/>
      <c r="G18"/>
      <c r="H18"/>
      <c r="I18"/>
    </row>
    <row r="19" spans="2:9" ht="19">
      <c r="B19" s="563">
        <v>17</v>
      </c>
      <c r="C19" s="137" t="s">
        <v>423</v>
      </c>
      <c r="D19" s="113"/>
      <c r="E19"/>
      <c r="F19"/>
      <c r="G19"/>
      <c r="H19"/>
      <c r="I19"/>
    </row>
    <row r="20" spans="2:9" ht="19">
      <c r="B20" s="563">
        <v>18</v>
      </c>
      <c r="C20" s="137" t="s">
        <v>426</v>
      </c>
      <c r="D20" s="113"/>
      <c r="E20"/>
      <c r="F20"/>
      <c r="G20"/>
      <c r="H20"/>
      <c r="I20"/>
    </row>
    <row r="21" spans="2:9" ht="19">
      <c r="B21" s="563">
        <v>19</v>
      </c>
      <c r="C21" s="137" t="s">
        <v>216</v>
      </c>
      <c r="D21" s="113"/>
      <c r="E21"/>
      <c r="F21"/>
      <c r="G21"/>
      <c r="H21"/>
      <c r="I21"/>
    </row>
    <row r="22" spans="2:9" ht="19">
      <c r="B22" s="563">
        <v>20</v>
      </c>
      <c r="C22" s="137" t="s">
        <v>424</v>
      </c>
      <c r="D22" s="113"/>
      <c r="E22"/>
      <c r="F22"/>
      <c r="G22"/>
      <c r="H22"/>
      <c r="I22"/>
    </row>
    <row r="23" spans="2:9" ht="19">
      <c r="B23" s="563">
        <v>21</v>
      </c>
      <c r="C23" s="137" t="s">
        <v>425</v>
      </c>
      <c r="D23" s="113"/>
      <c r="E23"/>
      <c r="F23"/>
      <c r="G23"/>
      <c r="H23"/>
      <c r="I23"/>
    </row>
    <row r="24" spans="2:9" ht="19">
      <c r="B24" s="563">
        <v>22</v>
      </c>
      <c r="C24" s="959" t="s">
        <v>743</v>
      </c>
      <c r="D24" s="113"/>
      <c r="E24"/>
      <c r="F24"/>
      <c r="G24"/>
      <c r="H24"/>
      <c r="I24"/>
    </row>
    <row r="25" spans="2:9" ht="19">
      <c r="B25" s="563">
        <v>23</v>
      </c>
      <c r="C25" s="959" t="s">
        <v>744</v>
      </c>
      <c r="D25" s="113"/>
      <c r="E25"/>
      <c r="F25"/>
      <c r="G25"/>
      <c r="H25"/>
      <c r="I25"/>
    </row>
    <row r="26" spans="2:9" ht="19">
      <c r="B26" s="563">
        <v>24</v>
      </c>
      <c r="C26" s="959" t="s">
        <v>748</v>
      </c>
      <c r="D26" s="113"/>
      <c r="E26"/>
      <c r="F26"/>
      <c r="G26"/>
      <c r="H26"/>
      <c r="I26"/>
    </row>
    <row r="27" spans="2:9" ht="19">
      <c r="B27" s="563">
        <v>25</v>
      </c>
      <c r="C27" s="959" t="s">
        <v>119</v>
      </c>
      <c r="D27" s="113"/>
      <c r="E27"/>
      <c r="F27"/>
      <c r="G27"/>
      <c r="H27"/>
      <c r="I27"/>
    </row>
    <row r="28" spans="2:9" ht="19">
      <c r="B28" s="563">
        <v>26</v>
      </c>
      <c r="C28" s="959" t="s">
        <v>264</v>
      </c>
      <c r="D28" s="113"/>
      <c r="E28"/>
      <c r="F28"/>
      <c r="G28"/>
      <c r="H28"/>
      <c r="I28"/>
    </row>
    <row r="29" spans="2:9" ht="19">
      <c r="B29" s="563">
        <v>27</v>
      </c>
      <c r="C29" s="959" t="s">
        <v>260</v>
      </c>
      <c r="D29" s="113"/>
      <c r="E29"/>
      <c r="F29"/>
      <c r="G29"/>
      <c r="H29"/>
      <c r="I29"/>
    </row>
    <row r="30" spans="2:9">
      <c r="C30" s="56"/>
    </row>
    <row r="31" spans="2:9">
      <c r="C31" s="56"/>
    </row>
  </sheetData>
  <hyperlinks>
    <hyperlink ref="C3" location="'1. CEQ Methodology'!A1" display="CEQ methodology" xr:uid="{00000000-0004-0000-0100-000000000000}"/>
    <hyperlink ref="C4" location="'2. CEQ Core income concepts '!A1" display="CEQ Core income concepts" xr:uid="{00000000-0004-0000-0100-000001000000}"/>
    <hyperlink ref="C7" location="'5.Inequality - Gini coefficient'!A1" display="Inequality gini coefficient" xr:uid="{00000000-0004-0000-0100-000002000000}"/>
    <hyperlink ref="C11" location="'9.Poverty - Headcount ratio P05'!A1" display="Poverty headcount ratio 2005PPP" xr:uid="{00000000-0004-0000-0100-000003000000}"/>
    <hyperlink ref="C13" location="'11.Pov-Pov &amp; sq pov gap PDI P05'!A1" display="Poverty gap and squared poverty gap PDI 2005PPP" xr:uid="{00000000-0004-0000-0100-000005000000}"/>
    <hyperlink ref="C17" location="'15. Conc coeff'!A1" display="Concentration coefficients" xr:uid="{00000000-0004-0000-0100-000007000000}"/>
    <hyperlink ref="C18" location="'16. Incidence by decile'!A1" display="Incidence by decile" xr:uid="{00000000-0004-0000-0100-00000A000000}"/>
    <hyperlink ref="C19" location="'17. Incidence by inc cat P05'!A1" display="Incidence by income category 2005PPP" xr:uid="{00000000-0004-0000-0100-00000B000000}"/>
    <hyperlink ref="C27" location="'25. References'!A1" display="References" xr:uid="{00000000-0004-0000-0100-00000C000000}"/>
    <hyperlink ref="C28" location="'26. Source - CEQ MWBs'!A1" display="Source: CEQ Master workbooks" xr:uid="{00000000-0004-0000-0100-00000D000000}"/>
    <hyperlink ref="C29" location="'27. Household surveys'!A1" display="Household surveys" xr:uid="{00000000-0004-0000-0100-00000E000000}"/>
    <hyperlink ref="C21" location="'19. Conc shares by decile'!A1" display="Concentration shares by decile" xr:uid="{B680AD4F-02C5-7745-828A-8C639C80C8B6}"/>
    <hyperlink ref="C22" location="'20. Conc shares by inc cat P05'!A1" display="Concentration shares by income category 2005PPP" xr:uid="{81483A89-78AC-724A-BACF-811F95393001}"/>
    <hyperlink ref="C5" location="'3. General information'!A1" display="General information" xr:uid="{8C767FB1-98C9-864B-8E87-EAE85D1F9CBB}"/>
    <hyperlink ref="C15" location="'13.Pov-Pov &amp; sq pov gap PGT P05'!A1" display="Poverty gap and squared poverty gap PGT 2005PPP" xr:uid="{02078C31-667F-9E45-898D-B82BA06BF7CD}"/>
    <hyperlink ref="C12" location="'10.Poverty -Headcount ratio P11'!A1" display="Poverty headcount ratio 2011PPP" xr:uid="{50AD9D1C-B820-4A4B-A289-43364EB1128E}"/>
    <hyperlink ref="C14" location="'12.Pov-Pov &amp; sq pov gap PDI P11'!A1" display="Poverty gap and squared poverty gap PDI 2011PPP" xr:uid="{98F3DBF2-4FCE-4C19-8F69-7655D496245D}"/>
    <hyperlink ref="C16" location="'14.Pov-Pov &amp; sq pov gap PGT P11'!A1" display="Poverty gap and squared poverty gap PGT 2011PPP" xr:uid="{9E5441E8-436A-4ADB-BE07-C56D46933909}"/>
    <hyperlink ref="C20" location="'18. Incidence by inc cat P11'!A1" display="Incidence by income category 2011PPP" xr:uid="{CE7BF418-A5B2-4C14-9666-223DFFD19156}"/>
    <hyperlink ref="C23" location="'21. Conc shares by inc cat P11'!A1" display="Concentration shares by income category 2011PPP" xr:uid="{96BC1D10-9469-4B2E-9771-9EDBD852347C}"/>
    <hyperlink ref="C6" location="'4.Taxes and transfers- ShareGDP'!A1" display="Taxes and transfers as a share of GDP" xr:uid="{6497980E-9252-814C-B51B-5F17E7FCB16E}"/>
    <hyperlink ref="C24" location="'22. Income by deciles'!A1" display="  Income by deciles" xr:uid="{48F754CE-EC1F-7745-B36E-673E21B7F345}"/>
    <hyperlink ref="C25" location="'23. Distribution of income'!A1" display="  Distribution of income" xr:uid="{84392990-9353-3744-B3CB-DC7C2EAA6F63}"/>
    <hyperlink ref="C8" location="'6.Inequality - Theil index'!A1" display="Inequality Theil Index" xr:uid="{7FF89F3B-6657-4F4A-AFCD-4A6767C4CEAE}"/>
    <hyperlink ref="C9" location="'7.Inequality - 90-10 ratio'!A1" display="Inequality 90/10 ratio" xr:uid="{07682FF7-1F33-8244-B21F-B7DEBA41B358}"/>
    <hyperlink ref="C10" location="'8. Inequality - Absolute Gini'!A1" display="Inequality Absolute Gini" xr:uid="{2BBCF8C6-787F-6940-A222-5F24BF9AFA67}"/>
    <hyperlink ref="C26" location="'24. Marginal Contr'!A1" display="Marginal Contribution " xr:uid="{650605A7-2418-6647-9416-05DD29C6A7BE}"/>
  </hyperlink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6"/>
  <sheetViews>
    <sheetView zoomScale="84" zoomScaleNormal="84" workbookViewId="0">
      <selection activeCell="B27" sqref="B27"/>
    </sheetView>
  </sheetViews>
  <sheetFormatPr baseColWidth="10" defaultColWidth="10.83203125" defaultRowHeight="16"/>
  <cols>
    <col min="1" max="1" width="10.83203125" style="12" collapsed="1"/>
    <col min="2" max="2" width="30.33203125" style="14" customWidth="1" collapsed="1"/>
    <col min="3" max="3" width="31.1640625" style="57" customWidth="1" collapsed="1"/>
    <col min="4" max="4" width="27.5" style="57" customWidth="1" collapsed="1"/>
    <col min="5" max="16384" width="10.83203125" style="12" collapsed="1"/>
  </cols>
  <sheetData>
    <row r="1" spans="1:8" ht="25" customHeight="1">
      <c r="A1" s="108" t="s">
        <v>209</v>
      </c>
    </row>
    <row r="5" spans="1:8">
      <c r="B5" s="59"/>
    </row>
    <row r="6" spans="1:8" ht="21">
      <c r="B6" s="67"/>
    </row>
    <row r="7" spans="1:8" ht="21">
      <c r="B7" s="67"/>
    </row>
    <row r="8" spans="1:8" s="61" customFormat="1" ht="24">
      <c r="B8" s="114" t="s">
        <v>118</v>
      </c>
      <c r="H8" s="68"/>
    </row>
    <row r="9" spans="1:8">
      <c r="B9" s="8"/>
      <c r="C9" s="69"/>
      <c r="D9" s="69"/>
    </row>
    <row r="10" spans="1:8" ht="58.5" customHeight="1">
      <c r="B10" s="1135" t="s">
        <v>207</v>
      </c>
      <c r="C10" s="1135"/>
      <c r="D10" s="1135"/>
      <c r="E10" s="1136"/>
    </row>
    <row r="11" spans="1:8" ht="37.5" customHeight="1">
      <c r="B11" s="1137" t="s">
        <v>212</v>
      </c>
      <c r="C11" s="1137"/>
      <c r="D11" s="1137" t="s">
        <v>208</v>
      </c>
      <c r="E11" s="58"/>
    </row>
    <row r="12" spans="1:8" ht="15" customHeight="1">
      <c r="B12" s="70"/>
      <c r="C12" s="71"/>
      <c r="D12" s="72"/>
      <c r="E12" s="58"/>
    </row>
    <row r="13" spans="1:8" ht="103.5" customHeight="1">
      <c r="B13" s="1138" t="s">
        <v>542</v>
      </c>
      <c r="C13" s="1138"/>
      <c r="D13" s="1138"/>
      <c r="E13" s="1139"/>
    </row>
    <row r="14" spans="1:8">
      <c r="B14" s="8"/>
      <c r="C14" s="69"/>
      <c r="D14" s="69"/>
    </row>
    <row r="15" spans="1:8">
      <c r="B15" s="8"/>
      <c r="C15" s="69"/>
    </row>
    <row r="16" spans="1:8">
      <c r="B16" s="8"/>
      <c r="C16" s="69"/>
    </row>
  </sheetData>
  <mergeCells count="3">
    <mergeCell ref="B10:E10"/>
    <mergeCell ref="B11:D11"/>
    <mergeCell ref="B13:E13"/>
  </mergeCells>
  <hyperlinks>
    <hyperlink ref="B11:D11" r:id="rId1" display="Online version October 31, 2016 is available by clicking here." xr:uid="{00000000-0004-0000-0200-000000000000}"/>
    <hyperlink ref="A1" location="Contents!A1" display="Go to Contents" xr:uid="{D3F0535A-0CCB-BA4C-97AB-896E7E60743C}"/>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R198"/>
  <sheetViews>
    <sheetView showGridLines="0" topLeftCell="A18" zoomScale="63" workbookViewId="0">
      <selection activeCell="G73" sqref="G73"/>
    </sheetView>
  </sheetViews>
  <sheetFormatPr baseColWidth="10" defaultColWidth="10.83203125" defaultRowHeight="15"/>
  <cols>
    <col min="1" max="16384" width="10.83203125" style="61" collapsed="1"/>
  </cols>
  <sheetData>
    <row r="1" spans="1:15">
      <c r="A1" s="73" t="s">
        <v>209</v>
      </c>
    </row>
    <row r="2" spans="1:15" ht="73.5" customHeight="1">
      <c r="A2" s="60"/>
      <c r="K2" s="62"/>
    </row>
    <row r="3" spans="1:15" ht="16">
      <c r="A3" s="1140"/>
      <c r="B3" s="1141"/>
      <c r="K3" s="62"/>
    </row>
    <row r="4" spans="1:15">
      <c r="A4" s="63"/>
      <c r="K4" s="62"/>
    </row>
    <row r="5" spans="1:15" ht="24">
      <c r="B5" s="114" t="s">
        <v>220</v>
      </c>
      <c r="I5" s="62"/>
      <c r="K5" s="62"/>
    </row>
    <row r="6" spans="1:15" ht="21">
      <c r="A6" s="64"/>
      <c r="I6" s="62"/>
      <c r="K6" s="62"/>
    </row>
    <row r="7" spans="1:15">
      <c r="E7" s="65"/>
      <c r="I7" s="62"/>
      <c r="O7" s="65"/>
    </row>
    <row r="51" spans="2:18">
      <c r="B51" s="1142"/>
      <c r="C51" s="1143"/>
      <c r="D51" s="1143"/>
      <c r="E51" s="1143"/>
      <c r="F51" s="1143"/>
      <c r="G51" s="1143"/>
      <c r="H51" s="1143"/>
      <c r="I51" s="1143"/>
      <c r="K51" s="1142"/>
      <c r="L51" s="1143"/>
      <c r="M51" s="1143"/>
      <c r="N51" s="1143"/>
      <c r="O51" s="1143"/>
      <c r="P51" s="1143"/>
      <c r="Q51" s="1143"/>
      <c r="R51" s="1143"/>
    </row>
    <row r="52" spans="2:18" ht="15" customHeight="1">
      <c r="B52" s="1144"/>
      <c r="C52" s="1144"/>
      <c r="D52" s="1144"/>
      <c r="E52" s="1144"/>
      <c r="F52" s="1144"/>
      <c r="G52" s="1144"/>
      <c r="H52" s="1144"/>
      <c r="I52" s="1144"/>
    </row>
    <row r="53" spans="2:18">
      <c r="B53" s="66"/>
      <c r="C53" s="66"/>
      <c r="D53" s="66"/>
      <c r="E53" s="66"/>
      <c r="F53" s="66"/>
      <c r="G53" s="66"/>
      <c r="H53" s="66"/>
      <c r="I53" s="66"/>
    </row>
    <row r="60" spans="2:18" ht="19">
      <c r="B60" s="58" t="s">
        <v>232</v>
      </c>
      <c r="C60" s="58"/>
      <c r="D60" s="58"/>
      <c r="E60" s="115"/>
    </row>
    <row r="198" ht="19" customHeight="1"/>
  </sheetData>
  <mergeCells count="4">
    <mergeCell ref="A3:B3"/>
    <mergeCell ref="B51:I51"/>
    <mergeCell ref="K51:R51"/>
    <mergeCell ref="B52:I52"/>
  </mergeCells>
  <hyperlinks>
    <hyperlink ref="A1" location="Contents!A1" display="Go to Contents" xr:uid="{66B7FDD7-3451-8A4B-9EEE-F797C77BEDCB}"/>
    <hyperlink ref="B60" r:id="rId1" xr:uid="{A829374D-3A40-104B-9549-C29E8D4027D1}"/>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9B96-D854-FA48-B8D2-FB41895F547A}">
  <sheetPr codeName="Sheet5">
    <pageSetUpPr fitToPage="1"/>
  </sheetPr>
  <dimension ref="A1:BZ197"/>
  <sheetViews>
    <sheetView showGridLines="0" zoomScale="75" zoomScaleNormal="81" workbookViewId="0">
      <selection activeCell="E13" sqref="E13"/>
    </sheetView>
  </sheetViews>
  <sheetFormatPr baseColWidth="10" defaultColWidth="10.83203125" defaultRowHeight="14"/>
  <cols>
    <col min="1" max="1" width="5.83203125" style="797" customWidth="1" collapsed="1"/>
    <col min="2" max="2" width="26.33203125" style="4" customWidth="1" collapsed="1"/>
    <col min="3" max="5" width="16.33203125" style="4" customWidth="1" collapsed="1"/>
    <col min="6" max="6" width="13.6640625" style="4" customWidth="1" collapsed="1"/>
    <col min="7" max="7" width="34.1640625" style="4" customWidth="1" collapsed="1"/>
    <col min="8" max="8" width="16.1640625" style="4" customWidth="1" collapsed="1"/>
    <col min="9" max="9" width="15" style="4" customWidth="1" collapsed="1"/>
    <col min="10" max="10" width="49.5" style="4" customWidth="1" collapsed="1"/>
    <col min="11" max="11" width="21.5" style="4" customWidth="1" collapsed="1"/>
    <col min="12" max="12" width="44.83203125" style="22" customWidth="1" collapsed="1"/>
    <col min="13" max="13" width="17" style="4" customWidth="1" collapsed="1"/>
    <col min="14" max="14" width="17.83203125" style="4" customWidth="1" collapsed="1"/>
    <col min="15" max="15" width="17.83203125" style="95" customWidth="1" collapsed="1"/>
    <col min="16" max="16" width="25" style="4" customWidth="1" collapsed="1"/>
    <col min="17" max="17" width="103.33203125" style="165" bestFit="1" customWidth="1" collapsed="1"/>
    <col min="18" max="18" width="13.83203125" style="4" customWidth="1" collapsed="1"/>
    <col min="19" max="16384" width="10.83203125" style="4" collapsed="1"/>
  </cols>
  <sheetData>
    <row r="1" spans="1:23" ht="38" customHeight="1">
      <c r="A1" s="802" t="s">
        <v>209</v>
      </c>
    </row>
    <row r="2" spans="1:23" ht="38" customHeight="1">
      <c r="A2" s="802"/>
    </row>
    <row r="3" spans="1:23" ht="21">
      <c r="B3" s="121" t="s">
        <v>222</v>
      </c>
    </row>
    <row r="4" spans="1:23" ht="16">
      <c r="B4" s="106" t="s">
        <v>0</v>
      </c>
      <c r="C4" s="106"/>
      <c r="D4" s="106"/>
      <c r="E4" s="106"/>
      <c r="F4" s="106"/>
      <c r="G4" s="106"/>
      <c r="H4" s="106"/>
      <c r="I4" s="106"/>
      <c r="J4" s="106"/>
      <c r="K4" s="106"/>
    </row>
    <row r="5" spans="1:23" s="143" customFormat="1" ht="21" customHeight="1" thickBot="1">
      <c r="A5" s="803"/>
      <c r="B5" s="141"/>
      <c r="C5" s="141"/>
      <c r="D5" s="141"/>
      <c r="E5" s="122"/>
      <c r="F5" s="141"/>
      <c r="G5" s="122"/>
      <c r="H5" s="141"/>
      <c r="I5" s="141"/>
      <c r="J5" s="141"/>
      <c r="K5" s="122"/>
      <c r="L5" s="141"/>
      <c r="M5" s="141"/>
      <c r="N5" s="141"/>
      <c r="O5" s="142"/>
      <c r="P5" s="141"/>
      <c r="Q5" s="164"/>
    </row>
    <row r="6" spans="1:23" s="95" customFormat="1" ht="16" customHeight="1">
      <c r="A6" s="804"/>
      <c r="B6" s="1148" t="s">
        <v>3</v>
      </c>
      <c r="C6" s="1148" t="s">
        <v>1</v>
      </c>
      <c r="D6" s="1146" t="s">
        <v>4</v>
      </c>
      <c r="E6" s="1150" t="s">
        <v>677</v>
      </c>
      <c r="F6" s="1152" t="s">
        <v>476</v>
      </c>
      <c r="G6" s="1153"/>
      <c r="H6" s="1154"/>
      <c r="I6" s="1146" t="s">
        <v>475</v>
      </c>
      <c r="J6" s="1146" t="s">
        <v>386</v>
      </c>
      <c r="K6" s="1146" t="s">
        <v>385</v>
      </c>
      <c r="L6" s="1146" t="s">
        <v>678</v>
      </c>
      <c r="M6" s="1146" t="s">
        <v>214</v>
      </c>
      <c r="N6" s="1146" t="s">
        <v>215</v>
      </c>
      <c r="O6" s="1146" t="s">
        <v>85</v>
      </c>
      <c r="P6" s="1146" t="s">
        <v>221</v>
      </c>
      <c r="Q6" s="1146" t="s">
        <v>356</v>
      </c>
    </row>
    <row r="7" spans="1:23" s="95" customFormat="1" ht="46" customHeight="1" thickBot="1">
      <c r="A7" s="804"/>
      <c r="B7" s="1149"/>
      <c r="C7" s="1149"/>
      <c r="D7" s="1147"/>
      <c r="E7" s="1147"/>
      <c r="F7" s="573" t="s">
        <v>2</v>
      </c>
      <c r="G7" s="573" t="s">
        <v>450</v>
      </c>
      <c r="H7" s="573" t="s">
        <v>387</v>
      </c>
      <c r="I7" s="1147"/>
      <c r="J7" s="1147"/>
      <c r="K7" s="1147"/>
      <c r="L7" s="1147"/>
      <c r="M7" s="1147"/>
      <c r="N7" s="1147"/>
      <c r="O7" s="1147"/>
      <c r="P7" s="1147"/>
      <c r="Q7" s="1147"/>
    </row>
    <row r="8" spans="1:23" s="289" customFormat="1" ht="15.75" customHeight="1">
      <c r="A8" s="470">
        <f>A7+1</f>
        <v>1</v>
      </c>
      <c r="B8" s="576" t="s">
        <v>709</v>
      </c>
      <c r="C8" s="577" t="s">
        <v>498</v>
      </c>
      <c r="D8" s="565" t="s">
        <v>498</v>
      </c>
      <c r="E8" s="565" t="s">
        <v>506</v>
      </c>
      <c r="F8" s="565" t="s">
        <v>277</v>
      </c>
      <c r="G8" s="289" t="s">
        <v>509</v>
      </c>
      <c r="H8" s="639"/>
      <c r="I8" s="565" t="s">
        <v>512</v>
      </c>
      <c r="J8" s="565" t="s">
        <v>513</v>
      </c>
      <c r="K8" s="639"/>
      <c r="L8" s="639"/>
      <c r="M8" s="640"/>
      <c r="N8" s="578">
        <v>11800</v>
      </c>
      <c r="O8" s="578">
        <v>2880703</v>
      </c>
      <c r="P8" s="579">
        <v>1434307000000</v>
      </c>
      <c r="Q8" s="580" t="s">
        <v>454</v>
      </c>
    </row>
    <row r="9" spans="1:23" s="275" customFormat="1" ht="15" customHeight="1">
      <c r="A9" s="470">
        <f t="shared" ref="A9:A16" si="0">A8+1</f>
        <v>2</v>
      </c>
      <c r="B9" s="576" t="s">
        <v>10</v>
      </c>
      <c r="C9" s="289" t="s">
        <v>272</v>
      </c>
      <c r="D9" s="289" t="s">
        <v>504</v>
      </c>
      <c r="E9" s="581" t="s">
        <v>507</v>
      </c>
      <c r="F9" s="289" t="s">
        <v>210</v>
      </c>
      <c r="G9" s="289" t="s">
        <v>510</v>
      </c>
      <c r="H9" s="289" t="s">
        <v>511</v>
      </c>
      <c r="I9" s="289" t="s">
        <v>511</v>
      </c>
      <c r="J9" s="289" t="s">
        <v>511</v>
      </c>
      <c r="K9" s="289" t="s">
        <v>512</v>
      </c>
      <c r="L9" s="582" t="s">
        <v>520</v>
      </c>
      <c r="M9" s="578">
        <v>7402.6</v>
      </c>
      <c r="N9" s="578">
        <v>19130</v>
      </c>
      <c r="O9" s="578">
        <v>36138213</v>
      </c>
      <c r="P9" s="578">
        <v>2637913848215.5498</v>
      </c>
      <c r="Q9" s="583" t="s">
        <v>151</v>
      </c>
      <c r="R9" s="584"/>
      <c r="T9" s="585"/>
      <c r="U9" s="585"/>
      <c r="V9" s="585"/>
      <c r="W9" s="585"/>
    </row>
    <row r="10" spans="1:23" s="275" customFormat="1" ht="15" customHeight="1">
      <c r="A10" s="470">
        <f t="shared" si="0"/>
        <v>3</v>
      </c>
      <c r="B10" s="576" t="s">
        <v>11</v>
      </c>
      <c r="C10" s="289" t="s">
        <v>499</v>
      </c>
      <c r="D10" s="289" t="s">
        <v>499</v>
      </c>
      <c r="E10" s="581" t="s">
        <v>506</v>
      </c>
      <c r="F10" s="289" t="s">
        <v>210</v>
      </c>
      <c r="G10" s="289" t="s">
        <v>509</v>
      </c>
      <c r="H10" s="289" t="s">
        <v>511</v>
      </c>
      <c r="I10" s="289" t="s">
        <v>511</v>
      </c>
      <c r="J10" s="289" t="s">
        <v>512</v>
      </c>
      <c r="K10" s="289" t="s">
        <v>512</v>
      </c>
      <c r="L10" s="582" t="s">
        <v>521</v>
      </c>
      <c r="M10" s="578">
        <v>2156.6999999999998</v>
      </c>
      <c r="N10" s="578">
        <v>7270</v>
      </c>
      <c r="O10" s="578">
        <v>2965466.5331904572</v>
      </c>
      <c r="P10" s="578">
        <v>3777945600000</v>
      </c>
      <c r="Q10" s="583" t="s">
        <v>153</v>
      </c>
      <c r="R10" s="584"/>
      <c r="T10" s="585"/>
      <c r="U10" s="585"/>
      <c r="V10" s="585"/>
      <c r="W10" s="585"/>
    </row>
    <row r="11" spans="1:23" s="275" customFormat="1" ht="15" customHeight="1">
      <c r="A11" s="470">
        <f t="shared" si="0"/>
        <v>4</v>
      </c>
      <c r="B11" s="791" t="s">
        <v>713</v>
      </c>
      <c r="C11" s="289">
        <v>2015</v>
      </c>
      <c r="D11" s="289">
        <v>2016</v>
      </c>
      <c r="E11" s="960"/>
      <c r="F11" s="289" t="s">
        <v>277</v>
      </c>
      <c r="G11" s="289" t="s">
        <v>509</v>
      </c>
      <c r="H11" s="642"/>
      <c r="I11" s="642"/>
      <c r="J11" s="289" t="s">
        <v>511</v>
      </c>
      <c r="K11" s="289" t="s">
        <v>511</v>
      </c>
      <c r="L11" s="643"/>
      <c r="M11" s="641"/>
      <c r="N11" s="578">
        <v>16450.216</v>
      </c>
      <c r="O11" s="578">
        <v>9489616</v>
      </c>
      <c r="P11" s="578">
        <v>89909810000</v>
      </c>
      <c r="Q11" s="583" t="s">
        <v>659</v>
      </c>
      <c r="R11" s="584"/>
      <c r="T11" s="585"/>
      <c r="U11" s="585"/>
      <c r="V11" s="585"/>
      <c r="W11" s="585"/>
    </row>
    <row r="12" spans="1:23" s="275" customFormat="1" ht="15" customHeight="1">
      <c r="A12" s="470">
        <f t="shared" si="0"/>
        <v>5</v>
      </c>
      <c r="B12" s="576" t="s">
        <v>12</v>
      </c>
      <c r="C12" s="289" t="s">
        <v>500</v>
      </c>
      <c r="D12" s="289" t="s">
        <v>500</v>
      </c>
      <c r="E12" s="586" t="s">
        <v>508</v>
      </c>
      <c r="F12" s="289" t="s">
        <v>210</v>
      </c>
      <c r="G12" s="289" t="s">
        <v>510</v>
      </c>
      <c r="H12" s="289" t="s">
        <v>512</v>
      </c>
      <c r="I12" s="289" t="s">
        <v>511</v>
      </c>
      <c r="J12" s="289" t="s">
        <v>512</v>
      </c>
      <c r="K12" s="289" t="s">
        <v>512</v>
      </c>
      <c r="L12" s="582" t="s">
        <v>520</v>
      </c>
      <c r="M12" s="578">
        <v>1130.5</v>
      </c>
      <c r="N12" s="578">
        <v>4910</v>
      </c>
      <c r="O12" s="578">
        <v>10232625</v>
      </c>
      <c r="P12" s="578">
        <v>121726745182.418</v>
      </c>
      <c r="Q12" s="583" t="s">
        <v>155</v>
      </c>
      <c r="R12" s="584"/>
      <c r="T12" s="585"/>
      <c r="U12" s="585"/>
      <c r="V12" s="585"/>
      <c r="W12" s="585"/>
    </row>
    <row r="13" spans="1:23" s="275" customFormat="1" ht="15" customHeight="1">
      <c r="A13" s="470">
        <f t="shared" si="0"/>
        <v>6</v>
      </c>
      <c r="B13" s="576" t="s">
        <v>688</v>
      </c>
      <c r="C13" s="289" t="s">
        <v>273</v>
      </c>
      <c r="D13" s="289" t="s">
        <v>500</v>
      </c>
      <c r="E13" s="586" t="s">
        <v>506</v>
      </c>
      <c r="F13" s="289" t="s">
        <v>210</v>
      </c>
      <c r="G13" s="289" t="s">
        <v>383</v>
      </c>
      <c r="H13" s="289" t="s">
        <v>511</v>
      </c>
      <c r="I13" s="289" t="s">
        <v>511</v>
      </c>
      <c r="J13" s="289" t="s">
        <v>512</v>
      </c>
      <c r="K13" s="289" t="s">
        <v>512</v>
      </c>
      <c r="L13" s="582" t="s">
        <v>522</v>
      </c>
      <c r="M13" s="578">
        <v>4994.1000000000004</v>
      </c>
      <c r="N13" s="578">
        <v>12920</v>
      </c>
      <c r="O13" s="578">
        <v>190519296.99999997</v>
      </c>
      <c r="P13" s="578">
        <v>3333039000000</v>
      </c>
      <c r="Q13" s="583" t="s">
        <v>157</v>
      </c>
      <c r="R13" s="584"/>
      <c r="T13" s="585"/>
      <c r="U13" s="585"/>
      <c r="V13" s="585"/>
      <c r="W13" s="585"/>
    </row>
    <row r="14" spans="1:23" s="289" customFormat="1" ht="15.75" customHeight="1">
      <c r="A14" s="470">
        <f t="shared" si="0"/>
        <v>7</v>
      </c>
      <c r="B14" s="576" t="s">
        <v>714</v>
      </c>
      <c r="C14" s="577" t="s">
        <v>501</v>
      </c>
      <c r="D14" s="565" t="s">
        <v>501</v>
      </c>
      <c r="E14" s="565" t="s">
        <v>506</v>
      </c>
      <c r="F14" s="565" t="s">
        <v>277</v>
      </c>
      <c r="G14" s="289" t="s">
        <v>509</v>
      </c>
      <c r="H14" s="565" t="s">
        <v>511</v>
      </c>
      <c r="I14" s="565" t="s">
        <v>511</v>
      </c>
      <c r="J14" s="639"/>
      <c r="K14" s="639"/>
      <c r="L14" s="639"/>
      <c r="M14" s="641"/>
      <c r="N14" s="578">
        <v>1620</v>
      </c>
      <c r="O14" s="578">
        <v>17586017</v>
      </c>
      <c r="P14" s="579">
        <v>6119568000000</v>
      </c>
      <c r="Q14" s="580" t="s">
        <v>525</v>
      </c>
    </row>
    <row r="15" spans="1:23" s="275" customFormat="1" ht="15" customHeight="1">
      <c r="A15" s="470">
        <f t="shared" si="0"/>
        <v>8</v>
      </c>
      <c r="B15" s="576" t="s">
        <v>14</v>
      </c>
      <c r="C15" s="289" t="s">
        <v>502</v>
      </c>
      <c r="D15" s="289" t="s">
        <v>502</v>
      </c>
      <c r="E15" s="586" t="s">
        <v>507</v>
      </c>
      <c r="F15" s="289" t="s">
        <v>210</v>
      </c>
      <c r="G15" s="289" t="s">
        <v>510</v>
      </c>
      <c r="H15" s="289" t="s">
        <v>511</v>
      </c>
      <c r="I15" s="289" t="s">
        <v>511</v>
      </c>
      <c r="J15" s="289" t="s">
        <v>514</v>
      </c>
      <c r="K15" s="289" t="s">
        <v>512</v>
      </c>
      <c r="L15" s="582" t="s">
        <v>520</v>
      </c>
      <c r="M15" s="578">
        <v>9354.6</v>
      </c>
      <c r="N15" s="578">
        <v>21600</v>
      </c>
      <c r="O15" s="578">
        <v>17256219</v>
      </c>
      <c r="P15" s="578">
        <v>137212064000000</v>
      </c>
      <c r="Q15" s="583" t="s">
        <v>369</v>
      </c>
      <c r="R15" s="584"/>
      <c r="T15" s="585"/>
      <c r="U15" s="585"/>
      <c r="V15" s="585"/>
      <c r="W15" s="585"/>
    </row>
    <row r="16" spans="1:23" s="275" customFormat="1" ht="15" customHeight="1">
      <c r="A16" s="470">
        <f t="shared" si="0"/>
        <v>9</v>
      </c>
      <c r="B16" s="576" t="s">
        <v>15</v>
      </c>
      <c r="C16" s="289" t="s">
        <v>503</v>
      </c>
      <c r="D16" s="289" t="s">
        <v>503</v>
      </c>
      <c r="E16" s="581" t="s">
        <v>506</v>
      </c>
      <c r="F16" s="289" t="s">
        <v>210</v>
      </c>
      <c r="G16" s="289" t="s">
        <v>383</v>
      </c>
      <c r="H16" s="289" t="s">
        <v>511</v>
      </c>
      <c r="I16" s="289" t="s">
        <v>511</v>
      </c>
      <c r="J16" s="289" t="s">
        <v>512</v>
      </c>
      <c r="K16" s="289" t="s">
        <v>512</v>
      </c>
      <c r="L16" s="582" t="s">
        <v>520</v>
      </c>
      <c r="M16" s="578">
        <v>3821</v>
      </c>
      <c r="N16" s="578">
        <v>10160</v>
      </c>
      <c r="O16" s="578">
        <v>45062797.849078044</v>
      </c>
      <c r="P16" s="578">
        <v>544924000000000</v>
      </c>
      <c r="Q16" s="583" t="s">
        <v>160</v>
      </c>
      <c r="R16" s="584"/>
      <c r="T16" s="585"/>
      <c r="U16" s="585"/>
      <c r="V16" s="585"/>
      <c r="W16" s="585"/>
    </row>
    <row r="17" spans="1:23" s="275" customFormat="1" ht="15" customHeight="1">
      <c r="A17" s="470"/>
      <c r="B17" s="576" t="s">
        <v>279</v>
      </c>
      <c r="C17" s="289" t="s">
        <v>501</v>
      </c>
      <c r="D17" s="289" t="s">
        <v>501</v>
      </c>
      <c r="E17" s="581" t="s">
        <v>506</v>
      </c>
      <c r="F17" s="289" t="s">
        <v>210</v>
      </c>
      <c r="G17" s="289" t="s">
        <v>383</v>
      </c>
      <c r="H17" s="289" t="s">
        <v>511</v>
      </c>
      <c r="I17" s="289" t="s">
        <v>511</v>
      </c>
      <c r="J17" s="289" t="s">
        <v>512</v>
      </c>
      <c r="K17" s="289" t="s">
        <v>512</v>
      </c>
      <c r="L17" s="582" t="s">
        <v>520</v>
      </c>
      <c r="M17" s="578"/>
      <c r="N17" s="578">
        <v>12940</v>
      </c>
      <c r="O17" s="578">
        <v>47203862</v>
      </c>
      <c r="P17" s="578">
        <v>756152000000000</v>
      </c>
      <c r="Q17" s="583" t="s">
        <v>296</v>
      </c>
      <c r="R17" s="584"/>
      <c r="T17" s="585"/>
      <c r="U17" s="585"/>
      <c r="V17" s="585"/>
      <c r="W17" s="585"/>
    </row>
    <row r="18" spans="1:23" s="275" customFormat="1" ht="15" customHeight="1">
      <c r="A18" s="470">
        <f>A16+1</f>
        <v>10</v>
      </c>
      <c r="B18" s="791" t="s">
        <v>715</v>
      </c>
      <c r="C18" s="289">
        <v>2014</v>
      </c>
      <c r="D18" s="642"/>
      <c r="E18" s="581" t="s">
        <v>507</v>
      </c>
      <c r="F18" s="289" t="s">
        <v>277</v>
      </c>
      <c r="G18" s="289" t="s">
        <v>509</v>
      </c>
      <c r="H18" s="289" t="s">
        <v>511</v>
      </c>
      <c r="I18" s="289" t="s">
        <v>511</v>
      </c>
      <c r="J18" s="642"/>
      <c r="K18" s="642"/>
      <c r="L18" s="643"/>
      <c r="M18" s="641"/>
      <c r="N18" s="578">
        <v>2529</v>
      </c>
      <c r="O18" s="578">
        <v>747155</v>
      </c>
      <c r="P18" s="578">
        <v>425713000000</v>
      </c>
      <c r="Q18" s="583" t="s">
        <v>658</v>
      </c>
      <c r="R18" s="584"/>
      <c r="T18" s="585"/>
      <c r="U18" s="585"/>
      <c r="V18" s="585"/>
      <c r="W18" s="585"/>
    </row>
    <row r="19" spans="1:23" s="275" customFormat="1" ht="15" customHeight="1">
      <c r="A19" s="470">
        <f>A18+1</f>
        <v>11</v>
      </c>
      <c r="B19" s="576" t="s">
        <v>16</v>
      </c>
      <c r="C19" s="289" t="s">
        <v>503</v>
      </c>
      <c r="D19" s="289" t="s">
        <v>503</v>
      </c>
      <c r="E19" s="581" t="s">
        <v>508</v>
      </c>
      <c r="F19" s="289" t="s">
        <v>210</v>
      </c>
      <c r="G19" s="289" t="s">
        <v>383</v>
      </c>
      <c r="H19" s="289" t="s">
        <v>512</v>
      </c>
      <c r="I19" s="289"/>
      <c r="J19" s="289" t="s">
        <v>512</v>
      </c>
      <c r="K19" s="289" t="s">
        <v>512</v>
      </c>
      <c r="L19" s="582" t="s">
        <v>522</v>
      </c>
      <c r="M19" s="578">
        <v>5393.6</v>
      </c>
      <c r="N19" s="578">
        <v>12320</v>
      </c>
      <c r="O19" s="578">
        <v>4551553</v>
      </c>
      <c r="P19" s="578">
        <v>19086721000000</v>
      </c>
      <c r="Q19" s="583" t="s">
        <v>162</v>
      </c>
      <c r="R19" s="584"/>
      <c r="T19" s="585"/>
      <c r="U19" s="585"/>
      <c r="V19" s="585"/>
      <c r="W19" s="585"/>
    </row>
    <row r="20" spans="1:23" s="275" customFormat="1" ht="15" customHeight="1">
      <c r="A20" s="470">
        <f t="shared" ref="A20:A36" si="1">A19+1</f>
        <v>12</v>
      </c>
      <c r="B20" s="576" t="s">
        <v>710</v>
      </c>
      <c r="C20" s="289" t="s">
        <v>501</v>
      </c>
      <c r="D20" s="289" t="s">
        <v>501</v>
      </c>
      <c r="E20" s="581" t="s">
        <v>506</v>
      </c>
      <c r="F20" s="289" t="s">
        <v>210</v>
      </c>
      <c r="G20" s="289" t="s">
        <v>510</v>
      </c>
      <c r="H20" s="289" t="s">
        <v>512</v>
      </c>
      <c r="I20" s="642"/>
      <c r="J20" s="289" t="s">
        <v>512</v>
      </c>
      <c r="K20" s="289" t="s">
        <v>512</v>
      </c>
      <c r="L20" s="582" t="s">
        <v>522</v>
      </c>
      <c r="M20" s="641"/>
      <c r="N20" s="578">
        <v>21640</v>
      </c>
      <c r="O20" s="578">
        <v>4238389</v>
      </c>
      <c r="P20" s="578">
        <v>331569648133.935</v>
      </c>
      <c r="Q20" s="583" t="s">
        <v>455</v>
      </c>
      <c r="R20" s="584"/>
      <c r="T20" s="585"/>
      <c r="U20" s="585"/>
      <c r="V20" s="585"/>
      <c r="W20" s="585"/>
    </row>
    <row r="21" spans="1:23" s="275" customFormat="1" ht="15" customHeight="1">
      <c r="A21" s="470">
        <f t="shared" si="1"/>
        <v>13</v>
      </c>
      <c r="B21" s="576" t="s">
        <v>724</v>
      </c>
      <c r="C21" s="289" t="s">
        <v>274</v>
      </c>
      <c r="D21" s="289" t="s">
        <v>502</v>
      </c>
      <c r="E21" s="586" t="s">
        <v>506</v>
      </c>
      <c r="F21" s="289" t="s">
        <v>210</v>
      </c>
      <c r="G21" s="289" t="s">
        <v>383</v>
      </c>
      <c r="H21" s="289" t="s">
        <v>511</v>
      </c>
      <c r="I21" s="289" t="s">
        <v>511</v>
      </c>
      <c r="J21" s="289" t="s">
        <v>512</v>
      </c>
      <c r="K21" s="289" t="s">
        <v>512</v>
      </c>
      <c r="L21" s="582" t="s">
        <v>523</v>
      </c>
      <c r="M21" s="578"/>
      <c r="N21" s="578">
        <v>11770</v>
      </c>
      <c r="O21" s="578">
        <v>9234446</v>
      </c>
      <c r="P21" s="578">
        <v>2590678302100</v>
      </c>
      <c r="Q21" s="583" t="s">
        <v>164</v>
      </c>
      <c r="R21" s="584"/>
      <c r="T21" s="585"/>
      <c r="U21" s="585"/>
      <c r="V21" s="585"/>
      <c r="W21" s="585"/>
    </row>
    <row r="22" spans="1:23" s="275" customFormat="1" ht="15" customHeight="1">
      <c r="A22" s="470">
        <f t="shared" si="1"/>
        <v>14</v>
      </c>
      <c r="B22" s="576" t="s">
        <v>18</v>
      </c>
      <c r="C22" s="289" t="s">
        <v>275</v>
      </c>
      <c r="D22" s="289" t="s">
        <v>499</v>
      </c>
      <c r="E22" s="586" t="s">
        <v>507</v>
      </c>
      <c r="F22" s="289" t="s">
        <v>210</v>
      </c>
      <c r="G22" s="289" t="s">
        <v>383</v>
      </c>
      <c r="H22" s="289" t="s">
        <v>512</v>
      </c>
      <c r="I22" s="289" t="s">
        <v>511</v>
      </c>
      <c r="J22" s="289" t="s">
        <v>512</v>
      </c>
      <c r="K22" s="289" t="s">
        <v>512</v>
      </c>
      <c r="L22" s="582" t="s">
        <v>520</v>
      </c>
      <c r="M22" s="578">
        <v>3421.4</v>
      </c>
      <c r="N22" s="578">
        <v>9770</v>
      </c>
      <c r="O22" s="578">
        <v>15223535.114056587</v>
      </c>
      <c r="P22" s="578">
        <v>79276664000</v>
      </c>
      <c r="Q22" s="583" t="s">
        <v>371</v>
      </c>
      <c r="R22" s="584"/>
      <c r="T22" s="585"/>
      <c r="U22" s="585"/>
      <c r="V22" s="585"/>
      <c r="W22" s="585"/>
    </row>
    <row r="23" spans="1:23" s="275" customFormat="1" ht="15" customHeight="1">
      <c r="A23" s="470">
        <f t="shared" si="1"/>
        <v>15</v>
      </c>
      <c r="B23" s="791" t="s">
        <v>716</v>
      </c>
      <c r="C23" s="289">
        <v>2015</v>
      </c>
      <c r="D23" s="289">
        <v>2015</v>
      </c>
      <c r="E23" s="586" t="s">
        <v>506</v>
      </c>
      <c r="F23" s="289" t="s">
        <v>277</v>
      </c>
      <c r="G23" s="289" t="s">
        <v>509</v>
      </c>
      <c r="H23" s="289" t="s">
        <v>511</v>
      </c>
      <c r="I23" s="289" t="s">
        <v>511</v>
      </c>
      <c r="J23" s="289" t="s">
        <v>511</v>
      </c>
      <c r="K23" s="289" t="s">
        <v>511</v>
      </c>
      <c r="L23" s="643"/>
      <c r="M23" s="641"/>
      <c r="N23" s="578">
        <v>10068.822</v>
      </c>
      <c r="O23" s="578">
        <v>92442547</v>
      </c>
      <c r="P23" s="578">
        <v>2443900000000</v>
      </c>
      <c r="Q23" s="583" t="s">
        <v>657</v>
      </c>
      <c r="R23" s="584"/>
      <c r="T23" s="585"/>
      <c r="U23" s="585"/>
      <c r="V23" s="585"/>
      <c r="W23" s="585"/>
    </row>
    <row r="24" spans="1:23" s="275" customFormat="1" ht="15" customHeight="1">
      <c r="A24" s="470">
        <f t="shared" si="1"/>
        <v>16</v>
      </c>
      <c r="B24" s="576" t="s">
        <v>19</v>
      </c>
      <c r="C24" s="289" t="s">
        <v>499</v>
      </c>
      <c r="D24" s="289" t="s">
        <v>499</v>
      </c>
      <c r="E24" s="586" t="s">
        <v>506</v>
      </c>
      <c r="F24" s="289" t="s">
        <v>210</v>
      </c>
      <c r="G24" s="289" t="s">
        <v>383</v>
      </c>
      <c r="H24" s="289" t="s">
        <v>511</v>
      </c>
      <c r="I24" s="289" t="s">
        <v>511</v>
      </c>
      <c r="J24" s="289" t="s">
        <v>512</v>
      </c>
      <c r="K24" s="289" t="s">
        <v>512</v>
      </c>
      <c r="L24" s="582" t="s">
        <v>520</v>
      </c>
      <c r="M24" s="578">
        <v>3016.3</v>
      </c>
      <c r="N24" s="578">
        <v>6310</v>
      </c>
      <c r="O24" s="578">
        <v>6213730</v>
      </c>
      <c r="P24" s="578">
        <v>20283780000</v>
      </c>
      <c r="Q24" s="583" t="s">
        <v>167</v>
      </c>
      <c r="R24" s="584"/>
      <c r="T24" s="585"/>
      <c r="U24" s="585"/>
      <c r="V24" s="585"/>
      <c r="W24" s="585"/>
    </row>
    <row r="25" spans="1:23" s="275" customFormat="1" ht="15" customHeight="1">
      <c r="A25" s="470">
        <f t="shared" si="1"/>
        <v>17</v>
      </c>
      <c r="B25" s="576" t="s">
        <v>280</v>
      </c>
      <c r="C25" s="289" t="s">
        <v>276</v>
      </c>
      <c r="D25" s="289" t="s">
        <v>499</v>
      </c>
      <c r="E25" s="586" t="s">
        <v>507</v>
      </c>
      <c r="F25" s="289" t="s">
        <v>277</v>
      </c>
      <c r="G25" s="289" t="s">
        <v>509</v>
      </c>
      <c r="H25" s="289" t="s">
        <v>511</v>
      </c>
      <c r="I25" s="289" t="s">
        <v>511</v>
      </c>
      <c r="J25" s="289" t="s">
        <v>515</v>
      </c>
      <c r="K25" s="289" t="s">
        <v>512</v>
      </c>
      <c r="L25" s="582" t="s">
        <v>522</v>
      </c>
      <c r="M25" s="578"/>
      <c r="N25" s="578">
        <v>1160</v>
      </c>
      <c r="O25" s="578">
        <v>76073949</v>
      </c>
      <c r="P25" s="578">
        <v>505646000000</v>
      </c>
      <c r="Q25" s="583" t="s">
        <v>169</v>
      </c>
      <c r="R25" s="584"/>
      <c r="T25" s="585"/>
      <c r="U25" s="585"/>
      <c r="V25" s="585"/>
      <c r="W25" s="585"/>
    </row>
    <row r="26" spans="1:23" s="275" customFormat="1" ht="15" customHeight="1">
      <c r="A26" s="470">
        <f t="shared" si="1"/>
        <v>18</v>
      </c>
      <c r="B26" s="576" t="s">
        <v>20</v>
      </c>
      <c r="C26" s="289" t="s">
        <v>502</v>
      </c>
      <c r="D26" s="289" t="s">
        <v>502</v>
      </c>
      <c r="E26" s="581" t="s">
        <v>507</v>
      </c>
      <c r="F26" s="289" t="s">
        <v>210</v>
      </c>
      <c r="G26" s="289" t="s">
        <v>510</v>
      </c>
      <c r="H26" s="289" t="s">
        <v>511</v>
      </c>
      <c r="I26" s="289" t="s">
        <v>511</v>
      </c>
      <c r="J26" s="289" t="s">
        <v>512</v>
      </c>
      <c r="K26" s="289" t="s">
        <v>512</v>
      </c>
      <c r="L26" s="582" t="s">
        <v>520</v>
      </c>
      <c r="M26" s="578">
        <v>2119.1</v>
      </c>
      <c r="N26" s="578">
        <v>8530</v>
      </c>
      <c r="O26" s="578">
        <v>3675078</v>
      </c>
      <c r="P26" s="578">
        <v>26847354249.055077</v>
      </c>
      <c r="Q26" s="583" t="s">
        <v>171</v>
      </c>
      <c r="R26" s="584"/>
      <c r="T26" s="585"/>
      <c r="U26" s="585"/>
      <c r="V26" s="585"/>
      <c r="W26" s="585"/>
    </row>
    <row r="27" spans="1:23" s="275" customFormat="1" ht="15" customHeight="1">
      <c r="A27" s="470">
        <f t="shared" si="1"/>
        <v>19</v>
      </c>
      <c r="B27" s="576" t="s">
        <v>281</v>
      </c>
      <c r="C27" s="289" t="s">
        <v>272</v>
      </c>
      <c r="D27" s="289" t="s">
        <v>502</v>
      </c>
      <c r="E27" s="586" t="s">
        <v>506</v>
      </c>
      <c r="F27" s="289" t="s">
        <v>277</v>
      </c>
      <c r="G27" s="289" t="s">
        <v>509</v>
      </c>
      <c r="H27" s="289" t="s">
        <v>511</v>
      </c>
      <c r="I27" s="289" t="s">
        <v>512</v>
      </c>
      <c r="J27" s="289" t="s">
        <v>516</v>
      </c>
      <c r="K27" s="289" t="s">
        <v>518</v>
      </c>
      <c r="L27" s="582" t="s">
        <v>521</v>
      </c>
      <c r="M27" s="578"/>
      <c r="N27" s="578">
        <v>3860</v>
      </c>
      <c r="O27" s="578">
        <v>26347423.735282898</v>
      </c>
      <c r="P27" s="578">
        <v>93415886300</v>
      </c>
      <c r="Q27" s="583" t="s">
        <v>357</v>
      </c>
      <c r="R27" s="584"/>
      <c r="T27" s="585"/>
      <c r="U27" s="585"/>
      <c r="V27" s="585"/>
      <c r="W27" s="585"/>
    </row>
    <row r="28" spans="1:23" s="275" customFormat="1" ht="15" customHeight="1">
      <c r="A28" s="470">
        <f t="shared" si="1"/>
        <v>20</v>
      </c>
      <c r="B28" s="576" t="s">
        <v>21</v>
      </c>
      <c r="C28" s="289" t="s">
        <v>499</v>
      </c>
      <c r="D28" s="289" t="s">
        <v>499</v>
      </c>
      <c r="E28" s="586" t="s">
        <v>507</v>
      </c>
      <c r="F28" s="289" t="s">
        <v>210</v>
      </c>
      <c r="G28" s="289" t="s">
        <v>510</v>
      </c>
      <c r="H28" s="289" t="s">
        <v>511</v>
      </c>
      <c r="I28" s="289" t="s">
        <v>511</v>
      </c>
      <c r="J28" s="289" t="s">
        <v>512</v>
      </c>
      <c r="K28" s="289" t="s">
        <v>512</v>
      </c>
      <c r="L28" s="582" t="s">
        <v>522</v>
      </c>
      <c r="M28" s="578">
        <v>2174.1</v>
      </c>
      <c r="N28" s="578">
        <v>6630</v>
      </c>
      <c r="O28" s="578">
        <v>14636886</v>
      </c>
      <c r="P28" s="578">
        <v>371278000000</v>
      </c>
      <c r="Q28" s="583" t="s">
        <v>174</v>
      </c>
      <c r="R28" s="584"/>
      <c r="T28" s="585"/>
      <c r="U28" s="585"/>
      <c r="V28" s="585"/>
      <c r="W28" s="585"/>
    </row>
    <row r="29" spans="1:23" s="275" customFormat="1" ht="15" customHeight="1">
      <c r="A29" s="470">
        <f t="shared" si="1"/>
        <v>21</v>
      </c>
      <c r="B29" s="791" t="s">
        <v>717</v>
      </c>
      <c r="C29" s="289">
        <v>2012</v>
      </c>
      <c r="D29" s="289">
        <v>2016</v>
      </c>
      <c r="E29" s="586" t="s">
        <v>506</v>
      </c>
      <c r="F29" s="289"/>
      <c r="G29" s="289"/>
      <c r="H29" s="642"/>
      <c r="I29" s="642"/>
      <c r="J29" s="642"/>
      <c r="K29" s="642"/>
      <c r="L29" s="643"/>
      <c r="M29" s="641"/>
      <c r="N29" s="578">
        <v>1620</v>
      </c>
      <c r="O29" s="578">
        <v>10652029</v>
      </c>
      <c r="P29" s="578">
        <v>53358078041714.5</v>
      </c>
      <c r="Q29" s="583" t="s">
        <v>660</v>
      </c>
      <c r="R29" s="584"/>
      <c r="T29" s="585"/>
      <c r="U29" s="585"/>
      <c r="V29" s="585"/>
      <c r="W29" s="585"/>
    </row>
    <row r="30" spans="1:23" s="275" customFormat="1" ht="15" customHeight="1">
      <c r="A30" s="470">
        <f t="shared" si="1"/>
        <v>22</v>
      </c>
      <c r="B30" s="576" t="s">
        <v>22</v>
      </c>
      <c r="C30" s="289" t="s">
        <v>499</v>
      </c>
      <c r="D30" s="289" t="s">
        <v>499</v>
      </c>
      <c r="E30" s="581" t="s">
        <v>507</v>
      </c>
      <c r="F30" s="289" t="s">
        <v>210</v>
      </c>
      <c r="G30" s="289" t="s">
        <v>383</v>
      </c>
      <c r="H30" s="289" t="s">
        <v>512</v>
      </c>
      <c r="I30" s="289" t="s">
        <v>511</v>
      </c>
      <c r="J30" s="289" t="s">
        <v>512</v>
      </c>
      <c r="K30" s="289" t="s">
        <v>512</v>
      </c>
      <c r="L30" s="582" t="s">
        <v>524</v>
      </c>
      <c r="M30" s="578">
        <v>1490.7</v>
      </c>
      <c r="N30" s="578">
        <v>3820</v>
      </c>
      <c r="O30" s="578">
        <v>8171770</v>
      </c>
      <c r="P30" s="578">
        <v>335027800000</v>
      </c>
      <c r="Q30" s="583" t="s">
        <v>176</v>
      </c>
      <c r="R30" s="584"/>
      <c r="T30" s="585"/>
      <c r="U30" s="585"/>
      <c r="V30" s="585"/>
      <c r="W30" s="585"/>
    </row>
    <row r="31" spans="1:23" s="275" customFormat="1" ht="15" customHeight="1">
      <c r="A31" s="470">
        <f t="shared" si="1"/>
        <v>23</v>
      </c>
      <c r="B31" s="576" t="s">
        <v>23</v>
      </c>
      <c r="C31" s="289" t="s">
        <v>504</v>
      </c>
      <c r="D31" s="289" t="s">
        <v>504</v>
      </c>
      <c r="E31" s="581" t="s">
        <v>507</v>
      </c>
      <c r="F31" s="289" t="s">
        <v>277</v>
      </c>
      <c r="G31" s="289" t="s">
        <v>509</v>
      </c>
      <c r="H31" s="289" t="s">
        <v>511</v>
      </c>
      <c r="I31" s="289" t="s">
        <v>511</v>
      </c>
      <c r="J31" s="289" t="s">
        <v>511</v>
      </c>
      <c r="K31" s="289" t="s">
        <v>511</v>
      </c>
      <c r="L31" s="582" t="s">
        <v>522</v>
      </c>
      <c r="M31" s="578">
        <v>1668.6</v>
      </c>
      <c r="N31" s="578">
        <v>9160</v>
      </c>
      <c r="O31" s="578">
        <v>245265690</v>
      </c>
      <c r="P31" s="578">
        <v>8241864295101560</v>
      </c>
      <c r="Q31" s="583" t="s">
        <v>178</v>
      </c>
      <c r="R31" s="584"/>
      <c r="T31" s="585"/>
      <c r="U31" s="585"/>
      <c r="V31" s="585"/>
      <c r="W31" s="585"/>
    </row>
    <row r="32" spans="1:23" s="275" customFormat="1" ht="15" customHeight="1">
      <c r="A32" s="470">
        <f t="shared" si="1"/>
        <v>24</v>
      </c>
      <c r="B32" s="576" t="s">
        <v>24</v>
      </c>
      <c r="C32" s="289" t="s">
        <v>275</v>
      </c>
      <c r="D32" s="289" t="s">
        <v>275</v>
      </c>
      <c r="E32" s="586" t="s">
        <v>507</v>
      </c>
      <c r="F32" s="289" t="s">
        <v>210</v>
      </c>
      <c r="G32" s="289" t="s">
        <v>383</v>
      </c>
      <c r="H32" s="289" t="s">
        <v>512</v>
      </c>
      <c r="I32" s="289" t="s">
        <v>511</v>
      </c>
      <c r="J32" s="289" t="s">
        <v>512</v>
      </c>
      <c r="K32" s="289" t="s">
        <v>512</v>
      </c>
      <c r="L32" s="582" t="s">
        <v>522</v>
      </c>
      <c r="M32" s="578"/>
      <c r="N32" s="578">
        <v>17625</v>
      </c>
      <c r="O32" s="578">
        <v>79511693.899333909</v>
      </c>
      <c r="P32" s="578">
        <v>6245765667484436</v>
      </c>
      <c r="Q32" s="583" t="s">
        <v>180</v>
      </c>
      <c r="R32" s="584"/>
      <c r="T32" s="585"/>
      <c r="U32" s="585"/>
      <c r="V32" s="585"/>
      <c r="W32" s="585"/>
    </row>
    <row r="33" spans="1:23" s="275" customFormat="1" ht="15" customHeight="1">
      <c r="A33" s="470">
        <f t="shared" si="1"/>
        <v>25</v>
      </c>
      <c r="B33" s="576" t="s">
        <v>25</v>
      </c>
      <c r="C33" s="289" t="s">
        <v>276</v>
      </c>
      <c r="D33" s="289" t="s">
        <v>503</v>
      </c>
      <c r="E33" s="586" t="s">
        <v>507</v>
      </c>
      <c r="F33" s="289" t="s">
        <v>277</v>
      </c>
      <c r="G33" s="289" t="s">
        <v>509</v>
      </c>
      <c r="H33" s="289" t="s">
        <v>511</v>
      </c>
      <c r="I33" s="289" t="s">
        <v>511</v>
      </c>
      <c r="J33" s="289" t="s">
        <v>512</v>
      </c>
      <c r="K33" s="289" t="s">
        <v>511</v>
      </c>
      <c r="L33" s="582" t="s">
        <v>522</v>
      </c>
      <c r="M33" s="578">
        <v>2807.8</v>
      </c>
      <c r="N33" s="578">
        <v>9200</v>
      </c>
      <c r="O33" s="578">
        <v>5961481.7766270638</v>
      </c>
      <c r="P33" s="578">
        <v>18762019350.295399</v>
      </c>
      <c r="Q33" s="583" t="s">
        <v>295</v>
      </c>
      <c r="R33" s="584"/>
      <c r="T33" s="585"/>
      <c r="U33" s="585"/>
      <c r="V33" s="585"/>
      <c r="W33" s="585"/>
    </row>
    <row r="34" spans="1:23" s="275" customFormat="1" ht="15" customHeight="1">
      <c r="A34" s="470">
        <f t="shared" si="1"/>
        <v>26</v>
      </c>
      <c r="B34" s="576" t="s">
        <v>718</v>
      </c>
      <c r="C34" s="289" t="s">
        <v>469</v>
      </c>
      <c r="D34" s="289" t="s">
        <v>469</v>
      </c>
      <c r="E34" s="586" t="s">
        <v>507</v>
      </c>
      <c r="F34" s="289" t="s">
        <v>277</v>
      </c>
      <c r="G34" s="289" t="s">
        <v>509</v>
      </c>
      <c r="H34" s="642"/>
      <c r="I34" s="642"/>
      <c r="J34" s="642"/>
      <c r="K34" s="289" t="s">
        <v>512</v>
      </c>
      <c r="L34" s="643"/>
      <c r="M34" s="640"/>
      <c r="N34" s="578">
        <v>3065</v>
      </c>
      <c r="O34" s="578">
        <v>48465011</v>
      </c>
      <c r="P34" s="578">
        <v>6653574007897</v>
      </c>
      <c r="Q34" s="583" t="s">
        <v>471</v>
      </c>
      <c r="R34" s="584"/>
      <c r="T34" s="585"/>
      <c r="U34" s="585"/>
      <c r="V34" s="585"/>
      <c r="W34" s="585"/>
    </row>
    <row r="35" spans="1:23" s="275" customFormat="1" ht="15" customHeight="1">
      <c r="A35" s="470">
        <f t="shared" si="1"/>
        <v>27</v>
      </c>
      <c r="B35" s="791" t="s">
        <v>719</v>
      </c>
      <c r="C35" s="289">
        <v>2014</v>
      </c>
      <c r="D35" s="289">
        <v>2014</v>
      </c>
      <c r="E35" s="586"/>
      <c r="F35" s="289" t="s">
        <v>277</v>
      </c>
      <c r="G35" s="289" t="s">
        <v>509</v>
      </c>
      <c r="H35" s="642"/>
      <c r="I35" s="642"/>
      <c r="J35" s="289" t="s">
        <v>511</v>
      </c>
      <c r="K35" s="642"/>
      <c r="L35" s="643"/>
      <c r="M35" s="640"/>
      <c r="N35" s="578">
        <v>1920</v>
      </c>
      <c r="O35" s="578">
        <v>16934220</v>
      </c>
      <c r="P35" s="578">
        <v>7092793041100</v>
      </c>
      <c r="Q35" s="583" t="s">
        <v>661</v>
      </c>
      <c r="R35" s="584"/>
      <c r="T35" s="585"/>
      <c r="U35" s="585"/>
      <c r="V35" s="585"/>
      <c r="W35" s="585"/>
    </row>
    <row r="36" spans="1:23" s="275" customFormat="1" ht="15" customHeight="1">
      <c r="A36" s="470">
        <f t="shared" si="1"/>
        <v>28</v>
      </c>
      <c r="B36" s="576" t="s">
        <v>26</v>
      </c>
      <c r="C36" s="289" t="s">
        <v>503</v>
      </c>
      <c r="D36" s="289" t="s">
        <v>503</v>
      </c>
      <c r="E36" s="581" t="s">
        <v>508</v>
      </c>
      <c r="F36" s="289" t="s">
        <v>210</v>
      </c>
      <c r="G36" s="289" t="s">
        <v>510</v>
      </c>
      <c r="H36" s="289" t="s">
        <v>511</v>
      </c>
      <c r="I36" s="289" t="s">
        <v>511</v>
      </c>
      <c r="J36" s="289" t="s">
        <v>512</v>
      </c>
      <c r="K36" s="289" t="s">
        <v>519</v>
      </c>
      <c r="L36" s="582" t="s">
        <v>520</v>
      </c>
      <c r="M36" s="578">
        <v>7942.5</v>
      </c>
      <c r="N36" s="578">
        <v>14660</v>
      </c>
      <c r="O36" s="578">
        <v>112600583</v>
      </c>
      <c r="P36" s="578">
        <v>13075798000000</v>
      </c>
      <c r="Q36" s="583" t="s">
        <v>373</v>
      </c>
      <c r="R36" s="584"/>
      <c r="T36" s="585"/>
      <c r="U36" s="585"/>
      <c r="V36" s="585"/>
      <c r="W36" s="585"/>
    </row>
    <row r="37" spans="1:23" s="275" customFormat="1" ht="15" customHeight="1">
      <c r="A37" s="470"/>
      <c r="B37" s="576" t="s">
        <v>27</v>
      </c>
      <c r="C37" s="289" t="s">
        <v>504</v>
      </c>
      <c r="D37" s="289" t="s">
        <v>504</v>
      </c>
      <c r="E37" s="586" t="s">
        <v>506</v>
      </c>
      <c r="F37" s="289" t="s">
        <v>210</v>
      </c>
      <c r="G37" s="289" t="s">
        <v>510</v>
      </c>
      <c r="H37" s="289" t="s">
        <v>511</v>
      </c>
      <c r="I37" s="289" t="s">
        <v>511</v>
      </c>
      <c r="J37" s="289" t="s">
        <v>512</v>
      </c>
      <c r="K37" s="289" t="s">
        <v>519</v>
      </c>
      <c r="L37" s="582" t="s">
        <v>520</v>
      </c>
      <c r="M37" s="578">
        <v>8534.3402072074205</v>
      </c>
      <c r="N37" s="578">
        <v>16340</v>
      </c>
      <c r="O37" s="578">
        <v>117284429</v>
      </c>
      <c r="P37" s="578">
        <v>15626906634000</v>
      </c>
      <c r="Q37" s="583" t="s">
        <v>374</v>
      </c>
      <c r="R37" s="584"/>
      <c r="T37" s="585"/>
      <c r="U37" s="585"/>
      <c r="V37" s="585"/>
      <c r="W37" s="585"/>
    </row>
    <row r="38" spans="1:23" s="275" customFormat="1" ht="15" customHeight="1">
      <c r="A38" s="470"/>
      <c r="B38" s="576" t="s">
        <v>28</v>
      </c>
      <c r="C38" s="289" t="s">
        <v>501</v>
      </c>
      <c r="D38" s="289" t="s">
        <v>501</v>
      </c>
      <c r="E38" s="581" t="s">
        <v>506</v>
      </c>
      <c r="F38" s="289" t="s">
        <v>210</v>
      </c>
      <c r="G38" s="289" t="s">
        <v>510</v>
      </c>
      <c r="H38" s="289" t="s">
        <v>511</v>
      </c>
      <c r="I38" s="289" t="s">
        <v>511</v>
      </c>
      <c r="J38" s="289" t="s">
        <v>512</v>
      </c>
      <c r="K38" s="289" t="s">
        <v>519</v>
      </c>
      <c r="L38" s="582" t="s">
        <v>520</v>
      </c>
      <c r="M38" s="578"/>
      <c r="N38" s="578">
        <v>17080</v>
      </c>
      <c r="O38" s="578">
        <v>119906312</v>
      </c>
      <c r="P38" s="578">
        <v>17259799421000</v>
      </c>
      <c r="Q38" s="583" t="s">
        <v>375</v>
      </c>
      <c r="R38" s="584"/>
      <c r="T38" s="585"/>
      <c r="U38" s="585"/>
      <c r="V38" s="585"/>
      <c r="W38" s="585"/>
    </row>
    <row r="39" spans="1:23" s="275" customFormat="1" ht="15" customHeight="1">
      <c r="A39" s="470">
        <f>A36+1</f>
        <v>29</v>
      </c>
      <c r="B39" s="791" t="s">
        <v>720</v>
      </c>
      <c r="C39" s="289">
        <v>2016</v>
      </c>
      <c r="D39" s="289">
        <v>2016</v>
      </c>
      <c r="E39" s="581" t="s">
        <v>507</v>
      </c>
      <c r="F39" s="289" t="s">
        <v>210</v>
      </c>
      <c r="G39" s="289" t="s">
        <v>510</v>
      </c>
      <c r="H39" s="642"/>
      <c r="I39" s="642"/>
      <c r="J39" s="289" t="s">
        <v>512</v>
      </c>
      <c r="K39" s="289" t="s">
        <v>512</v>
      </c>
      <c r="L39" s="643"/>
      <c r="M39" s="641"/>
      <c r="N39" s="578">
        <v>11250</v>
      </c>
      <c r="O39" s="578">
        <v>3056359</v>
      </c>
      <c r="P39" s="578">
        <v>23942866424300.004</v>
      </c>
      <c r="Q39" s="583" t="s">
        <v>662</v>
      </c>
      <c r="R39" s="584"/>
      <c r="T39" s="585"/>
      <c r="U39" s="585"/>
      <c r="V39" s="585"/>
      <c r="W39" s="585"/>
    </row>
    <row r="40" spans="1:23" s="275" customFormat="1" ht="15" customHeight="1">
      <c r="A40" s="470">
        <f>A39+1</f>
        <v>30</v>
      </c>
      <c r="B40" s="791" t="s">
        <v>727</v>
      </c>
      <c r="C40" s="289">
        <v>2009</v>
      </c>
      <c r="D40" s="289" t="s">
        <v>655</v>
      </c>
      <c r="E40" s="581" t="s">
        <v>507</v>
      </c>
      <c r="F40" s="289"/>
      <c r="G40" s="289"/>
      <c r="H40" s="642"/>
      <c r="I40" s="642"/>
      <c r="J40" s="642"/>
      <c r="K40" s="642"/>
      <c r="L40" s="643"/>
      <c r="M40" s="641"/>
      <c r="N40" s="578">
        <v>7970</v>
      </c>
      <c r="O40" s="578">
        <v>2118874</v>
      </c>
      <c r="P40" s="578">
        <v>82599188500.000015</v>
      </c>
      <c r="Q40" s="583" t="s">
        <v>663</v>
      </c>
      <c r="R40" s="584"/>
      <c r="T40" s="585"/>
      <c r="U40" s="585"/>
      <c r="V40" s="585"/>
      <c r="W40" s="585"/>
    </row>
    <row r="41" spans="1:23" s="275" customFormat="1" ht="15" customHeight="1">
      <c r="A41" s="470">
        <f t="shared" ref="A41:A45" si="2">A40+1</f>
        <v>31</v>
      </c>
      <c r="B41" s="576" t="s">
        <v>29</v>
      </c>
      <c r="C41" s="289" t="s">
        <v>500</v>
      </c>
      <c r="D41" s="289" t="s">
        <v>500</v>
      </c>
      <c r="E41" s="581" t="s">
        <v>507</v>
      </c>
      <c r="F41" s="289" t="s">
        <v>210</v>
      </c>
      <c r="G41" s="289" t="s">
        <v>510</v>
      </c>
      <c r="H41" s="289" t="s">
        <v>511</v>
      </c>
      <c r="I41" s="289" t="s">
        <v>511</v>
      </c>
      <c r="J41" s="289" t="s">
        <v>512</v>
      </c>
      <c r="K41" s="289" t="s">
        <v>512</v>
      </c>
      <c r="L41" s="582" t="s">
        <v>522</v>
      </c>
      <c r="M41" s="578">
        <v>3876.2756027045939</v>
      </c>
      <c r="N41" s="578">
        <v>3660</v>
      </c>
      <c r="O41" s="578">
        <v>5765733</v>
      </c>
      <c r="P41" s="578">
        <v>190887980595.5538</v>
      </c>
      <c r="Q41" s="583" t="s">
        <v>184</v>
      </c>
      <c r="R41" s="584"/>
      <c r="T41" s="585"/>
      <c r="U41" s="585"/>
      <c r="V41" s="585"/>
      <c r="W41" s="585"/>
    </row>
    <row r="42" spans="1:23" s="275" customFormat="1" ht="15" customHeight="1">
      <c r="A42" s="470">
        <f t="shared" si="2"/>
        <v>32</v>
      </c>
      <c r="B42" s="791" t="s">
        <v>728</v>
      </c>
      <c r="C42" s="289" t="s">
        <v>656</v>
      </c>
      <c r="D42" s="289">
        <v>2014</v>
      </c>
      <c r="E42" s="581"/>
      <c r="F42" s="289"/>
      <c r="G42" s="289"/>
      <c r="H42" s="642"/>
      <c r="I42" s="642"/>
      <c r="J42" s="642"/>
      <c r="K42" s="642"/>
      <c r="L42" s="643"/>
      <c r="M42" s="641"/>
      <c r="N42" s="578">
        <v>800</v>
      </c>
      <c r="O42" s="578">
        <v>17114761</v>
      </c>
      <c r="P42" s="578">
        <v>3024277000000</v>
      </c>
      <c r="Q42" s="583" t="s">
        <v>664</v>
      </c>
      <c r="R42" s="584"/>
      <c r="T42" s="585"/>
      <c r="U42" s="585"/>
      <c r="V42" s="585"/>
      <c r="W42" s="585"/>
    </row>
    <row r="43" spans="1:23" s="275" customFormat="1" ht="15" customHeight="1">
      <c r="A43" s="470">
        <f t="shared" si="2"/>
        <v>33</v>
      </c>
      <c r="B43" s="576" t="s">
        <v>30</v>
      </c>
      <c r="C43" s="289" t="s">
        <v>505</v>
      </c>
      <c r="D43" s="289" t="s">
        <v>498</v>
      </c>
      <c r="E43" s="586" t="s">
        <v>506</v>
      </c>
      <c r="F43" s="289" t="s">
        <v>210</v>
      </c>
      <c r="G43" s="289" t="s">
        <v>510</v>
      </c>
      <c r="H43" s="289" t="s">
        <v>511</v>
      </c>
      <c r="I43" s="289" t="s">
        <v>511</v>
      </c>
      <c r="J43" s="289" t="s">
        <v>512</v>
      </c>
      <c r="K43" s="289" t="s">
        <v>512</v>
      </c>
      <c r="L43" s="582" t="s">
        <v>520</v>
      </c>
      <c r="M43" s="578"/>
      <c r="N43" s="578">
        <v>20900</v>
      </c>
      <c r="O43" s="578">
        <v>3941606</v>
      </c>
      <c r="P43" s="578">
        <v>55187800000</v>
      </c>
      <c r="Q43" s="583" t="s">
        <v>186</v>
      </c>
      <c r="R43" s="584"/>
      <c r="T43" s="585"/>
      <c r="U43" s="585"/>
      <c r="V43" s="585"/>
      <c r="W43" s="585"/>
    </row>
    <row r="44" spans="1:23" s="275" customFormat="1" ht="15" customHeight="1">
      <c r="A44" s="470">
        <f t="shared" si="2"/>
        <v>34</v>
      </c>
      <c r="B44" s="576" t="s">
        <v>31</v>
      </c>
      <c r="C44" s="289" t="s">
        <v>501</v>
      </c>
      <c r="D44" s="289" t="s">
        <v>501</v>
      </c>
      <c r="E44" s="581" t="s">
        <v>507</v>
      </c>
      <c r="F44" s="289" t="s">
        <v>210</v>
      </c>
      <c r="G44" s="289" t="s">
        <v>510</v>
      </c>
      <c r="H44" s="289" t="s">
        <v>511</v>
      </c>
      <c r="I44" s="289" t="s">
        <v>511</v>
      </c>
      <c r="J44" s="289" t="s">
        <v>512</v>
      </c>
      <c r="K44" s="289" t="s">
        <v>512</v>
      </c>
      <c r="L44" s="582" t="s">
        <v>520</v>
      </c>
      <c r="M44" s="578"/>
      <c r="N44" s="578">
        <v>11170</v>
      </c>
      <c r="O44" s="578">
        <v>6780504</v>
      </c>
      <c r="P44" s="578">
        <v>138259884742000</v>
      </c>
      <c r="Q44" s="583" t="s">
        <v>188</v>
      </c>
      <c r="R44" s="584"/>
      <c r="T44" s="585"/>
      <c r="U44" s="585"/>
      <c r="V44" s="585"/>
      <c r="W44" s="585"/>
    </row>
    <row r="45" spans="1:23" s="275" customFormat="1" ht="15" customHeight="1">
      <c r="A45" s="470">
        <f t="shared" si="2"/>
        <v>35</v>
      </c>
      <c r="B45" s="576" t="s">
        <v>32</v>
      </c>
      <c r="C45" s="289" t="s">
        <v>500</v>
      </c>
      <c r="D45" s="289" t="s">
        <v>500</v>
      </c>
      <c r="E45" s="586" t="s">
        <v>508</v>
      </c>
      <c r="F45" s="289" t="s">
        <v>210</v>
      </c>
      <c r="G45" s="289" t="s">
        <v>383</v>
      </c>
      <c r="H45" s="289" t="s">
        <v>511</v>
      </c>
      <c r="I45" s="289" t="s">
        <v>512</v>
      </c>
      <c r="J45" s="289" t="s">
        <v>512</v>
      </c>
      <c r="K45" s="289" t="s">
        <v>512</v>
      </c>
      <c r="L45" s="582" t="s">
        <v>520</v>
      </c>
      <c r="M45" s="578">
        <v>3087.8</v>
      </c>
      <c r="N45" s="578">
        <v>8450</v>
      </c>
      <c r="O45" s="578">
        <v>29553339</v>
      </c>
      <c r="P45" s="578">
        <v>392565000000</v>
      </c>
      <c r="Q45" s="583" t="s">
        <v>380</v>
      </c>
      <c r="R45" s="584"/>
      <c r="T45" s="585"/>
      <c r="U45" s="585"/>
      <c r="V45" s="585"/>
      <c r="W45" s="585"/>
    </row>
    <row r="46" spans="1:23" s="275" customFormat="1" ht="15" customHeight="1">
      <c r="A46" s="470"/>
      <c r="B46" s="576" t="s">
        <v>282</v>
      </c>
      <c r="C46" s="289" t="s">
        <v>499</v>
      </c>
      <c r="D46" s="289" t="s">
        <v>499</v>
      </c>
      <c r="E46" s="586" t="s">
        <v>506</v>
      </c>
      <c r="F46" s="289" t="s">
        <v>210</v>
      </c>
      <c r="G46" s="289" t="s">
        <v>383</v>
      </c>
      <c r="H46" s="289" t="s">
        <v>511</v>
      </c>
      <c r="I46" s="289" t="s">
        <v>512</v>
      </c>
      <c r="J46" s="289" t="s">
        <v>512</v>
      </c>
      <c r="K46" s="289" t="s">
        <v>512</v>
      </c>
      <c r="L46" s="582" t="s">
        <v>520</v>
      </c>
      <c r="M46" s="578"/>
      <c r="N46" s="578">
        <v>9680</v>
      </c>
      <c r="O46" s="578">
        <v>29700726.600000001</v>
      </c>
      <c r="P46" s="578">
        <v>473049000000</v>
      </c>
      <c r="Q46" s="583" t="s">
        <v>379</v>
      </c>
      <c r="R46" s="584"/>
      <c r="T46" s="585"/>
      <c r="U46" s="585"/>
      <c r="V46" s="585"/>
      <c r="W46" s="585"/>
    </row>
    <row r="47" spans="1:23" s="275" customFormat="1" ht="15" customHeight="1">
      <c r="A47" s="470">
        <f>A45+1</f>
        <v>36</v>
      </c>
      <c r="B47" s="576" t="s">
        <v>711</v>
      </c>
      <c r="C47" s="289" t="s">
        <v>501</v>
      </c>
      <c r="D47" s="289" t="s">
        <v>501</v>
      </c>
      <c r="E47" s="581" t="s">
        <v>507</v>
      </c>
      <c r="F47" s="289" t="s">
        <v>210</v>
      </c>
      <c r="G47" s="289" t="s">
        <v>383</v>
      </c>
      <c r="H47" s="642"/>
      <c r="I47" s="642"/>
      <c r="J47" s="289" t="s">
        <v>511</v>
      </c>
      <c r="K47" s="642"/>
      <c r="L47" s="582" t="s">
        <v>522</v>
      </c>
      <c r="M47" s="640"/>
      <c r="N47" s="578">
        <v>24740</v>
      </c>
      <c r="O47" s="578">
        <v>38011735</v>
      </c>
      <c r="P47" s="578">
        <v>1720430000000</v>
      </c>
      <c r="Q47" s="583" t="s">
        <v>456</v>
      </c>
      <c r="R47" s="584"/>
      <c r="T47" s="585"/>
      <c r="U47" s="585"/>
      <c r="V47" s="585"/>
      <c r="W47" s="585"/>
    </row>
    <row r="48" spans="1:23" s="275" customFormat="1" ht="15" customHeight="1">
      <c r="A48" s="470">
        <f>A47+1</f>
        <v>37</v>
      </c>
      <c r="B48" s="791" t="s">
        <v>721</v>
      </c>
      <c r="C48" s="289">
        <v>2016</v>
      </c>
      <c r="D48" s="289">
        <v>2016</v>
      </c>
      <c r="E48" s="581" t="s">
        <v>506</v>
      </c>
      <c r="F48" s="289"/>
      <c r="G48" s="289"/>
      <c r="H48" s="642"/>
      <c r="I48" s="642"/>
      <c r="J48" s="642"/>
      <c r="K48" s="289" t="s">
        <v>512</v>
      </c>
      <c r="L48" s="643"/>
      <c r="M48" s="640"/>
      <c r="N48" s="578">
        <v>17608.1524560578</v>
      </c>
      <c r="O48" s="578">
        <v>19702332</v>
      </c>
      <c r="P48" s="578">
        <v>765135400000</v>
      </c>
      <c r="Q48" s="583" t="s">
        <v>665</v>
      </c>
      <c r="R48" s="584"/>
      <c r="T48" s="585"/>
      <c r="U48" s="585"/>
      <c r="V48" s="585"/>
      <c r="W48" s="585"/>
    </row>
    <row r="49" spans="1:78" s="275" customFormat="1" ht="15" customHeight="1">
      <c r="A49" s="470">
        <f t="shared" ref="A49:A58" si="3">A48+1</f>
        <v>38</v>
      </c>
      <c r="B49" s="576" t="s">
        <v>33</v>
      </c>
      <c r="C49" s="289" t="s">
        <v>503</v>
      </c>
      <c r="D49" s="289" t="s">
        <v>503</v>
      </c>
      <c r="E49" s="581" t="s">
        <v>506</v>
      </c>
      <c r="F49" s="289" t="s">
        <v>210</v>
      </c>
      <c r="G49" s="289" t="s">
        <v>510</v>
      </c>
      <c r="H49" s="289" t="s">
        <v>511</v>
      </c>
      <c r="I49" s="289" t="s">
        <v>512</v>
      </c>
      <c r="J49" s="289" t="s">
        <v>512</v>
      </c>
      <c r="K49" s="289" t="s">
        <v>512</v>
      </c>
      <c r="L49" s="582" t="s">
        <v>522</v>
      </c>
      <c r="M49" s="578">
        <v>6151.6</v>
      </c>
      <c r="N49" s="578">
        <v>19860</v>
      </c>
      <c r="O49" s="578">
        <v>135845555.148794</v>
      </c>
      <c r="P49" s="578">
        <v>46308500000000</v>
      </c>
      <c r="Q49" s="583" t="s">
        <v>191</v>
      </c>
      <c r="R49" s="584"/>
      <c r="T49" s="585"/>
      <c r="U49" s="585"/>
      <c r="V49" s="585"/>
      <c r="W49" s="585"/>
    </row>
    <row r="50" spans="1:78" s="275" customFormat="1" ht="15" customHeight="1">
      <c r="A50" s="470">
        <f t="shared" si="3"/>
        <v>39</v>
      </c>
      <c r="B50" s="576" t="s">
        <v>34</v>
      </c>
      <c r="C50" s="289" t="s">
        <v>276</v>
      </c>
      <c r="D50" s="289" t="s">
        <v>503</v>
      </c>
      <c r="E50" s="581" t="s">
        <v>507</v>
      </c>
      <c r="F50" s="289" t="s">
        <v>210</v>
      </c>
      <c r="G50" s="289" t="s">
        <v>510</v>
      </c>
      <c r="H50" s="289" t="s">
        <v>512</v>
      </c>
      <c r="I50" s="289" t="s">
        <v>511</v>
      </c>
      <c r="J50" s="289" t="s">
        <v>511</v>
      </c>
      <c r="K50" s="289" t="s">
        <v>511</v>
      </c>
      <c r="L50" s="582" t="s">
        <v>520</v>
      </c>
      <c r="M50" s="578">
        <v>5778.3</v>
      </c>
      <c r="N50" s="578">
        <v>11400</v>
      </c>
      <c r="O50" s="578">
        <v>50423021.612522528</v>
      </c>
      <c r="P50" s="578">
        <v>2659366000000</v>
      </c>
      <c r="Q50" s="583" t="s">
        <v>193</v>
      </c>
      <c r="R50" s="584"/>
      <c r="T50" s="585"/>
      <c r="U50" s="585"/>
      <c r="V50" s="585"/>
      <c r="W50" s="585"/>
    </row>
    <row r="51" spans="1:78" s="255" customFormat="1" ht="15" customHeight="1">
      <c r="A51" s="470">
        <f t="shared" si="3"/>
        <v>40</v>
      </c>
      <c r="B51" s="576" t="s">
        <v>283</v>
      </c>
      <c r="C51" s="289" t="s">
        <v>278</v>
      </c>
      <c r="D51" s="289" t="s">
        <v>503</v>
      </c>
      <c r="E51" s="587" t="s">
        <v>506</v>
      </c>
      <c r="F51" s="289" t="s">
        <v>277</v>
      </c>
      <c r="G51" s="289" t="s">
        <v>509</v>
      </c>
      <c r="H51" s="289" t="s">
        <v>511</v>
      </c>
      <c r="I51" s="289" t="s">
        <v>511</v>
      </c>
      <c r="J51" s="289" t="s">
        <v>512</v>
      </c>
      <c r="K51" s="289" t="s">
        <v>512</v>
      </c>
      <c r="L51" s="582" t="s">
        <v>522</v>
      </c>
      <c r="M51" s="588">
        <v>25823.599999999999</v>
      </c>
      <c r="N51" s="588">
        <v>8260</v>
      </c>
      <c r="O51" s="588">
        <v>20337761.051004648</v>
      </c>
      <c r="P51" s="588">
        <v>6413668000000</v>
      </c>
      <c r="Q51" s="583" t="s">
        <v>195</v>
      </c>
      <c r="R51" s="589"/>
      <c r="T51" s="590"/>
      <c r="U51" s="590"/>
      <c r="V51" s="590"/>
      <c r="W51" s="590"/>
    </row>
    <row r="52" spans="1:78" s="255" customFormat="1" ht="15" customHeight="1">
      <c r="A52" s="470">
        <f t="shared" si="3"/>
        <v>41</v>
      </c>
      <c r="B52" s="576" t="s">
        <v>35</v>
      </c>
      <c r="C52" s="289" t="s">
        <v>275</v>
      </c>
      <c r="D52" s="289" t="s">
        <v>275</v>
      </c>
      <c r="E52" s="581" t="s">
        <v>506</v>
      </c>
      <c r="F52" s="289" t="s">
        <v>277</v>
      </c>
      <c r="G52" s="289" t="s">
        <v>509</v>
      </c>
      <c r="H52" s="289" t="s">
        <v>512</v>
      </c>
      <c r="I52" s="289" t="s">
        <v>512</v>
      </c>
      <c r="J52" s="289" t="s">
        <v>517</v>
      </c>
      <c r="K52" s="289" t="s">
        <v>518</v>
      </c>
      <c r="L52" s="582" t="s">
        <v>521</v>
      </c>
      <c r="M52" s="588"/>
      <c r="N52" s="588">
        <v>2235</v>
      </c>
      <c r="O52" s="588">
        <v>42270137.316307239</v>
      </c>
      <c r="P52" s="588">
        <v>41120400000000</v>
      </c>
      <c r="Q52" s="583" t="s">
        <v>197</v>
      </c>
      <c r="R52" s="589"/>
      <c r="T52" s="590"/>
      <c r="U52" s="590"/>
      <c r="V52" s="590"/>
      <c r="W52" s="590"/>
    </row>
    <row r="53" spans="1:78" s="255" customFormat="1" ht="15" customHeight="1">
      <c r="A53" s="470">
        <f t="shared" si="3"/>
        <v>42</v>
      </c>
      <c r="B53" s="576" t="s">
        <v>36</v>
      </c>
      <c r="C53" s="289" t="s">
        <v>503</v>
      </c>
      <c r="D53" s="289" t="s">
        <v>503</v>
      </c>
      <c r="E53" s="587" t="s">
        <v>507</v>
      </c>
      <c r="F53" s="289" t="s">
        <v>277</v>
      </c>
      <c r="G53" s="289" t="s">
        <v>509</v>
      </c>
      <c r="H53" s="289" t="s">
        <v>511</v>
      </c>
      <c r="I53" s="289" t="s">
        <v>511</v>
      </c>
      <c r="J53" s="289" t="s">
        <v>512</v>
      </c>
      <c r="K53" s="289" t="s">
        <v>512</v>
      </c>
      <c r="L53" s="582" t="s">
        <v>521</v>
      </c>
      <c r="M53" s="588">
        <v>3624.8</v>
      </c>
      <c r="N53" s="588">
        <v>9740</v>
      </c>
      <c r="O53" s="588">
        <v>9706340</v>
      </c>
      <c r="P53" s="588">
        <v>63440854808.568947</v>
      </c>
      <c r="Q53" s="583" t="s">
        <v>381</v>
      </c>
      <c r="R53" s="589"/>
      <c r="T53" s="590"/>
      <c r="U53" s="590"/>
      <c r="V53" s="590"/>
      <c r="W53" s="590"/>
    </row>
    <row r="54" spans="1:78" s="255" customFormat="1" ht="15" customHeight="1">
      <c r="A54" s="470">
        <f t="shared" si="3"/>
        <v>43</v>
      </c>
      <c r="B54" s="576" t="s">
        <v>284</v>
      </c>
      <c r="C54" s="289" t="s">
        <v>272</v>
      </c>
      <c r="D54" s="289" t="s">
        <v>272</v>
      </c>
      <c r="E54" s="587" t="s">
        <v>507</v>
      </c>
      <c r="F54" s="289" t="s">
        <v>277</v>
      </c>
      <c r="G54" s="289" t="s">
        <v>509</v>
      </c>
      <c r="H54" s="289" t="s">
        <v>511</v>
      </c>
      <c r="I54" s="289" t="s">
        <v>511</v>
      </c>
      <c r="J54" s="289" t="s">
        <v>512</v>
      </c>
      <c r="K54" s="289" t="s">
        <v>512</v>
      </c>
      <c r="L54" s="582" t="s">
        <v>521</v>
      </c>
      <c r="M54" s="588"/>
      <c r="N54" s="588">
        <v>1625</v>
      </c>
      <c r="O54" s="588">
        <v>32250626.98</v>
      </c>
      <c r="P54" s="588">
        <v>63740291673900</v>
      </c>
      <c r="Q54" s="583" t="s">
        <v>200</v>
      </c>
      <c r="R54" s="589"/>
      <c r="T54" s="590"/>
      <c r="U54" s="590"/>
      <c r="V54" s="590"/>
      <c r="W54" s="590"/>
    </row>
    <row r="55" spans="1:78" s="255" customFormat="1" ht="15" customHeight="1">
      <c r="A55" s="470">
        <f t="shared" si="3"/>
        <v>44</v>
      </c>
      <c r="B55" s="792" t="s">
        <v>722</v>
      </c>
      <c r="C55" s="289">
        <v>2016</v>
      </c>
      <c r="D55" s="289">
        <v>2016</v>
      </c>
      <c r="E55" s="587" t="s">
        <v>506</v>
      </c>
      <c r="F55" s="289"/>
      <c r="G55" s="289"/>
      <c r="H55" s="642"/>
      <c r="I55" s="642"/>
      <c r="J55" s="289" t="s">
        <v>511</v>
      </c>
      <c r="K55" s="289" t="s">
        <v>511</v>
      </c>
      <c r="L55" s="643"/>
      <c r="M55" s="641"/>
      <c r="N55" s="588">
        <v>8210</v>
      </c>
      <c r="O55" s="588">
        <v>45004645</v>
      </c>
      <c r="P55" s="588">
        <v>2385367000000</v>
      </c>
      <c r="Q55" s="583" t="s">
        <v>666</v>
      </c>
      <c r="R55" s="589"/>
      <c r="T55" s="590"/>
      <c r="U55" s="590"/>
      <c r="V55" s="590"/>
      <c r="W55" s="590"/>
    </row>
    <row r="56" spans="1:78" s="255" customFormat="1" ht="15" customHeight="1">
      <c r="A56" s="470">
        <f t="shared" si="3"/>
        <v>45</v>
      </c>
      <c r="B56" s="576" t="s">
        <v>130</v>
      </c>
      <c r="C56" s="289" t="s">
        <v>499</v>
      </c>
      <c r="D56" s="289" t="s">
        <v>499</v>
      </c>
      <c r="E56" s="591" t="s">
        <v>507</v>
      </c>
      <c r="F56" s="289" t="s">
        <v>210</v>
      </c>
      <c r="G56" s="289" t="s">
        <v>510</v>
      </c>
      <c r="H56" s="289"/>
      <c r="I56" s="289"/>
      <c r="J56" s="289" t="s">
        <v>512</v>
      </c>
      <c r="K56" s="289" t="s">
        <v>512</v>
      </c>
      <c r="L56" s="582"/>
      <c r="M56" s="588"/>
      <c r="N56" s="588">
        <v>50710</v>
      </c>
      <c r="O56" s="588">
        <v>311718857</v>
      </c>
      <c r="P56" s="588">
        <v>15517926000000</v>
      </c>
      <c r="Q56" s="583" t="s">
        <v>202</v>
      </c>
      <c r="R56" s="589"/>
      <c r="T56" s="590"/>
      <c r="U56" s="590"/>
      <c r="V56" s="590"/>
      <c r="W56" s="590"/>
    </row>
    <row r="57" spans="1:78" s="255" customFormat="1" ht="15" customHeight="1">
      <c r="A57" s="470">
        <f t="shared" si="3"/>
        <v>46</v>
      </c>
      <c r="B57" s="576" t="s">
        <v>37</v>
      </c>
      <c r="C57" s="289" t="s">
        <v>500</v>
      </c>
      <c r="D57" s="289" t="s">
        <v>500</v>
      </c>
      <c r="E57" s="587" t="s">
        <v>506</v>
      </c>
      <c r="F57" s="289" t="s">
        <v>210</v>
      </c>
      <c r="G57" s="289" t="s">
        <v>383</v>
      </c>
      <c r="H57" s="289" t="s">
        <v>511</v>
      </c>
      <c r="I57" s="289" t="s">
        <v>511</v>
      </c>
      <c r="J57" s="289" t="s">
        <v>512</v>
      </c>
      <c r="K57" s="289" t="s">
        <v>512</v>
      </c>
      <c r="L57" s="582" t="s">
        <v>520</v>
      </c>
      <c r="M57" s="588">
        <v>6606.3</v>
      </c>
      <c r="N57" s="588">
        <v>14880</v>
      </c>
      <c r="O57" s="588">
        <v>3010285</v>
      </c>
      <c r="P57" s="588">
        <v>714523446000</v>
      </c>
      <c r="Q57" s="583" t="s">
        <v>204</v>
      </c>
      <c r="R57" s="589"/>
      <c r="T57" s="590"/>
      <c r="U57" s="590"/>
      <c r="V57" s="590"/>
      <c r="W57" s="590"/>
    </row>
    <row r="58" spans="1:78" s="255" customFormat="1" ht="15" customHeight="1" thickBot="1">
      <c r="A58" s="470">
        <f t="shared" si="3"/>
        <v>47</v>
      </c>
      <c r="B58" s="592" t="s">
        <v>38</v>
      </c>
      <c r="C58" s="290" t="s">
        <v>502</v>
      </c>
      <c r="D58" s="290" t="s">
        <v>502</v>
      </c>
      <c r="E58" s="593" t="s">
        <v>507</v>
      </c>
      <c r="F58" s="290" t="s">
        <v>210</v>
      </c>
      <c r="G58" s="290" t="s">
        <v>509</v>
      </c>
      <c r="H58" s="290" t="s">
        <v>512</v>
      </c>
      <c r="I58" s="290" t="s">
        <v>511</v>
      </c>
      <c r="J58" s="290" t="s">
        <v>512</v>
      </c>
      <c r="K58" s="290" t="s">
        <v>512</v>
      </c>
      <c r="L58" s="594" t="s">
        <v>524</v>
      </c>
      <c r="M58" s="595"/>
      <c r="N58" s="595">
        <v>17740</v>
      </c>
      <c r="O58" s="595">
        <v>29790689</v>
      </c>
      <c r="P58" s="595">
        <v>2245843966000</v>
      </c>
      <c r="Q58" s="596" t="s">
        <v>526</v>
      </c>
      <c r="R58" s="589"/>
      <c r="T58" s="590"/>
      <c r="U58" s="590"/>
      <c r="V58" s="590"/>
      <c r="W58" s="590"/>
    </row>
    <row r="59" spans="1:78">
      <c r="B59" s="145"/>
      <c r="C59" s="123"/>
      <c r="D59" s="123"/>
      <c r="E59" s="123"/>
      <c r="F59" s="146"/>
      <c r="G59" s="146"/>
      <c r="H59" s="146"/>
      <c r="I59" s="146"/>
      <c r="J59" s="146"/>
      <c r="K59" s="146"/>
      <c r="L59" s="146"/>
      <c r="M59" s="146"/>
      <c r="N59" s="146"/>
      <c r="O59" s="118"/>
      <c r="P59" s="146"/>
      <c r="Q59" s="166"/>
    </row>
    <row r="60" spans="1:78">
      <c r="B60" s="145"/>
      <c r="C60" s="123"/>
      <c r="D60" s="123"/>
      <c r="E60" s="123"/>
      <c r="F60" s="146"/>
      <c r="G60" s="146"/>
      <c r="H60" s="146"/>
      <c r="I60" s="146"/>
      <c r="J60" s="146"/>
      <c r="K60" s="146"/>
      <c r="L60" s="146"/>
      <c r="M60" s="146"/>
      <c r="N60" s="146"/>
      <c r="O60" s="118"/>
      <c r="P60" s="146"/>
      <c r="Q60" s="166"/>
    </row>
    <row r="61" spans="1:78" s="34" customFormat="1" ht="15" customHeight="1">
      <c r="A61" s="805"/>
      <c r="B61" s="5"/>
      <c r="C61" s="357" t="s">
        <v>39</v>
      </c>
      <c r="D61" s="4"/>
      <c r="E61" s="4"/>
      <c r="F61" s="148"/>
      <c r="G61" s="148"/>
      <c r="H61" s="148"/>
      <c r="I61" s="148"/>
      <c r="J61" s="148"/>
      <c r="K61" s="148"/>
      <c r="L61" s="148"/>
      <c r="M61" s="4"/>
      <c r="N61" s="35"/>
      <c r="O61" s="149"/>
      <c r="P61" s="36"/>
      <c r="Q61" s="167"/>
      <c r="R61" s="37"/>
      <c r="S61" s="150"/>
      <c r="T61" s="36"/>
      <c r="U61" s="150"/>
      <c r="V61" s="150"/>
      <c r="W61" s="38"/>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151"/>
      <c r="BF61" s="151"/>
      <c r="BG61" s="151"/>
      <c r="BH61" s="152"/>
      <c r="BI61" s="152"/>
      <c r="BJ61" s="152"/>
      <c r="BK61" s="152"/>
      <c r="BL61" s="152"/>
      <c r="BM61" s="153"/>
      <c r="BN61" s="153"/>
      <c r="BO61" s="153"/>
      <c r="BP61" s="153"/>
      <c r="BQ61" s="153"/>
      <c r="BR61" s="153"/>
      <c r="BS61" s="153"/>
      <c r="BT61" s="153"/>
      <c r="BU61" s="153"/>
      <c r="BV61" s="153"/>
      <c r="BW61" s="153"/>
      <c r="BX61" s="153"/>
      <c r="BY61" s="153"/>
      <c r="BZ61" s="153"/>
    </row>
    <row r="62" spans="1:78" s="34" customFormat="1" ht="11.25" customHeight="1">
      <c r="A62" s="805"/>
      <c r="B62" s="8"/>
      <c r="C62" s="357"/>
      <c r="D62" s="49"/>
      <c r="E62" s="49"/>
      <c r="F62" s="38"/>
      <c r="G62" s="38"/>
      <c r="H62" s="38"/>
      <c r="I62" s="38"/>
      <c r="J62" s="38"/>
      <c r="K62" s="38"/>
      <c r="L62" s="38"/>
      <c r="M62" s="4"/>
      <c r="N62" s="38"/>
      <c r="O62" s="154"/>
      <c r="P62" s="38"/>
      <c r="Q62" s="168"/>
      <c r="R62" s="39"/>
      <c r="S62" s="150"/>
      <c r="T62" s="150"/>
      <c r="U62" s="150"/>
      <c r="V62" s="150"/>
      <c r="W62" s="38"/>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151"/>
      <c r="BF62" s="151"/>
      <c r="BG62" s="151"/>
      <c r="BH62" s="152"/>
      <c r="BI62" s="152"/>
      <c r="BJ62" s="152"/>
      <c r="BK62" s="152"/>
      <c r="BL62" s="152"/>
      <c r="BM62" s="153"/>
      <c r="BN62" s="153"/>
      <c r="BO62" s="153"/>
      <c r="BP62" s="153"/>
      <c r="BQ62" s="153"/>
      <c r="BR62" s="153"/>
      <c r="BS62" s="153"/>
      <c r="BT62" s="153"/>
      <c r="BU62" s="153"/>
      <c r="BV62" s="153"/>
      <c r="BW62" s="153"/>
      <c r="BX62" s="153"/>
      <c r="BY62" s="153"/>
      <c r="BZ62" s="153"/>
    </row>
    <row r="63" spans="1:78" s="34" customFormat="1" ht="14.25" customHeight="1">
      <c r="A63" s="805"/>
      <c r="B63" s="13"/>
      <c r="C63" s="357" t="s">
        <v>40</v>
      </c>
      <c r="D63" s="4"/>
      <c r="E63" s="4"/>
      <c r="F63" s="17"/>
      <c r="G63" s="17"/>
      <c r="H63" s="17"/>
      <c r="I63" s="17"/>
      <c r="J63" s="17"/>
      <c r="K63" s="17"/>
      <c r="L63" s="17"/>
      <c r="M63" s="4"/>
      <c r="N63" s="17"/>
      <c r="O63" s="564"/>
      <c r="P63" s="36"/>
      <c r="Q63" s="168"/>
      <c r="R63" s="41"/>
      <c r="S63" s="150"/>
      <c r="T63" s="152"/>
      <c r="U63" s="150"/>
      <c r="V63" s="150"/>
      <c r="W63" s="38"/>
      <c r="X63" s="152"/>
      <c r="Y63" s="152"/>
      <c r="Z63" s="152"/>
      <c r="AA63" s="152"/>
      <c r="AB63" s="152"/>
      <c r="AC63" s="152"/>
      <c r="AD63" s="152"/>
      <c r="AE63" s="152"/>
      <c r="AF63" s="152"/>
      <c r="AG63" s="152"/>
      <c r="AH63" s="152"/>
      <c r="AI63" s="152"/>
      <c r="AJ63" s="152"/>
      <c r="AK63" s="152"/>
      <c r="AL63" s="152"/>
      <c r="AM63" s="152"/>
      <c r="AN63" s="152"/>
      <c r="AO63" s="152"/>
      <c r="AP63" s="17"/>
      <c r="AQ63" s="17"/>
      <c r="AR63" s="17"/>
      <c r="AS63" s="152"/>
      <c r="AT63" s="17"/>
      <c r="AU63" s="17"/>
      <c r="AV63" s="17"/>
      <c r="AW63" s="152"/>
      <c r="AX63" s="152"/>
      <c r="AY63" s="152"/>
      <c r="AZ63" s="152"/>
      <c r="BA63" s="152"/>
      <c r="BB63" s="152"/>
      <c r="BC63" s="152"/>
      <c r="BD63" s="152"/>
      <c r="BE63" s="151"/>
      <c r="BF63" s="151"/>
      <c r="BG63" s="151"/>
      <c r="BH63" s="152"/>
      <c r="BI63" s="152"/>
      <c r="BJ63" s="152"/>
      <c r="BK63" s="152"/>
      <c r="BL63" s="152"/>
      <c r="BM63" s="153"/>
      <c r="BN63" s="153"/>
      <c r="BO63" s="153"/>
      <c r="BP63" s="153"/>
      <c r="BQ63" s="153"/>
      <c r="BR63" s="153"/>
      <c r="BS63" s="153"/>
      <c r="BT63" s="153"/>
      <c r="BU63" s="153"/>
      <c r="BV63" s="153"/>
      <c r="BW63" s="153"/>
      <c r="BX63" s="153"/>
      <c r="BY63" s="153"/>
      <c r="BZ63" s="153"/>
    </row>
    <row r="64" spans="1:78" s="34" customFormat="1" ht="12" customHeight="1">
      <c r="A64" s="805"/>
      <c r="B64" s="8"/>
      <c r="C64" s="357"/>
      <c r="D64" s="49"/>
      <c r="E64" s="49"/>
      <c r="F64" s="38"/>
      <c r="G64" s="38"/>
      <c r="H64" s="38"/>
      <c r="I64" s="38"/>
      <c r="J64" s="38"/>
      <c r="K64" s="38"/>
      <c r="L64" s="38"/>
      <c r="M64" s="38"/>
      <c r="N64" s="38"/>
      <c r="O64" s="154"/>
      <c r="P64" s="38"/>
      <c r="Q64" s="168"/>
      <c r="R64" s="39"/>
      <c r="S64" s="150"/>
      <c r="T64" s="150"/>
      <c r="U64" s="150"/>
      <c r="V64" s="150"/>
      <c r="W64" s="38"/>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151"/>
      <c r="BF64" s="151"/>
      <c r="BG64" s="151"/>
      <c r="BH64" s="152"/>
      <c r="BI64" s="152"/>
      <c r="BJ64" s="152"/>
      <c r="BK64" s="152"/>
      <c r="BL64" s="152"/>
      <c r="BM64" s="153"/>
      <c r="BN64" s="153"/>
      <c r="BO64" s="153"/>
      <c r="BP64" s="153"/>
      <c r="BQ64" s="153"/>
      <c r="BR64" s="153"/>
      <c r="BS64" s="153"/>
      <c r="BT64" s="153"/>
      <c r="BU64" s="153"/>
      <c r="BV64" s="153"/>
      <c r="BW64" s="153"/>
      <c r="BX64" s="153"/>
      <c r="BY64" s="153"/>
      <c r="BZ64" s="153"/>
    </row>
    <row r="65" spans="1:78" s="34" customFormat="1" ht="14.25" customHeight="1">
      <c r="A65" s="805"/>
      <c r="B65" s="77"/>
      <c r="C65" s="357" t="s">
        <v>41</v>
      </c>
      <c r="D65" s="4"/>
      <c r="E65" s="4"/>
      <c r="F65" s="17"/>
      <c r="G65" s="17"/>
      <c r="H65" s="17"/>
      <c r="I65" s="17"/>
      <c r="J65" s="17"/>
      <c r="K65" s="17"/>
      <c r="L65" s="17"/>
      <c r="M65" s="17"/>
      <c r="N65" s="17"/>
      <c r="O65" s="154"/>
      <c r="P65" s="36"/>
      <c r="Q65" s="168"/>
      <c r="R65" s="41"/>
      <c r="S65" s="39"/>
      <c r="T65" s="36"/>
      <c r="U65" s="39"/>
      <c r="V65" s="39"/>
      <c r="W65" s="38"/>
      <c r="X65" s="36"/>
      <c r="Y65" s="36"/>
      <c r="Z65" s="36"/>
      <c r="AA65" s="36"/>
      <c r="AB65" s="36"/>
      <c r="AC65" s="36"/>
      <c r="AD65" s="36"/>
      <c r="AE65" s="36"/>
      <c r="AF65" s="36"/>
      <c r="AG65" s="36"/>
      <c r="AH65" s="36"/>
      <c r="AI65" s="36"/>
      <c r="AJ65" s="36"/>
      <c r="AK65" s="36"/>
      <c r="AL65" s="36"/>
      <c r="AM65" s="36"/>
      <c r="AN65" s="36"/>
      <c r="AO65" s="36"/>
      <c r="AP65" s="17"/>
      <c r="AQ65" s="17"/>
      <c r="AR65" s="17"/>
      <c r="AS65" s="36"/>
      <c r="AT65" s="17"/>
      <c r="AU65" s="17"/>
      <c r="AV65" s="17"/>
      <c r="AW65" s="36"/>
      <c r="AX65" s="36"/>
      <c r="AY65" s="36"/>
      <c r="AZ65" s="36"/>
      <c r="BA65" s="36"/>
      <c r="BB65" s="36"/>
      <c r="BC65" s="36"/>
      <c r="BD65" s="36"/>
      <c r="BE65" s="38"/>
      <c r="BF65" s="38"/>
      <c r="BG65" s="38"/>
      <c r="BH65" s="152"/>
      <c r="BI65" s="152"/>
      <c r="BJ65" s="152"/>
      <c r="BK65" s="152"/>
      <c r="BL65" s="152"/>
      <c r="BM65" s="153"/>
      <c r="BN65" s="153"/>
      <c r="BO65" s="153"/>
      <c r="BP65" s="153"/>
      <c r="BQ65" s="153"/>
      <c r="BR65" s="153"/>
      <c r="BS65" s="153"/>
      <c r="BT65" s="153"/>
      <c r="BU65" s="153"/>
      <c r="BV65" s="153"/>
      <c r="BW65" s="153"/>
      <c r="BX65" s="153"/>
      <c r="BY65" s="153"/>
      <c r="BZ65" s="153"/>
    </row>
    <row r="66" spans="1:78" ht="12" customHeight="1">
      <c r="C66" s="357"/>
    </row>
    <row r="67" spans="1:78" ht="14.25" customHeight="1">
      <c r="B67" s="235"/>
      <c r="C67" s="357" t="s">
        <v>388</v>
      </c>
    </row>
    <row r="68" spans="1:78" ht="15">
      <c r="C68" s="357"/>
    </row>
    <row r="69" spans="1:78" ht="15">
      <c r="B69" s="635"/>
      <c r="C69" s="357" t="s">
        <v>541</v>
      </c>
    </row>
    <row r="70" spans="1:78" ht="15">
      <c r="C70" s="357"/>
    </row>
    <row r="71" spans="1:78">
      <c r="B71" s="139"/>
    </row>
    <row r="72" spans="1:78">
      <c r="B72" s="16" t="s">
        <v>707</v>
      </c>
    </row>
    <row r="73" spans="1:78">
      <c r="B73" s="252" t="s">
        <v>729</v>
      </c>
    </row>
    <row r="74" spans="1:78" ht="15" customHeight="1">
      <c r="B74" s="16" t="s">
        <v>712</v>
      </c>
      <c r="C74" s="42"/>
      <c r="D74" s="42"/>
      <c r="E74" s="42"/>
      <c r="F74" s="42"/>
      <c r="G74" s="287"/>
      <c r="H74" s="42"/>
      <c r="I74" s="42"/>
      <c r="J74" s="42"/>
      <c r="K74" s="42"/>
      <c r="L74" s="38"/>
      <c r="M74" s="22"/>
      <c r="N74" s="22"/>
      <c r="O74" s="156"/>
      <c r="P74" s="22"/>
    </row>
    <row r="75" spans="1:78" ht="15" customHeight="1">
      <c r="B75" s="158" t="s">
        <v>404</v>
      </c>
      <c r="C75" s="236"/>
      <c r="D75" s="236"/>
      <c r="E75" s="236"/>
      <c r="F75" s="236"/>
      <c r="G75" s="236"/>
      <c r="H75" s="236"/>
      <c r="I75" s="42"/>
      <c r="J75" s="42"/>
      <c r="K75" s="42"/>
      <c r="L75" s="38"/>
      <c r="M75" s="22"/>
      <c r="N75" s="22"/>
      <c r="O75" s="156"/>
      <c r="P75" s="22"/>
    </row>
    <row r="76" spans="1:78" ht="15" customHeight="1">
      <c r="B76" s="158" t="s">
        <v>405</v>
      </c>
      <c r="C76" s="236"/>
      <c r="D76" s="236"/>
      <c r="E76" s="236"/>
      <c r="F76" s="236"/>
      <c r="G76" s="236"/>
      <c r="H76" s="236"/>
      <c r="I76" s="42"/>
      <c r="J76" s="42"/>
      <c r="K76" s="42"/>
      <c r="L76" s="38"/>
      <c r="M76" s="22"/>
      <c r="N76" s="22"/>
      <c r="O76" s="156"/>
      <c r="P76" s="22"/>
    </row>
    <row r="77" spans="1:78" ht="15" customHeight="1">
      <c r="B77" s="158" t="s">
        <v>406</v>
      </c>
      <c r="C77" s="236"/>
      <c r="D77" s="236"/>
      <c r="E77" s="236"/>
      <c r="F77" s="236"/>
      <c r="G77" s="236"/>
      <c r="H77" s="236"/>
      <c r="I77" s="42"/>
      <c r="J77" s="42"/>
      <c r="K77" s="42"/>
      <c r="L77" s="38"/>
      <c r="M77" s="22"/>
      <c r="N77" s="22"/>
      <c r="O77" s="156"/>
      <c r="P77" s="22"/>
    </row>
    <row r="78" spans="1:78" ht="15" customHeight="1">
      <c r="B78" s="16" t="s">
        <v>679</v>
      </c>
      <c r="C78" s="42"/>
      <c r="D78" s="42"/>
      <c r="E78" s="42"/>
      <c r="F78" s="42"/>
      <c r="G78" s="287"/>
      <c r="H78" s="42"/>
      <c r="I78" s="42"/>
      <c r="J78" s="42"/>
      <c r="K78" s="42"/>
      <c r="L78" s="38"/>
      <c r="M78" s="22"/>
      <c r="N78" s="22"/>
      <c r="O78" s="156"/>
      <c r="P78" s="22"/>
    </row>
    <row r="79" spans="1:78" ht="15" customHeight="1">
      <c r="B79" s="157" t="s">
        <v>225</v>
      </c>
      <c r="C79" s="42"/>
      <c r="D79" s="42"/>
      <c r="E79" s="42"/>
      <c r="F79" s="42"/>
      <c r="G79" s="287"/>
      <c r="H79" s="42"/>
      <c r="I79" s="42"/>
      <c r="J79" s="42"/>
      <c r="K79" s="42"/>
      <c r="L79" s="38"/>
      <c r="M79" s="22"/>
      <c r="N79" s="22"/>
      <c r="O79" s="156"/>
      <c r="P79" s="22"/>
    </row>
    <row r="80" spans="1:78" ht="15" customHeight="1">
      <c r="B80" s="157" t="s">
        <v>226</v>
      </c>
      <c r="C80" s="42"/>
      <c r="D80" s="42"/>
      <c r="E80" s="42"/>
      <c r="F80" s="42"/>
      <c r="G80" s="287"/>
      <c r="H80" s="42"/>
      <c r="I80" s="42"/>
      <c r="J80" s="42"/>
      <c r="K80" s="42"/>
      <c r="L80" s="38"/>
      <c r="M80" s="22"/>
      <c r="N80" s="22"/>
      <c r="O80" s="156"/>
      <c r="P80" s="22"/>
    </row>
    <row r="81" spans="2:16" ht="15" customHeight="1">
      <c r="B81" s="158" t="s">
        <v>271</v>
      </c>
      <c r="C81" s="42"/>
      <c r="D81" s="42"/>
      <c r="E81" s="42"/>
      <c r="F81" s="42"/>
      <c r="G81" s="287"/>
      <c r="H81" s="42"/>
      <c r="I81" s="42"/>
      <c r="J81" s="42"/>
      <c r="K81" s="42"/>
      <c r="L81" s="38"/>
      <c r="M81" s="22"/>
      <c r="N81" s="22"/>
      <c r="O81" s="156"/>
      <c r="P81" s="22"/>
    </row>
    <row r="82" spans="2:16" ht="15" customHeight="1">
      <c r="B82" s="158" t="s">
        <v>269</v>
      </c>
      <c r="C82" s="42"/>
      <c r="D82" s="42"/>
      <c r="E82" s="42"/>
      <c r="F82" s="42"/>
      <c r="G82" s="287"/>
      <c r="H82" s="42"/>
      <c r="I82" s="42"/>
      <c r="J82" s="42"/>
      <c r="K82" s="42"/>
      <c r="L82" s="38"/>
      <c r="M82" s="22"/>
      <c r="N82" s="22"/>
      <c r="O82" s="156"/>
      <c r="P82" s="22"/>
    </row>
    <row r="83" spans="2:16" ht="15" customHeight="1">
      <c r="B83" s="158" t="s">
        <v>270</v>
      </c>
      <c r="C83" s="42"/>
      <c r="D83" s="42"/>
      <c r="E83" s="42"/>
      <c r="F83" s="42"/>
      <c r="G83" s="287"/>
      <c r="H83" s="42"/>
      <c r="I83" s="42"/>
      <c r="J83" s="42"/>
      <c r="K83" s="42"/>
      <c r="L83" s="38"/>
      <c r="M83" s="22"/>
      <c r="N83" s="22"/>
      <c r="O83" s="156"/>
      <c r="P83" s="22"/>
    </row>
    <row r="84" spans="2:16" ht="15" customHeight="1">
      <c r="B84" s="158" t="s">
        <v>365</v>
      </c>
      <c r="C84" s="42"/>
      <c r="D84" s="42"/>
      <c r="E84" s="42"/>
      <c r="F84" s="42"/>
      <c r="G84" s="287"/>
      <c r="H84" s="42"/>
      <c r="I84" s="42"/>
      <c r="J84" s="42"/>
      <c r="K84" s="42"/>
      <c r="L84" s="38"/>
      <c r="M84" s="22"/>
      <c r="N84" s="22"/>
      <c r="O84" s="156"/>
      <c r="P84" s="22"/>
    </row>
    <row r="85" spans="2:16" ht="15" customHeight="1">
      <c r="B85" s="158"/>
      <c r="C85" s="557"/>
      <c r="D85" s="557"/>
      <c r="E85" s="557"/>
      <c r="F85" s="557"/>
      <c r="G85" s="557"/>
      <c r="H85" s="557"/>
      <c r="I85" s="557"/>
      <c r="J85" s="557"/>
      <c r="K85" s="557"/>
      <c r="L85" s="38"/>
      <c r="M85" s="22"/>
      <c r="N85" s="22"/>
      <c r="O85" s="156"/>
      <c r="P85" s="22"/>
    </row>
    <row r="86" spans="2:16" ht="15" customHeight="1">
      <c r="B86" s="1151" t="s">
        <v>42</v>
      </c>
      <c r="C86" s="1151"/>
      <c r="D86" s="1151"/>
      <c r="E86" s="1151"/>
      <c r="F86" s="1151"/>
      <c r="G86" s="1151"/>
      <c r="H86" s="1151"/>
      <c r="I86" s="1151"/>
      <c r="J86" s="1151"/>
      <c r="K86" s="1151"/>
      <c r="L86" s="1151"/>
      <c r="M86" s="1151"/>
      <c r="N86" s="1151"/>
      <c r="O86" s="1151"/>
      <c r="P86" s="1151"/>
    </row>
    <row r="87" spans="2:16" ht="15" customHeight="1">
      <c r="B87" s="16" t="s">
        <v>538</v>
      </c>
      <c r="C87" s="42"/>
      <c r="D87" s="42"/>
      <c r="E87" s="42"/>
      <c r="F87" s="42"/>
      <c r="G87" s="287"/>
      <c r="H87" s="42"/>
      <c r="I87" s="42"/>
      <c r="J87" s="42"/>
      <c r="K87" s="42"/>
      <c r="L87" s="38"/>
      <c r="M87" s="22"/>
      <c r="N87" s="22"/>
      <c r="O87" s="156"/>
      <c r="P87" s="22"/>
    </row>
    <row r="88" spans="2:16" ht="15" customHeight="1">
      <c r="B88" s="16" t="s">
        <v>306</v>
      </c>
      <c r="C88" s="42"/>
      <c r="D88" s="42"/>
      <c r="E88" s="42"/>
      <c r="F88" s="42"/>
      <c r="G88" s="287"/>
      <c r="H88" s="42"/>
      <c r="I88" s="42"/>
      <c r="J88" s="42"/>
      <c r="K88" s="42"/>
      <c r="L88" s="38"/>
      <c r="M88" s="22"/>
      <c r="N88" s="22"/>
      <c r="O88" s="156"/>
      <c r="P88" s="22"/>
    </row>
    <row r="89" spans="2:16" ht="15.75" customHeight="1">
      <c r="B89" s="16" t="s">
        <v>307</v>
      </c>
      <c r="C89" s="16"/>
      <c r="D89" s="16"/>
      <c r="E89" s="16"/>
      <c r="F89" s="16"/>
      <c r="G89" s="16"/>
      <c r="H89" s="16"/>
      <c r="I89" s="16"/>
      <c r="J89" s="16"/>
      <c r="K89" s="16"/>
      <c r="L89" s="16"/>
      <c r="M89" s="43"/>
      <c r="N89" s="44"/>
      <c r="O89" s="159"/>
      <c r="P89" s="44"/>
    </row>
    <row r="90" spans="2:16" ht="15.75" customHeight="1">
      <c r="B90" s="16" t="s">
        <v>299</v>
      </c>
      <c r="C90" s="16"/>
      <c r="D90" s="16"/>
      <c r="E90" s="16"/>
      <c r="F90" s="16"/>
      <c r="G90" s="16"/>
      <c r="H90" s="16"/>
      <c r="I90" s="16"/>
      <c r="J90" s="16"/>
      <c r="K90" s="16"/>
      <c r="L90" s="16"/>
      <c r="M90" s="43"/>
      <c r="N90" s="44"/>
      <c r="O90" s="159"/>
      <c r="P90" s="44"/>
    </row>
    <row r="91" spans="2:16" ht="15.75" customHeight="1">
      <c r="B91" s="237" t="s">
        <v>403</v>
      </c>
      <c r="C91" s="237"/>
      <c r="D91" s="237"/>
      <c r="E91" s="237"/>
      <c r="F91" s="237"/>
      <c r="G91" s="237"/>
      <c r="H91" s="237"/>
      <c r="I91" s="16"/>
      <c r="J91" s="16"/>
      <c r="K91" s="16"/>
      <c r="L91" s="16"/>
      <c r="M91" s="43"/>
      <c r="N91" s="44"/>
      <c r="O91" s="159"/>
      <c r="P91" s="44"/>
    </row>
    <row r="92" spans="2:16" ht="15.75" customHeight="1">
      <c r="B92" s="16" t="s">
        <v>315</v>
      </c>
      <c r="C92" s="16"/>
      <c r="D92" s="16"/>
      <c r="E92" s="16"/>
      <c r="F92" s="16"/>
      <c r="G92" s="16"/>
      <c r="H92" s="16"/>
      <c r="I92" s="16"/>
      <c r="J92" s="16"/>
      <c r="K92" s="16"/>
      <c r="L92" s="16"/>
      <c r="M92" s="43"/>
      <c r="N92" s="44"/>
      <c r="O92" s="159"/>
      <c r="P92" s="44"/>
    </row>
    <row r="93" spans="2:16" ht="15.75" customHeight="1">
      <c r="B93" s="16" t="s">
        <v>390</v>
      </c>
      <c r="C93" s="16"/>
      <c r="D93" s="16"/>
      <c r="E93" s="16"/>
      <c r="F93" s="16"/>
      <c r="G93" s="16"/>
      <c r="H93" s="16"/>
      <c r="I93" s="16"/>
      <c r="J93" s="16"/>
      <c r="K93" s="16"/>
      <c r="L93" s="16"/>
      <c r="M93" s="43"/>
      <c r="N93" s="44"/>
      <c r="O93" s="159"/>
      <c r="P93" s="44"/>
    </row>
    <row r="94" spans="2:16" ht="15.75" customHeight="1">
      <c r="B94" s="16" t="s">
        <v>391</v>
      </c>
      <c r="C94" s="16"/>
      <c r="D94" s="16"/>
      <c r="E94" s="16"/>
      <c r="F94" s="16"/>
      <c r="G94" s="16"/>
      <c r="H94" s="16"/>
      <c r="I94" s="16"/>
      <c r="J94" s="16"/>
      <c r="K94" s="16"/>
      <c r="L94" s="16"/>
      <c r="M94" s="43"/>
      <c r="N94" s="44"/>
      <c r="O94" s="159"/>
      <c r="P94" s="44"/>
    </row>
    <row r="95" spans="2:16" ht="15.75" customHeight="1">
      <c r="B95" s="16" t="s">
        <v>392</v>
      </c>
      <c r="C95" s="16"/>
      <c r="D95" s="16"/>
      <c r="E95" s="16"/>
      <c r="F95" s="16"/>
      <c r="G95" s="16"/>
      <c r="H95" s="16"/>
      <c r="I95" s="16"/>
      <c r="J95" s="16"/>
      <c r="K95" s="16"/>
      <c r="L95" s="16"/>
      <c r="M95" s="43"/>
      <c r="N95" s="44"/>
      <c r="O95" s="159"/>
      <c r="P95" s="44"/>
    </row>
    <row r="96" spans="2:16" ht="15.75" customHeight="1">
      <c r="B96" s="16" t="s">
        <v>393</v>
      </c>
      <c r="C96" s="16"/>
      <c r="D96" s="16"/>
      <c r="E96" s="16"/>
      <c r="F96" s="16"/>
      <c r="G96" s="16"/>
      <c r="H96" s="16"/>
      <c r="I96" s="16"/>
      <c r="J96" s="16"/>
      <c r="K96" s="16"/>
      <c r="L96" s="16"/>
      <c r="M96" s="43"/>
      <c r="N96" s="44"/>
      <c r="O96" s="159"/>
      <c r="P96" s="44"/>
    </row>
    <row r="97" spans="2:24" ht="15.75" customHeight="1">
      <c r="B97" s="16" t="s">
        <v>394</v>
      </c>
      <c r="C97" s="16"/>
      <c r="D97" s="16"/>
      <c r="E97" s="16"/>
      <c r="F97" s="16"/>
      <c r="G97" s="16"/>
      <c r="H97" s="16"/>
      <c r="I97" s="16"/>
      <c r="J97" s="16"/>
      <c r="K97" s="16"/>
      <c r="L97" s="16"/>
      <c r="M97" s="43"/>
      <c r="N97" s="44"/>
      <c r="O97" s="159"/>
      <c r="P97" s="44"/>
    </row>
    <row r="98" spans="2:24" ht="15.75" customHeight="1">
      <c r="B98" s="16" t="s">
        <v>389</v>
      </c>
      <c r="C98" s="16"/>
      <c r="D98" s="16"/>
      <c r="E98" s="16"/>
      <c r="F98" s="16"/>
      <c r="G98" s="16"/>
      <c r="H98" s="16"/>
      <c r="I98" s="16"/>
      <c r="J98" s="16"/>
      <c r="K98" s="16"/>
      <c r="L98" s="16"/>
      <c r="M98" s="43"/>
      <c r="N98" s="44"/>
      <c r="O98" s="159"/>
      <c r="P98" s="44"/>
    </row>
    <row r="99" spans="2:24" ht="15.75" customHeight="1">
      <c r="B99" s="16" t="s">
        <v>395</v>
      </c>
      <c r="C99" s="16"/>
      <c r="D99" s="16"/>
      <c r="E99" s="16"/>
      <c r="F99" s="16"/>
      <c r="G99" s="16"/>
      <c r="H99" s="16"/>
      <c r="I99" s="16"/>
      <c r="J99" s="16"/>
      <c r="K99" s="16"/>
      <c r="L99" s="16"/>
      <c r="M99" s="43"/>
      <c r="N99" s="44"/>
      <c r="O99" s="159"/>
      <c r="P99" s="44"/>
    </row>
    <row r="100" spans="2:24" ht="15.75" customHeight="1">
      <c r="B100" s="16" t="s">
        <v>396</v>
      </c>
      <c r="C100" s="16"/>
      <c r="D100" s="16"/>
      <c r="E100" s="16"/>
      <c r="F100" s="16"/>
      <c r="G100" s="16"/>
      <c r="H100" s="16"/>
      <c r="I100" s="16"/>
      <c r="J100" s="16"/>
      <c r="K100" s="16"/>
      <c r="L100" s="16"/>
      <c r="M100" s="43"/>
      <c r="N100" s="44"/>
      <c r="O100" s="159"/>
      <c r="P100" s="44"/>
    </row>
    <row r="101" spans="2:24" ht="15.75" customHeight="1">
      <c r="B101" s="16" t="s">
        <v>397</v>
      </c>
      <c r="C101" s="16"/>
      <c r="D101" s="16"/>
      <c r="E101" s="16"/>
      <c r="F101" s="16"/>
      <c r="G101" s="16"/>
      <c r="H101" s="16"/>
      <c r="I101" s="16"/>
      <c r="J101" s="16"/>
      <c r="K101" s="16"/>
      <c r="L101" s="16"/>
      <c r="M101" s="43"/>
      <c r="N101" s="44"/>
      <c r="O101" s="159"/>
      <c r="P101" s="44"/>
    </row>
    <row r="102" spans="2:24" ht="15.75" customHeight="1">
      <c r="B102" s="16" t="s">
        <v>398</v>
      </c>
      <c r="C102" s="16"/>
      <c r="D102" s="16"/>
      <c r="E102" s="16"/>
      <c r="F102" s="16"/>
      <c r="G102" s="16"/>
      <c r="H102" s="16"/>
      <c r="I102" s="16"/>
      <c r="J102" s="16"/>
      <c r="K102" s="16"/>
      <c r="L102" s="16"/>
      <c r="M102" s="43"/>
      <c r="N102" s="44"/>
      <c r="O102" s="159"/>
      <c r="P102" s="44"/>
    </row>
    <row r="103" spans="2:24" ht="15.75" customHeight="1">
      <c r="B103" s="16" t="s">
        <v>399</v>
      </c>
      <c r="C103" s="16"/>
      <c r="D103" s="16"/>
      <c r="E103" s="16"/>
      <c r="F103" s="16"/>
      <c r="G103" s="16"/>
      <c r="H103" s="16"/>
      <c r="I103" s="16"/>
      <c r="J103" s="16"/>
      <c r="K103" s="16"/>
      <c r="L103" s="16"/>
      <c r="M103" s="43"/>
      <c r="N103" s="44"/>
      <c r="O103" s="159"/>
      <c r="P103" s="44"/>
    </row>
    <row r="104" spans="2:24" ht="15.75" customHeight="1">
      <c r="B104" s="16" t="s">
        <v>400</v>
      </c>
      <c r="C104" s="16"/>
      <c r="D104" s="16"/>
      <c r="E104" s="16"/>
      <c r="F104" s="16"/>
      <c r="G104" s="16"/>
      <c r="H104" s="16"/>
      <c r="I104" s="16"/>
      <c r="J104" s="16"/>
      <c r="K104" s="16"/>
      <c r="L104" s="16"/>
      <c r="M104" s="43"/>
      <c r="N104" s="44"/>
      <c r="O104" s="159"/>
      <c r="P104" s="44"/>
    </row>
    <row r="105" spans="2:24" ht="15.75" customHeight="1">
      <c r="B105" s="16" t="s">
        <v>401</v>
      </c>
      <c r="C105" s="16"/>
      <c r="D105" s="16"/>
      <c r="E105" s="16"/>
      <c r="F105" s="16"/>
      <c r="G105" s="16"/>
      <c r="H105" s="16"/>
      <c r="I105" s="16"/>
      <c r="J105" s="16"/>
      <c r="K105" s="16"/>
      <c r="L105" s="16"/>
      <c r="M105" s="43"/>
      <c r="N105" s="44"/>
      <c r="O105" s="159"/>
      <c r="P105" s="44"/>
    </row>
    <row r="106" spans="2:24" ht="15.75" customHeight="1">
      <c r="B106" s="16" t="s">
        <v>62</v>
      </c>
      <c r="C106" s="16"/>
      <c r="D106" s="16"/>
      <c r="E106" s="16"/>
      <c r="F106" s="16"/>
      <c r="G106" s="16"/>
      <c r="H106" s="16"/>
      <c r="I106" s="16"/>
      <c r="J106" s="16"/>
      <c r="K106" s="16"/>
      <c r="L106" s="16"/>
      <c r="M106" s="43"/>
      <c r="N106" s="44"/>
      <c r="O106" s="159"/>
      <c r="P106" s="44"/>
    </row>
    <row r="107" spans="2:24" ht="15.75" customHeight="1">
      <c r="B107" s="16" t="s">
        <v>484</v>
      </c>
      <c r="C107" s="16"/>
      <c r="D107" s="16"/>
      <c r="E107" s="16"/>
      <c r="F107" s="16"/>
      <c r="G107" s="16"/>
      <c r="H107" s="16"/>
      <c r="I107" s="16"/>
      <c r="J107" s="16"/>
      <c r="K107" s="16"/>
      <c r="L107" s="16"/>
      <c r="M107" s="43"/>
      <c r="N107" s="44"/>
      <c r="O107" s="159"/>
      <c r="P107" s="44"/>
    </row>
    <row r="108" spans="2:24">
      <c r="C108" s="45"/>
      <c r="D108" s="45"/>
      <c r="E108" s="45"/>
      <c r="F108" s="45"/>
      <c r="G108" s="45"/>
      <c r="H108" s="45"/>
      <c r="I108" s="45"/>
      <c r="J108" s="45"/>
      <c r="K108" s="45"/>
      <c r="L108" s="45"/>
      <c r="M108" s="46"/>
      <c r="N108" s="46"/>
      <c r="O108" s="160"/>
      <c r="P108" s="46"/>
    </row>
    <row r="109" spans="2:24">
      <c r="C109" s="45"/>
      <c r="D109" s="45"/>
      <c r="E109" s="45"/>
      <c r="F109" s="45"/>
      <c r="G109" s="45"/>
      <c r="H109" s="45"/>
      <c r="I109" s="45"/>
      <c r="J109" s="45"/>
      <c r="K109" s="45"/>
      <c r="L109" s="45"/>
      <c r="M109" s="46"/>
      <c r="N109" s="46"/>
      <c r="O109" s="160"/>
      <c r="P109" s="46"/>
    </row>
    <row r="110" spans="2:24" ht="15" customHeight="1">
      <c r="B110" s="1151" t="s">
        <v>54</v>
      </c>
      <c r="C110" s="1151"/>
      <c r="D110" s="1151"/>
      <c r="E110" s="1151"/>
      <c r="F110" s="1151"/>
      <c r="G110" s="1151"/>
      <c r="H110" s="1151"/>
      <c r="I110" s="1151"/>
      <c r="J110" s="1151"/>
      <c r="K110" s="1151"/>
      <c r="L110" s="1151"/>
      <c r="M110" s="1151"/>
      <c r="N110" s="1151"/>
      <c r="O110" s="1151"/>
      <c r="P110" s="1151"/>
      <c r="Q110" s="166"/>
      <c r="R110" s="46"/>
      <c r="S110" s="46"/>
      <c r="T110" s="46"/>
      <c r="U110" s="46"/>
      <c r="V110" s="46"/>
      <c r="W110" s="46"/>
      <c r="X110" s="46"/>
    </row>
    <row r="111" spans="2:24" ht="62" customHeight="1">
      <c r="B111" s="1155" t="s">
        <v>654</v>
      </c>
      <c r="C111" s="1155"/>
      <c r="D111" s="1155"/>
      <c r="E111" s="1155"/>
      <c r="F111" s="1155"/>
      <c r="G111" s="1155"/>
      <c r="H111" s="1155"/>
      <c r="I111" s="1155"/>
      <c r="J111" s="1155"/>
      <c r="K111" s="1155"/>
      <c r="L111" s="1155"/>
      <c r="M111" s="1155"/>
      <c r="N111" s="1155"/>
      <c r="O111" s="1155"/>
      <c r="P111" s="1155"/>
      <c r="Q111" s="169"/>
      <c r="R111" s="117"/>
      <c r="S111" s="117"/>
      <c r="T111" s="117"/>
      <c r="U111" s="117"/>
      <c r="V111" s="117"/>
      <c r="W111" s="117"/>
      <c r="X111" s="46"/>
    </row>
    <row r="112" spans="2:24">
      <c r="B112" s="558"/>
      <c r="C112" s="558"/>
      <c r="D112" s="558"/>
      <c r="E112" s="558"/>
      <c r="F112" s="558"/>
      <c r="G112" s="558"/>
      <c r="H112" s="558"/>
      <c r="I112" s="558"/>
      <c r="J112" s="558"/>
      <c r="K112" s="558"/>
      <c r="L112" s="558"/>
      <c r="M112" s="558"/>
      <c r="N112" s="558"/>
      <c r="O112" s="558"/>
      <c r="P112" s="558"/>
      <c r="Q112" s="558"/>
      <c r="R112" s="117"/>
      <c r="S112" s="117"/>
      <c r="T112" s="117"/>
      <c r="U112" s="117"/>
      <c r="V112" s="117"/>
      <c r="W112" s="117"/>
      <c r="X112" s="46"/>
    </row>
    <row r="113" spans="1:26">
      <c r="B113" s="558"/>
      <c r="C113" s="558"/>
      <c r="D113" s="558"/>
      <c r="E113" s="558"/>
      <c r="F113" s="558"/>
      <c r="G113" s="558"/>
      <c r="H113" s="558"/>
      <c r="I113" s="558"/>
      <c r="J113" s="558"/>
      <c r="K113" s="558"/>
      <c r="L113" s="558"/>
      <c r="M113" s="558"/>
      <c r="N113" s="558"/>
      <c r="O113" s="558"/>
      <c r="P113" s="558"/>
      <c r="Q113" s="558"/>
      <c r="R113" s="117"/>
      <c r="S113" s="117"/>
      <c r="T113" s="117"/>
      <c r="U113" s="117"/>
      <c r="V113" s="117"/>
      <c r="W113" s="117"/>
      <c r="X113" s="46"/>
    </row>
    <row r="114" spans="1:26" ht="19" customHeight="1">
      <c r="B114" s="109" t="s">
        <v>119</v>
      </c>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9" customHeight="1">
      <c r="B115" s="16" t="s">
        <v>366</v>
      </c>
      <c r="C115" s="169"/>
      <c r="D115" s="169"/>
      <c r="E115" s="169"/>
      <c r="F115" s="169"/>
      <c r="G115" s="288"/>
      <c r="H115" s="169"/>
      <c r="I115" s="169"/>
      <c r="J115" s="169"/>
      <c r="K115" s="169"/>
      <c r="L115" s="169"/>
      <c r="M115" s="169"/>
      <c r="N115" s="169"/>
      <c r="O115" s="169"/>
      <c r="P115" s="169"/>
      <c r="Q115" s="169"/>
      <c r="R115" s="117"/>
      <c r="S115" s="117"/>
      <c r="T115" s="117"/>
      <c r="U115" s="117"/>
      <c r="V115" s="117"/>
      <c r="W115" s="117"/>
      <c r="X115" s="46"/>
    </row>
    <row r="116" spans="1:26">
      <c r="B116" s="49"/>
      <c r="C116" s="49"/>
      <c r="D116" s="49"/>
      <c r="E116" s="49"/>
      <c r="F116" s="49"/>
      <c r="G116" s="49"/>
      <c r="H116" s="49"/>
      <c r="I116" s="49"/>
      <c r="J116" s="49"/>
      <c r="K116" s="49"/>
      <c r="L116" s="49"/>
      <c r="M116" s="49"/>
      <c r="N116" s="50"/>
      <c r="O116" s="160"/>
      <c r="P116" s="50"/>
      <c r="Q116" s="166"/>
      <c r="R116" s="46"/>
      <c r="S116" s="46"/>
      <c r="T116" s="46"/>
      <c r="U116" s="46"/>
      <c r="V116" s="46"/>
      <c r="W116" s="46"/>
      <c r="X116" s="46"/>
    </row>
    <row r="117" spans="1:26">
      <c r="B117" s="49"/>
      <c r="C117" s="49"/>
      <c r="D117" s="49"/>
      <c r="E117" s="49"/>
      <c r="F117" s="49"/>
      <c r="G117" s="49"/>
      <c r="H117" s="49"/>
      <c r="I117" s="49"/>
      <c r="J117" s="49"/>
      <c r="K117" s="49"/>
      <c r="L117" s="49"/>
      <c r="M117" s="49"/>
      <c r="N117" s="50"/>
      <c r="O117" s="160"/>
      <c r="P117" s="50"/>
      <c r="Q117" s="166"/>
      <c r="R117" s="46"/>
      <c r="S117" s="46"/>
      <c r="T117" s="46"/>
      <c r="U117" s="46"/>
      <c r="V117" s="46"/>
      <c r="W117" s="46"/>
      <c r="X117" s="46"/>
    </row>
    <row r="118" spans="1:26" ht="15" customHeight="1">
      <c r="B118" s="1151" t="s">
        <v>55</v>
      </c>
      <c r="C118" s="1151"/>
      <c r="D118" s="1151"/>
      <c r="E118" s="1151"/>
      <c r="F118" s="1151"/>
      <c r="G118" s="1151"/>
      <c r="H118" s="1151"/>
      <c r="I118" s="1151"/>
      <c r="J118" s="1151"/>
      <c r="K118" s="1151"/>
      <c r="L118" s="1151"/>
      <c r="M118" s="1151"/>
      <c r="N118" s="1151"/>
      <c r="O118" s="1151"/>
      <c r="P118" s="1151"/>
      <c r="Q118" s="1151"/>
      <c r="R118" s="1151"/>
      <c r="S118" s="1151"/>
      <c r="T118" s="1151"/>
      <c r="U118" s="1151"/>
      <c r="V118" s="1151"/>
      <c r="W118" s="1151"/>
      <c r="X118" s="1151"/>
      <c r="Y118" s="1151"/>
      <c r="Z118" s="1151"/>
    </row>
    <row r="119" spans="1:26" ht="15" customHeight="1">
      <c r="A119" s="797">
        <f t="shared" ref="A119:A147" si="4">A8</f>
        <v>1</v>
      </c>
      <c r="B119" s="27" t="str">
        <f>(CONCATENATE(B8,": ",'26. Source - CEQ MWBs'!C11))</f>
        <v>*,** Albania (2015): n.a.</v>
      </c>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row>
    <row r="120" spans="1:26" ht="15" customHeight="1">
      <c r="A120" s="797">
        <f t="shared" si="4"/>
        <v>2</v>
      </c>
      <c r="B120" s="27" t="str">
        <f>(CONCATENATE(B9,": ",'26. Source - CEQ MWBs'!C12))</f>
        <v>Argentina (2012): Rossignolo, Dario. 2017. “CEQ Master Workbook: Argentina (2012-2013),” CEQ Data Center on Fiscal Redistribution (CEQ Institute, Tulane University). Jun 8, 2018.</v>
      </c>
      <c r="C120" s="42"/>
      <c r="D120" s="42"/>
      <c r="E120" s="42"/>
      <c r="F120" s="42"/>
      <c r="G120" s="287"/>
      <c r="H120" s="42"/>
      <c r="I120" s="42"/>
      <c r="J120" s="42"/>
      <c r="K120" s="42"/>
      <c r="L120" s="42"/>
      <c r="M120" s="42"/>
      <c r="N120" s="42"/>
      <c r="O120" s="161"/>
      <c r="P120" s="42"/>
      <c r="Q120" s="170"/>
      <c r="R120" s="42"/>
      <c r="S120" s="42"/>
      <c r="T120" s="42"/>
      <c r="U120" s="42"/>
      <c r="V120" s="42"/>
      <c r="W120" s="42"/>
      <c r="X120" s="42"/>
      <c r="Y120" s="42"/>
      <c r="Z120" s="42"/>
    </row>
    <row r="121" spans="1:26" ht="15" customHeight="1">
      <c r="A121" s="797">
        <f t="shared" si="4"/>
        <v>3</v>
      </c>
      <c r="B121" s="27" t="str">
        <f>(CONCATENATE(B10,": ",'26. Source - CEQ MWBs'!C13))</f>
        <v>Armenia (2011): Younger, Stephen D., Artsvi Khachatryan, Gohar Gyulumyan, Nistha Sinha, and Ulrich Bartsch. 2019. “CEQ Master Workbook: Armenia (2011),” CEQ Data Center on Fiscal Redistribution (CEQ Institute, Tulane University and the World Bank). June 8, 2019.</v>
      </c>
      <c r="C121" s="29"/>
      <c r="D121" s="29"/>
      <c r="E121" s="29"/>
      <c r="F121" s="29"/>
      <c r="G121" s="29"/>
      <c r="H121" s="29"/>
      <c r="I121" s="29"/>
      <c r="J121" s="29"/>
      <c r="K121" s="29"/>
      <c r="L121" s="29"/>
      <c r="M121" s="29"/>
      <c r="N121" s="29"/>
      <c r="O121" s="3"/>
      <c r="P121" s="75"/>
      <c r="Q121" s="166"/>
      <c r="R121" s="22"/>
      <c r="S121" s="22"/>
      <c r="T121" s="22"/>
      <c r="U121" s="22"/>
      <c r="V121" s="22"/>
      <c r="W121" s="22"/>
      <c r="X121" s="22"/>
    </row>
    <row r="122" spans="1:26" ht="15" customHeight="1">
      <c r="A122" s="797">
        <f t="shared" si="4"/>
        <v>4</v>
      </c>
      <c r="B122" s="27" t="str">
        <f>(CONCATENATE(B11,": ",'26. Source - CEQ MWBs'!C14))</f>
        <v>*,** Belarus (2015): n.a.</v>
      </c>
      <c r="C122" s="29"/>
      <c r="D122" s="29"/>
      <c r="E122" s="29"/>
      <c r="F122" s="29"/>
      <c r="G122" s="29"/>
      <c r="H122" s="29"/>
      <c r="I122" s="29"/>
      <c r="J122" s="29"/>
      <c r="K122" s="29"/>
      <c r="L122" s="29"/>
      <c r="M122" s="29"/>
      <c r="N122" s="29"/>
      <c r="O122" s="3"/>
      <c r="P122" s="162"/>
    </row>
    <row r="123" spans="1:26" ht="15" customHeight="1">
      <c r="A123" s="797">
        <f t="shared" si="4"/>
        <v>5</v>
      </c>
      <c r="B123" s="27" t="str">
        <f>(CONCATENATE(B12,": ",'26. Source - CEQ MWBs'!C15))</f>
        <v>Bolivia (2009): Paz Arauco, Veronica, George Gray-Molina, Wilson Jimenez and Ernesto Yañez. 2014. “CEQ Master Workbook: Bolivia (2009),” CEQ Data Center on Fiscal Redistribution (CEQ Institute, Tulane University). September 22, 2014.</v>
      </c>
      <c r="C123" s="29"/>
      <c r="D123" s="29"/>
      <c r="E123" s="29"/>
      <c r="F123" s="29"/>
      <c r="G123" s="29"/>
      <c r="H123" s="29"/>
      <c r="I123" s="29"/>
      <c r="J123" s="29"/>
      <c r="K123" s="29"/>
      <c r="L123" s="29"/>
      <c r="M123" s="29"/>
      <c r="N123" s="29"/>
      <c r="O123" s="3"/>
      <c r="P123" s="162"/>
    </row>
    <row r="124" spans="1:26" ht="15" customHeight="1">
      <c r="A124" s="797">
        <f t="shared" si="4"/>
        <v>6</v>
      </c>
      <c r="B124" s="27" t="str">
        <f>(CONCATENATE(B13,": ",'26. Source - CEQ MWBs'!C16))</f>
        <v>Brazil (2008): Higgins, Sean, Claudiney Pereira, and, Maynor Cabrera. 2019. “CEQ Master Workbook: Brazil (2008-2009),” CEQ Data Center on Fiscal Redistribution (CEQ Institute, Tulane University). May 3, 2019.</v>
      </c>
      <c r="C124" s="29"/>
      <c r="D124" s="29"/>
      <c r="E124" s="29"/>
      <c r="F124" s="29"/>
      <c r="G124" s="29"/>
      <c r="H124" s="29"/>
      <c r="I124" s="29"/>
      <c r="J124" s="29"/>
      <c r="K124" s="29"/>
      <c r="L124" s="29"/>
      <c r="M124" s="29"/>
      <c r="N124" s="29"/>
      <c r="O124" s="3"/>
      <c r="P124" s="162"/>
    </row>
    <row r="125" spans="1:26" ht="15" customHeight="1">
      <c r="A125" s="797">
        <f t="shared" si="4"/>
        <v>7</v>
      </c>
      <c r="B125" s="27" t="str">
        <f>(CONCATENATE(B14,": ",'26. Source - CEQ MWBs'!C17))</f>
        <v>*,** Burkina Faso (2014): n.a.</v>
      </c>
      <c r="C125" s="27"/>
      <c r="D125" s="27"/>
      <c r="E125" s="27"/>
      <c r="F125" s="27"/>
      <c r="G125" s="27"/>
      <c r="H125" s="27"/>
      <c r="I125" s="27"/>
      <c r="J125" s="27"/>
      <c r="K125" s="27"/>
      <c r="L125" s="29"/>
      <c r="M125" s="29"/>
      <c r="N125" s="29"/>
      <c r="O125" s="3"/>
      <c r="P125" s="75"/>
      <c r="Q125" s="166"/>
      <c r="R125" s="22"/>
      <c r="S125" s="22"/>
      <c r="T125" s="22"/>
      <c r="U125" s="22"/>
      <c r="V125" s="22"/>
      <c r="W125" s="22"/>
      <c r="X125" s="22"/>
    </row>
    <row r="126" spans="1:26" ht="15" customHeight="1">
      <c r="A126" s="797">
        <f t="shared" si="4"/>
        <v>8</v>
      </c>
      <c r="B126" s="27" t="str">
        <f>(CONCATENATE(B15,": ",'26. Source - CEQ MWBs'!C18))</f>
        <v>Chile (2013): Martinez-Aguilar, Sandra and Eduardo Ortiz-Juarez. 2016. “CEQ Master Workbook: Chile (2013),” CEQ Data Center on Fiscal Redistribution (CEQ Institute, Tulane University and the World Bank). October 7, 2016.</v>
      </c>
      <c r="C126" s="29"/>
      <c r="D126" s="29"/>
      <c r="E126" s="29"/>
      <c r="F126" s="29"/>
      <c r="G126" s="29"/>
      <c r="H126" s="29"/>
      <c r="I126" s="29"/>
      <c r="J126" s="29"/>
      <c r="K126" s="29"/>
      <c r="L126" s="29"/>
      <c r="M126" s="29"/>
      <c r="N126" s="29"/>
      <c r="O126" s="3"/>
      <c r="P126" s="162"/>
    </row>
    <row r="127" spans="1:26" ht="15" customHeight="1">
      <c r="A127" s="797">
        <f t="shared" si="4"/>
        <v>9</v>
      </c>
      <c r="B127" s="27" t="str">
        <f>(CONCATENATE(B16,": ",'26. Source - CEQ MWBs'!C19))</f>
        <v>Colombia (2010): Melendez, Marcela and Valentina Martinez. 2019. “CEQ Master Workbook: Colombia (2010),” CEQ Data Center on Fiscal Redistribution (CEQ Institute, Tulane University and Inter-American Development Bank). February 20, 2019.</v>
      </c>
      <c r="C127" s="29"/>
      <c r="D127" s="29"/>
      <c r="E127" s="29"/>
      <c r="F127" s="29"/>
      <c r="G127" s="29"/>
      <c r="H127" s="29"/>
      <c r="I127" s="29"/>
      <c r="J127" s="29"/>
      <c r="K127" s="29"/>
      <c r="L127" s="29"/>
      <c r="M127" s="29"/>
      <c r="N127" s="29"/>
      <c r="O127" s="3"/>
      <c r="P127" s="162"/>
    </row>
    <row r="128" spans="1:26" ht="15" customHeight="1">
      <c r="A128" s="797">
        <f t="shared" si="4"/>
        <v>0</v>
      </c>
      <c r="B128" s="27" t="str">
        <f>(CONCATENATE(B17,": ",'26. Source - CEQ MWBs'!C20))</f>
        <v>Colombia (2014): Melendez, Marcela and Valentina Martinez. 2019. “CEQ Master Workbook: Colombia (2014),” CEQ Data Center on Fiscal Redistribution (CEQ Institute, Tulane University and Inter-American Development Bank). February 28, 2019.</v>
      </c>
      <c r="C128" s="29"/>
      <c r="D128" s="29"/>
      <c r="E128" s="29"/>
      <c r="F128" s="29"/>
      <c r="G128" s="29"/>
      <c r="H128" s="29"/>
      <c r="I128" s="29"/>
      <c r="J128" s="29"/>
      <c r="K128" s="29"/>
      <c r="L128" s="29"/>
      <c r="M128" s="29"/>
      <c r="N128" s="29"/>
      <c r="O128" s="3"/>
      <c r="P128" s="75"/>
      <c r="Q128" s="166"/>
      <c r="R128" s="22"/>
      <c r="S128" s="22"/>
      <c r="T128" s="22"/>
      <c r="U128" s="22"/>
      <c r="V128" s="22"/>
      <c r="W128" s="22"/>
      <c r="X128" s="22"/>
    </row>
    <row r="129" spans="1:24" ht="15" customHeight="1">
      <c r="A129" s="797">
        <f t="shared" si="4"/>
        <v>10</v>
      </c>
      <c r="B129" s="27" t="str">
        <f>(CONCATENATE(B18,": ",'26. Source - CEQ MWBs'!C21))</f>
        <v>*,** Comoros (2014): n.a.</v>
      </c>
      <c r="C129" s="29"/>
      <c r="D129" s="29"/>
      <c r="E129" s="29"/>
      <c r="F129" s="29"/>
      <c r="G129" s="29"/>
      <c r="H129" s="29"/>
      <c r="I129" s="29"/>
      <c r="J129" s="29"/>
      <c r="K129" s="29"/>
      <c r="L129" s="29"/>
      <c r="M129" s="29"/>
      <c r="N129" s="29"/>
      <c r="O129" s="3"/>
      <c r="P129" s="75"/>
      <c r="Q129" s="166"/>
      <c r="R129" s="22"/>
      <c r="S129" s="22"/>
      <c r="T129" s="22"/>
      <c r="U129" s="22"/>
      <c r="V129" s="22"/>
      <c r="W129" s="22"/>
      <c r="X129" s="22"/>
    </row>
    <row r="130" spans="1:24" ht="15" customHeight="1">
      <c r="A130" s="797">
        <f t="shared" si="4"/>
        <v>11</v>
      </c>
      <c r="B130" s="27" t="str">
        <f>(CONCATENATE(B19,": ",'26. Source - CEQ MWBs'!C22))</f>
        <v>Costa Rica (2010): Sauma, Pablo and Juan Diego Trejos. 2014. “CEQ Master Workbook: Costa Rica (2010),” CEQ Data Center on Fiscal Redistribution (CEQ Institute, Tulane University). February 14, 2014.</v>
      </c>
      <c r="C130" s="29"/>
      <c r="D130" s="29"/>
      <c r="E130" s="29"/>
      <c r="F130" s="29"/>
      <c r="G130" s="29"/>
      <c r="H130" s="29"/>
      <c r="I130" s="29"/>
      <c r="J130" s="29"/>
      <c r="K130" s="29"/>
      <c r="L130" s="29"/>
      <c r="M130" s="29"/>
      <c r="N130" s="29"/>
      <c r="O130" s="3"/>
      <c r="P130" s="162"/>
    </row>
    <row r="131" spans="1:24" ht="15" customHeight="1">
      <c r="A131" s="797">
        <f t="shared" si="4"/>
        <v>12</v>
      </c>
      <c r="B131" s="27" t="str">
        <f>(CONCATENATE(B20,": ",'26. Source - CEQ MWBs'!C23))</f>
        <v>*,** Croatia (2014): n.a.</v>
      </c>
      <c r="C131" s="29"/>
      <c r="D131" s="29"/>
      <c r="E131" s="29"/>
      <c r="F131" s="29"/>
      <c r="G131" s="29"/>
      <c r="H131" s="29"/>
      <c r="I131" s="29"/>
      <c r="J131" s="29"/>
      <c r="K131" s="29"/>
      <c r="L131" s="29"/>
      <c r="M131" s="29"/>
      <c r="N131" s="29"/>
      <c r="O131" s="3"/>
      <c r="P131" s="162"/>
    </row>
    <row r="132" spans="1:24" ht="15" customHeight="1">
      <c r="A132" s="797">
        <f t="shared" si="4"/>
        <v>13</v>
      </c>
      <c r="B132" s="27" t="str">
        <f>(CONCATENATE(B21,": ",'26. Source - CEQ MWBs'!C24))</f>
        <v xml:space="preserve">Dominican Republic (2006): Aristy-Escuder, Jaime. 2019. “CEQ Master Workbook: Dominican Republic (2006-2007),” CEQ Data Center on Fiscal Redistribution (CEQ Institute, Tulane University). January 23, 2019. </v>
      </c>
      <c r="C132" s="29"/>
      <c r="D132" s="29"/>
      <c r="E132" s="29"/>
      <c r="F132" s="29"/>
      <c r="G132" s="29"/>
      <c r="H132" s="29"/>
      <c r="I132" s="29"/>
      <c r="J132" s="29"/>
      <c r="K132" s="29"/>
      <c r="L132" s="29"/>
      <c r="M132" s="29"/>
      <c r="N132" s="29"/>
      <c r="O132" s="3"/>
      <c r="P132" s="162"/>
    </row>
    <row r="133" spans="1:24" ht="15" customHeight="1">
      <c r="A133" s="797">
        <f t="shared" si="4"/>
        <v>14</v>
      </c>
      <c r="B133" s="27" t="str">
        <f>(CONCATENATE(B22,": ",'26. Source - CEQ MWBs'!C25))</f>
        <v>Ecuador (2011): Llerena Pinto, Freddy Paul, Maria Cristhina Llerena Pinto, Roberto Carlos Saa Daza, and Maria Andrea Llerena Pinto. 2017. “CEQ Master Workbook: Ecuador (2011-2012),” CEQ Data Center on Fiscal Redistribution (CEQ Institute, Tulane University). January 5, 2017.</v>
      </c>
      <c r="C133" s="29"/>
      <c r="D133" s="29"/>
      <c r="E133" s="29"/>
      <c r="F133" s="29"/>
      <c r="G133" s="29"/>
      <c r="H133" s="29"/>
      <c r="I133" s="29"/>
      <c r="J133" s="29"/>
      <c r="K133" s="29"/>
      <c r="L133" s="29"/>
      <c r="M133" s="29"/>
      <c r="N133" s="29"/>
      <c r="O133" s="3"/>
      <c r="P133" s="162"/>
    </row>
    <row r="134" spans="1:24" ht="15" customHeight="1">
      <c r="A134" s="797">
        <f t="shared" si="4"/>
        <v>15</v>
      </c>
      <c r="B134" s="27" t="str">
        <f>(CONCATENATE(B23,": ",'26. Source - CEQ MWBs'!C26))</f>
        <v>*,** Egypt (2015): n.a.</v>
      </c>
      <c r="C134" s="29"/>
      <c r="D134" s="29"/>
      <c r="E134" s="29"/>
      <c r="F134" s="29"/>
      <c r="G134" s="29"/>
      <c r="H134" s="29"/>
      <c r="I134" s="29"/>
      <c r="J134" s="29"/>
      <c r="K134" s="29"/>
      <c r="L134" s="29"/>
      <c r="M134" s="29"/>
      <c r="N134" s="29"/>
      <c r="O134" s="3"/>
      <c r="P134" s="162"/>
    </row>
    <row r="135" spans="1:24" ht="15" customHeight="1">
      <c r="A135" s="797">
        <f t="shared" si="4"/>
        <v>16</v>
      </c>
      <c r="B135" s="27" t="str">
        <f>(CONCATENATE(B24,": ",'26. Source - CEQ MWBs'!C27))</f>
        <v>El Salvador (2011): Oliva, Jose Andres. 2019. “CEQ Master Workbook: El Salvador (2011),” CEQ Data Center on Fiscal Redistribution (CEQ Institute, Tulane University and Inter-American Development Bank). October 23, 2019.</v>
      </c>
      <c r="C135" s="29"/>
      <c r="D135" s="29"/>
      <c r="E135" s="29"/>
      <c r="F135" s="29"/>
      <c r="G135" s="29"/>
      <c r="H135" s="29"/>
      <c r="I135" s="29"/>
      <c r="J135" s="29"/>
      <c r="K135" s="29"/>
      <c r="L135" s="29"/>
      <c r="M135" s="29"/>
      <c r="N135" s="29"/>
      <c r="O135" s="3"/>
      <c r="P135" s="75"/>
      <c r="Q135" s="166"/>
      <c r="R135" s="22"/>
      <c r="S135" s="22"/>
      <c r="T135" s="22"/>
      <c r="U135" s="22"/>
      <c r="V135" s="22"/>
      <c r="W135" s="22"/>
      <c r="X135" s="22"/>
    </row>
    <row r="136" spans="1:24" ht="15" customHeight="1">
      <c r="A136" s="797">
        <f t="shared" si="4"/>
        <v>17</v>
      </c>
      <c r="B136" s="27" t="str">
        <f>(CONCATENATE(B25,": ",'26. Source - CEQ MWBs'!C28))</f>
        <v>Ethiopia (2010): Hill, Ruth, Eyasu Tsehaye and Tassew Woldehanna. 2014. “CEQ Master Workbook: Ethiopia (2010-2011),” CEQ Data Center on Fiscal Redistribution (CEQ Institute, Tulane University and the World Bank). September 28, 2014.</v>
      </c>
      <c r="C136" s="29"/>
      <c r="D136" s="29"/>
      <c r="E136" s="29"/>
      <c r="F136" s="29"/>
      <c r="G136" s="29"/>
      <c r="H136" s="29"/>
      <c r="I136" s="29"/>
      <c r="J136" s="29"/>
      <c r="K136" s="29"/>
      <c r="L136" s="29"/>
      <c r="M136" s="29"/>
      <c r="N136" s="29"/>
      <c r="O136" s="3"/>
      <c r="P136" s="162"/>
    </row>
    <row r="137" spans="1:24" ht="15" customHeight="1">
      <c r="A137" s="797">
        <f t="shared" si="4"/>
        <v>18</v>
      </c>
      <c r="B137" s="27" t="str">
        <f>(CONCATENATE(B26,": ",'26. Source - CEQ MWBs'!C29))</f>
        <v>Georgia (2013): Cancho, Cesar and Elena Bondarenko. 2015. “CEQ Master Workbook: Georgia (2013),” CEQ Data Center on Fiscal Redistribution (CEQ Institute, Tulane University and the World Bank). December 31, 2015.</v>
      </c>
      <c r="C137" s="29"/>
      <c r="D137" s="29"/>
      <c r="E137" s="29"/>
      <c r="F137" s="29"/>
      <c r="G137" s="29"/>
      <c r="H137" s="29"/>
      <c r="I137" s="29"/>
      <c r="J137" s="29"/>
      <c r="K137" s="29"/>
      <c r="L137" s="29"/>
      <c r="M137" s="29"/>
      <c r="N137" s="29"/>
      <c r="O137" s="3"/>
      <c r="P137" s="162"/>
    </row>
    <row r="138" spans="1:24" ht="15" customHeight="1">
      <c r="A138" s="797">
        <f t="shared" si="4"/>
        <v>19</v>
      </c>
      <c r="B138" s="27" t="str">
        <f>(CONCATENATE(B27,": ",'26. Source - CEQ MWBs'!C30))</f>
        <v>Ghana (2012): Younger, Stephen, Eric Osei-Assibey, and Felix Oppong. 2018. “CEQ Master Workbook: Ghana (2012-2013),” CEQ Data Center on Fiscal Redistribution (CEQ Institute, Tulane University). October 27, 2018.</v>
      </c>
      <c r="C138" s="29"/>
      <c r="D138" s="29"/>
      <c r="E138" s="29"/>
      <c r="F138" s="29"/>
      <c r="G138" s="29"/>
      <c r="H138" s="29"/>
      <c r="I138" s="29"/>
      <c r="J138" s="29"/>
      <c r="K138" s="29"/>
      <c r="L138" s="29"/>
      <c r="M138" s="29"/>
      <c r="N138" s="29"/>
      <c r="O138" s="3"/>
      <c r="P138" s="162"/>
    </row>
    <row r="139" spans="1:24" ht="15" customHeight="1">
      <c r="A139" s="797">
        <f t="shared" si="4"/>
        <v>20</v>
      </c>
      <c r="B139" s="27" t="str">
        <f>(CONCATENATE(B28,": ",'26. Source - CEQ MWBs'!C31))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39" s="29"/>
      <c r="D139" s="29"/>
      <c r="E139" s="29"/>
      <c r="F139" s="29"/>
      <c r="G139" s="29"/>
      <c r="H139" s="29"/>
      <c r="I139" s="29"/>
      <c r="J139" s="29"/>
      <c r="K139" s="29"/>
      <c r="L139" s="29"/>
      <c r="M139" s="29"/>
      <c r="N139" s="29"/>
      <c r="O139" s="3"/>
      <c r="P139" s="162"/>
    </row>
    <row r="140" spans="1:24" ht="15" customHeight="1">
      <c r="A140" s="797">
        <f t="shared" si="4"/>
        <v>21</v>
      </c>
      <c r="B140" s="27" t="str">
        <f>(CONCATENATE(B29,": ",'26. Source - CEQ MWBs'!C32))</f>
        <v>*,** Guinea (2012): n.a.</v>
      </c>
      <c r="C140" s="29"/>
      <c r="D140" s="29"/>
      <c r="E140" s="29"/>
      <c r="F140" s="29"/>
      <c r="G140" s="29"/>
      <c r="H140" s="29"/>
      <c r="I140" s="29"/>
      <c r="J140" s="29"/>
      <c r="K140" s="29"/>
      <c r="L140" s="29"/>
      <c r="M140" s="29"/>
      <c r="N140" s="29"/>
      <c r="O140" s="3"/>
      <c r="P140" s="162"/>
    </row>
    <row r="141" spans="1:24" ht="15" customHeight="1">
      <c r="A141" s="797">
        <f t="shared" si="4"/>
        <v>22</v>
      </c>
      <c r="B141" s="27" t="str">
        <f>(CONCATENATE(B30,": ",'26. Source - CEQ MWBs'!C33))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41" s="29"/>
      <c r="D141" s="29"/>
      <c r="E141" s="29"/>
      <c r="F141" s="29"/>
      <c r="G141" s="29"/>
      <c r="H141" s="29"/>
      <c r="I141" s="29"/>
      <c r="J141" s="29"/>
      <c r="K141" s="29"/>
      <c r="L141" s="29"/>
      <c r="M141" s="29"/>
      <c r="N141" s="29"/>
      <c r="O141" s="3"/>
      <c r="P141" s="162"/>
    </row>
    <row r="142" spans="1:24" ht="15" customHeight="1">
      <c r="A142" s="797">
        <f t="shared" si="4"/>
        <v>23</v>
      </c>
      <c r="B142" s="27" t="str">
        <f>(CONCATENATE(B31,": ",'26. Source - CEQ MWBs'!C34))</f>
        <v>Indonesia (2012): Afkar, Rythia, Jon Jellema, and Matthew Wai-Poi. 2015. “CEQ Master Workbook: Indonesia (2012),” CEQ Data Center on Fiscal Redistribution (CEQ Institute, Tulane University and the World Bank). August 5, 2015.</v>
      </c>
      <c r="C142" s="29"/>
      <c r="D142" s="29"/>
      <c r="E142" s="29"/>
      <c r="F142" s="29"/>
      <c r="G142" s="29"/>
      <c r="H142" s="29"/>
      <c r="I142" s="29"/>
      <c r="J142" s="29"/>
      <c r="K142" s="29"/>
      <c r="L142" s="29"/>
      <c r="M142" s="29"/>
      <c r="N142" s="29"/>
      <c r="O142" s="3"/>
      <c r="P142" s="162"/>
    </row>
    <row r="143" spans="1:24" ht="15" customHeight="1">
      <c r="A143" s="797">
        <f t="shared" si="4"/>
        <v>24</v>
      </c>
      <c r="B143" s="27" t="str">
        <f>(CONCATENATE(B32,": ",'26. Source - CEQ MWBs'!C35))</f>
        <v>Iran (2011): Enami, Ali, Nora Lustig and Alireza Taqdiri. 2017. “CEQ Master Workbook: Iran (2011-2012),” CEQ Data Center on Fiscal Redistribution (CEQ Institute, Tulane University and Economic Research Forum). May 5, 2017.</v>
      </c>
      <c r="C143" s="29"/>
      <c r="D143" s="29"/>
      <c r="E143" s="29"/>
      <c r="F143" s="29"/>
      <c r="G143" s="29"/>
      <c r="H143" s="29"/>
      <c r="I143" s="29"/>
      <c r="J143" s="29"/>
      <c r="K143" s="29"/>
      <c r="L143" s="29"/>
      <c r="M143" s="29"/>
      <c r="N143" s="29"/>
      <c r="O143" s="3"/>
      <c r="P143" s="75"/>
      <c r="Q143" s="166"/>
      <c r="R143" s="22"/>
      <c r="S143" s="22"/>
      <c r="T143" s="22"/>
      <c r="U143" s="22"/>
      <c r="V143" s="22"/>
      <c r="W143" s="22"/>
      <c r="X143" s="22"/>
    </row>
    <row r="144" spans="1:24" ht="15" customHeight="1">
      <c r="A144" s="797">
        <f t="shared" si="4"/>
        <v>25</v>
      </c>
      <c r="B144" s="27" t="str">
        <f>(CONCATENATE(B33,": ",'26. Source - CEQ MWBs'!C36))</f>
        <v>Jordan (2010): Abdel-Halim, Morad, Shamma A. Alam, Yusuf Mansur, Umar Serajuddin and Paolo Verme. 2016. “CEQ Master Workbook: Jordan (2010-2011),” CEQ Data Center on Fiscal Redistribution (CEQ Institute, Tulane University and the World Bank). March 8, 2016.</v>
      </c>
      <c r="C144" s="29"/>
      <c r="D144" s="29"/>
      <c r="E144" s="29"/>
      <c r="F144" s="29"/>
      <c r="G144" s="29"/>
      <c r="H144" s="29"/>
      <c r="I144" s="29"/>
      <c r="J144" s="29"/>
      <c r="K144" s="29"/>
      <c r="L144" s="29"/>
      <c r="M144" s="29"/>
      <c r="N144" s="29"/>
      <c r="O144" s="3"/>
      <c r="P144" s="75"/>
      <c r="Q144" s="166"/>
      <c r="R144" s="22"/>
      <c r="S144" s="22"/>
      <c r="T144" s="22"/>
      <c r="U144" s="22"/>
      <c r="V144" s="22"/>
      <c r="W144" s="22"/>
      <c r="X144" s="22"/>
    </row>
    <row r="145" spans="1:26" ht="15" customHeight="1">
      <c r="A145" s="797">
        <f t="shared" si="4"/>
        <v>26</v>
      </c>
      <c r="B145" s="27" t="str">
        <f>(CONCATENATE(B34,": ",'26. Source - CEQ MWBs'!C37))</f>
        <v>*,** Kenya (2015): n.a.</v>
      </c>
      <c r="C145" s="29"/>
      <c r="D145" s="29"/>
      <c r="E145" s="29"/>
      <c r="F145" s="29"/>
      <c r="G145" s="29"/>
      <c r="H145" s="29"/>
      <c r="I145" s="29"/>
      <c r="J145" s="29"/>
      <c r="K145" s="29"/>
      <c r="L145" s="29"/>
      <c r="M145" s="29"/>
      <c r="N145" s="29"/>
      <c r="O145" s="3"/>
      <c r="P145" s="162"/>
    </row>
    <row r="146" spans="1:26" ht="15" customHeight="1">
      <c r="A146" s="797">
        <f t="shared" si="4"/>
        <v>27</v>
      </c>
      <c r="B146" s="27" t="str">
        <f>(CONCATENATE(B35,": ",'26. Source - CEQ MWBs'!C38))</f>
        <v>*,** Mali (2014): n.a.</v>
      </c>
      <c r="C146" s="27"/>
      <c r="D146" s="27"/>
      <c r="E146" s="27"/>
      <c r="F146" s="27"/>
      <c r="G146" s="27"/>
      <c r="H146" s="27"/>
      <c r="I146" s="27"/>
      <c r="J146" s="27"/>
      <c r="K146" s="27"/>
      <c r="L146" s="29"/>
      <c r="M146" s="29"/>
      <c r="N146" s="29"/>
      <c r="O146" s="3"/>
      <c r="P146" s="162"/>
    </row>
    <row r="147" spans="1:26" ht="15" customHeight="1">
      <c r="A147" s="797">
        <f t="shared" si="4"/>
        <v>28</v>
      </c>
      <c r="B147" s="27" t="str">
        <f>(CONCATENATE(B36,": ",'26. Source - CEQ MWBs'!C39))</f>
        <v>Mexico (2010): Scott, John. 2013. “CEQ Master Workbook: Mexico (2010),” CEQ Data Center on Fiscal Redistribution (CEQ Institute, Tulane University). September 2, 2013.</v>
      </c>
      <c r="C147" s="29"/>
      <c r="D147" s="29"/>
      <c r="E147" s="29"/>
      <c r="F147" s="29"/>
      <c r="G147" s="29"/>
      <c r="H147" s="29"/>
      <c r="I147" s="29"/>
      <c r="J147" s="29"/>
      <c r="K147" s="29"/>
      <c r="L147" s="29"/>
      <c r="M147" s="29"/>
      <c r="N147" s="29"/>
      <c r="O147" s="3"/>
      <c r="P147" s="75"/>
      <c r="Q147" s="166"/>
      <c r="R147" s="22"/>
      <c r="S147" s="22"/>
      <c r="T147" s="22"/>
      <c r="U147" s="22"/>
      <c r="V147" s="22"/>
      <c r="W147" s="22"/>
      <c r="X147" s="22"/>
    </row>
    <row r="148" spans="1:26" ht="15" customHeight="1">
      <c r="B148" s="27" t="str">
        <f>(CONCATENATE(B37,": ",'26. Source - CEQ MWBs'!C40))</f>
        <v>Mexico (2012): Scott, John, Sandra Martinez-Aguilar, Enrique de la Rosa, and Rodrigo Aranda. 2017. “CEQ Master Workbook: Mexico (2012),” CEQ Data Center on Fiscal Redistribution (CEQ Institute, Tulane University). June 15, 2019</v>
      </c>
      <c r="C148" s="29"/>
      <c r="D148" s="29"/>
      <c r="E148" s="29"/>
      <c r="F148" s="29"/>
      <c r="G148" s="29"/>
      <c r="H148" s="29"/>
      <c r="I148" s="29"/>
      <c r="J148" s="29"/>
      <c r="K148" s="29"/>
      <c r="L148" s="29"/>
      <c r="M148" s="29"/>
      <c r="N148" s="29"/>
      <c r="O148" s="3"/>
      <c r="P148" s="162"/>
    </row>
    <row r="149" spans="1:26" ht="15" customHeight="1">
      <c r="B149" s="27" t="str">
        <f>(CONCATENATE(B38,": ",'26. Source - CEQ MWBs'!C41))</f>
        <v>Mexico (2014): Scott, John, Sandra Martinez-Aguilar, Enrique de la Rosa, and Rodrigo Aranda. 2017. “CEQ Master Workbook: Mexico (2014),” CEQ Data Center on Fiscal Redistribution (CEQ Institute, Tulane University). June 15, 2019.</v>
      </c>
      <c r="C149" s="27"/>
      <c r="D149" s="27"/>
      <c r="E149" s="27"/>
      <c r="F149" s="27"/>
      <c r="G149" s="27"/>
      <c r="H149" s="27"/>
      <c r="I149" s="27"/>
      <c r="J149" s="27"/>
      <c r="K149" s="27"/>
      <c r="L149" s="29"/>
      <c r="M149" s="29"/>
      <c r="N149" s="29"/>
      <c r="O149" s="3"/>
      <c r="P149" s="162"/>
    </row>
    <row r="150" spans="1:26" ht="15" customHeight="1">
      <c r="A150" s="797">
        <f t="shared" ref="A150:A156" si="5">A39</f>
        <v>29</v>
      </c>
      <c r="B150" s="27" t="str">
        <f>(CONCATENATE(B39,": ",'26. Source - CEQ MWBs'!C42))</f>
        <v>*,** Mongolia (2016): n.a.</v>
      </c>
      <c r="C150" s="27"/>
      <c r="D150" s="27"/>
      <c r="E150" s="27"/>
      <c r="F150" s="27"/>
      <c r="G150" s="27"/>
      <c r="H150" s="27"/>
      <c r="I150" s="27"/>
      <c r="J150" s="27"/>
      <c r="K150" s="27"/>
      <c r="L150" s="29"/>
      <c r="M150" s="29"/>
      <c r="N150" s="29"/>
      <c r="O150" s="3"/>
      <c r="P150" s="162"/>
    </row>
    <row r="151" spans="1:26" ht="15" customHeight="1">
      <c r="A151" s="797">
        <f t="shared" si="5"/>
        <v>30</v>
      </c>
      <c r="B151" s="27" t="str">
        <f>(CONCATENATE(B40,": ",'26. Source - CEQ MWBs'!C43))</f>
        <v>*,** Namibia (2009): n.a.</v>
      </c>
      <c r="C151" s="27"/>
      <c r="D151" s="27"/>
      <c r="E151" s="27"/>
      <c r="F151" s="27"/>
      <c r="G151" s="27"/>
      <c r="H151" s="27"/>
      <c r="I151" s="27"/>
      <c r="J151" s="27"/>
      <c r="K151" s="27"/>
      <c r="L151" s="29"/>
      <c r="M151" s="29"/>
      <c r="N151" s="29"/>
      <c r="O151" s="3"/>
      <c r="P151" s="162"/>
    </row>
    <row r="152" spans="1:26" ht="15" customHeight="1">
      <c r="A152" s="797">
        <f t="shared" si="5"/>
        <v>31</v>
      </c>
      <c r="B152" s="27" t="str">
        <f>(CONCATENATE(B41,": ",'26. Source - CEQ MWBs'!C44))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52" s="29"/>
      <c r="D152" s="29"/>
      <c r="E152" s="29"/>
      <c r="F152" s="29"/>
      <c r="G152" s="29"/>
      <c r="H152" s="29"/>
      <c r="I152" s="29"/>
      <c r="J152" s="29"/>
      <c r="K152" s="29"/>
      <c r="L152" s="29"/>
      <c r="M152" s="29"/>
      <c r="N152" s="29"/>
      <c r="O152" s="3"/>
      <c r="P152" s="75"/>
      <c r="Q152" s="166"/>
      <c r="R152" s="22"/>
      <c r="S152" s="22"/>
      <c r="T152" s="22"/>
      <c r="U152" s="22"/>
      <c r="V152" s="22"/>
      <c r="W152" s="22"/>
      <c r="X152" s="22"/>
    </row>
    <row r="153" spans="1:26" ht="15" customHeight="1">
      <c r="A153" s="797">
        <f t="shared" si="5"/>
        <v>32</v>
      </c>
      <c r="B153" s="27" t="str">
        <f>(CONCATENATE(B42,": ",'26. Source - CEQ MWBs'!C45))</f>
        <v>*,** Niger (2014): n.a.</v>
      </c>
      <c r="C153" s="29"/>
      <c r="D153" s="29"/>
      <c r="E153" s="29"/>
      <c r="F153" s="29"/>
      <c r="G153" s="29"/>
      <c r="H153" s="29"/>
      <c r="I153" s="29"/>
      <c r="J153" s="29"/>
      <c r="K153" s="29"/>
      <c r="L153" s="29"/>
      <c r="M153" s="29"/>
      <c r="N153" s="29"/>
      <c r="O153" s="3"/>
      <c r="P153" s="162"/>
    </row>
    <row r="154" spans="1:26" ht="15" customHeight="1">
      <c r="A154" s="797">
        <f t="shared" si="5"/>
        <v>33</v>
      </c>
      <c r="B154" s="27" t="str">
        <f>(CONCATENATE(B43,": ",'26. Source - CEQ MWBs'!C46))</f>
        <v>Panama (2016): Martinez-Aguilar, Sandra. 2019. “CEQ Master Workbook: Panama (2016),” CEQ Data Center on Fiscal Redistribution (CEQ Institute, Tulane University and the Economic Co-operation and Development). January 16, 2019.</v>
      </c>
      <c r="C154" s="29"/>
      <c r="D154" s="29"/>
      <c r="E154" s="29"/>
      <c r="F154" s="29"/>
      <c r="G154" s="29"/>
      <c r="H154" s="29"/>
      <c r="I154" s="29"/>
      <c r="J154" s="29"/>
      <c r="K154" s="29"/>
      <c r="L154" s="29"/>
      <c r="M154" s="29"/>
      <c r="N154" s="29"/>
      <c r="O154" s="3"/>
      <c r="P154" s="162"/>
    </row>
    <row r="155" spans="1:26" ht="15" customHeight="1">
      <c r="A155" s="797">
        <f t="shared" si="5"/>
        <v>34</v>
      </c>
      <c r="B155" s="27" t="str">
        <f>(CONCATENATE(B44,": ",'26. Source - CEQ MWBs'!C47))</f>
        <v>Paraguay (2014) : Gimenez, Lea, Maria Ana Lugo, Sandra Martinez-Aguilar, Humberto Colman, Juan Jose Galeano and Gabriela Farfan. 2017. “CEQ Master Workbook: Paraguay (2014) ,” CEQ Data Center (CEQ Institute, Tulane University). February 12, 2017.</v>
      </c>
      <c r="C155" s="29"/>
      <c r="D155" s="29"/>
      <c r="E155" s="29"/>
      <c r="F155" s="29"/>
      <c r="G155" s="29"/>
      <c r="H155" s="29"/>
      <c r="I155" s="29"/>
      <c r="J155" s="29"/>
      <c r="K155" s="29"/>
      <c r="L155" s="29"/>
      <c r="M155" s="29"/>
      <c r="N155" s="29"/>
      <c r="O155" s="3"/>
      <c r="P155" s="162"/>
    </row>
    <row r="156" spans="1:26" ht="15" customHeight="1">
      <c r="A156" s="797">
        <f t="shared" si="5"/>
        <v>35</v>
      </c>
      <c r="B156" s="27" t="str">
        <f>(CONCATENATE(B45,": ",'26. Source - CEQ MWBs'!C48))</f>
        <v>Peru (2009): Jaramillo, Miguel. 2015. “CEQ Master Workbook: Peru (2009),” CEQ Data Center on Fiscal Redistribution (CEQ Institute, Tulane University). August 7, 2015.</v>
      </c>
      <c r="C156" s="29"/>
      <c r="D156" s="29"/>
      <c r="E156" s="29"/>
      <c r="F156" s="29"/>
      <c r="G156" s="29"/>
      <c r="H156" s="29"/>
      <c r="I156" s="29"/>
      <c r="J156" s="29"/>
      <c r="K156" s="29"/>
      <c r="L156" s="29"/>
      <c r="M156" s="29"/>
      <c r="N156" s="29"/>
      <c r="O156" s="3"/>
      <c r="P156" s="162"/>
    </row>
    <row r="157" spans="1:26" ht="15" customHeight="1">
      <c r="B157" s="27" t="str">
        <f>(CONCATENATE(B46,": ",'26. Source - CEQ MWBs'!C49))</f>
        <v>Peru (2011): Jaramillo, Miguel. 2019. “CEQ Master Workbook: Peru (2011),” CEQ Data Center on Fiscal Redistribution (CEQ Institute, Tulane University). February 11, 2019.</v>
      </c>
      <c r="C157" s="29"/>
      <c r="D157" s="29"/>
      <c r="E157" s="29"/>
      <c r="F157" s="29"/>
      <c r="G157" s="29"/>
      <c r="H157" s="29"/>
      <c r="I157" s="29"/>
      <c r="J157" s="29"/>
      <c r="K157" s="29"/>
      <c r="L157" s="29"/>
      <c r="M157" s="29"/>
      <c r="N157" s="29"/>
      <c r="O157" s="3"/>
      <c r="P157" s="162"/>
    </row>
    <row r="158" spans="1:26" ht="15" customHeight="1">
      <c r="A158" s="797">
        <f>A47</f>
        <v>36</v>
      </c>
      <c r="B158" s="27" t="str">
        <f>(CONCATENATE(B47,": ",'26. Source - CEQ MWBs'!C50))</f>
        <v>*,** Poland (2014): n.a.</v>
      </c>
      <c r="C158" s="29"/>
      <c r="D158" s="29"/>
      <c r="E158" s="29"/>
      <c r="F158" s="29"/>
      <c r="G158" s="29"/>
      <c r="H158" s="29"/>
      <c r="I158" s="29"/>
      <c r="J158" s="29"/>
      <c r="K158" s="29"/>
      <c r="L158" s="29"/>
      <c r="M158" s="29"/>
      <c r="N158" s="29"/>
      <c r="O158" s="3"/>
      <c r="P158" s="162"/>
    </row>
    <row r="159" spans="1:26" ht="15" customHeight="1">
      <c r="A159" s="797">
        <f>A48</f>
        <v>37</v>
      </c>
      <c r="B159" s="27" t="str">
        <f>(CONCATENATE(B48,": ",'26. Source - CEQ MWBs'!C51))</f>
        <v>*,** Romania (2016): n.a.</v>
      </c>
      <c r="C159" s="29"/>
      <c r="D159" s="29"/>
      <c r="E159" s="29"/>
      <c r="F159" s="29"/>
      <c r="G159" s="29"/>
      <c r="H159" s="29"/>
      <c r="I159" s="29"/>
      <c r="J159" s="29"/>
      <c r="K159" s="29"/>
      <c r="L159" s="29"/>
      <c r="M159" s="29"/>
      <c r="N159" s="29"/>
      <c r="O159" s="3"/>
      <c r="P159" s="75"/>
      <c r="Q159" s="166"/>
      <c r="R159" s="22"/>
      <c r="S159" s="22"/>
      <c r="T159" s="22"/>
      <c r="U159" s="22"/>
      <c r="V159" s="22"/>
      <c r="W159" s="22"/>
      <c r="X159" s="22"/>
    </row>
    <row r="160" spans="1:26" ht="15" customHeight="1">
      <c r="A160" s="797">
        <f>A49</f>
        <v>38</v>
      </c>
      <c r="B160" s="27" t="str">
        <f>(CONCATENATE(B49,": ",'26. Source - CEQ MWBs'!C52))</f>
        <v>Russia (2010): Popova, Daria. 2019. “CEQ Master Workbook: Russia (2010),” CEQ Data Center on Fiscal Redistribution (CEQ Institute, Tulane University and the World Bank). March 21, 2019.</v>
      </c>
      <c r="C160" s="21"/>
      <c r="D160" s="21"/>
      <c r="E160" s="21"/>
      <c r="F160" s="21"/>
      <c r="G160" s="21"/>
      <c r="H160" s="21"/>
      <c r="I160" s="21"/>
      <c r="J160" s="21"/>
      <c r="K160" s="21"/>
      <c r="L160" s="21"/>
      <c r="M160" s="21"/>
      <c r="N160" s="21"/>
      <c r="O160" s="156"/>
      <c r="P160" s="21"/>
      <c r="Q160" s="171"/>
      <c r="R160" s="21"/>
      <c r="S160" s="21"/>
      <c r="T160" s="21"/>
      <c r="U160" s="21"/>
      <c r="V160" s="21"/>
      <c r="W160" s="21"/>
      <c r="X160" s="21"/>
      <c r="Y160" s="21"/>
      <c r="Z160" s="21"/>
    </row>
    <row r="161" spans="1:26" ht="15" customHeight="1">
      <c r="A161" s="797">
        <f>A50</f>
        <v>39</v>
      </c>
      <c r="B161" s="27" t="str">
        <f>(CONCATENATE(B50,": ",'26. Source - CEQ MWBs'!C53))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61" s="124"/>
      <c r="D161" s="124"/>
      <c r="E161" s="124"/>
      <c r="F161" s="124"/>
      <c r="G161" s="124"/>
      <c r="H161" s="124"/>
      <c r="I161" s="124"/>
      <c r="J161" s="124"/>
      <c r="K161" s="124"/>
      <c r="L161" s="124"/>
      <c r="M161" s="124"/>
      <c r="N161" s="124"/>
      <c r="O161" s="163"/>
      <c r="P161" s="124"/>
      <c r="Q161" s="172"/>
      <c r="R161" s="124"/>
      <c r="S161" s="124"/>
      <c r="T161" s="124"/>
      <c r="U161" s="124"/>
      <c r="V161" s="124"/>
      <c r="W161" s="124"/>
      <c r="X161" s="124"/>
      <c r="Y161" s="124"/>
      <c r="Z161" s="124"/>
    </row>
    <row r="162" spans="1:26" ht="15" customHeight="1">
      <c r="A162" s="797">
        <f>A51</f>
        <v>40</v>
      </c>
      <c r="B162" s="27" t="str">
        <f>(CONCATENATE(B51,": ",'26. Source - CEQ MWBs'!C54))</f>
        <v>Sri Lanka (2009): Arunatilake, Nisha, Priyanka Jayawardena, and Ashani Abayasekara. 2019. “CEQ Master Workbook: Sri Lanka (2009-2010),” CEQ Data Center on Fiscal Redistribution (CEQ Institute, Tulane University and the World Bank). August 10, 2019.</v>
      </c>
      <c r="C162" s="124"/>
      <c r="D162" s="124"/>
      <c r="E162" s="124"/>
      <c r="F162" s="124"/>
      <c r="G162" s="124"/>
      <c r="H162" s="124"/>
      <c r="I162" s="124"/>
      <c r="J162" s="124"/>
      <c r="K162" s="124"/>
      <c r="L162" s="124"/>
      <c r="M162" s="124"/>
      <c r="N162" s="124"/>
      <c r="O162" s="163"/>
      <c r="P162" s="124"/>
      <c r="Q162" s="172"/>
      <c r="R162" s="124"/>
      <c r="S162" s="124"/>
      <c r="T162" s="124"/>
      <c r="U162" s="124"/>
      <c r="V162" s="124"/>
      <c r="W162" s="124"/>
      <c r="X162" s="124"/>
      <c r="Y162" s="124"/>
      <c r="Z162" s="124"/>
    </row>
    <row r="163" spans="1:26" ht="15" customHeight="1">
      <c r="A163" s="797">
        <f t="shared" ref="A163:A169" si="6">A52</f>
        <v>41</v>
      </c>
      <c r="B163" s="27" t="str">
        <f>(CONCATENATE(B52,": ",'26. Source - CEQ MWBs'!C55))</f>
        <v>Tanzania (2011): Younger, Stephen. 2019. “CEQ Master Workbook: Tanzania (2011-2012),” CEQ Data Center on Fiscal Redistribution (CEQ Institute, Tulane University). June 21, 2019.</v>
      </c>
      <c r="C163" s="124"/>
      <c r="D163" s="124"/>
      <c r="E163" s="124"/>
      <c r="F163" s="124"/>
      <c r="G163" s="124"/>
      <c r="H163" s="124"/>
      <c r="I163" s="124"/>
      <c r="J163" s="124"/>
      <c r="K163" s="124"/>
      <c r="L163" s="124"/>
      <c r="M163" s="124"/>
      <c r="N163" s="124"/>
      <c r="O163" s="163"/>
      <c r="P163" s="124"/>
      <c r="Q163" s="172"/>
      <c r="R163" s="124"/>
      <c r="S163" s="124"/>
      <c r="T163" s="124"/>
      <c r="U163" s="124"/>
      <c r="V163" s="124"/>
      <c r="W163" s="124"/>
      <c r="X163" s="124"/>
      <c r="Y163" s="124"/>
      <c r="Z163" s="124"/>
    </row>
    <row r="164" spans="1:26" ht="15" customHeight="1">
      <c r="A164" s="797">
        <f t="shared" si="6"/>
        <v>42</v>
      </c>
      <c r="B164" s="27" t="str">
        <f>(CONCATENATE(B53,": ",'26. Source - CEQ MWBs'!C56))</f>
        <v>Tunisia (2010): Jouini, Nizar, Nora Lustig, Ahmed Moummi and Abebe Shimeles. 2015. “CEQ Master Workbook: Tunisia (2010),” CEQ Data Center on Fiscal Redistribution (CEQ Institute, Tulane University and African Development Bank). May 5, 2017.</v>
      </c>
      <c r="C164" s="124"/>
      <c r="D164" s="124"/>
      <c r="E164" s="124"/>
      <c r="F164" s="124"/>
      <c r="G164" s="124"/>
      <c r="H164" s="124"/>
      <c r="I164" s="124"/>
      <c r="J164" s="124"/>
      <c r="K164" s="124"/>
      <c r="L164" s="124"/>
      <c r="M164" s="124"/>
      <c r="N164" s="124"/>
      <c r="O164" s="163"/>
      <c r="P164" s="124"/>
      <c r="Q164" s="172"/>
      <c r="R164" s="124"/>
      <c r="S164" s="124"/>
      <c r="T164" s="124"/>
      <c r="U164" s="124"/>
      <c r="V164" s="124"/>
      <c r="W164" s="124"/>
      <c r="X164" s="124"/>
      <c r="Y164" s="124"/>
      <c r="Z164" s="124"/>
    </row>
    <row r="165" spans="1:26" ht="15" customHeight="1">
      <c r="A165" s="797">
        <f t="shared" si="6"/>
        <v>43</v>
      </c>
      <c r="B165" s="27" t="str">
        <f>(CONCATENATE(B54,": ",'26. Source - CEQ MWBs'!C57))</f>
        <v>Uganda (2012): Jellema, Jon, Astrid Haas, Nora Lustig and Sebastian Wolf. 2016. “CEQ Master Workbook: Uganda (2012-2013),” CEQ Data Center on Fiscal Redistribution (CEQ Institute, Tulane University and International Growth Center). July 28, 2016.</v>
      </c>
      <c r="C165" s="124"/>
      <c r="D165" s="124"/>
      <c r="E165" s="124"/>
      <c r="F165" s="124"/>
      <c r="G165" s="124"/>
      <c r="H165" s="124"/>
      <c r="I165" s="124"/>
      <c r="J165" s="124"/>
      <c r="K165" s="124"/>
      <c r="L165" s="124"/>
      <c r="M165" s="124"/>
      <c r="N165" s="124"/>
      <c r="O165" s="163"/>
      <c r="P165" s="124"/>
      <c r="Q165" s="172"/>
      <c r="R165" s="124"/>
      <c r="S165" s="124"/>
      <c r="T165" s="124"/>
      <c r="U165" s="124"/>
      <c r="V165" s="124"/>
      <c r="W165" s="124"/>
      <c r="X165" s="124"/>
      <c r="Y165" s="124"/>
      <c r="Z165" s="124"/>
    </row>
    <row r="166" spans="1:26" ht="15" customHeight="1">
      <c r="A166" s="797">
        <f>A55</f>
        <v>44</v>
      </c>
      <c r="B166" s="27" t="str">
        <f>(CONCATENATE(B55,": ",'26. Source - CEQ MWBs'!C58))</f>
        <v>*,** Ukraine (2016): n.a.</v>
      </c>
      <c r="C166" s="124"/>
      <c r="D166" s="124"/>
      <c r="E166" s="124"/>
      <c r="F166" s="124"/>
      <c r="G166" s="124"/>
      <c r="H166" s="124"/>
      <c r="I166" s="124"/>
      <c r="J166" s="124"/>
      <c r="K166" s="124"/>
      <c r="L166" s="124"/>
      <c r="M166" s="124"/>
      <c r="N166" s="124"/>
      <c r="O166" s="163"/>
      <c r="P166" s="124"/>
      <c r="Q166" s="172"/>
      <c r="R166" s="124"/>
      <c r="S166" s="124"/>
      <c r="T166" s="124"/>
      <c r="U166" s="124"/>
      <c r="V166" s="124"/>
      <c r="W166" s="124"/>
      <c r="X166" s="124"/>
      <c r="Y166" s="124"/>
      <c r="Z166" s="124"/>
    </row>
    <row r="167" spans="1:26" ht="15" customHeight="1">
      <c r="A167" s="797">
        <f t="shared" si="6"/>
        <v>45</v>
      </c>
      <c r="B167" s="27" t="str">
        <f>(CONCATENATE(B56,": ",'26. Source - CEQ MWBs'!C59))</f>
        <v>United States (2011): n.a.</v>
      </c>
      <c r="C167" s="124"/>
      <c r="D167" s="124"/>
      <c r="E167" s="124"/>
      <c r="F167" s="124"/>
      <c r="G167" s="124"/>
      <c r="H167" s="124"/>
      <c r="I167" s="124"/>
      <c r="J167" s="124"/>
      <c r="K167" s="124"/>
      <c r="L167" s="124"/>
      <c r="M167" s="124"/>
      <c r="N167" s="124"/>
      <c r="O167" s="163"/>
      <c r="P167" s="124"/>
      <c r="Q167" s="172"/>
      <c r="R167" s="124"/>
      <c r="S167" s="124"/>
      <c r="T167" s="124"/>
      <c r="U167" s="124"/>
      <c r="V167" s="124"/>
      <c r="W167" s="124"/>
      <c r="X167" s="124"/>
      <c r="Y167" s="124"/>
      <c r="Z167" s="124"/>
    </row>
    <row r="168" spans="1:26" ht="15" customHeight="1">
      <c r="A168" s="797">
        <f>A57</f>
        <v>46</v>
      </c>
      <c r="B168" s="27" t="str">
        <f>(CONCATENATE(B57,": ",'26. Source - CEQ MWBs'!C60))</f>
        <v>Uruguay (2009): Bucheli, Marisa. 2019. “CEQ Master Workbook: Uruguay (2009),” CEQ Data Center on Fiscal Redistribution (CEQ Institute, Tulane University). April 7, 2019.</v>
      </c>
      <c r="C168" s="124"/>
      <c r="D168" s="124"/>
      <c r="E168" s="124"/>
      <c r="F168" s="124"/>
      <c r="G168" s="124"/>
      <c r="H168" s="124"/>
      <c r="I168" s="124"/>
      <c r="J168" s="124"/>
      <c r="K168" s="124"/>
      <c r="L168" s="124"/>
      <c r="M168" s="124"/>
      <c r="N168" s="124"/>
      <c r="O168" s="163"/>
      <c r="P168" s="124"/>
      <c r="Q168" s="172"/>
      <c r="R168" s="124"/>
      <c r="S168" s="124"/>
      <c r="T168" s="124"/>
      <c r="U168" s="124"/>
      <c r="V168" s="124"/>
      <c r="W168" s="124"/>
      <c r="X168" s="124"/>
      <c r="Y168" s="124"/>
      <c r="Z168" s="124"/>
    </row>
    <row r="169" spans="1:26" ht="15" customHeight="1">
      <c r="A169" s="797">
        <f t="shared" si="6"/>
        <v>47</v>
      </c>
      <c r="B169" s="27" t="str">
        <f>(CONCATENATE(B58,": ",'26. Source - CEQ MWBs'!C61))</f>
        <v>Venezuela (2013): Molina, Emiro. 2016. “CEQ Master Workbook: Venezuela (2012),” CEQ Data Center on Fiscal Redistribution (CEQ Institute, Tulane University). April 5, 2018.</v>
      </c>
      <c r="C169" s="124"/>
      <c r="D169" s="124"/>
      <c r="E169" s="124"/>
      <c r="F169" s="124"/>
      <c r="G169" s="124"/>
      <c r="H169" s="124"/>
      <c r="I169" s="124"/>
      <c r="J169" s="124"/>
      <c r="K169" s="124"/>
      <c r="L169" s="124"/>
      <c r="M169" s="124"/>
      <c r="N169" s="124"/>
      <c r="O169" s="163"/>
      <c r="P169" s="124"/>
      <c r="Q169" s="172"/>
      <c r="R169" s="124"/>
      <c r="S169" s="124"/>
      <c r="T169" s="124"/>
      <c r="U169" s="124"/>
      <c r="V169" s="124"/>
      <c r="W169" s="124"/>
      <c r="X169" s="124"/>
      <c r="Y169" s="124"/>
      <c r="Z169" s="124"/>
    </row>
    <row r="170" spans="1:26" ht="15" customHeight="1">
      <c r="B170" s="1145"/>
      <c r="C170" s="1145"/>
      <c r="D170" s="1145"/>
      <c r="E170" s="1145"/>
      <c r="F170" s="1145"/>
      <c r="G170" s="1145"/>
      <c r="H170" s="1145"/>
      <c r="I170" s="1145"/>
      <c r="J170" s="1145"/>
      <c r="K170" s="1145"/>
      <c r="L170" s="1145"/>
      <c r="M170" s="124"/>
      <c r="N170" s="124"/>
      <c r="O170" s="163"/>
      <c r="P170" s="124"/>
      <c r="Q170" s="172"/>
      <c r="R170" s="124"/>
      <c r="S170" s="124"/>
      <c r="T170" s="124"/>
      <c r="U170" s="124"/>
      <c r="V170" s="124"/>
      <c r="W170" s="124"/>
      <c r="X170" s="124"/>
      <c r="Y170" s="124"/>
      <c r="Z170" s="124"/>
    </row>
    <row r="171" spans="1:26">
      <c r="B171" s="1145"/>
      <c r="C171" s="1145"/>
      <c r="D171" s="1145"/>
      <c r="E171" s="1145"/>
      <c r="F171" s="1145"/>
      <c r="G171" s="1145"/>
      <c r="H171" s="1145"/>
      <c r="I171" s="1145"/>
      <c r="J171" s="1145"/>
      <c r="K171" s="1145"/>
      <c r="L171" s="1145"/>
      <c r="M171" s="124"/>
      <c r="N171" s="124"/>
      <c r="O171" s="163"/>
      <c r="P171" s="124"/>
      <c r="Q171" s="172"/>
      <c r="R171" s="124"/>
      <c r="S171" s="124"/>
      <c r="T171" s="124"/>
      <c r="U171" s="124"/>
      <c r="V171" s="124"/>
      <c r="W171" s="124"/>
      <c r="X171" s="124"/>
      <c r="Y171" s="124"/>
      <c r="Z171" s="124"/>
    </row>
    <row r="172" spans="1:26" ht="27" customHeight="1">
      <c r="B172" s="1145"/>
      <c r="C172" s="1145"/>
      <c r="D172" s="1145"/>
      <c r="E172" s="1145"/>
      <c r="F172" s="1145"/>
      <c r="G172" s="1145"/>
      <c r="H172" s="1145"/>
      <c r="I172" s="1145"/>
      <c r="J172" s="1145"/>
      <c r="K172" s="1145"/>
      <c r="L172" s="1145"/>
      <c r="M172" s="124"/>
      <c r="N172" s="124"/>
      <c r="O172" s="163"/>
      <c r="P172" s="124"/>
      <c r="Q172" s="172"/>
      <c r="R172" s="124"/>
      <c r="S172" s="124"/>
      <c r="T172" s="124"/>
      <c r="U172" s="124"/>
      <c r="V172" s="124"/>
      <c r="W172" s="124"/>
      <c r="X172" s="124"/>
      <c r="Y172" s="124"/>
      <c r="Z172" s="124"/>
    </row>
    <row r="173" spans="1:26" ht="27" customHeight="1">
      <c r="B173" s="1145"/>
      <c r="C173" s="1145"/>
      <c r="D173" s="1145"/>
      <c r="E173" s="1145"/>
      <c r="F173" s="1145"/>
      <c r="G173" s="1145"/>
      <c r="H173" s="1145"/>
      <c r="I173" s="1145"/>
      <c r="J173" s="1145"/>
      <c r="K173" s="1145"/>
      <c r="L173" s="1145"/>
      <c r="M173" s="124"/>
      <c r="N173" s="124"/>
      <c r="O173" s="163"/>
      <c r="P173" s="124"/>
      <c r="Q173" s="172"/>
      <c r="R173" s="124"/>
      <c r="S173" s="124"/>
      <c r="T173" s="124"/>
      <c r="U173" s="124"/>
      <c r="V173" s="124"/>
      <c r="W173" s="124"/>
      <c r="X173" s="124"/>
      <c r="Y173" s="124"/>
      <c r="Z173" s="124"/>
    </row>
    <row r="174" spans="1:26" ht="27" customHeight="1">
      <c r="B174" s="1145"/>
      <c r="C174" s="1145"/>
      <c r="D174" s="1145"/>
      <c r="E174" s="1145"/>
      <c r="F174" s="1145"/>
      <c r="G174" s="1145"/>
      <c r="H174" s="1145"/>
      <c r="I174" s="1145"/>
      <c r="J174" s="1145"/>
      <c r="K174" s="1145"/>
      <c r="L174" s="1145"/>
      <c r="M174" s="124"/>
      <c r="N174" s="124"/>
      <c r="O174" s="163"/>
      <c r="P174" s="124"/>
      <c r="Q174" s="172"/>
      <c r="R174" s="124"/>
      <c r="S174" s="124"/>
      <c r="T174" s="124"/>
      <c r="U174" s="124"/>
      <c r="V174" s="124"/>
      <c r="W174" s="124"/>
      <c r="X174" s="124"/>
      <c r="Y174" s="124"/>
      <c r="Z174" s="124"/>
    </row>
    <row r="175" spans="1:26" ht="27" customHeight="1">
      <c r="B175" s="1145"/>
      <c r="C175" s="1145"/>
      <c r="D175" s="1145"/>
      <c r="E175" s="1145"/>
      <c r="F175" s="1145"/>
      <c r="G175" s="1145"/>
      <c r="H175" s="1145"/>
      <c r="I175" s="1145"/>
      <c r="J175" s="1145"/>
      <c r="K175" s="1145"/>
      <c r="L175" s="1145"/>
      <c r="M175" s="124"/>
      <c r="N175" s="124"/>
      <c r="O175" s="163"/>
      <c r="P175" s="124"/>
      <c r="Q175" s="172"/>
      <c r="R175" s="124"/>
      <c r="S175" s="124"/>
      <c r="T175" s="124"/>
      <c r="U175" s="124"/>
      <c r="V175" s="124"/>
      <c r="W175" s="124"/>
      <c r="X175" s="124"/>
      <c r="Y175" s="124"/>
      <c r="Z175" s="124"/>
    </row>
    <row r="176" spans="1:26" ht="27" customHeight="1">
      <c r="B176" s="1145"/>
      <c r="C176" s="1145"/>
      <c r="D176" s="1145"/>
      <c r="E176" s="1145"/>
      <c r="F176" s="1145"/>
      <c r="G176" s="1145"/>
      <c r="H176" s="1145"/>
      <c r="I176" s="1145"/>
      <c r="J176" s="1145"/>
      <c r="K176" s="1145"/>
      <c r="L176" s="1145"/>
      <c r="M176" s="124"/>
      <c r="N176" s="124"/>
      <c r="O176" s="163"/>
      <c r="P176" s="124"/>
      <c r="Q176" s="172"/>
      <c r="R176" s="124"/>
      <c r="S176" s="124"/>
      <c r="T176" s="124"/>
      <c r="U176" s="124"/>
      <c r="V176" s="124"/>
      <c r="W176" s="124"/>
      <c r="X176" s="124"/>
      <c r="Y176" s="124"/>
      <c r="Z176" s="124"/>
    </row>
    <row r="177" spans="2:26" ht="27" customHeight="1">
      <c r="B177" s="1145"/>
      <c r="C177" s="1145"/>
      <c r="D177" s="1145"/>
      <c r="E177" s="1145"/>
      <c r="F177" s="1145"/>
      <c r="G177" s="1145"/>
      <c r="H177" s="1145"/>
      <c r="I177" s="1145"/>
      <c r="J177" s="1145"/>
      <c r="K177" s="1145"/>
      <c r="L177" s="1145"/>
      <c r="M177" s="124"/>
      <c r="N177" s="124"/>
      <c r="O177" s="163"/>
      <c r="P177" s="124"/>
      <c r="Q177" s="172"/>
      <c r="R177" s="124"/>
      <c r="S177" s="124"/>
      <c r="T177" s="124"/>
      <c r="U177" s="124"/>
      <c r="V177" s="124"/>
      <c r="W177" s="124"/>
      <c r="X177" s="124"/>
      <c r="Y177" s="124"/>
      <c r="Z177" s="124"/>
    </row>
    <row r="178" spans="2:26" ht="27" customHeight="1">
      <c r="B178" s="1145"/>
      <c r="C178" s="1145"/>
      <c r="D178" s="1145"/>
      <c r="E178" s="1145"/>
      <c r="F178" s="1145"/>
      <c r="G178" s="1145"/>
      <c r="H178" s="1145"/>
      <c r="I178" s="1145"/>
      <c r="J178" s="1145"/>
      <c r="K178" s="1145"/>
      <c r="L178" s="1145"/>
      <c r="M178" s="124"/>
      <c r="N178" s="124"/>
      <c r="O178" s="163"/>
      <c r="P178" s="124"/>
      <c r="Q178" s="172"/>
      <c r="R178" s="124"/>
      <c r="S178" s="124"/>
      <c r="T178" s="124"/>
      <c r="U178" s="124"/>
      <c r="V178" s="124"/>
      <c r="W178" s="124"/>
      <c r="X178" s="124"/>
      <c r="Y178" s="124"/>
      <c r="Z178" s="124"/>
    </row>
    <row r="179" spans="2:26" ht="27" customHeight="1">
      <c r="B179" s="1145"/>
      <c r="C179" s="1145"/>
      <c r="D179" s="1145"/>
      <c r="E179" s="1145"/>
      <c r="F179" s="1145"/>
      <c r="G179" s="1145"/>
      <c r="H179" s="1145"/>
      <c r="I179" s="1145"/>
      <c r="J179" s="1145"/>
      <c r="K179" s="1145"/>
      <c r="L179" s="1145"/>
      <c r="M179" s="124"/>
      <c r="N179" s="124"/>
      <c r="O179" s="163"/>
      <c r="P179" s="124"/>
      <c r="Q179" s="172"/>
      <c r="R179" s="124"/>
      <c r="S179" s="124"/>
      <c r="T179" s="124"/>
      <c r="U179" s="124"/>
      <c r="V179" s="124"/>
      <c r="W179" s="124"/>
      <c r="X179" s="124"/>
      <c r="Y179" s="124"/>
      <c r="Z179" s="124"/>
    </row>
    <row r="180" spans="2:26" ht="27" customHeight="1">
      <c r="B180" s="1145"/>
      <c r="C180" s="1145"/>
      <c r="D180" s="1145"/>
      <c r="E180" s="1145"/>
      <c r="F180" s="1145"/>
      <c r="G180" s="1145"/>
      <c r="H180" s="1145"/>
      <c r="I180" s="1145"/>
      <c r="J180" s="1145"/>
      <c r="K180" s="1145"/>
      <c r="L180" s="1145"/>
      <c r="M180" s="124"/>
      <c r="N180" s="124"/>
      <c r="O180" s="163"/>
      <c r="P180" s="124"/>
      <c r="Q180" s="172"/>
      <c r="R180" s="124"/>
      <c r="S180" s="124"/>
      <c r="T180" s="124"/>
      <c r="U180" s="124"/>
      <c r="V180" s="124"/>
      <c r="W180" s="124"/>
      <c r="X180" s="124"/>
      <c r="Y180" s="124"/>
      <c r="Z180" s="124"/>
    </row>
    <row r="181" spans="2:26" ht="27" customHeight="1">
      <c r="B181" s="1145"/>
      <c r="C181" s="1145"/>
      <c r="D181" s="1145"/>
      <c r="E181" s="1145"/>
      <c r="F181" s="1145"/>
      <c r="G181" s="1145"/>
      <c r="H181" s="1145"/>
      <c r="I181" s="1145"/>
      <c r="J181" s="1145"/>
      <c r="K181" s="1145"/>
      <c r="L181" s="1145"/>
      <c r="M181" s="124"/>
      <c r="N181" s="124"/>
      <c r="O181" s="163"/>
      <c r="P181" s="124"/>
      <c r="Q181" s="172"/>
      <c r="R181" s="124"/>
      <c r="S181" s="124"/>
      <c r="T181" s="124"/>
      <c r="U181" s="124"/>
      <c r="V181" s="124"/>
      <c r="W181" s="124"/>
      <c r="X181" s="124"/>
      <c r="Y181" s="124"/>
      <c r="Z181" s="124"/>
    </row>
    <row r="182" spans="2:26" ht="27" customHeight="1">
      <c r="B182" s="1145"/>
      <c r="C182" s="1145"/>
      <c r="D182" s="1145"/>
      <c r="E182" s="1145"/>
      <c r="F182" s="1145"/>
      <c r="G182" s="1145"/>
      <c r="H182" s="1145"/>
      <c r="I182" s="1145"/>
      <c r="J182" s="1145"/>
      <c r="K182" s="1145"/>
      <c r="L182" s="1145"/>
      <c r="M182" s="124"/>
      <c r="N182" s="124"/>
      <c r="O182" s="163"/>
      <c r="P182" s="124"/>
      <c r="Q182" s="172"/>
      <c r="R182" s="124"/>
      <c r="S182" s="124"/>
      <c r="T182" s="124"/>
      <c r="U182" s="124"/>
      <c r="V182" s="124"/>
      <c r="W182" s="124"/>
      <c r="X182" s="124"/>
      <c r="Y182" s="124"/>
      <c r="Z182" s="124"/>
    </row>
    <row r="183" spans="2:26" ht="27" customHeight="1">
      <c r="B183" s="1145"/>
      <c r="C183" s="1145"/>
      <c r="D183" s="1145"/>
      <c r="E183" s="1145"/>
      <c r="F183" s="1145"/>
      <c r="G183" s="1145"/>
      <c r="H183" s="1145"/>
      <c r="I183" s="1145"/>
      <c r="J183" s="1145"/>
      <c r="K183" s="1145"/>
      <c r="L183" s="1145"/>
      <c r="M183" s="124"/>
      <c r="N183" s="124"/>
      <c r="O183" s="163"/>
      <c r="P183" s="124"/>
      <c r="Q183" s="172"/>
      <c r="R183" s="124"/>
      <c r="S183" s="124"/>
      <c r="T183" s="124"/>
      <c r="U183" s="124"/>
      <c r="V183" s="124"/>
      <c r="W183" s="124"/>
      <c r="X183" s="124"/>
      <c r="Y183" s="124"/>
      <c r="Z183" s="124"/>
    </row>
    <row r="184" spans="2:26">
      <c r="B184" s="1145"/>
      <c r="C184" s="1145"/>
      <c r="D184" s="1145"/>
      <c r="E184" s="1145"/>
      <c r="F184" s="1145"/>
      <c r="G184" s="1145"/>
      <c r="H184" s="1145"/>
      <c r="I184" s="1145"/>
      <c r="J184" s="1145"/>
      <c r="K184" s="1145"/>
      <c r="L184" s="1145"/>
      <c r="M184" s="124"/>
      <c r="N184" s="124"/>
      <c r="O184" s="163"/>
      <c r="P184" s="124"/>
      <c r="Q184" s="172"/>
      <c r="R184" s="124"/>
      <c r="S184" s="124"/>
      <c r="T184" s="124"/>
      <c r="U184" s="124"/>
      <c r="V184" s="124"/>
      <c r="W184" s="124"/>
      <c r="X184" s="124"/>
      <c r="Y184" s="124"/>
      <c r="Z184" s="124"/>
    </row>
    <row r="185" spans="2:26" ht="27" customHeight="1">
      <c r="B185" s="1145"/>
      <c r="C185" s="1145"/>
      <c r="D185" s="1145"/>
      <c r="E185" s="1145"/>
      <c r="F185" s="1145"/>
      <c r="G185" s="1145"/>
      <c r="H185" s="1145"/>
      <c r="I185" s="1145"/>
      <c r="J185" s="1145"/>
      <c r="K185" s="1145"/>
      <c r="L185" s="1145"/>
      <c r="M185" s="124"/>
      <c r="N185" s="124"/>
      <c r="O185" s="163"/>
      <c r="P185" s="124"/>
      <c r="Q185" s="172"/>
      <c r="R185" s="124"/>
      <c r="S185" s="124"/>
      <c r="T185" s="124"/>
      <c r="U185" s="124"/>
      <c r="V185" s="124"/>
      <c r="W185" s="124"/>
      <c r="X185" s="124"/>
      <c r="Y185" s="124"/>
      <c r="Z185" s="124"/>
    </row>
    <row r="186" spans="2:26" ht="27" customHeight="1">
      <c r="B186" s="1145"/>
      <c r="C186" s="1145"/>
      <c r="D186" s="1145"/>
      <c r="E186" s="1145"/>
      <c r="F186" s="1145"/>
      <c r="G186" s="1145"/>
      <c r="H186" s="1145"/>
      <c r="I186" s="1145"/>
      <c r="J186" s="1145"/>
      <c r="K186" s="1145"/>
      <c r="L186" s="1145"/>
      <c r="M186" s="124"/>
      <c r="N186" s="124"/>
      <c r="O186" s="163"/>
      <c r="P186" s="124"/>
      <c r="Q186" s="172"/>
      <c r="R186" s="124"/>
      <c r="S186" s="124"/>
      <c r="T186" s="124"/>
      <c r="U186" s="124"/>
      <c r="V186" s="124"/>
      <c r="W186" s="124"/>
      <c r="X186" s="124"/>
      <c r="Y186" s="124"/>
      <c r="Z186" s="124"/>
    </row>
    <row r="187" spans="2:26" ht="27" customHeight="1">
      <c r="B187" s="1145"/>
      <c r="C187" s="1145"/>
      <c r="D187" s="1145"/>
      <c r="E187" s="1145"/>
      <c r="F187" s="1145"/>
      <c r="G187" s="1145"/>
      <c r="H187" s="1145"/>
      <c r="I187" s="1145"/>
      <c r="J187" s="1145"/>
      <c r="K187" s="1145"/>
      <c r="L187" s="1145"/>
      <c r="M187" s="124"/>
      <c r="N187" s="124"/>
      <c r="O187" s="163"/>
      <c r="P187" s="124"/>
      <c r="Q187" s="172"/>
      <c r="R187" s="124"/>
      <c r="S187" s="124"/>
      <c r="T187" s="124"/>
      <c r="U187" s="124"/>
      <c r="V187" s="124"/>
      <c r="W187" s="124"/>
      <c r="X187" s="124"/>
      <c r="Y187" s="124"/>
      <c r="Z187" s="124"/>
    </row>
    <row r="188" spans="2:26" ht="27" customHeight="1">
      <c r="B188" s="1145"/>
      <c r="C188" s="1145"/>
      <c r="D188" s="1145"/>
      <c r="E188" s="1145"/>
      <c r="F188" s="1145"/>
      <c r="G188" s="1145"/>
      <c r="H188" s="1145"/>
      <c r="I188" s="1145"/>
      <c r="J188" s="1145"/>
      <c r="K188" s="1145"/>
      <c r="L188" s="1145"/>
      <c r="M188" s="124"/>
      <c r="N188" s="124"/>
      <c r="O188" s="163"/>
      <c r="P188" s="124"/>
      <c r="Q188" s="172"/>
      <c r="R188" s="124"/>
      <c r="S188" s="124"/>
      <c r="T188" s="124"/>
      <c r="U188" s="124"/>
      <c r="V188" s="124"/>
      <c r="W188" s="124"/>
      <c r="X188" s="124"/>
      <c r="Y188" s="124"/>
      <c r="Z188" s="124"/>
    </row>
    <row r="189" spans="2:26">
      <c r="B189" s="1145"/>
      <c r="C189" s="1145"/>
      <c r="D189" s="1145"/>
      <c r="E189" s="1145"/>
      <c r="F189" s="1145"/>
      <c r="G189" s="1145"/>
      <c r="H189" s="1145"/>
      <c r="I189" s="1145"/>
      <c r="J189" s="1145"/>
      <c r="K189" s="1145"/>
      <c r="L189" s="1145"/>
      <c r="M189" s="124"/>
      <c r="N189" s="124"/>
      <c r="O189" s="163"/>
      <c r="P189" s="124"/>
      <c r="Q189" s="172"/>
      <c r="R189" s="124"/>
      <c r="S189" s="124"/>
      <c r="T189" s="124"/>
      <c r="U189" s="124"/>
      <c r="V189" s="124"/>
      <c r="W189" s="124"/>
      <c r="X189" s="124"/>
      <c r="Y189" s="124"/>
      <c r="Z189" s="124"/>
    </row>
    <row r="190" spans="2:26" ht="27" customHeight="1">
      <c r="B190" s="1145"/>
      <c r="C190" s="1145"/>
      <c r="D190" s="1145"/>
      <c r="E190" s="1145"/>
      <c r="F190" s="1145"/>
      <c r="G190" s="1145"/>
      <c r="H190" s="1145"/>
      <c r="I190" s="1145"/>
      <c r="J190" s="1145"/>
      <c r="K190" s="1145"/>
      <c r="L190" s="1145"/>
      <c r="M190" s="124"/>
      <c r="N190" s="124"/>
      <c r="O190" s="163"/>
      <c r="P190" s="124"/>
      <c r="Q190" s="172"/>
      <c r="R190" s="124"/>
      <c r="S190" s="124"/>
      <c r="T190" s="124"/>
      <c r="U190" s="124"/>
      <c r="V190" s="124"/>
      <c r="W190" s="124"/>
      <c r="X190" s="124"/>
      <c r="Y190" s="124"/>
      <c r="Z190" s="124"/>
    </row>
    <row r="191" spans="2:26" ht="16.5" customHeight="1">
      <c r="B191" s="1145"/>
      <c r="C191" s="1145"/>
      <c r="D191" s="1145"/>
      <c r="E191" s="1145"/>
      <c r="F191" s="1145"/>
      <c r="G191" s="1145"/>
      <c r="H191" s="1145"/>
      <c r="I191" s="1145"/>
      <c r="J191" s="1145"/>
      <c r="K191" s="1145"/>
      <c r="L191" s="1145"/>
      <c r="M191" s="124"/>
      <c r="N191" s="124"/>
      <c r="O191" s="163"/>
      <c r="P191" s="124"/>
      <c r="Q191" s="172"/>
      <c r="R191" s="124"/>
      <c r="S191" s="124"/>
      <c r="T191" s="124"/>
      <c r="U191" s="124"/>
      <c r="V191" s="124"/>
      <c r="W191" s="124"/>
      <c r="X191" s="124"/>
      <c r="Y191" s="124"/>
      <c r="Z191" s="124"/>
    </row>
    <row r="192" spans="2:26">
      <c r="B192" s="1145"/>
      <c r="C192" s="1145"/>
      <c r="D192" s="1145"/>
      <c r="E192" s="1145"/>
      <c r="F192" s="1145"/>
      <c r="G192" s="1145"/>
      <c r="H192" s="1145"/>
      <c r="I192" s="1145"/>
      <c r="J192" s="1145"/>
      <c r="K192" s="1145"/>
      <c r="L192" s="1145"/>
      <c r="M192" s="124"/>
      <c r="N192" s="124"/>
      <c r="O192" s="163"/>
      <c r="P192" s="124"/>
      <c r="Q192" s="172"/>
      <c r="R192" s="124"/>
      <c r="S192" s="124"/>
      <c r="T192" s="124"/>
      <c r="U192" s="124"/>
      <c r="V192" s="124"/>
      <c r="W192" s="124"/>
      <c r="X192" s="124"/>
      <c r="Y192" s="124"/>
      <c r="Z192" s="124"/>
    </row>
    <row r="193" spans="2:12">
      <c r="B193" s="23"/>
      <c r="C193" s="125"/>
      <c r="D193" s="125"/>
      <c r="E193" s="125"/>
      <c r="F193" s="23"/>
      <c r="G193" s="23"/>
      <c r="H193" s="23"/>
      <c r="I193" s="23"/>
      <c r="J193" s="75"/>
      <c r="K193" s="75"/>
      <c r="L193" s="75"/>
    </row>
    <row r="194" spans="2:12">
      <c r="B194" s="23"/>
      <c r="C194" s="125"/>
      <c r="D194" s="125"/>
      <c r="E194" s="125"/>
      <c r="F194" s="23"/>
      <c r="G194" s="23"/>
      <c r="H194" s="23"/>
      <c r="I194" s="23"/>
      <c r="J194" s="75"/>
      <c r="K194" s="75"/>
      <c r="L194" s="75"/>
    </row>
    <row r="195" spans="2:12">
      <c r="B195" s="23"/>
      <c r="C195" s="125"/>
      <c r="D195" s="125"/>
      <c r="E195" s="125"/>
      <c r="F195" s="23"/>
      <c r="G195" s="23"/>
      <c r="H195" s="23"/>
      <c r="I195" s="23"/>
      <c r="J195" s="75"/>
      <c r="K195" s="75"/>
      <c r="L195" s="75"/>
    </row>
    <row r="196" spans="2:12">
      <c r="B196" s="23"/>
      <c r="C196" s="125"/>
      <c r="D196" s="125"/>
      <c r="E196" s="125"/>
      <c r="F196" s="23"/>
      <c r="G196" s="23"/>
      <c r="H196" s="23"/>
      <c r="I196" s="23"/>
      <c r="J196" s="75"/>
      <c r="K196" s="75"/>
      <c r="L196" s="75"/>
    </row>
    <row r="197" spans="2:12">
      <c r="B197" s="23"/>
      <c r="C197" s="125"/>
      <c r="D197" s="125"/>
      <c r="E197" s="125"/>
      <c r="F197" s="23"/>
      <c r="G197" s="23"/>
      <c r="H197" s="23"/>
      <c r="I197" s="23"/>
      <c r="J197" s="75"/>
      <c r="K197" s="75"/>
      <c r="L197" s="75"/>
    </row>
  </sheetData>
  <mergeCells count="41">
    <mergeCell ref="B86:P86"/>
    <mergeCell ref="F6:H6"/>
    <mergeCell ref="B187:L187"/>
    <mergeCell ref="B178:L178"/>
    <mergeCell ref="B179:L179"/>
    <mergeCell ref="B180:L180"/>
    <mergeCell ref="B181:L181"/>
    <mergeCell ref="B182:L182"/>
    <mergeCell ref="B183:L183"/>
    <mergeCell ref="B170:L170"/>
    <mergeCell ref="J6:J7"/>
    <mergeCell ref="B110:P110"/>
    <mergeCell ref="B118:Z118"/>
    <mergeCell ref="N6:N7"/>
    <mergeCell ref="B111:P111"/>
    <mergeCell ref="Q6:Q7"/>
    <mergeCell ref="P6:P7"/>
    <mergeCell ref="B6:B7"/>
    <mergeCell ref="C6:C7"/>
    <mergeCell ref="D6:D7"/>
    <mergeCell ref="I6:I7"/>
    <mergeCell ref="O6:O7"/>
    <mergeCell ref="M6:M7"/>
    <mergeCell ref="K6:K7"/>
    <mergeCell ref="E6:E7"/>
    <mergeCell ref="B190:L190"/>
    <mergeCell ref="B191:L191"/>
    <mergeCell ref="B192:L192"/>
    <mergeCell ref="L6:L7"/>
    <mergeCell ref="B188:L188"/>
    <mergeCell ref="B189:L189"/>
    <mergeCell ref="B177:L177"/>
    <mergeCell ref="B171:L171"/>
    <mergeCell ref="B172:L172"/>
    <mergeCell ref="B173:L173"/>
    <mergeCell ref="B174:L174"/>
    <mergeCell ref="B175:L175"/>
    <mergeCell ref="B176:L176"/>
    <mergeCell ref="B184:L184"/>
    <mergeCell ref="B185:L185"/>
    <mergeCell ref="B186:L186"/>
  </mergeCells>
  <phoneticPr fontId="133" type="noConversion"/>
  <conditionalFormatting sqref="E9:L13 N8:Q13 E8:G8 E49:G49 L49 J49 E20:H20 J8 N15:Q35 G8:G29 N37:Q58 E15:L19 E37:L48 E21:L35 J20:L20 E50:L58">
    <cfRule type="expression" dxfId="2170" priority="10">
      <formula>OR(AND(E8="",$B8="Croatia (2014)"),AND(E8="",$B8="Poland (2014)"),AND(E8="",$B8="Albania (2015)"),AND(E8="",$B8="United States (2011)"),AND(E8="",$B8="Costa Rica (2010)"),AND(E8="",$B8="Panama (2016)"),AND(E8="",$B8="Paraguay (2014) "),AND(E8="",$B8="Peru (2009)"),AND(E8="",$B8="Peru (2011)"),AND(E8="",$B8="Tanzania (2011)"),AND(E8="",$B8="Uganda (2012)"),AND(E8="",$B8="Venezuela (2013)"),AND(E8="",$B8="Mexico (2014)"),AND(E8="",$B8="Iran (2011)"),AND(E8="",$B8="Ghana (2012)"),AND(E8="",$B8="El Salvador (2011)"),AND(E8="",$B8="Ethiopia (2010)"),AND(E8="",$B8="Colombia (2014)"),AND(E8="",$B8="Bolivia (2009)"),AND(E8="",$B8="Dominican Republic (2013)"),AND(E8="",$B8="Mexico (2010)"),AND(E8="",$B8="India (2011)"),AND(E8="",$B8="China (2014)"))</formula>
    </cfRule>
  </conditionalFormatting>
  <conditionalFormatting sqref="M9:M10 M21:M22 M37:M38 M12:M13 M15:M17 M19 M24:M28 M30:M35 M41 M43:M48 M50:M54 M56:M58">
    <cfRule type="expression" dxfId="2169" priority="5">
      <formula>OR(AND(M9="",$B9="Poland (2014)"),AND(M9="",$B9="Croatia (2014)"),AND(M9="",$B9="Albania (2015)"),AND(M9="",$B9="United States (2011)"),AND(M9="",$B9="Costa Rica (2010)"),AND(M9="",$B9="Panama (2016)"),AND(M9="",$B9="Paraguay (2014) "),AND(M9="",$B9="Peru (2009)"),AND(M9="",$B9="Peru (2011)"),AND(M9="",$B9="Tanzania (2011)"),AND(M9="",$B9="Uganda (2012)"),AND(M9="",$B9="Venezuela (2013)"),AND(M9="",$B9="Mexico (2014)"),AND(M9="",$B9="Iran (2011)"),AND(M9="",$B9="Ghana (2012)"),AND(M9="",$B9="El Salvador (2011)"),AND(M9="",$B9="Ethiopia (2010)"),AND(M9="",$B9="Colombia (2014)"),AND(M9="",$B9="Bolivia (2009)"),AND(M9="",$B9="Dominican Republic (2013)"),AND(M9="",$B9="Mexico (2010)"),AND(M9="",$B9="India (2011)"),AND(M9="",$B9="China (2014)"))</formula>
    </cfRule>
  </conditionalFormatting>
  <conditionalFormatting sqref="N36:Q36 E36:H36 J36:K36">
    <cfRule type="expression" dxfId="2168" priority="4">
      <formula>OR(AND(E36="",$B36="Croatia (2014)"),AND(E36="",$B36="Poland (2014)"),AND(E36="",$B36="Albania (2015)"),AND(E36="",$B36="United States (2011)"),AND(E36="",$B36="Costa Rica (2010)"),AND(E36="",$B36="Panama (2016)"),AND(E36="",$B36="Paraguay (2014) "),AND(E36="",$B36="Peru (2009)"),AND(E36="",$B36="Peru (2011)"),AND(E36="",$B36="Tanzania (2011)"),AND(E36="",$B36="Uganda (2012)"),AND(E36="",$B36="Venezuela (2013)"),AND(E36="",$B36="Mexico (2014)"),AND(E36="",$B36="Iran (2011)"),AND(E36="",$B36="Ghana (2012)"),AND(E36="",$B36="El Salvador (2011)"),AND(E36="",$B36="Ethiopia (2010)"),AND(E36="",$B36="Colombia (2014)"),AND(E36="",$B36="Bolivia (2009)"),AND(E36="",$B36="Dominican Republic (2013)"),AND(E36="",$B36="Mexico (2010)"),AND(E36="",$B36="India (2011)"),AND(E36="",$B36="China (2014)"))</formula>
    </cfRule>
  </conditionalFormatting>
  <conditionalFormatting sqref="N14:Q14 E14:G14 J14">
    <cfRule type="expression" dxfId="2167" priority="3">
      <formula>OR(AND(E14="",$B14="Croatia (2014)"),AND(E14="",$B14="Poland (2014)"),AND(E14="",$B14="Albania (2015)"),AND(E14="",$B14="United States (2011)"),AND(E14="",$B14="Costa Rica (2010)"),AND(E14="",$B14="Panama (2016)"),AND(E14="",$B14="Paraguay (2014) "),AND(E14="",$B14="Peru (2009)"),AND(E14="",$B14="Peru (2011)"),AND(E14="",$B14="Tanzania (2011)"),AND(E14="",$B14="Uganda (2012)"),AND(E14="",$B14="Venezuela (2013)"),AND(E14="",$B14="Mexico (2014)"),AND(E14="",$B14="Iran (2011)"),AND(E14="",$B14="Ghana (2012)"),AND(E14="",$B14="El Salvador (2011)"),AND(E14="",$B14="Ethiopia (2010)"),AND(E14="",$B14="Colombia (2014)"),AND(E14="",$B14="Bolivia (2009)"),AND(E14="",$B14="Dominican Republic (2013)"),AND(E14="",$B14="Mexico (2010)"),AND(E14="",$B14="India (2011)"),AND(E14="",$B14="China (2014)"))</formula>
    </cfRule>
  </conditionalFormatting>
  <conditionalFormatting sqref="M8">
    <cfRule type="expression" dxfId="2166" priority="2">
      <formula>OR(AND(M8="",$B8="Poland (2014)"),AND(M8="",$B8="Croatia (2014)"),AND(M8="",$B8="Albania (2015)"),AND(M8="",$B8="United States (2011)"),AND(M8="",$B8="Costa Rica (2010)"),AND(M8="",$B8="Panama (2016)"),AND(M8="",$B8="Paraguay (2014) "),AND(M8="",$B8="Peru (2009)"),AND(M8="",$B8="Peru (2011)"),AND(M8="",$B8="Tanzania (2011)"),AND(M8="",$B8="Uganda (2012)"),AND(M8="",$B8="Venezuela (2013)"),AND(M8="",$B8="Mexico (2014)"),AND(M8="",$B8="Iran (2011)"),AND(M8="",$B8="Ghana (2012)"),AND(M8="",$B8="El Salvador (2011)"),AND(M8="",$B8="Ethiopia (2010)"),AND(M8="",$B8="Colombia (2014)"),AND(M8="",$B8="Bolivia (2009)"),AND(M8="",$B8="Dominican Republic (2013)"),AND(M8="",$B8="Mexico (2010)"),AND(M8="",$B8="India (2011)"),AND(M8="",$B8="China (2014)"))</formula>
    </cfRule>
  </conditionalFormatting>
  <hyperlinks>
    <hyperlink ref="A1" location="Contents!A1" display="Go to Contents" xr:uid="{8B5535E4-EBBB-074D-BF4D-97AAEE9F3577}"/>
  </hyperlinks>
  <pageMargins left="0.7" right="0.7" top="0.75" bottom="0.75" header="0.3" footer="0.3"/>
  <pageSetup scale="1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BV234"/>
  <sheetViews>
    <sheetView showGridLines="0" zoomScale="71" zoomScaleNormal="70" workbookViewId="0">
      <selection activeCell="C10" sqref="C10"/>
    </sheetView>
  </sheetViews>
  <sheetFormatPr baseColWidth="10" defaultColWidth="10.83203125" defaultRowHeight="15"/>
  <cols>
    <col min="1" max="1" width="5" style="179" customWidth="1" collapsed="1"/>
    <col min="2" max="2" width="26.1640625" style="23" customWidth="1" collapsed="1"/>
    <col min="3" max="3" width="17.33203125" style="23" customWidth="1" collapsed="1"/>
    <col min="4" max="4" width="14" style="125" customWidth="1" collapsed="1"/>
    <col min="5" max="5" width="2.1640625" style="23" customWidth="1" collapsed="1"/>
    <col min="6" max="6" width="14.5" style="23" customWidth="1" collapsed="1"/>
    <col min="7" max="7" width="23.1640625" style="23" customWidth="1" collapsed="1"/>
    <col min="8" max="8" width="2.1640625" style="23" customWidth="1" collapsed="1"/>
    <col min="9" max="9" width="11.83203125" style="174" customWidth="1" collapsed="1"/>
    <col min="10" max="10" width="14" style="174" customWidth="1" collapsed="1"/>
    <col min="11" max="11" width="16.33203125" style="174" customWidth="1" collapsed="1"/>
    <col min="12" max="12" width="11.83203125" style="175" customWidth="1" collapsed="1"/>
    <col min="13" max="13" width="13.33203125" style="75" customWidth="1" collapsed="1"/>
    <col min="14" max="15" width="11.83203125" style="175" customWidth="1" collapsed="1"/>
    <col min="16" max="16" width="2.5" style="175" customWidth="1" collapsed="1"/>
    <col min="17" max="20" width="11.83203125" style="175" customWidth="1" collapsed="1"/>
    <col min="21" max="21" width="3.1640625" style="175" customWidth="1" collapsed="1"/>
    <col min="22" max="22" width="11.83203125" style="176" customWidth="1" collapsed="1"/>
    <col min="23" max="23" width="3" style="176" customWidth="1" collapsed="1"/>
    <col min="24" max="24" width="17" style="175" customWidth="1" collapsed="1"/>
    <col min="25" max="25" width="11.83203125" style="175" customWidth="1" collapsed="1"/>
    <col min="26" max="26" width="6.5" style="23" customWidth="1" collapsed="1"/>
    <col min="27" max="28" width="12" style="177" customWidth="1" collapsed="1"/>
    <col min="29" max="29" width="12.1640625" style="178" customWidth="1" collapsed="1"/>
    <col min="30" max="30" width="12" style="177" customWidth="1" collapsed="1"/>
    <col min="31" max="33" width="12.1640625" style="177" customWidth="1" collapsed="1"/>
    <col min="34" max="34" width="2.83203125" style="178" customWidth="1" collapsed="1"/>
    <col min="35" max="35" width="13.83203125" style="177" customWidth="1" collapsed="1"/>
    <col min="36" max="36" width="2.5" style="177" customWidth="1" collapsed="1"/>
    <col min="37" max="37" width="15.33203125" style="177" customWidth="1" collapsed="1"/>
    <col min="38" max="38" width="3" style="177" customWidth="1" collapsed="1"/>
    <col min="39" max="39" width="17.5" style="178" customWidth="1" collapsed="1"/>
    <col min="40" max="40" width="15.33203125" style="178" customWidth="1" collapsed="1"/>
    <col min="41" max="41" width="20.33203125" style="23" customWidth="1" collapsed="1"/>
    <col min="42" max="16384" width="10.83203125" style="23" collapsed="1"/>
  </cols>
  <sheetData>
    <row r="1" spans="1:42" ht="36" customHeight="1">
      <c r="A1" s="173" t="s">
        <v>209</v>
      </c>
    </row>
    <row r="2" spans="1:42" ht="36" customHeight="1">
      <c r="A2" s="173"/>
    </row>
    <row r="3" spans="1:42" ht="21" customHeight="1">
      <c r="B3" s="121" t="s">
        <v>223</v>
      </c>
      <c r="C3" s="180"/>
      <c r="D3" s="181"/>
    </row>
    <row r="4" spans="1:42" ht="16">
      <c r="B4" s="106" t="s">
        <v>0</v>
      </c>
      <c r="D4" s="182"/>
    </row>
    <row r="5" spans="1:42" ht="16" thickBot="1">
      <c r="B5" s="184"/>
      <c r="C5" s="141"/>
      <c r="D5" s="122"/>
      <c r="E5" s="185"/>
      <c r="F5" s="186"/>
      <c r="G5" s="186"/>
      <c r="H5" s="185"/>
      <c r="I5" s="122"/>
      <c r="J5" s="183"/>
      <c r="K5" s="183"/>
      <c r="L5" s="696"/>
      <c r="M5" s="141"/>
      <c r="N5" s="880"/>
      <c r="O5" s="122"/>
      <c r="P5" s="183"/>
      <c r="Q5" s="183"/>
      <c r="R5" s="141"/>
      <c r="S5" s="141"/>
      <c r="T5" s="122"/>
      <c r="U5" s="183"/>
      <c r="V5" s="122"/>
      <c r="W5" s="183"/>
      <c r="X5" s="141"/>
      <c r="Y5" s="141"/>
      <c r="AA5" s="141"/>
      <c r="AB5" s="122"/>
      <c r="AC5" s="141"/>
      <c r="AD5" s="122"/>
      <c r="AE5" s="141"/>
      <c r="AF5" s="141"/>
      <c r="AG5" s="141"/>
      <c r="AH5" s="122"/>
      <c r="AI5" s="141"/>
      <c r="AJ5" s="122"/>
      <c r="AK5" s="122"/>
      <c r="AL5" s="122"/>
      <c r="AM5" s="122"/>
      <c r="AN5" s="141"/>
      <c r="AO5" s="141"/>
    </row>
    <row r="6" spans="1:42" ht="26" customHeight="1">
      <c r="B6" s="1173" t="s">
        <v>3</v>
      </c>
      <c r="C6" s="1173" t="s">
        <v>1</v>
      </c>
      <c r="D6" s="1176" t="s">
        <v>4</v>
      </c>
      <c r="E6" s="185"/>
      <c r="F6" s="1150" t="s">
        <v>85</v>
      </c>
      <c r="G6" s="1176" t="s">
        <v>221</v>
      </c>
      <c r="H6" s="90"/>
      <c r="I6" s="1170" t="s">
        <v>539</v>
      </c>
      <c r="J6" s="1170"/>
      <c r="K6" s="1170"/>
      <c r="L6" s="1170"/>
      <c r="M6" s="1170"/>
      <c r="N6" s="1170"/>
      <c r="O6" s="1170"/>
      <c r="P6" s="1170"/>
      <c r="Q6" s="1170"/>
      <c r="R6" s="1170"/>
      <c r="S6" s="1170"/>
      <c r="T6" s="1170"/>
      <c r="U6" s="1170"/>
      <c r="V6" s="1170"/>
      <c r="W6" s="1170"/>
      <c r="X6" s="1170"/>
      <c r="Y6" s="1170"/>
      <c r="AA6" s="1170" t="s">
        <v>540</v>
      </c>
      <c r="AB6" s="1170"/>
      <c r="AC6" s="1170"/>
      <c r="AD6" s="1170"/>
      <c r="AE6" s="1170"/>
      <c r="AF6" s="1170"/>
      <c r="AG6" s="1170"/>
      <c r="AH6" s="1170"/>
      <c r="AI6" s="1170"/>
      <c r="AJ6" s="1170"/>
      <c r="AK6" s="1170"/>
      <c r="AL6" s="1170"/>
      <c r="AM6" s="1170"/>
      <c r="AN6" s="1170"/>
      <c r="AO6" s="1170"/>
    </row>
    <row r="7" spans="1:42" ht="35" customHeight="1">
      <c r="B7" s="1174"/>
      <c r="C7" s="1174"/>
      <c r="D7" s="1177"/>
      <c r="E7" s="185"/>
      <c r="F7" s="1146"/>
      <c r="G7" s="1177"/>
      <c r="H7" s="90"/>
      <c r="I7" s="1179" t="s">
        <v>234</v>
      </c>
      <c r="J7" s="1167" t="s">
        <v>98</v>
      </c>
      <c r="K7" s="1167"/>
      <c r="L7" s="1167"/>
      <c r="M7" s="1167"/>
      <c r="N7" s="1167"/>
      <c r="O7" s="1167"/>
      <c r="P7" s="1167"/>
      <c r="Q7" s="1167"/>
      <c r="R7" s="1167"/>
      <c r="S7" s="1167"/>
      <c r="T7" s="1167"/>
      <c r="U7" s="1167"/>
      <c r="V7" s="1167"/>
      <c r="W7" s="187"/>
      <c r="X7" s="188"/>
      <c r="Y7" s="188"/>
      <c r="AA7" s="1163" t="s">
        <v>75</v>
      </c>
      <c r="AB7" s="1165" t="s">
        <v>74</v>
      </c>
      <c r="AC7" s="1167" t="s">
        <v>228</v>
      </c>
      <c r="AD7" s="1167"/>
      <c r="AE7" s="1167"/>
      <c r="AF7" s="1167"/>
      <c r="AG7" s="1167"/>
      <c r="AH7" s="187"/>
      <c r="AI7" s="189" t="s">
        <v>267</v>
      </c>
      <c r="AJ7" s="187"/>
      <c r="AK7" s="189" t="s">
        <v>233</v>
      </c>
      <c r="AL7" s="187"/>
      <c r="AM7" s="190"/>
      <c r="AN7" s="190"/>
      <c r="AO7" s="190"/>
    </row>
    <row r="8" spans="1:42" ht="36" customHeight="1">
      <c r="B8" s="1174"/>
      <c r="C8" s="1174"/>
      <c r="D8" s="1177"/>
      <c r="E8" s="185"/>
      <c r="F8" s="1146"/>
      <c r="G8" s="1177"/>
      <c r="H8" s="90"/>
      <c r="I8" s="1165"/>
      <c r="J8" s="1179" t="s">
        <v>235</v>
      </c>
      <c r="K8" s="1179" t="s">
        <v>681</v>
      </c>
      <c r="L8" s="1180" t="s">
        <v>112</v>
      </c>
      <c r="M8" s="1180"/>
      <c r="N8" s="1180"/>
      <c r="O8" s="1180"/>
      <c r="P8" s="107"/>
      <c r="Q8" s="1180" t="s">
        <v>227</v>
      </c>
      <c r="R8" s="1180"/>
      <c r="S8" s="1180"/>
      <c r="T8" s="1180"/>
      <c r="U8" s="107"/>
      <c r="V8" s="1156" t="s">
        <v>71</v>
      </c>
      <c r="W8" s="191"/>
      <c r="X8" s="1171" t="s">
        <v>72</v>
      </c>
      <c r="Y8" s="1165" t="s">
        <v>73</v>
      </c>
      <c r="AA8" s="1163"/>
      <c r="AB8" s="1165"/>
      <c r="AC8" s="1162" t="s">
        <v>238</v>
      </c>
      <c r="AD8" s="1160" t="s">
        <v>76</v>
      </c>
      <c r="AE8" s="1160" t="s">
        <v>77</v>
      </c>
      <c r="AF8" s="1160" t="s">
        <v>78</v>
      </c>
      <c r="AG8" s="1160" t="s">
        <v>106</v>
      </c>
      <c r="AH8" s="187"/>
      <c r="AI8" s="1162" t="s">
        <v>79</v>
      </c>
      <c r="AJ8" s="187"/>
      <c r="AK8" s="1162" t="s">
        <v>81</v>
      </c>
      <c r="AL8" s="187"/>
      <c r="AM8" s="1168" t="s">
        <v>80</v>
      </c>
      <c r="AN8" s="1168" t="s">
        <v>82</v>
      </c>
      <c r="AO8" s="1158" t="s">
        <v>83</v>
      </c>
    </row>
    <row r="9" spans="1:42" s="90" customFormat="1" ht="68.25" customHeight="1" thickBot="1">
      <c r="A9" s="192"/>
      <c r="B9" s="1175"/>
      <c r="C9" s="1175"/>
      <c r="D9" s="1178"/>
      <c r="F9" s="1147"/>
      <c r="G9" s="1178"/>
      <c r="I9" s="1166"/>
      <c r="J9" s="1166"/>
      <c r="K9" s="1166"/>
      <c r="L9" s="98" t="s">
        <v>236</v>
      </c>
      <c r="M9" s="193" t="s">
        <v>65</v>
      </c>
      <c r="N9" s="193" t="s">
        <v>66</v>
      </c>
      <c r="O9" s="194" t="s">
        <v>67</v>
      </c>
      <c r="P9" s="103"/>
      <c r="Q9" s="98" t="s">
        <v>237</v>
      </c>
      <c r="R9" s="193" t="s">
        <v>68</v>
      </c>
      <c r="S9" s="193" t="s">
        <v>69</v>
      </c>
      <c r="T9" s="194" t="s">
        <v>70</v>
      </c>
      <c r="U9" s="103"/>
      <c r="V9" s="1157"/>
      <c r="W9" s="191"/>
      <c r="X9" s="1172"/>
      <c r="Y9" s="1166"/>
      <c r="AA9" s="1164"/>
      <c r="AB9" s="1166"/>
      <c r="AC9" s="1157"/>
      <c r="AD9" s="1161"/>
      <c r="AE9" s="1161"/>
      <c r="AF9" s="1161"/>
      <c r="AG9" s="1161"/>
      <c r="AH9" s="195"/>
      <c r="AI9" s="1157"/>
      <c r="AJ9" s="191"/>
      <c r="AK9" s="1157"/>
      <c r="AL9" s="191"/>
      <c r="AM9" s="1169"/>
      <c r="AN9" s="1169"/>
      <c r="AO9" s="1159"/>
    </row>
    <row r="10" spans="1:42" s="275" customFormat="1" ht="15" customHeight="1">
      <c r="A10" s="523">
        <f>A9+1</f>
        <v>1</v>
      </c>
      <c r="B10" s="576" t="s">
        <v>709</v>
      </c>
      <c r="C10" s="289" t="s">
        <v>498</v>
      </c>
      <c r="D10" s="289" t="s">
        <v>498</v>
      </c>
      <c r="F10" s="588">
        <v>2880703</v>
      </c>
      <c r="G10" s="299">
        <v>1434307000000</v>
      </c>
      <c r="H10" s="597"/>
      <c r="I10" s="279">
        <v>0.27600000000000002</v>
      </c>
      <c r="J10" s="279">
        <v>0.247</v>
      </c>
      <c r="K10" s="281">
        <f>M10+R10+S10+X10</f>
        <v>0.14399999999999999</v>
      </c>
      <c r="L10" s="279">
        <f>SUM(M10:O10)</f>
        <v>4.2000000000000003E-2</v>
      </c>
      <c r="M10" s="548">
        <v>2.1999999999999999E-2</v>
      </c>
      <c r="N10" s="548">
        <v>1.7000000000000001E-2</v>
      </c>
      <c r="O10" s="548">
        <v>3.0000000000000001E-3</v>
      </c>
      <c r="P10" s="279"/>
      <c r="Q10" s="329">
        <f>SUM(R10:T10)</f>
        <v>0.126</v>
      </c>
      <c r="R10" s="549">
        <v>9.0999999999999998E-2</v>
      </c>
      <c r="S10" s="598">
        <v>3.1E-2</v>
      </c>
      <c r="T10" s="549">
        <v>4.0000000000000001E-3</v>
      </c>
      <c r="U10" s="599"/>
      <c r="V10" s="329">
        <v>7.9000000000000001E-2</v>
      </c>
      <c r="W10" s="599"/>
      <c r="X10" s="646"/>
      <c r="Y10" s="329">
        <v>2.9000000000000001E-2</v>
      </c>
      <c r="Z10" s="550"/>
      <c r="AA10" s="550">
        <v>0.32790000000000002</v>
      </c>
      <c r="AB10" s="648"/>
      <c r="AC10" s="329">
        <v>9.1200000000000003E-2</v>
      </c>
      <c r="AD10" s="647"/>
      <c r="AE10" s="549">
        <v>2.8000000000000001E-2</v>
      </c>
      <c r="AF10" s="549">
        <v>2.8400000000000002E-2</v>
      </c>
      <c r="AG10" s="549">
        <v>3.5000000000000003E-2</v>
      </c>
      <c r="AH10" s="646"/>
      <c r="AI10" s="646"/>
      <c r="AJ10" s="329"/>
      <c r="AK10" s="646"/>
      <c r="AL10" s="551"/>
      <c r="AM10" s="329">
        <v>9.1200000000000003E-2</v>
      </c>
      <c r="AN10" s="329">
        <v>9.1200000000000003E-2</v>
      </c>
      <c r="AO10" s="329">
        <v>9.1200000000000003E-2</v>
      </c>
      <c r="AP10" s="584"/>
    </row>
    <row r="11" spans="1:42" s="275" customFormat="1" ht="15" customHeight="1">
      <c r="A11" s="523">
        <f t="shared" ref="A11:A18" si="0">A10+1</f>
        <v>2</v>
      </c>
      <c r="B11" s="576" t="s">
        <v>10</v>
      </c>
      <c r="C11" s="289" t="s">
        <v>272</v>
      </c>
      <c r="D11" s="289" t="s">
        <v>504</v>
      </c>
      <c r="F11" s="588">
        <v>36138213</v>
      </c>
      <c r="G11" s="299">
        <v>2637913848215.5498</v>
      </c>
      <c r="H11" s="597"/>
      <c r="I11" s="279">
        <v>0.33183965491955325</v>
      </c>
      <c r="J11" s="279">
        <v>0.23902206406902254</v>
      </c>
      <c r="K11" s="279">
        <v>0.19606943891184919</v>
      </c>
      <c r="L11" s="279">
        <v>8.3566774077811462E-2</v>
      </c>
      <c r="M11" s="548">
        <v>2.0575947258261205E-2</v>
      </c>
      <c r="N11" s="548">
        <v>3.0511306917610601E-2</v>
      </c>
      <c r="O11" s="548">
        <v>3.2479519901939667E-2</v>
      </c>
      <c r="P11" s="279"/>
      <c r="Q11" s="329">
        <v>0.15274805696798671</v>
      </c>
      <c r="R11" s="549">
        <v>7.22148073493733E-2</v>
      </c>
      <c r="S11" s="549">
        <v>1.54668672430488E-2</v>
      </c>
      <c r="T11" s="549">
        <v>6.5066382375564599E-2</v>
      </c>
      <c r="U11" s="329"/>
      <c r="V11" s="329">
        <v>2.707233023224365E-3</v>
      </c>
      <c r="W11" s="329"/>
      <c r="X11" s="329">
        <v>8.7811817061165906E-2</v>
      </c>
      <c r="Y11" s="329">
        <v>5.0057737893648624E-3</v>
      </c>
      <c r="Z11" s="550"/>
      <c r="AA11" s="550">
        <v>0.44137634853111302</v>
      </c>
      <c r="AB11" s="550">
        <v>0.42086625277657003</v>
      </c>
      <c r="AC11" s="329">
        <v>0.2090082278153802</v>
      </c>
      <c r="AD11" s="549">
        <v>5.7963499339158099E-2</v>
      </c>
      <c r="AE11" s="549">
        <v>7.4759745537809799E-2</v>
      </c>
      <c r="AF11" s="549">
        <v>5.6486769874301297E-2</v>
      </c>
      <c r="AG11" s="549">
        <v>1.9798213064111E-2</v>
      </c>
      <c r="AH11" s="329"/>
      <c r="AI11" s="329">
        <v>7.1007071166916E-2</v>
      </c>
      <c r="AJ11" s="329"/>
      <c r="AK11" s="329">
        <v>5.9338457698557598E-2</v>
      </c>
      <c r="AL11" s="329"/>
      <c r="AM11" s="329">
        <v>0.28001529898229621</v>
      </c>
      <c r="AN11" s="329">
        <v>0.26834668551393781</v>
      </c>
      <c r="AO11" s="329">
        <v>0.33935375668085382</v>
      </c>
      <c r="AP11" s="584"/>
    </row>
    <row r="12" spans="1:42" s="275" customFormat="1" ht="15" customHeight="1">
      <c r="A12" s="523">
        <f t="shared" si="0"/>
        <v>3</v>
      </c>
      <c r="B12" s="576" t="s">
        <v>11</v>
      </c>
      <c r="C12" s="289" t="s">
        <v>499</v>
      </c>
      <c r="D12" s="289" t="s">
        <v>499</v>
      </c>
      <c r="F12" s="588">
        <v>2965466.5331904572</v>
      </c>
      <c r="G12" s="299">
        <v>3777945600000</v>
      </c>
      <c r="H12" s="597"/>
      <c r="I12" s="279">
        <v>0.23983187608630466</v>
      </c>
      <c r="J12" s="279">
        <v>0.17147101879921195</v>
      </c>
      <c r="K12" s="279">
        <v>0.15154995376323047</v>
      </c>
      <c r="L12" s="279">
        <v>5.1675042647517218E-2</v>
      </c>
      <c r="M12" s="548">
        <v>2.1495968602618314E-2</v>
      </c>
      <c r="N12" s="548">
        <v>2.5898281859855262E-2</v>
      </c>
      <c r="O12" s="548">
        <v>4.2807921850436387E-3</v>
      </c>
      <c r="P12" s="279"/>
      <c r="Q12" s="329">
        <v>0.11570274622270897</v>
      </c>
      <c r="R12" s="549">
        <v>8.6947466898411666E-2</v>
      </c>
      <c r="S12" s="549">
        <v>1.0430134568374938E-2</v>
      </c>
      <c r="T12" s="549">
        <v>1.8325144755922371E-2</v>
      </c>
      <c r="U12" s="329"/>
      <c r="V12" s="329">
        <v>4.0932299289857428E-3</v>
      </c>
      <c r="W12" s="329"/>
      <c r="X12" s="329">
        <v>3.2676383693825556E-2</v>
      </c>
      <c r="Y12" s="329">
        <v>3.5684473593267201E-2</v>
      </c>
      <c r="Z12" s="550"/>
      <c r="AA12" s="550">
        <v>0.26826746790636691</v>
      </c>
      <c r="AB12" s="550">
        <v>0.25886082107693664</v>
      </c>
      <c r="AC12" s="329">
        <v>7.7759821095624015E-2</v>
      </c>
      <c r="AD12" s="549">
        <v>2.5206300640485658E-2</v>
      </c>
      <c r="AE12" s="549">
        <v>3.5747613475164912E-2</v>
      </c>
      <c r="AF12" s="549">
        <v>1.6805906979973452E-2</v>
      </c>
      <c r="AG12" s="549"/>
      <c r="AH12" s="329"/>
      <c r="AI12" s="329">
        <v>4.2096953434162733E-2</v>
      </c>
      <c r="AJ12" s="329"/>
      <c r="AK12" s="599"/>
      <c r="AL12" s="551"/>
      <c r="AM12" s="329">
        <v>0.11985677452978674</v>
      </c>
      <c r="AN12" s="329">
        <v>7.7759821095624015E-2</v>
      </c>
      <c r="AO12" s="329">
        <v>0.11985677452978674</v>
      </c>
      <c r="AP12" s="584"/>
    </row>
    <row r="13" spans="1:42" s="275" customFormat="1" ht="15" customHeight="1">
      <c r="A13" s="523">
        <f t="shared" si="0"/>
        <v>4</v>
      </c>
      <c r="B13" s="792" t="s">
        <v>713</v>
      </c>
      <c r="C13" s="289">
        <v>2015</v>
      </c>
      <c r="D13" s="289">
        <v>2016</v>
      </c>
      <c r="F13" s="588">
        <v>9489616</v>
      </c>
      <c r="G13" s="299">
        <v>89909810000</v>
      </c>
      <c r="H13" s="597"/>
      <c r="I13" s="279">
        <v>0.433</v>
      </c>
      <c r="J13" s="279">
        <v>0.36799999999999999</v>
      </c>
      <c r="K13" s="279">
        <f>M13+R13+S13+X13</f>
        <v>0.26100000000000001</v>
      </c>
      <c r="L13" s="279">
        <v>8.4000000000000005E-2</v>
      </c>
      <c r="M13" s="548">
        <v>4.2999999999999997E-2</v>
      </c>
      <c r="N13" s="548">
        <v>2.7E-2</v>
      </c>
      <c r="O13" s="548">
        <v>1.4E-2</v>
      </c>
      <c r="P13" s="279"/>
      <c r="Q13" s="329">
        <v>0.17100000000000001</v>
      </c>
      <c r="R13" s="549">
        <v>8.4000000000000005E-2</v>
      </c>
      <c r="S13" s="549">
        <v>2.1999999999999999E-2</v>
      </c>
      <c r="T13" s="549">
        <v>6.5000000000000002E-2</v>
      </c>
      <c r="U13" s="329"/>
      <c r="V13" s="329">
        <v>1E-3</v>
      </c>
      <c r="W13" s="329"/>
      <c r="X13" s="329">
        <v>0.112</v>
      </c>
      <c r="Y13" s="329">
        <v>6.5000000000000002E-2</v>
      </c>
      <c r="Z13" s="550"/>
      <c r="AA13" s="550">
        <v>0.41</v>
      </c>
      <c r="AB13" s="648"/>
      <c r="AC13" s="648"/>
      <c r="AD13" s="647"/>
      <c r="AE13" s="549">
        <v>4.8000000000000001E-2</v>
      </c>
      <c r="AF13" s="549">
        <v>4.4999999999999998E-2</v>
      </c>
      <c r="AG13" s="647"/>
      <c r="AH13" s="329"/>
      <c r="AI13" s="329">
        <v>9.6000000000000002E-2</v>
      </c>
      <c r="AJ13" s="329"/>
      <c r="AK13" s="599">
        <v>0.03</v>
      </c>
      <c r="AL13" s="551"/>
      <c r="AM13" s="646"/>
      <c r="AN13" s="646"/>
      <c r="AO13" s="646"/>
      <c r="AP13" s="584"/>
    </row>
    <row r="14" spans="1:42" s="275" customFormat="1" ht="15" customHeight="1">
      <c r="A14" s="523">
        <f t="shared" si="0"/>
        <v>5</v>
      </c>
      <c r="B14" s="576" t="s">
        <v>12</v>
      </c>
      <c r="C14" s="289" t="s">
        <v>500</v>
      </c>
      <c r="D14" s="289" t="s">
        <v>500</v>
      </c>
      <c r="F14" s="588">
        <v>10232625</v>
      </c>
      <c r="G14" s="299">
        <v>121726745182.418</v>
      </c>
      <c r="H14" s="597"/>
      <c r="I14" s="279">
        <v>0.31495205665135917</v>
      </c>
      <c r="J14" s="279">
        <v>0.26795205665135918</v>
      </c>
      <c r="K14" s="279">
        <v>0.11333557879517279</v>
      </c>
      <c r="L14" s="279">
        <v>5.6528132624643665E-2</v>
      </c>
      <c r="M14" s="548">
        <v>2.3659500357357038E-3</v>
      </c>
      <c r="N14" s="548">
        <v>4.4558725673022416E-2</v>
      </c>
      <c r="O14" s="548">
        <v>9.6034569158855478E-3</v>
      </c>
      <c r="P14" s="279"/>
      <c r="Q14" s="329">
        <v>0.1109696287594371</v>
      </c>
      <c r="R14" s="549"/>
      <c r="S14" s="549"/>
      <c r="T14" s="549"/>
      <c r="U14" s="599"/>
      <c r="V14" s="329">
        <v>0.10045429526727842</v>
      </c>
      <c r="W14" s="329"/>
      <c r="X14" s="599"/>
      <c r="Y14" s="329">
        <v>4.7E-2</v>
      </c>
      <c r="Z14" s="550"/>
      <c r="AA14" s="550">
        <v>0.34836222669432598</v>
      </c>
      <c r="AB14" s="550">
        <v>0.33300000000000002</v>
      </c>
      <c r="AC14" s="329">
        <v>0.14691085176229965</v>
      </c>
      <c r="AD14" s="549">
        <v>2.0460335124114808E-2</v>
      </c>
      <c r="AE14" s="549">
        <v>8.2706474940349786E-2</v>
      </c>
      <c r="AF14" s="549">
        <v>3.6005303086285467E-2</v>
      </c>
      <c r="AG14" s="549">
        <v>7.7387386115495855E-3</v>
      </c>
      <c r="AH14" s="329"/>
      <c r="AI14" s="329">
        <v>3.5431818977305261E-2</v>
      </c>
      <c r="AJ14" s="329"/>
      <c r="AK14" s="329">
        <v>6.0000000000000001E-3</v>
      </c>
      <c r="AL14" s="329"/>
      <c r="AM14" s="329">
        <v>0.18234267073960489</v>
      </c>
      <c r="AN14" s="329">
        <v>0.15291085176229965</v>
      </c>
      <c r="AO14" s="329">
        <v>0.18834267073960492</v>
      </c>
      <c r="AP14" s="584"/>
    </row>
    <row r="15" spans="1:42" s="275" customFormat="1" ht="15" customHeight="1">
      <c r="A15" s="523">
        <f t="shared" si="0"/>
        <v>6</v>
      </c>
      <c r="B15" s="576" t="s">
        <v>688</v>
      </c>
      <c r="C15" s="289" t="s">
        <v>273</v>
      </c>
      <c r="D15" s="289" t="s">
        <v>500</v>
      </c>
      <c r="F15" s="588">
        <v>190519296.99999997</v>
      </c>
      <c r="G15" s="299">
        <v>3333039000000</v>
      </c>
      <c r="H15" s="597"/>
      <c r="I15" s="279">
        <v>0.36886191906762222</v>
      </c>
      <c r="J15" s="279">
        <v>0.2397463689672551</v>
      </c>
      <c r="K15" s="279">
        <v>0.18403051909869594</v>
      </c>
      <c r="L15" s="279">
        <v>9.4748356331286643E-2</v>
      </c>
      <c r="M15" s="548">
        <v>2.0131775521942157E-2</v>
      </c>
      <c r="N15" s="548">
        <v>3.7383297019880669E-2</v>
      </c>
      <c r="O15" s="548">
        <v>3.7233283789463813E-2</v>
      </c>
      <c r="P15" s="279"/>
      <c r="Q15" s="329">
        <v>0.14499801263596845</v>
      </c>
      <c r="R15" s="549">
        <v>7.3231683204544235E-2</v>
      </c>
      <c r="S15" s="549">
        <v>6.2696169396859952E-3</v>
      </c>
      <c r="T15" s="549">
        <v>6.5496712491738218E-2</v>
      </c>
      <c r="U15" s="329"/>
      <c r="V15" s="332"/>
      <c r="W15" s="332"/>
      <c r="X15" s="329">
        <v>8.4397443432523547E-2</v>
      </c>
      <c r="Y15" s="329">
        <v>4.4718106667843573E-2</v>
      </c>
      <c r="Z15" s="550"/>
      <c r="AA15" s="599">
        <v>0.48899915164051394</v>
      </c>
      <c r="AB15" s="550">
        <v>0.39548572705600971</v>
      </c>
      <c r="AC15" s="329">
        <v>0.16629821738982167</v>
      </c>
      <c r="AD15" s="549">
        <v>5.3974760303985007E-2</v>
      </c>
      <c r="AE15" s="549">
        <v>5.076447717306428E-2</v>
      </c>
      <c r="AF15" s="549">
        <v>4.9808056383411736E-2</v>
      </c>
      <c r="AG15" s="549">
        <v>1.1750923529360672E-2</v>
      </c>
      <c r="AH15" s="329"/>
      <c r="AI15" s="329">
        <v>8.6588521176388156E-2</v>
      </c>
      <c r="AJ15" s="329"/>
      <c r="AK15" s="329"/>
      <c r="AL15" s="329"/>
      <c r="AM15" s="329">
        <v>0.2528867385662098</v>
      </c>
      <c r="AN15" s="329">
        <v>0.16629821738982167</v>
      </c>
      <c r="AO15" s="329">
        <v>0.2528867385662098</v>
      </c>
      <c r="AP15" s="584"/>
    </row>
    <row r="16" spans="1:42" s="275" customFormat="1" ht="15" customHeight="1">
      <c r="A16" s="523">
        <f t="shared" si="0"/>
        <v>7</v>
      </c>
      <c r="B16" s="576" t="s">
        <v>714</v>
      </c>
      <c r="C16" s="289" t="s">
        <v>501</v>
      </c>
      <c r="D16" s="289" t="s">
        <v>501</v>
      </c>
      <c r="F16" s="588">
        <v>17586017</v>
      </c>
      <c r="G16" s="299">
        <v>6119568000000</v>
      </c>
      <c r="H16" s="597"/>
      <c r="I16" s="279">
        <v>0.21588778815759543</v>
      </c>
      <c r="J16" s="279">
        <v>0.153716732945855</v>
      </c>
      <c r="K16" s="281">
        <v>8.4486355899632132E-2</v>
      </c>
      <c r="L16" s="279">
        <v>4.4124029670068211E-2</v>
      </c>
      <c r="M16" s="548">
        <v>1.2108697868869174E-3</v>
      </c>
      <c r="N16" s="548">
        <v>4.2914793985457798E-2</v>
      </c>
      <c r="O16" s="645"/>
      <c r="P16" s="279"/>
      <c r="Q16" s="329">
        <v>0.10676407223516431</v>
      </c>
      <c r="R16" s="549">
        <v>6.32217829755303E-2</v>
      </c>
      <c r="S16" s="598">
        <v>2.0055337239491416E-2</v>
      </c>
      <c r="T16" s="549">
        <v>2.3488586122419098E-2</v>
      </c>
      <c r="U16" s="599"/>
      <c r="V16" s="329">
        <v>2.8286310406224753E-3</v>
      </c>
      <c r="W16" s="599"/>
      <c r="X16" s="646"/>
      <c r="Y16" s="329">
        <v>6.2171055211740434E-2</v>
      </c>
      <c r="Z16" s="550"/>
      <c r="AA16" s="550">
        <v>0.26815128126691296</v>
      </c>
      <c r="AB16" s="550"/>
      <c r="AC16" s="329">
        <v>7.3999999999999996E-2</v>
      </c>
      <c r="AD16" s="549">
        <v>6.0000000000000001E-3</v>
      </c>
      <c r="AE16" s="549">
        <v>3.3708261759653621E-2</v>
      </c>
      <c r="AF16" s="549">
        <v>1.5327879353575284E-2</v>
      </c>
      <c r="AG16" s="647"/>
      <c r="AH16" s="329"/>
      <c r="AI16" s="329">
        <v>8.3000000000000001E-3</v>
      </c>
      <c r="AJ16" s="329"/>
      <c r="AK16" s="329">
        <v>1.040923150130859E-2</v>
      </c>
      <c r="AL16" s="551"/>
      <c r="AM16" s="329">
        <v>8.2299999999999998E-2</v>
      </c>
      <c r="AN16" s="329">
        <v>8.4409231501308579E-2</v>
      </c>
      <c r="AO16" s="329">
        <v>9.2709231501308581E-2</v>
      </c>
      <c r="AP16" s="584"/>
    </row>
    <row r="17" spans="1:42" s="275" customFormat="1" ht="15" customHeight="1">
      <c r="A17" s="523">
        <f t="shared" si="0"/>
        <v>8</v>
      </c>
      <c r="B17" s="576" t="s">
        <v>14</v>
      </c>
      <c r="C17" s="289" t="s">
        <v>502</v>
      </c>
      <c r="D17" s="289" t="s">
        <v>502</v>
      </c>
      <c r="F17" s="588">
        <v>17256219</v>
      </c>
      <c r="G17" s="299">
        <v>137212064000000</v>
      </c>
      <c r="H17" s="597"/>
      <c r="I17" s="279">
        <v>0.21034972441138997</v>
      </c>
      <c r="J17" s="279">
        <v>0.16748223442887647</v>
      </c>
      <c r="K17" s="279">
        <v>0.12347425827695378</v>
      </c>
      <c r="L17" s="279">
        <v>6.622167784404176E-2</v>
      </c>
      <c r="M17" s="548">
        <v>1.3207500956643288E-2</v>
      </c>
      <c r="N17" s="548">
        <v>3.6917096377793487E-2</v>
      </c>
      <c r="O17" s="548">
        <v>1.6097080509604979E-2</v>
      </c>
      <c r="P17" s="279"/>
      <c r="Q17" s="329">
        <v>9.8128059809522647E-2</v>
      </c>
      <c r="R17" s="549">
        <v>7.9452678798410281E-2</v>
      </c>
      <c r="S17" s="549">
        <v>1.6464226755221752E-2</v>
      </c>
      <c r="T17" s="549">
        <v>2.2111542558906198E-3</v>
      </c>
      <c r="U17" s="329"/>
      <c r="V17" s="329">
        <v>3.1324967753120448E-3</v>
      </c>
      <c r="W17" s="329"/>
      <c r="X17" s="329">
        <v>1.4349851766678474E-2</v>
      </c>
      <c r="Y17" s="329">
        <v>2.8517638215835014E-2</v>
      </c>
      <c r="Z17" s="550"/>
      <c r="AA17" s="550">
        <v>0.216484514073048</v>
      </c>
      <c r="AB17" s="550">
        <v>0.21065616358631556</v>
      </c>
      <c r="AC17" s="329">
        <v>0.11060640371476371</v>
      </c>
      <c r="AD17" s="549">
        <v>1.6424405628939445E-2</v>
      </c>
      <c r="AE17" s="549">
        <v>4.2867771080245531E-2</v>
      </c>
      <c r="AF17" s="549">
        <v>3.8077730541244539E-2</v>
      </c>
      <c r="AG17" s="549">
        <v>1.324052672219842E-2</v>
      </c>
      <c r="AH17" s="329"/>
      <c r="AI17" s="329">
        <v>2.9256726915790728E-2</v>
      </c>
      <c r="AJ17" s="329"/>
      <c r="AK17" s="329">
        <v>4.8933879312536245E-3</v>
      </c>
      <c r="AL17" s="329"/>
      <c r="AM17" s="329">
        <v>0.13986716088841866</v>
      </c>
      <c r="AN17" s="329">
        <v>0.11549979164601734</v>
      </c>
      <c r="AO17" s="329">
        <v>0.14475651856180807</v>
      </c>
      <c r="AP17" s="584"/>
    </row>
    <row r="18" spans="1:42" s="275" customFormat="1" ht="15" customHeight="1">
      <c r="A18" s="523">
        <f t="shared" si="0"/>
        <v>9</v>
      </c>
      <c r="B18" s="576" t="s">
        <v>15</v>
      </c>
      <c r="C18" s="289" t="s">
        <v>503</v>
      </c>
      <c r="D18" s="289" t="s">
        <v>503</v>
      </c>
      <c r="F18" s="588">
        <v>45062797.849078044</v>
      </c>
      <c r="G18" s="299">
        <v>544924000000000</v>
      </c>
      <c r="H18" s="597"/>
      <c r="I18" s="279">
        <v>0.16965836463224707</v>
      </c>
      <c r="J18" s="279">
        <v>0.13362241479210021</v>
      </c>
      <c r="K18" s="279">
        <v>7.5297670080738774E-2</v>
      </c>
      <c r="L18" s="279">
        <v>6.3456992924639938E-2</v>
      </c>
      <c r="M18" s="548">
        <v>1.3613384608982171E-3</v>
      </c>
      <c r="N18" s="548">
        <v>1.4312978771351601E-2</v>
      </c>
      <c r="O18" s="548">
        <v>4.7782675692390128E-2</v>
      </c>
      <c r="P18" s="279"/>
      <c r="Q18" s="329">
        <v>6.9933091458610611E-2</v>
      </c>
      <c r="R18" s="549">
        <v>5.2872843867419202E-2</v>
      </c>
      <c r="S18" s="598"/>
      <c r="T18" s="549">
        <v>1.7060247591190569E-2</v>
      </c>
      <c r="U18" s="329"/>
      <c r="V18" s="329">
        <v>2.3233040884964299E-4</v>
      </c>
      <c r="W18" s="329"/>
      <c r="X18" s="329">
        <v>2.1063487752420521E-2</v>
      </c>
      <c r="Y18" s="329">
        <v>1.4972462087726306E-2</v>
      </c>
      <c r="Z18" s="550"/>
      <c r="AA18" s="550">
        <v>0.171965968491682</v>
      </c>
      <c r="AB18" s="550">
        <v>0.145883982746881</v>
      </c>
      <c r="AC18" s="329">
        <v>8.8423655328218984E-2</v>
      </c>
      <c r="AD18" s="549">
        <v>4.9552121029721573E-3</v>
      </c>
      <c r="AE18" s="549">
        <v>3.29523548212503E-2</v>
      </c>
      <c r="AF18" s="549">
        <v>4.9756533021118501E-2</v>
      </c>
      <c r="AG18" s="549">
        <v>7.5955546094501249E-4</v>
      </c>
      <c r="AH18" s="329"/>
      <c r="AI18" s="329">
        <v>3.1398873971416198E-2</v>
      </c>
      <c r="AJ18" s="329"/>
      <c r="AK18" s="329">
        <v>5.3972114939725615E-3</v>
      </c>
      <c r="AL18" s="329"/>
      <c r="AM18" s="329">
        <v>0.11982252929963519</v>
      </c>
      <c r="AN18" s="329">
        <v>9.382086682219154E-2</v>
      </c>
      <c r="AO18" s="329">
        <v>0.12521974079360776</v>
      </c>
      <c r="AP18" s="584"/>
    </row>
    <row r="19" spans="1:42" s="275" customFormat="1" ht="15" customHeight="1">
      <c r="A19" s="523"/>
      <c r="B19" s="576" t="s">
        <v>279</v>
      </c>
      <c r="C19" s="289" t="s">
        <v>501</v>
      </c>
      <c r="D19" s="289" t="s">
        <v>501</v>
      </c>
      <c r="F19" s="588">
        <v>47203862</v>
      </c>
      <c r="G19" s="299">
        <v>756152000000000</v>
      </c>
      <c r="H19" s="597"/>
      <c r="I19" s="279">
        <v>0.20776858282174335</v>
      </c>
      <c r="J19" s="279">
        <v>0.15905737861060079</v>
      </c>
      <c r="K19" s="279">
        <v>8.7992527471993806E-2</v>
      </c>
      <c r="L19" s="279">
        <v>8.7552398013891392E-2</v>
      </c>
      <c r="M19" s="548">
        <v>1.1259451114326221E-2</v>
      </c>
      <c r="N19" s="548">
        <v>5.3164875929707256E-2</v>
      </c>
      <c r="O19" s="548">
        <v>2.3128070969857899E-2</v>
      </c>
      <c r="P19" s="279"/>
      <c r="Q19" s="329">
        <v>7.1160180454997141E-2</v>
      </c>
      <c r="R19" s="549">
        <v>5.1246137223736846E-2</v>
      </c>
      <c r="S19" s="598"/>
      <c r="T19" s="549">
        <v>1.9914043231260295E-2</v>
      </c>
      <c r="U19" s="329"/>
      <c r="V19" s="329">
        <v>3.4480014171224831E-4</v>
      </c>
      <c r="W19" s="329"/>
      <c r="X19" s="329">
        <v>2.5486939133930745E-2</v>
      </c>
      <c r="Y19" s="329">
        <v>2.3224265077211856E-2</v>
      </c>
      <c r="Z19" s="550"/>
      <c r="AA19" s="550">
        <v>0.19193559553305606</v>
      </c>
      <c r="AB19" s="550">
        <v>0.17131306910952218</v>
      </c>
      <c r="AC19" s="329">
        <v>9.2717175703723245E-2</v>
      </c>
      <c r="AD19" s="549">
        <v>5.8538098160158284E-3</v>
      </c>
      <c r="AE19" s="549">
        <v>3.050073878920773E-2</v>
      </c>
      <c r="AF19" s="549">
        <v>5.3546399673325903E-2</v>
      </c>
      <c r="AG19" s="549">
        <v>2.8162274251737744E-3</v>
      </c>
      <c r="AH19" s="329"/>
      <c r="AI19" s="329">
        <v>3.6329840194163229E-2</v>
      </c>
      <c r="AJ19" s="329"/>
      <c r="AK19" s="329">
        <v>4.6313229114093466E-3</v>
      </c>
      <c r="AL19" s="329"/>
      <c r="AM19" s="329">
        <v>0.12904701589788647</v>
      </c>
      <c r="AN19" s="329">
        <v>9.7348498615132589E-2</v>
      </c>
      <c r="AO19" s="329">
        <v>0.13367833880929583</v>
      </c>
      <c r="AP19" s="584"/>
    </row>
    <row r="20" spans="1:42" s="275" customFormat="1" ht="15" customHeight="1">
      <c r="A20" s="523">
        <f>A18+1</f>
        <v>10</v>
      </c>
      <c r="B20" s="792" t="s">
        <v>715</v>
      </c>
      <c r="C20" s="289">
        <v>2014</v>
      </c>
      <c r="D20" s="642"/>
      <c r="F20" s="588">
        <v>747155</v>
      </c>
      <c r="G20" s="299">
        <v>425713000000</v>
      </c>
      <c r="H20" s="597"/>
      <c r="I20" s="644"/>
      <c r="J20" s="644"/>
      <c r="K20" s="644"/>
      <c r="L20" s="644"/>
      <c r="M20" s="645"/>
      <c r="N20" s="645"/>
      <c r="O20" s="645"/>
      <c r="P20" s="279"/>
      <c r="Q20" s="646"/>
      <c r="R20" s="647"/>
      <c r="S20" s="647"/>
      <c r="T20" s="647"/>
      <c r="U20" s="329"/>
      <c r="V20" s="646"/>
      <c r="W20" s="329"/>
      <c r="X20" s="646"/>
      <c r="Y20" s="646"/>
      <c r="Z20" s="550"/>
      <c r="AA20" s="648"/>
      <c r="AB20" s="648"/>
      <c r="AC20" s="646"/>
      <c r="AD20" s="647"/>
      <c r="AE20" s="647"/>
      <c r="AF20" s="647"/>
      <c r="AG20" s="647"/>
      <c r="AH20" s="329"/>
      <c r="AI20" s="646"/>
      <c r="AJ20" s="329"/>
      <c r="AK20" s="815"/>
      <c r="AL20" s="551"/>
      <c r="AM20" s="646"/>
      <c r="AN20" s="646"/>
      <c r="AO20" s="646"/>
      <c r="AP20" s="584"/>
    </row>
    <row r="21" spans="1:42" s="275" customFormat="1" ht="15" customHeight="1">
      <c r="A21" s="523">
        <f>A20+1</f>
        <v>11</v>
      </c>
      <c r="B21" s="576" t="s">
        <v>16</v>
      </c>
      <c r="C21" s="289" t="s">
        <v>503</v>
      </c>
      <c r="D21" s="289" t="s">
        <v>503</v>
      </c>
      <c r="F21" s="588">
        <v>4551553</v>
      </c>
      <c r="G21" s="299">
        <v>19086721000000</v>
      </c>
      <c r="H21" s="597"/>
      <c r="I21" s="279">
        <v>0.23368646983797148</v>
      </c>
      <c r="J21" s="279">
        <v>0.14046304728887207</v>
      </c>
      <c r="K21" s="281">
        <v>0.15769791644761508</v>
      </c>
      <c r="L21" s="279">
        <v>4.8158545478641103E-2</v>
      </c>
      <c r="M21" s="548">
        <v>1.0627734934769794E-2</v>
      </c>
      <c r="N21" s="548">
        <v>2.3574219302270209E-2</v>
      </c>
      <c r="O21" s="548">
        <v>1.3956591241601096E-2</v>
      </c>
      <c r="P21" s="279"/>
      <c r="Q21" s="329">
        <v>9.2304501810230963E-2</v>
      </c>
      <c r="R21" s="549">
        <v>7.52125014498886E-2</v>
      </c>
      <c r="S21" s="598"/>
      <c r="T21" s="549">
        <v>1.7092000360342363E-2</v>
      </c>
      <c r="U21" s="599"/>
      <c r="V21" s="329"/>
      <c r="W21" s="599"/>
      <c r="X21" s="329">
        <v>7.1857680062956689E-2</v>
      </c>
      <c r="Y21" s="329">
        <v>2.1365742486142696E-2</v>
      </c>
      <c r="Z21" s="550"/>
      <c r="AA21" s="550">
        <v>0.27765007806923148</v>
      </c>
      <c r="AB21" s="550">
        <v>0.25634264121893002</v>
      </c>
      <c r="AC21" s="329">
        <v>0.16037463215395378</v>
      </c>
      <c r="AD21" s="549">
        <v>1.1797009158257109E-2</v>
      </c>
      <c r="AE21" s="549">
        <v>6.5894427837264347E-2</v>
      </c>
      <c r="AF21" s="549">
        <v>6.2137088545113767E-2</v>
      </c>
      <c r="AG21" s="549">
        <v>2.0546106613318547E-2</v>
      </c>
      <c r="AH21" s="329"/>
      <c r="AI21" s="329">
        <v>4.3876080222360551E-2</v>
      </c>
      <c r="AJ21" s="329"/>
      <c r="AK21" s="649"/>
      <c r="AL21" s="551"/>
      <c r="AM21" s="329">
        <v>0.20425071237631431</v>
      </c>
      <c r="AN21" s="329">
        <v>0.16037463215395378</v>
      </c>
      <c r="AO21" s="329">
        <v>0.20425071237631434</v>
      </c>
      <c r="AP21" s="584"/>
    </row>
    <row r="22" spans="1:42" s="275" customFormat="1" ht="15" customHeight="1">
      <c r="A22" s="523">
        <f t="shared" ref="A22:A38" si="1">A21+1</f>
        <v>12</v>
      </c>
      <c r="B22" s="576" t="s">
        <v>710</v>
      </c>
      <c r="C22" s="289" t="s">
        <v>501</v>
      </c>
      <c r="D22" s="289" t="s">
        <v>501</v>
      </c>
      <c r="F22" s="588">
        <v>4238389</v>
      </c>
      <c r="G22" s="299">
        <v>331569648133.935</v>
      </c>
      <c r="H22" s="597"/>
      <c r="I22" s="279">
        <v>0.42699999999999999</v>
      </c>
      <c r="J22" s="279">
        <v>0.249</v>
      </c>
      <c r="K22" s="279">
        <v>0.32400000000000001</v>
      </c>
      <c r="L22" s="279">
        <v>5.3999999999999999E-2</v>
      </c>
      <c r="M22" s="548">
        <v>3.5999999999999997E-2</v>
      </c>
      <c r="N22" s="548">
        <v>1.7000000000000001E-2</v>
      </c>
      <c r="O22" s="645"/>
      <c r="P22" s="279"/>
      <c r="Q22" s="329">
        <v>0.17</v>
      </c>
      <c r="R22" s="549">
        <v>0.125</v>
      </c>
      <c r="S22" s="549">
        <v>3.5999999999999997E-2</v>
      </c>
      <c r="T22" s="549">
        <v>8.9999999999999993E-3</v>
      </c>
      <c r="U22" s="329"/>
      <c r="V22" s="599">
        <v>2.5000000000000001E-2</v>
      </c>
      <c r="W22" s="599"/>
      <c r="X22" s="329">
        <v>0.127</v>
      </c>
      <c r="Y22" s="329">
        <v>5.0999999999999997E-2</v>
      </c>
      <c r="Z22" s="550"/>
      <c r="AA22" s="550">
        <v>0.48099999999999998</v>
      </c>
      <c r="AB22" s="648"/>
      <c r="AC22" s="329">
        <f>SUM(AD22:AG22)</f>
        <v>0.17299999999999999</v>
      </c>
      <c r="AD22" s="549">
        <v>2.9000000000000001E-2</v>
      </c>
      <c r="AE22" s="549">
        <v>4.2999999999999997E-2</v>
      </c>
      <c r="AF22" s="549">
        <v>5.6000000000000001E-2</v>
      </c>
      <c r="AG22" s="549">
        <v>4.4999999999999998E-2</v>
      </c>
      <c r="AH22" s="329"/>
      <c r="AI22" s="329">
        <v>0.11</v>
      </c>
      <c r="AJ22" s="329"/>
      <c r="AK22" s="646"/>
      <c r="AL22" s="329"/>
      <c r="AM22" s="329">
        <v>0.28299999999999997</v>
      </c>
      <c r="AN22" s="329">
        <f>AC22+AK22</f>
        <v>0.17299999999999999</v>
      </c>
      <c r="AO22" s="329">
        <f>AM22+AK22</f>
        <v>0.28299999999999997</v>
      </c>
      <c r="AP22" s="584"/>
    </row>
    <row r="23" spans="1:42" s="275" customFormat="1" ht="15" customHeight="1">
      <c r="A23" s="523">
        <f t="shared" si="1"/>
        <v>13</v>
      </c>
      <c r="B23" s="576" t="s">
        <v>724</v>
      </c>
      <c r="C23" s="289" t="s">
        <v>274</v>
      </c>
      <c r="D23" s="289" t="s">
        <v>502</v>
      </c>
      <c r="F23" s="588">
        <v>9234446</v>
      </c>
      <c r="G23" s="299">
        <v>2590678302100</v>
      </c>
      <c r="H23" s="597"/>
      <c r="I23" s="279">
        <v>0.1448064462009144</v>
      </c>
      <c r="J23" s="279">
        <v>0.13655463946634952</v>
      </c>
      <c r="K23" s="279">
        <v>8.2500843682072875E-2</v>
      </c>
      <c r="L23" s="279">
        <v>5.0502142179967117E-2</v>
      </c>
      <c r="M23" s="548">
        <v>1.2832754732986807E-2</v>
      </c>
      <c r="N23" s="548">
        <v>2.2528918920608276E-2</v>
      </c>
      <c r="O23" s="548">
        <v>1.5140468526372039E-2</v>
      </c>
      <c r="P23" s="279"/>
      <c r="Q23" s="329">
        <v>8.6052497286382396E-2</v>
      </c>
      <c r="R23" s="549">
        <v>4.3745877952512925E-2</v>
      </c>
      <c r="S23" s="549">
        <v>2.5322957440644715E-2</v>
      </c>
      <c r="T23" s="549">
        <v>1.6983661893224745E-2</v>
      </c>
      <c r="U23" s="329"/>
      <c r="V23" s="599"/>
      <c r="W23" s="599"/>
      <c r="X23" s="329">
        <v>5.9925355592840976E-4</v>
      </c>
      <c r="Y23" s="329">
        <v>7.652553178636513E-3</v>
      </c>
      <c r="Z23" s="550"/>
      <c r="AA23" s="550">
        <v>0.17066159840903852</v>
      </c>
      <c r="AB23" s="550">
        <v>0.1509832767514728</v>
      </c>
      <c r="AC23" s="329">
        <v>7.9413113318667433E-2</v>
      </c>
      <c r="AD23" s="549">
        <v>7.9258298682494694E-3</v>
      </c>
      <c r="AE23" s="549">
        <v>3.7122296843102122E-2</v>
      </c>
      <c r="AF23" s="549">
        <v>1.8129650568705399E-2</v>
      </c>
      <c r="AG23" s="549">
        <v>1.6235336038610437E-2</v>
      </c>
      <c r="AH23" s="329"/>
      <c r="AI23" s="329">
        <v>8.361828230023835E-3</v>
      </c>
      <c r="AJ23" s="329"/>
      <c r="AK23" s="329">
        <v>1.3295174755055515E-2</v>
      </c>
      <c r="AL23" s="329"/>
      <c r="AM23" s="329">
        <v>8.7774941548691268E-2</v>
      </c>
      <c r="AN23" s="329">
        <v>9.2708288073722944E-2</v>
      </c>
      <c r="AO23" s="329">
        <v>0.10107011630374678</v>
      </c>
      <c r="AP23" s="584"/>
    </row>
    <row r="24" spans="1:42" s="275" customFormat="1" ht="15" customHeight="1">
      <c r="A24" s="523">
        <f t="shared" si="1"/>
        <v>14</v>
      </c>
      <c r="B24" s="576" t="s">
        <v>18</v>
      </c>
      <c r="C24" s="289" t="s">
        <v>275</v>
      </c>
      <c r="D24" s="289" t="s">
        <v>499</v>
      </c>
      <c r="F24" s="588">
        <v>15223535.114056587</v>
      </c>
      <c r="G24" s="299">
        <v>79276664000</v>
      </c>
      <c r="H24" s="597"/>
      <c r="I24" s="279">
        <v>0.25446898078172042</v>
      </c>
      <c r="J24" s="279">
        <v>0.12399652577536333</v>
      </c>
      <c r="K24" s="279">
        <v>0.11397066771312962</v>
      </c>
      <c r="L24" s="279">
        <v>4.8896525775363318E-2</v>
      </c>
      <c r="M24" s="548">
        <v>3.7982127067725121E-3</v>
      </c>
      <c r="N24" s="548">
        <v>3.4183914360952611E-2</v>
      </c>
      <c r="O24" s="548">
        <v>1.0914398707638195E-2</v>
      </c>
      <c r="P24" s="279"/>
      <c r="Q24" s="329">
        <v>7.51E-2</v>
      </c>
      <c r="R24" s="549">
        <v>5.2699999999999997E-2</v>
      </c>
      <c r="S24" s="549">
        <v>7.7000000000000002E-3</v>
      </c>
      <c r="T24" s="549">
        <v>1.47E-2</v>
      </c>
      <c r="U24" s="329"/>
      <c r="V24" s="599"/>
      <c r="W24" s="599"/>
      <c r="X24" s="329">
        <v>4.9772455006357116E-2</v>
      </c>
      <c r="Y24" s="329">
        <v>8.0699999999999994E-2</v>
      </c>
      <c r="Z24" s="550"/>
      <c r="AA24" s="550">
        <v>0.2311</v>
      </c>
      <c r="AB24" s="550">
        <v>0.22263474393459068</v>
      </c>
      <c r="AC24" s="329">
        <v>9.2582468384138861E-2</v>
      </c>
      <c r="AD24" s="549">
        <v>1.2237797882489101E-2</v>
      </c>
      <c r="AE24" s="549">
        <v>4.4999999999999998E-2</v>
      </c>
      <c r="AF24" s="549">
        <v>3.2786787858656602E-2</v>
      </c>
      <c r="AG24" s="549">
        <v>2.5578826429931514E-3</v>
      </c>
      <c r="AH24" s="329"/>
      <c r="AI24" s="329">
        <v>3.1087962026252771E-2</v>
      </c>
      <c r="AJ24" s="329"/>
      <c r="AK24" s="329">
        <v>3.9830850411145841E-2</v>
      </c>
      <c r="AL24" s="329"/>
      <c r="AM24" s="329">
        <v>0.12367043041039162</v>
      </c>
      <c r="AN24" s="329">
        <v>0.1324133187952847</v>
      </c>
      <c r="AO24" s="329">
        <v>0.16350128082153748</v>
      </c>
      <c r="AP24" s="584"/>
    </row>
    <row r="25" spans="1:42" s="275" customFormat="1" ht="15" customHeight="1">
      <c r="A25" s="523">
        <f t="shared" si="1"/>
        <v>15</v>
      </c>
      <c r="B25" s="792" t="s">
        <v>716</v>
      </c>
      <c r="C25" s="289">
        <v>2015</v>
      </c>
      <c r="D25" s="289">
        <v>2015</v>
      </c>
      <c r="F25" s="588">
        <v>92442547</v>
      </c>
      <c r="G25" s="299">
        <v>2443900000000</v>
      </c>
      <c r="H25" s="597"/>
      <c r="I25" s="279">
        <v>0.19</v>
      </c>
      <c r="J25" s="279">
        <v>0.125</v>
      </c>
      <c r="K25" s="279">
        <f>M25+R25+S25+X25</f>
        <v>0.06</v>
      </c>
      <c r="L25" s="279">
        <v>6.2E-2</v>
      </c>
      <c r="M25" s="548">
        <v>1.6E-2</v>
      </c>
      <c r="N25" s="548">
        <v>3.6999999999999998E-2</v>
      </c>
      <c r="O25" s="548">
        <v>8.9999999999999993E-3</v>
      </c>
      <c r="P25" s="279"/>
      <c r="Q25" s="329">
        <v>6.3E-2</v>
      </c>
      <c r="R25" s="549">
        <v>2.7E-2</v>
      </c>
      <c r="S25" s="549">
        <v>1.7000000000000001E-2</v>
      </c>
      <c r="T25" s="549">
        <v>0.02</v>
      </c>
      <c r="U25" s="329"/>
      <c r="V25" s="646"/>
      <c r="W25" s="329"/>
      <c r="X25" s="646"/>
      <c r="Y25" s="329">
        <v>6.5000000000000002E-2</v>
      </c>
      <c r="Z25" s="550"/>
      <c r="AA25" s="550">
        <v>0.3</v>
      </c>
      <c r="AB25" s="648"/>
      <c r="AC25" s="329">
        <v>7.51E-2</v>
      </c>
      <c r="AD25" s="549">
        <v>2.2100000000000002E-2</v>
      </c>
      <c r="AE25" s="549">
        <v>3.7999999999999999E-2</v>
      </c>
      <c r="AF25" s="549">
        <v>1.4999999999999999E-2</v>
      </c>
      <c r="AG25" s="647"/>
      <c r="AH25" s="329"/>
      <c r="AI25" s="329">
        <v>1.4E-2</v>
      </c>
      <c r="AJ25" s="329"/>
      <c r="AK25" s="599">
        <v>4.1000000000000002E-2</v>
      </c>
      <c r="AL25" s="551"/>
      <c r="AM25" s="329">
        <f>AC25+AI25</f>
        <v>8.9099999999999999E-2</v>
      </c>
      <c r="AN25" s="329">
        <f>AC25+AK25</f>
        <v>0.11610000000000001</v>
      </c>
      <c r="AO25" s="329">
        <f>AM25+AK25</f>
        <v>0.13009999999999999</v>
      </c>
      <c r="AP25" s="584"/>
    </row>
    <row r="26" spans="1:42" s="275" customFormat="1" ht="15" customHeight="1">
      <c r="A26" s="523">
        <f t="shared" si="1"/>
        <v>16</v>
      </c>
      <c r="B26" s="885" t="s">
        <v>19</v>
      </c>
      <c r="C26" s="289" t="s">
        <v>499</v>
      </c>
      <c r="D26" s="289" t="s">
        <v>499</v>
      </c>
      <c r="F26" s="588">
        <v>6209818</v>
      </c>
      <c r="G26" s="299">
        <v>20283780000</v>
      </c>
      <c r="H26" s="597"/>
      <c r="I26" s="279">
        <f>J26+X26+Y26</f>
        <v>0.20805673301524671</v>
      </c>
      <c r="J26" s="279">
        <f>L26+Q26+V26</f>
        <v>0.15810549118556799</v>
      </c>
      <c r="K26" s="279">
        <f>M26+R26+S26</f>
        <v>0.11795483879237501</v>
      </c>
      <c r="L26" s="279">
        <f>SUM(M26:O26)</f>
        <v>5.635769072628475E-2</v>
      </c>
      <c r="M26" s="548">
        <v>2.4469798035671852E-2</v>
      </c>
      <c r="N26" s="548">
        <v>3.1084294939108983E-2</v>
      </c>
      <c r="O26" s="548">
        <v>8.0359775150391105E-4</v>
      </c>
      <c r="P26" s="279"/>
      <c r="Q26" s="329">
        <f>SUM(R26:T26)</f>
        <v>0.10174780045928324</v>
      </c>
      <c r="R26" s="549">
        <v>7.7605357581279233E-2</v>
      </c>
      <c r="S26" s="549">
        <v>1.5879683175423914E-2</v>
      </c>
      <c r="T26" s="549">
        <v>8.2627597025800911E-3</v>
      </c>
      <c r="U26" s="599"/>
      <c r="V26" s="599"/>
      <c r="W26" s="599"/>
      <c r="X26" s="329">
        <v>1.8990050178024017E-2</v>
      </c>
      <c r="Y26" s="329">
        <f>2.04187779595322%+1.05424136921225%</f>
        <v>3.0961191651654701E-2</v>
      </c>
      <c r="Z26" s="550"/>
      <c r="AA26" s="550">
        <v>0.25275466407148967</v>
      </c>
      <c r="AB26" s="550">
        <v>0.22722244078766388</v>
      </c>
      <c r="AC26" s="329">
        <f>SUM(AD26:AF26)</f>
        <v>9.0136593583252614E-2</v>
      </c>
      <c r="AD26" s="549">
        <v>7.8379013197790431E-3</v>
      </c>
      <c r="AE26" s="549">
        <v>3.3407410658171197E-2</v>
      </c>
      <c r="AF26" s="549">
        <v>4.8891281605302372E-2</v>
      </c>
      <c r="AG26" s="549"/>
      <c r="AH26" s="329"/>
      <c r="AI26" s="329">
        <v>1.9995779879292717E-2</v>
      </c>
      <c r="AJ26" s="329"/>
      <c r="AK26" s="329">
        <v>2.0877370983120504E-2</v>
      </c>
      <c r="AL26" s="329"/>
      <c r="AM26" s="329">
        <f>AC26+AI26</f>
        <v>0.11013237346254533</v>
      </c>
      <c r="AN26" s="329">
        <f>AC26+AK26</f>
        <v>0.11101396456637312</v>
      </c>
      <c r="AO26" s="329">
        <f>AM26+AK26</f>
        <v>0.13100974444566582</v>
      </c>
      <c r="AP26" s="584"/>
    </row>
    <row r="27" spans="1:42" s="275" customFormat="1" ht="15" customHeight="1">
      <c r="A27" s="523">
        <f t="shared" si="1"/>
        <v>17</v>
      </c>
      <c r="B27" s="576" t="s">
        <v>280</v>
      </c>
      <c r="C27" s="289" t="s">
        <v>276</v>
      </c>
      <c r="D27" s="289" t="s">
        <v>499</v>
      </c>
      <c r="F27" s="588">
        <v>76073949</v>
      </c>
      <c r="G27" s="299">
        <v>505646000000</v>
      </c>
      <c r="H27" s="597"/>
      <c r="I27" s="279">
        <v>0.16932156751293576</v>
      </c>
      <c r="J27" s="279">
        <v>0.116655401684431</v>
      </c>
      <c r="K27" s="279">
        <v>8.9322683933277025E-2</v>
      </c>
      <c r="L27" s="279">
        <v>3.8671458688489584E-2</v>
      </c>
      <c r="M27" s="548">
        <v>1.1338740937335605E-2</v>
      </c>
      <c r="N27" s="548">
        <v>1.9885857414080211E-2</v>
      </c>
      <c r="O27" s="548">
        <v>7.4468603370737687E-3</v>
      </c>
      <c r="P27" s="279"/>
      <c r="Q27" s="329">
        <v>7.7983942995941427E-2</v>
      </c>
      <c r="R27" s="549">
        <v>3.0206104464175924E-2</v>
      </c>
      <c r="S27" s="549">
        <v>4.7777838531765503E-2</v>
      </c>
      <c r="T27" s="871"/>
      <c r="U27" s="329"/>
      <c r="V27" s="649"/>
      <c r="W27" s="329"/>
      <c r="X27" s="854"/>
      <c r="Y27" s="329">
        <v>5.2666165828504752E-2</v>
      </c>
      <c r="Z27" s="550"/>
      <c r="AA27" s="550">
        <v>0.18556739208359868</v>
      </c>
      <c r="AB27" s="550">
        <v>0.18178411287245094</v>
      </c>
      <c r="AC27" s="329">
        <v>7.9777884418545789E-2</v>
      </c>
      <c r="AD27" s="549">
        <v>1.3454729197897343E-2</v>
      </c>
      <c r="AE27" s="549">
        <v>4.6168663452296664E-2</v>
      </c>
      <c r="AF27" s="549">
        <v>1.2473055989249396E-2</v>
      </c>
      <c r="AG27" s="549">
        <v>7.6814357791023758E-3</v>
      </c>
      <c r="AH27" s="329"/>
      <c r="AI27" s="332">
        <v>4.7464036104310128E-3</v>
      </c>
      <c r="AJ27" s="332"/>
      <c r="AK27" s="329">
        <v>5.4247437930884448E-3</v>
      </c>
      <c r="AL27" s="329"/>
      <c r="AM27" s="329">
        <v>8.452428802897681E-2</v>
      </c>
      <c r="AN27" s="329">
        <v>8.520262821163424E-2</v>
      </c>
      <c r="AO27" s="329">
        <v>8.9949031822065248E-2</v>
      </c>
      <c r="AP27" s="584"/>
    </row>
    <row r="28" spans="1:42" s="275" customFormat="1" ht="15" customHeight="1">
      <c r="A28" s="523">
        <f t="shared" si="1"/>
        <v>18</v>
      </c>
      <c r="B28" s="576" t="s">
        <v>20</v>
      </c>
      <c r="C28" s="289" t="s">
        <v>502</v>
      </c>
      <c r="D28" s="289" t="s">
        <v>502</v>
      </c>
      <c r="F28" s="588">
        <v>3675078</v>
      </c>
      <c r="G28" s="299">
        <v>26847354249.055077</v>
      </c>
      <c r="H28" s="597"/>
      <c r="I28" s="279">
        <v>0.27691958157037638</v>
      </c>
      <c r="J28" s="279">
        <v>0.24805267748699633</v>
      </c>
      <c r="K28" s="279">
        <v>0.20502989727055645</v>
      </c>
      <c r="L28" s="279">
        <v>0.1106930406523986</v>
      </c>
      <c r="M28" s="548">
        <v>7.2049660814084926E-2</v>
      </c>
      <c r="N28" s="548">
        <v>3.0041892192724625E-2</v>
      </c>
      <c r="O28" s="548">
        <v>8.6014876455890524E-3</v>
      </c>
      <c r="P28" s="279"/>
      <c r="Q28" s="329">
        <v>0.13630925400214441</v>
      </c>
      <c r="R28" s="549">
        <v>0.10607628185076129</v>
      </c>
      <c r="S28" s="549">
        <v>2.690395460571025E-2</v>
      </c>
      <c r="T28" s="549">
        <v>3.3290175456728911E-3</v>
      </c>
      <c r="U28" s="329"/>
      <c r="V28" s="329">
        <v>1.0503828324533145E-3</v>
      </c>
      <c r="W28" s="599"/>
      <c r="X28" s="329"/>
      <c r="Y28" s="329">
        <v>2.8866904083380097E-2</v>
      </c>
      <c r="Z28" s="550"/>
      <c r="AA28" s="550">
        <v>0.28809072522564205</v>
      </c>
      <c r="AB28" s="550">
        <v>0.27913641711133463</v>
      </c>
      <c r="AC28" s="329">
        <v>0.1217095378072499</v>
      </c>
      <c r="AD28" s="549">
        <v>6.1067293327710458E-2</v>
      </c>
      <c r="AE28" s="549">
        <v>2.7956583953758378E-2</v>
      </c>
      <c r="AF28" s="549">
        <v>1.8260766869318417E-2</v>
      </c>
      <c r="AG28" s="549">
        <v>1.4424893656462646E-2</v>
      </c>
      <c r="AH28" s="329"/>
      <c r="AI28" s="649"/>
      <c r="AJ28" s="329"/>
      <c r="AK28" s="329">
        <v>2.0396910917926801E-2</v>
      </c>
      <c r="AL28" s="329"/>
      <c r="AM28" s="329">
        <v>0.1217095378072499</v>
      </c>
      <c r="AN28" s="329">
        <v>0.14210644872517669</v>
      </c>
      <c r="AO28" s="329">
        <v>0.14210644872517669</v>
      </c>
      <c r="AP28" s="584"/>
    </row>
    <row r="29" spans="1:42" s="275" customFormat="1" ht="15" customHeight="1">
      <c r="A29" s="523">
        <f t="shared" si="1"/>
        <v>19</v>
      </c>
      <c r="B29" s="576" t="s">
        <v>281</v>
      </c>
      <c r="C29" s="289" t="s">
        <v>272</v>
      </c>
      <c r="D29" s="289" t="s">
        <v>502</v>
      </c>
      <c r="F29" s="588">
        <v>26347423.735282898</v>
      </c>
      <c r="G29" s="299">
        <v>93415886300</v>
      </c>
      <c r="H29" s="597"/>
      <c r="I29" s="279">
        <v>0.20863962565786842</v>
      </c>
      <c r="J29" s="279">
        <v>0.14572741411896234</v>
      </c>
      <c r="K29" s="279">
        <v>8.1423958048236156E-2</v>
      </c>
      <c r="L29" s="279">
        <v>6.7451054093355001E-2</v>
      </c>
      <c r="M29" s="548">
        <v>2.7286579413420393E-2</v>
      </c>
      <c r="N29" s="548">
        <v>2.9266970622319088E-2</v>
      </c>
      <c r="O29" s="548">
        <v>1.0897504057615519E-2</v>
      </c>
      <c r="P29" s="279"/>
      <c r="Q29" s="329">
        <v>7.8276360025607339E-2</v>
      </c>
      <c r="R29" s="549">
        <v>3.5508553495359814E-2</v>
      </c>
      <c r="S29" s="549">
        <v>9.2942244142686058E-3</v>
      </c>
      <c r="T29" s="549">
        <v>3.3473582115978916E-2</v>
      </c>
      <c r="U29" s="329"/>
      <c r="V29" s="599"/>
      <c r="W29" s="599"/>
      <c r="X29" s="329">
        <v>9.33460072518736E-3</v>
      </c>
      <c r="Y29" s="329">
        <v>5.3577610813718736E-2</v>
      </c>
      <c r="Z29" s="550"/>
      <c r="AA29" s="550">
        <v>0.28599999999999998</v>
      </c>
      <c r="AB29" s="550">
        <v>0.23905998095743591</v>
      </c>
      <c r="AC29" s="329">
        <v>7.4538173404666411E-2</v>
      </c>
      <c r="AD29" s="549">
        <v>7.493372141778844E-4</v>
      </c>
      <c r="AE29" s="549">
        <v>5.6542845218394082E-2</v>
      </c>
      <c r="AF29" s="549">
        <v>1.6645990972094432E-2</v>
      </c>
      <c r="AG29" s="549">
        <v>5.9999999999999995E-4</v>
      </c>
      <c r="AH29" s="329"/>
      <c r="AI29" s="329">
        <v>1.3209744604221562E-2</v>
      </c>
      <c r="AJ29" s="329"/>
      <c r="AK29" s="329">
        <v>1.32E-2</v>
      </c>
      <c r="AL29" s="329"/>
      <c r="AM29" s="329">
        <v>8.7747918008887968E-2</v>
      </c>
      <c r="AN29" s="329">
        <v>8.7738173404666414E-2</v>
      </c>
      <c r="AO29" s="329">
        <v>0.10094791800888797</v>
      </c>
      <c r="AP29" s="584"/>
    </row>
    <row r="30" spans="1:42" s="275" customFormat="1" ht="15" customHeight="1">
      <c r="A30" s="523">
        <f t="shared" si="1"/>
        <v>20</v>
      </c>
      <c r="B30" s="576" t="s">
        <v>21</v>
      </c>
      <c r="C30" s="289" t="s">
        <v>499</v>
      </c>
      <c r="D30" s="289" t="s">
        <v>499</v>
      </c>
      <c r="F30" s="588">
        <v>14636886</v>
      </c>
      <c r="G30" s="299">
        <v>371278000000</v>
      </c>
      <c r="H30" s="597"/>
      <c r="I30" s="279">
        <v>0.12854547466919666</v>
      </c>
      <c r="J30" s="279">
        <v>0.1085229527427965</v>
      </c>
      <c r="K30" s="279">
        <v>7.4114753948038931E-2</v>
      </c>
      <c r="L30" s="279">
        <v>3.4234414235263071E-2</v>
      </c>
      <c r="M30" s="548">
        <v>3.939516266867415E-3</v>
      </c>
      <c r="N30" s="548">
        <v>2.3164909365246528E-2</v>
      </c>
      <c r="O30" s="548">
        <v>7.1299886031491308E-3</v>
      </c>
      <c r="P30" s="279"/>
      <c r="Q30" s="329">
        <v>7.4288538507533433E-2</v>
      </c>
      <c r="R30" s="549">
        <v>5.2446414815852264E-2</v>
      </c>
      <c r="S30" s="549">
        <v>2.108931851604458E-3</v>
      </c>
      <c r="T30" s="549">
        <v>1.973319184007671E-2</v>
      </c>
      <c r="U30" s="329"/>
      <c r="V30" s="599"/>
      <c r="W30" s="599"/>
      <c r="X30" s="329">
        <v>1.561989101371479E-2</v>
      </c>
      <c r="Y30" s="329">
        <v>4.4026309126853728E-3</v>
      </c>
      <c r="Z30" s="550"/>
      <c r="AA30" s="550">
        <v>0.16257745432912801</v>
      </c>
      <c r="AB30" s="550">
        <v>0.14782920638553859</v>
      </c>
      <c r="AC30" s="329">
        <v>6.8681462435935758E-2</v>
      </c>
      <c r="AD30" s="549">
        <v>4.0469002191619221E-3</v>
      </c>
      <c r="AE30" s="549">
        <v>2.7104971313812506E-2</v>
      </c>
      <c r="AF30" s="549">
        <v>2.1374603967431412E-2</v>
      </c>
      <c r="AG30" s="549">
        <v>1.6154986935529924E-2</v>
      </c>
      <c r="AH30" s="329"/>
      <c r="AI30" s="329">
        <v>2.9679892293375848E-3</v>
      </c>
      <c r="AJ30" s="329"/>
      <c r="AK30" s="329">
        <v>3.8850910288247623E-3</v>
      </c>
      <c r="AL30" s="329"/>
      <c r="AM30" s="329">
        <v>7.1649451665273353E-2</v>
      </c>
      <c r="AN30" s="329">
        <v>7.2566553464760514E-2</v>
      </c>
      <c r="AO30" s="329">
        <v>7.5534542694098095E-2</v>
      </c>
      <c r="AP30" s="584"/>
    </row>
    <row r="31" spans="1:42" s="275" customFormat="1" ht="15" customHeight="1">
      <c r="A31" s="523">
        <f t="shared" si="1"/>
        <v>21</v>
      </c>
      <c r="B31" s="792" t="s">
        <v>717</v>
      </c>
      <c r="C31" s="289">
        <v>2012</v>
      </c>
      <c r="D31" s="289">
        <v>2016</v>
      </c>
      <c r="F31" s="588">
        <v>10652029</v>
      </c>
      <c r="G31" s="299">
        <v>53358078041714.5</v>
      </c>
      <c r="H31" s="597"/>
      <c r="I31" s="279">
        <v>0.17800000000000002</v>
      </c>
      <c r="J31" s="279">
        <v>0.17</v>
      </c>
      <c r="K31" s="644"/>
      <c r="L31" s="279">
        <v>2.7E-2</v>
      </c>
      <c r="M31" s="645"/>
      <c r="N31" s="645"/>
      <c r="O31" s="645"/>
      <c r="P31" s="279"/>
      <c r="Q31" s="329">
        <v>0.112</v>
      </c>
      <c r="R31" s="549">
        <v>7.5999999999999998E-2</v>
      </c>
      <c r="S31" s="647"/>
      <c r="T31" s="549">
        <v>3.5999999999999997E-2</v>
      </c>
      <c r="U31" s="329"/>
      <c r="V31" s="329">
        <v>3.1E-2</v>
      </c>
      <c r="W31" s="329"/>
      <c r="X31" s="646"/>
      <c r="Y31" s="329">
        <v>8.0000000000000002E-3</v>
      </c>
      <c r="Z31" s="550"/>
      <c r="AA31" s="648"/>
      <c r="AB31" s="648"/>
      <c r="AC31" s="646"/>
      <c r="AD31" s="647"/>
      <c r="AE31" s="647"/>
      <c r="AF31" s="647"/>
      <c r="AG31" s="647"/>
      <c r="AH31" s="329"/>
      <c r="AI31" s="646"/>
      <c r="AJ31" s="329"/>
      <c r="AK31" s="815"/>
      <c r="AL31" s="551"/>
      <c r="AM31" s="646"/>
      <c r="AN31" s="646"/>
      <c r="AO31" s="646"/>
      <c r="AP31" s="584"/>
    </row>
    <row r="32" spans="1:42" s="275" customFormat="1" ht="15" customHeight="1">
      <c r="A32" s="523">
        <f t="shared" si="1"/>
        <v>22</v>
      </c>
      <c r="B32" s="576" t="s">
        <v>22</v>
      </c>
      <c r="C32" s="289" t="s">
        <v>499</v>
      </c>
      <c r="D32" s="289" t="s">
        <v>499</v>
      </c>
      <c r="F32" s="588">
        <v>8171770</v>
      </c>
      <c r="G32" s="299">
        <v>335027800000</v>
      </c>
      <c r="H32" s="597"/>
      <c r="I32" s="279">
        <v>0.1498809949502698</v>
      </c>
      <c r="J32" s="279">
        <v>0.14723882615114328</v>
      </c>
      <c r="K32" s="279">
        <v>6.3854999495564307E-2</v>
      </c>
      <c r="L32" s="279">
        <v>5.1541692958017207E-2</v>
      </c>
      <c r="M32" s="548">
        <v>9.7126268327583595E-4</v>
      </c>
      <c r="N32" s="548">
        <v>7.6363812197077384E-3</v>
      </c>
      <c r="O32" s="548">
        <v>4.2934049055033632E-2</v>
      </c>
      <c r="P32" s="279"/>
      <c r="Q32" s="329">
        <v>9.5697133193126074E-2</v>
      </c>
      <c r="R32" s="549">
        <v>5.6543665928618501E-2</v>
      </c>
      <c r="S32" s="549">
        <v>5.7359419128800698E-3</v>
      </c>
      <c r="T32" s="549">
        <v>3.3417525351627501E-2</v>
      </c>
      <c r="U32" s="329"/>
      <c r="V32" s="599"/>
      <c r="W32" s="599"/>
      <c r="X32" s="329">
        <v>6.0412897078988695E-4</v>
      </c>
      <c r="Y32" s="329">
        <v>2.0380398283366334E-3</v>
      </c>
      <c r="Z32" s="550"/>
      <c r="AA32" s="550">
        <v>0.21600000000000003</v>
      </c>
      <c r="AB32" s="550">
        <v>0.20200000000000001</v>
      </c>
      <c r="AC32" s="329">
        <v>0.10018874135385182</v>
      </c>
      <c r="AD32" s="549">
        <v>3.9602683717590006E-3</v>
      </c>
      <c r="AE32" s="549">
        <v>6.0844413112822238E-2</v>
      </c>
      <c r="AF32" s="549">
        <v>3.5330929949902695E-2</v>
      </c>
      <c r="AG32" s="549">
        <v>5.3129919367885301E-5</v>
      </c>
      <c r="AH32" s="329"/>
      <c r="AI32" s="329">
        <v>6.0412897078988674E-4</v>
      </c>
      <c r="AJ32" s="329"/>
      <c r="AK32" s="329">
        <v>3.8784841138556265E-3</v>
      </c>
      <c r="AL32" s="329"/>
      <c r="AM32" s="329">
        <v>0.10079287032464171</v>
      </c>
      <c r="AN32" s="329">
        <v>0.10406722546770744</v>
      </c>
      <c r="AO32" s="329">
        <v>0.10467135443849733</v>
      </c>
      <c r="AP32" s="584"/>
    </row>
    <row r="33" spans="1:42" s="275" customFormat="1" ht="15" customHeight="1">
      <c r="A33" s="523">
        <f t="shared" si="1"/>
        <v>23</v>
      </c>
      <c r="B33" s="576" t="s">
        <v>23</v>
      </c>
      <c r="C33" s="289" t="s">
        <v>504</v>
      </c>
      <c r="D33" s="289" t="s">
        <v>504</v>
      </c>
      <c r="F33" s="588">
        <v>245265690</v>
      </c>
      <c r="G33" s="299">
        <v>8241864295101560</v>
      </c>
      <c r="H33" s="597"/>
      <c r="I33" s="279">
        <v>0.16237988908746936</v>
      </c>
      <c r="J33" s="279">
        <v>0.11896738104451923</v>
      </c>
      <c r="K33" s="279">
        <v>6.5274243918180236E-2</v>
      </c>
      <c r="L33" s="279">
        <v>5.9942385900018942E-2</v>
      </c>
      <c r="M33" s="548">
        <v>1.189669701274689E-2</v>
      </c>
      <c r="N33" s="548">
        <v>4.4530948887272048E-2</v>
      </c>
      <c r="O33" s="548">
        <v>3.5147400000000001E-3</v>
      </c>
      <c r="P33" s="279"/>
      <c r="Q33" s="329">
        <v>5.8514188384129084E-2</v>
      </c>
      <c r="R33" s="549">
        <v>4.0959664938991829E-2</v>
      </c>
      <c r="S33" s="549">
        <v>1.1529794303514316E-2</v>
      </c>
      <c r="T33" s="549">
        <v>6.024729141622942E-3</v>
      </c>
      <c r="U33" s="329"/>
      <c r="V33" s="329">
        <v>5.1080676037121308E-4</v>
      </c>
      <c r="W33" s="329"/>
      <c r="X33" s="329">
        <v>8.8808766292721461E-4</v>
      </c>
      <c r="Y33" s="329">
        <v>4.2524420380022916E-2</v>
      </c>
      <c r="Z33" s="550"/>
      <c r="AA33" s="550">
        <v>0.17471775176592561</v>
      </c>
      <c r="AB33" s="550">
        <v>0.16200000000000001</v>
      </c>
      <c r="AC33" s="329">
        <v>4.8579322064058114E-2</v>
      </c>
      <c r="AD33" s="549">
        <v>3.8806972372754742E-3</v>
      </c>
      <c r="AE33" s="549">
        <v>3.3997162531119694E-2</v>
      </c>
      <c r="AF33" s="549">
        <v>8.845086183149985E-3</v>
      </c>
      <c r="AG33" s="549">
        <v>1.8563761125129641E-3</v>
      </c>
      <c r="AH33" s="329"/>
      <c r="AI33" s="329">
        <v>7.5851552223633939E-3</v>
      </c>
      <c r="AJ33" s="329"/>
      <c r="AK33" s="329">
        <v>4.0774755318372893E-2</v>
      </c>
      <c r="AL33" s="329"/>
      <c r="AM33" s="329">
        <v>5.6164477286421509E-2</v>
      </c>
      <c r="AN33" s="329">
        <v>8.9354077382431008E-2</v>
      </c>
      <c r="AO33" s="329">
        <v>9.6939232604794395E-2</v>
      </c>
      <c r="AP33" s="584"/>
    </row>
    <row r="34" spans="1:42" s="275" customFormat="1" ht="15" customHeight="1">
      <c r="A34" s="523">
        <f t="shared" si="1"/>
        <v>24</v>
      </c>
      <c r="B34" s="576" t="s">
        <v>24</v>
      </c>
      <c r="C34" s="289" t="s">
        <v>275</v>
      </c>
      <c r="D34" s="289" t="s">
        <v>275</v>
      </c>
      <c r="F34" s="588">
        <v>79511693.899333909</v>
      </c>
      <c r="G34" s="299">
        <v>6245765667484436</v>
      </c>
      <c r="H34" s="597"/>
      <c r="I34" s="279">
        <v>0.27040783400292656</v>
      </c>
      <c r="J34" s="279">
        <v>6.5407834002926546E-2</v>
      </c>
      <c r="K34" s="279">
        <v>1.5189459715706878E-2</v>
      </c>
      <c r="L34" s="279">
        <v>3.8609378391412527E-2</v>
      </c>
      <c r="M34" s="548">
        <v>8.537057878682067E-3</v>
      </c>
      <c r="N34" s="548">
        <v>2.7874842136067654E-2</v>
      </c>
      <c r="O34" s="548">
        <v>2.197478376662807E-3</v>
      </c>
      <c r="P34" s="279"/>
      <c r="Q34" s="329">
        <v>2.6798455611514019E-2</v>
      </c>
      <c r="R34" s="549">
        <v>6.6323882779745994E-3</v>
      </c>
      <c r="S34" s="549">
        <v>2.0013559050214145E-5</v>
      </c>
      <c r="T34" s="549">
        <v>2.0146053774489206E-2</v>
      </c>
      <c r="U34" s="599"/>
      <c r="V34" s="332"/>
      <c r="W34" s="332"/>
      <c r="X34" s="329"/>
      <c r="Y34" s="329">
        <v>0.20500000000000002</v>
      </c>
      <c r="Z34" s="550"/>
      <c r="AA34" s="550">
        <v>0.27</v>
      </c>
      <c r="AB34" s="550">
        <v>0.26867644988150841</v>
      </c>
      <c r="AC34" s="329">
        <v>0.11539999999999999</v>
      </c>
      <c r="AD34" s="549">
        <v>3.9899999999999998E-2</v>
      </c>
      <c r="AE34" s="549">
        <v>4.48E-2</v>
      </c>
      <c r="AF34" s="549">
        <v>2.5000000000000001E-2</v>
      </c>
      <c r="AG34" s="600">
        <v>5.7000000000000002E-3</v>
      </c>
      <c r="AH34" s="329"/>
      <c r="AI34" s="329">
        <v>2.1600000000000001E-2</v>
      </c>
      <c r="AJ34" s="329"/>
      <c r="AK34" s="329"/>
      <c r="AL34" s="551"/>
      <c r="AM34" s="329">
        <v>0.13699999999999998</v>
      </c>
      <c r="AN34" s="329">
        <v>0.11539999999999999</v>
      </c>
      <c r="AO34" s="329">
        <v>0.13699999999999998</v>
      </c>
      <c r="AP34" s="584"/>
    </row>
    <row r="35" spans="1:42" s="275" customFormat="1" ht="15" customHeight="1">
      <c r="A35" s="523">
        <f t="shared" si="1"/>
        <v>25</v>
      </c>
      <c r="B35" s="576" t="s">
        <v>25</v>
      </c>
      <c r="C35" s="289" t="s">
        <v>276</v>
      </c>
      <c r="D35" s="289" t="s">
        <v>503</v>
      </c>
      <c r="F35" s="588">
        <v>5961481.7766270638</v>
      </c>
      <c r="G35" s="299">
        <v>18762019350.295399</v>
      </c>
      <c r="H35" s="597"/>
      <c r="I35" s="279">
        <v>0.24796382023746727</v>
      </c>
      <c r="J35" s="279">
        <v>0.15748848748344535</v>
      </c>
      <c r="K35" s="279">
        <v>0.11514229941241073</v>
      </c>
      <c r="L35" s="279">
        <v>3.3290659621357126E-2</v>
      </c>
      <c r="M35" s="548">
        <v>8.117463112924576E-3</v>
      </c>
      <c r="N35" s="548">
        <v>2.5173196508432548E-2</v>
      </c>
      <c r="O35" s="601"/>
      <c r="P35" s="279"/>
      <c r="Q35" s="329">
        <v>0.10592154354546424</v>
      </c>
      <c r="R35" s="600">
        <v>0.10592154354546424</v>
      </c>
      <c r="S35" s="600"/>
      <c r="T35" s="598"/>
      <c r="U35" s="599"/>
      <c r="V35" s="329">
        <v>1.8276284316623981E-2</v>
      </c>
      <c r="W35" s="329"/>
      <c r="X35" s="329">
        <v>1.1032927540219218E-3</v>
      </c>
      <c r="Y35" s="329">
        <v>8.937204E-2</v>
      </c>
      <c r="Z35" s="550"/>
      <c r="AA35" s="550">
        <v>0.30423164444237344</v>
      </c>
      <c r="AB35" s="550">
        <v>0.28299999999999997</v>
      </c>
      <c r="AC35" s="329">
        <v>9.1066263609471176E-2</v>
      </c>
      <c r="AD35" s="549">
        <v>7.2486866930908875E-3</v>
      </c>
      <c r="AE35" s="549">
        <v>3.1833193903544103E-2</v>
      </c>
      <c r="AF35" s="549">
        <v>3.0977475779591354E-2</v>
      </c>
      <c r="AG35" s="549">
        <v>2.1006907233244838E-2</v>
      </c>
      <c r="AH35" s="329"/>
      <c r="AI35" s="329">
        <v>3.9707879311416998E-2</v>
      </c>
      <c r="AJ35" s="329"/>
      <c r="AK35" s="329">
        <v>1.0190800703816012E-2</v>
      </c>
      <c r="AL35" s="329"/>
      <c r="AM35" s="329">
        <v>0.13077414292088818</v>
      </c>
      <c r="AN35" s="329">
        <v>0.10125706431328718</v>
      </c>
      <c r="AO35" s="329">
        <v>0.14096494362470419</v>
      </c>
      <c r="AP35" s="584"/>
    </row>
    <row r="36" spans="1:42" s="275" customFormat="1" ht="15" customHeight="1">
      <c r="A36" s="523">
        <f t="shared" si="1"/>
        <v>26</v>
      </c>
      <c r="B36" s="576" t="s">
        <v>718</v>
      </c>
      <c r="C36" s="289" t="s">
        <v>469</v>
      </c>
      <c r="D36" s="289" t="s">
        <v>469</v>
      </c>
      <c r="F36" s="588">
        <v>48465011</v>
      </c>
      <c r="G36" s="299">
        <v>6653574007897</v>
      </c>
      <c r="H36" s="597"/>
      <c r="I36" s="644"/>
      <c r="J36" s="279">
        <v>0.16999999999999998</v>
      </c>
      <c r="K36" s="281">
        <v>0.107</v>
      </c>
      <c r="L36" s="279">
        <v>8.5999999999999993E-2</v>
      </c>
      <c r="M36" s="548">
        <v>4.2999999999999997E-2</v>
      </c>
      <c r="N36" s="548">
        <v>4.2000000000000003E-2</v>
      </c>
      <c r="O36" s="548">
        <v>1E-3</v>
      </c>
      <c r="P36" s="279"/>
      <c r="Q36" s="329">
        <v>8.4000000000000005E-2</v>
      </c>
      <c r="R36" s="549">
        <v>4.2999999999999997E-2</v>
      </c>
      <c r="S36" s="598">
        <v>2.1000000000000001E-2</v>
      </c>
      <c r="T36" s="549">
        <v>0.02</v>
      </c>
      <c r="U36" s="599"/>
      <c r="V36" s="646"/>
      <c r="W36" s="599"/>
      <c r="X36" s="646"/>
      <c r="Y36" s="646"/>
      <c r="Z36" s="550"/>
      <c r="AA36" s="648"/>
      <c r="AB36" s="648"/>
      <c r="AC36" s="646"/>
      <c r="AD36" s="647"/>
      <c r="AE36" s="549">
        <v>0.17599999999999999</v>
      </c>
      <c r="AF36" s="549">
        <v>1.9E-2</v>
      </c>
      <c r="AG36" s="647"/>
      <c r="AH36" s="329"/>
      <c r="AI36" s="646"/>
      <c r="AJ36" s="329"/>
      <c r="AK36" s="646"/>
      <c r="AL36" s="551"/>
      <c r="AM36" s="646"/>
      <c r="AN36" s="646"/>
      <c r="AO36" s="646"/>
      <c r="AP36" s="584"/>
    </row>
    <row r="37" spans="1:42" s="275" customFormat="1" ht="15" customHeight="1">
      <c r="A37" s="523">
        <f t="shared" si="1"/>
        <v>27</v>
      </c>
      <c r="B37" s="792" t="s">
        <v>719</v>
      </c>
      <c r="C37" s="289">
        <v>2014</v>
      </c>
      <c r="D37" s="289">
        <v>2014</v>
      </c>
      <c r="F37" s="588">
        <v>16934220</v>
      </c>
      <c r="G37" s="299">
        <v>7092793041100</v>
      </c>
      <c r="H37" s="597"/>
      <c r="I37" s="279">
        <v>0.17100000000000001</v>
      </c>
      <c r="J37" s="279">
        <v>0.126</v>
      </c>
      <c r="K37" s="644"/>
      <c r="L37" s="644"/>
      <c r="M37" s="645"/>
      <c r="N37" s="645"/>
      <c r="O37" s="645"/>
      <c r="P37" s="279"/>
      <c r="Q37" s="646"/>
      <c r="R37" s="647"/>
      <c r="S37" s="647"/>
      <c r="T37" s="647"/>
      <c r="U37" s="329"/>
      <c r="V37" s="646"/>
      <c r="W37" s="329"/>
      <c r="X37" s="646"/>
      <c r="Y37" s="646"/>
      <c r="Z37" s="550"/>
      <c r="AA37" s="550">
        <v>0.21099999999999999</v>
      </c>
      <c r="AB37" s="648"/>
      <c r="AC37" s="646"/>
      <c r="AD37" s="647"/>
      <c r="AE37" s="647"/>
      <c r="AF37" s="549">
        <v>1.2E-2</v>
      </c>
      <c r="AG37" s="647"/>
      <c r="AH37" s="329"/>
      <c r="AI37" s="646"/>
      <c r="AJ37" s="329"/>
      <c r="AK37" s="599">
        <v>1.2E-2</v>
      </c>
      <c r="AL37" s="551"/>
      <c r="AM37" s="646"/>
      <c r="AN37" s="646"/>
      <c r="AO37" s="646"/>
      <c r="AP37" s="584"/>
    </row>
    <row r="38" spans="1:42" s="275" customFormat="1" ht="15" customHeight="1">
      <c r="A38" s="523">
        <f t="shared" si="1"/>
        <v>28</v>
      </c>
      <c r="B38" s="576" t="s">
        <v>26</v>
      </c>
      <c r="C38" s="289" t="s">
        <v>503</v>
      </c>
      <c r="D38" s="289" t="s">
        <v>503</v>
      </c>
      <c r="F38" s="588">
        <v>112600583</v>
      </c>
      <c r="G38" s="299">
        <v>13075798000000</v>
      </c>
      <c r="H38" s="597"/>
      <c r="I38" s="279">
        <v>0.16948969530294275</v>
      </c>
      <c r="J38" s="279">
        <v>9.8499271959830589E-2</v>
      </c>
      <c r="K38" s="279">
        <v>8.7555216457837301E-2</v>
      </c>
      <c r="L38" s="279">
        <v>5.0845639869756445E-2</v>
      </c>
      <c r="M38" s="548">
        <v>2.2275519850359308E-2</v>
      </c>
      <c r="N38" s="548">
        <v>2.8570120019397138E-2</v>
      </c>
      <c r="O38" s="601"/>
      <c r="P38" s="279"/>
      <c r="Q38" s="329">
        <v>4.4114984377616885E-2</v>
      </c>
      <c r="R38" s="600">
        <v>3.7744652466084445E-2</v>
      </c>
      <c r="S38" s="600">
        <v>4.5350441413935473E-3</v>
      </c>
      <c r="T38" s="598">
        <v>1.8352877701388933E-3</v>
      </c>
      <c r="U38" s="599"/>
      <c r="V38" s="329">
        <v>3.5386477124572531E-3</v>
      </c>
      <c r="W38" s="329"/>
      <c r="X38" s="329">
        <v>2.2999999999999993E-2</v>
      </c>
      <c r="Y38" s="329">
        <v>4.7990423343112175E-2</v>
      </c>
      <c r="Z38" s="550"/>
      <c r="AA38" s="550"/>
      <c r="AB38" s="550"/>
      <c r="AC38" s="329">
        <v>9.8174208677078559E-2</v>
      </c>
      <c r="AD38" s="549">
        <v>9.6455810438202984E-3</v>
      </c>
      <c r="AE38" s="549">
        <v>4.5435318542916533E-2</v>
      </c>
      <c r="AF38" s="549">
        <v>3.0575474631866918E-2</v>
      </c>
      <c r="AG38" s="549">
        <v>1.25178344584748E-2</v>
      </c>
      <c r="AH38" s="329"/>
      <c r="AI38" s="329">
        <v>2.58E-2</v>
      </c>
      <c r="AJ38" s="329"/>
      <c r="AK38" s="329">
        <v>1.4E-2</v>
      </c>
      <c r="AL38" s="329"/>
      <c r="AM38" s="329">
        <v>0.12397420867707855</v>
      </c>
      <c r="AN38" s="329">
        <v>0.11217420867707856</v>
      </c>
      <c r="AO38" s="329">
        <v>0.13797420867707855</v>
      </c>
      <c r="AP38" s="584"/>
    </row>
    <row r="39" spans="1:42" s="275" customFormat="1" ht="15" customHeight="1">
      <c r="A39" s="523"/>
      <c r="B39" s="576" t="s">
        <v>27</v>
      </c>
      <c r="C39" s="289" t="s">
        <v>504</v>
      </c>
      <c r="D39" s="289" t="s">
        <v>504</v>
      </c>
      <c r="F39" s="588">
        <v>117284429</v>
      </c>
      <c r="G39" s="299">
        <v>15626906634000</v>
      </c>
      <c r="H39" s="597"/>
      <c r="I39" s="279">
        <v>0.17671516810801163</v>
      </c>
      <c r="J39" s="279">
        <v>9.593796155587378E-2</v>
      </c>
      <c r="K39" s="279">
        <v>8.7538612015892941E-2</v>
      </c>
      <c r="L39" s="279">
        <v>5.0822380945951526E-2</v>
      </c>
      <c r="M39" s="548">
        <v>2.3852625487628724E-2</v>
      </c>
      <c r="N39" s="548">
        <v>2.6969755458322801E-2</v>
      </c>
      <c r="O39" s="601"/>
      <c r="P39" s="279"/>
      <c r="Q39" s="329">
        <v>4.3043175341936045E-2</v>
      </c>
      <c r="R39" s="600">
        <v>3.6666862498284512E-2</v>
      </c>
      <c r="S39" s="600">
        <v>4.6120892191426587E-3</v>
      </c>
      <c r="T39" s="600">
        <v>1.7642236245088766E-3</v>
      </c>
      <c r="U39" s="602"/>
      <c r="V39" s="329">
        <v>2.0724052679862172E-3</v>
      </c>
      <c r="W39" s="329"/>
      <c r="X39" s="329">
        <v>2.2407034810837043E-2</v>
      </c>
      <c r="Y39" s="329">
        <v>5.8370171741300811E-2</v>
      </c>
      <c r="Z39" s="550"/>
      <c r="AA39" s="550">
        <v>0.18116591260258533</v>
      </c>
      <c r="AB39" s="550">
        <v>0.16492192136530107</v>
      </c>
      <c r="AC39" s="329">
        <v>8.7542543869283618E-2</v>
      </c>
      <c r="AD39" s="549">
        <v>9.5738139698416276E-3</v>
      </c>
      <c r="AE39" s="549">
        <v>4.5266748888160027E-2</v>
      </c>
      <c r="AF39" s="549">
        <v>3.2701981011281959E-2</v>
      </c>
      <c r="AG39" s="598"/>
      <c r="AH39" s="329"/>
      <c r="AI39" s="329">
        <v>2.1376146784752078E-2</v>
      </c>
      <c r="AJ39" s="329"/>
      <c r="AK39" s="329">
        <v>1.9315175060434103E-2</v>
      </c>
      <c r="AL39" s="329"/>
      <c r="AM39" s="329">
        <v>0.1089186906540357</v>
      </c>
      <c r="AN39" s="329">
        <v>0.10709361212122945</v>
      </c>
      <c r="AO39" s="329">
        <v>0.12846975890598153</v>
      </c>
      <c r="AP39" s="584"/>
    </row>
    <row r="40" spans="1:42" s="275" customFormat="1" ht="15" customHeight="1">
      <c r="A40" s="523"/>
      <c r="B40" s="576" t="s">
        <v>28</v>
      </c>
      <c r="C40" s="289" t="s">
        <v>501</v>
      </c>
      <c r="D40" s="289" t="s">
        <v>501</v>
      </c>
      <c r="F40" s="588">
        <v>119906312</v>
      </c>
      <c r="G40" s="299">
        <v>17259799421000</v>
      </c>
      <c r="H40" s="597"/>
      <c r="I40" s="279">
        <v>0.17258429093836031</v>
      </c>
      <c r="J40" s="279">
        <v>0.10420764179072974</v>
      </c>
      <c r="K40" s="279">
        <v>9.6092994414692642E-2</v>
      </c>
      <c r="L40" s="279">
        <v>5.4937399266112963E-2</v>
      </c>
      <c r="M40" s="548">
        <v>2.7077347281061252E-2</v>
      </c>
      <c r="N40" s="548">
        <v>2.7860051985051714E-2</v>
      </c>
      <c r="O40" s="548"/>
      <c r="P40" s="279"/>
      <c r="Q40" s="329">
        <v>4.7248832504080671E-2</v>
      </c>
      <c r="R40" s="600">
        <v>3.8181397289589677E-2</v>
      </c>
      <c r="S40" s="600">
        <v>7.1255376893686736E-3</v>
      </c>
      <c r="T40" s="600">
        <v>1.9418975251223151E-3</v>
      </c>
      <c r="U40" s="602"/>
      <c r="V40" s="329">
        <v>2.0214100205361032E-3</v>
      </c>
      <c r="W40" s="329"/>
      <c r="X40" s="329">
        <v>2.3708712154673045E-2</v>
      </c>
      <c r="Y40" s="329">
        <v>4.4667936992957527E-2</v>
      </c>
      <c r="Z40" s="550"/>
      <c r="AA40" s="550">
        <v>0.193191303249618</v>
      </c>
      <c r="AB40" s="550">
        <v>0.17648706623082547</v>
      </c>
      <c r="AC40" s="329">
        <v>8.8464370381093352E-2</v>
      </c>
      <c r="AD40" s="549">
        <v>9.7817567735618786E-3</v>
      </c>
      <c r="AE40" s="549">
        <v>4.778600497828106E-2</v>
      </c>
      <c r="AF40" s="549">
        <v>3.0896608629250418E-2</v>
      </c>
      <c r="AG40" s="598"/>
      <c r="AH40" s="329"/>
      <c r="AI40" s="329">
        <v>2.3734616376918788E-2</v>
      </c>
      <c r="AJ40" s="329"/>
      <c r="AK40" s="329">
        <v>6.8935176863338301E-3</v>
      </c>
      <c r="AL40" s="329"/>
      <c r="AM40" s="329">
        <v>0.11219898675801215</v>
      </c>
      <c r="AN40" s="329">
        <v>9.5357888067427177E-2</v>
      </c>
      <c r="AO40" s="329">
        <v>0.11909250444434598</v>
      </c>
      <c r="AP40" s="584"/>
    </row>
    <row r="41" spans="1:42" s="275" customFormat="1" ht="15" customHeight="1">
      <c r="A41" s="523">
        <f>A38+1</f>
        <v>29</v>
      </c>
      <c r="B41" s="792" t="s">
        <v>720</v>
      </c>
      <c r="C41" s="289">
        <v>2016</v>
      </c>
      <c r="D41" s="289">
        <v>2016</v>
      </c>
      <c r="F41" s="588">
        <v>3056359</v>
      </c>
      <c r="G41" s="299">
        <v>23942866424300.004</v>
      </c>
      <c r="H41" s="597"/>
      <c r="I41" s="279">
        <f>J41+X41</f>
        <v>0.24299999999999999</v>
      </c>
      <c r="J41" s="279">
        <v>0.19400000000000001</v>
      </c>
      <c r="K41" s="279">
        <f>M41+R41+S41</f>
        <v>9.7000000000000003E-2</v>
      </c>
      <c r="L41" s="279">
        <v>4.5999999999999999E-2</v>
      </c>
      <c r="M41" s="548">
        <v>2.3E-2</v>
      </c>
      <c r="N41" s="548">
        <v>2.1000000000000001E-2</v>
      </c>
      <c r="O41" s="548">
        <v>4.0000000000000001E-3</v>
      </c>
      <c r="P41" s="279"/>
      <c r="Q41" s="329">
        <v>8.7999999999999995E-2</v>
      </c>
      <c r="R41" s="549">
        <v>4.8000000000000001E-2</v>
      </c>
      <c r="S41" s="549">
        <v>2.5999999999999999E-2</v>
      </c>
      <c r="T41" s="549">
        <v>1.4E-2</v>
      </c>
      <c r="U41" s="329"/>
      <c r="V41" s="329">
        <v>6.0000000000000005E-2</v>
      </c>
      <c r="W41" s="329"/>
      <c r="X41" s="329">
        <v>4.9000000000000002E-2</v>
      </c>
      <c r="Y41" s="646"/>
      <c r="Z41" s="550"/>
      <c r="AA41" s="648"/>
      <c r="AB41" s="648"/>
      <c r="AC41" s="329">
        <f>SUM(AD41:AF41)</f>
        <v>0.17300000000000001</v>
      </c>
      <c r="AD41" s="549">
        <v>8.900000000000001E-2</v>
      </c>
      <c r="AE41" s="549">
        <v>5.6000000000000001E-2</v>
      </c>
      <c r="AF41" s="549">
        <v>2.8000000000000001E-2</v>
      </c>
      <c r="AG41" s="647"/>
      <c r="AH41" s="329"/>
      <c r="AI41" s="646"/>
      <c r="AJ41" s="329"/>
      <c r="AK41" s="815"/>
      <c r="AL41" s="551"/>
      <c r="AM41" s="329">
        <f>AC41+AI41</f>
        <v>0.17300000000000001</v>
      </c>
      <c r="AN41" s="329">
        <f>AC41+AK41</f>
        <v>0.17300000000000001</v>
      </c>
      <c r="AO41" s="329">
        <f>AM41+AK41</f>
        <v>0.17300000000000001</v>
      </c>
      <c r="AP41" s="584"/>
    </row>
    <row r="42" spans="1:42" s="275" customFormat="1" ht="15" customHeight="1">
      <c r="A42" s="523">
        <f>A41+1</f>
        <v>30</v>
      </c>
      <c r="B42" s="792" t="s">
        <v>727</v>
      </c>
      <c r="C42" s="289">
        <v>2009</v>
      </c>
      <c r="D42" s="289" t="s">
        <v>655</v>
      </c>
      <c r="F42" s="588">
        <v>2118874</v>
      </c>
      <c r="G42" s="299">
        <v>82599188500.000015</v>
      </c>
      <c r="H42" s="597"/>
      <c r="I42" s="279">
        <v>0.32000000000000006</v>
      </c>
      <c r="J42" s="279">
        <v>0.29500000000000004</v>
      </c>
      <c r="K42" s="279">
        <f>M42+R42+S42</f>
        <v>0.13400000000000001</v>
      </c>
      <c r="L42" s="279">
        <v>0.11200000000000002</v>
      </c>
      <c r="M42" s="548">
        <v>6.8000000000000005E-2</v>
      </c>
      <c r="N42" s="548">
        <v>3.7999999999999999E-2</v>
      </c>
      <c r="O42" s="548">
        <v>6.0000000000000001E-3</v>
      </c>
      <c r="P42" s="279"/>
      <c r="Q42" s="329">
        <v>6.7000000000000004E-2</v>
      </c>
      <c r="R42" s="549">
        <v>6.6000000000000003E-2</v>
      </c>
      <c r="S42" s="647"/>
      <c r="T42" s="549">
        <v>1E-3</v>
      </c>
      <c r="U42" s="329"/>
      <c r="V42" s="329">
        <v>0.11600000000000001</v>
      </c>
      <c r="W42" s="329"/>
      <c r="X42" s="646"/>
      <c r="Y42" s="329">
        <v>2.5000000000000001E-2</v>
      </c>
      <c r="Z42" s="550"/>
      <c r="AA42" s="550">
        <v>0.14699999999999999</v>
      </c>
      <c r="AB42" s="550">
        <v>0.14699999999999999</v>
      </c>
      <c r="AC42" s="329">
        <f>SUM(AD42:AG42)</f>
        <v>0.127</v>
      </c>
      <c r="AD42" s="549">
        <v>1.6E-2</v>
      </c>
      <c r="AE42" s="549">
        <v>7.4999999999999997E-2</v>
      </c>
      <c r="AF42" s="549">
        <v>3.3000000000000002E-2</v>
      </c>
      <c r="AG42" s="549">
        <v>3.0000000000000001E-3</v>
      </c>
      <c r="AH42" s="329"/>
      <c r="AI42" s="646"/>
      <c r="AJ42" s="329"/>
      <c r="AK42" s="599">
        <v>6.0000000000000001E-3</v>
      </c>
      <c r="AL42" s="551"/>
      <c r="AM42" s="329">
        <f>AC42+AI42</f>
        <v>0.127</v>
      </c>
      <c r="AN42" s="329">
        <f>AC42+AK42</f>
        <v>0.13300000000000001</v>
      </c>
      <c r="AO42" s="329">
        <f>AM42+AK42</f>
        <v>0.13300000000000001</v>
      </c>
      <c r="AP42" s="584"/>
    </row>
    <row r="43" spans="1:42" s="255" customFormat="1" ht="15" customHeight="1">
      <c r="A43" s="523">
        <f t="shared" ref="A43:A47" si="2">A42+1</f>
        <v>31</v>
      </c>
      <c r="B43" s="576" t="s">
        <v>29</v>
      </c>
      <c r="C43" s="289" t="s">
        <v>500</v>
      </c>
      <c r="D43" s="289" t="s">
        <v>500</v>
      </c>
      <c r="F43" s="588">
        <v>5765733</v>
      </c>
      <c r="G43" s="299">
        <v>190887980595.5538</v>
      </c>
      <c r="H43" s="603"/>
      <c r="I43" s="279">
        <v>0.23093917192933408</v>
      </c>
      <c r="J43" s="279">
        <v>0.14220017894951864</v>
      </c>
      <c r="K43" s="279">
        <v>0.1364309947379069</v>
      </c>
      <c r="L43" s="279">
        <v>4.4428150863876525E-2</v>
      </c>
      <c r="M43" s="604">
        <v>1.0786456537167885E-2</v>
      </c>
      <c r="N43" s="604">
        <v>3.2960142771738553E-2</v>
      </c>
      <c r="O43" s="604">
        <v>6.815515549700896E-4</v>
      </c>
      <c r="P43" s="280"/>
      <c r="Q43" s="329">
        <v>8.9607134753241793E-2</v>
      </c>
      <c r="R43" s="598">
        <v>5.42334617805744E-2</v>
      </c>
      <c r="S43" s="598">
        <v>2.9029114262257901E-2</v>
      </c>
      <c r="T43" s="598">
        <v>6.3445587104094996E-3</v>
      </c>
      <c r="U43" s="599"/>
      <c r="V43" s="329">
        <v>8.1648933324003307E-3</v>
      </c>
      <c r="W43" s="332"/>
      <c r="X43" s="332">
        <v>4.2381962157906745E-2</v>
      </c>
      <c r="Y43" s="332">
        <v>4.6357030821908708E-2</v>
      </c>
      <c r="Z43" s="550"/>
      <c r="AA43" s="605">
        <v>0.27066507670521933</v>
      </c>
      <c r="AB43" s="605">
        <v>0.23687090046439219</v>
      </c>
      <c r="AC43" s="332">
        <v>8.065366898411519E-2</v>
      </c>
      <c r="AD43" s="606">
        <v>6.9784907139985104E-4</v>
      </c>
      <c r="AE43" s="606">
        <v>3.8019182650251379E-2</v>
      </c>
      <c r="AF43" s="606">
        <v>4.1936637262463966E-2</v>
      </c>
      <c r="AG43" s="598"/>
      <c r="AH43" s="332"/>
      <c r="AI43" s="332">
        <v>1.8805968583249892E-2</v>
      </c>
      <c r="AJ43" s="332"/>
      <c r="AK43" s="332">
        <v>3.6304014419236905E-3</v>
      </c>
      <c r="AL43" s="332"/>
      <c r="AM43" s="332">
        <v>9.9459637567365089E-2</v>
      </c>
      <c r="AN43" s="332">
        <v>8.4284070426038887E-2</v>
      </c>
      <c r="AO43" s="332">
        <v>0.10309003900928879</v>
      </c>
      <c r="AP43" s="584"/>
    </row>
    <row r="44" spans="1:42" s="255" customFormat="1" ht="15" customHeight="1">
      <c r="A44" s="523">
        <f t="shared" si="2"/>
        <v>32</v>
      </c>
      <c r="B44" s="792" t="s">
        <v>728</v>
      </c>
      <c r="C44" s="289" t="s">
        <v>656</v>
      </c>
      <c r="D44" s="289">
        <v>2014</v>
      </c>
      <c r="F44" s="588">
        <v>17114761</v>
      </c>
      <c r="G44" s="299">
        <v>3024277000000</v>
      </c>
      <c r="H44" s="603"/>
      <c r="I44" s="279">
        <v>0.23</v>
      </c>
      <c r="J44" s="279">
        <v>0.156</v>
      </c>
      <c r="K44" s="644"/>
      <c r="L44" s="644"/>
      <c r="M44" s="645"/>
      <c r="N44" s="645"/>
      <c r="O44" s="645"/>
      <c r="P44" s="279"/>
      <c r="Q44" s="646"/>
      <c r="R44" s="647"/>
      <c r="S44" s="647"/>
      <c r="T44" s="647"/>
      <c r="U44" s="329"/>
      <c r="V44" s="646"/>
      <c r="W44" s="329"/>
      <c r="X44" s="646"/>
      <c r="Y44" s="646"/>
      <c r="Z44" s="550"/>
      <c r="AA44" s="550">
        <v>0.33360000000000001</v>
      </c>
      <c r="AB44" s="648"/>
      <c r="AC44" s="329">
        <f>SUM(AD44:AG44)</f>
        <v>8.900000000000001E-2</v>
      </c>
      <c r="AD44" s="549">
        <v>3.0999999999999999E-3</v>
      </c>
      <c r="AE44" s="549">
        <v>6.8400000000000002E-2</v>
      </c>
      <c r="AF44" s="549">
        <v>1.7500000000000002E-2</v>
      </c>
      <c r="AG44" s="647"/>
      <c r="AH44" s="329"/>
      <c r="AI44" s="646"/>
      <c r="AJ44" s="329"/>
      <c r="AK44" s="815"/>
      <c r="AL44" s="551"/>
      <c r="AM44" s="329">
        <f>AC44+AI44</f>
        <v>8.900000000000001E-2</v>
      </c>
      <c r="AN44" s="329">
        <f>AC44+AK44</f>
        <v>8.900000000000001E-2</v>
      </c>
      <c r="AO44" s="329">
        <f>AM44+AK44</f>
        <v>8.900000000000001E-2</v>
      </c>
      <c r="AP44" s="584"/>
    </row>
    <row r="45" spans="1:42" s="255" customFormat="1" ht="15" customHeight="1">
      <c r="A45" s="523">
        <f t="shared" si="2"/>
        <v>33</v>
      </c>
      <c r="B45" s="576" t="s">
        <v>30</v>
      </c>
      <c r="C45" s="289" t="s">
        <v>505</v>
      </c>
      <c r="D45" s="289" t="s">
        <v>498</v>
      </c>
      <c r="F45" s="588">
        <v>3941606</v>
      </c>
      <c r="G45" s="299">
        <v>55187800000</v>
      </c>
      <c r="H45" s="603"/>
      <c r="I45" s="279">
        <v>0.19235951014252634</v>
      </c>
      <c r="J45" s="279">
        <v>9.6831768443590482E-2</v>
      </c>
      <c r="K45" s="279">
        <v>9.005653665024238E-2</v>
      </c>
      <c r="L45" s="279">
        <v>5.0898550524118451E-2</v>
      </c>
      <c r="M45" s="548">
        <v>4.6263548301738643E-4</v>
      </c>
      <c r="N45" s="548">
        <v>1.9031180766816154E-2</v>
      </c>
      <c r="O45" s="548">
        <v>3.1404734274284904E-2</v>
      </c>
      <c r="P45" s="279"/>
      <c r="Q45" s="329">
        <v>4.5933217919472025E-2</v>
      </c>
      <c r="R45" s="549">
        <v>2.6106477069710088E-2</v>
      </c>
      <c r="S45" s="549">
        <v>4.8408101568809892E-3</v>
      </c>
      <c r="T45" s="549">
        <v>1.4985930692880949E-2</v>
      </c>
      <c r="U45" s="329"/>
      <c r="V45" s="329"/>
      <c r="W45" s="329"/>
      <c r="X45" s="329">
        <v>5.8646613940633918E-2</v>
      </c>
      <c r="Y45" s="329">
        <v>3.6881127758301928E-2</v>
      </c>
      <c r="Z45" s="550"/>
      <c r="AA45" s="550">
        <v>0.2196454915091256</v>
      </c>
      <c r="AB45" s="550">
        <v>0.15456175881039558</v>
      </c>
      <c r="AC45" s="329">
        <v>0.13161514163563692</v>
      </c>
      <c r="AD45" s="549">
        <v>5.8024001701806787E-3</v>
      </c>
      <c r="AE45" s="549">
        <v>3.0414710649609392E-2</v>
      </c>
      <c r="AF45" s="549">
        <v>4.7699015407923429E-2</v>
      </c>
      <c r="AG45" s="549"/>
      <c r="AH45" s="329"/>
      <c r="AI45" s="329">
        <v>2.2901037514116866E-2</v>
      </c>
      <c r="AJ45" s="329"/>
      <c r="AK45" s="329">
        <v>4.0556269445823226E-3</v>
      </c>
      <c r="AL45" s="329"/>
      <c r="AM45" s="329">
        <v>0.1545161791497538</v>
      </c>
      <c r="AN45" s="329">
        <v>0.13567076858021926</v>
      </c>
      <c r="AO45" s="329">
        <v>0.15857180609433613</v>
      </c>
      <c r="AP45" s="584"/>
    </row>
    <row r="46" spans="1:42" s="255" customFormat="1" ht="15" customHeight="1">
      <c r="A46" s="523">
        <f t="shared" si="2"/>
        <v>34</v>
      </c>
      <c r="B46" s="576" t="s">
        <v>31</v>
      </c>
      <c r="C46" s="289" t="s">
        <v>501</v>
      </c>
      <c r="D46" s="289" t="s">
        <v>501</v>
      </c>
      <c r="F46" s="588">
        <v>6780504</v>
      </c>
      <c r="G46" s="299">
        <v>138259884742000</v>
      </c>
      <c r="H46" s="603"/>
      <c r="I46" s="279">
        <v>0.17898942988797301</v>
      </c>
      <c r="J46" s="279">
        <v>0.12683655117384726</v>
      </c>
      <c r="K46" s="279">
        <v>0.10329789665663865</v>
      </c>
      <c r="L46" s="279">
        <v>2.7000000000000003E-2</v>
      </c>
      <c r="M46" s="548">
        <v>1E-3</v>
      </c>
      <c r="N46" s="548">
        <v>2.4E-2</v>
      </c>
      <c r="O46" s="548">
        <v>2E-3</v>
      </c>
      <c r="P46" s="279"/>
      <c r="Q46" s="329">
        <v>9.849953830738635E-2</v>
      </c>
      <c r="R46" s="549">
        <v>6.7503488402895107E-2</v>
      </c>
      <c r="S46" s="549">
        <v>1.8065998532376837E-2</v>
      </c>
      <c r="T46" s="549">
        <v>1.2930051372114408E-2</v>
      </c>
      <c r="U46" s="599"/>
      <c r="V46" s="329">
        <v>1.3370128664609115E-3</v>
      </c>
      <c r="W46" s="329"/>
      <c r="X46" s="329">
        <v>1.6728409721366709E-2</v>
      </c>
      <c r="Y46" s="329">
        <v>3.5424468992759035E-2</v>
      </c>
      <c r="Z46" s="550"/>
      <c r="AA46" s="550">
        <v>0.21512158219502212</v>
      </c>
      <c r="AB46" s="550">
        <v>0.20219840695768657</v>
      </c>
      <c r="AC46" s="329">
        <v>0.12660762176051749</v>
      </c>
      <c r="AD46" s="549">
        <v>9.6789880095531269E-3</v>
      </c>
      <c r="AE46" s="549">
        <v>4.0420797709067431E-2</v>
      </c>
      <c r="AF46" s="549">
        <v>2.5406608681118503E-2</v>
      </c>
      <c r="AG46" s="549">
        <v>5.1101227360778427E-2</v>
      </c>
      <c r="AH46" s="329"/>
      <c r="AI46" s="329">
        <v>1.6594875731848369E-2</v>
      </c>
      <c r="AJ46" s="329"/>
      <c r="AK46" s="329">
        <v>2.6185092233839006E-3</v>
      </c>
      <c r="AL46" s="551"/>
      <c r="AM46" s="329">
        <v>0.14320249749236585</v>
      </c>
      <c r="AN46" s="329">
        <v>0.1292261309839014</v>
      </c>
      <c r="AO46" s="329">
        <v>0.14582100671574977</v>
      </c>
      <c r="AP46" s="584"/>
    </row>
    <row r="47" spans="1:42" s="275" customFormat="1" ht="15" customHeight="1">
      <c r="A47" s="523">
        <f t="shared" si="2"/>
        <v>35</v>
      </c>
      <c r="B47" s="576" t="s">
        <v>32</v>
      </c>
      <c r="C47" s="289" t="s">
        <v>500</v>
      </c>
      <c r="D47" s="289" t="s">
        <v>500</v>
      </c>
      <c r="F47" s="588">
        <v>29553339</v>
      </c>
      <c r="G47" s="299">
        <v>392565000000</v>
      </c>
      <c r="H47" s="597"/>
      <c r="I47" s="279">
        <v>0.19169999999999995</v>
      </c>
      <c r="J47" s="279">
        <v>0.14099999999999996</v>
      </c>
      <c r="K47" s="279">
        <v>0.10200000000000001</v>
      </c>
      <c r="L47" s="279">
        <v>5.023589783653945E-2</v>
      </c>
      <c r="M47" s="548">
        <v>1.4999999999999999E-2</v>
      </c>
      <c r="N47" s="548">
        <v>2.8943946185220559E-2</v>
      </c>
      <c r="O47" s="548">
        <v>6.2919516513188899E-3</v>
      </c>
      <c r="P47" s="279"/>
      <c r="Q47" s="329">
        <v>7.5563704461300119E-2</v>
      </c>
      <c r="R47" s="549">
        <v>6.8000000000000005E-2</v>
      </c>
      <c r="S47" s="549"/>
      <c r="T47" s="549">
        <v>7.5637044613001136E-3</v>
      </c>
      <c r="U47" s="329"/>
      <c r="V47" s="329">
        <v>1.52003977021604E-2</v>
      </c>
      <c r="W47" s="332"/>
      <c r="X47" s="329">
        <v>1.9E-2</v>
      </c>
      <c r="Y47" s="329">
        <v>3.1699999999999999E-2</v>
      </c>
      <c r="Z47" s="550"/>
      <c r="AA47" s="550">
        <v>0.21509999999999999</v>
      </c>
      <c r="AB47" s="550">
        <v>0.20159999999999997</v>
      </c>
      <c r="AC47" s="329"/>
      <c r="AD47" s="549"/>
      <c r="AE47" s="549"/>
      <c r="AF47" s="549"/>
      <c r="AG47" s="549"/>
      <c r="AH47" s="329"/>
      <c r="AI47" s="599"/>
      <c r="AJ47" s="329"/>
      <c r="AK47" s="599"/>
      <c r="AL47" s="551"/>
      <c r="AM47" s="599"/>
      <c r="AN47" s="599"/>
      <c r="AO47" s="599"/>
      <c r="AP47" s="584"/>
    </row>
    <row r="48" spans="1:42" s="275" customFormat="1" ht="15" customHeight="1">
      <c r="A48" s="523"/>
      <c r="B48" s="576" t="s">
        <v>282</v>
      </c>
      <c r="C48" s="289" t="s">
        <v>499</v>
      </c>
      <c r="D48" s="289" t="s">
        <v>499</v>
      </c>
      <c r="F48" s="588">
        <v>29700726.600000001</v>
      </c>
      <c r="G48" s="299">
        <v>473049000000</v>
      </c>
      <c r="H48" s="597"/>
      <c r="I48" s="279">
        <v>0.21669495201750771</v>
      </c>
      <c r="J48" s="279">
        <v>0.16345945210100857</v>
      </c>
      <c r="K48" s="279">
        <v>0.12992831703817151</v>
      </c>
      <c r="L48" s="279">
        <v>6.5114073095387581E-2</v>
      </c>
      <c r="M48" s="548">
        <v>1.5518479811372606E-2</v>
      </c>
      <c r="N48" s="548">
        <v>4.9595593284014979E-2</v>
      </c>
      <c r="O48" s="548"/>
      <c r="P48" s="279"/>
      <c r="Q48" s="329">
        <v>9.8345379005620986E-2</v>
      </c>
      <c r="R48" s="549">
        <v>8.5453938175537841E-2</v>
      </c>
      <c r="S48" s="549">
        <v>9.974195470722905E-3</v>
      </c>
      <c r="T48" s="549">
        <v>2.9172453593602353E-3</v>
      </c>
      <c r="U48" s="329"/>
      <c r="V48" s="329"/>
      <c r="W48" s="329"/>
      <c r="X48" s="329">
        <v>1.8981703580538165E-2</v>
      </c>
      <c r="Y48" s="329">
        <v>3.425379633596097E-2</v>
      </c>
      <c r="Z48" s="550"/>
      <c r="AA48" s="550">
        <v>0.19180777322412687</v>
      </c>
      <c r="AB48" s="550">
        <v>0.18052564388868805</v>
      </c>
      <c r="AC48" s="329">
        <v>6.4845789526108075E-2</v>
      </c>
      <c r="AD48" s="549">
        <v>5.8767696369720684E-3</v>
      </c>
      <c r="AE48" s="549">
        <v>2.6389097724624506E-2</v>
      </c>
      <c r="AF48" s="549">
        <v>3.1205857321334577E-2</v>
      </c>
      <c r="AG48" s="549">
        <v>1.3740648431769225E-3</v>
      </c>
      <c r="AH48" s="329"/>
      <c r="AI48" s="329">
        <v>1.0394272052155273E-2</v>
      </c>
      <c r="AJ48" s="329"/>
      <c r="AK48" s="599"/>
      <c r="AL48" s="551"/>
      <c r="AM48" s="329">
        <v>7.5240061578263351E-2</v>
      </c>
      <c r="AN48" s="329">
        <v>6.4845789526108075E-2</v>
      </c>
      <c r="AO48" s="329">
        <v>7.5240061578263351E-2</v>
      </c>
      <c r="AP48" s="584"/>
    </row>
    <row r="49" spans="1:73" s="275" customFormat="1" ht="15" customHeight="1">
      <c r="A49" s="523">
        <f>A47+1</f>
        <v>36</v>
      </c>
      <c r="B49" s="576" t="s">
        <v>711</v>
      </c>
      <c r="C49" s="289" t="s">
        <v>501</v>
      </c>
      <c r="D49" s="289" t="s">
        <v>501</v>
      </c>
      <c r="F49" s="588">
        <v>38011735</v>
      </c>
      <c r="G49" s="299">
        <v>1720430000000</v>
      </c>
      <c r="H49" s="597"/>
      <c r="I49" s="279">
        <v>0.38700000000000001</v>
      </c>
      <c r="J49" s="279">
        <v>0.19700000000000001</v>
      </c>
      <c r="K49" s="281">
        <v>0.28600000000000003</v>
      </c>
      <c r="L49" s="279">
        <v>6.3E-2</v>
      </c>
      <c r="M49" s="548">
        <v>4.5999999999999999E-2</v>
      </c>
      <c r="N49" s="548">
        <v>1.7000000000000001E-2</v>
      </c>
      <c r="O49" s="645"/>
      <c r="P49" s="279"/>
      <c r="Q49" s="329">
        <v>0.108</v>
      </c>
      <c r="R49" s="549">
        <v>7.1999999999999995E-2</v>
      </c>
      <c r="S49" s="598">
        <v>3.5999999999999997E-2</v>
      </c>
      <c r="T49" s="645"/>
      <c r="U49" s="599"/>
      <c r="V49" s="329">
        <v>2.5999999999999999E-2</v>
      </c>
      <c r="W49" s="599"/>
      <c r="X49" s="329">
        <v>0.13200000000000001</v>
      </c>
      <c r="Y49" s="329">
        <v>5.8000000000000003E-2</v>
      </c>
      <c r="Z49" s="550"/>
      <c r="AA49" s="550">
        <v>0.42099999999999999</v>
      </c>
      <c r="AB49" s="648"/>
      <c r="AC49" s="329">
        <v>0.17399999999999999</v>
      </c>
      <c r="AD49" s="549">
        <v>8.9999999999999993E-3</v>
      </c>
      <c r="AE49" s="549">
        <v>5.2999999999999999E-2</v>
      </c>
      <c r="AF49" s="549">
        <v>4.5999999999999999E-2</v>
      </c>
      <c r="AG49" s="549">
        <v>6.6000000000000003E-2</v>
      </c>
      <c r="AH49" s="329"/>
      <c r="AI49" s="329">
        <v>8.6999999999999994E-2</v>
      </c>
      <c r="AJ49" s="329"/>
      <c r="AK49" s="646"/>
      <c r="AL49" s="551"/>
      <c r="AM49" s="329">
        <v>0.26100000000000001</v>
      </c>
      <c r="AN49" s="329">
        <f>AC49+AK49</f>
        <v>0.17399999999999999</v>
      </c>
      <c r="AO49" s="329">
        <f>AM49+AK49</f>
        <v>0.26100000000000001</v>
      </c>
      <c r="AP49" s="584"/>
    </row>
    <row r="50" spans="1:73" s="275" customFormat="1" ht="15" customHeight="1">
      <c r="A50" s="523">
        <f>A49+1</f>
        <v>37</v>
      </c>
      <c r="B50" s="792" t="s">
        <v>721</v>
      </c>
      <c r="C50" s="289">
        <v>2016</v>
      </c>
      <c r="D50" s="289">
        <v>2016</v>
      </c>
      <c r="F50" s="588">
        <v>19702332</v>
      </c>
      <c r="G50" s="299">
        <v>765135400000</v>
      </c>
      <c r="H50" s="597"/>
      <c r="I50" s="279">
        <v>0.29299999999999998</v>
      </c>
      <c r="J50" s="279">
        <v>0.18</v>
      </c>
      <c r="K50" s="644"/>
      <c r="L50" s="644"/>
      <c r="M50" s="548">
        <v>3.5999999999999997E-2</v>
      </c>
      <c r="N50" s="548">
        <v>0.02</v>
      </c>
      <c r="O50" s="645"/>
      <c r="P50" s="279"/>
      <c r="Q50" s="646"/>
      <c r="R50" s="549">
        <v>6.8000000000000005E-2</v>
      </c>
      <c r="S50" s="549">
        <v>3.5000000000000003E-2</v>
      </c>
      <c r="T50" s="647"/>
      <c r="U50" s="329"/>
      <c r="V50" s="329">
        <v>1.9000000000000003E-2</v>
      </c>
      <c r="W50" s="329"/>
      <c r="X50" s="329">
        <v>0.08</v>
      </c>
      <c r="Y50" s="329">
        <v>3.4000000000000002E-2</v>
      </c>
      <c r="Z50" s="550"/>
      <c r="AA50" s="550">
        <v>0.317</v>
      </c>
      <c r="AB50" s="648"/>
      <c r="AC50" s="646"/>
      <c r="AD50" s="647"/>
      <c r="AE50" s="549">
        <v>2.8000000000000001E-2</v>
      </c>
      <c r="AF50" s="549">
        <v>0.04</v>
      </c>
      <c r="AG50" s="549">
        <v>1.6E-2</v>
      </c>
      <c r="AH50" s="329"/>
      <c r="AI50" s="329">
        <v>7.8E-2</v>
      </c>
      <c r="AJ50" s="329"/>
      <c r="AK50" s="599">
        <v>8.9999999999999993E-3</v>
      </c>
      <c r="AL50" s="551"/>
      <c r="AM50" s="646"/>
      <c r="AN50" s="646"/>
      <c r="AO50" s="646"/>
      <c r="AP50" s="584"/>
    </row>
    <row r="51" spans="1:73" s="275" customFormat="1" ht="15" customHeight="1">
      <c r="A51" s="523">
        <f t="shared" ref="A51:A60" si="3">A50+1</f>
        <v>38</v>
      </c>
      <c r="B51" s="576" t="s">
        <v>33</v>
      </c>
      <c r="C51" s="289" t="s">
        <v>503</v>
      </c>
      <c r="D51" s="289" t="s">
        <v>503</v>
      </c>
      <c r="F51" s="588">
        <v>135845555.148794</v>
      </c>
      <c r="G51" s="299">
        <v>46308500000000</v>
      </c>
      <c r="H51" s="597"/>
      <c r="I51" s="279">
        <v>0.34568448190692741</v>
      </c>
      <c r="J51" s="279">
        <v>0.20998704429756501</v>
      </c>
      <c r="K51" s="279">
        <v>0.15576950390046101</v>
      </c>
      <c r="L51" s="279">
        <v>9.0550743370382103E-2</v>
      </c>
      <c r="M51" s="548">
        <v>3.8664565201992941E-2</v>
      </c>
      <c r="N51" s="548">
        <v>3.8320634045819882E-2</v>
      </c>
      <c r="O51" s="548">
        <v>1.3565544122569292E-2</v>
      </c>
      <c r="P51" s="279"/>
      <c r="Q51" s="329">
        <v>7.6814942720900697E-2</v>
      </c>
      <c r="R51" s="549">
        <v>5.394827827748102E-2</v>
      </c>
      <c r="S51" s="549">
        <v>1.0179949881885184E-2</v>
      </c>
      <c r="T51" s="549">
        <v>1.2686714561534492E-2</v>
      </c>
      <c r="U51" s="329"/>
      <c r="V51" s="599">
        <v>4.2621358206282212E-2</v>
      </c>
      <c r="W51" s="329"/>
      <c r="X51" s="329">
        <v>5.2976710539101891E-2</v>
      </c>
      <c r="Y51" s="329">
        <v>8.2720727070260541E-2</v>
      </c>
      <c r="Z51" s="550"/>
      <c r="AA51" s="550">
        <v>0.38041948061010611</v>
      </c>
      <c r="AB51" s="550">
        <v>0.37478973777382341</v>
      </c>
      <c r="AC51" s="329">
        <v>0.15370587133063909</v>
      </c>
      <c r="AD51" s="549">
        <v>5.2772685056066165E-2</v>
      </c>
      <c r="AE51" s="549">
        <v>4.0896591794534691E-2</v>
      </c>
      <c r="AF51" s="549">
        <v>3.6900453166888371E-2</v>
      </c>
      <c r="AG51" s="549">
        <v>2.3136141313149856E-2</v>
      </c>
      <c r="AH51" s="329"/>
      <c r="AI51" s="329">
        <v>8.2480374308574231E-2</v>
      </c>
      <c r="AJ51" s="329"/>
      <c r="AK51" s="329"/>
      <c r="AL51" s="329"/>
      <c r="AM51" s="329">
        <v>0.23618624563921331</v>
      </c>
      <c r="AN51" s="329">
        <v>0.15370587133063909</v>
      </c>
      <c r="AO51" s="329">
        <v>0.23618624563921331</v>
      </c>
      <c r="AP51" s="584"/>
    </row>
    <row r="52" spans="1:73" s="275" customFormat="1" ht="15" customHeight="1">
      <c r="A52" s="523">
        <f t="shared" si="3"/>
        <v>39</v>
      </c>
      <c r="B52" s="576" t="s">
        <v>34</v>
      </c>
      <c r="C52" s="289" t="s">
        <v>276</v>
      </c>
      <c r="D52" s="289" t="s">
        <v>503</v>
      </c>
      <c r="F52" s="588">
        <v>50423021.612522528</v>
      </c>
      <c r="G52" s="299">
        <v>2659366000000</v>
      </c>
      <c r="H52" s="597"/>
      <c r="I52" s="279">
        <v>0.30688021919510133</v>
      </c>
      <c r="J52" s="279">
        <v>0.2645706988056552</v>
      </c>
      <c r="K52" s="279">
        <v>0.16725812844113974</v>
      </c>
      <c r="L52" s="279">
        <v>0.1495453705883282</v>
      </c>
      <c r="M52" s="548">
        <v>8.5330498321780454E-2</v>
      </c>
      <c r="N52" s="548">
        <v>5.6434454302266027E-2</v>
      </c>
      <c r="O52" s="548">
        <v>7.7804179642817122E-3</v>
      </c>
      <c r="P52" s="279"/>
      <c r="Q52" s="329">
        <v>0.10395993142726501</v>
      </c>
      <c r="R52" s="549">
        <v>6.9028272152084375E-2</v>
      </c>
      <c r="S52" s="549">
        <v>8.6364998274024718E-3</v>
      </c>
      <c r="T52" s="549">
        <v>2.6295159447778153E-2</v>
      </c>
      <c r="U52" s="329"/>
      <c r="V52" s="329">
        <v>1.1065396790061993E-2</v>
      </c>
      <c r="W52" s="329"/>
      <c r="X52" s="329">
        <v>4.2628581398724361E-3</v>
      </c>
      <c r="Y52" s="329">
        <v>3.8046662249573773E-2</v>
      </c>
      <c r="Z52" s="550"/>
      <c r="AA52" s="550">
        <v>0.34775730531261961</v>
      </c>
      <c r="AB52" s="550">
        <v>0.32287528042398073</v>
      </c>
      <c r="AC52" s="329">
        <v>0.17568084836761844</v>
      </c>
      <c r="AD52" s="549">
        <v>3.8075730832085541E-2</v>
      </c>
      <c r="AE52" s="549">
        <v>6.9996083276991583E-2</v>
      </c>
      <c r="AF52" s="549">
        <v>4.1139551306589618E-2</v>
      </c>
      <c r="AG52" s="549">
        <v>2.6469482951951707E-2</v>
      </c>
      <c r="AH52" s="329"/>
      <c r="AI52" s="329">
        <v>9.6982570281788968E-3</v>
      </c>
      <c r="AJ52" s="329"/>
      <c r="AK52" s="329"/>
      <c r="AL52" s="329"/>
      <c r="AM52" s="329">
        <v>0.18537910539579733</v>
      </c>
      <c r="AN52" s="329">
        <v>0.17568084836761844</v>
      </c>
      <c r="AO52" s="329">
        <v>0.18537910539579733</v>
      </c>
      <c r="AP52" s="584"/>
    </row>
    <row r="53" spans="1:73" s="275" customFormat="1" ht="15" customHeight="1">
      <c r="A53" s="523">
        <f t="shared" si="3"/>
        <v>40</v>
      </c>
      <c r="B53" s="576" t="s">
        <v>283</v>
      </c>
      <c r="C53" s="289" t="s">
        <v>278</v>
      </c>
      <c r="D53" s="289" t="s">
        <v>503</v>
      </c>
      <c r="F53" s="588">
        <v>20337761.051004648</v>
      </c>
      <c r="G53" s="299">
        <v>6413668000000</v>
      </c>
      <c r="H53" s="597"/>
      <c r="I53" s="279">
        <v>0.13006285638732781</v>
      </c>
      <c r="J53" s="279">
        <v>0.11300054508590092</v>
      </c>
      <c r="K53" s="279">
        <v>5.9668659182233942E-2</v>
      </c>
      <c r="L53" s="279">
        <v>2.1145930846436081E-2</v>
      </c>
      <c r="M53" s="548">
        <v>3.3866689077139637E-3</v>
      </c>
      <c r="N53" s="548">
        <v>8.9122137285559538E-3</v>
      </c>
      <c r="O53" s="548">
        <v>8.8470482101661637E-3</v>
      </c>
      <c r="P53" s="607"/>
      <c r="Q53" s="329">
        <v>5.4548193015291721E-2</v>
      </c>
      <c r="R53" s="549">
        <v>3.4300185167052612E-2</v>
      </c>
      <c r="S53" s="549">
        <v>2.0248007848239106E-2</v>
      </c>
      <c r="T53" s="871"/>
      <c r="U53" s="329"/>
      <c r="V53" s="329">
        <v>3.7306421224173124E-2</v>
      </c>
      <c r="W53" s="329"/>
      <c r="X53" s="329">
        <v>1.7337972592282606E-3</v>
      </c>
      <c r="Y53" s="329">
        <v>1.532851404219863E-2</v>
      </c>
      <c r="Z53" s="550"/>
      <c r="AA53" s="550">
        <v>0.19960574822394922</v>
      </c>
      <c r="AB53" s="550">
        <v>0.14463065440867848</v>
      </c>
      <c r="AC53" s="329">
        <v>4.6878478898502385E-2</v>
      </c>
      <c r="AD53" s="549">
        <v>1.8256479755422328E-2</v>
      </c>
      <c r="AE53" s="549">
        <v>1.6254037471225512E-2</v>
      </c>
      <c r="AF53" s="549">
        <v>1.1512133150640164E-2</v>
      </c>
      <c r="AG53" s="549">
        <v>8.5582852121438154E-4</v>
      </c>
      <c r="AH53" s="329"/>
      <c r="AI53" s="329">
        <v>1.4187669208945645E-2</v>
      </c>
      <c r="AJ53" s="329"/>
      <c r="AK53" s="329">
        <v>5.2885493917053392E-3</v>
      </c>
      <c r="AL53" s="329"/>
      <c r="AM53" s="329">
        <v>6.106614810744803E-2</v>
      </c>
      <c r="AN53" s="329">
        <v>5.2167028290207723E-2</v>
      </c>
      <c r="AO53" s="329">
        <v>6.6354697499153376E-2</v>
      </c>
      <c r="AP53" s="584"/>
    </row>
    <row r="54" spans="1:73" s="275" customFormat="1" ht="15" customHeight="1">
      <c r="A54" s="523">
        <f t="shared" si="3"/>
        <v>41</v>
      </c>
      <c r="B54" s="576" t="s">
        <v>35</v>
      </c>
      <c r="C54" s="289" t="s">
        <v>275</v>
      </c>
      <c r="D54" s="289" t="s">
        <v>275</v>
      </c>
      <c r="F54" s="588">
        <v>42270137.316307239</v>
      </c>
      <c r="G54" s="299">
        <v>41120400000000</v>
      </c>
      <c r="H54" s="597"/>
      <c r="I54" s="279">
        <v>0.24425028937513171</v>
      </c>
      <c r="J54" s="279">
        <v>0.16112561159962369</v>
      </c>
      <c r="K54" s="279">
        <v>0.14280300284416592</v>
      </c>
      <c r="L54" s="279">
        <v>5.9099808576696375E-2</v>
      </c>
      <c r="M54" s="548">
        <v>2.7467358477282808E-2</v>
      </c>
      <c r="N54" s="548">
        <v>1.8280148053034503E-2</v>
      </c>
      <c r="O54" s="548">
        <v>1.3352302046379072E-2</v>
      </c>
      <c r="P54" s="279"/>
      <c r="Q54" s="329">
        <v>9.7987855921245412E-2</v>
      </c>
      <c r="R54" s="549">
        <v>4.8042939078535227E-2</v>
      </c>
      <c r="S54" s="549">
        <v>3.4517732282248713E-2</v>
      </c>
      <c r="T54" s="549">
        <v>1.5427184560461476E-2</v>
      </c>
      <c r="U54" s="329"/>
      <c r="V54" s="329">
        <v>4.0379471016818904E-3</v>
      </c>
      <c r="W54" s="329"/>
      <c r="X54" s="329">
        <v>3.2774973006099162E-2</v>
      </c>
      <c r="Y54" s="329">
        <v>5.0349704769408858E-2</v>
      </c>
      <c r="Z54" s="550"/>
      <c r="AA54" s="550">
        <v>0.313780118870439</v>
      </c>
      <c r="AB54" s="550">
        <v>0.27543418838338146</v>
      </c>
      <c r="AC54" s="329">
        <v>6.271762920594158E-2</v>
      </c>
      <c r="AD54" s="549">
        <v>9.3238392622639859E-4</v>
      </c>
      <c r="AE54" s="549">
        <v>4.5989144074473985E-2</v>
      </c>
      <c r="AF54" s="549">
        <v>1.5640655246544295E-2</v>
      </c>
      <c r="AG54" s="549">
        <v>1.5544595869689985E-4</v>
      </c>
      <c r="AH54" s="329"/>
      <c r="AI54" s="329">
        <v>2.3288805556366182E-2</v>
      </c>
      <c r="AJ54" s="329"/>
      <c r="AK54" s="329">
        <v>1.1505141000573925E-2</v>
      </c>
      <c r="AL54" s="329"/>
      <c r="AM54" s="329">
        <v>8.6006434762307765E-2</v>
      </c>
      <c r="AN54" s="329">
        <v>7.4222770206515506E-2</v>
      </c>
      <c r="AO54" s="329">
        <v>9.7511575762881691E-2</v>
      </c>
      <c r="AP54" s="584"/>
    </row>
    <row r="55" spans="1:73" s="275" customFormat="1" ht="15" customHeight="1">
      <c r="A55" s="523">
        <f t="shared" si="3"/>
        <v>42</v>
      </c>
      <c r="B55" s="576" t="s">
        <v>36</v>
      </c>
      <c r="C55" s="289" t="s">
        <v>503</v>
      </c>
      <c r="D55" s="289" t="s">
        <v>503</v>
      </c>
      <c r="F55" s="588">
        <v>9706340</v>
      </c>
      <c r="G55" s="299">
        <v>63440854808.568947</v>
      </c>
      <c r="H55" s="597"/>
      <c r="I55" s="279">
        <v>0.23280266390744009</v>
      </c>
      <c r="J55" s="279">
        <v>0.2001659662108583</v>
      </c>
      <c r="K55" s="279"/>
      <c r="L55" s="279">
        <v>7.9329006760486293E-2</v>
      </c>
      <c r="M55" s="548">
        <v>4.09846306113896E-2</v>
      </c>
      <c r="N55" s="548">
        <v>3.83443761490967E-2</v>
      </c>
      <c r="O55" s="601"/>
      <c r="P55" s="607"/>
      <c r="Q55" s="329">
        <v>0.120836959450372</v>
      </c>
      <c r="R55" s="549"/>
      <c r="S55" s="598"/>
      <c r="T55" s="598"/>
      <c r="U55" s="599"/>
      <c r="V55" s="599"/>
      <c r="W55" s="599"/>
      <c r="X55" s="599"/>
      <c r="Y55" s="329">
        <v>3.2636697696581798E-2</v>
      </c>
      <c r="Z55" s="550"/>
      <c r="AA55" s="550">
        <v>0.28227200000000002</v>
      </c>
      <c r="AB55" s="550">
        <v>0.224887</v>
      </c>
      <c r="AC55" s="329">
        <v>8.6961312495663814E-2</v>
      </c>
      <c r="AD55" s="549">
        <v>8.2754244340523704E-3</v>
      </c>
      <c r="AE55" s="549">
        <v>6.2622107031625199E-2</v>
      </c>
      <c r="AF55" s="549">
        <v>1.58982725413052E-2</v>
      </c>
      <c r="AG55" s="549">
        <v>1.6550848868104699E-4</v>
      </c>
      <c r="AH55" s="599"/>
      <c r="AI55" s="329">
        <v>8.7030668433777797E-2</v>
      </c>
      <c r="AJ55" s="329"/>
      <c r="AK55" s="329">
        <v>2.3644069811578201E-2</v>
      </c>
      <c r="AL55" s="329"/>
      <c r="AM55" s="329">
        <v>0.1739919809294416</v>
      </c>
      <c r="AN55" s="329">
        <v>0.11060538230724201</v>
      </c>
      <c r="AO55" s="329">
        <v>0.19763605074101981</v>
      </c>
      <c r="AP55" s="584"/>
    </row>
    <row r="56" spans="1:73" s="275" customFormat="1" ht="15" customHeight="1">
      <c r="A56" s="523">
        <f t="shared" si="3"/>
        <v>43</v>
      </c>
      <c r="B56" s="576" t="s">
        <v>284</v>
      </c>
      <c r="C56" s="289" t="s">
        <v>272</v>
      </c>
      <c r="D56" s="289" t="s">
        <v>272</v>
      </c>
      <c r="F56" s="588">
        <v>32250626.98</v>
      </c>
      <c r="G56" s="299">
        <v>63740291673900</v>
      </c>
      <c r="H56" s="597"/>
      <c r="I56" s="279">
        <v>0.13300000000000001</v>
      </c>
      <c r="J56" s="279">
        <v>0.115</v>
      </c>
      <c r="K56" s="279">
        <v>8.1000000000000003E-2</v>
      </c>
      <c r="L56" s="279">
        <v>3.9000000000000007E-2</v>
      </c>
      <c r="M56" s="548">
        <v>1.9E-2</v>
      </c>
      <c r="N56" s="548">
        <v>1.06E-2</v>
      </c>
      <c r="O56" s="548">
        <v>9.4000000000000021E-3</v>
      </c>
      <c r="P56" s="279"/>
      <c r="Q56" s="329">
        <v>7.5999999999999998E-2</v>
      </c>
      <c r="R56" s="549">
        <v>3.7999999999999999E-2</v>
      </c>
      <c r="S56" s="549">
        <v>2.4E-2</v>
      </c>
      <c r="T56" s="598">
        <v>1.3999999999999999E-2</v>
      </c>
      <c r="U56" s="599"/>
      <c r="V56" s="599"/>
      <c r="W56" s="599"/>
      <c r="X56" s="329"/>
      <c r="Y56" s="329">
        <v>1.7999999999999999E-2</v>
      </c>
      <c r="Z56" s="550"/>
      <c r="AA56" s="550">
        <v>0.121</v>
      </c>
      <c r="AB56" s="550">
        <v>0.10655759323852965</v>
      </c>
      <c r="AC56" s="329">
        <v>4.58E-2</v>
      </c>
      <c r="AD56" s="549">
        <v>5.4000000000000003E-3</v>
      </c>
      <c r="AE56" s="549">
        <v>2.4E-2</v>
      </c>
      <c r="AF56" s="549">
        <v>1.6E-2</v>
      </c>
      <c r="AG56" s="549">
        <v>4.0000000000000002E-4</v>
      </c>
      <c r="AH56" s="329"/>
      <c r="AI56" s="329"/>
      <c r="AJ56" s="329"/>
      <c r="AK56" s="329">
        <v>2.0999999999999999E-3</v>
      </c>
      <c r="AL56" s="551"/>
      <c r="AM56" s="329">
        <v>4.58E-2</v>
      </c>
      <c r="AN56" s="329">
        <v>4.7899999999999998E-2</v>
      </c>
      <c r="AO56" s="329">
        <v>4.7899999999999998E-2</v>
      </c>
      <c r="AP56" s="584"/>
    </row>
    <row r="57" spans="1:73" s="275" customFormat="1" ht="15" customHeight="1">
      <c r="A57" s="523">
        <f t="shared" si="3"/>
        <v>44</v>
      </c>
      <c r="B57" s="792" t="s">
        <v>722</v>
      </c>
      <c r="C57" s="289">
        <v>2016</v>
      </c>
      <c r="D57" s="289">
        <v>2016</v>
      </c>
      <c r="F57" s="588">
        <v>45004645</v>
      </c>
      <c r="G57" s="299">
        <v>2385367000000</v>
      </c>
      <c r="H57" s="597"/>
      <c r="I57" s="279">
        <v>0.33</v>
      </c>
      <c r="J57" s="279">
        <v>0.27</v>
      </c>
      <c r="K57" s="644"/>
      <c r="L57" s="644"/>
      <c r="M57" s="548">
        <v>0.06</v>
      </c>
      <c r="N57" s="645"/>
      <c r="O57" s="645"/>
      <c r="P57" s="279"/>
      <c r="Q57" s="646"/>
      <c r="R57" s="549">
        <v>0.1</v>
      </c>
      <c r="S57" s="549">
        <v>0.03</v>
      </c>
      <c r="T57" s="647"/>
      <c r="U57" s="329"/>
      <c r="V57" s="646"/>
      <c r="W57" s="329"/>
      <c r="X57" s="646"/>
      <c r="Y57" s="646"/>
      <c r="Z57" s="550"/>
      <c r="AA57" s="550">
        <v>0.35</v>
      </c>
      <c r="AB57" s="648"/>
      <c r="AC57" s="329">
        <f>SUM(AD57:AG57)</f>
        <v>0.14599999999999999</v>
      </c>
      <c r="AD57" s="549">
        <v>0.06</v>
      </c>
      <c r="AE57" s="549">
        <v>5.3999999999999999E-2</v>
      </c>
      <c r="AF57" s="549">
        <v>3.2000000000000001E-2</v>
      </c>
      <c r="AG57" s="647"/>
      <c r="AH57" s="329"/>
      <c r="AI57" s="329">
        <v>6.2E-2</v>
      </c>
      <c r="AJ57" s="329"/>
      <c r="AK57" s="815"/>
      <c r="AL57" s="551"/>
      <c r="AM57" s="329">
        <f>AC57+AI57</f>
        <v>0.20799999999999999</v>
      </c>
      <c r="AN57" s="329">
        <f>AC57+AK57</f>
        <v>0.14599999999999999</v>
      </c>
      <c r="AO57" s="329">
        <f>AM57+AK57</f>
        <v>0.20799999999999999</v>
      </c>
      <c r="AP57" s="584"/>
    </row>
    <row r="58" spans="1:73" s="275" customFormat="1" ht="15" customHeight="1">
      <c r="A58" s="523">
        <f t="shared" si="3"/>
        <v>45</v>
      </c>
      <c r="B58" s="576" t="s">
        <v>130</v>
      </c>
      <c r="C58" s="289" t="s">
        <v>499</v>
      </c>
      <c r="D58" s="289" t="s">
        <v>499</v>
      </c>
      <c r="F58" s="588">
        <v>311718857</v>
      </c>
      <c r="G58" s="299">
        <v>15517926000000</v>
      </c>
      <c r="H58" s="597"/>
      <c r="I58" s="279"/>
      <c r="J58" s="279"/>
      <c r="K58" s="279"/>
      <c r="L58" s="279"/>
      <c r="M58" s="548"/>
      <c r="N58" s="548"/>
      <c r="O58" s="548"/>
      <c r="P58" s="279"/>
      <c r="Q58" s="329"/>
      <c r="R58" s="549"/>
      <c r="S58" s="549"/>
      <c r="T58" s="598"/>
      <c r="U58" s="599"/>
      <c r="V58" s="599"/>
      <c r="W58" s="599"/>
      <c r="X58" s="329"/>
      <c r="Y58" s="329"/>
      <c r="Z58" s="550"/>
      <c r="AA58" s="550"/>
      <c r="AB58" s="550"/>
      <c r="AC58" s="329"/>
      <c r="AD58" s="549"/>
      <c r="AE58" s="549"/>
      <c r="AF58" s="549"/>
      <c r="AG58" s="549"/>
      <c r="AH58" s="329"/>
      <c r="AI58" s="329"/>
      <c r="AJ58" s="329"/>
      <c r="AK58" s="599"/>
      <c r="AL58" s="551"/>
      <c r="AM58" s="329"/>
      <c r="AN58" s="329"/>
      <c r="AO58" s="329"/>
      <c r="AP58" s="584"/>
    </row>
    <row r="59" spans="1:73" s="275" customFormat="1" ht="15" customHeight="1">
      <c r="A59" s="523">
        <f t="shared" si="3"/>
        <v>46</v>
      </c>
      <c r="B59" s="576" t="s">
        <v>37</v>
      </c>
      <c r="C59" s="289" t="s">
        <v>500</v>
      </c>
      <c r="D59" s="289" t="s">
        <v>500</v>
      </c>
      <c r="F59" s="588">
        <v>3010285</v>
      </c>
      <c r="G59" s="299">
        <v>714523446000</v>
      </c>
      <c r="H59" s="597"/>
      <c r="I59" s="279">
        <v>0.27694075579636379</v>
      </c>
      <c r="J59" s="279">
        <v>0.18364190398897004</v>
      </c>
      <c r="K59" s="279">
        <v>0.21668127268212836</v>
      </c>
      <c r="L59" s="279">
        <v>6.723908672648371E-2</v>
      </c>
      <c r="M59" s="548">
        <v>2.2631081951927999E-2</v>
      </c>
      <c r="N59" s="548">
        <v>3.1480585312661666E-2</v>
      </c>
      <c r="O59" s="548">
        <v>1.3127419461894047E-2</v>
      </c>
      <c r="P59" s="279"/>
      <c r="Q59" s="329">
        <v>0.11640281726248633</v>
      </c>
      <c r="R59" s="549">
        <v>9.841466441046641E-2</v>
      </c>
      <c r="S59" s="549">
        <v>1.7988152852019917E-2</v>
      </c>
      <c r="T59" s="598"/>
      <c r="U59" s="599"/>
      <c r="V59" s="599"/>
      <c r="W59" s="599"/>
      <c r="X59" s="329">
        <v>7.7647373467714026E-2</v>
      </c>
      <c r="Y59" s="329">
        <v>1.5651478339679743E-2</v>
      </c>
      <c r="Z59" s="550"/>
      <c r="AA59" s="550">
        <v>0.29704289406649886</v>
      </c>
      <c r="AB59" s="550">
        <v>0.26926216700859784</v>
      </c>
      <c r="AC59" s="329">
        <v>0.12476216547373863</v>
      </c>
      <c r="AD59" s="549">
        <v>2.181167921263762E-2</v>
      </c>
      <c r="AE59" s="549">
        <v>3.5642321039605941E-2</v>
      </c>
      <c r="AF59" s="549">
        <v>4.5089595747149214E-2</v>
      </c>
      <c r="AG59" s="549">
        <v>2.2218569474345844E-2</v>
      </c>
      <c r="AH59" s="329"/>
      <c r="AI59" s="329">
        <v>8.3504116952720572E-2</v>
      </c>
      <c r="AJ59" s="329"/>
      <c r="AK59" s="599"/>
      <c r="AL59" s="551"/>
      <c r="AM59" s="329">
        <v>0.2082662824264592</v>
      </c>
      <c r="AN59" s="329">
        <v>0.12476216547373863</v>
      </c>
      <c r="AO59" s="329">
        <v>0.2082662824264592</v>
      </c>
      <c r="AP59" s="584"/>
    </row>
    <row r="60" spans="1:73" s="275" customFormat="1" ht="15" customHeight="1" thickBot="1">
      <c r="A60" s="523">
        <f t="shared" si="3"/>
        <v>47</v>
      </c>
      <c r="B60" s="592" t="s">
        <v>38</v>
      </c>
      <c r="C60" s="322" t="s">
        <v>502</v>
      </c>
      <c r="D60" s="290" t="s">
        <v>502</v>
      </c>
      <c r="F60" s="595">
        <v>29790689</v>
      </c>
      <c r="G60" s="309">
        <v>2245843966000</v>
      </c>
      <c r="H60" s="597"/>
      <c r="I60" s="608">
        <v>0.28553639151600796</v>
      </c>
      <c r="J60" s="608">
        <v>0.13416208725590512</v>
      </c>
      <c r="K60" s="608">
        <v>0.1016997515209033</v>
      </c>
      <c r="L60" s="608">
        <v>4.1977288906632798E-2</v>
      </c>
      <c r="M60" s="609">
        <v>6.7076679003798614E-3</v>
      </c>
      <c r="N60" s="609">
        <v>3.5033759117350897E-2</v>
      </c>
      <c r="O60" s="610">
        <v>2.3586188890203604E-4</v>
      </c>
      <c r="P60" s="279"/>
      <c r="Q60" s="611">
        <v>9.2184798349272318E-2</v>
      </c>
      <c r="R60" s="612">
        <v>7.3644798349272317E-2</v>
      </c>
      <c r="S60" s="612">
        <v>8.6199999999999992E-3</v>
      </c>
      <c r="T60" s="613">
        <v>9.92E-3</v>
      </c>
      <c r="U60" s="329"/>
      <c r="V60" s="614"/>
      <c r="W60" s="599"/>
      <c r="X60" s="615">
        <v>1.272728527125112E-2</v>
      </c>
      <c r="Y60" s="615">
        <v>0.13864701898885171</v>
      </c>
      <c r="Z60" s="550"/>
      <c r="AA60" s="615">
        <v>0.32188003349472233</v>
      </c>
      <c r="AB60" s="611">
        <v>0.30428312979246397</v>
      </c>
      <c r="AC60" s="615">
        <v>0.12603699153291931</v>
      </c>
      <c r="AD60" s="613">
        <v>9.6968440647225273E-3</v>
      </c>
      <c r="AE60" s="612">
        <v>4.7441665856139889E-2</v>
      </c>
      <c r="AF60" s="612">
        <v>2.7504148968112239E-2</v>
      </c>
      <c r="AG60" s="612">
        <v>4.1394332643944667E-2</v>
      </c>
      <c r="AH60" s="329"/>
      <c r="AI60" s="615">
        <v>3.1501669898735964E-2</v>
      </c>
      <c r="AJ60" s="329"/>
      <c r="AK60" s="615">
        <v>4.6843203840368698E-2</v>
      </c>
      <c r="AL60" s="329"/>
      <c r="AM60" s="615">
        <v>0.15753866143165529</v>
      </c>
      <c r="AN60" s="615">
        <v>0.172880195373288</v>
      </c>
      <c r="AO60" s="615">
        <v>0.20438186527202395</v>
      </c>
      <c r="AP60" s="584"/>
    </row>
    <row r="61" spans="1:73" s="252" customFormat="1">
      <c r="A61" s="616"/>
      <c r="D61" s="241"/>
      <c r="E61" s="617"/>
      <c r="F61" s="344"/>
      <c r="G61" s="617"/>
      <c r="H61" s="617"/>
      <c r="I61" s="617"/>
      <c r="J61" s="617"/>
      <c r="K61" s="617"/>
      <c r="L61" s="618"/>
      <c r="M61" s="618"/>
      <c r="N61" s="618"/>
      <c r="O61" s="618"/>
      <c r="P61" s="618"/>
      <c r="Q61" s="617"/>
      <c r="R61" s="617"/>
      <c r="S61" s="617"/>
      <c r="T61" s="617"/>
      <c r="U61" s="617"/>
      <c r="V61" s="619"/>
      <c r="W61" s="619"/>
      <c r="X61" s="617"/>
      <c r="Y61" s="617"/>
      <c r="Z61" s="617"/>
      <c r="AA61" s="619"/>
      <c r="AB61" s="619"/>
      <c r="AC61" s="619"/>
      <c r="AD61" s="619"/>
      <c r="AE61" s="619"/>
      <c r="AF61" s="619"/>
      <c r="AG61" s="619"/>
      <c r="AH61" s="619"/>
      <c r="AI61" s="619"/>
      <c r="AJ61" s="619"/>
      <c r="AK61" s="617"/>
      <c r="AL61" s="617"/>
      <c r="AM61" s="617"/>
      <c r="AN61" s="617"/>
      <c r="AO61" s="617"/>
    </row>
    <row r="62" spans="1:73" s="4" customFormat="1">
      <c r="A62" s="196"/>
      <c r="D62" s="22"/>
      <c r="E62" s="197"/>
      <c r="F62" s="118"/>
      <c r="G62" s="197"/>
      <c r="H62" s="197"/>
      <c r="I62" s="197"/>
      <c r="J62" s="197"/>
      <c r="K62" s="197"/>
      <c r="L62" s="198"/>
      <c r="M62" s="198"/>
      <c r="N62" s="198"/>
      <c r="O62" s="198"/>
      <c r="P62" s="198"/>
      <c r="Q62" s="197"/>
      <c r="R62" s="197"/>
      <c r="S62" s="197"/>
      <c r="T62" s="197"/>
      <c r="U62" s="197"/>
      <c r="V62" s="199"/>
      <c r="W62" s="199"/>
      <c r="X62" s="197"/>
      <c r="Y62" s="197"/>
      <c r="Z62" s="197"/>
      <c r="AA62" s="199"/>
      <c r="AB62" s="199"/>
      <c r="AC62" s="199"/>
      <c r="AD62" s="199"/>
      <c r="AE62" s="199"/>
      <c r="AF62" s="199"/>
      <c r="AG62" s="199"/>
      <c r="AH62" s="199"/>
      <c r="AI62" s="199"/>
      <c r="AJ62" s="199"/>
      <c r="AK62" s="197"/>
      <c r="AL62" s="197"/>
      <c r="AM62" s="197"/>
      <c r="AN62" s="197"/>
      <c r="AO62" s="197"/>
    </row>
    <row r="63" spans="1:73" s="34" customFormat="1" ht="15" customHeight="1">
      <c r="A63" s="196"/>
      <c r="B63" s="5"/>
      <c r="C63" s="357" t="s">
        <v>39</v>
      </c>
      <c r="D63" s="35"/>
      <c r="E63" s="35"/>
      <c r="F63" s="35"/>
      <c r="G63" s="35"/>
      <c r="H63" s="200"/>
      <c r="I63" s="200"/>
      <c r="J63" s="200"/>
      <c r="K63" s="201"/>
      <c r="L63" s="35"/>
      <c r="M63" s="201"/>
      <c r="N63" s="201"/>
      <c r="O63" s="201"/>
      <c r="P63" s="201"/>
      <c r="Q63" s="201"/>
      <c r="R63" s="201"/>
      <c r="S63" s="201"/>
      <c r="T63" s="201"/>
      <c r="U63" s="202"/>
      <c r="V63" s="202"/>
      <c r="W63" s="201"/>
      <c r="X63" s="201"/>
      <c r="Y63" s="35"/>
      <c r="Z63" s="201"/>
      <c r="AA63" s="201"/>
      <c r="AB63" s="200"/>
      <c r="AC63" s="201"/>
      <c r="AD63" s="201"/>
      <c r="AE63" s="201"/>
      <c r="AF63" s="201"/>
      <c r="AG63" s="200"/>
      <c r="AH63" s="201"/>
      <c r="AI63" s="201"/>
      <c r="AJ63" s="201"/>
      <c r="AK63" s="201"/>
      <c r="AL63" s="200"/>
      <c r="AM63" s="200"/>
      <c r="AN63" s="35"/>
      <c r="AO63" s="36"/>
      <c r="AP63" s="36"/>
      <c r="AQ63" s="36"/>
      <c r="AR63" s="36"/>
      <c r="AS63" s="36"/>
      <c r="AT63" s="36"/>
      <c r="AU63" s="36"/>
      <c r="AV63" s="36"/>
      <c r="AW63" s="36"/>
      <c r="AX63" s="36"/>
      <c r="AY63" s="36"/>
      <c r="AZ63" s="151"/>
      <c r="BA63" s="151"/>
      <c r="BB63" s="151"/>
      <c r="BC63" s="152"/>
      <c r="BD63" s="152"/>
      <c r="BE63" s="152"/>
      <c r="BF63" s="152"/>
      <c r="BG63" s="152"/>
      <c r="BH63" s="153"/>
      <c r="BI63" s="153"/>
      <c r="BJ63" s="153"/>
      <c r="BK63" s="153"/>
      <c r="BL63" s="153"/>
      <c r="BM63" s="153"/>
      <c r="BN63" s="153"/>
      <c r="BO63" s="153"/>
      <c r="BP63" s="153"/>
      <c r="BQ63" s="153"/>
      <c r="BR63" s="153"/>
      <c r="BS63" s="153"/>
      <c r="BT63" s="153"/>
      <c r="BU63" s="153"/>
    </row>
    <row r="64" spans="1:73" s="34" customFormat="1" ht="11.25" customHeight="1">
      <c r="A64" s="196"/>
      <c r="B64" s="8"/>
      <c r="C64" s="357"/>
      <c r="D64" s="38"/>
      <c r="E64" s="38"/>
      <c r="F64" s="38"/>
      <c r="G64" s="38"/>
      <c r="H64" s="203"/>
      <c r="I64" s="203"/>
      <c r="J64" s="203"/>
      <c r="K64" s="204"/>
      <c r="L64" s="38"/>
      <c r="M64" s="204"/>
      <c r="N64" s="204"/>
      <c r="O64" s="204"/>
      <c r="P64" s="204"/>
      <c r="Q64" s="204"/>
      <c r="R64" s="204"/>
      <c r="S64" s="204"/>
      <c r="T64" s="204"/>
      <c r="U64" s="205"/>
      <c r="V64" s="205"/>
      <c r="W64" s="204"/>
      <c r="X64" s="204"/>
      <c r="Y64" s="38"/>
      <c r="Z64" s="204"/>
      <c r="AA64" s="204"/>
      <c r="AB64" s="203"/>
      <c r="AC64" s="204"/>
      <c r="AD64" s="204"/>
      <c r="AE64" s="204"/>
      <c r="AF64" s="204"/>
      <c r="AG64" s="203"/>
      <c r="AH64" s="204"/>
      <c r="AI64" s="204"/>
      <c r="AJ64" s="204"/>
      <c r="AK64" s="204"/>
      <c r="AL64" s="203"/>
      <c r="AM64" s="203"/>
      <c r="AN64" s="38"/>
      <c r="AO64" s="36"/>
      <c r="AP64" s="36"/>
      <c r="AQ64" s="36"/>
      <c r="AR64" s="36"/>
      <c r="AS64" s="36"/>
      <c r="AT64" s="36"/>
      <c r="AU64" s="36"/>
      <c r="AV64" s="36"/>
      <c r="AW64" s="36"/>
      <c r="AX64" s="36"/>
      <c r="AY64" s="36"/>
      <c r="AZ64" s="151"/>
      <c r="BA64" s="151"/>
      <c r="BB64" s="151"/>
      <c r="BC64" s="152"/>
      <c r="BD64" s="152"/>
      <c r="BE64" s="152"/>
      <c r="BF64" s="152"/>
      <c r="BG64" s="152"/>
      <c r="BH64" s="153"/>
      <c r="BI64" s="153"/>
      <c r="BJ64" s="153"/>
      <c r="BK64" s="153"/>
      <c r="BL64" s="153"/>
      <c r="BM64" s="153"/>
      <c r="BN64" s="153"/>
      <c r="BO64" s="153"/>
      <c r="BP64" s="153"/>
      <c r="BQ64" s="153"/>
      <c r="BR64" s="153"/>
      <c r="BS64" s="153"/>
      <c r="BT64" s="153"/>
      <c r="BU64" s="153"/>
    </row>
    <row r="65" spans="1:74" s="34" customFormat="1" ht="14.25" customHeight="1">
      <c r="A65" s="196"/>
      <c r="B65" s="13"/>
      <c r="C65" s="357" t="s">
        <v>40</v>
      </c>
      <c r="D65" s="17"/>
      <c r="E65" s="17"/>
      <c r="F65" s="17"/>
      <c r="G65" s="17"/>
      <c r="H65" s="206"/>
      <c r="I65" s="206"/>
      <c r="J65" s="206"/>
      <c r="K65" s="207"/>
      <c r="L65" s="17"/>
      <c r="M65" s="207"/>
      <c r="N65" s="207"/>
      <c r="O65" s="207"/>
      <c r="P65" s="207"/>
      <c r="Q65" s="207"/>
      <c r="R65" s="207"/>
      <c r="S65" s="207"/>
      <c r="T65" s="207"/>
      <c r="U65" s="208"/>
      <c r="V65" s="208"/>
      <c r="W65" s="207"/>
      <c r="X65" s="207"/>
      <c r="Y65" s="17"/>
      <c r="Z65" s="207"/>
      <c r="AA65" s="207"/>
      <c r="AB65" s="206"/>
      <c r="AC65" s="207"/>
      <c r="AD65" s="207"/>
      <c r="AE65" s="207"/>
      <c r="AF65" s="207"/>
      <c r="AG65" s="206"/>
      <c r="AH65" s="207"/>
      <c r="AI65" s="207"/>
      <c r="AJ65" s="207"/>
      <c r="AK65" s="207"/>
      <c r="AL65" s="206"/>
      <c r="AM65" s="206"/>
      <c r="AN65" s="17"/>
      <c r="AO65" s="17"/>
      <c r="AP65" s="17"/>
      <c r="AQ65" s="17"/>
      <c r="AR65" s="152"/>
      <c r="AS65" s="152"/>
      <c r="AT65" s="152"/>
      <c r="AU65" s="152"/>
      <c r="AV65" s="152"/>
      <c r="AW65" s="152"/>
      <c r="AX65" s="152"/>
      <c r="AY65" s="152"/>
      <c r="AZ65" s="151"/>
      <c r="BA65" s="151"/>
      <c r="BB65" s="151"/>
      <c r="BC65" s="152"/>
      <c r="BD65" s="152"/>
      <c r="BE65" s="152"/>
      <c r="BF65" s="152"/>
      <c r="BG65" s="152"/>
      <c r="BH65" s="153"/>
      <c r="BI65" s="153"/>
      <c r="BJ65" s="153"/>
      <c r="BK65" s="153"/>
      <c r="BL65" s="153"/>
      <c r="BM65" s="153"/>
      <c r="BN65" s="153"/>
      <c r="BO65" s="153"/>
      <c r="BP65" s="153"/>
      <c r="BQ65" s="153"/>
      <c r="BR65" s="153"/>
      <c r="BS65" s="153"/>
      <c r="BT65" s="153"/>
      <c r="BU65" s="153"/>
    </row>
    <row r="66" spans="1:74" s="34" customFormat="1" ht="12" customHeight="1">
      <c r="A66" s="196"/>
      <c r="B66" s="8"/>
      <c r="C66" s="357"/>
      <c r="D66" s="38"/>
      <c r="E66" s="38"/>
      <c r="F66" s="38"/>
      <c r="G66" s="38"/>
      <c r="H66" s="203"/>
      <c r="I66" s="203"/>
      <c r="J66" s="203"/>
      <c r="K66" s="204"/>
      <c r="L66" s="38"/>
      <c r="M66" s="204"/>
      <c r="N66" s="204"/>
      <c r="O66" s="204"/>
      <c r="P66" s="204"/>
      <c r="Q66" s="204"/>
      <c r="R66" s="204"/>
      <c r="S66" s="204"/>
      <c r="T66" s="204"/>
      <c r="U66" s="205"/>
      <c r="V66" s="205"/>
      <c r="W66" s="204"/>
      <c r="X66" s="204"/>
      <c r="Y66" s="38"/>
      <c r="Z66" s="204"/>
      <c r="AA66" s="204"/>
      <c r="AB66" s="203"/>
      <c r="AC66" s="204"/>
      <c r="AD66" s="204"/>
      <c r="AE66" s="204"/>
      <c r="AF66" s="204"/>
      <c r="AG66" s="203"/>
      <c r="AH66" s="204"/>
      <c r="AI66" s="204"/>
      <c r="AJ66" s="204"/>
      <c r="AK66" s="204"/>
      <c r="AL66" s="203"/>
      <c r="AM66" s="203"/>
      <c r="AN66" s="38"/>
      <c r="AO66" s="36"/>
      <c r="AP66" s="36"/>
      <c r="AQ66" s="36"/>
      <c r="AR66" s="36"/>
      <c r="AS66" s="36"/>
      <c r="AT66" s="36"/>
      <c r="AU66" s="36"/>
      <c r="AV66" s="36"/>
      <c r="AW66" s="36"/>
      <c r="AX66" s="36"/>
      <c r="AY66" s="36"/>
      <c r="AZ66" s="151"/>
      <c r="BA66" s="151"/>
      <c r="BB66" s="151"/>
      <c r="BC66" s="152"/>
      <c r="BD66" s="152"/>
      <c r="BE66" s="152"/>
      <c r="BF66" s="152"/>
      <c r="BG66" s="152"/>
      <c r="BH66" s="153"/>
      <c r="BI66" s="153"/>
      <c r="BJ66" s="153"/>
      <c r="BK66" s="153"/>
      <c r="BL66" s="153"/>
      <c r="BM66" s="153"/>
      <c r="BN66" s="153"/>
      <c r="BO66" s="153"/>
      <c r="BP66" s="153"/>
      <c r="BQ66" s="153"/>
      <c r="BR66" s="153"/>
      <c r="BS66" s="153"/>
      <c r="BT66" s="153"/>
      <c r="BU66" s="153"/>
    </row>
    <row r="67" spans="1:74" s="34" customFormat="1" ht="14.25" customHeight="1">
      <c r="A67" s="196"/>
      <c r="B67" s="77"/>
      <c r="C67" s="357" t="s">
        <v>41</v>
      </c>
      <c r="D67" s="17"/>
      <c r="E67" s="17"/>
      <c r="F67" s="17"/>
      <c r="G67" s="17"/>
      <c r="H67" s="206"/>
      <c r="I67" s="206"/>
      <c r="J67" s="206"/>
      <c r="K67" s="207"/>
      <c r="L67" s="17"/>
      <c r="M67" s="207"/>
      <c r="N67" s="207"/>
      <c r="O67" s="207"/>
      <c r="P67" s="207"/>
      <c r="Q67" s="207"/>
      <c r="R67" s="207"/>
      <c r="S67" s="207"/>
      <c r="T67" s="207"/>
      <c r="U67" s="208"/>
      <c r="V67" s="208"/>
      <c r="W67" s="207"/>
      <c r="X67" s="207"/>
      <c r="Y67" s="17"/>
      <c r="Z67" s="207"/>
      <c r="AA67" s="207"/>
      <c r="AB67" s="206"/>
      <c r="AC67" s="207"/>
      <c r="AD67" s="207"/>
      <c r="AE67" s="207"/>
      <c r="AF67" s="207"/>
      <c r="AG67" s="206"/>
      <c r="AH67" s="207"/>
      <c r="AI67" s="207"/>
      <c r="AJ67" s="207"/>
      <c r="AK67" s="207"/>
      <c r="AL67" s="206"/>
      <c r="AM67" s="206"/>
      <c r="AN67" s="17"/>
      <c r="AO67" s="17"/>
      <c r="AP67" s="17"/>
      <c r="AQ67" s="17"/>
      <c r="AR67" s="36"/>
      <c r="AS67" s="36"/>
      <c r="AT67" s="36"/>
      <c r="AU67" s="36"/>
      <c r="AV67" s="36"/>
      <c r="AW67" s="36"/>
      <c r="AX67" s="36"/>
      <c r="AY67" s="36"/>
      <c r="AZ67" s="38"/>
      <c r="BA67" s="38"/>
      <c r="BB67" s="38"/>
      <c r="BC67" s="152"/>
      <c r="BD67" s="152"/>
      <c r="BE67" s="152"/>
      <c r="BF67" s="152"/>
      <c r="BG67" s="152"/>
      <c r="BH67" s="153"/>
      <c r="BI67" s="153"/>
      <c r="BJ67" s="153"/>
      <c r="BK67" s="153"/>
      <c r="BL67" s="153"/>
      <c r="BM67" s="153"/>
      <c r="BN67" s="153"/>
      <c r="BO67" s="153"/>
      <c r="BP67" s="153"/>
      <c r="BQ67" s="153"/>
      <c r="BR67" s="153"/>
      <c r="BS67" s="153"/>
      <c r="BT67" s="153"/>
      <c r="BU67" s="153"/>
    </row>
    <row r="68" spans="1:74" s="4" customFormat="1">
      <c r="A68" s="139"/>
      <c r="C68" s="357"/>
      <c r="L68" s="22"/>
      <c r="O68" s="95"/>
      <c r="Q68" s="165"/>
    </row>
    <row r="69" spans="1:74" s="4" customFormat="1">
      <c r="A69" s="139"/>
      <c r="B69" s="635"/>
      <c r="C69" s="357" t="s">
        <v>541</v>
      </c>
      <c r="L69" s="22"/>
      <c r="O69" s="95"/>
      <c r="Q69" s="165"/>
    </row>
    <row r="70" spans="1:74" s="34" customFormat="1" ht="14.25" customHeight="1">
      <c r="A70" s="196"/>
      <c r="B70" s="4"/>
      <c r="C70" s="357"/>
      <c r="E70" s="17"/>
      <c r="F70" s="17"/>
      <c r="G70" s="17"/>
      <c r="H70" s="17"/>
      <c r="I70" s="206"/>
      <c r="J70" s="206"/>
      <c r="K70" s="206"/>
      <c r="L70" s="207"/>
      <c r="M70" s="17"/>
      <c r="N70" s="207"/>
      <c r="O70" s="207"/>
      <c r="P70" s="207"/>
      <c r="Q70" s="207"/>
      <c r="R70" s="207"/>
      <c r="S70" s="207"/>
      <c r="T70" s="207"/>
      <c r="U70" s="207"/>
      <c r="V70" s="208"/>
      <c r="W70" s="208"/>
      <c r="X70" s="207"/>
      <c r="Y70" s="207"/>
      <c r="Z70" s="17"/>
      <c r="AA70" s="207"/>
      <c r="AB70" s="207"/>
      <c r="AC70" s="206"/>
      <c r="AD70" s="207"/>
      <c r="AE70" s="207"/>
      <c r="AF70" s="207"/>
      <c r="AG70" s="207"/>
      <c r="AH70" s="206"/>
      <c r="AI70" s="207"/>
      <c r="AJ70" s="207"/>
      <c r="AK70" s="207"/>
      <c r="AL70" s="207"/>
      <c r="AM70" s="206"/>
      <c r="AN70" s="206"/>
      <c r="AO70" s="17"/>
      <c r="AP70" s="17"/>
      <c r="AQ70" s="17"/>
      <c r="AR70" s="17"/>
      <c r="AS70" s="36"/>
      <c r="AT70" s="36"/>
      <c r="AU70" s="36"/>
      <c r="AV70" s="36"/>
      <c r="AW70" s="36"/>
      <c r="AX70" s="36"/>
      <c r="AY70" s="36"/>
      <c r="AZ70" s="36"/>
      <c r="BA70" s="38"/>
      <c r="BB70" s="38"/>
      <c r="BC70" s="38"/>
      <c r="BD70" s="152"/>
      <c r="BE70" s="152"/>
      <c r="BF70" s="152"/>
      <c r="BG70" s="152"/>
      <c r="BH70" s="152"/>
      <c r="BI70" s="153"/>
      <c r="BJ70" s="153"/>
      <c r="BK70" s="153"/>
      <c r="BL70" s="153"/>
      <c r="BM70" s="153"/>
      <c r="BN70" s="153"/>
      <c r="BO70" s="153"/>
      <c r="BP70" s="153"/>
      <c r="BQ70" s="153"/>
      <c r="BR70" s="153"/>
      <c r="BS70" s="153"/>
      <c r="BT70" s="153"/>
      <c r="BU70" s="153"/>
      <c r="BV70" s="153"/>
    </row>
    <row r="71" spans="1:74" s="4" customFormat="1">
      <c r="A71" s="139"/>
      <c r="B71" s="139"/>
      <c r="C71" s="357"/>
      <c r="L71" s="22"/>
      <c r="O71" s="95"/>
      <c r="Q71" s="165"/>
    </row>
    <row r="72" spans="1:74" s="252" customFormat="1">
      <c r="A72" s="274"/>
      <c r="B72" s="16" t="s">
        <v>643</v>
      </c>
      <c r="C72" s="357"/>
      <c r="L72" s="241"/>
      <c r="O72" s="552"/>
      <c r="Q72" s="553"/>
    </row>
    <row r="73" spans="1:74" s="252" customFormat="1">
      <c r="A73" s="274"/>
      <c r="B73" s="252" t="s">
        <v>729</v>
      </c>
      <c r="C73" s="357"/>
      <c r="L73" s="241"/>
      <c r="O73" s="552"/>
      <c r="Q73" s="553"/>
    </row>
    <row r="74" spans="1:74" s="252" customFormat="1">
      <c r="A74" s="274"/>
      <c r="C74" s="357"/>
      <c r="L74" s="241"/>
      <c r="O74" s="552"/>
      <c r="Q74" s="553"/>
    </row>
    <row r="75" spans="1:74" ht="15.75" customHeight="1">
      <c r="B75" s="209" t="s">
        <v>42</v>
      </c>
      <c r="C75" s="209"/>
      <c r="D75" s="210"/>
      <c r="E75" s="211"/>
      <c r="F75" s="211"/>
      <c r="G75" s="211"/>
      <c r="H75" s="211"/>
      <c r="I75" s="212"/>
      <c r="J75" s="212"/>
      <c r="K75" s="212"/>
      <c r="L75" s="213"/>
      <c r="M75" s="214"/>
      <c r="N75" s="213"/>
      <c r="O75" s="213"/>
      <c r="P75" s="213"/>
      <c r="Q75" s="213"/>
      <c r="R75" s="213"/>
      <c r="S75" s="213"/>
      <c r="T75" s="213"/>
      <c r="U75" s="213"/>
      <c r="V75" s="215"/>
      <c r="W75" s="215"/>
      <c r="X75" s="213"/>
      <c r="Y75" s="213"/>
      <c r="Z75" s="214"/>
      <c r="AA75" s="213"/>
      <c r="AB75" s="213"/>
      <c r="AC75" s="212"/>
      <c r="AD75" s="213"/>
      <c r="AE75" s="213"/>
      <c r="AF75" s="213"/>
      <c r="AG75" s="213"/>
      <c r="AH75" s="212"/>
    </row>
    <row r="76" spans="1:74" s="4" customFormat="1" ht="15" customHeight="1">
      <c r="A76" s="196"/>
      <c r="B76" s="16" t="s">
        <v>680</v>
      </c>
      <c r="C76" s="42"/>
      <c r="D76" s="42"/>
      <c r="E76" s="42"/>
      <c r="F76" s="42"/>
      <c r="G76" s="42"/>
      <c r="H76" s="42"/>
      <c r="I76" s="38"/>
      <c r="J76" s="22"/>
      <c r="K76" s="22"/>
      <c r="L76" s="156"/>
      <c r="M76" s="22"/>
      <c r="N76" s="138"/>
    </row>
    <row r="77" spans="1:74" s="4" customFormat="1" ht="15" customHeight="1">
      <c r="A77" s="196"/>
      <c r="B77" s="16" t="s">
        <v>538</v>
      </c>
      <c r="C77" s="42"/>
      <c r="D77" s="42"/>
      <c r="E77" s="42"/>
      <c r="F77" s="42"/>
      <c r="G77" s="42"/>
      <c r="H77" s="42"/>
      <c r="I77" s="38"/>
      <c r="J77" s="22"/>
      <c r="K77" s="22"/>
      <c r="L77" s="156"/>
      <c r="M77" s="22"/>
      <c r="N77" s="138"/>
    </row>
    <row r="78" spans="1:74" ht="15.75" customHeight="1">
      <c r="B78" s="16" t="s">
        <v>306</v>
      </c>
      <c r="C78" s="16"/>
      <c r="D78" s="210"/>
      <c r="E78" s="211"/>
      <c r="F78" s="211"/>
      <c r="G78" s="211"/>
      <c r="H78" s="211"/>
      <c r="I78" s="212"/>
      <c r="J78" s="212"/>
      <c r="K78" s="212"/>
      <c r="L78" s="213"/>
      <c r="M78" s="214"/>
      <c r="N78" s="213"/>
      <c r="O78" s="213"/>
      <c r="P78" s="213"/>
      <c r="Q78" s="213"/>
      <c r="R78" s="213"/>
      <c r="S78" s="213"/>
      <c r="T78" s="213"/>
      <c r="U78" s="213"/>
      <c r="V78" s="215"/>
      <c r="W78" s="215"/>
      <c r="X78" s="213"/>
      <c r="Y78" s="213"/>
      <c r="Z78" s="214"/>
      <c r="AA78" s="213"/>
      <c r="AB78" s="213"/>
      <c r="AC78" s="212"/>
      <c r="AD78" s="213"/>
      <c r="AE78" s="213"/>
      <c r="AF78" s="213"/>
      <c r="AG78" s="213"/>
      <c r="AH78" s="212"/>
    </row>
    <row r="79" spans="1:74" s="4" customFormat="1" ht="15.75" customHeight="1">
      <c r="A79" s="196"/>
      <c r="B79" s="16" t="s">
        <v>312</v>
      </c>
      <c r="C79" s="16"/>
      <c r="D79" s="16"/>
      <c r="E79" s="16"/>
      <c r="F79" s="16"/>
      <c r="G79" s="16"/>
      <c r="H79" s="16"/>
      <c r="I79" s="216"/>
      <c r="J79" s="216"/>
      <c r="K79" s="216"/>
      <c r="L79" s="217"/>
      <c r="M79" s="16"/>
      <c r="N79" s="217"/>
      <c r="O79" s="217"/>
      <c r="P79" s="217"/>
      <c r="Q79" s="217"/>
      <c r="R79" s="217"/>
      <c r="S79" s="217"/>
      <c r="T79" s="217"/>
      <c r="U79" s="217"/>
      <c r="V79" s="218"/>
      <c r="W79" s="218"/>
      <c r="X79" s="217"/>
      <c r="Y79" s="217"/>
      <c r="Z79" s="44"/>
      <c r="AA79" s="217"/>
      <c r="AB79" s="217"/>
      <c r="AC79" s="178"/>
      <c r="AD79" s="217"/>
      <c r="AE79" s="177"/>
      <c r="AF79" s="177"/>
      <c r="AG79" s="177"/>
      <c r="AH79" s="178"/>
      <c r="AI79" s="177"/>
      <c r="AJ79" s="177"/>
      <c r="AK79" s="177"/>
      <c r="AL79" s="177"/>
      <c r="AM79" s="178"/>
      <c r="AN79" s="178"/>
    </row>
    <row r="80" spans="1:74" s="4" customFormat="1" ht="15.75" customHeight="1">
      <c r="A80" s="196"/>
      <c r="B80" s="16" t="s">
        <v>313</v>
      </c>
      <c r="C80" s="16"/>
      <c r="D80" s="16"/>
      <c r="E80" s="16"/>
      <c r="F80" s="16"/>
      <c r="G80" s="16"/>
      <c r="H80" s="16"/>
      <c r="I80" s="216"/>
      <c r="J80" s="216"/>
      <c r="K80" s="216"/>
      <c r="L80" s="217"/>
      <c r="M80" s="16"/>
      <c r="N80" s="217"/>
      <c r="O80" s="217"/>
      <c r="P80" s="217"/>
      <c r="Q80" s="217"/>
      <c r="R80" s="217"/>
      <c r="S80" s="217"/>
      <c r="T80" s="217"/>
      <c r="U80" s="217"/>
      <c r="V80" s="218"/>
      <c r="W80" s="218"/>
      <c r="X80" s="217"/>
      <c r="Y80" s="217"/>
      <c r="Z80" s="44"/>
      <c r="AA80" s="217"/>
      <c r="AB80" s="217"/>
      <c r="AC80" s="178"/>
      <c r="AD80" s="217"/>
      <c r="AE80" s="177"/>
      <c r="AF80" s="177"/>
      <c r="AG80" s="177"/>
      <c r="AH80" s="178"/>
      <c r="AI80" s="177"/>
      <c r="AJ80" s="177"/>
      <c r="AK80" s="177"/>
      <c r="AL80" s="177"/>
      <c r="AM80" s="178"/>
      <c r="AN80" s="178"/>
    </row>
    <row r="81" spans="1:41" s="4" customFormat="1" ht="15.75" customHeight="1">
      <c r="A81" s="196"/>
      <c r="B81" s="16" t="s">
        <v>314</v>
      </c>
      <c r="C81" s="16"/>
      <c r="D81" s="16"/>
      <c r="E81" s="16"/>
      <c r="F81" s="16"/>
      <c r="G81" s="16"/>
      <c r="H81" s="16"/>
      <c r="I81" s="216"/>
      <c r="J81" s="216"/>
      <c r="K81" s="216"/>
      <c r="L81" s="217"/>
      <c r="M81" s="16"/>
      <c r="N81" s="217"/>
      <c r="O81" s="217"/>
      <c r="P81" s="217"/>
      <c r="Q81" s="217"/>
      <c r="R81" s="217"/>
      <c r="S81" s="217"/>
      <c r="T81" s="217"/>
      <c r="U81" s="217"/>
      <c r="V81" s="218"/>
      <c r="W81" s="218"/>
      <c r="X81" s="217"/>
      <c r="Y81" s="217"/>
      <c r="Z81" s="44"/>
      <c r="AA81" s="217"/>
      <c r="AB81" s="217"/>
      <c r="AC81" s="178"/>
      <c r="AD81" s="217"/>
      <c r="AE81" s="177"/>
      <c r="AF81" s="177"/>
      <c r="AG81" s="177"/>
      <c r="AH81" s="178"/>
      <c r="AI81" s="177"/>
      <c r="AJ81" s="177"/>
      <c r="AK81" s="177"/>
      <c r="AL81" s="177"/>
      <c r="AM81" s="178"/>
      <c r="AN81" s="178"/>
    </row>
    <row r="82" spans="1:41" s="4" customFormat="1" ht="15.75" customHeight="1">
      <c r="A82" s="196"/>
      <c r="B82" s="16" t="s">
        <v>315</v>
      </c>
      <c r="C82" s="16"/>
      <c r="D82" s="16"/>
      <c r="E82" s="16"/>
      <c r="F82" s="16"/>
      <c r="G82" s="16"/>
      <c r="H82" s="16"/>
      <c r="I82" s="216"/>
      <c r="J82" s="216"/>
      <c r="K82" s="216"/>
      <c r="L82" s="217"/>
      <c r="M82" s="16"/>
      <c r="N82" s="217"/>
      <c r="O82" s="217"/>
      <c r="P82" s="217"/>
      <c r="Q82" s="217"/>
      <c r="R82" s="217"/>
      <c r="S82" s="217"/>
      <c r="T82" s="217"/>
      <c r="U82" s="217"/>
      <c r="V82" s="218"/>
      <c r="W82" s="218"/>
      <c r="X82" s="217"/>
      <c r="Y82" s="217"/>
      <c r="Z82" s="44"/>
      <c r="AA82" s="217"/>
      <c r="AB82" s="217"/>
      <c r="AC82" s="178"/>
      <c r="AD82" s="217"/>
      <c r="AE82" s="177"/>
      <c r="AF82" s="177"/>
      <c r="AG82" s="177"/>
      <c r="AH82" s="178"/>
      <c r="AI82" s="177"/>
      <c r="AJ82" s="177"/>
      <c r="AK82" s="177"/>
      <c r="AL82" s="177"/>
      <c r="AM82" s="178"/>
      <c r="AN82" s="178"/>
    </row>
    <row r="83" spans="1:41" s="4" customFormat="1" ht="15.75" customHeight="1">
      <c r="A83" s="196"/>
      <c r="B83" s="16" t="s">
        <v>316</v>
      </c>
      <c r="C83" s="16"/>
      <c r="D83" s="16"/>
      <c r="E83" s="16"/>
      <c r="F83" s="16"/>
      <c r="G83" s="16"/>
      <c r="H83" s="16"/>
      <c r="I83" s="216"/>
      <c r="J83" s="216"/>
      <c r="K83" s="216"/>
      <c r="L83" s="217"/>
      <c r="M83" s="16"/>
      <c r="N83" s="217"/>
      <c r="O83" s="217"/>
      <c r="P83" s="217"/>
      <c r="Q83" s="217"/>
      <c r="R83" s="217"/>
      <c r="S83" s="217"/>
      <c r="T83" s="217"/>
      <c r="U83" s="217"/>
      <c r="V83" s="218"/>
      <c r="W83" s="218"/>
      <c r="X83" s="217"/>
      <c r="Y83" s="217"/>
      <c r="Z83" s="44"/>
      <c r="AA83" s="217"/>
      <c r="AB83" s="217"/>
      <c r="AC83" s="178"/>
      <c r="AD83" s="217"/>
      <c r="AE83" s="177"/>
      <c r="AF83" s="177"/>
      <c r="AG83" s="177"/>
      <c r="AH83" s="178"/>
      <c r="AI83" s="177"/>
      <c r="AJ83" s="177"/>
      <c r="AK83" s="177"/>
      <c r="AL83" s="177"/>
      <c r="AM83" s="178"/>
      <c r="AN83" s="178"/>
    </row>
    <row r="84" spans="1:41" s="4" customFormat="1" ht="15.75" customHeight="1">
      <c r="A84" s="196"/>
      <c r="B84" s="16" t="s">
        <v>317</v>
      </c>
      <c r="C84" s="16"/>
      <c r="D84" s="16"/>
      <c r="E84" s="16"/>
      <c r="F84" s="16"/>
      <c r="G84" s="16"/>
      <c r="H84" s="16"/>
      <c r="I84" s="216"/>
      <c r="J84" s="216"/>
      <c r="K84" s="216"/>
      <c r="L84" s="217"/>
      <c r="M84" s="16"/>
      <c r="N84" s="217"/>
      <c r="O84" s="217"/>
      <c r="P84" s="217"/>
      <c r="Q84" s="217"/>
      <c r="R84" s="217"/>
      <c r="S84" s="217"/>
      <c r="T84" s="217"/>
      <c r="U84" s="217"/>
      <c r="V84" s="218"/>
      <c r="W84" s="218"/>
      <c r="X84" s="217"/>
      <c r="Y84" s="217"/>
      <c r="Z84" s="44"/>
      <c r="AA84" s="217"/>
      <c r="AB84" s="217"/>
      <c r="AC84" s="178"/>
      <c r="AD84" s="217"/>
      <c r="AE84" s="177"/>
      <c r="AF84" s="177"/>
      <c r="AG84" s="177"/>
      <c r="AH84" s="178"/>
      <c r="AI84" s="177"/>
      <c r="AJ84" s="177"/>
      <c r="AK84" s="177"/>
      <c r="AL84" s="177"/>
      <c r="AM84" s="178"/>
      <c r="AN84" s="178"/>
    </row>
    <row r="85" spans="1:41" s="4" customFormat="1" ht="15.75" customHeight="1">
      <c r="A85" s="196"/>
      <c r="B85" s="16" t="s">
        <v>318</v>
      </c>
      <c r="C85" s="16"/>
      <c r="D85" s="16"/>
      <c r="E85" s="16"/>
      <c r="F85" s="16"/>
      <c r="G85" s="16"/>
      <c r="H85" s="16"/>
      <c r="I85" s="216"/>
      <c r="J85" s="216"/>
      <c r="K85" s="216"/>
      <c r="L85" s="217"/>
      <c r="M85" s="16"/>
      <c r="N85" s="217"/>
      <c r="O85" s="217"/>
      <c r="P85" s="217"/>
      <c r="Q85" s="217"/>
      <c r="R85" s="217"/>
      <c r="S85" s="217"/>
      <c r="T85" s="217"/>
      <c r="U85" s="217"/>
      <c r="V85" s="218"/>
      <c r="W85" s="218"/>
      <c r="X85" s="217"/>
      <c r="Y85" s="217"/>
      <c r="Z85" s="44"/>
      <c r="AA85" s="217"/>
      <c r="AB85" s="217"/>
      <c r="AC85" s="178"/>
      <c r="AD85" s="217"/>
      <c r="AE85" s="177"/>
      <c r="AF85" s="177"/>
      <c r="AG85" s="177"/>
      <c r="AH85" s="178"/>
      <c r="AI85" s="177"/>
      <c r="AJ85" s="177"/>
      <c r="AK85" s="177"/>
      <c r="AL85" s="177"/>
      <c r="AM85" s="178"/>
      <c r="AN85" s="178"/>
    </row>
    <row r="86" spans="1:41" s="4" customFormat="1" ht="15.75" customHeight="1">
      <c r="A86" s="196"/>
      <c r="B86" s="16" t="s">
        <v>319</v>
      </c>
      <c r="C86" s="16"/>
      <c r="D86" s="16"/>
      <c r="E86" s="16"/>
      <c r="F86" s="16"/>
      <c r="G86" s="16"/>
      <c r="H86" s="16"/>
      <c r="I86" s="216"/>
      <c r="J86" s="216"/>
      <c r="K86" s="216"/>
      <c r="L86" s="217"/>
      <c r="M86" s="16"/>
      <c r="N86" s="217"/>
      <c r="O86" s="217"/>
      <c r="P86" s="217"/>
      <c r="Q86" s="217"/>
      <c r="R86" s="217"/>
      <c r="S86" s="217"/>
      <c r="T86" s="217"/>
      <c r="U86" s="217"/>
      <c r="V86" s="218"/>
      <c r="W86" s="218"/>
      <c r="X86" s="217"/>
      <c r="Y86" s="217"/>
      <c r="Z86" s="44"/>
      <c r="AA86" s="217"/>
      <c r="AB86" s="217"/>
      <c r="AC86" s="178"/>
      <c r="AD86" s="217"/>
      <c r="AE86" s="177"/>
      <c r="AF86" s="177"/>
      <c r="AG86" s="177"/>
      <c r="AH86" s="178"/>
      <c r="AI86" s="177"/>
      <c r="AJ86" s="177"/>
      <c r="AK86" s="177"/>
      <c r="AL86" s="177"/>
      <c r="AM86" s="178"/>
      <c r="AN86" s="178"/>
    </row>
    <row r="87" spans="1:41" s="4" customFormat="1" ht="15.75" customHeight="1">
      <c r="A87" s="196"/>
      <c r="B87" s="16" t="s">
        <v>320</v>
      </c>
      <c r="C87" s="16"/>
      <c r="D87" s="16"/>
      <c r="E87" s="16"/>
      <c r="F87" s="16"/>
      <c r="G87" s="16"/>
      <c r="H87" s="16"/>
      <c r="I87" s="216"/>
      <c r="J87" s="216"/>
      <c r="K87" s="216"/>
      <c r="L87" s="217"/>
      <c r="M87" s="16"/>
      <c r="N87" s="217"/>
      <c r="O87" s="217"/>
      <c r="P87" s="217"/>
      <c r="Q87" s="217"/>
      <c r="R87" s="217"/>
      <c r="S87" s="217"/>
      <c r="T87" s="217"/>
      <c r="U87" s="217"/>
      <c r="V87" s="218"/>
      <c r="W87" s="218"/>
      <c r="X87" s="217"/>
      <c r="Y87" s="217"/>
      <c r="Z87" s="44"/>
      <c r="AA87" s="217"/>
      <c r="AB87" s="217"/>
      <c r="AC87" s="178"/>
      <c r="AD87" s="217"/>
      <c r="AE87" s="177"/>
      <c r="AF87" s="177"/>
      <c r="AG87" s="177"/>
      <c r="AH87" s="178"/>
      <c r="AI87" s="177"/>
      <c r="AJ87" s="177"/>
      <c r="AK87" s="177"/>
      <c r="AL87" s="177"/>
      <c r="AM87" s="178"/>
      <c r="AN87" s="178"/>
    </row>
    <row r="88" spans="1:41" s="4" customFormat="1" ht="15.75" customHeight="1">
      <c r="A88" s="196"/>
      <c r="B88" s="16" t="s">
        <v>321</v>
      </c>
      <c r="C88" s="16"/>
      <c r="D88" s="16"/>
      <c r="E88" s="16"/>
      <c r="F88" s="16"/>
      <c r="G88" s="16"/>
      <c r="H88" s="16"/>
      <c r="I88" s="216"/>
      <c r="J88" s="216"/>
      <c r="K88" s="216"/>
      <c r="L88" s="217"/>
      <c r="M88" s="16"/>
      <c r="N88" s="217"/>
      <c r="O88" s="217"/>
      <c r="P88" s="217"/>
      <c r="Q88" s="217"/>
      <c r="R88" s="217"/>
      <c r="S88" s="217"/>
      <c r="T88" s="217"/>
      <c r="U88" s="217"/>
      <c r="V88" s="218"/>
      <c r="W88" s="218"/>
      <c r="X88" s="217"/>
      <c r="Y88" s="217"/>
      <c r="Z88" s="44"/>
      <c r="AA88" s="217"/>
      <c r="AB88" s="217"/>
      <c r="AC88" s="178"/>
      <c r="AD88" s="217"/>
      <c r="AE88" s="177"/>
      <c r="AF88" s="177"/>
      <c r="AG88" s="177"/>
      <c r="AH88" s="178"/>
      <c r="AI88" s="177"/>
      <c r="AJ88" s="177"/>
      <c r="AK88" s="177"/>
      <c r="AL88" s="177"/>
      <c r="AM88" s="178"/>
      <c r="AN88" s="178"/>
    </row>
    <row r="89" spans="1:41" s="4" customFormat="1">
      <c r="A89" s="196"/>
      <c r="B89" s="16" t="s">
        <v>322</v>
      </c>
      <c r="C89" s="16"/>
      <c r="D89" s="16"/>
      <c r="E89" s="16"/>
      <c r="F89" s="16"/>
      <c r="G89" s="16"/>
      <c r="H89" s="16"/>
      <c r="I89" s="219"/>
      <c r="J89" s="219"/>
      <c r="K89" s="219"/>
      <c r="L89" s="217"/>
      <c r="M89" s="16"/>
      <c r="N89" s="217"/>
      <c r="O89" s="217"/>
      <c r="P89" s="217"/>
      <c r="Q89" s="217"/>
      <c r="R89" s="217"/>
      <c r="S89" s="217"/>
      <c r="T89" s="217"/>
      <c r="U89" s="217"/>
      <c r="V89" s="218"/>
      <c r="W89" s="218"/>
      <c r="X89" s="217"/>
      <c r="Y89" s="217"/>
      <c r="Z89" s="16"/>
      <c r="AA89" s="217"/>
      <c r="AB89" s="217"/>
      <c r="AC89" s="220"/>
      <c r="AD89" s="217"/>
      <c r="AE89" s="221"/>
      <c r="AF89" s="221"/>
      <c r="AG89" s="221"/>
      <c r="AH89" s="220"/>
      <c r="AI89" s="221"/>
      <c r="AJ89" s="221"/>
      <c r="AK89" s="222"/>
      <c r="AL89" s="222"/>
      <c r="AM89" s="223"/>
      <c r="AN89" s="223"/>
      <c r="AO89" s="46"/>
    </row>
    <row r="90" spans="1:41" s="4" customFormat="1" ht="17.25" customHeight="1">
      <c r="A90" s="196"/>
      <c r="B90" s="16" t="s">
        <v>323</v>
      </c>
      <c r="C90" s="49"/>
      <c r="D90" s="49"/>
      <c r="E90" s="49"/>
      <c r="F90" s="49"/>
      <c r="G90" s="49"/>
      <c r="H90" s="49"/>
      <c r="I90" s="220"/>
      <c r="J90" s="220"/>
      <c r="K90" s="220"/>
      <c r="L90" s="221"/>
      <c r="M90" s="49"/>
      <c r="N90" s="221"/>
      <c r="O90" s="221"/>
      <c r="P90" s="221"/>
      <c r="Q90" s="221"/>
      <c r="R90" s="221"/>
      <c r="S90" s="221"/>
      <c r="T90" s="221"/>
      <c r="U90" s="221"/>
      <c r="V90" s="202"/>
      <c r="W90" s="202"/>
      <c r="X90" s="221"/>
      <c r="Y90" s="221"/>
      <c r="Z90" s="49"/>
      <c r="AA90" s="221"/>
      <c r="AB90" s="221"/>
      <c r="AC90" s="220"/>
      <c r="AD90" s="221"/>
      <c r="AE90" s="221"/>
      <c r="AF90" s="221"/>
      <c r="AG90" s="221"/>
      <c r="AH90" s="220"/>
      <c r="AI90" s="221"/>
      <c r="AJ90" s="221"/>
      <c r="AK90" s="222"/>
      <c r="AL90" s="222"/>
      <c r="AM90" s="223"/>
      <c r="AN90" s="223"/>
      <c r="AO90" s="46"/>
    </row>
    <row r="91" spans="1:41" s="4" customFormat="1" ht="17.25" customHeight="1">
      <c r="A91" s="196"/>
      <c r="B91" s="16" t="s">
        <v>324</v>
      </c>
      <c r="C91" s="49"/>
      <c r="D91" s="49"/>
      <c r="E91" s="49"/>
      <c r="F91" s="49"/>
      <c r="G91" s="49"/>
      <c r="H91" s="49"/>
      <c r="I91" s="220"/>
      <c r="J91" s="220"/>
      <c r="K91" s="220"/>
      <c r="L91" s="221"/>
      <c r="M91" s="49"/>
      <c r="N91" s="221"/>
      <c r="O91" s="221"/>
      <c r="P91" s="221"/>
      <c r="Q91" s="221"/>
      <c r="R91" s="221"/>
      <c r="S91" s="221"/>
      <c r="T91" s="221"/>
      <c r="U91" s="221"/>
      <c r="V91" s="202"/>
      <c r="W91" s="202"/>
      <c r="X91" s="221"/>
      <c r="Y91" s="221"/>
      <c r="Z91" s="49"/>
      <c r="AA91" s="221"/>
      <c r="AB91" s="221"/>
      <c r="AC91" s="220"/>
      <c r="AD91" s="221"/>
      <c r="AE91" s="221"/>
      <c r="AF91" s="221"/>
      <c r="AG91" s="221"/>
      <c r="AH91" s="220"/>
      <c r="AI91" s="221"/>
      <c r="AJ91" s="221"/>
      <c r="AK91" s="222"/>
      <c r="AL91" s="222"/>
      <c r="AM91" s="223"/>
      <c r="AN91" s="223"/>
      <c r="AO91" s="46"/>
    </row>
    <row r="92" spans="1:41" s="4" customFormat="1" ht="17.25" customHeight="1">
      <c r="A92" s="196"/>
      <c r="B92" s="16" t="s">
        <v>433</v>
      </c>
      <c r="C92" s="49"/>
      <c r="D92" s="49"/>
      <c r="E92" s="49"/>
      <c r="F92" s="49"/>
      <c r="G92" s="49"/>
      <c r="H92" s="49"/>
      <c r="I92" s="220"/>
      <c r="J92" s="220"/>
      <c r="K92" s="220"/>
      <c r="L92" s="221"/>
      <c r="M92" s="49"/>
      <c r="N92" s="221"/>
      <c r="O92" s="221"/>
      <c r="P92" s="221"/>
      <c r="Q92" s="221"/>
      <c r="R92" s="221"/>
      <c r="S92" s="221"/>
      <c r="T92" s="221"/>
      <c r="U92" s="221"/>
      <c r="V92" s="202"/>
      <c r="W92" s="202"/>
      <c r="X92" s="221"/>
      <c r="Y92" s="221"/>
      <c r="Z92" s="49"/>
      <c r="AA92" s="221"/>
      <c r="AB92" s="221"/>
      <c r="AC92" s="220"/>
      <c r="AD92" s="221"/>
      <c r="AE92" s="221"/>
      <c r="AF92" s="221"/>
      <c r="AG92" s="221"/>
      <c r="AH92" s="220"/>
      <c r="AI92" s="221"/>
      <c r="AJ92" s="221"/>
      <c r="AK92" s="222"/>
      <c r="AL92" s="222"/>
      <c r="AM92" s="223"/>
      <c r="AN92" s="223"/>
      <c r="AO92" s="46"/>
    </row>
    <row r="93" spans="1:41" s="4" customFormat="1" ht="17.25" customHeight="1">
      <c r="A93" s="196"/>
      <c r="B93" s="237" t="s">
        <v>465</v>
      </c>
      <c r="C93" s="258"/>
      <c r="D93" s="258"/>
      <c r="E93" s="258"/>
      <c r="F93" s="258"/>
      <c r="G93" s="49"/>
      <c r="H93" s="49"/>
      <c r="I93" s="220"/>
      <c r="J93" s="220"/>
      <c r="K93" s="220"/>
      <c r="L93" s="221"/>
      <c r="M93" s="49"/>
      <c r="N93" s="221"/>
      <c r="O93" s="221"/>
      <c r="P93" s="221"/>
      <c r="Q93" s="221"/>
      <c r="R93" s="221"/>
      <c r="S93" s="221"/>
      <c r="T93" s="221"/>
      <c r="U93" s="221"/>
      <c r="V93" s="202"/>
      <c r="W93" s="202"/>
      <c r="X93" s="221"/>
      <c r="Y93" s="221"/>
      <c r="Z93" s="49"/>
      <c r="AA93" s="221"/>
      <c r="AB93" s="221"/>
      <c r="AC93" s="220"/>
      <c r="AD93" s="221"/>
      <c r="AE93" s="221"/>
      <c r="AF93" s="221"/>
      <c r="AG93" s="221"/>
      <c r="AH93" s="220"/>
      <c r="AI93" s="221"/>
      <c r="AJ93" s="221"/>
      <c r="AK93" s="222"/>
      <c r="AL93" s="222"/>
      <c r="AM93" s="223"/>
      <c r="AN93" s="223"/>
      <c r="AO93" s="46"/>
    </row>
    <row r="94" spans="1:41" s="4" customFormat="1" ht="17.25" customHeight="1">
      <c r="A94" s="196"/>
      <c r="B94" s="16" t="s">
        <v>483</v>
      </c>
      <c r="C94" s="258"/>
      <c r="D94" s="258"/>
      <c r="E94" s="258"/>
      <c r="F94" s="258"/>
      <c r="G94" s="49"/>
      <c r="H94" s="49"/>
      <c r="I94" s="220"/>
      <c r="J94" s="220"/>
      <c r="K94" s="220"/>
      <c r="L94" s="221"/>
      <c r="M94" s="49"/>
      <c r="N94" s="221"/>
      <c r="O94" s="221"/>
      <c r="P94" s="221"/>
      <c r="Q94" s="221"/>
      <c r="R94" s="221"/>
      <c r="S94" s="221"/>
      <c r="T94" s="221"/>
      <c r="U94" s="221"/>
      <c r="V94" s="202"/>
      <c r="W94" s="202"/>
      <c r="X94" s="221"/>
      <c r="Y94" s="221"/>
      <c r="Z94" s="49"/>
      <c r="AA94" s="221"/>
      <c r="AB94" s="221"/>
      <c r="AC94" s="220"/>
      <c r="AD94" s="221"/>
      <c r="AE94" s="221"/>
      <c r="AF94" s="221"/>
      <c r="AG94" s="221"/>
      <c r="AH94" s="220"/>
      <c r="AI94" s="221"/>
      <c r="AJ94" s="221"/>
      <c r="AK94" s="222"/>
      <c r="AL94" s="222"/>
      <c r="AM94" s="223"/>
      <c r="AN94" s="223"/>
      <c r="AO94" s="46"/>
    </row>
    <row r="95" spans="1:41" s="4" customFormat="1" ht="17.25" customHeight="1">
      <c r="A95" s="196"/>
      <c r="B95" s="881" t="s">
        <v>708</v>
      </c>
      <c r="C95" s="258"/>
      <c r="D95" s="258"/>
      <c r="E95" s="258"/>
      <c r="F95" s="258"/>
      <c r="G95" s="49"/>
      <c r="H95" s="49"/>
      <c r="I95" s="220"/>
      <c r="J95" s="220"/>
      <c r="K95" s="220"/>
      <c r="L95" s="221"/>
      <c r="M95" s="49"/>
      <c r="N95" s="221"/>
      <c r="O95" s="221"/>
      <c r="P95" s="221"/>
      <c r="Q95" s="221"/>
      <c r="R95" s="221"/>
      <c r="S95" s="221"/>
      <c r="T95" s="221"/>
      <c r="U95" s="221"/>
      <c r="V95" s="202"/>
      <c r="W95" s="202"/>
      <c r="X95" s="221"/>
      <c r="Y95" s="221"/>
      <c r="Z95" s="49"/>
      <c r="AA95" s="221"/>
      <c r="AB95" s="221"/>
      <c r="AC95" s="220"/>
      <c r="AD95" s="221"/>
      <c r="AE95" s="221"/>
      <c r="AF95" s="221"/>
      <c r="AG95" s="221"/>
      <c r="AH95" s="220"/>
      <c r="AI95" s="221"/>
      <c r="AJ95" s="221"/>
      <c r="AK95" s="222"/>
      <c r="AL95" s="222"/>
      <c r="AM95" s="223"/>
      <c r="AN95" s="223"/>
      <c r="AO95" s="46"/>
    </row>
    <row r="96" spans="1:41" s="4" customFormat="1" ht="17.25" customHeight="1">
      <c r="A96" s="196"/>
      <c r="B96" s="16"/>
      <c r="C96" s="49"/>
      <c r="D96" s="49"/>
      <c r="E96" s="49"/>
      <c r="F96" s="49"/>
      <c r="G96" s="49"/>
      <c r="H96" s="49"/>
      <c r="I96" s="220"/>
      <c r="J96" s="220"/>
      <c r="K96" s="220"/>
      <c r="L96" s="221"/>
      <c r="M96" s="49"/>
      <c r="N96" s="221"/>
      <c r="O96" s="221"/>
      <c r="P96" s="221"/>
      <c r="Q96" s="221"/>
      <c r="R96" s="221"/>
      <c r="S96" s="221"/>
      <c r="T96" s="221"/>
      <c r="U96" s="221"/>
      <c r="V96" s="202"/>
      <c r="W96" s="202"/>
      <c r="X96" s="221"/>
      <c r="Y96" s="221"/>
      <c r="Z96" s="49"/>
      <c r="AA96" s="221"/>
      <c r="AB96" s="221"/>
      <c r="AC96" s="220"/>
      <c r="AD96" s="221"/>
      <c r="AE96" s="221"/>
      <c r="AF96" s="221"/>
      <c r="AG96" s="221"/>
      <c r="AH96" s="220"/>
      <c r="AI96" s="221"/>
      <c r="AJ96" s="221"/>
      <c r="AK96" s="222"/>
      <c r="AL96" s="222"/>
      <c r="AM96" s="223"/>
      <c r="AN96" s="223"/>
      <c r="AO96" s="46"/>
    </row>
    <row r="97" spans="1:41" s="4" customFormat="1" ht="17.25" customHeight="1">
      <c r="A97" s="196"/>
      <c r="B97" s="16"/>
      <c r="C97" s="49"/>
      <c r="D97" s="49"/>
      <c r="E97" s="49"/>
      <c r="F97" s="49"/>
      <c r="G97" s="49"/>
      <c r="H97" s="49"/>
      <c r="I97" s="220"/>
      <c r="J97" s="220"/>
      <c r="K97" s="220"/>
      <c r="L97" s="221"/>
      <c r="M97" s="49"/>
      <c r="N97" s="221"/>
      <c r="O97" s="221"/>
      <c r="P97" s="221"/>
      <c r="Q97" s="221"/>
      <c r="R97" s="221"/>
      <c r="S97" s="221"/>
      <c r="T97" s="221"/>
      <c r="U97" s="221"/>
      <c r="V97" s="202"/>
      <c r="W97" s="202"/>
      <c r="X97" s="221"/>
      <c r="Y97" s="221"/>
      <c r="Z97" s="49"/>
      <c r="AA97" s="221"/>
      <c r="AB97" s="221"/>
      <c r="AC97" s="220"/>
      <c r="AD97" s="221"/>
      <c r="AE97" s="221"/>
      <c r="AF97" s="221"/>
      <c r="AG97" s="221"/>
      <c r="AH97" s="220"/>
      <c r="AI97" s="221"/>
      <c r="AJ97" s="221"/>
      <c r="AK97" s="222"/>
      <c r="AL97" s="222"/>
      <c r="AM97" s="223"/>
      <c r="AN97" s="223"/>
      <c r="AO97" s="46"/>
    </row>
    <row r="98" spans="1:41" s="4" customFormat="1" ht="15" customHeight="1">
      <c r="A98" s="196"/>
      <c r="B98" s="224" t="s">
        <v>54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223"/>
      <c r="AD98" s="109"/>
      <c r="AE98" s="109"/>
      <c r="AF98" s="225"/>
      <c r="AG98" s="222"/>
      <c r="AH98" s="223"/>
      <c r="AI98" s="222"/>
      <c r="AJ98" s="222"/>
      <c r="AK98" s="222"/>
      <c r="AL98" s="222"/>
      <c r="AM98" s="223"/>
      <c r="AN98" s="223"/>
      <c r="AO98" s="46"/>
    </row>
    <row r="99" spans="1:41" ht="94.5" customHeight="1">
      <c r="B99" s="1155" t="s">
        <v>654</v>
      </c>
      <c r="C99" s="1155"/>
      <c r="D99" s="1155"/>
      <c r="E99" s="1155"/>
      <c r="F99" s="1155"/>
      <c r="G99" s="1155"/>
      <c r="H99" s="1155"/>
      <c r="I99" s="1155"/>
      <c r="J99" s="1155"/>
      <c r="K99" s="1155"/>
      <c r="L99" s="1155"/>
      <c r="M99" s="1155"/>
      <c r="N99" s="1155"/>
      <c r="O99" s="1155"/>
      <c r="P99" s="1155"/>
      <c r="Q99" s="1155"/>
      <c r="R99" s="1155"/>
      <c r="S99" s="1155"/>
      <c r="T99" s="1155"/>
      <c r="U99" s="226"/>
      <c r="V99" s="226"/>
      <c r="W99" s="226"/>
      <c r="X99" s="226"/>
      <c r="Y99" s="226"/>
      <c r="Z99" s="226"/>
      <c r="AA99" s="47"/>
      <c r="AB99" s="226"/>
      <c r="AC99" s="48"/>
      <c r="AD99" s="226"/>
      <c r="AE99" s="48"/>
      <c r="AF99" s="48"/>
      <c r="AG99" s="48"/>
      <c r="AH99" s="48"/>
      <c r="AI99" s="48"/>
      <c r="AJ99" s="48"/>
      <c r="AK99" s="48"/>
      <c r="AL99" s="48"/>
      <c r="AM99" s="48"/>
      <c r="AN99" s="48"/>
      <c r="AO99" s="48"/>
    </row>
    <row r="100" spans="1:41" s="4" customFormat="1">
      <c r="A100" s="196"/>
      <c r="B100" s="49"/>
      <c r="C100" s="49"/>
      <c r="D100" s="49"/>
      <c r="E100" s="49"/>
      <c r="F100" s="49"/>
      <c r="G100" s="49"/>
      <c r="H100" s="49"/>
      <c r="I100" s="220"/>
      <c r="J100" s="220"/>
      <c r="K100" s="220"/>
      <c r="L100" s="221"/>
      <c r="M100" s="49"/>
      <c r="N100" s="221"/>
      <c r="O100" s="221"/>
      <c r="P100" s="221"/>
      <c r="Q100" s="221"/>
      <c r="R100" s="221"/>
      <c r="S100" s="221"/>
      <c r="T100" s="221"/>
      <c r="U100" s="221"/>
      <c r="V100" s="202"/>
      <c r="W100" s="202"/>
      <c r="X100" s="221"/>
      <c r="Y100" s="221"/>
      <c r="Z100" s="49"/>
      <c r="AA100" s="221"/>
      <c r="AB100" s="221"/>
      <c r="AC100" s="223"/>
      <c r="AD100" s="221"/>
      <c r="AE100" s="201"/>
      <c r="AF100" s="201"/>
      <c r="AG100" s="222"/>
      <c r="AH100" s="223"/>
      <c r="AI100" s="222"/>
      <c r="AJ100" s="222"/>
      <c r="AK100" s="222"/>
      <c r="AL100" s="222"/>
      <c r="AM100" s="223"/>
      <c r="AN100" s="223"/>
      <c r="AO100" s="46"/>
    </row>
    <row r="101" spans="1:41" s="4" customFormat="1">
      <c r="A101" s="196"/>
      <c r="B101" s="49"/>
      <c r="C101" s="49"/>
      <c r="D101" s="49"/>
      <c r="E101" s="49"/>
      <c r="F101" s="49"/>
      <c r="G101" s="49"/>
      <c r="H101" s="49"/>
      <c r="I101" s="220"/>
      <c r="J101" s="220"/>
      <c r="K101" s="220"/>
      <c r="L101" s="221"/>
      <c r="M101" s="49"/>
      <c r="N101" s="221"/>
      <c r="O101" s="221"/>
      <c r="P101" s="221"/>
      <c r="Q101" s="221"/>
      <c r="R101" s="221"/>
      <c r="S101" s="221"/>
      <c r="T101" s="221"/>
      <c r="U101" s="221"/>
      <c r="V101" s="202"/>
      <c r="W101" s="202"/>
      <c r="X101" s="221"/>
      <c r="Y101" s="221"/>
      <c r="Z101" s="49"/>
      <c r="AA101" s="221"/>
      <c r="AB101" s="221"/>
      <c r="AC101" s="223"/>
      <c r="AD101" s="221"/>
      <c r="AE101" s="201"/>
      <c r="AF101" s="201"/>
      <c r="AG101" s="222"/>
      <c r="AH101" s="223"/>
      <c r="AI101" s="222"/>
      <c r="AJ101" s="222"/>
      <c r="AK101" s="222"/>
      <c r="AL101" s="222"/>
      <c r="AM101" s="223"/>
      <c r="AN101" s="223"/>
      <c r="AO101" s="46"/>
    </row>
    <row r="102" spans="1:41" s="4" customFormat="1" ht="15" customHeight="1">
      <c r="A102" s="196"/>
      <c r="B102" s="224" t="s">
        <v>55</v>
      </c>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24"/>
      <c r="AO102" s="224"/>
    </row>
    <row r="103" spans="1:41" s="4" customFormat="1" ht="15" customHeight="1">
      <c r="A103" s="196">
        <f t="shared" ref="A103:A145" si="4">A10</f>
        <v>1</v>
      </c>
      <c r="B103" s="27" t="str">
        <f>'5.Inequality - Gini coefficient'!B101</f>
        <v>*,** Albania (2015): n.a.</v>
      </c>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24"/>
      <c r="AO103" s="224"/>
    </row>
    <row r="104" spans="1:41" s="4" customFormat="1" ht="15" customHeight="1">
      <c r="A104" s="196">
        <f t="shared" si="4"/>
        <v>2</v>
      </c>
      <c r="B104" s="27" t="str">
        <f>'5.Inequality - Gini coefficient'!B102</f>
        <v>Argentina (2012): Rossignolo, Dario. 2017. “CEQ Master Workbook: Argentina (2012-2013),” CEQ Data Center on Fiscal Redistribution (CEQ Institute, Tulane University). Jun 8, 2018.</v>
      </c>
      <c r="C104" s="27"/>
      <c r="D104" s="29"/>
      <c r="E104" s="29"/>
      <c r="F104" s="29"/>
      <c r="G104" s="29"/>
      <c r="H104" s="29"/>
      <c r="I104" s="227"/>
      <c r="J104" s="227"/>
      <c r="K104" s="227"/>
      <c r="L104" s="228"/>
      <c r="M104" s="29"/>
      <c r="N104" s="228"/>
      <c r="O104" s="228"/>
      <c r="P104" s="228"/>
      <c r="Q104" s="228"/>
      <c r="R104" s="228"/>
      <c r="S104" s="228"/>
      <c r="T104" s="228"/>
      <c r="U104" s="228"/>
      <c r="V104" s="229"/>
      <c r="W104" s="229"/>
      <c r="X104" s="228"/>
      <c r="Y104" s="228"/>
      <c r="Z104" s="20"/>
      <c r="AA104" s="228"/>
      <c r="AB104" s="228"/>
      <c r="AC104" s="223"/>
      <c r="AD104" s="228"/>
      <c r="AE104" s="228"/>
      <c r="AF104" s="222"/>
      <c r="AG104" s="222"/>
      <c r="AH104" s="223"/>
      <c r="AI104" s="222"/>
      <c r="AJ104" s="222"/>
      <c r="AK104" s="222"/>
      <c r="AL104" s="222"/>
      <c r="AM104" s="223"/>
      <c r="AN104" s="223"/>
      <c r="AO104" s="46"/>
    </row>
    <row r="105" spans="1:41" s="4" customFormat="1" ht="15" customHeight="1">
      <c r="A105" s="196">
        <f t="shared" si="4"/>
        <v>3</v>
      </c>
      <c r="B105" s="27"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105" s="27"/>
      <c r="D105" s="29"/>
      <c r="E105" s="29"/>
      <c r="F105" s="29"/>
      <c r="G105" s="29"/>
      <c r="H105" s="29"/>
      <c r="I105" s="227"/>
      <c r="J105" s="227"/>
      <c r="K105" s="227"/>
      <c r="L105" s="228"/>
      <c r="M105" s="29"/>
      <c r="N105" s="228"/>
      <c r="O105" s="228"/>
      <c r="P105" s="228"/>
      <c r="Q105" s="228"/>
      <c r="R105" s="228"/>
      <c r="S105" s="228"/>
      <c r="T105" s="228"/>
      <c r="U105" s="228"/>
      <c r="V105" s="229"/>
      <c r="W105" s="229"/>
      <c r="X105" s="228"/>
      <c r="Y105" s="228"/>
      <c r="Z105" s="20"/>
      <c r="AA105" s="228"/>
      <c r="AB105" s="228"/>
      <c r="AC105" s="178"/>
      <c r="AD105" s="228"/>
      <c r="AE105" s="228"/>
      <c r="AF105" s="222"/>
      <c r="AG105" s="177"/>
      <c r="AH105" s="178"/>
      <c r="AI105" s="177"/>
      <c r="AJ105" s="177"/>
      <c r="AK105" s="177"/>
      <c r="AL105" s="177"/>
      <c r="AM105" s="178"/>
      <c r="AN105" s="178"/>
    </row>
    <row r="106" spans="1:41" s="4" customFormat="1" ht="15" customHeight="1">
      <c r="A106" s="196">
        <f t="shared" si="4"/>
        <v>4</v>
      </c>
      <c r="B106" s="27" t="str">
        <f>'5.Inequality - Gini coefficient'!B104</f>
        <v>*,** Belarus (2015): n.a.</v>
      </c>
      <c r="C106" s="27"/>
      <c r="D106" s="29"/>
      <c r="E106" s="29"/>
      <c r="F106" s="29"/>
      <c r="G106" s="29"/>
      <c r="H106" s="29"/>
      <c r="I106" s="227"/>
      <c r="J106" s="227"/>
      <c r="K106" s="227"/>
      <c r="L106" s="228"/>
      <c r="M106" s="29"/>
      <c r="N106" s="228"/>
      <c r="O106" s="228"/>
      <c r="P106" s="228"/>
      <c r="Q106" s="228"/>
      <c r="R106" s="228"/>
      <c r="S106" s="228"/>
      <c r="T106" s="228"/>
      <c r="U106" s="228"/>
      <c r="V106" s="229"/>
      <c r="W106" s="229"/>
      <c r="X106" s="228"/>
      <c r="Y106" s="228"/>
      <c r="Z106" s="20"/>
      <c r="AA106" s="228"/>
      <c r="AB106" s="228"/>
      <c r="AC106" s="178"/>
      <c r="AD106" s="228"/>
      <c r="AE106" s="228"/>
      <c r="AF106" s="222"/>
      <c r="AG106" s="177"/>
      <c r="AH106" s="178"/>
      <c r="AI106" s="177"/>
      <c r="AJ106" s="177"/>
      <c r="AK106" s="177"/>
      <c r="AL106" s="177"/>
      <c r="AM106" s="178"/>
      <c r="AN106" s="178"/>
    </row>
    <row r="107" spans="1:41" s="4" customFormat="1" ht="15" customHeight="1">
      <c r="A107" s="196">
        <f t="shared" si="4"/>
        <v>5</v>
      </c>
      <c r="B107" s="27" t="str">
        <f>'5.Inequality - Gini coefficient'!B105</f>
        <v>Bolivia (2009): Paz Arauco, Veronica, George Gray-Molina, Wilson Jimenez and Ernesto Yañez. 2014. “CEQ Master Workbook: Bolivia (2009),” CEQ Data Center on Fiscal Redistribution (CEQ Institute, Tulane University). September 22, 2014.</v>
      </c>
      <c r="C107" s="27"/>
      <c r="D107" s="27"/>
      <c r="E107" s="27"/>
      <c r="F107" s="27"/>
      <c r="G107" s="27"/>
      <c r="H107" s="27"/>
      <c r="I107" s="227"/>
      <c r="J107" s="227"/>
      <c r="K107" s="227"/>
      <c r="L107" s="228"/>
      <c r="M107" s="27"/>
      <c r="N107" s="228"/>
      <c r="O107" s="228"/>
      <c r="P107" s="228"/>
      <c r="Q107" s="228"/>
      <c r="R107" s="228"/>
      <c r="S107" s="228"/>
      <c r="T107" s="228"/>
      <c r="U107" s="228"/>
      <c r="V107" s="229"/>
      <c r="W107" s="229"/>
      <c r="X107" s="228"/>
      <c r="Y107" s="228"/>
      <c r="Z107" s="20"/>
      <c r="AA107" s="228"/>
      <c r="AB107" s="228"/>
      <c r="AC107" s="223"/>
      <c r="AD107" s="228"/>
      <c r="AE107" s="228"/>
      <c r="AF107" s="222"/>
      <c r="AG107" s="222"/>
      <c r="AH107" s="223"/>
      <c r="AI107" s="222"/>
      <c r="AJ107" s="222"/>
      <c r="AK107" s="222"/>
      <c r="AL107" s="222"/>
      <c r="AM107" s="223"/>
      <c r="AN107" s="223"/>
      <c r="AO107" s="46"/>
    </row>
    <row r="108" spans="1:41" s="4" customFormat="1" ht="15" customHeight="1">
      <c r="A108" s="196">
        <f t="shared" si="4"/>
        <v>6</v>
      </c>
      <c r="B108" s="27" t="str">
        <f>'5.Inequality - Gini coefficient'!B106</f>
        <v>Brazil (2008): Higgins, Sean, Claudiney Pereira, and, Maynor Cabrera. 2019. “CEQ Master Workbook: Brazil (2008-2009),” CEQ Data Center on Fiscal Redistribution (CEQ Institute, Tulane University). May 3, 2019.</v>
      </c>
      <c r="C108" s="27"/>
      <c r="D108" s="27"/>
      <c r="E108" s="27"/>
      <c r="F108" s="27"/>
      <c r="G108" s="27"/>
      <c r="H108" s="27"/>
      <c r="I108" s="227"/>
      <c r="J108" s="227"/>
      <c r="K108" s="227"/>
      <c r="L108" s="228"/>
      <c r="M108" s="27"/>
      <c r="N108" s="228"/>
      <c r="O108" s="228"/>
      <c r="P108" s="228"/>
      <c r="Q108" s="228"/>
      <c r="R108" s="228"/>
      <c r="S108" s="228"/>
      <c r="T108" s="228"/>
      <c r="U108" s="228"/>
      <c r="V108" s="229"/>
      <c r="W108" s="229"/>
      <c r="X108" s="228"/>
      <c r="Y108" s="228"/>
      <c r="Z108" s="20"/>
      <c r="AA108" s="228"/>
      <c r="AB108" s="228"/>
      <c r="AC108" s="223"/>
      <c r="AD108" s="228"/>
      <c r="AE108" s="228"/>
      <c r="AF108" s="222"/>
      <c r="AG108" s="222"/>
      <c r="AH108" s="223"/>
      <c r="AI108" s="222"/>
      <c r="AJ108" s="222"/>
      <c r="AK108" s="222"/>
      <c r="AL108" s="222"/>
      <c r="AM108" s="223"/>
      <c r="AN108" s="223"/>
      <c r="AO108" s="46"/>
    </row>
    <row r="109" spans="1:41" s="4" customFormat="1" ht="15" customHeight="1">
      <c r="A109" s="196">
        <f t="shared" si="4"/>
        <v>7</v>
      </c>
      <c r="B109" s="27" t="str">
        <f>'5.Inequality - Gini coefficient'!B107</f>
        <v>*,** Burkina Faso (2014): n.a.</v>
      </c>
      <c r="C109" s="27"/>
      <c r="D109" s="29"/>
      <c r="E109" s="29"/>
      <c r="F109" s="29"/>
      <c r="G109" s="29"/>
      <c r="H109" s="29"/>
      <c r="I109" s="227"/>
      <c r="J109" s="227"/>
      <c r="K109" s="227"/>
      <c r="L109" s="228"/>
      <c r="M109" s="29"/>
      <c r="N109" s="228"/>
      <c r="O109" s="228"/>
      <c r="P109" s="228"/>
      <c r="Q109" s="228"/>
      <c r="R109" s="228"/>
      <c r="S109" s="228"/>
      <c r="T109" s="228"/>
      <c r="U109" s="228"/>
      <c r="V109" s="229"/>
      <c r="W109" s="229"/>
      <c r="X109" s="228"/>
      <c r="Y109" s="228"/>
      <c r="Z109" s="20"/>
      <c r="AA109" s="228"/>
      <c r="AB109" s="228"/>
      <c r="AC109" s="178"/>
      <c r="AD109" s="228"/>
      <c r="AE109" s="228"/>
      <c r="AF109" s="222"/>
      <c r="AG109" s="177"/>
      <c r="AH109" s="178"/>
      <c r="AI109" s="177"/>
      <c r="AJ109" s="177"/>
      <c r="AK109" s="177"/>
      <c r="AL109" s="177"/>
      <c r="AM109" s="178"/>
      <c r="AN109" s="178"/>
    </row>
    <row r="110" spans="1:41" s="4" customFormat="1" ht="15" customHeight="1">
      <c r="A110" s="196">
        <f t="shared" si="4"/>
        <v>8</v>
      </c>
      <c r="B110" s="27" t="str">
        <f>'5.Inequality - Gini coefficient'!B108</f>
        <v>Chile (2013): Martinez-Aguilar, Sandra and Eduardo Ortiz-Juarez. 2016. “CEQ Master Workbook: Chile (2013),” CEQ Data Center on Fiscal Redistribution (CEQ Institute, Tulane University and the World Bank). October 7, 2016.</v>
      </c>
      <c r="C110" s="27"/>
      <c r="D110" s="29"/>
      <c r="E110" s="29"/>
      <c r="F110" s="29"/>
      <c r="G110" s="29"/>
      <c r="H110" s="29"/>
      <c r="I110" s="227"/>
      <c r="J110" s="227"/>
      <c r="K110" s="227"/>
      <c r="L110" s="228"/>
      <c r="M110" s="29"/>
      <c r="N110" s="228"/>
      <c r="O110" s="228"/>
      <c r="P110" s="228"/>
      <c r="Q110" s="228"/>
      <c r="R110" s="228"/>
      <c r="S110" s="228"/>
      <c r="T110" s="228"/>
      <c r="U110" s="228"/>
      <c r="V110" s="229"/>
      <c r="W110" s="229"/>
      <c r="X110" s="228"/>
      <c r="Y110" s="228"/>
      <c r="Z110" s="20"/>
      <c r="AA110" s="228"/>
      <c r="AB110" s="228"/>
      <c r="AC110" s="178"/>
      <c r="AD110" s="228"/>
      <c r="AE110" s="228"/>
      <c r="AF110" s="222"/>
      <c r="AG110" s="177"/>
      <c r="AH110" s="178"/>
      <c r="AI110" s="177"/>
      <c r="AJ110" s="177"/>
      <c r="AK110" s="177"/>
      <c r="AL110" s="177"/>
      <c r="AM110" s="178"/>
      <c r="AN110" s="178"/>
    </row>
    <row r="111" spans="1:41" s="4" customFormat="1" ht="15" customHeight="1">
      <c r="A111" s="196">
        <f t="shared" si="4"/>
        <v>9</v>
      </c>
      <c r="B111" s="27" t="str">
        <f>'5.Inequality - Gini coefficient'!B109</f>
        <v>Colombia (2010): Melendez, Marcela and Valentina Martinez. 2019. “CEQ Master Workbook: Colombia (2010),” CEQ Data Center on Fiscal Redistribution (CEQ Institute, Tulane University and Inter-American Development Bank). February 20, 2019.</v>
      </c>
      <c r="C111" s="27"/>
      <c r="D111" s="29"/>
      <c r="E111" s="29"/>
      <c r="F111" s="29"/>
      <c r="G111" s="29"/>
      <c r="H111" s="29"/>
      <c r="I111" s="227"/>
      <c r="J111" s="227"/>
      <c r="K111" s="227"/>
      <c r="L111" s="228"/>
      <c r="M111" s="29"/>
      <c r="N111" s="228"/>
      <c r="O111" s="228"/>
      <c r="P111" s="228"/>
      <c r="Q111" s="228"/>
      <c r="R111" s="228"/>
      <c r="S111" s="228"/>
      <c r="T111" s="228"/>
      <c r="U111" s="228"/>
      <c r="V111" s="229"/>
      <c r="W111" s="229"/>
      <c r="X111" s="228"/>
      <c r="Y111" s="228"/>
      <c r="Z111" s="20"/>
      <c r="AA111" s="228"/>
      <c r="AB111" s="228"/>
      <c r="AC111" s="223"/>
      <c r="AD111" s="228"/>
      <c r="AE111" s="228"/>
      <c r="AF111" s="222"/>
      <c r="AG111" s="222"/>
      <c r="AH111" s="223"/>
      <c r="AI111" s="222"/>
      <c r="AJ111" s="222"/>
      <c r="AK111" s="222"/>
      <c r="AL111" s="222"/>
      <c r="AM111" s="223"/>
      <c r="AN111" s="223"/>
      <c r="AO111" s="46"/>
    </row>
    <row r="112" spans="1:41" s="4" customFormat="1" ht="15" customHeight="1">
      <c r="A112" s="196">
        <f t="shared" si="4"/>
        <v>0</v>
      </c>
      <c r="B112" s="27" t="str">
        <f>'5.Inequality - Gini coefficient'!B110</f>
        <v>Colombia (2014): Melendez, Marcela and Valentina Martinez. 2019. “CEQ Master Workbook: Colombia (2014),” CEQ Data Center on Fiscal Redistribution (CEQ Institute, Tulane University and Inter-American Development Bank). February 28, 2019.</v>
      </c>
      <c r="C112" s="27"/>
      <c r="D112" s="29"/>
      <c r="E112" s="29"/>
      <c r="F112" s="29"/>
      <c r="G112" s="29"/>
      <c r="H112" s="29"/>
      <c r="I112" s="227"/>
      <c r="J112" s="227"/>
      <c r="K112" s="227"/>
      <c r="L112" s="228"/>
      <c r="M112" s="29"/>
      <c r="N112" s="228"/>
      <c r="O112" s="228"/>
      <c r="P112" s="228"/>
      <c r="Q112" s="228"/>
      <c r="R112" s="228"/>
      <c r="S112" s="228"/>
      <c r="T112" s="228"/>
      <c r="U112" s="228"/>
      <c r="V112" s="229"/>
      <c r="W112" s="229"/>
      <c r="X112" s="228"/>
      <c r="Y112" s="228"/>
      <c r="Z112" s="20"/>
      <c r="AA112" s="228"/>
      <c r="AB112" s="228"/>
      <c r="AC112" s="178"/>
      <c r="AD112" s="228"/>
      <c r="AE112" s="228"/>
      <c r="AF112" s="222"/>
      <c r="AG112" s="177"/>
      <c r="AH112" s="178"/>
      <c r="AI112" s="177"/>
      <c r="AJ112" s="177"/>
      <c r="AK112" s="177"/>
      <c r="AL112" s="177"/>
      <c r="AM112" s="178"/>
      <c r="AN112" s="178"/>
    </row>
    <row r="113" spans="1:41" s="4" customFormat="1" ht="15" customHeight="1">
      <c r="A113" s="196">
        <f t="shared" si="4"/>
        <v>10</v>
      </c>
      <c r="B113" s="27" t="str">
        <f>'5.Inequality - Gini coefficient'!B111</f>
        <v>*,** Comoros (2014): n.a.</v>
      </c>
      <c r="C113" s="27"/>
      <c r="D113" s="29"/>
      <c r="E113" s="29"/>
      <c r="F113" s="29"/>
      <c r="G113" s="29"/>
      <c r="H113" s="29"/>
      <c r="I113" s="227"/>
      <c r="J113" s="227"/>
      <c r="K113" s="227"/>
      <c r="L113" s="228"/>
      <c r="M113" s="29"/>
      <c r="N113" s="228"/>
      <c r="O113" s="228"/>
      <c r="P113" s="228"/>
      <c r="Q113" s="228"/>
      <c r="R113" s="228"/>
      <c r="S113" s="228"/>
      <c r="T113" s="228"/>
      <c r="U113" s="228"/>
      <c r="V113" s="229"/>
      <c r="W113" s="229"/>
      <c r="X113" s="228"/>
      <c r="Y113" s="228"/>
      <c r="Z113" s="20"/>
      <c r="AA113" s="228"/>
      <c r="AB113" s="228"/>
      <c r="AC113" s="178"/>
      <c r="AD113" s="228"/>
      <c r="AE113" s="228"/>
      <c r="AF113" s="222"/>
      <c r="AG113" s="177"/>
      <c r="AH113" s="178"/>
      <c r="AI113" s="177"/>
      <c r="AJ113" s="177"/>
      <c r="AK113" s="177"/>
      <c r="AL113" s="177"/>
      <c r="AM113" s="178"/>
      <c r="AN113" s="178"/>
    </row>
    <row r="114" spans="1:41" s="4" customFormat="1" ht="15" customHeight="1">
      <c r="A114" s="196">
        <f t="shared" si="4"/>
        <v>11</v>
      </c>
      <c r="B114" s="27" t="str">
        <f>'5.Inequality - Gini coefficient'!B112</f>
        <v>Costa Rica (2010): Sauma, Pablo and Juan Diego Trejos. 2014. “CEQ Master Workbook: Costa Rica (2010),” CEQ Data Center on Fiscal Redistribution (CEQ Institute, Tulane University). February 14, 2014.</v>
      </c>
      <c r="C114" s="27"/>
      <c r="D114" s="29"/>
      <c r="E114" s="29"/>
      <c r="F114" s="29"/>
      <c r="G114" s="29"/>
      <c r="H114" s="29"/>
      <c r="I114" s="227"/>
      <c r="J114" s="227"/>
      <c r="K114" s="227"/>
      <c r="L114" s="228"/>
      <c r="M114" s="29"/>
      <c r="N114" s="228"/>
      <c r="O114" s="228"/>
      <c r="P114" s="228"/>
      <c r="Q114" s="228"/>
      <c r="R114" s="228"/>
      <c r="S114" s="228"/>
      <c r="T114" s="228"/>
      <c r="U114" s="228"/>
      <c r="V114" s="229"/>
      <c r="W114" s="229"/>
      <c r="X114" s="228"/>
      <c r="Y114" s="228"/>
      <c r="Z114" s="20"/>
      <c r="AA114" s="228"/>
      <c r="AB114" s="228"/>
      <c r="AC114" s="178"/>
      <c r="AD114" s="228"/>
      <c r="AE114" s="228"/>
      <c r="AF114" s="222"/>
      <c r="AG114" s="177"/>
      <c r="AH114" s="178"/>
      <c r="AI114" s="177"/>
      <c r="AJ114" s="177"/>
      <c r="AK114" s="177"/>
      <c r="AL114" s="177"/>
      <c r="AM114" s="178"/>
      <c r="AN114" s="178"/>
    </row>
    <row r="115" spans="1:41" s="4" customFormat="1" ht="15" customHeight="1">
      <c r="A115" s="196">
        <f t="shared" si="4"/>
        <v>12</v>
      </c>
      <c r="B115" s="27" t="str">
        <f>'5.Inequality - Gini coefficient'!B113</f>
        <v>*,** Croatia (2014): n.a.</v>
      </c>
      <c r="C115" s="27"/>
      <c r="D115" s="29"/>
      <c r="E115" s="29"/>
      <c r="F115" s="29"/>
      <c r="G115" s="29"/>
      <c r="H115" s="29"/>
      <c r="I115" s="227"/>
      <c r="J115" s="227"/>
      <c r="K115" s="227"/>
      <c r="L115" s="228"/>
      <c r="M115" s="29"/>
      <c r="N115" s="228"/>
      <c r="O115" s="228"/>
      <c r="P115" s="228"/>
      <c r="Q115" s="228"/>
      <c r="R115" s="228"/>
      <c r="S115" s="228"/>
      <c r="T115" s="228"/>
      <c r="U115" s="228"/>
      <c r="V115" s="229"/>
      <c r="W115" s="229"/>
      <c r="X115" s="228"/>
      <c r="Y115" s="228"/>
      <c r="Z115" s="20"/>
      <c r="AA115" s="228"/>
      <c r="AB115" s="228"/>
      <c r="AC115" s="178"/>
      <c r="AD115" s="228"/>
      <c r="AE115" s="228"/>
      <c r="AF115" s="222"/>
      <c r="AG115" s="177"/>
      <c r="AH115" s="178"/>
      <c r="AI115" s="177"/>
      <c r="AJ115" s="177"/>
      <c r="AK115" s="177"/>
      <c r="AL115" s="177"/>
      <c r="AM115" s="178"/>
      <c r="AN115" s="178"/>
    </row>
    <row r="116" spans="1:41" s="4" customFormat="1" ht="15" customHeight="1">
      <c r="A116" s="196">
        <f t="shared" si="4"/>
        <v>13</v>
      </c>
      <c r="B116" s="27" t="str">
        <f>'5.Inequality - Gini coefficient'!B114</f>
        <v xml:space="preserve">Dominican Republic (2006): Aristy-Escuder, Jaime. 2019. “CEQ Master Workbook: Dominican Republic (2006-2007),” CEQ Data Center on Fiscal Redistribution (CEQ Institute, Tulane University). January 23, 2019. </v>
      </c>
      <c r="C116" s="27"/>
      <c r="D116" s="29"/>
      <c r="E116" s="29"/>
      <c r="F116" s="29"/>
      <c r="G116" s="29"/>
      <c r="H116" s="29"/>
      <c r="I116" s="227"/>
      <c r="J116" s="227"/>
      <c r="K116" s="227"/>
      <c r="L116" s="228"/>
      <c r="M116" s="29"/>
      <c r="N116" s="228"/>
      <c r="O116" s="228"/>
      <c r="P116" s="228"/>
      <c r="Q116" s="228"/>
      <c r="R116" s="228"/>
      <c r="S116" s="228"/>
      <c r="T116" s="228"/>
      <c r="U116" s="228"/>
      <c r="V116" s="229"/>
      <c r="W116" s="229"/>
      <c r="X116" s="228"/>
      <c r="Y116" s="228"/>
      <c r="Z116" s="20"/>
      <c r="AA116" s="228"/>
      <c r="AB116" s="228"/>
      <c r="AC116" s="178"/>
      <c r="AD116" s="228"/>
      <c r="AE116" s="228"/>
      <c r="AF116" s="222"/>
      <c r="AG116" s="177"/>
      <c r="AH116" s="178"/>
      <c r="AI116" s="177"/>
      <c r="AJ116" s="177"/>
      <c r="AK116" s="177"/>
      <c r="AL116" s="177"/>
      <c r="AM116" s="178"/>
      <c r="AN116" s="178"/>
    </row>
    <row r="117" spans="1:41" s="4" customFormat="1" ht="15" customHeight="1">
      <c r="A117" s="196">
        <f t="shared" si="4"/>
        <v>14</v>
      </c>
      <c r="B117" s="27"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117" s="27"/>
      <c r="D117" s="29"/>
      <c r="E117" s="29"/>
      <c r="F117" s="29"/>
      <c r="G117" s="29"/>
      <c r="H117" s="29"/>
      <c r="I117" s="227"/>
      <c r="J117" s="227"/>
      <c r="K117" s="227"/>
      <c r="L117" s="228"/>
      <c r="M117" s="29"/>
      <c r="N117" s="228"/>
      <c r="O117" s="228"/>
      <c r="P117" s="228"/>
      <c r="Q117" s="228"/>
      <c r="R117" s="228"/>
      <c r="S117" s="228"/>
      <c r="T117" s="228"/>
      <c r="U117" s="228"/>
      <c r="V117" s="229"/>
      <c r="W117" s="229"/>
      <c r="X117" s="228"/>
      <c r="Y117" s="228"/>
      <c r="Z117" s="20"/>
      <c r="AA117" s="228"/>
      <c r="AB117" s="228"/>
      <c r="AC117" s="178"/>
      <c r="AD117" s="228"/>
      <c r="AE117" s="228"/>
      <c r="AF117" s="222"/>
      <c r="AG117" s="177"/>
      <c r="AH117" s="178"/>
      <c r="AI117" s="177"/>
      <c r="AJ117" s="177"/>
      <c r="AK117" s="177"/>
      <c r="AL117" s="177"/>
      <c r="AM117" s="178"/>
      <c r="AN117" s="178"/>
    </row>
    <row r="118" spans="1:41" s="4" customFormat="1" ht="15" customHeight="1">
      <c r="A118" s="196">
        <f t="shared" si="4"/>
        <v>15</v>
      </c>
      <c r="B118" s="27" t="str">
        <f>'5.Inequality - Gini coefficient'!B116</f>
        <v>*,** Egypt (2015): n.a.</v>
      </c>
      <c r="C118" s="27"/>
      <c r="D118" s="29"/>
      <c r="E118" s="29"/>
      <c r="F118" s="29"/>
      <c r="G118" s="29"/>
      <c r="H118" s="29"/>
      <c r="I118" s="227"/>
      <c r="J118" s="227"/>
      <c r="K118" s="227"/>
      <c r="L118" s="228"/>
      <c r="M118" s="29"/>
      <c r="N118" s="228"/>
      <c r="O118" s="228"/>
      <c r="P118" s="228"/>
      <c r="Q118" s="228"/>
      <c r="R118" s="228"/>
      <c r="S118" s="228"/>
      <c r="T118" s="228"/>
      <c r="U118" s="228"/>
      <c r="V118" s="229"/>
      <c r="W118" s="229"/>
      <c r="X118" s="228"/>
      <c r="Y118" s="228"/>
      <c r="Z118" s="20"/>
      <c r="AA118" s="228"/>
      <c r="AB118" s="228"/>
      <c r="AC118" s="223"/>
      <c r="AD118" s="228"/>
      <c r="AE118" s="228"/>
      <c r="AF118" s="222"/>
      <c r="AG118" s="222"/>
      <c r="AH118" s="223"/>
      <c r="AI118" s="222"/>
      <c r="AJ118" s="222"/>
      <c r="AK118" s="222"/>
      <c r="AL118" s="222"/>
      <c r="AM118" s="223"/>
      <c r="AN118" s="223"/>
      <c r="AO118" s="46"/>
    </row>
    <row r="119" spans="1:41" s="4" customFormat="1" ht="15" customHeight="1">
      <c r="A119" s="196">
        <f t="shared" si="4"/>
        <v>16</v>
      </c>
      <c r="B119" s="27" t="str">
        <f>'5.Inequality - Gini coefficient'!B117</f>
        <v>El Salvador (2011): Oliva, Jose Andres. 2019. “CEQ Master Workbook: El Salvador (2011),” CEQ Data Center on Fiscal Redistribution (CEQ Institute, Tulane University and Inter-American Development Bank). October 23, 2019.</v>
      </c>
      <c r="C119" s="27"/>
      <c r="D119" s="29"/>
      <c r="E119" s="29"/>
      <c r="F119" s="29"/>
      <c r="G119" s="29"/>
      <c r="H119" s="29"/>
      <c r="I119" s="227"/>
      <c r="J119" s="227"/>
      <c r="K119" s="227"/>
      <c r="L119" s="228"/>
      <c r="M119" s="29"/>
      <c r="N119" s="228"/>
      <c r="O119" s="228"/>
      <c r="P119" s="228"/>
      <c r="Q119" s="228"/>
      <c r="R119" s="228"/>
      <c r="S119" s="228"/>
      <c r="T119" s="228"/>
      <c r="U119" s="228"/>
      <c r="V119" s="229"/>
      <c r="W119" s="229"/>
      <c r="X119" s="228"/>
      <c r="Y119" s="228"/>
      <c r="Z119" s="20"/>
      <c r="AA119" s="228"/>
      <c r="AB119" s="228"/>
      <c r="AC119" s="178"/>
      <c r="AD119" s="228"/>
      <c r="AE119" s="228"/>
      <c r="AF119" s="222"/>
      <c r="AG119" s="177"/>
      <c r="AH119" s="178"/>
      <c r="AI119" s="177"/>
      <c r="AJ119" s="177"/>
      <c r="AK119" s="177"/>
      <c r="AL119" s="177"/>
      <c r="AM119" s="178"/>
      <c r="AN119" s="178"/>
    </row>
    <row r="120" spans="1:41" s="4" customFormat="1" ht="15" customHeight="1">
      <c r="A120" s="196">
        <f t="shared" si="4"/>
        <v>17</v>
      </c>
      <c r="B120" s="27" t="str">
        <f>'5.Inequality - Gini coefficient'!B118</f>
        <v>Ethiopia (2010): Hill, Ruth, Eyasu Tsehaye and Tassew Woldehanna. 2014. “CEQ Master Workbook: Ethiopia (2010-2011),” CEQ Data Center on Fiscal Redistribution (CEQ Institute, Tulane University and the World Bank). September 28, 2014.</v>
      </c>
      <c r="C120" s="27"/>
      <c r="D120" s="29"/>
      <c r="E120" s="29"/>
      <c r="F120" s="29"/>
      <c r="G120" s="29"/>
      <c r="H120" s="29"/>
      <c r="I120" s="227"/>
      <c r="J120" s="227"/>
      <c r="K120" s="227"/>
      <c r="L120" s="228"/>
      <c r="M120" s="29"/>
      <c r="N120" s="228"/>
      <c r="O120" s="228"/>
      <c r="P120" s="228"/>
      <c r="Q120" s="228"/>
      <c r="R120" s="228"/>
      <c r="S120" s="228"/>
      <c r="T120" s="228"/>
      <c r="U120" s="228"/>
      <c r="V120" s="229"/>
      <c r="W120" s="229"/>
      <c r="X120" s="228"/>
      <c r="Y120" s="228"/>
      <c r="Z120" s="20"/>
      <c r="AA120" s="228"/>
      <c r="AB120" s="228"/>
      <c r="AC120" s="178"/>
      <c r="AD120" s="228"/>
      <c r="AE120" s="228"/>
      <c r="AF120" s="222"/>
      <c r="AG120" s="177"/>
      <c r="AH120" s="178"/>
      <c r="AI120" s="177"/>
      <c r="AJ120" s="177"/>
      <c r="AK120" s="177"/>
      <c r="AL120" s="177"/>
      <c r="AM120" s="178"/>
      <c r="AN120" s="178"/>
    </row>
    <row r="121" spans="1:41" s="4" customFormat="1" ht="15" customHeight="1">
      <c r="A121" s="196">
        <f t="shared" si="4"/>
        <v>18</v>
      </c>
      <c r="B121" s="27" t="str">
        <f>'5.Inequality - Gini coefficient'!B119</f>
        <v>Georgia (2013): Cancho, Cesar and Elena Bondarenko. 2015. “CEQ Master Workbook: Georgia (2013),” CEQ Data Center on Fiscal Redistribution (CEQ Institute, Tulane University and the World Bank). December 31, 2015.</v>
      </c>
      <c r="C121" s="27"/>
      <c r="D121" s="29"/>
      <c r="E121" s="29"/>
      <c r="F121" s="29"/>
      <c r="G121" s="29"/>
      <c r="H121" s="29"/>
      <c r="I121" s="227"/>
      <c r="J121" s="227"/>
      <c r="K121" s="227"/>
      <c r="L121" s="228"/>
      <c r="M121" s="29"/>
      <c r="N121" s="228"/>
      <c r="O121" s="228"/>
      <c r="P121" s="228"/>
      <c r="Q121" s="228"/>
      <c r="R121" s="228"/>
      <c r="S121" s="228"/>
      <c r="T121" s="228"/>
      <c r="U121" s="228"/>
      <c r="V121" s="229"/>
      <c r="W121" s="229"/>
      <c r="X121" s="228"/>
      <c r="Y121" s="228"/>
      <c r="Z121" s="20"/>
      <c r="AA121" s="228"/>
      <c r="AB121" s="228"/>
      <c r="AC121" s="178"/>
      <c r="AD121" s="228"/>
      <c r="AE121" s="228"/>
      <c r="AF121" s="222"/>
      <c r="AG121" s="177"/>
      <c r="AH121" s="178"/>
      <c r="AI121" s="177"/>
      <c r="AJ121" s="177"/>
      <c r="AK121" s="177"/>
      <c r="AL121" s="177"/>
      <c r="AM121" s="178"/>
      <c r="AN121" s="178"/>
    </row>
    <row r="122" spans="1:41" s="4" customFormat="1" ht="15" customHeight="1">
      <c r="A122" s="196">
        <f t="shared" si="4"/>
        <v>19</v>
      </c>
      <c r="B122" s="27" t="str">
        <f>'5.Inequality - Gini coefficient'!B120</f>
        <v>Ghana (2012): Younger, Stephen, Eric Osei-Assibey, and Felix Oppong. 2018. “CEQ Master Workbook: Ghana (2012-2013),” CEQ Data Center on Fiscal Redistribution (CEQ Institute, Tulane University). October 27, 2018.</v>
      </c>
      <c r="C122" s="27"/>
      <c r="D122" s="29"/>
      <c r="E122" s="29"/>
      <c r="F122" s="29"/>
      <c r="G122" s="29"/>
      <c r="H122" s="29"/>
      <c r="I122" s="227"/>
      <c r="J122" s="227"/>
      <c r="K122" s="227"/>
      <c r="L122" s="228"/>
      <c r="M122" s="29"/>
      <c r="N122" s="228"/>
      <c r="O122" s="228"/>
      <c r="P122" s="228"/>
      <c r="Q122" s="228"/>
      <c r="R122" s="228"/>
      <c r="S122" s="228"/>
      <c r="T122" s="228"/>
      <c r="U122" s="228"/>
      <c r="V122" s="229"/>
      <c r="W122" s="229"/>
      <c r="X122" s="228"/>
      <c r="Y122" s="228"/>
      <c r="Z122" s="20"/>
      <c r="AA122" s="228"/>
      <c r="AB122" s="228"/>
      <c r="AC122" s="178"/>
      <c r="AD122" s="228"/>
      <c r="AE122" s="228"/>
      <c r="AF122" s="222"/>
      <c r="AG122" s="177"/>
      <c r="AH122" s="178"/>
      <c r="AI122" s="177"/>
      <c r="AJ122" s="177"/>
      <c r="AK122" s="177"/>
      <c r="AL122" s="177"/>
      <c r="AM122" s="178"/>
      <c r="AN122" s="178"/>
    </row>
    <row r="123" spans="1:41" s="4" customFormat="1" ht="15" customHeight="1">
      <c r="A123" s="196">
        <f t="shared" si="4"/>
        <v>20</v>
      </c>
      <c r="B123" s="27"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3" s="27"/>
      <c r="D123" s="29"/>
      <c r="E123" s="29"/>
      <c r="F123" s="29"/>
      <c r="G123" s="29"/>
      <c r="H123" s="29"/>
      <c r="I123" s="227"/>
      <c r="J123" s="227"/>
      <c r="K123" s="227"/>
      <c r="L123" s="228"/>
      <c r="M123" s="29"/>
      <c r="N123" s="228"/>
      <c r="O123" s="228"/>
      <c r="P123" s="228"/>
      <c r="Q123" s="228"/>
      <c r="R123" s="228"/>
      <c r="S123" s="228"/>
      <c r="T123" s="228"/>
      <c r="U123" s="228"/>
      <c r="V123" s="229"/>
      <c r="W123" s="229"/>
      <c r="X123" s="228"/>
      <c r="Y123" s="228"/>
      <c r="Z123" s="20"/>
      <c r="AA123" s="228"/>
      <c r="AB123" s="228"/>
      <c r="AC123" s="178"/>
      <c r="AD123" s="228"/>
      <c r="AE123" s="228"/>
      <c r="AF123" s="222"/>
      <c r="AG123" s="177"/>
      <c r="AH123" s="178"/>
      <c r="AI123" s="177"/>
      <c r="AJ123" s="177"/>
      <c r="AK123" s="177"/>
      <c r="AL123" s="177"/>
      <c r="AM123" s="178"/>
      <c r="AN123" s="178"/>
    </row>
    <row r="124" spans="1:41" s="4" customFormat="1" ht="15" customHeight="1">
      <c r="A124" s="196">
        <f t="shared" si="4"/>
        <v>21</v>
      </c>
      <c r="B124" s="27" t="str">
        <f>'5.Inequality - Gini coefficient'!B122</f>
        <v>*,** Guinea (2012): n.a.</v>
      </c>
      <c r="C124" s="27"/>
      <c r="D124" s="29"/>
      <c r="E124" s="29"/>
      <c r="F124" s="29"/>
      <c r="G124" s="29"/>
      <c r="H124" s="29"/>
      <c r="I124" s="227"/>
      <c r="J124" s="227"/>
      <c r="K124" s="227"/>
      <c r="L124" s="228"/>
      <c r="M124" s="29"/>
      <c r="N124" s="228"/>
      <c r="O124" s="228"/>
      <c r="P124" s="228"/>
      <c r="Q124" s="228"/>
      <c r="R124" s="228"/>
      <c r="S124" s="228"/>
      <c r="T124" s="228"/>
      <c r="U124" s="228"/>
      <c r="V124" s="229"/>
      <c r="W124" s="229"/>
      <c r="X124" s="228"/>
      <c r="Y124" s="228"/>
      <c r="Z124" s="20"/>
      <c r="AA124" s="228"/>
      <c r="AB124" s="228"/>
      <c r="AC124" s="178"/>
      <c r="AD124" s="228"/>
      <c r="AE124" s="228"/>
      <c r="AF124" s="222"/>
      <c r="AG124" s="177"/>
      <c r="AH124" s="178"/>
      <c r="AI124" s="177"/>
      <c r="AJ124" s="177"/>
      <c r="AK124" s="177"/>
      <c r="AL124" s="177"/>
      <c r="AM124" s="178"/>
      <c r="AN124" s="178"/>
    </row>
    <row r="125" spans="1:41" s="4" customFormat="1" ht="15" customHeight="1">
      <c r="A125" s="196">
        <f t="shared" si="4"/>
        <v>22</v>
      </c>
      <c r="B125" s="27"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25" s="27"/>
      <c r="D125" s="29"/>
      <c r="E125" s="29"/>
      <c r="F125" s="29"/>
      <c r="G125" s="29"/>
      <c r="H125" s="29"/>
      <c r="I125" s="227"/>
      <c r="J125" s="227"/>
      <c r="K125" s="227"/>
      <c r="L125" s="228"/>
      <c r="M125" s="29"/>
      <c r="N125" s="228"/>
      <c r="O125" s="228"/>
      <c r="P125" s="228"/>
      <c r="Q125" s="228"/>
      <c r="R125" s="228"/>
      <c r="S125" s="228"/>
      <c r="T125" s="228"/>
      <c r="U125" s="228"/>
      <c r="V125" s="229"/>
      <c r="W125" s="229"/>
      <c r="X125" s="228"/>
      <c r="Y125" s="228"/>
      <c r="Z125" s="20"/>
      <c r="AA125" s="228"/>
      <c r="AB125" s="228"/>
      <c r="AC125" s="223"/>
      <c r="AD125" s="228"/>
      <c r="AE125" s="228"/>
      <c r="AF125" s="222"/>
      <c r="AG125" s="222"/>
      <c r="AH125" s="223"/>
      <c r="AI125" s="222"/>
      <c r="AJ125" s="222"/>
      <c r="AK125" s="222"/>
      <c r="AL125" s="222"/>
      <c r="AM125" s="223"/>
      <c r="AN125" s="223"/>
      <c r="AO125" s="46"/>
    </row>
    <row r="126" spans="1:41" s="4" customFormat="1" ht="15" customHeight="1">
      <c r="A126" s="196">
        <f t="shared" si="4"/>
        <v>23</v>
      </c>
      <c r="B126" s="27" t="str">
        <f>'5.Inequality - Gini coefficient'!B124</f>
        <v>Indonesia (2012): Afkar, Rythia, Jon Jellema, and Matthew Wai-Poi. 2015. “CEQ Master Workbook: Indonesia (2012),” CEQ Data Center on Fiscal Redistribution (CEQ Institute, Tulane University and the World Bank). August 5, 2015.</v>
      </c>
      <c r="C126" s="27"/>
      <c r="D126" s="29"/>
      <c r="E126" s="29"/>
      <c r="F126" s="29"/>
      <c r="G126" s="29"/>
      <c r="H126" s="29"/>
      <c r="I126" s="227"/>
      <c r="J126" s="227"/>
      <c r="K126" s="227"/>
      <c r="L126" s="228"/>
      <c r="M126" s="29"/>
      <c r="N126" s="228"/>
      <c r="O126" s="228"/>
      <c r="P126" s="228"/>
      <c r="Q126" s="228"/>
      <c r="R126" s="228"/>
      <c r="S126" s="228"/>
      <c r="T126" s="228"/>
      <c r="U126" s="228"/>
      <c r="V126" s="229"/>
      <c r="W126" s="229"/>
      <c r="X126" s="228"/>
      <c r="Y126" s="228"/>
      <c r="Z126" s="20"/>
      <c r="AA126" s="228"/>
      <c r="AB126" s="228"/>
      <c r="AC126" s="223"/>
      <c r="AD126" s="228"/>
      <c r="AE126" s="228"/>
      <c r="AF126" s="222"/>
      <c r="AG126" s="222"/>
      <c r="AH126" s="223"/>
      <c r="AI126" s="222"/>
      <c r="AJ126" s="222"/>
      <c r="AK126" s="222"/>
      <c r="AL126" s="222"/>
      <c r="AM126" s="223"/>
      <c r="AN126" s="223"/>
      <c r="AO126" s="46"/>
    </row>
    <row r="127" spans="1:41" s="4" customFormat="1" ht="15" customHeight="1">
      <c r="A127" s="196">
        <f t="shared" si="4"/>
        <v>24</v>
      </c>
      <c r="B127" s="27" t="str">
        <f>'5.Inequality - Gini coefficient'!B125</f>
        <v>Iran (2011): Enami, Ali, Nora Lustig and Alireza Taqdiri. 2017. “CEQ Master Workbook: Iran (2011-2012),” CEQ Data Center on Fiscal Redistribution (CEQ Institute, Tulane University and Economic Research Forum). May 5, 2017.</v>
      </c>
      <c r="C127" s="27"/>
      <c r="D127" s="29"/>
      <c r="E127" s="29"/>
      <c r="F127" s="29"/>
      <c r="G127" s="29"/>
      <c r="H127" s="29"/>
      <c r="I127" s="227"/>
      <c r="J127" s="227"/>
      <c r="K127" s="227"/>
      <c r="L127" s="228"/>
      <c r="M127" s="29"/>
      <c r="N127" s="228"/>
      <c r="O127" s="228"/>
      <c r="P127" s="228"/>
      <c r="Q127" s="228"/>
      <c r="R127" s="228"/>
      <c r="S127" s="228"/>
      <c r="T127" s="228"/>
      <c r="U127" s="228"/>
      <c r="V127" s="229"/>
      <c r="W127" s="229"/>
      <c r="X127" s="228"/>
      <c r="Y127" s="228"/>
      <c r="Z127" s="20"/>
      <c r="AA127" s="228"/>
      <c r="AB127" s="228"/>
      <c r="AC127" s="178"/>
      <c r="AD127" s="228"/>
      <c r="AE127" s="228"/>
      <c r="AF127" s="222"/>
      <c r="AG127" s="177"/>
      <c r="AH127" s="178"/>
      <c r="AI127" s="177"/>
      <c r="AJ127" s="177"/>
      <c r="AK127" s="177"/>
      <c r="AL127" s="177"/>
      <c r="AM127" s="178"/>
      <c r="AN127" s="178"/>
    </row>
    <row r="128" spans="1:41" s="4" customFormat="1" ht="15" customHeight="1">
      <c r="A128" s="196">
        <f t="shared" si="4"/>
        <v>25</v>
      </c>
      <c r="B128" s="27"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128" s="27"/>
      <c r="D128" s="29"/>
      <c r="E128" s="29"/>
      <c r="F128" s="29"/>
      <c r="G128" s="29"/>
      <c r="H128" s="29"/>
      <c r="I128" s="227"/>
      <c r="J128" s="227"/>
      <c r="K128" s="227"/>
      <c r="L128" s="228"/>
      <c r="M128" s="29"/>
      <c r="N128" s="228"/>
      <c r="O128" s="228"/>
      <c r="P128" s="228"/>
      <c r="Q128" s="228"/>
      <c r="R128" s="228"/>
      <c r="S128" s="228"/>
      <c r="T128" s="228"/>
      <c r="U128" s="228"/>
      <c r="V128" s="229"/>
      <c r="W128" s="229"/>
      <c r="X128" s="228"/>
      <c r="Y128" s="228"/>
      <c r="Z128" s="20"/>
      <c r="AA128" s="228"/>
      <c r="AB128" s="228"/>
      <c r="AC128" s="178"/>
      <c r="AD128" s="228"/>
      <c r="AE128" s="228"/>
      <c r="AF128" s="222"/>
      <c r="AG128" s="177"/>
      <c r="AH128" s="178"/>
      <c r="AI128" s="177"/>
      <c r="AJ128" s="177"/>
      <c r="AK128" s="177"/>
      <c r="AL128" s="177"/>
      <c r="AM128" s="178"/>
      <c r="AN128" s="178"/>
    </row>
    <row r="129" spans="1:41" s="4" customFormat="1" ht="15" customHeight="1">
      <c r="A129" s="196">
        <f t="shared" si="4"/>
        <v>26</v>
      </c>
      <c r="B129" s="27" t="str">
        <f>'5.Inequality - Gini coefficient'!B127</f>
        <v>*,** Kenya (2015): n.a.</v>
      </c>
      <c r="C129" s="27"/>
      <c r="D129" s="27"/>
      <c r="E129" s="27"/>
      <c r="F129" s="27"/>
      <c r="G129" s="27"/>
      <c r="H129" s="27"/>
      <c r="I129" s="227"/>
      <c r="J129" s="227"/>
      <c r="K129" s="227"/>
      <c r="L129" s="228"/>
      <c r="M129" s="27"/>
      <c r="N129" s="228"/>
      <c r="O129" s="228"/>
      <c r="P129" s="228"/>
      <c r="Q129" s="228"/>
      <c r="R129" s="228"/>
      <c r="S129" s="228"/>
      <c r="T129" s="228"/>
      <c r="U129" s="228"/>
      <c r="V129" s="229"/>
      <c r="W129" s="229"/>
      <c r="X129" s="228"/>
      <c r="Y129" s="228"/>
      <c r="Z129" s="20"/>
      <c r="AA129" s="228"/>
      <c r="AB129" s="228"/>
      <c r="AC129" s="178"/>
      <c r="AD129" s="228"/>
      <c r="AE129" s="228"/>
      <c r="AF129" s="222"/>
      <c r="AG129" s="177"/>
      <c r="AH129" s="178"/>
      <c r="AI129" s="177"/>
      <c r="AJ129" s="177"/>
      <c r="AK129" s="177"/>
      <c r="AL129" s="177"/>
      <c r="AM129" s="178"/>
      <c r="AN129" s="178"/>
    </row>
    <row r="130" spans="1:41" s="4" customFormat="1" ht="15" customHeight="1">
      <c r="A130" s="196">
        <f t="shared" si="4"/>
        <v>27</v>
      </c>
      <c r="B130" s="27" t="str">
        <f>'5.Inequality - Gini coefficient'!B128</f>
        <v>*,** Mali (2014): n.a.</v>
      </c>
      <c r="C130" s="27"/>
      <c r="D130" s="29"/>
      <c r="E130" s="29"/>
      <c r="F130" s="29"/>
      <c r="G130" s="29"/>
      <c r="H130" s="29"/>
      <c r="I130" s="227"/>
      <c r="J130" s="227"/>
      <c r="K130" s="227"/>
      <c r="L130" s="228"/>
      <c r="M130" s="29"/>
      <c r="N130" s="228"/>
      <c r="O130" s="228"/>
      <c r="P130" s="228"/>
      <c r="Q130" s="228"/>
      <c r="R130" s="228"/>
      <c r="S130" s="228"/>
      <c r="T130" s="228"/>
      <c r="U130" s="228"/>
      <c r="V130" s="229"/>
      <c r="W130" s="229"/>
      <c r="X130" s="228"/>
      <c r="Y130" s="228"/>
      <c r="Z130" s="20"/>
      <c r="AA130" s="228"/>
      <c r="AB130" s="228"/>
      <c r="AC130" s="223"/>
      <c r="AD130" s="228"/>
      <c r="AE130" s="228"/>
      <c r="AF130" s="222"/>
      <c r="AG130" s="222"/>
      <c r="AH130" s="223"/>
      <c r="AI130" s="222"/>
      <c r="AJ130" s="222"/>
      <c r="AK130" s="222"/>
      <c r="AL130" s="222"/>
      <c r="AM130" s="223"/>
      <c r="AN130" s="223"/>
      <c r="AO130" s="46"/>
    </row>
    <row r="131" spans="1:41" s="4" customFormat="1" ht="15" customHeight="1">
      <c r="A131" s="196">
        <f t="shared" si="4"/>
        <v>28</v>
      </c>
      <c r="B131" s="27" t="str">
        <f>'5.Inequality - Gini coefficient'!B129</f>
        <v>Mexico (2010): Scott, John. 2013. “CEQ Master Workbook: Mexico (2010),” CEQ Data Center on Fiscal Redistribution (CEQ Institute, Tulane University). September 2, 2013.</v>
      </c>
      <c r="C131" s="27"/>
      <c r="D131" s="29"/>
      <c r="E131" s="29"/>
      <c r="F131" s="29"/>
      <c r="G131" s="29"/>
      <c r="H131" s="29"/>
      <c r="I131" s="227"/>
      <c r="J131" s="227"/>
      <c r="K131" s="227"/>
      <c r="L131" s="228"/>
      <c r="M131" s="29"/>
      <c r="N131" s="228"/>
      <c r="O131" s="228"/>
      <c r="P131" s="228"/>
      <c r="Q131" s="228"/>
      <c r="R131" s="228"/>
      <c r="S131" s="228"/>
      <c r="T131" s="228"/>
      <c r="U131" s="228"/>
      <c r="V131" s="229"/>
      <c r="W131" s="229"/>
      <c r="X131" s="228"/>
      <c r="Y131" s="228"/>
      <c r="Z131" s="20"/>
      <c r="AA131" s="228"/>
      <c r="AB131" s="228"/>
      <c r="AC131" s="178"/>
      <c r="AD131" s="228"/>
      <c r="AE131" s="228"/>
      <c r="AF131" s="222"/>
      <c r="AG131" s="177"/>
      <c r="AH131" s="178"/>
      <c r="AI131" s="177"/>
      <c r="AJ131" s="177"/>
      <c r="AK131" s="177"/>
      <c r="AL131" s="177"/>
      <c r="AM131" s="178"/>
      <c r="AN131" s="178"/>
    </row>
    <row r="132" spans="1:41" s="4" customFormat="1" ht="15" customHeight="1">
      <c r="A132" s="196">
        <f t="shared" si="4"/>
        <v>0</v>
      </c>
      <c r="B132" s="27" t="str">
        <f>'5.Inequality - Gini coefficient'!B130</f>
        <v>Mexico (2012): Scott, John, Sandra Martinez-Aguilar, Enrique de la Rosa, and Rodrigo Aranda. 2017. “CEQ Master Workbook: Mexico (2012),” CEQ Data Center on Fiscal Redistribution (CEQ Institute, Tulane University). June 15, 2019</v>
      </c>
      <c r="C132" s="27"/>
      <c r="D132" s="27"/>
      <c r="E132" s="27"/>
      <c r="F132" s="27"/>
      <c r="G132" s="27"/>
      <c r="H132" s="27"/>
      <c r="I132" s="227"/>
      <c r="J132" s="227"/>
      <c r="K132" s="227"/>
      <c r="L132" s="228"/>
      <c r="M132" s="27"/>
      <c r="N132" s="228"/>
      <c r="O132" s="228"/>
      <c r="P132" s="228"/>
      <c r="Q132" s="228"/>
      <c r="R132" s="228"/>
      <c r="S132" s="228"/>
      <c r="T132" s="228"/>
      <c r="U132" s="228"/>
      <c r="V132" s="229"/>
      <c r="W132" s="229"/>
      <c r="X132" s="228"/>
      <c r="Y132" s="228"/>
      <c r="Z132" s="20"/>
      <c r="AA132" s="228"/>
      <c r="AB132" s="228"/>
      <c r="AC132" s="178"/>
      <c r="AD132" s="228"/>
      <c r="AE132" s="228"/>
      <c r="AF132" s="222"/>
      <c r="AG132" s="177"/>
      <c r="AH132" s="178"/>
      <c r="AI132" s="177"/>
      <c r="AJ132" s="177"/>
      <c r="AK132" s="177"/>
      <c r="AL132" s="177"/>
      <c r="AM132" s="178"/>
      <c r="AN132" s="178"/>
    </row>
    <row r="133" spans="1:41" s="4" customFormat="1" ht="15" customHeight="1">
      <c r="A133" s="196">
        <f t="shared" si="4"/>
        <v>0</v>
      </c>
      <c r="B133" s="27" t="str">
        <f>'5.Inequality - Gini coefficient'!B131</f>
        <v>Mexico (2014): Scott, John, Sandra Martinez-Aguilar, Enrique de la Rosa, and Rodrigo Aranda. 2017. “CEQ Master Workbook: Mexico (2014),” CEQ Data Center on Fiscal Redistribution (CEQ Institute, Tulane University). June 15, 2019.</v>
      </c>
      <c r="C133" s="27"/>
      <c r="D133" s="27"/>
      <c r="E133" s="27"/>
      <c r="F133" s="27"/>
      <c r="G133" s="27"/>
      <c r="H133" s="27"/>
      <c r="I133" s="227"/>
      <c r="J133" s="227"/>
      <c r="K133" s="227"/>
      <c r="L133" s="228"/>
      <c r="M133" s="27"/>
      <c r="N133" s="228"/>
      <c r="O133" s="228"/>
      <c r="P133" s="228"/>
      <c r="Q133" s="228"/>
      <c r="R133" s="228"/>
      <c r="S133" s="228"/>
      <c r="T133" s="228"/>
      <c r="U133" s="228"/>
      <c r="V133" s="229"/>
      <c r="W133" s="229"/>
      <c r="X133" s="228"/>
      <c r="Y133" s="228"/>
      <c r="Z133" s="20"/>
      <c r="AA133" s="228"/>
      <c r="AB133" s="228"/>
      <c r="AC133" s="178"/>
      <c r="AD133" s="228"/>
      <c r="AE133" s="228"/>
      <c r="AF133" s="222"/>
      <c r="AG133" s="177"/>
      <c r="AH133" s="178"/>
      <c r="AI133" s="177"/>
      <c r="AJ133" s="177"/>
      <c r="AK133" s="177"/>
      <c r="AL133" s="177"/>
      <c r="AM133" s="178"/>
      <c r="AN133" s="178"/>
    </row>
    <row r="134" spans="1:41" s="4" customFormat="1" ht="15" customHeight="1">
      <c r="A134" s="196">
        <f t="shared" si="4"/>
        <v>29</v>
      </c>
      <c r="B134" s="27" t="str">
        <f>'5.Inequality - Gini coefficient'!B132</f>
        <v>*,** Mongolia (2016): n.a.</v>
      </c>
      <c r="C134" s="27"/>
      <c r="D134" s="29"/>
      <c r="E134" s="29"/>
      <c r="F134" s="29"/>
      <c r="G134" s="29"/>
      <c r="H134" s="29"/>
      <c r="I134" s="227"/>
      <c r="J134" s="227"/>
      <c r="K134" s="227"/>
      <c r="L134" s="228"/>
      <c r="M134" s="29"/>
      <c r="N134" s="228"/>
      <c r="O134" s="228"/>
      <c r="P134" s="228"/>
      <c r="Q134" s="228"/>
      <c r="R134" s="228"/>
      <c r="S134" s="228"/>
      <c r="T134" s="228"/>
      <c r="U134" s="228"/>
      <c r="V134" s="229"/>
      <c r="W134" s="229"/>
      <c r="X134" s="228"/>
      <c r="Y134" s="228"/>
      <c r="Z134" s="20"/>
      <c r="AA134" s="228"/>
      <c r="AB134" s="228"/>
      <c r="AC134" s="223"/>
      <c r="AD134" s="228"/>
      <c r="AE134" s="228"/>
      <c r="AF134" s="222"/>
      <c r="AG134" s="222"/>
      <c r="AH134" s="223"/>
      <c r="AI134" s="222"/>
      <c r="AJ134" s="222"/>
      <c r="AK134" s="222"/>
      <c r="AL134" s="222"/>
      <c r="AM134" s="223"/>
      <c r="AN134" s="223"/>
      <c r="AO134" s="46"/>
    </row>
    <row r="135" spans="1:41" s="4" customFormat="1" ht="15" customHeight="1">
      <c r="A135" s="196">
        <f t="shared" si="4"/>
        <v>30</v>
      </c>
      <c r="B135" s="27" t="str">
        <f>'5.Inequality - Gini coefficient'!B133</f>
        <v>*,** Namibia (2009): n.a.</v>
      </c>
      <c r="C135" s="27"/>
      <c r="D135" s="29"/>
      <c r="E135" s="29"/>
      <c r="F135" s="29"/>
      <c r="G135" s="29"/>
      <c r="H135" s="29"/>
      <c r="I135" s="227"/>
      <c r="J135" s="227"/>
      <c r="K135" s="227"/>
      <c r="L135" s="228"/>
      <c r="M135" s="29"/>
      <c r="N135" s="228"/>
      <c r="O135" s="228"/>
      <c r="P135" s="228"/>
      <c r="Q135" s="228"/>
      <c r="R135" s="228"/>
      <c r="S135" s="228"/>
      <c r="T135" s="228"/>
      <c r="U135" s="228"/>
      <c r="V135" s="229"/>
      <c r="W135" s="229"/>
      <c r="X135" s="228"/>
      <c r="Y135" s="228"/>
      <c r="Z135" s="20"/>
      <c r="AA135" s="228"/>
      <c r="AB135" s="228"/>
      <c r="AC135" s="223"/>
      <c r="AD135" s="228"/>
      <c r="AE135" s="228"/>
      <c r="AF135" s="222"/>
      <c r="AG135" s="222"/>
      <c r="AH135" s="223"/>
      <c r="AI135" s="222"/>
      <c r="AJ135" s="222"/>
      <c r="AK135" s="222"/>
      <c r="AL135" s="222"/>
      <c r="AM135" s="223"/>
      <c r="AN135" s="223"/>
      <c r="AO135" s="46"/>
    </row>
    <row r="136" spans="1:41" s="4" customFormat="1" ht="15" customHeight="1">
      <c r="A136" s="196">
        <f t="shared" si="4"/>
        <v>31</v>
      </c>
      <c r="B136" s="27"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36" s="27"/>
      <c r="D136" s="29"/>
      <c r="E136" s="29"/>
      <c r="F136" s="29"/>
      <c r="G136" s="29"/>
      <c r="H136" s="29"/>
      <c r="I136" s="227"/>
      <c r="J136" s="227"/>
      <c r="K136" s="227"/>
      <c r="L136" s="228"/>
      <c r="M136" s="29"/>
      <c r="N136" s="228"/>
      <c r="O136" s="228"/>
      <c r="P136" s="228"/>
      <c r="Q136" s="228"/>
      <c r="R136" s="228"/>
      <c r="S136" s="228"/>
      <c r="T136" s="228"/>
      <c r="U136" s="228"/>
      <c r="V136" s="229"/>
      <c r="W136" s="229"/>
      <c r="X136" s="228"/>
      <c r="Y136" s="228"/>
      <c r="Z136" s="20"/>
      <c r="AA136" s="228"/>
      <c r="AB136" s="228"/>
      <c r="AC136" s="178"/>
      <c r="AD136" s="228"/>
      <c r="AE136" s="228"/>
      <c r="AF136" s="222"/>
      <c r="AG136" s="177"/>
      <c r="AH136" s="178"/>
      <c r="AI136" s="177"/>
      <c r="AJ136" s="177"/>
      <c r="AK136" s="177"/>
      <c r="AL136" s="177"/>
      <c r="AM136" s="178"/>
      <c r="AN136" s="178"/>
    </row>
    <row r="137" spans="1:41" s="4" customFormat="1" ht="15" customHeight="1">
      <c r="A137" s="196">
        <f t="shared" si="4"/>
        <v>32</v>
      </c>
      <c r="B137" s="27" t="str">
        <f>'5.Inequality - Gini coefficient'!B135</f>
        <v>*,** Niger (2014): n.a.</v>
      </c>
      <c r="C137" s="27"/>
      <c r="D137" s="29"/>
      <c r="E137" s="29"/>
      <c r="F137" s="29"/>
      <c r="G137" s="29"/>
      <c r="H137" s="29"/>
      <c r="I137" s="227"/>
      <c r="J137" s="227"/>
      <c r="K137" s="227"/>
      <c r="L137" s="228"/>
      <c r="M137" s="29"/>
      <c r="N137" s="228"/>
      <c r="O137" s="228"/>
      <c r="P137" s="228"/>
      <c r="Q137" s="228"/>
      <c r="R137" s="228"/>
      <c r="S137" s="228"/>
      <c r="T137" s="228"/>
      <c r="U137" s="228"/>
      <c r="V137" s="229"/>
      <c r="W137" s="229"/>
      <c r="X137" s="228"/>
      <c r="Y137" s="228"/>
      <c r="Z137" s="20"/>
      <c r="AA137" s="228"/>
      <c r="AB137" s="228"/>
      <c r="AC137" s="178"/>
      <c r="AD137" s="228"/>
      <c r="AE137" s="228"/>
      <c r="AF137" s="222"/>
      <c r="AG137" s="177"/>
      <c r="AH137" s="178"/>
      <c r="AI137" s="177"/>
      <c r="AJ137" s="177"/>
      <c r="AK137" s="177"/>
      <c r="AL137" s="177"/>
      <c r="AM137" s="178"/>
      <c r="AN137" s="178"/>
    </row>
    <row r="138" spans="1:41" s="4" customFormat="1" ht="15" customHeight="1">
      <c r="A138" s="196">
        <f t="shared" si="4"/>
        <v>33</v>
      </c>
      <c r="B138" s="27" t="str">
        <f>'5.Inequality - Gini coefficient'!B136</f>
        <v>Panama (2016): Martinez-Aguilar, Sandra. 2019. “CEQ Master Workbook: Panama (2016),” CEQ Data Center on Fiscal Redistribution (CEQ Institute, Tulane University and the Economic Co-operation and Development). January 16, 2019.</v>
      </c>
      <c r="C138" s="27"/>
      <c r="D138" s="29"/>
      <c r="E138" s="29"/>
      <c r="F138" s="29"/>
      <c r="G138" s="29"/>
      <c r="H138" s="29"/>
      <c r="I138" s="227"/>
      <c r="J138" s="227"/>
      <c r="K138" s="227"/>
      <c r="L138" s="228"/>
      <c r="M138" s="29"/>
      <c r="N138" s="228"/>
      <c r="O138" s="228"/>
      <c r="P138" s="228"/>
      <c r="Q138" s="228"/>
      <c r="R138" s="228"/>
      <c r="S138" s="228"/>
      <c r="T138" s="228"/>
      <c r="U138" s="228"/>
      <c r="V138" s="229"/>
      <c r="W138" s="229"/>
      <c r="X138" s="228"/>
      <c r="Y138" s="228"/>
      <c r="Z138" s="20"/>
      <c r="AA138" s="228"/>
      <c r="AB138" s="228"/>
      <c r="AC138" s="223"/>
      <c r="AD138" s="228"/>
      <c r="AE138" s="228"/>
      <c r="AF138" s="222"/>
      <c r="AG138" s="222"/>
      <c r="AH138" s="223"/>
      <c r="AI138" s="222"/>
      <c r="AJ138" s="222"/>
      <c r="AK138" s="222"/>
      <c r="AL138" s="222"/>
      <c r="AM138" s="223"/>
      <c r="AN138" s="223"/>
      <c r="AO138" s="46"/>
    </row>
    <row r="139" spans="1:41" s="4" customFormat="1" ht="15" customHeight="1">
      <c r="A139" s="196">
        <f t="shared" si="4"/>
        <v>34</v>
      </c>
      <c r="B139" s="27" t="str">
        <f>'5.Inequality - Gini coefficient'!B137</f>
        <v>Paraguay (2014) : Gimenez, Lea, Maria Ana Lugo, Sandra Martinez-Aguilar, Humberto Colman, Juan Jose Galeano and Gabriela Farfan. 2017. “CEQ Master Workbook: Paraguay (2014) ,” CEQ Data Center (CEQ Institute, Tulane University). February 12, 2017.</v>
      </c>
      <c r="C139" s="21"/>
      <c r="D139" s="21"/>
      <c r="E139" s="21"/>
      <c r="F139" s="21"/>
      <c r="G139" s="21"/>
      <c r="H139" s="21"/>
      <c r="I139" s="230"/>
      <c r="J139" s="230"/>
      <c r="K139" s="230"/>
      <c r="L139" s="231"/>
      <c r="M139" s="21"/>
      <c r="N139" s="231"/>
      <c r="O139" s="231"/>
      <c r="P139" s="231"/>
      <c r="Q139" s="231"/>
      <c r="R139" s="231"/>
      <c r="S139" s="231"/>
      <c r="T139" s="231"/>
      <c r="U139" s="231"/>
      <c r="V139" s="232"/>
      <c r="W139" s="232"/>
      <c r="X139" s="231"/>
      <c r="Y139" s="231"/>
      <c r="Z139" s="21"/>
      <c r="AA139" s="231"/>
      <c r="AB139" s="231"/>
      <c r="AC139" s="230"/>
      <c r="AD139" s="231"/>
      <c r="AE139" s="231"/>
      <c r="AF139" s="231"/>
      <c r="AG139" s="231"/>
      <c r="AH139" s="230"/>
      <c r="AI139" s="231"/>
      <c r="AJ139" s="231"/>
      <c r="AK139" s="231"/>
      <c r="AL139" s="231"/>
      <c r="AM139" s="230"/>
      <c r="AN139" s="230"/>
      <c r="AO139" s="21"/>
    </row>
    <row r="140" spans="1:41" ht="15" customHeight="1">
      <c r="A140" s="196">
        <f t="shared" si="4"/>
        <v>35</v>
      </c>
      <c r="B140" s="27" t="str">
        <f>'5.Inequality - Gini coefficient'!B138</f>
        <v>Peru (2009): Jaramillo, Miguel. 2015. “CEQ Master Workbook: Peru (2009),” CEQ Data Center on Fiscal Redistribution (CEQ Institute, Tulane University). August 7, 2015.</v>
      </c>
    </row>
    <row r="141" spans="1:41" ht="15" customHeight="1">
      <c r="A141" s="196">
        <f t="shared" si="4"/>
        <v>0</v>
      </c>
      <c r="B141" s="27" t="str">
        <f>'5.Inequality - Gini coefficient'!B139</f>
        <v>Peru (2011): Jaramillo, Miguel. 2019. “CEQ Master Workbook: Peru (2011),” CEQ Data Center on Fiscal Redistribution (CEQ Institute, Tulane University). February 11, 2019.</v>
      </c>
    </row>
    <row r="142" spans="1:41" ht="15" customHeight="1">
      <c r="A142" s="196">
        <f t="shared" si="4"/>
        <v>36</v>
      </c>
      <c r="B142" s="27" t="str">
        <f>'5.Inequality - Gini coefficient'!B140</f>
        <v>*,** Poland (2014): n.a.</v>
      </c>
    </row>
    <row r="143" spans="1:41" ht="15" customHeight="1">
      <c r="A143" s="196">
        <f t="shared" si="4"/>
        <v>37</v>
      </c>
      <c r="B143" s="27" t="str">
        <f>'5.Inequality - Gini coefficient'!B141</f>
        <v>*,** Romania (2016): n.a.</v>
      </c>
    </row>
    <row r="144" spans="1:41" ht="15" customHeight="1">
      <c r="A144" s="196">
        <f t="shared" si="4"/>
        <v>38</v>
      </c>
      <c r="B144" s="27" t="str">
        <f>'5.Inequality - Gini coefficient'!B142</f>
        <v>Russia (2010): Popova, Daria. 2019. “CEQ Master Workbook: Russia (2010),” CEQ Data Center on Fiscal Redistribution (CEQ Institute, Tulane University and the World Bank). March 21, 2019.</v>
      </c>
    </row>
    <row r="145" spans="1:40">
      <c r="A145" s="196">
        <f t="shared" si="4"/>
        <v>39</v>
      </c>
      <c r="B145" s="27"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146" spans="1:40">
      <c r="A146" s="196">
        <f t="shared" ref="A146:A153" si="5">A53</f>
        <v>40</v>
      </c>
      <c r="B146" s="27"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47" spans="1:40">
      <c r="A147" s="196">
        <f t="shared" si="5"/>
        <v>41</v>
      </c>
      <c r="B147" s="27" t="str">
        <f>'5.Inequality - Gini coefficient'!B145</f>
        <v>Tanzania (2011): Younger, Stephen. 2019. “CEQ Master Workbook: Tanzania (2011-2012),” CEQ Data Center on Fiscal Redistribution (CEQ Institute, Tulane University). June 21, 2019.</v>
      </c>
    </row>
    <row r="148" spans="1:40">
      <c r="A148" s="196">
        <f t="shared" si="5"/>
        <v>42</v>
      </c>
      <c r="B148" s="27" t="str">
        <f>'5.Inequality - Gini coefficient'!B146</f>
        <v>Tunisia (2010): Jouini, Nizar, Nora Lustig, Ahmed Moummi and Abebe Shimeles. 2015. “CEQ Master Workbook: Tunisia (2010),” CEQ Data Center on Fiscal Redistribution (CEQ Institute, Tulane University and African Development Bank). May 5, 2017.</v>
      </c>
    </row>
    <row r="149" spans="1:40">
      <c r="A149" s="196">
        <f t="shared" si="5"/>
        <v>43</v>
      </c>
      <c r="B149" s="27"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150" spans="1:40">
      <c r="A150" s="196">
        <f t="shared" si="5"/>
        <v>44</v>
      </c>
      <c r="B150" s="27" t="str">
        <f>'5.Inequality - Gini coefficient'!B148</f>
        <v>*,** Ukraine (2016): n.a.</v>
      </c>
      <c r="I150" s="23"/>
      <c r="J150" s="23"/>
      <c r="K150" s="23"/>
      <c r="L150" s="23"/>
      <c r="N150" s="23"/>
      <c r="O150" s="23"/>
      <c r="P150" s="23"/>
      <c r="Q150" s="23"/>
      <c r="R150" s="23"/>
      <c r="S150" s="23"/>
      <c r="T150" s="23"/>
      <c r="U150" s="23"/>
      <c r="V150" s="23"/>
      <c r="W150" s="23"/>
      <c r="X150" s="23"/>
      <c r="Y150" s="23"/>
      <c r="AA150" s="23"/>
      <c r="AB150" s="23"/>
      <c r="AC150" s="23"/>
      <c r="AD150" s="23"/>
      <c r="AE150" s="23"/>
      <c r="AF150" s="23"/>
      <c r="AG150" s="23"/>
      <c r="AH150" s="23"/>
      <c r="AI150" s="23"/>
      <c r="AJ150" s="23"/>
      <c r="AK150" s="23"/>
      <c r="AL150" s="23"/>
      <c r="AM150" s="23"/>
      <c r="AN150" s="23"/>
    </row>
    <row r="151" spans="1:40">
      <c r="A151" s="196">
        <f t="shared" si="5"/>
        <v>45</v>
      </c>
      <c r="B151" s="27" t="str">
        <f>'5.Inequality - Gini coefficient'!B149</f>
        <v>United States (2011): n.a.</v>
      </c>
      <c r="I151" s="23"/>
      <c r="J151" s="23"/>
      <c r="K151" s="23"/>
      <c r="L151" s="23"/>
      <c r="N151" s="23"/>
      <c r="O151" s="23"/>
      <c r="P151" s="23"/>
      <c r="Q151" s="23"/>
      <c r="R151" s="23"/>
      <c r="S151" s="23"/>
      <c r="T151" s="23"/>
      <c r="U151" s="23"/>
      <c r="V151" s="23"/>
      <c r="W151" s="23"/>
      <c r="X151" s="23"/>
      <c r="Y151" s="23"/>
      <c r="AA151" s="23"/>
      <c r="AB151" s="23"/>
      <c r="AC151" s="23"/>
      <c r="AD151" s="23"/>
      <c r="AE151" s="23"/>
      <c r="AF151" s="23"/>
      <c r="AG151" s="23"/>
      <c r="AH151" s="23"/>
      <c r="AI151" s="23"/>
      <c r="AJ151" s="23"/>
      <c r="AK151" s="23"/>
      <c r="AL151" s="23"/>
      <c r="AM151" s="23"/>
      <c r="AN151" s="23"/>
    </row>
    <row r="152" spans="1:40">
      <c r="A152" s="196">
        <f t="shared" si="5"/>
        <v>46</v>
      </c>
      <c r="B152" s="27" t="str">
        <f>'5.Inequality - Gini coefficient'!B150</f>
        <v>Uruguay (2009): Bucheli, Marisa. 2019. “CEQ Master Workbook: Uruguay (2009),” CEQ Data Center on Fiscal Redistribution (CEQ Institute, Tulane University). April 7, 2019.</v>
      </c>
      <c r="I152" s="23"/>
      <c r="J152" s="23"/>
      <c r="K152" s="23"/>
      <c r="L152" s="23"/>
      <c r="N152" s="23"/>
      <c r="O152" s="23"/>
      <c r="P152" s="23"/>
      <c r="Q152" s="23"/>
      <c r="R152" s="23"/>
      <c r="S152" s="23"/>
      <c r="T152" s="23"/>
      <c r="U152" s="23"/>
      <c r="V152" s="23"/>
      <c r="W152" s="23"/>
      <c r="X152" s="23"/>
      <c r="Y152" s="23"/>
      <c r="AA152" s="23"/>
      <c r="AB152" s="23"/>
      <c r="AC152" s="23"/>
      <c r="AD152" s="23"/>
      <c r="AE152" s="23"/>
      <c r="AF152" s="23"/>
      <c r="AG152" s="23"/>
      <c r="AH152" s="23"/>
      <c r="AI152" s="23"/>
      <c r="AJ152" s="23"/>
      <c r="AK152" s="23"/>
      <c r="AL152" s="23"/>
      <c r="AM152" s="23"/>
      <c r="AN152" s="23"/>
    </row>
    <row r="153" spans="1:40">
      <c r="A153" s="196">
        <f t="shared" si="5"/>
        <v>47</v>
      </c>
      <c r="B153" s="27" t="str">
        <f>'5.Inequality - Gini coefficient'!B151</f>
        <v>Venezuela (2013): Molina, Emiro. 2016. “CEQ Master Workbook: Venezuela (2012),” CEQ Data Center on Fiscal Redistribution (CEQ Institute, Tulane University). April 5, 2018.</v>
      </c>
      <c r="I153" s="23"/>
      <c r="J153" s="23"/>
      <c r="K153" s="23"/>
      <c r="L153" s="23"/>
      <c r="N153" s="23"/>
      <c r="O153" s="23"/>
      <c r="P153" s="23"/>
      <c r="Q153" s="23"/>
      <c r="R153" s="23"/>
      <c r="S153" s="23"/>
      <c r="T153" s="23"/>
      <c r="U153" s="23"/>
      <c r="V153" s="23"/>
      <c r="W153" s="23"/>
      <c r="X153" s="23"/>
      <c r="Y153" s="23"/>
      <c r="AA153" s="23"/>
      <c r="AB153" s="23"/>
      <c r="AC153" s="23"/>
      <c r="AD153" s="23"/>
      <c r="AE153" s="23"/>
      <c r="AF153" s="23"/>
      <c r="AG153" s="23"/>
      <c r="AH153" s="23"/>
      <c r="AI153" s="23"/>
      <c r="AJ153" s="23"/>
      <c r="AK153" s="23"/>
      <c r="AL153" s="23"/>
      <c r="AM153" s="23"/>
      <c r="AN153" s="23"/>
    </row>
    <row r="154" spans="1:40">
      <c r="A154" s="196"/>
      <c r="B154" s="27"/>
      <c r="I154" s="23"/>
      <c r="J154" s="23"/>
      <c r="K154" s="23"/>
      <c r="L154" s="23"/>
      <c r="N154" s="23"/>
      <c r="O154" s="23"/>
      <c r="P154" s="23"/>
      <c r="Q154" s="23"/>
      <c r="R154" s="23"/>
      <c r="S154" s="23"/>
      <c r="T154" s="23"/>
      <c r="U154" s="23"/>
      <c r="V154" s="23"/>
      <c r="W154" s="23"/>
      <c r="X154" s="23"/>
      <c r="Y154" s="23"/>
      <c r="AA154" s="23"/>
      <c r="AB154" s="23"/>
      <c r="AC154" s="23"/>
      <c r="AD154" s="23"/>
      <c r="AE154" s="23"/>
      <c r="AF154" s="23"/>
      <c r="AG154" s="23"/>
      <c r="AH154" s="23"/>
      <c r="AI154" s="23"/>
      <c r="AJ154" s="23"/>
      <c r="AK154" s="23"/>
      <c r="AL154" s="23"/>
      <c r="AM154" s="23"/>
      <c r="AN154" s="23"/>
    </row>
    <row r="155" spans="1:40">
      <c r="A155" s="196"/>
      <c r="B155" s="27"/>
      <c r="I155" s="23"/>
      <c r="J155" s="23"/>
      <c r="K155" s="23"/>
      <c r="L155" s="23"/>
      <c r="N155" s="23"/>
      <c r="O155" s="23"/>
      <c r="P155" s="23"/>
      <c r="Q155" s="23"/>
      <c r="R155" s="23"/>
      <c r="S155" s="23"/>
      <c r="T155" s="23"/>
      <c r="U155" s="23"/>
      <c r="V155" s="23"/>
      <c r="W155" s="23"/>
      <c r="X155" s="23"/>
      <c r="Y155" s="23"/>
      <c r="AA155" s="23"/>
      <c r="AB155" s="23"/>
      <c r="AC155" s="23"/>
      <c r="AD155" s="23"/>
      <c r="AE155" s="23"/>
      <c r="AF155" s="23"/>
      <c r="AG155" s="23"/>
      <c r="AH155" s="23"/>
      <c r="AI155" s="23"/>
      <c r="AJ155" s="23"/>
      <c r="AK155" s="23"/>
      <c r="AL155" s="23"/>
      <c r="AM155" s="23"/>
      <c r="AN155" s="23"/>
    </row>
    <row r="156" spans="1:40">
      <c r="A156" s="196"/>
      <c r="B156" s="27"/>
      <c r="I156" s="23"/>
      <c r="J156" s="23"/>
      <c r="K156" s="23"/>
      <c r="L156" s="23"/>
      <c r="N156" s="23"/>
      <c r="O156" s="23"/>
      <c r="P156" s="23"/>
      <c r="Q156" s="23"/>
      <c r="R156" s="23"/>
      <c r="S156" s="23"/>
      <c r="T156" s="23"/>
      <c r="U156" s="23"/>
      <c r="V156" s="23"/>
      <c r="W156" s="23"/>
      <c r="X156" s="23"/>
      <c r="Y156" s="23"/>
      <c r="AA156" s="23"/>
      <c r="AB156" s="23"/>
      <c r="AC156" s="23"/>
      <c r="AD156" s="23"/>
      <c r="AE156" s="23"/>
      <c r="AF156" s="23"/>
      <c r="AG156" s="23"/>
      <c r="AH156" s="23"/>
      <c r="AI156" s="23"/>
      <c r="AJ156" s="23"/>
      <c r="AK156" s="23"/>
      <c r="AL156" s="23"/>
      <c r="AM156" s="23"/>
      <c r="AN156" s="23"/>
    </row>
    <row r="157" spans="1:40">
      <c r="I157" s="23"/>
      <c r="J157" s="23"/>
      <c r="K157" s="23"/>
      <c r="L157" s="23"/>
      <c r="N157" s="23"/>
      <c r="O157" s="23"/>
      <c r="P157" s="23"/>
      <c r="Q157" s="23"/>
      <c r="R157" s="23"/>
      <c r="S157" s="23"/>
      <c r="T157" s="23"/>
      <c r="U157" s="23"/>
      <c r="V157" s="23"/>
      <c r="W157" s="23"/>
      <c r="X157" s="23"/>
      <c r="Y157" s="23"/>
      <c r="AA157" s="23"/>
      <c r="AB157" s="23"/>
      <c r="AC157" s="23"/>
      <c r="AD157" s="23"/>
      <c r="AE157" s="23"/>
      <c r="AF157" s="23"/>
      <c r="AG157" s="23"/>
      <c r="AH157" s="23"/>
      <c r="AI157" s="23"/>
      <c r="AJ157" s="23"/>
      <c r="AK157" s="23"/>
      <c r="AL157" s="23"/>
      <c r="AM157" s="23"/>
      <c r="AN157" s="23"/>
    </row>
    <row r="158" spans="1:40">
      <c r="I158" s="23"/>
      <c r="J158" s="23"/>
      <c r="K158" s="23"/>
      <c r="L158" s="23"/>
      <c r="N158" s="23"/>
      <c r="O158" s="23"/>
      <c r="P158" s="23"/>
      <c r="Q158" s="23"/>
      <c r="R158" s="23"/>
      <c r="S158" s="23"/>
      <c r="T158" s="23"/>
      <c r="U158" s="23"/>
      <c r="V158" s="23"/>
      <c r="W158" s="23"/>
      <c r="X158" s="23"/>
      <c r="Y158" s="23"/>
      <c r="AA158" s="23"/>
      <c r="AB158" s="23"/>
      <c r="AC158" s="23"/>
      <c r="AD158" s="23"/>
      <c r="AE158" s="23"/>
      <c r="AF158" s="23"/>
      <c r="AG158" s="23"/>
      <c r="AH158" s="23"/>
      <c r="AI158" s="23"/>
      <c r="AJ158" s="23"/>
      <c r="AK158" s="23"/>
      <c r="AL158" s="23"/>
      <c r="AM158" s="23"/>
      <c r="AN158" s="23"/>
    </row>
    <row r="159" spans="1:40">
      <c r="I159" s="23"/>
      <c r="J159" s="23"/>
      <c r="K159" s="23"/>
      <c r="L159" s="23"/>
      <c r="N159" s="23"/>
      <c r="O159" s="23"/>
      <c r="P159" s="23"/>
      <c r="Q159" s="23"/>
      <c r="R159" s="23"/>
      <c r="S159" s="23"/>
      <c r="T159" s="23"/>
      <c r="U159" s="23"/>
      <c r="V159" s="23"/>
      <c r="W159" s="23"/>
      <c r="X159" s="23"/>
      <c r="Y159" s="23"/>
      <c r="AA159" s="23"/>
      <c r="AB159" s="23"/>
      <c r="AC159" s="23"/>
      <c r="AD159" s="23"/>
      <c r="AE159" s="23"/>
      <c r="AF159" s="23"/>
      <c r="AG159" s="23"/>
      <c r="AH159" s="23"/>
      <c r="AI159" s="23"/>
      <c r="AJ159" s="23"/>
      <c r="AK159" s="23"/>
      <c r="AL159" s="23"/>
      <c r="AM159" s="23"/>
      <c r="AN159" s="23"/>
    </row>
    <row r="160" spans="1:40">
      <c r="I160" s="23"/>
      <c r="J160" s="23"/>
      <c r="K160" s="23"/>
      <c r="L160" s="23"/>
      <c r="N160" s="23"/>
      <c r="O160" s="23"/>
      <c r="P160" s="23"/>
      <c r="Q160" s="23"/>
      <c r="R160" s="23"/>
      <c r="S160" s="23"/>
      <c r="T160" s="23"/>
      <c r="U160" s="23"/>
      <c r="V160" s="23"/>
      <c r="W160" s="23"/>
      <c r="X160" s="23"/>
      <c r="Y160" s="23"/>
      <c r="AA160" s="23"/>
      <c r="AB160" s="23"/>
      <c r="AC160" s="23"/>
      <c r="AD160" s="23"/>
      <c r="AE160" s="23"/>
      <c r="AF160" s="23"/>
      <c r="AG160" s="23"/>
      <c r="AH160" s="23"/>
      <c r="AI160" s="23"/>
      <c r="AJ160" s="23"/>
      <c r="AK160" s="23"/>
      <c r="AL160" s="23"/>
      <c r="AM160" s="23"/>
      <c r="AN160" s="23"/>
    </row>
    <row r="161" spans="9:40">
      <c r="I161" s="23"/>
      <c r="J161" s="23"/>
      <c r="K161" s="23"/>
      <c r="L161" s="23"/>
      <c r="N161" s="23"/>
      <c r="O161" s="23"/>
      <c r="P161" s="23"/>
      <c r="Q161" s="23"/>
      <c r="R161" s="23"/>
      <c r="S161" s="23"/>
      <c r="T161" s="23"/>
      <c r="U161" s="23"/>
      <c r="V161" s="23"/>
      <c r="W161" s="23"/>
      <c r="X161" s="23"/>
      <c r="Y161" s="23"/>
      <c r="AA161" s="23"/>
      <c r="AB161" s="23"/>
      <c r="AC161" s="23"/>
      <c r="AD161" s="23"/>
      <c r="AE161" s="23"/>
      <c r="AF161" s="23"/>
      <c r="AG161" s="23"/>
      <c r="AH161" s="23"/>
      <c r="AI161" s="23"/>
      <c r="AJ161" s="23"/>
      <c r="AK161" s="23"/>
      <c r="AL161" s="23"/>
      <c r="AM161" s="23"/>
      <c r="AN161" s="23"/>
    </row>
    <row r="162" spans="9:40">
      <c r="I162" s="23"/>
      <c r="J162" s="23"/>
      <c r="K162" s="23"/>
      <c r="L162" s="23"/>
      <c r="N162" s="23"/>
      <c r="O162" s="23"/>
      <c r="P162" s="23"/>
      <c r="Q162" s="23"/>
      <c r="R162" s="23"/>
      <c r="S162" s="23"/>
      <c r="T162" s="23"/>
      <c r="U162" s="23"/>
      <c r="V162" s="23"/>
      <c r="W162" s="23"/>
      <c r="X162" s="23"/>
      <c r="Y162" s="23"/>
      <c r="AA162" s="23"/>
      <c r="AB162" s="23"/>
      <c r="AC162" s="23"/>
      <c r="AD162" s="23"/>
      <c r="AE162" s="23"/>
      <c r="AF162" s="23"/>
      <c r="AG162" s="23"/>
      <c r="AH162" s="23"/>
      <c r="AI162" s="23"/>
      <c r="AJ162" s="23"/>
      <c r="AK162" s="23"/>
      <c r="AL162" s="23"/>
      <c r="AM162" s="23"/>
      <c r="AN162" s="23"/>
    </row>
    <row r="163" spans="9:40">
      <c r="I163" s="23"/>
      <c r="J163" s="23"/>
      <c r="K163" s="23"/>
      <c r="L163" s="23"/>
      <c r="N163" s="23"/>
      <c r="O163" s="23"/>
      <c r="P163" s="23"/>
      <c r="Q163" s="23"/>
      <c r="R163" s="23"/>
      <c r="S163" s="23"/>
      <c r="T163" s="23"/>
      <c r="U163" s="23"/>
      <c r="V163" s="23"/>
      <c r="W163" s="23"/>
      <c r="X163" s="23"/>
      <c r="Y163" s="23"/>
      <c r="AA163" s="23"/>
      <c r="AB163" s="23"/>
      <c r="AC163" s="23"/>
      <c r="AD163" s="23"/>
      <c r="AE163" s="23"/>
      <c r="AF163" s="23"/>
      <c r="AG163" s="23"/>
      <c r="AH163" s="23"/>
      <c r="AI163" s="23"/>
      <c r="AJ163" s="23"/>
      <c r="AK163" s="23"/>
      <c r="AL163" s="23"/>
      <c r="AM163" s="23"/>
      <c r="AN163" s="23"/>
    </row>
    <row r="164" spans="9:40">
      <c r="I164" s="23"/>
      <c r="J164" s="23"/>
      <c r="K164" s="23"/>
      <c r="L164" s="23"/>
      <c r="N164" s="23"/>
      <c r="O164" s="23"/>
      <c r="P164" s="23"/>
      <c r="Q164" s="23"/>
      <c r="R164" s="23"/>
      <c r="S164" s="23"/>
      <c r="T164" s="23"/>
      <c r="U164" s="23"/>
      <c r="V164" s="23"/>
      <c r="W164" s="23"/>
      <c r="X164" s="23"/>
      <c r="Y164" s="23"/>
      <c r="AA164" s="23"/>
      <c r="AB164" s="23"/>
      <c r="AC164" s="23"/>
      <c r="AD164" s="23"/>
      <c r="AE164" s="23"/>
      <c r="AF164" s="23"/>
      <c r="AG164" s="23"/>
      <c r="AH164" s="23"/>
      <c r="AI164" s="23"/>
      <c r="AJ164" s="23"/>
      <c r="AK164" s="23"/>
      <c r="AL164" s="23"/>
      <c r="AM164" s="23"/>
      <c r="AN164" s="23"/>
    </row>
    <row r="165" spans="9:40">
      <c r="I165" s="23"/>
      <c r="J165" s="23"/>
      <c r="K165" s="23"/>
      <c r="L165" s="23"/>
      <c r="N165" s="23"/>
      <c r="O165" s="23"/>
      <c r="P165" s="23"/>
      <c r="Q165" s="23"/>
      <c r="R165" s="23"/>
      <c r="S165" s="23"/>
      <c r="T165" s="23"/>
      <c r="U165" s="23"/>
      <c r="V165" s="23"/>
      <c r="W165" s="23"/>
      <c r="X165" s="23"/>
      <c r="Y165" s="23"/>
      <c r="AA165" s="23"/>
      <c r="AB165" s="23"/>
      <c r="AC165" s="23"/>
      <c r="AD165" s="23"/>
      <c r="AE165" s="23"/>
      <c r="AF165" s="23"/>
      <c r="AG165" s="23"/>
      <c r="AH165" s="23"/>
      <c r="AI165" s="23"/>
      <c r="AJ165" s="23"/>
      <c r="AK165" s="23"/>
      <c r="AL165" s="23"/>
      <c r="AM165" s="23"/>
      <c r="AN165" s="23"/>
    </row>
    <row r="166" spans="9:40">
      <c r="I166" s="23"/>
      <c r="J166" s="23"/>
      <c r="K166" s="23"/>
      <c r="L166" s="23"/>
      <c r="N166" s="23"/>
      <c r="O166" s="23"/>
      <c r="P166" s="23"/>
      <c r="Q166" s="23"/>
      <c r="R166" s="23"/>
      <c r="S166" s="23"/>
      <c r="T166" s="23"/>
      <c r="U166" s="23"/>
      <c r="V166" s="23"/>
      <c r="W166" s="23"/>
      <c r="X166" s="23"/>
      <c r="Y166" s="23"/>
      <c r="AA166" s="23"/>
      <c r="AB166" s="23"/>
      <c r="AC166" s="23"/>
      <c r="AD166" s="23"/>
      <c r="AE166" s="23"/>
      <c r="AF166" s="23"/>
      <c r="AG166" s="23"/>
      <c r="AH166" s="23"/>
      <c r="AI166" s="23"/>
      <c r="AJ166" s="23"/>
      <c r="AK166" s="23"/>
      <c r="AL166" s="23"/>
      <c r="AM166" s="23"/>
      <c r="AN166" s="23"/>
    </row>
    <row r="167" spans="9:40">
      <c r="I167" s="23"/>
      <c r="J167" s="23"/>
      <c r="K167" s="23"/>
      <c r="L167" s="23"/>
      <c r="N167" s="23"/>
      <c r="O167" s="23"/>
      <c r="P167" s="23"/>
      <c r="Q167" s="23"/>
      <c r="R167" s="23"/>
      <c r="S167" s="23"/>
      <c r="T167" s="23"/>
      <c r="U167" s="23"/>
      <c r="V167" s="23"/>
      <c r="W167" s="23"/>
      <c r="X167" s="23"/>
      <c r="Y167" s="23"/>
      <c r="AA167" s="23"/>
      <c r="AB167" s="23"/>
      <c r="AC167" s="23"/>
      <c r="AD167" s="23"/>
      <c r="AE167" s="23"/>
      <c r="AF167" s="23"/>
      <c r="AG167" s="23"/>
      <c r="AH167" s="23"/>
      <c r="AI167" s="23"/>
      <c r="AJ167" s="23"/>
      <c r="AK167" s="23"/>
      <c r="AL167" s="23"/>
      <c r="AM167" s="23"/>
      <c r="AN167" s="23"/>
    </row>
    <row r="168" spans="9:40">
      <c r="I168" s="23"/>
      <c r="J168" s="23"/>
      <c r="K168" s="23"/>
      <c r="L168" s="23"/>
      <c r="N168" s="23"/>
      <c r="O168" s="23"/>
      <c r="P168" s="23"/>
      <c r="Q168" s="23"/>
      <c r="R168" s="23"/>
      <c r="S168" s="23"/>
      <c r="T168" s="23"/>
      <c r="U168" s="23"/>
      <c r="V168" s="23"/>
      <c r="W168" s="23"/>
      <c r="X168" s="23"/>
      <c r="Y168" s="23"/>
      <c r="AA168" s="23"/>
      <c r="AB168" s="23"/>
      <c r="AC168" s="23"/>
      <c r="AD168" s="23"/>
      <c r="AE168" s="23"/>
      <c r="AF168" s="23"/>
      <c r="AG168" s="23"/>
      <c r="AH168" s="23"/>
      <c r="AI168" s="23"/>
      <c r="AJ168" s="23"/>
      <c r="AK168" s="23"/>
      <c r="AL168" s="23"/>
      <c r="AM168" s="23"/>
      <c r="AN168" s="23"/>
    </row>
    <row r="169" spans="9:40">
      <c r="I169" s="23"/>
      <c r="J169" s="23"/>
      <c r="K169" s="23"/>
      <c r="L169" s="23"/>
      <c r="N169" s="23"/>
      <c r="O169" s="23"/>
      <c r="P169" s="23"/>
      <c r="Q169" s="23"/>
      <c r="R169" s="23"/>
      <c r="S169" s="23"/>
      <c r="T169" s="23"/>
      <c r="U169" s="23"/>
      <c r="V169" s="23"/>
      <c r="W169" s="23"/>
      <c r="X169" s="23"/>
      <c r="Y169" s="23"/>
      <c r="AA169" s="23"/>
      <c r="AB169" s="23"/>
      <c r="AC169" s="23"/>
      <c r="AD169" s="23"/>
      <c r="AE169" s="23"/>
      <c r="AF169" s="23"/>
      <c r="AG169" s="23"/>
      <c r="AH169" s="23"/>
      <c r="AI169" s="23"/>
      <c r="AJ169" s="23"/>
      <c r="AK169" s="23"/>
      <c r="AL169" s="23"/>
      <c r="AM169" s="23"/>
      <c r="AN169" s="23"/>
    </row>
    <row r="170" spans="9:40">
      <c r="I170" s="23"/>
      <c r="J170" s="23"/>
      <c r="K170" s="23"/>
      <c r="L170" s="23"/>
      <c r="N170" s="23"/>
      <c r="O170" s="23"/>
      <c r="P170" s="23"/>
      <c r="Q170" s="23"/>
      <c r="R170" s="23"/>
      <c r="S170" s="23"/>
      <c r="T170" s="23"/>
      <c r="U170" s="23"/>
      <c r="V170" s="23"/>
      <c r="W170" s="23"/>
      <c r="X170" s="23"/>
      <c r="Y170" s="23"/>
      <c r="AA170" s="23"/>
      <c r="AB170" s="23"/>
      <c r="AC170" s="23"/>
      <c r="AD170" s="23"/>
      <c r="AE170" s="23"/>
      <c r="AF170" s="23"/>
      <c r="AG170" s="23"/>
      <c r="AH170" s="23"/>
      <c r="AI170" s="23"/>
      <c r="AJ170" s="23"/>
      <c r="AK170" s="23"/>
      <c r="AL170" s="23"/>
      <c r="AM170" s="23"/>
      <c r="AN170" s="23"/>
    </row>
    <row r="171" spans="9:40">
      <c r="I171" s="23"/>
      <c r="J171" s="23"/>
      <c r="K171" s="23"/>
      <c r="L171" s="23"/>
      <c r="N171" s="23"/>
      <c r="O171" s="23"/>
      <c r="P171" s="23"/>
      <c r="Q171" s="23"/>
      <c r="R171" s="23"/>
      <c r="S171" s="23"/>
      <c r="T171" s="23"/>
      <c r="U171" s="23"/>
      <c r="V171" s="23"/>
      <c r="W171" s="23"/>
      <c r="X171" s="23"/>
      <c r="Y171" s="23"/>
      <c r="AA171" s="23"/>
      <c r="AB171" s="23"/>
      <c r="AC171" s="23"/>
      <c r="AD171" s="23"/>
      <c r="AE171" s="23"/>
      <c r="AF171" s="23"/>
      <c r="AG171" s="23"/>
      <c r="AH171" s="23"/>
      <c r="AI171" s="23"/>
      <c r="AJ171" s="23"/>
      <c r="AK171" s="23"/>
      <c r="AL171" s="23"/>
      <c r="AM171" s="23"/>
      <c r="AN171" s="23"/>
    </row>
    <row r="172" spans="9:40">
      <c r="I172" s="23"/>
      <c r="J172" s="23"/>
      <c r="K172" s="23"/>
      <c r="L172" s="23"/>
      <c r="N172" s="23"/>
      <c r="O172" s="23"/>
      <c r="P172" s="23"/>
      <c r="Q172" s="23"/>
      <c r="R172" s="23"/>
      <c r="S172" s="23"/>
      <c r="T172" s="23"/>
      <c r="U172" s="23"/>
      <c r="V172" s="23"/>
      <c r="W172" s="23"/>
      <c r="X172" s="23"/>
      <c r="Y172" s="23"/>
      <c r="AA172" s="23"/>
      <c r="AB172" s="23"/>
      <c r="AC172" s="23"/>
      <c r="AD172" s="23"/>
      <c r="AE172" s="23"/>
      <c r="AF172" s="23"/>
      <c r="AG172" s="23"/>
      <c r="AH172" s="23"/>
      <c r="AI172" s="23"/>
      <c r="AJ172" s="23"/>
      <c r="AK172" s="23"/>
      <c r="AL172" s="23"/>
      <c r="AM172" s="23"/>
      <c r="AN172" s="23"/>
    </row>
    <row r="173" spans="9:40">
      <c r="I173" s="23"/>
      <c r="J173" s="23"/>
      <c r="K173" s="23"/>
      <c r="L173" s="23"/>
      <c r="N173" s="23"/>
      <c r="O173" s="23"/>
      <c r="P173" s="23"/>
      <c r="Q173" s="23"/>
      <c r="R173" s="23"/>
      <c r="S173" s="23"/>
      <c r="T173" s="23"/>
      <c r="U173" s="23"/>
      <c r="V173" s="23"/>
      <c r="W173" s="23"/>
      <c r="X173" s="23"/>
      <c r="Y173" s="23"/>
      <c r="AA173" s="23"/>
      <c r="AB173" s="23"/>
      <c r="AC173" s="23"/>
      <c r="AD173" s="23"/>
      <c r="AE173" s="23"/>
      <c r="AF173" s="23"/>
      <c r="AG173" s="23"/>
      <c r="AH173" s="23"/>
      <c r="AI173" s="23"/>
      <c r="AJ173" s="23"/>
      <c r="AK173" s="23"/>
      <c r="AL173" s="23"/>
      <c r="AM173" s="23"/>
      <c r="AN173" s="23"/>
    </row>
    <row r="174" spans="9:40">
      <c r="I174" s="23"/>
      <c r="J174" s="23"/>
      <c r="K174" s="23"/>
      <c r="L174" s="23"/>
      <c r="N174" s="23"/>
      <c r="O174" s="23"/>
      <c r="P174" s="23"/>
      <c r="Q174" s="23"/>
      <c r="R174" s="23"/>
      <c r="S174" s="23"/>
      <c r="T174" s="23"/>
      <c r="U174" s="23"/>
      <c r="V174" s="23"/>
      <c r="W174" s="23"/>
      <c r="X174" s="23"/>
      <c r="Y174" s="23"/>
      <c r="AA174" s="23"/>
      <c r="AB174" s="23"/>
      <c r="AC174" s="23"/>
      <c r="AD174" s="23"/>
      <c r="AE174" s="23"/>
      <c r="AF174" s="23"/>
      <c r="AG174" s="23"/>
      <c r="AH174" s="23"/>
      <c r="AI174" s="23"/>
      <c r="AJ174" s="23"/>
      <c r="AK174" s="23"/>
      <c r="AL174" s="23"/>
      <c r="AM174" s="23"/>
      <c r="AN174" s="23"/>
    </row>
    <row r="175" spans="9:40">
      <c r="I175" s="23"/>
      <c r="J175" s="23"/>
      <c r="K175" s="23"/>
      <c r="L175" s="23"/>
      <c r="N175" s="23"/>
      <c r="O175" s="23"/>
      <c r="P175" s="23"/>
      <c r="Q175" s="23"/>
      <c r="R175" s="23"/>
      <c r="S175" s="23"/>
      <c r="T175" s="23"/>
      <c r="U175" s="23"/>
      <c r="V175" s="23"/>
      <c r="W175" s="23"/>
      <c r="X175" s="23"/>
      <c r="Y175" s="23"/>
      <c r="AA175" s="23"/>
      <c r="AB175" s="23"/>
      <c r="AC175" s="23"/>
      <c r="AD175" s="23"/>
      <c r="AE175" s="23"/>
      <c r="AF175" s="23"/>
      <c r="AG175" s="23"/>
      <c r="AH175" s="23"/>
      <c r="AI175" s="23"/>
      <c r="AJ175" s="23"/>
      <c r="AK175" s="23"/>
      <c r="AL175" s="23"/>
      <c r="AM175" s="23"/>
      <c r="AN175" s="23"/>
    </row>
    <row r="176" spans="9:40">
      <c r="I176" s="23"/>
      <c r="J176" s="23"/>
      <c r="K176" s="23"/>
      <c r="L176" s="23"/>
      <c r="N176" s="23"/>
      <c r="O176" s="23"/>
      <c r="P176" s="23"/>
      <c r="Q176" s="23"/>
      <c r="R176" s="23"/>
      <c r="S176" s="23"/>
      <c r="T176" s="23"/>
      <c r="U176" s="23"/>
      <c r="V176" s="23"/>
      <c r="W176" s="23"/>
      <c r="X176" s="23"/>
      <c r="Y176" s="23"/>
      <c r="AA176" s="23"/>
      <c r="AB176" s="23"/>
      <c r="AC176" s="23"/>
      <c r="AD176" s="23"/>
      <c r="AE176" s="23"/>
      <c r="AF176" s="23"/>
      <c r="AG176" s="23"/>
      <c r="AH176" s="23"/>
      <c r="AI176" s="23"/>
      <c r="AJ176" s="23"/>
      <c r="AK176" s="23"/>
      <c r="AL176" s="23"/>
      <c r="AM176" s="23"/>
      <c r="AN176" s="23"/>
    </row>
    <row r="177" spans="9:40">
      <c r="I177" s="23"/>
      <c r="J177" s="23"/>
      <c r="K177" s="23"/>
      <c r="L177" s="23"/>
      <c r="N177" s="23"/>
      <c r="O177" s="23"/>
      <c r="P177" s="23"/>
      <c r="Q177" s="23"/>
      <c r="R177" s="23"/>
      <c r="S177" s="23"/>
      <c r="T177" s="23"/>
      <c r="U177" s="23"/>
      <c r="V177" s="23"/>
      <c r="W177" s="23"/>
      <c r="X177" s="23"/>
      <c r="Y177" s="23"/>
      <c r="AA177" s="23"/>
      <c r="AB177" s="23"/>
      <c r="AC177" s="23"/>
      <c r="AD177" s="23"/>
      <c r="AE177" s="23"/>
      <c r="AF177" s="23"/>
      <c r="AG177" s="23"/>
      <c r="AH177" s="23"/>
      <c r="AI177" s="23"/>
      <c r="AJ177" s="23"/>
      <c r="AK177" s="23"/>
      <c r="AL177" s="23"/>
      <c r="AM177" s="23"/>
      <c r="AN177" s="23"/>
    </row>
    <row r="178" spans="9:40">
      <c r="I178" s="23"/>
      <c r="J178" s="23"/>
      <c r="K178" s="23"/>
      <c r="L178" s="23"/>
      <c r="N178" s="23"/>
      <c r="O178" s="23"/>
      <c r="P178" s="23"/>
      <c r="Q178" s="23"/>
      <c r="R178" s="23"/>
      <c r="S178" s="23"/>
      <c r="T178" s="23"/>
      <c r="U178" s="23"/>
      <c r="V178" s="23"/>
      <c r="W178" s="23"/>
      <c r="X178" s="23"/>
      <c r="Y178" s="23"/>
      <c r="AA178" s="23"/>
      <c r="AB178" s="23"/>
      <c r="AC178" s="23"/>
      <c r="AD178" s="23"/>
      <c r="AE178" s="23"/>
      <c r="AF178" s="23"/>
      <c r="AG178" s="23"/>
      <c r="AH178" s="23"/>
      <c r="AI178" s="23"/>
      <c r="AJ178" s="23"/>
      <c r="AK178" s="23"/>
      <c r="AL178" s="23"/>
      <c r="AM178" s="23"/>
      <c r="AN178" s="23"/>
    </row>
    <row r="179" spans="9:40">
      <c r="I179" s="23"/>
      <c r="J179" s="23"/>
      <c r="K179" s="23"/>
      <c r="L179" s="23"/>
      <c r="N179" s="23"/>
      <c r="O179" s="23"/>
      <c r="P179" s="23"/>
      <c r="Q179" s="23"/>
      <c r="R179" s="23"/>
      <c r="S179" s="23"/>
      <c r="T179" s="23"/>
      <c r="U179" s="23"/>
      <c r="V179" s="23"/>
      <c r="W179" s="23"/>
      <c r="X179" s="23"/>
      <c r="Y179" s="23"/>
      <c r="AA179" s="23"/>
      <c r="AB179" s="23"/>
      <c r="AC179" s="23"/>
      <c r="AD179" s="23"/>
      <c r="AE179" s="23"/>
      <c r="AF179" s="23"/>
      <c r="AG179" s="23"/>
      <c r="AH179" s="23"/>
      <c r="AI179" s="23"/>
      <c r="AJ179" s="23"/>
      <c r="AK179" s="23"/>
      <c r="AL179" s="23"/>
      <c r="AM179" s="23"/>
      <c r="AN179" s="23"/>
    </row>
    <row r="180" spans="9:40">
      <c r="I180" s="23"/>
      <c r="J180" s="23"/>
      <c r="K180" s="23"/>
      <c r="L180" s="23"/>
      <c r="N180" s="23"/>
      <c r="O180" s="23"/>
      <c r="P180" s="23"/>
      <c r="Q180" s="23"/>
      <c r="R180" s="23"/>
      <c r="S180" s="23"/>
      <c r="T180" s="23"/>
      <c r="U180" s="23"/>
      <c r="V180" s="23"/>
      <c r="W180" s="23"/>
      <c r="X180" s="23"/>
      <c r="Y180" s="23"/>
      <c r="AA180" s="23"/>
      <c r="AB180" s="23"/>
      <c r="AC180" s="23"/>
      <c r="AD180" s="23"/>
      <c r="AE180" s="23"/>
      <c r="AF180" s="23"/>
      <c r="AG180" s="23"/>
      <c r="AH180" s="23"/>
      <c r="AI180" s="23"/>
      <c r="AJ180" s="23"/>
      <c r="AK180" s="23"/>
      <c r="AL180" s="23"/>
      <c r="AM180" s="23"/>
      <c r="AN180" s="23"/>
    </row>
    <row r="181" spans="9:40">
      <c r="I181" s="23"/>
      <c r="J181" s="23"/>
      <c r="K181" s="23"/>
      <c r="L181" s="23"/>
      <c r="N181" s="23"/>
      <c r="O181" s="23"/>
      <c r="P181" s="23"/>
      <c r="Q181" s="23"/>
      <c r="R181" s="23"/>
      <c r="S181" s="23"/>
      <c r="T181" s="23"/>
      <c r="U181" s="23"/>
      <c r="V181" s="23"/>
      <c r="W181" s="23"/>
      <c r="X181" s="23"/>
      <c r="Y181" s="23"/>
      <c r="AA181" s="23"/>
      <c r="AB181" s="23"/>
      <c r="AC181" s="23"/>
      <c r="AD181" s="23"/>
      <c r="AE181" s="23"/>
      <c r="AF181" s="23"/>
      <c r="AG181" s="23"/>
      <c r="AH181" s="23"/>
      <c r="AI181" s="23"/>
      <c r="AJ181" s="23"/>
      <c r="AK181" s="23"/>
      <c r="AL181" s="23"/>
      <c r="AM181" s="23"/>
      <c r="AN181" s="23"/>
    </row>
    <row r="182" spans="9:40">
      <c r="I182" s="23"/>
      <c r="J182" s="23"/>
      <c r="K182" s="23"/>
      <c r="L182" s="23"/>
      <c r="N182" s="23"/>
      <c r="O182" s="23"/>
      <c r="P182" s="23"/>
      <c r="Q182" s="23"/>
      <c r="R182" s="23"/>
      <c r="S182" s="23"/>
      <c r="T182" s="23"/>
      <c r="U182" s="23"/>
      <c r="V182" s="23"/>
      <c r="W182" s="23"/>
      <c r="X182" s="23"/>
      <c r="Y182" s="23"/>
      <c r="AA182" s="23"/>
      <c r="AB182" s="23"/>
      <c r="AC182" s="23"/>
      <c r="AD182" s="23"/>
      <c r="AE182" s="23"/>
      <c r="AF182" s="23"/>
      <c r="AG182" s="23"/>
      <c r="AH182" s="23"/>
      <c r="AI182" s="23"/>
      <c r="AJ182" s="23"/>
      <c r="AK182" s="23"/>
      <c r="AL182" s="23"/>
      <c r="AM182" s="23"/>
      <c r="AN182" s="23"/>
    </row>
    <row r="183" spans="9:40">
      <c r="I183" s="23"/>
      <c r="J183" s="23"/>
      <c r="K183" s="23"/>
      <c r="L183" s="23"/>
      <c r="N183" s="23"/>
      <c r="O183" s="23"/>
      <c r="P183" s="23"/>
      <c r="Q183" s="23"/>
      <c r="R183" s="23"/>
      <c r="S183" s="23"/>
      <c r="T183" s="23"/>
      <c r="U183" s="23"/>
      <c r="V183" s="23"/>
      <c r="W183" s="23"/>
      <c r="X183" s="23"/>
      <c r="Y183" s="23"/>
      <c r="AA183" s="23"/>
      <c r="AB183" s="23"/>
      <c r="AC183" s="23"/>
      <c r="AD183" s="23"/>
      <c r="AE183" s="23"/>
      <c r="AF183" s="23"/>
      <c r="AG183" s="23"/>
      <c r="AH183" s="23"/>
      <c r="AI183" s="23"/>
      <c r="AJ183" s="23"/>
      <c r="AK183" s="23"/>
      <c r="AL183" s="23"/>
      <c r="AM183" s="23"/>
      <c r="AN183" s="23"/>
    </row>
    <row r="184" spans="9:40">
      <c r="I184" s="23"/>
      <c r="J184" s="23"/>
      <c r="K184" s="23"/>
      <c r="L184" s="23"/>
      <c r="N184" s="23"/>
      <c r="O184" s="23"/>
      <c r="P184" s="23"/>
      <c r="Q184" s="23"/>
      <c r="R184" s="23"/>
      <c r="S184" s="23"/>
      <c r="T184" s="23"/>
      <c r="U184" s="23"/>
      <c r="V184" s="23"/>
      <c r="W184" s="23"/>
      <c r="X184" s="23"/>
      <c r="Y184" s="23"/>
      <c r="AA184" s="23"/>
      <c r="AB184" s="23"/>
      <c r="AC184" s="23"/>
      <c r="AD184" s="23"/>
      <c r="AE184" s="23"/>
      <c r="AF184" s="23"/>
      <c r="AG184" s="23"/>
      <c r="AH184" s="23"/>
      <c r="AI184" s="23"/>
      <c r="AJ184" s="23"/>
      <c r="AK184" s="23"/>
      <c r="AL184" s="23"/>
      <c r="AM184" s="23"/>
      <c r="AN184" s="23"/>
    </row>
    <row r="185" spans="9:40">
      <c r="I185" s="23"/>
      <c r="J185" s="23"/>
      <c r="K185" s="23"/>
      <c r="L185" s="23"/>
      <c r="N185" s="23"/>
      <c r="O185" s="23"/>
      <c r="P185" s="23"/>
      <c r="Q185" s="23"/>
      <c r="R185" s="23"/>
      <c r="S185" s="23"/>
      <c r="T185" s="23"/>
      <c r="U185" s="23"/>
      <c r="V185" s="23"/>
      <c r="W185" s="23"/>
      <c r="X185" s="23"/>
      <c r="Y185" s="23"/>
      <c r="AA185" s="23"/>
      <c r="AB185" s="23"/>
      <c r="AC185" s="23"/>
      <c r="AD185" s="23"/>
      <c r="AE185" s="23"/>
      <c r="AF185" s="23"/>
      <c r="AG185" s="23"/>
      <c r="AH185" s="23"/>
      <c r="AI185" s="23"/>
      <c r="AJ185" s="23"/>
      <c r="AK185" s="23"/>
      <c r="AL185" s="23"/>
      <c r="AM185" s="23"/>
      <c r="AN185" s="23"/>
    </row>
    <row r="186" spans="9:40">
      <c r="I186" s="23"/>
      <c r="J186" s="23"/>
      <c r="K186" s="23"/>
      <c r="L186" s="23"/>
      <c r="N186" s="23"/>
      <c r="O186" s="23"/>
      <c r="P186" s="23"/>
      <c r="Q186" s="23"/>
      <c r="R186" s="23"/>
      <c r="S186" s="23"/>
      <c r="T186" s="23"/>
      <c r="U186" s="23"/>
      <c r="V186" s="23"/>
      <c r="W186" s="23"/>
      <c r="X186" s="23"/>
      <c r="Y186" s="23"/>
      <c r="AA186" s="23"/>
      <c r="AB186" s="23"/>
      <c r="AC186" s="23"/>
      <c r="AD186" s="23"/>
      <c r="AE186" s="23"/>
      <c r="AF186" s="23"/>
      <c r="AG186" s="23"/>
      <c r="AH186" s="23"/>
      <c r="AI186" s="23"/>
      <c r="AJ186" s="23"/>
      <c r="AK186" s="23"/>
      <c r="AL186" s="23"/>
      <c r="AM186" s="23"/>
      <c r="AN186" s="23"/>
    </row>
    <row r="187" spans="9:40">
      <c r="I187" s="23"/>
      <c r="J187" s="23"/>
      <c r="K187" s="23"/>
      <c r="L187" s="23"/>
      <c r="N187" s="23"/>
      <c r="O187" s="23"/>
      <c r="P187" s="23"/>
      <c r="Q187" s="23"/>
      <c r="R187" s="23"/>
      <c r="S187" s="23"/>
      <c r="T187" s="23"/>
      <c r="U187" s="23"/>
      <c r="V187" s="23"/>
      <c r="W187" s="23"/>
      <c r="X187" s="23"/>
      <c r="Y187" s="23"/>
      <c r="AA187" s="23"/>
      <c r="AB187" s="23"/>
      <c r="AC187" s="23"/>
      <c r="AD187" s="23"/>
      <c r="AE187" s="23"/>
      <c r="AF187" s="23"/>
      <c r="AG187" s="23"/>
      <c r="AH187" s="23"/>
      <c r="AI187" s="23"/>
      <c r="AJ187" s="23"/>
      <c r="AK187" s="23"/>
      <c r="AL187" s="23"/>
      <c r="AM187" s="23"/>
      <c r="AN187" s="23"/>
    </row>
    <row r="188" spans="9:40">
      <c r="I188" s="23"/>
      <c r="J188" s="23"/>
      <c r="K188" s="23"/>
      <c r="L188" s="23"/>
      <c r="N188" s="23"/>
      <c r="O188" s="23"/>
      <c r="P188" s="23"/>
      <c r="Q188" s="23"/>
      <c r="R188" s="23"/>
      <c r="S188" s="23"/>
      <c r="T188" s="23"/>
      <c r="U188" s="23"/>
      <c r="V188" s="23"/>
      <c r="W188" s="23"/>
      <c r="X188" s="23"/>
      <c r="Y188" s="23"/>
      <c r="AA188" s="23"/>
      <c r="AB188" s="23"/>
      <c r="AC188" s="23"/>
      <c r="AD188" s="23"/>
      <c r="AE188" s="23"/>
      <c r="AF188" s="23"/>
      <c r="AG188" s="23"/>
      <c r="AH188" s="23"/>
      <c r="AI188" s="23"/>
      <c r="AJ188" s="23"/>
      <c r="AK188" s="23"/>
      <c r="AL188" s="23"/>
      <c r="AM188" s="23"/>
      <c r="AN188" s="23"/>
    </row>
    <row r="189" spans="9:40">
      <c r="I189" s="23"/>
      <c r="J189" s="23"/>
      <c r="K189" s="23"/>
      <c r="L189" s="23"/>
      <c r="N189" s="23"/>
      <c r="O189" s="23"/>
      <c r="P189" s="23"/>
      <c r="Q189" s="23"/>
      <c r="R189" s="23"/>
      <c r="S189" s="23"/>
      <c r="T189" s="23"/>
      <c r="U189" s="23"/>
      <c r="V189" s="23"/>
      <c r="W189" s="23"/>
      <c r="X189" s="23"/>
      <c r="Y189" s="23"/>
      <c r="AA189" s="23"/>
      <c r="AB189" s="23"/>
      <c r="AC189" s="23"/>
      <c r="AD189" s="23"/>
      <c r="AE189" s="23"/>
      <c r="AF189" s="23"/>
      <c r="AG189" s="23"/>
      <c r="AH189" s="23"/>
      <c r="AI189" s="23"/>
      <c r="AJ189" s="23"/>
      <c r="AK189" s="23"/>
      <c r="AL189" s="23"/>
      <c r="AM189" s="23"/>
      <c r="AN189" s="23"/>
    </row>
    <row r="190" spans="9:40">
      <c r="I190" s="23"/>
      <c r="J190" s="23"/>
      <c r="K190" s="23"/>
      <c r="L190" s="23"/>
      <c r="N190" s="23"/>
      <c r="O190" s="23"/>
      <c r="P190" s="23"/>
      <c r="Q190" s="23"/>
      <c r="R190" s="23"/>
      <c r="S190" s="23"/>
      <c r="T190" s="23"/>
      <c r="U190" s="23"/>
      <c r="V190" s="23"/>
      <c r="W190" s="23"/>
      <c r="X190" s="23"/>
      <c r="Y190" s="23"/>
      <c r="AA190" s="23"/>
      <c r="AB190" s="23"/>
      <c r="AC190" s="23"/>
      <c r="AD190" s="23"/>
      <c r="AE190" s="23"/>
      <c r="AF190" s="23"/>
      <c r="AG190" s="23"/>
      <c r="AH190" s="23"/>
      <c r="AI190" s="23"/>
      <c r="AJ190" s="23"/>
      <c r="AK190" s="23"/>
      <c r="AL190" s="23"/>
      <c r="AM190" s="23"/>
      <c r="AN190" s="23"/>
    </row>
    <row r="191" spans="9:40">
      <c r="I191" s="23"/>
      <c r="J191" s="23"/>
      <c r="K191" s="23"/>
      <c r="L191" s="23"/>
      <c r="N191" s="23"/>
      <c r="O191" s="23"/>
      <c r="P191" s="23"/>
      <c r="Q191" s="23"/>
      <c r="R191" s="23"/>
      <c r="S191" s="23"/>
      <c r="T191" s="23"/>
      <c r="U191" s="23"/>
      <c r="V191" s="23"/>
      <c r="W191" s="23"/>
      <c r="X191" s="23"/>
      <c r="Y191" s="23"/>
      <c r="AA191" s="23"/>
      <c r="AB191" s="23"/>
      <c r="AC191" s="23"/>
      <c r="AD191" s="23"/>
      <c r="AE191" s="23"/>
      <c r="AF191" s="23"/>
      <c r="AG191" s="23"/>
      <c r="AH191" s="23"/>
      <c r="AI191" s="23"/>
      <c r="AJ191" s="23"/>
      <c r="AK191" s="23"/>
      <c r="AL191" s="23"/>
      <c r="AM191" s="23"/>
      <c r="AN191" s="23"/>
    </row>
    <row r="192" spans="9:40">
      <c r="I192" s="23"/>
      <c r="J192" s="23"/>
      <c r="K192" s="23"/>
      <c r="L192" s="23"/>
      <c r="N192" s="23"/>
      <c r="O192" s="23"/>
      <c r="P192" s="23"/>
      <c r="Q192" s="23"/>
      <c r="R192" s="23"/>
      <c r="S192" s="23"/>
      <c r="T192" s="23"/>
      <c r="U192" s="23"/>
      <c r="V192" s="23"/>
      <c r="W192" s="23"/>
      <c r="X192" s="23"/>
      <c r="Y192" s="23"/>
      <c r="AA192" s="23"/>
      <c r="AB192" s="23"/>
      <c r="AC192" s="23"/>
      <c r="AD192" s="23"/>
      <c r="AE192" s="23"/>
      <c r="AF192" s="23"/>
      <c r="AG192" s="23"/>
      <c r="AH192" s="23"/>
      <c r="AI192" s="23"/>
      <c r="AJ192" s="23"/>
      <c r="AK192" s="23"/>
      <c r="AL192" s="23"/>
      <c r="AM192" s="23"/>
      <c r="AN192" s="23"/>
    </row>
    <row r="193" spans="9:40">
      <c r="I193" s="23"/>
      <c r="J193" s="23"/>
      <c r="K193" s="23"/>
      <c r="L193" s="23"/>
      <c r="N193" s="23"/>
      <c r="O193" s="23"/>
      <c r="P193" s="23"/>
      <c r="Q193" s="23"/>
      <c r="R193" s="23"/>
      <c r="S193" s="23"/>
      <c r="T193" s="23"/>
      <c r="U193" s="23"/>
      <c r="V193" s="23"/>
      <c r="W193" s="23"/>
      <c r="X193" s="23"/>
      <c r="Y193" s="23"/>
      <c r="AA193" s="23"/>
      <c r="AB193" s="23"/>
      <c r="AC193" s="23"/>
      <c r="AD193" s="23"/>
      <c r="AE193" s="23"/>
      <c r="AF193" s="23"/>
      <c r="AG193" s="23"/>
      <c r="AH193" s="23"/>
      <c r="AI193" s="23"/>
      <c r="AJ193" s="23"/>
      <c r="AK193" s="23"/>
      <c r="AL193" s="23"/>
      <c r="AM193" s="23"/>
      <c r="AN193" s="23"/>
    </row>
    <row r="194" spans="9:40">
      <c r="I194" s="23"/>
      <c r="J194" s="23"/>
      <c r="K194" s="23"/>
      <c r="L194" s="23"/>
      <c r="N194" s="23"/>
      <c r="O194" s="23"/>
      <c r="P194" s="23"/>
      <c r="Q194" s="23"/>
      <c r="R194" s="23"/>
      <c r="S194" s="23"/>
      <c r="T194" s="23"/>
      <c r="U194" s="23"/>
      <c r="V194" s="23"/>
      <c r="W194" s="23"/>
      <c r="X194" s="23"/>
      <c r="Y194" s="23"/>
      <c r="AA194" s="23"/>
      <c r="AB194" s="23"/>
      <c r="AC194" s="23"/>
      <c r="AD194" s="23"/>
      <c r="AE194" s="23"/>
      <c r="AF194" s="23"/>
      <c r="AG194" s="23"/>
      <c r="AH194" s="23"/>
      <c r="AI194" s="23"/>
      <c r="AJ194" s="23"/>
      <c r="AK194" s="23"/>
      <c r="AL194" s="23"/>
      <c r="AM194" s="23"/>
      <c r="AN194" s="23"/>
    </row>
    <row r="195" spans="9:40">
      <c r="I195" s="23"/>
      <c r="J195" s="23"/>
      <c r="K195" s="23"/>
      <c r="L195" s="23"/>
      <c r="N195" s="23"/>
      <c r="O195" s="23"/>
      <c r="P195" s="23"/>
      <c r="Q195" s="23"/>
      <c r="R195" s="23"/>
      <c r="S195" s="23"/>
      <c r="T195" s="23"/>
      <c r="U195" s="23"/>
      <c r="V195" s="23"/>
      <c r="W195" s="23"/>
      <c r="X195" s="23"/>
      <c r="Y195" s="23"/>
      <c r="AA195" s="23"/>
      <c r="AB195" s="23"/>
      <c r="AC195" s="23"/>
      <c r="AD195" s="23"/>
      <c r="AE195" s="23"/>
      <c r="AF195" s="23"/>
      <c r="AG195" s="23"/>
      <c r="AH195" s="23"/>
      <c r="AI195" s="23"/>
      <c r="AJ195" s="23"/>
      <c r="AK195" s="23"/>
      <c r="AL195" s="23"/>
      <c r="AM195" s="23"/>
      <c r="AN195" s="23"/>
    </row>
    <row r="196" spans="9:40">
      <c r="I196" s="23"/>
      <c r="J196" s="23"/>
      <c r="K196" s="23"/>
      <c r="L196" s="23"/>
      <c r="N196" s="23"/>
      <c r="O196" s="23"/>
      <c r="P196" s="23"/>
      <c r="Q196" s="23"/>
      <c r="R196" s="23"/>
      <c r="S196" s="23"/>
      <c r="T196" s="23"/>
      <c r="U196" s="23"/>
      <c r="V196" s="23"/>
      <c r="W196" s="23"/>
      <c r="X196" s="23"/>
      <c r="Y196" s="23"/>
      <c r="AA196" s="23"/>
      <c r="AB196" s="23"/>
      <c r="AC196" s="23"/>
      <c r="AD196" s="23"/>
      <c r="AE196" s="23"/>
      <c r="AF196" s="23"/>
      <c r="AG196" s="23"/>
      <c r="AH196" s="23"/>
      <c r="AI196" s="23"/>
      <c r="AJ196" s="23"/>
      <c r="AK196" s="23"/>
      <c r="AL196" s="23"/>
      <c r="AM196" s="23"/>
      <c r="AN196" s="23"/>
    </row>
    <row r="197" spans="9:40">
      <c r="I197" s="23"/>
      <c r="J197" s="23"/>
      <c r="K197" s="23"/>
      <c r="L197" s="23"/>
      <c r="N197" s="23"/>
      <c r="O197" s="23"/>
      <c r="P197" s="23"/>
      <c r="Q197" s="23"/>
      <c r="R197" s="23"/>
      <c r="S197" s="23"/>
      <c r="T197" s="23"/>
      <c r="U197" s="23"/>
      <c r="V197" s="23"/>
      <c r="W197" s="23"/>
      <c r="X197" s="23"/>
      <c r="Y197" s="23"/>
      <c r="AA197" s="23"/>
      <c r="AB197" s="23"/>
      <c r="AC197" s="23"/>
      <c r="AD197" s="23"/>
      <c r="AE197" s="23"/>
      <c r="AF197" s="23"/>
      <c r="AG197" s="23"/>
      <c r="AH197" s="23"/>
      <c r="AI197" s="23"/>
      <c r="AJ197" s="23"/>
      <c r="AK197" s="23"/>
      <c r="AL197" s="23"/>
      <c r="AM197" s="23"/>
      <c r="AN197" s="23"/>
    </row>
    <row r="198" spans="9:40">
      <c r="I198" s="23"/>
      <c r="J198" s="23"/>
      <c r="K198" s="23"/>
      <c r="L198" s="23"/>
      <c r="N198" s="23"/>
      <c r="O198" s="23"/>
      <c r="P198" s="23"/>
      <c r="Q198" s="23"/>
      <c r="R198" s="23"/>
      <c r="S198" s="23"/>
      <c r="T198" s="23"/>
      <c r="U198" s="23"/>
      <c r="V198" s="23"/>
      <c r="W198" s="23"/>
      <c r="X198" s="23"/>
      <c r="Y198" s="23"/>
      <c r="AA198" s="23"/>
      <c r="AB198" s="23"/>
      <c r="AC198" s="23"/>
      <c r="AD198" s="23"/>
      <c r="AE198" s="23"/>
      <c r="AF198" s="23"/>
      <c r="AG198" s="23"/>
      <c r="AH198" s="23"/>
      <c r="AI198" s="23"/>
      <c r="AJ198" s="23"/>
      <c r="AK198" s="23"/>
      <c r="AL198" s="23"/>
      <c r="AM198" s="23"/>
      <c r="AN198" s="23"/>
    </row>
    <row r="199" spans="9:40">
      <c r="I199" s="23"/>
      <c r="J199" s="23"/>
      <c r="K199" s="23"/>
      <c r="L199" s="23"/>
      <c r="N199" s="23"/>
      <c r="O199" s="23"/>
      <c r="P199" s="23"/>
      <c r="Q199" s="23"/>
      <c r="R199" s="23"/>
      <c r="S199" s="23"/>
      <c r="T199" s="23"/>
      <c r="U199" s="23"/>
      <c r="V199" s="23"/>
      <c r="W199" s="23"/>
      <c r="X199" s="23"/>
      <c r="Y199" s="23"/>
      <c r="AA199" s="23"/>
      <c r="AB199" s="23"/>
      <c r="AC199" s="23"/>
      <c r="AD199" s="23"/>
      <c r="AE199" s="23"/>
      <c r="AF199" s="23"/>
      <c r="AG199" s="23"/>
      <c r="AH199" s="23"/>
      <c r="AI199" s="23"/>
      <c r="AJ199" s="23"/>
      <c r="AK199" s="23"/>
      <c r="AL199" s="23"/>
      <c r="AM199" s="23"/>
      <c r="AN199" s="23"/>
    </row>
    <row r="200" spans="9:40">
      <c r="I200" s="23"/>
      <c r="J200" s="23"/>
      <c r="K200" s="23"/>
      <c r="L200" s="23"/>
      <c r="N200" s="23"/>
      <c r="O200" s="23"/>
      <c r="P200" s="23"/>
      <c r="Q200" s="23"/>
      <c r="R200" s="23"/>
      <c r="S200" s="23"/>
      <c r="T200" s="23"/>
      <c r="U200" s="23"/>
      <c r="V200" s="23"/>
      <c r="W200" s="23"/>
      <c r="X200" s="23"/>
      <c r="Y200" s="23"/>
      <c r="AA200" s="23"/>
      <c r="AB200" s="23"/>
      <c r="AC200" s="23"/>
      <c r="AD200" s="23"/>
      <c r="AE200" s="23"/>
      <c r="AF200" s="23"/>
      <c r="AG200" s="23"/>
      <c r="AH200" s="23"/>
      <c r="AI200" s="23"/>
      <c r="AJ200" s="23"/>
      <c r="AK200" s="23"/>
      <c r="AL200" s="23"/>
      <c r="AM200" s="23"/>
      <c r="AN200" s="23"/>
    </row>
    <row r="201" spans="9:40">
      <c r="I201" s="23"/>
      <c r="J201" s="23"/>
      <c r="K201" s="23"/>
      <c r="L201" s="23"/>
      <c r="N201" s="23"/>
      <c r="O201" s="23"/>
      <c r="P201" s="23"/>
      <c r="Q201" s="23"/>
      <c r="R201" s="23"/>
      <c r="S201" s="23"/>
      <c r="T201" s="23"/>
      <c r="U201" s="23"/>
      <c r="V201" s="23"/>
      <c r="W201" s="23"/>
      <c r="X201" s="23"/>
      <c r="Y201" s="23"/>
      <c r="AA201" s="23"/>
      <c r="AB201" s="23"/>
      <c r="AC201" s="23"/>
      <c r="AD201" s="23"/>
      <c r="AE201" s="23"/>
      <c r="AF201" s="23"/>
      <c r="AG201" s="23"/>
      <c r="AH201" s="23"/>
      <c r="AI201" s="23"/>
      <c r="AJ201" s="23"/>
      <c r="AK201" s="23"/>
      <c r="AL201" s="23"/>
      <c r="AM201" s="23"/>
      <c r="AN201" s="23"/>
    </row>
    <row r="202" spans="9:40">
      <c r="I202" s="23"/>
      <c r="J202" s="23"/>
      <c r="K202" s="23"/>
      <c r="L202" s="23"/>
      <c r="N202" s="23"/>
      <c r="O202" s="23"/>
      <c r="P202" s="23"/>
      <c r="Q202" s="23"/>
      <c r="R202" s="23"/>
      <c r="S202" s="23"/>
      <c r="T202" s="23"/>
      <c r="U202" s="23"/>
      <c r="V202" s="23"/>
      <c r="W202" s="23"/>
      <c r="X202" s="23"/>
      <c r="Y202" s="23"/>
      <c r="AA202" s="23"/>
      <c r="AB202" s="23"/>
      <c r="AC202" s="23"/>
      <c r="AD202" s="23"/>
      <c r="AE202" s="23"/>
      <c r="AF202" s="23"/>
      <c r="AG202" s="23"/>
      <c r="AH202" s="23"/>
      <c r="AI202" s="23"/>
      <c r="AJ202" s="23"/>
      <c r="AK202" s="23"/>
      <c r="AL202" s="23"/>
      <c r="AM202" s="23"/>
      <c r="AN202" s="23"/>
    </row>
    <row r="203" spans="9:40">
      <c r="I203" s="23"/>
      <c r="J203" s="23"/>
      <c r="K203" s="23"/>
      <c r="L203" s="23"/>
      <c r="N203" s="23"/>
      <c r="O203" s="23"/>
      <c r="P203" s="23"/>
      <c r="Q203" s="23"/>
      <c r="R203" s="23"/>
      <c r="S203" s="23"/>
      <c r="T203" s="23"/>
      <c r="U203" s="23"/>
      <c r="V203" s="23"/>
      <c r="W203" s="23"/>
      <c r="X203" s="23"/>
      <c r="Y203" s="23"/>
      <c r="AA203" s="23"/>
      <c r="AB203" s="23"/>
      <c r="AC203" s="23"/>
      <c r="AD203" s="23"/>
      <c r="AE203" s="23"/>
      <c r="AF203" s="23"/>
      <c r="AG203" s="23"/>
      <c r="AH203" s="23"/>
      <c r="AI203" s="23"/>
      <c r="AJ203" s="23"/>
      <c r="AK203" s="23"/>
      <c r="AL203" s="23"/>
      <c r="AM203" s="23"/>
      <c r="AN203" s="23"/>
    </row>
    <row r="204" spans="9:40">
      <c r="I204" s="23"/>
      <c r="J204" s="23"/>
      <c r="K204" s="23"/>
      <c r="L204" s="23"/>
      <c r="N204" s="23"/>
      <c r="O204" s="23"/>
      <c r="P204" s="23"/>
      <c r="Q204" s="23"/>
      <c r="R204" s="23"/>
      <c r="S204" s="23"/>
      <c r="T204" s="23"/>
      <c r="U204" s="23"/>
      <c r="V204" s="23"/>
      <c r="W204" s="23"/>
      <c r="X204" s="23"/>
      <c r="Y204" s="23"/>
      <c r="AA204" s="23"/>
      <c r="AB204" s="23"/>
      <c r="AC204" s="23"/>
      <c r="AD204" s="23"/>
      <c r="AE204" s="23"/>
      <c r="AF204" s="23"/>
      <c r="AG204" s="23"/>
      <c r="AH204" s="23"/>
      <c r="AI204" s="23"/>
      <c r="AJ204" s="23"/>
      <c r="AK204" s="23"/>
      <c r="AL204" s="23"/>
      <c r="AM204" s="23"/>
      <c r="AN204" s="23"/>
    </row>
    <row r="205" spans="9:40">
      <c r="I205" s="23"/>
      <c r="J205" s="23"/>
      <c r="K205" s="23"/>
      <c r="L205" s="23"/>
      <c r="N205" s="23"/>
      <c r="O205" s="23"/>
      <c r="P205" s="23"/>
      <c r="Q205" s="23"/>
      <c r="R205" s="23"/>
      <c r="S205" s="23"/>
      <c r="T205" s="23"/>
      <c r="U205" s="23"/>
      <c r="V205" s="23"/>
      <c r="W205" s="23"/>
      <c r="X205" s="23"/>
      <c r="Y205" s="23"/>
      <c r="AA205" s="23"/>
      <c r="AB205" s="23"/>
      <c r="AC205" s="23"/>
      <c r="AD205" s="23"/>
      <c r="AE205" s="23"/>
      <c r="AF205" s="23"/>
      <c r="AG205" s="23"/>
      <c r="AH205" s="23"/>
      <c r="AI205" s="23"/>
      <c r="AJ205" s="23"/>
      <c r="AK205" s="23"/>
      <c r="AL205" s="23"/>
      <c r="AM205" s="23"/>
      <c r="AN205" s="23"/>
    </row>
    <row r="206" spans="9:40">
      <c r="I206" s="23"/>
      <c r="J206" s="23"/>
      <c r="K206" s="23"/>
      <c r="L206" s="23"/>
      <c r="N206" s="23"/>
      <c r="O206" s="23"/>
      <c r="P206" s="23"/>
      <c r="Q206" s="23"/>
      <c r="R206" s="23"/>
      <c r="S206" s="23"/>
      <c r="T206" s="23"/>
      <c r="U206" s="23"/>
      <c r="V206" s="23"/>
      <c r="W206" s="23"/>
      <c r="X206" s="23"/>
      <c r="Y206" s="23"/>
      <c r="AA206" s="23"/>
      <c r="AB206" s="23"/>
      <c r="AC206" s="23"/>
      <c r="AD206" s="23"/>
      <c r="AE206" s="23"/>
      <c r="AF206" s="23"/>
      <c r="AG206" s="23"/>
      <c r="AH206" s="23"/>
      <c r="AI206" s="23"/>
      <c r="AJ206" s="23"/>
      <c r="AK206" s="23"/>
      <c r="AL206" s="23"/>
      <c r="AM206" s="23"/>
      <c r="AN206" s="23"/>
    </row>
    <row r="207" spans="9:40">
      <c r="I207" s="23"/>
      <c r="J207" s="23"/>
      <c r="K207" s="23"/>
      <c r="L207" s="23"/>
      <c r="N207" s="23"/>
      <c r="O207" s="23"/>
      <c r="P207" s="23"/>
      <c r="Q207" s="23"/>
      <c r="R207" s="23"/>
      <c r="S207" s="23"/>
      <c r="T207" s="23"/>
      <c r="U207" s="23"/>
      <c r="V207" s="23"/>
      <c r="W207" s="23"/>
      <c r="X207" s="23"/>
      <c r="Y207" s="23"/>
      <c r="AA207" s="23"/>
      <c r="AB207" s="23"/>
      <c r="AC207" s="23"/>
      <c r="AD207" s="23"/>
      <c r="AE207" s="23"/>
      <c r="AF207" s="23"/>
      <c r="AG207" s="23"/>
      <c r="AH207" s="23"/>
      <c r="AI207" s="23"/>
      <c r="AJ207" s="23"/>
      <c r="AK207" s="23"/>
      <c r="AL207" s="23"/>
      <c r="AM207" s="23"/>
      <c r="AN207" s="23"/>
    </row>
    <row r="208" spans="9:40">
      <c r="I208" s="23"/>
      <c r="J208" s="23"/>
      <c r="K208" s="23"/>
      <c r="L208" s="23"/>
      <c r="N208" s="23"/>
      <c r="O208" s="23"/>
      <c r="P208" s="23"/>
      <c r="Q208" s="23"/>
      <c r="R208" s="23"/>
      <c r="S208" s="23"/>
      <c r="T208" s="23"/>
      <c r="U208" s="23"/>
      <c r="V208" s="23"/>
      <c r="W208" s="23"/>
      <c r="X208" s="23"/>
      <c r="Y208" s="23"/>
      <c r="AA208" s="23"/>
      <c r="AB208" s="23"/>
      <c r="AC208" s="23"/>
      <c r="AD208" s="23"/>
      <c r="AE208" s="23"/>
      <c r="AF208" s="23"/>
      <c r="AG208" s="23"/>
      <c r="AH208" s="23"/>
      <c r="AI208" s="23"/>
      <c r="AJ208" s="23"/>
      <c r="AK208" s="23"/>
      <c r="AL208" s="23"/>
      <c r="AM208" s="23"/>
      <c r="AN208" s="23"/>
    </row>
    <row r="209" spans="9:40">
      <c r="I209" s="23"/>
      <c r="J209" s="23"/>
      <c r="K209" s="23"/>
      <c r="L209" s="23"/>
      <c r="N209" s="23"/>
      <c r="O209" s="23"/>
      <c r="P209" s="23"/>
      <c r="Q209" s="23"/>
      <c r="R209" s="23"/>
      <c r="S209" s="23"/>
      <c r="T209" s="23"/>
      <c r="U209" s="23"/>
      <c r="V209" s="23"/>
      <c r="W209" s="23"/>
      <c r="X209" s="23"/>
      <c r="Y209" s="23"/>
      <c r="AA209" s="23"/>
      <c r="AB209" s="23"/>
      <c r="AC209" s="23"/>
      <c r="AD209" s="23"/>
      <c r="AE209" s="23"/>
      <c r="AF209" s="23"/>
      <c r="AG209" s="23"/>
      <c r="AH209" s="23"/>
      <c r="AI209" s="23"/>
      <c r="AJ209" s="23"/>
      <c r="AK209" s="23"/>
      <c r="AL209" s="23"/>
      <c r="AM209" s="23"/>
      <c r="AN209" s="23"/>
    </row>
    <row r="210" spans="9:40">
      <c r="I210" s="23"/>
      <c r="J210" s="23"/>
      <c r="K210" s="23"/>
      <c r="L210" s="23"/>
      <c r="N210" s="23"/>
      <c r="O210" s="23"/>
      <c r="P210" s="23"/>
      <c r="Q210" s="23"/>
      <c r="R210" s="23"/>
      <c r="S210" s="23"/>
      <c r="T210" s="23"/>
      <c r="U210" s="23"/>
      <c r="V210" s="23"/>
      <c r="W210" s="23"/>
      <c r="X210" s="23"/>
      <c r="Y210" s="23"/>
      <c r="AA210" s="23"/>
      <c r="AB210" s="23"/>
      <c r="AC210" s="23"/>
      <c r="AD210" s="23"/>
      <c r="AE210" s="23"/>
      <c r="AF210" s="23"/>
      <c r="AG210" s="23"/>
      <c r="AH210" s="23"/>
      <c r="AI210" s="23"/>
      <c r="AJ210" s="23"/>
      <c r="AK210" s="23"/>
      <c r="AL210" s="23"/>
      <c r="AM210" s="23"/>
      <c r="AN210" s="23"/>
    </row>
    <row r="211" spans="9:40">
      <c r="I211" s="23"/>
      <c r="J211" s="23"/>
      <c r="K211" s="23"/>
      <c r="L211" s="23"/>
      <c r="N211" s="23"/>
      <c r="O211" s="23"/>
      <c r="P211" s="23"/>
      <c r="Q211" s="23"/>
      <c r="R211" s="23"/>
      <c r="S211" s="23"/>
      <c r="T211" s="23"/>
      <c r="U211" s="23"/>
      <c r="V211" s="23"/>
      <c r="W211" s="23"/>
      <c r="X211" s="23"/>
      <c r="Y211" s="23"/>
      <c r="AA211" s="23"/>
      <c r="AB211" s="23"/>
      <c r="AC211" s="23"/>
      <c r="AD211" s="23"/>
      <c r="AE211" s="23"/>
      <c r="AF211" s="23"/>
      <c r="AG211" s="23"/>
      <c r="AH211" s="23"/>
      <c r="AI211" s="23"/>
      <c r="AJ211" s="23"/>
      <c r="AK211" s="23"/>
      <c r="AL211" s="23"/>
      <c r="AM211" s="23"/>
      <c r="AN211" s="23"/>
    </row>
    <row r="212" spans="9:40">
      <c r="I212" s="23"/>
      <c r="J212" s="23"/>
      <c r="K212" s="23"/>
      <c r="L212" s="23"/>
      <c r="N212" s="23"/>
      <c r="O212" s="23"/>
      <c r="P212" s="23"/>
      <c r="Q212" s="23"/>
      <c r="R212" s="23"/>
      <c r="S212" s="23"/>
      <c r="T212" s="23"/>
      <c r="U212" s="23"/>
      <c r="V212" s="23"/>
      <c r="W212" s="23"/>
      <c r="X212" s="23"/>
      <c r="Y212" s="23"/>
      <c r="AA212" s="23"/>
      <c r="AB212" s="23"/>
      <c r="AC212" s="23"/>
      <c r="AD212" s="23"/>
      <c r="AE212" s="23"/>
      <c r="AF212" s="23"/>
      <c r="AG212" s="23"/>
      <c r="AH212" s="23"/>
      <c r="AI212" s="23"/>
      <c r="AJ212" s="23"/>
      <c r="AK212" s="23"/>
      <c r="AL212" s="23"/>
      <c r="AM212" s="23"/>
      <c r="AN212" s="23"/>
    </row>
    <row r="213" spans="9:40">
      <c r="I213" s="23"/>
      <c r="J213" s="23"/>
      <c r="K213" s="23"/>
      <c r="L213" s="23"/>
      <c r="N213" s="23"/>
      <c r="O213" s="23"/>
      <c r="P213" s="23"/>
      <c r="Q213" s="23"/>
      <c r="R213" s="23"/>
      <c r="S213" s="23"/>
      <c r="T213" s="23"/>
      <c r="U213" s="23"/>
      <c r="V213" s="23"/>
      <c r="W213" s="23"/>
      <c r="X213" s="23"/>
      <c r="Y213" s="23"/>
      <c r="AA213" s="23"/>
      <c r="AB213" s="23"/>
      <c r="AC213" s="23"/>
      <c r="AD213" s="23"/>
      <c r="AE213" s="23"/>
      <c r="AF213" s="23"/>
      <c r="AG213" s="23"/>
      <c r="AH213" s="23"/>
      <c r="AI213" s="23"/>
      <c r="AJ213" s="23"/>
      <c r="AK213" s="23"/>
      <c r="AL213" s="23"/>
      <c r="AM213" s="23"/>
      <c r="AN213" s="23"/>
    </row>
    <row r="214" spans="9:40">
      <c r="I214" s="23"/>
      <c r="J214" s="23"/>
      <c r="K214" s="23"/>
      <c r="L214" s="23"/>
      <c r="N214" s="23"/>
      <c r="O214" s="23"/>
      <c r="P214" s="23"/>
      <c r="Q214" s="23"/>
      <c r="R214" s="23"/>
      <c r="S214" s="23"/>
      <c r="T214" s="23"/>
      <c r="U214" s="23"/>
      <c r="V214" s="23"/>
      <c r="W214" s="23"/>
      <c r="X214" s="23"/>
      <c r="Y214" s="23"/>
      <c r="AA214" s="23"/>
      <c r="AB214" s="23"/>
      <c r="AC214" s="23"/>
      <c r="AD214" s="23"/>
      <c r="AE214" s="23"/>
      <c r="AF214" s="23"/>
      <c r="AG214" s="23"/>
      <c r="AH214" s="23"/>
      <c r="AI214" s="23"/>
      <c r="AJ214" s="23"/>
      <c r="AK214" s="23"/>
      <c r="AL214" s="23"/>
      <c r="AM214" s="23"/>
      <c r="AN214" s="23"/>
    </row>
    <row r="215" spans="9:40">
      <c r="I215" s="23"/>
      <c r="J215" s="23"/>
      <c r="K215" s="23"/>
      <c r="L215" s="23"/>
      <c r="N215" s="23"/>
      <c r="O215" s="23"/>
      <c r="P215" s="23"/>
      <c r="Q215" s="23"/>
      <c r="R215" s="23"/>
      <c r="S215" s="23"/>
      <c r="T215" s="23"/>
      <c r="U215" s="23"/>
      <c r="V215" s="23"/>
      <c r="W215" s="23"/>
      <c r="X215" s="23"/>
      <c r="Y215" s="23"/>
      <c r="AA215" s="23"/>
      <c r="AB215" s="23"/>
      <c r="AC215" s="23"/>
      <c r="AD215" s="23"/>
      <c r="AE215" s="23"/>
      <c r="AF215" s="23"/>
      <c r="AG215" s="23"/>
      <c r="AH215" s="23"/>
      <c r="AI215" s="23"/>
      <c r="AJ215" s="23"/>
      <c r="AK215" s="23"/>
      <c r="AL215" s="23"/>
      <c r="AM215" s="23"/>
      <c r="AN215" s="23"/>
    </row>
    <row r="216" spans="9:40">
      <c r="I216" s="23"/>
      <c r="J216" s="23"/>
      <c r="K216" s="23"/>
      <c r="L216" s="23"/>
      <c r="N216" s="23"/>
      <c r="O216" s="23"/>
      <c r="P216" s="23"/>
      <c r="Q216" s="23"/>
      <c r="R216" s="23"/>
      <c r="S216" s="23"/>
      <c r="T216" s="23"/>
      <c r="U216" s="23"/>
      <c r="V216" s="23"/>
      <c r="W216" s="23"/>
      <c r="X216" s="23"/>
      <c r="Y216" s="23"/>
      <c r="AA216" s="23"/>
      <c r="AB216" s="23"/>
      <c r="AC216" s="23"/>
      <c r="AD216" s="23"/>
      <c r="AE216" s="23"/>
      <c r="AF216" s="23"/>
      <c r="AG216" s="23"/>
      <c r="AH216" s="23"/>
      <c r="AI216" s="23"/>
      <c r="AJ216" s="23"/>
      <c r="AK216" s="23"/>
      <c r="AL216" s="23"/>
      <c r="AM216" s="23"/>
      <c r="AN216" s="23"/>
    </row>
    <row r="217" spans="9:40">
      <c r="I217" s="23"/>
      <c r="J217" s="23"/>
      <c r="K217" s="23"/>
      <c r="L217" s="23"/>
      <c r="N217" s="23"/>
      <c r="O217" s="23"/>
      <c r="P217" s="23"/>
      <c r="Q217" s="23"/>
      <c r="R217" s="23"/>
      <c r="S217" s="23"/>
      <c r="T217" s="23"/>
      <c r="U217" s="23"/>
      <c r="V217" s="23"/>
      <c r="W217" s="23"/>
      <c r="X217" s="23"/>
      <c r="Y217" s="23"/>
      <c r="AA217" s="23"/>
      <c r="AB217" s="23"/>
      <c r="AC217" s="23"/>
      <c r="AD217" s="23"/>
      <c r="AE217" s="23"/>
      <c r="AF217" s="23"/>
      <c r="AG217" s="23"/>
      <c r="AH217" s="23"/>
      <c r="AI217" s="23"/>
      <c r="AJ217" s="23"/>
      <c r="AK217" s="23"/>
      <c r="AL217" s="23"/>
      <c r="AM217" s="23"/>
      <c r="AN217" s="23"/>
    </row>
    <row r="218" spans="9:40">
      <c r="I218" s="23"/>
      <c r="J218" s="23"/>
      <c r="K218" s="23"/>
      <c r="L218" s="23"/>
      <c r="N218" s="23"/>
      <c r="O218" s="23"/>
      <c r="P218" s="23"/>
      <c r="Q218" s="23"/>
      <c r="R218" s="23"/>
      <c r="S218" s="23"/>
      <c r="T218" s="23"/>
      <c r="U218" s="23"/>
      <c r="V218" s="23"/>
      <c r="W218" s="23"/>
      <c r="X218" s="23"/>
      <c r="Y218" s="23"/>
      <c r="AA218" s="23"/>
      <c r="AB218" s="23"/>
      <c r="AC218" s="23"/>
      <c r="AD218" s="23"/>
      <c r="AE218" s="23"/>
      <c r="AF218" s="23"/>
      <c r="AG218" s="23"/>
      <c r="AH218" s="23"/>
      <c r="AI218" s="23"/>
      <c r="AJ218" s="23"/>
      <c r="AK218" s="23"/>
      <c r="AL218" s="23"/>
      <c r="AM218" s="23"/>
      <c r="AN218" s="23"/>
    </row>
    <row r="219" spans="9:40">
      <c r="I219" s="23"/>
      <c r="J219" s="23"/>
      <c r="K219" s="23"/>
      <c r="L219" s="23"/>
      <c r="N219" s="23"/>
      <c r="O219" s="23"/>
      <c r="P219" s="23"/>
      <c r="Q219" s="23"/>
      <c r="R219" s="23"/>
      <c r="S219" s="23"/>
      <c r="T219" s="23"/>
      <c r="U219" s="23"/>
      <c r="V219" s="23"/>
      <c r="W219" s="23"/>
      <c r="X219" s="23"/>
      <c r="Y219" s="23"/>
      <c r="AA219" s="23"/>
      <c r="AB219" s="23"/>
      <c r="AC219" s="23"/>
      <c r="AD219" s="23"/>
      <c r="AE219" s="23"/>
      <c r="AF219" s="23"/>
      <c r="AG219" s="23"/>
      <c r="AH219" s="23"/>
      <c r="AI219" s="23"/>
      <c r="AJ219" s="23"/>
      <c r="AK219" s="23"/>
      <c r="AL219" s="23"/>
      <c r="AM219" s="23"/>
      <c r="AN219" s="23"/>
    </row>
    <row r="220" spans="9:40">
      <c r="I220" s="23"/>
      <c r="J220" s="23"/>
      <c r="K220" s="23"/>
      <c r="L220" s="23"/>
      <c r="N220" s="23"/>
      <c r="O220" s="23"/>
      <c r="P220" s="23"/>
      <c r="Q220" s="23"/>
      <c r="R220" s="23"/>
      <c r="S220" s="23"/>
      <c r="T220" s="23"/>
      <c r="U220" s="23"/>
      <c r="V220" s="23"/>
      <c r="W220" s="23"/>
      <c r="X220" s="23"/>
      <c r="Y220" s="23"/>
      <c r="AA220" s="23"/>
      <c r="AB220" s="23"/>
      <c r="AC220" s="23"/>
      <c r="AD220" s="23"/>
      <c r="AE220" s="23"/>
      <c r="AF220" s="23"/>
      <c r="AG220" s="23"/>
      <c r="AH220" s="23"/>
      <c r="AI220" s="23"/>
      <c r="AJ220" s="23"/>
      <c r="AK220" s="23"/>
      <c r="AL220" s="23"/>
      <c r="AM220" s="23"/>
      <c r="AN220" s="23"/>
    </row>
    <row r="221" spans="9:40">
      <c r="I221" s="23"/>
      <c r="J221" s="23"/>
      <c r="K221" s="23"/>
      <c r="L221" s="23"/>
      <c r="N221" s="23"/>
      <c r="O221" s="23"/>
      <c r="P221" s="23"/>
      <c r="Q221" s="23"/>
      <c r="R221" s="23"/>
      <c r="S221" s="23"/>
      <c r="T221" s="23"/>
      <c r="U221" s="23"/>
      <c r="V221" s="23"/>
      <c r="W221" s="23"/>
      <c r="X221" s="23"/>
      <c r="Y221" s="23"/>
      <c r="AA221" s="23"/>
      <c r="AB221" s="23"/>
      <c r="AC221" s="23"/>
      <c r="AD221" s="23"/>
      <c r="AE221" s="23"/>
      <c r="AF221" s="23"/>
      <c r="AG221" s="23"/>
      <c r="AH221" s="23"/>
      <c r="AI221" s="23"/>
      <c r="AJ221" s="23"/>
      <c r="AK221" s="23"/>
      <c r="AL221" s="23"/>
      <c r="AM221" s="23"/>
      <c r="AN221" s="23"/>
    </row>
    <row r="222" spans="9:40">
      <c r="I222" s="23"/>
      <c r="J222" s="23"/>
      <c r="K222" s="23"/>
      <c r="L222" s="23"/>
      <c r="N222" s="23"/>
      <c r="O222" s="23"/>
      <c r="P222" s="23"/>
      <c r="Q222" s="23"/>
      <c r="R222" s="23"/>
      <c r="S222" s="23"/>
      <c r="T222" s="23"/>
      <c r="U222" s="23"/>
      <c r="V222" s="23"/>
      <c r="W222" s="23"/>
      <c r="X222" s="23"/>
      <c r="Y222" s="23"/>
      <c r="AA222" s="23"/>
      <c r="AB222" s="23"/>
      <c r="AC222" s="23"/>
      <c r="AD222" s="23"/>
      <c r="AE222" s="23"/>
      <c r="AF222" s="23"/>
      <c r="AG222" s="23"/>
      <c r="AH222" s="23"/>
      <c r="AI222" s="23"/>
      <c r="AJ222" s="23"/>
      <c r="AK222" s="23"/>
      <c r="AL222" s="23"/>
      <c r="AM222" s="23"/>
      <c r="AN222" s="23"/>
    </row>
    <row r="223" spans="9:40">
      <c r="I223" s="23"/>
      <c r="J223" s="23"/>
      <c r="K223" s="23"/>
      <c r="L223" s="23"/>
      <c r="N223" s="23"/>
      <c r="O223" s="23"/>
      <c r="P223" s="23"/>
      <c r="Q223" s="23"/>
      <c r="R223" s="23"/>
      <c r="S223" s="23"/>
      <c r="T223" s="23"/>
      <c r="U223" s="23"/>
      <c r="V223" s="23"/>
      <c r="W223" s="23"/>
      <c r="X223" s="23"/>
      <c r="Y223" s="23"/>
      <c r="AA223" s="23"/>
      <c r="AB223" s="23"/>
      <c r="AC223" s="23"/>
      <c r="AD223" s="23"/>
      <c r="AE223" s="23"/>
      <c r="AF223" s="23"/>
      <c r="AG223" s="23"/>
      <c r="AH223" s="23"/>
      <c r="AI223" s="23"/>
      <c r="AJ223" s="23"/>
      <c r="AK223" s="23"/>
      <c r="AL223" s="23"/>
      <c r="AM223" s="23"/>
      <c r="AN223" s="23"/>
    </row>
    <row r="224" spans="9:40">
      <c r="I224" s="23"/>
      <c r="J224" s="23"/>
      <c r="K224" s="23"/>
      <c r="L224" s="23"/>
      <c r="N224" s="23"/>
      <c r="O224" s="23"/>
      <c r="P224" s="23"/>
      <c r="Q224" s="23"/>
      <c r="R224" s="23"/>
      <c r="S224" s="23"/>
      <c r="T224" s="23"/>
      <c r="U224" s="23"/>
      <c r="V224" s="23"/>
      <c r="W224" s="23"/>
      <c r="X224" s="23"/>
      <c r="Y224" s="23"/>
      <c r="AA224" s="23"/>
      <c r="AB224" s="23"/>
      <c r="AC224" s="23"/>
      <c r="AD224" s="23"/>
      <c r="AE224" s="23"/>
      <c r="AF224" s="23"/>
      <c r="AG224" s="23"/>
      <c r="AH224" s="23"/>
      <c r="AI224" s="23"/>
      <c r="AJ224" s="23"/>
      <c r="AK224" s="23"/>
      <c r="AL224" s="23"/>
      <c r="AM224" s="23"/>
      <c r="AN224" s="23"/>
    </row>
    <row r="225" spans="9:40">
      <c r="I225" s="23"/>
      <c r="J225" s="23"/>
      <c r="K225" s="23"/>
      <c r="L225" s="23"/>
      <c r="N225" s="23"/>
      <c r="O225" s="23"/>
      <c r="P225" s="23"/>
      <c r="Q225" s="23"/>
      <c r="R225" s="23"/>
      <c r="S225" s="23"/>
      <c r="T225" s="23"/>
      <c r="U225" s="23"/>
      <c r="V225" s="23"/>
      <c r="W225" s="23"/>
      <c r="X225" s="23"/>
      <c r="Y225" s="23"/>
      <c r="AA225" s="23"/>
      <c r="AB225" s="23"/>
      <c r="AC225" s="23"/>
      <c r="AD225" s="23"/>
      <c r="AE225" s="23"/>
      <c r="AF225" s="23"/>
      <c r="AG225" s="23"/>
      <c r="AH225" s="23"/>
      <c r="AI225" s="23"/>
      <c r="AJ225" s="23"/>
      <c r="AK225" s="23"/>
      <c r="AL225" s="23"/>
      <c r="AM225" s="23"/>
      <c r="AN225" s="23"/>
    </row>
    <row r="226" spans="9:40">
      <c r="I226" s="23"/>
      <c r="J226" s="23"/>
      <c r="K226" s="23"/>
      <c r="L226" s="23"/>
      <c r="N226" s="23"/>
      <c r="O226" s="23"/>
      <c r="P226" s="23"/>
      <c r="Q226" s="23"/>
      <c r="R226" s="23"/>
      <c r="S226" s="23"/>
      <c r="T226" s="23"/>
      <c r="U226" s="23"/>
      <c r="V226" s="23"/>
      <c r="W226" s="23"/>
      <c r="X226" s="23"/>
      <c r="Y226" s="23"/>
      <c r="AA226" s="23"/>
      <c r="AB226" s="23"/>
      <c r="AC226" s="23"/>
      <c r="AD226" s="23"/>
      <c r="AE226" s="23"/>
      <c r="AF226" s="23"/>
      <c r="AG226" s="23"/>
      <c r="AH226" s="23"/>
      <c r="AI226" s="23"/>
      <c r="AJ226" s="23"/>
      <c r="AK226" s="23"/>
      <c r="AL226" s="23"/>
      <c r="AM226" s="23"/>
      <c r="AN226" s="23"/>
    </row>
    <row r="227" spans="9:40">
      <c r="I227" s="23"/>
      <c r="J227" s="23"/>
      <c r="K227" s="23"/>
      <c r="L227" s="23"/>
      <c r="N227" s="23"/>
      <c r="O227" s="23"/>
      <c r="P227" s="23"/>
      <c r="Q227" s="23"/>
      <c r="R227" s="23"/>
      <c r="S227" s="23"/>
      <c r="T227" s="23"/>
      <c r="U227" s="23"/>
      <c r="V227" s="23"/>
      <c r="W227" s="23"/>
      <c r="X227" s="23"/>
      <c r="Y227" s="23"/>
      <c r="AA227" s="23"/>
      <c r="AB227" s="23"/>
      <c r="AC227" s="23"/>
      <c r="AD227" s="23"/>
      <c r="AE227" s="23"/>
      <c r="AF227" s="23"/>
      <c r="AG227" s="23"/>
      <c r="AH227" s="23"/>
      <c r="AI227" s="23"/>
      <c r="AJ227" s="23"/>
      <c r="AK227" s="23"/>
      <c r="AL227" s="23"/>
      <c r="AM227" s="23"/>
      <c r="AN227" s="23"/>
    </row>
    <row r="228" spans="9:40">
      <c r="I228" s="23"/>
      <c r="J228" s="23"/>
      <c r="K228" s="23"/>
      <c r="L228" s="23"/>
      <c r="N228" s="23"/>
      <c r="O228" s="23"/>
      <c r="P228" s="23"/>
      <c r="Q228" s="23"/>
      <c r="R228" s="23"/>
      <c r="S228" s="23"/>
      <c r="T228" s="23"/>
      <c r="U228" s="23"/>
      <c r="V228" s="23"/>
      <c r="W228" s="23"/>
      <c r="X228" s="23"/>
      <c r="Y228" s="23"/>
      <c r="AA228" s="23"/>
      <c r="AB228" s="23"/>
      <c r="AC228" s="23"/>
      <c r="AD228" s="23"/>
      <c r="AE228" s="23"/>
      <c r="AF228" s="23"/>
      <c r="AG228" s="23"/>
      <c r="AH228" s="23"/>
      <c r="AI228" s="23"/>
      <c r="AJ228" s="23"/>
      <c r="AK228" s="23"/>
      <c r="AL228" s="23"/>
      <c r="AM228" s="23"/>
      <c r="AN228" s="23"/>
    </row>
    <row r="229" spans="9:40">
      <c r="I229" s="23"/>
      <c r="J229" s="23"/>
      <c r="K229" s="23"/>
      <c r="L229" s="23"/>
      <c r="N229" s="23"/>
      <c r="O229" s="23"/>
      <c r="P229" s="23"/>
      <c r="Q229" s="23"/>
      <c r="R229" s="23"/>
      <c r="S229" s="23"/>
      <c r="T229" s="23"/>
      <c r="U229" s="23"/>
      <c r="V229" s="23"/>
      <c r="W229" s="23"/>
      <c r="X229" s="23"/>
      <c r="Y229" s="23"/>
      <c r="AA229" s="23"/>
      <c r="AB229" s="23"/>
      <c r="AC229" s="23"/>
      <c r="AD229" s="23"/>
      <c r="AE229" s="23"/>
      <c r="AF229" s="23"/>
      <c r="AG229" s="23"/>
      <c r="AH229" s="23"/>
      <c r="AI229" s="23"/>
      <c r="AJ229" s="23"/>
      <c r="AK229" s="23"/>
      <c r="AL229" s="23"/>
      <c r="AM229" s="23"/>
      <c r="AN229" s="23"/>
    </row>
    <row r="230" spans="9:40">
      <c r="I230" s="23"/>
      <c r="J230" s="23"/>
      <c r="K230" s="23"/>
      <c r="L230" s="23"/>
      <c r="N230" s="23"/>
      <c r="O230" s="23"/>
      <c r="P230" s="23"/>
      <c r="Q230" s="23"/>
      <c r="R230" s="23"/>
      <c r="S230" s="23"/>
      <c r="T230" s="23"/>
      <c r="U230" s="23"/>
      <c r="V230" s="23"/>
      <c r="W230" s="23"/>
      <c r="X230" s="23"/>
      <c r="Y230" s="23"/>
      <c r="AA230" s="23"/>
      <c r="AB230" s="23"/>
      <c r="AC230" s="23"/>
      <c r="AD230" s="23"/>
      <c r="AE230" s="23"/>
      <c r="AF230" s="23"/>
      <c r="AG230" s="23"/>
      <c r="AH230" s="23"/>
      <c r="AI230" s="23"/>
      <c r="AJ230" s="23"/>
      <c r="AK230" s="23"/>
      <c r="AL230" s="23"/>
      <c r="AM230" s="23"/>
      <c r="AN230" s="23"/>
    </row>
    <row r="231" spans="9:40">
      <c r="I231" s="23"/>
      <c r="J231" s="23"/>
      <c r="K231" s="23"/>
      <c r="L231" s="23"/>
      <c r="N231" s="23"/>
      <c r="O231" s="23"/>
      <c r="P231" s="23"/>
      <c r="Q231" s="23"/>
      <c r="R231" s="23"/>
      <c r="S231" s="23"/>
      <c r="T231" s="23"/>
      <c r="U231" s="23"/>
      <c r="V231" s="23"/>
      <c r="W231" s="23"/>
      <c r="X231" s="23"/>
      <c r="Y231" s="23"/>
      <c r="AA231" s="23"/>
      <c r="AB231" s="23"/>
      <c r="AC231" s="23"/>
      <c r="AD231" s="23"/>
      <c r="AE231" s="23"/>
      <c r="AF231" s="23"/>
      <c r="AG231" s="23"/>
      <c r="AH231" s="23"/>
      <c r="AI231" s="23"/>
      <c r="AJ231" s="23"/>
      <c r="AK231" s="23"/>
      <c r="AL231" s="23"/>
      <c r="AM231" s="23"/>
      <c r="AN231" s="23"/>
    </row>
    <row r="232" spans="9:40">
      <c r="I232" s="23"/>
      <c r="J232" s="23"/>
      <c r="K232" s="23"/>
      <c r="L232" s="23"/>
      <c r="N232" s="23"/>
      <c r="O232" s="23"/>
      <c r="P232" s="23"/>
      <c r="Q232" s="23"/>
      <c r="R232" s="23"/>
      <c r="S232" s="23"/>
      <c r="T232" s="23"/>
      <c r="U232" s="23"/>
      <c r="V232" s="23"/>
      <c r="W232" s="23"/>
      <c r="X232" s="23"/>
      <c r="Y232" s="23"/>
      <c r="AA232" s="23"/>
      <c r="AB232" s="23"/>
      <c r="AC232" s="23"/>
      <c r="AD232" s="23"/>
      <c r="AE232" s="23"/>
      <c r="AF232" s="23"/>
      <c r="AG232" s="23"/>
      <c r="AH232" s="23"/>
      <c r="AI232" s="23"/>
      <c r="AJ232" s="23"/>
      <c r="AK232" s="23"/>
      <c r="AL232" s="23"/>
      <c r="AM232" s="23"/>
      <c r="AN232" s="23"/>
    </row>
    <row r="233" spans="9:40">
      <c r="I233" s="23"/>
      <c r="J233" s="23"/>
      <c r="K233" s="23"/>
      <c r="L233" s="23"/>
      <c r="N233" s="23"/>
      <c r="O233" s="23"/>
      <c r="P233" s="23"/>
      <c r="Q233" s="23"/>
      <c r="R233" s="23"/>
      <c r="S233" s="23"/>
      <c r="T233" s="23"/>
      <c r="U233" s="23"/>
      <c r="V233" s="23"/>
      <c r="W233" s="23"/>
      <c r="X233" s="23"/>
      <c r="Y233" s="23"/>
      <c r="AA233" s="23"/>
      <c r="AB233" s="23"/>
      <c r="AC233" s="23"/>
      <c r="AD233" s="23"/>
      <c r="AE233" s="23"/>
      <c r="AF233" s="23"/>
      <c r="AG233" s="23"/>
      <c r="AH233" s="23"/>
      <c r="AI233" s="23"/>
      <c r="AJ233" s="23"/>
      <c r="AK233" s="23"/>
      <c r="AL233" s="23"/>
      <c r="AM233" s="23"/>
      <c r="AN233" s="23"/>
    </row>
    <row r="234" spans="9:40">
      <c r="I234" s="23"/>
      <c r="J234" s="23"/>
      <c r="K234" s="23"/>
      <c r="L234" s="23"/>
      <c r="N234" s="23"/>
      <c r="O234" s="23"/>
      <c r="P234" s="23"/>
      <c r="Q234" s="23"/>
      <c r="R234" s="23"/>
      <c r="S234" s="23"/>
      <c r="T234" s="23"/>
      <c r="U234" s="23"/>
      <c r="V234" s="23"/>
      <c r="W234" s="23"/>
      <c r="X234" s="23"/>
      <c r="Y234" s="23"/>
      <c r="AA234" s="23"/>
      <c r="AB234" s="23"/>
      <c r="AC234" s="23"/>
      <c r="AD234" s="23"/>
      <c r="AE234" s="23"/>
      <c r="AF234" s="23"/>
      <c r="AG234" s="23"/>
      <c r="AH234" s="23"/>
      <c r="AI234" s="23"/>
      <c r="AJ234" s="23"/>
      <c r="AK234" s="23"/>
      <c r="AL234" s="23"/>
      <c r="AM234" s="23"/>
      <c r="AN234" s="23"/>
    </row>
  </sheetData>
  <mergeCells count="30">
    <mergeCell ref="AA6:AO6"/>
    <mergeCell ref="X8:X9"/>
    <mergeCell ref="B99:T99"/>
    <mergeCell ref="B6:B9"/>
    <mergeCell ref="C6:C9"/>
    <mergeCell ref="D6:D9"/>
    <mergeCell ref="I6:Y6"/>
    <mergeCell ref="G6:G9"/>
    <mergeCell ref="F6:F9"/>
    <mergeCell ref="I7:I9"/>
    <mergeCell ref="J7:V7"/>
    <mergeCell ref="J8:J9"/>
    <mergeCell ref="K8:K9"/>
    <mergeCell ref="Y8:Y9"/>
    <mergeCell ref="L8:O8"/>
    <mergeCell ref="Q8:T8"/>
    <mergeCell ref="V8:V9"/>
    <mergeCell ref="AO8:AO9"/>
    <mergeCell ref="AD8:AD9"/>
    <mergeCell ref="AK8:AK9"/>
    <mergeCell ref="AI8:AI9"/>
    <mergeCell ref="AE8:AE9"/>
    <mergeCell ref="AA7:AA9"/>
    <mergeCell ref="AB7:AB9"/>
    <mergeCell ref="AC7:AG7"/>
    <mergeCell ref="AC8:AC9"/>
    <mergeCell ref="AG8:AG9"/>
    <mergeCell ref="AF8:AF9"/>
    <mergeCell ref="AM8:AM9"/>
    <mergeCell ref="AN8:AN9"/>
  </mergeCells>
  <conditionalFormatting sqref="F59:G59 V58:V59 X58:Y59 AI58:AI59 AK58:AK59 AM58:AO59 AA58:AG59 Q58:T59 I58:O59">
    <cfRule type="expression" dxfId="2165" priority="73">
      <formula>AND(F58="",+#REF!="Georgia (2013)")</formula>
    </cfRule>
    <cfRule type="expression" dxfId="2164" priority="74">
      <formula>OR(AND(F58="",+#REF!="United States (2011)"),AND(F58="",+#REF!="Armenia (2011)"),AND(F58="",+#REF!="Bolivia (2015)"),AND(F58="",+#REF!="Brazil (2009)"),AND(F58="",+#REF!="Colombia (2010)"),AND(F58="",+#REF!="Colombia (2014)"),AND(F58="",+#REF!="Costa Rica (2010)"),AND(F58="",+#REF!="Dominican Republic (2013)"),AND(F58="",+#REF!="Ecuador (2011)"),AND(F58="",+#REF!="El Salvador (2015)"),AND(F58="",+#REF!="Ethiopia (2010)"),AND(F58="",+#REF!="Ghana (2012)"),AND(F58="",+#REF!="Guatemala (2011)"),AND(F58="",+#REF!="Honduras (2011)"),AND(F58="",+#REF!="Iran (2011)"),AND(F58="",+#REF!="Jordan (2010)"),AND(F58="",+#REF!="Mexico (2010)"),AND(F58="",+#REF!="Mexico (2012)"),AND(F58="",+#REF!="Mexico (2014)"),AND(F58="",+#REF!="Nicaragua (2009)"),AND(F58="",+#REF!="Panama (2016)"),AND(F58="",+#REF!="Peru (2011)"),AND(F58="",+#REF!="Russia (2010)"),AND(F58="",+#REF!="South Africa (2010)"),AND(F58="",+#REF!="Tanzania (2011)"),AND(F58="",+#REF!="Tunisia (2010)"),AND(F58="",+#REF!="Uganda (2012)"),AND(F58="",+#REF!="Uruguay (2009)"),AND(F58="",+#REF!="Venezuela (2013)"))</formula>
    </cfRule>
  </conditionalFormatting>
  <conditionalFormatting sqref="F58:G58">
    <cfRule type="expression" dxfId="2163" priority="71">
      <formula>AND(F58="",+#REF!="Georgia (2013)")</formula>
    </cfRule>
    <cfRule type="expression" dxfId="2162" priority="72">
      <formula>OR(AND(F58="",+#REF!="United States (2011)"),AND(F58="",+#REF!="Armenia (2011)"),AND(F58="",+#REF!="Bolivia (2015)"),AND(F58="",+#REF!="Brazil (2009)"),AND(F58="",+#REF!="Colombia (2010)"),AND(F58="",+#REF!="Colombia (2014)"),AND(F58="",+#REF!="Costa Rica (2010)"),AND(F58="",+#REF!="Dominican Republic (2013)"),AND(F58="",+#REF!="Ecuador (2011)"),AND(F58="",+#REF!="El Salvador (2015)"),AND(F58="",+#REF!="Ethiopia (2010)"),AND(F58="",+#REF!="Ghana (2012)"),AND(F58="",+#REF!="Guatemala (2011)"),AND(F58="",+#REF!="Honduras (2011)"),AND(F58="",+#REF!="Iran (2011)"),AND(F58="",+#REF!="Jordan (2010)"),AND(F58="",+#REF!="Mexico (2010)"),AND(F58="",+#REF!="Mexico (2012)"),AND(F58="",+#REF!="Mexico (2014)"),AND(F58="",+#REF!="Nicaragua (2009)"),AND(F58="",+#REF!="Panama (2016)"),AND(F58="",+#REF!="Peru (2011)"),AND(F58="",+#REF!="Russia (2010)"),AND(F58="",+#REF!="South Africa (2010)"),AND(F58="",+#REF!="Tanzania (2011)"),AND(F58="",+#REF!="Tunisia (2010)"),AND(F58="",+#REF!="Uganda (2012)"),AND(F58="",+#REF!="Uruguay (2009)"),AND(F58="",+#REF!="Venezuela (2013)"))</formula>
    </cfRule>
  </conditionalFormatting>
  <conditionalFormatting sqref="V53">
    <cfRule type="expression" dxfId="2161" priority="69">
      <formula>AND(V53="",+#REF!="Georgia (2013)")</formula>
    </cfRule>
    <cfRule type="expression" dxfId="2160" priority="70">
      <formula>OR(AND(V53="",+#REF!="United States (2011)"),AND(V53="",+#REF!="Armenia (2011)"),AND(V53="",+#REF!="Bolivia (2009)"),AND(V53="",+#REF!="Brazil (2009)"),AND(V53="",+#REF!="Colombia (2010)"),AND(V53="",+#REF!="Colombia (2014)"),AND(V53="",+#REF!="Costa Rica (2010)"),AND(V53="",+#REF!="Dominican Republic (2013)"),AND(V53="",+#REF!="Ecuador (2011)"),AND(V53="",+#REF!="El Salvador (2011)"),AND(V53="",+#REF!="Ethiopia (2010)"),AND(V53="",+#REF!="Ghana (2012)"),AND(V53="",+#REF!="Guatemala (2011)"),AND(V53="",+#REF!="Honduras (2011)"),AND(V53="",+#REF!="Iran (2011)"),AND(V53="",+#REF!="Jordan (2010)"),AND(V53="",+#REF!="Mexico (2010)"),AND(V53="",+#REF!="Mexico (2012)"),AND(V53="",+#REF!="Mexico (2014)"),AND(V53="",+#REF!="Nicaragua (2009)"),AND(V53="",+#REF!="Panama (2016)"),AND(V53="",+#REF!="Peru (2009)"),AND(V53="",+#REF!="Peru (2011)"),AND(V53="",+#REF!="Russia (2010)"),AND(V53="",+#REF!="South Africa (2010)"),AND(V53="",+#REF!="Tanzania (2011)"),AND(V53="",+#REF!="Tunisia (2010)"),AND(V53="",+#REF!="Uganda (2012)"),AND(V53="",+#REF!="Uruguay (2009)"),AND(V53="",+#REF!="Venezuela (2013)"))</formula>
    </cfRule>
  </conditionalFormatting>
  <conditionalFormatting sqref="V54">
    <cfRule type="expression" dxfId="2159" priority="67">
      <formula>AND(V54="",+#REF!="Georgia (2013)")</formula>
    </cfRule>
    <cfRule type="expression" dxfId="2158" priority="68">
      <formula>OR(AND(V54="",+#REF!="United States (2011)"),AND(V54="",+#REF!="Armenia (2011)"),AND(V54="",+#REF!="Bolivia (2009)"),AND(V54="",+#REF!="Brazil (2009)"),AND(V54="",+#REF!="Colombia (2010)"),AND(V54="",+#REF!="Colombia (2014)"),AND(V54="",+#REF!="Costa Rica (2010)"),AND(V54="",+#REF!="Dominican Republic (2013)"),AND(V54="",+#REF!="Ecuador (2011)"),AND(V54="",+#REF!="El Salvador (2011)"),AND(V54="",+#REF!="Ethiopia (2010)"),AND(V54="",+#REF!="Ghana (2012)"),AND(V54="",+#REF!="Guatemala (2011)"),AND(V54="",+#REF!="Honduras (2011)"),AND(V54="",+#REF!="Iran (2011)"),AND(V54="",+#REF!="Jordan (2010)"),AND(V54="",+#REF!="Mexico (2010)"),AND(V54="",+#REF!="Mexico (2012)"),AND(V54="",+#REF!="Mexico (2014)"),AND(V54="",+#REF!="Nicaragua (2009)"),AND(V54="",+#REF!="Panama (2016)"),AND(V54="",+#REF!="Peru (2009)"),AND(V54="",+#REF!="Peru (2011)"),AND(V54="",+#REF!="Russia (2010)"),AND(V54="",+#REF!="South Africa (2010)"),AND(V54="",+#REF!="Tanzania (2011)"),AND(V54="",+#REF!="Tunisia (2010)"),AND(V54="",+#REF!="Uganda (2012)"),AND(V54="",+#REF!="Uruguay (2009)"),AND(V54="",+#REF!="Venezuela (2013)"))</formula>
    </cfRule>
  </conditionalFormatting>
  <conditionalFormatting sqref="AI54">
    <cfRule type="expression" dxfId="2157" priority="61">
      <formula>AND(AI54="",+#REF!="Georgia (2013)")</formula>
    </cfRule>
    <cfRule type="expression" dxfId="2156" priority="62">
      <formula>OR(AND(AI54="",+#REF!="United States (2011)"),AND(AI54="",+#REF!="Armenia (2011)"),AND(AI54="",+#REF!="Bolivia (2009)"),AND(AI54="",+#REF!="Brazil (2009)"),AND(AI54="",+#REF!="Colombia (2010)"),AND(AI54="",+#REF!="Colombia (2014)"),AND(AI54="",+#REF!="Costa Rica (2010)"),AND(AI54="",+#REF!="Dominican Republic (2013)"),AND(AI54="",+#REF!="Ecuador (2011)"),AND(AI54="",+#REF!="El Salvador (2011)"),AND(AI54="",+#REF!="Ethiopia (2010)"),AND(AI54="",+#REF!="Ghana (2012)"),AND(AI54="",+#REF!="Guatemala (2011)"),AND(AI54="",+#REF!="Honduras (2011)"),AND(AI54="",+#REF!="Iran (2011)"),AND(AI54="",+#REF!="Jordan (2010)"),AND(AI54="",+#REF!="Mexico (2010)"),AND(AI54="",+#REF!="Mexico (2012)"),AND(AI54="",+#REF!="Mexico (2014)"),AND(AI54="",+#REF!="Nicaragua (2009)"),AND(AI54="",+#REF!="Panama (2016)"),AND(AI54="",+#REF!="Peru (2009)"),AND(AI54="",+#REF!="Peru (2011)"),AND(AI54="",+#REF!="Russia (2010)"),AND(AI54="",+#REF!="South Africa (2010)"),AND(AI54="",+#REF!="Tanzania (2011)"),AND(AI54="",+#REF!="Tunisia (2010)"),AND(AI54="",+#REF!="Uganda (2012)"),AND(AI54="",+#REF!="Uruguay (2009)"),AND(AI54="",+#REF!="Venezuela (2013)"))</formula>
    </cfRule>
  </conditionalFormatting>
  <conditionalFormatting sqref="AI55">
    <cfRule type="expression" dxfId="2155" priority="59">
      <formula>AND(AI55="",+#REF!="Georgia (2013)")</formula>
    </cfRule>
    <cfRule type="expression" dxfId="2154" priority="60">
      <formula>OR(AND(AI55="",+#REF!="United States (2011)"),AND(AI55="",+#REF!="Armenia (2011)"),AND(AI55="",+#REF!="Bolivia (2009)"),AND(AI55="",+#REF!="Brazil (2009)"),AND(AI55="",+#REF!="Colombia (2010)"),AND(AI55="",+#REF!="Colombia (2014)"),AND(AI55="",+#REF!="Costa Rica (2010)"),AND(AI55="",+#REF!="Dominican Republic (2013)"),AND(AI55="",+#REF!="Ecuador (2011)"),AND(AI55="",+#REF!="El Salvador (2011)"),AND(AI55="",+#REF!="Ethiopia (2010)"),AND(AI55="",+#REF!="Ghana (2012)"),AND(AI55="",+#REF!="Guatemala (2011)"),AND(AI55="",+#REF!="Honduras (2011)"),AND(AI55="",+#REF!="Iran (2011)"),AND(AI55="",+#REF!="Jordan (2010)"),AND(AI55="",+#REF!="Mexico (2010)"),AND(AI55="",+#REF!="Mexico (2012)"),AND(AI55="",+#REF!="Mexico (2014)"),AND(AI55="",+#REF!="Nicaragua (2009)"),AND(AI55="",+#REF!="Panama (2016)"),AND(AI55="",+#REF!="Peru (2009)"),AND(AI55="",+#REF!="Peru (2011)"),AND(AI55="",+#REF!="Russia (2010)"),AND(AI55="",+#REF!="South Africa (2010)"),AND(AI55="",+#REF!="Tanzania (2011)"),AND(AI55="",+#REF!="Tunisia (2010)"),AND(AI55="",+#REF!="Uganda (2012)"),AND(AI55="",+#REF!="Uruguay (2009)"),AND(AI55="",+#REF!="Venezuela (2013)"))</formula>
    </cfRule>
  </conditionalFormatting>
  <conditionalFormatting sqref="AK56">
    <cfRule type="expression" dxfId="2153" priority="57">
      <formula>AND(AK56="",+#REF!="Georgia (2013)")</formula>
    </cfRule>
    <cfRule type="expression" dxfId="2152" priority="58">
      <formula>OR(AND(AK56="",+#REF!="United States (2011)"),AND(AK56="",+#REF!="Armenia (2011)"),AND(AK56="",+#REF!="Bolivia (2009)"),AND(AK56="",+#REF!="Brazil (2009)"),AND(AK56="",+#REF!="Colombia (2010)"),AND(AK56="",+#REF!="Colombia (2014)"),AND(AK56="",+#REF!="Costa Rica (2010)"),AND(AK56="",+#REF!="Dominican Republic (2013)"),AND(AK56="",+#REF!="Ecuador (2011)"),AND(AK56="",+#REF!="El Salvador (2011)"),AND(AK56="",+#REF!="Ethiopia (2010)"),AND(AK56="",+#REF!="Ghana (2012)"),AND(AK56="",+#REF!="Guatemala (2011)"),AND(AK56="",+#REF!="Honduras (2011)"),AND(AK56="",+#REF!="Iran (2011)"),AND(AK56="",+#REF!="Jordan (2010)"),AND(AK56="",+#REF!="Mexico (2010)"),AND(AK56="",+#REF!="Mexico (2012)"),AND(AK56="",+#REF!="Mexico (2014)"),AND(AK56="",+#REF!="Nicaragua (2009)"),AND(AK56="",+#REF!="Panama (2016)"),AND(AK56="",+#REF!="Peru (2009)"),AND(AK56="",+#REF!="Peru (2011)"),AND(AK56="",+#REF!="Russia (2010)"),AND(AK56="",+#REF!="South Africa (2010)"),AND(AK56="",+#REF!="Tanzania (2011)"),AND(AK56="",+#REF!="Tunisia (2010)"),AND(AK56="",+#REF!="Uganda (2012)"),AND(AK56="",+#REF!="Uruguay (2009)"),AND(AK56="",+#REF!="Venezuela (2013)"))</formula>
    </cfRule>
  </conditionalFormatting>
  <conditionalFormatting sqref="N34">
    <cfRule type="expression" dxfId="2151" priority="51">
      <formula>AND(N34="",+#REF!="Georgia (2013)")</formula>
    </cfRule>
    <cfRule type="expression" dxfId="2150" priority="52">
      <formula>OR(AND(N34="",+#REF!="United States (2011)"),AND(N34="",+#REF!="Armenia (2011)"),AND(N34="",+#REF!="Bolivia (2009)"),AND(N34="",+#REF!="Brazil (2009)"),AND(N34="",+#REF!="Colombia (2010)"),AND(N34="",+#REF!="Colombia (2014)"),AND(N34="",+#REF!="Costa Rica (2010)"),AND(N34="",+#REF!="Dominican Republic (2013)"),AND(N34="",+#REF!="Ecuador (2011)"),AND(N34="",+#REF!="El Salvador (2011)"),AND(N34="",+#REF!="Ethiopia (2010)"),AND(N34="",+#REF!="Ghana (2012)"),AND(N34="",+#REF!="Guatemala (2011)"),AND(N34="",+#REF!="Honduras (2011)"),AND(N34="",+#REF!="Iran (2011)"),AND(N34="",+#REF!="Jordan (2010)"),AND(N34="",+#REF!="Mexico (2010)"),AND(N34="",+#REF!="Mexico (2012)"),AND(N34="",+#REF!="Mexico (2014)"),AND(N34="",+#REF!="Nicaragua (2009)"),AND(N34="",+#REF!="Panama (2016)"),AND(N34="",+#REF!="Peru (2009)"),AND(N34="",+#REF!="Peru (2011)"),AND(N34="",+#REF!="Russia (2010)"),AND(N34="",+#REF!="South Africa (2010)"),AND(N34="",+#REF!="Tanzania (2011)"),AND(N34="",+#REF!="Tunisia (2010)"),AND(N34="",+#REF!="Uganda (2012)"),AND(N34="",+#REF!="Uruguay (2009)"),AND(N34="",+#REF!="Venezuela (2013)"))</formula>
    </cfRule>
  </conditionalFormatting>
  <conditionalFormatting sqref="L47:O47">
    <cfRule type="expression" dxfId="2149" priority="45">
      <formula>AND(L47="",+#REF!="Georgia (2013)")</formula>
    </cfRule>
    <cfRule type="expression" dxfId="2148" priority="46">
      <formula>OR(AND(L47="",+#REF!="United States (2011)"),AND(L47="",+#REF!="Armenia (2011)"),AND(L47="",+#REF!="Bolivia (2015)"),AND(L47="",+#REF!="Brazil (2009)"),AND(L47="",+#REF!="Colombia (2010)"),AND(L47="",+#REF!="Colombia (2014)"),AND(L47="",+#REF!="Costa Rica (2010)"),AND(L47="",+#REF!="Dominican Republic (2013)"),AND(L47="",+#REF!="Ecuador (2011)"),AND(L47="",+#REF!="El Salvador (2015)"),AND(L47="",+#REF!="Ethiopia (2010)"),AND(L47="",+#REF!="Ghana (2012)"),AND(L47="",+#REF!="Guatemala (2011)"),AND(L47="",+#REF!="Honduras (2011)"),AND(L47="",+#REF!="Iran (2011)"),AND(L47="",+#REF!="Jordan (2010)"),AND(L47="",+#REF!="Mexico (2010)"),AND(L47="",+#REF!="Mexico (2012)"),AND(L47="",+#REF!="Mexico (2014)"),AND(L47="",+#REF!="Nicaragua (2009)"),AND(L47="",+#REF!="Panama (2016)"),AND(L47="",+#REF!="Peru (2011)"),AND(L47="",+#REF!="Russia (2010)"),AND(L47="",+#REF!="South Africa (2010)"),AND(L47="",+#REF!="Tanzania (2011)"),AND(L47="",+#REF!="Tunisia (2010)"),AND(L47="",+#REF!="Uganda (2012)"),AND(L47="",+#REF!="Uruguay (2009)"),AND(L47="",+#REF!="Venezuela (2013)"))</formula>
    </cfRule>
  </conditionalFormatting>
  <conditionalFormatting sqref="AC47:AG47">
    <cfRule type="expression" dxfId="2147" priority="43">
      <formula>AND(AC47="",+#REF!="Georgia (2013)")</formula>
    </cfRule>
    <cfRule type="expression" dxfId="2146" priority="44">
      <formula>OR(AND(AC47="",+#REF!="United States (2011)"),AND(AC47="",+#REF!="Armenia (2011)"),AND(AC47="",+#REF!="Bolivia (2015)"),AND(AC47="",+#REF!="Brazil (2009)"),AND(AC47="",+#REF!="Colombia (2010)"),AND(AC47="",+#REF!="Colombia (2014)"),AND(AC47="",+#REF!="Costa Rica (2010)"),AND(AC47="",+#REF!="Dominican Republic (2013)"),AND(AC47="",+#REF!="Ecuador (2011)"),AND(AC47="",+#REF!="El Salvador (2015)"),AND(AC47="",+#REF!="Ethiopia (2010)"),AND(AC47="",+#REF!="Ghana (2012)"),AND(AC47="",+#REF!="Guatemala (2011)"),AND(AC47="",+#REF!="Honduras (2011)"),AND(AC47="",+#REF!="Iran (2011)"),AND(AC47="",+#REF!="Jordan (2010)"),AND(AC47="",+#REF!="Mexico (2010)"),AND(AC47="",+#REF!="Mexico (2012)"),AND(AC47="",+#REF!="Mexico (2014)"),AND(AC47="",+#REF!="Nicaragua (2009)"),AND(AC47="",+#REF!="Panama (2016)"),AND(AC47="",+#REF!="Peru (2011)"),AND(AC47="",+#REF!="Russia (2010)"),AND(AC47="",+#REF!="South Africa (2010)"),AND(AC47="",+#REF!="Tanzania (2011)"),AND(AC47="",+#REF!="Tunisia (2010)"),AND(AC47="",+#REF!="Uganda (2012)"),AND(AC47="",+#REF!="Uruguay (2009)"),AND(AC47="",+#REF!="Venezuela (2013)"))</formula>
    </cfRule>
  </conditionalFormatting>
  <conditionalFormatting sqref="AG51">
    <cfRule type="expression" dxfId="2145" priority="41">
      <formula>AND(AG51="",$B51="Georgia (2013)")</formula>
    </cfRule>
    <cfRule type="expression" dxfId="2144" priority="42">
      <formula>OR(AND(AG51="",$B51="United States (2011)"),AND(AG51="",$B51="Armenia (2011)"),AND(AG51="",$B51="Bolivia (2009)"),AND(AG51="",$B51="Brazil (2009)"),AND(AG51="",$B51="Colombia (2010)"),AND(AG51="",$B51="Colombia (2014)"),AND(AG51="",$B51="Costa Rica (2010)"),AND(AG51="",$B51="Dominican Republic (2013)"),AND(AG51="",$B51="Ecuador (2011)"),AND(AG51="",$B51="El Salvador (2011)"),AND(AG51="",$B51="Ethiopia (2010)"),AND(AG51="",$B51="Ghana (2012)"),AND(AG51="",$B51="Guatemala (2011)"),AND(AG51="",$B51="Honduras (2011)"),AND(AG51="",$B51="Iran (2011)"),AND(AG51="",$B51="Jordan (2010)"),AND(AG51="",$B51="Mexico (2010)"),AND(AG51="",$B51="Mexico (2012)"),AND(AG51="",$B51="Mexico (2014)"),AND(AG51="",$B51="Nicaragua (2009)"),AND(AG51="",$B51="Panama (2016)"),AND(AG51="",$B51="Peru (2009)"),AND(AG51="",$B51="Peru (2011)"),AND(AG51="",$B51="Russia (2010)"),AND(AG51="",$B51="South Africa (2010)"),AND(AG51="",$B51="Tanzania (2011)"),AND(AG51="",$B51="Tunisia (2010)"),AND(AG51="",$B51="Uganda (2012)"),AND(AG51="",$B51="Uruguay (2009)"),AND(AG51="",$B51="Venezuela (2013)"),AND(AG51="",$B51="India (2011)"),AND(AG51="",$B51="China (2014)"),AND(AG51="",$B51="Mexico (2010)"))</formula>
    </cfRule>
  </conditionalFormatting>
  <conditionalFormatting sqref="F10:G15 I11:O15 Q11:T15 V10:V15 X11:Y15 AI11:AI15 AK11:AK15 AM11:AO15 AM22:AO24 AK22:AK24 AI22:AI24 AA22:AG24 X22:Y24 V22:V24 Q22:T24 I22:O24 F22:G35 AA10 AE10:AF10 AC10 Y10 R10:T10 I10:K10 O10 M10 F38:G48 I38:O40 Q38:T40 V38:V40 X38:Y40 AA38:AG40 AI38:AI40 AK38:AK40 AM38:AO40 AM17:AO19 AK17:AK19 AI17:AI19 AA17:AG19 X17:Y19 V17:V19 Q17:T19 I17:O19 F17:G20 I26:O30 Q26:T30 V26:V30 X26:Y30 AA26:AG30 AI26:AI30 AK26:AK30 AM26:AO30 AM32:AO35 AK32:AK35 AI32:AI35 AA32:AG35 X32:Y35 V32:V35 Q32:T35 I32:O35 AM43:AO43 AK43 AI43 AA43:AG43 X43:Y43 V43 Q43:T43 I43:O43 I45:O48 Q45:T48 V45:V48 X45:Y48 AA45:AG48 AI45:AI48 AK45:AK48 AM45:AO48 AM58:AO60 AK58:AK60 AI58:AI60 AA58:AG60 X58:Y60 V58:V60 Q58:T60 I58:O60 AA11:AG15 I51:O56 Q51:T56 V51:V56 X51:Y56 AA51:AG56 AI51:AI56 AK51:AK56 AM51:AO56 F51:G60">
    <cfRule type="expression" dxfId="2143" priority="40">
      <formula>OR(AND(F10="",$B10="Poland (2014)"),AND(F10="",$B10="Croatia (2014)"),AND(F10="",$B10="Albania (2015)"),AND(F10="",$B10="United States (2011)"),AND(F10="",$B10="Armenia (2011)"),AND(F10="",$B10="Bolivia (2009)"),AND(F10="",$B10="Brazil (2009)"),AND(F10="",$B10="Colombia (2010)"),AND(F10="",$B10="Colombia (2014)"),AND(F10="",$B10="Costa Rica (2010)"),AND(F10="",$B10="Dominican Republic (2013)"),AND(F10="",$B10="Ecuador (2011)"),AND(F10="",$B10="El Salvador (2011)"),AND(F10="",$B10="Ethiopia (2010)"),AND(F10="",$B10="Ghana (2012)"),AND(F10="",$B10="Guatemala (2011)"),AND(F10="",$B10="Honduras (2011)"),AND(F10="",$B10="Iran (2011)"),AND(F10="",$B10="Jordan (2010)"),AND(F10="",$B10="Mexico (2010)"),AND(F10="",$B10="Mexico (2012)"),AND(F10="",$B10="Mexico (2014)"),AND(F10="",$B10="Nicaragua (2009)"),AND(F10="",$B10="Panama (2016)"),AND(F10="",$B10="Peru (2009)"),AND(F10="",$B10="Peru (2011)"),AND(F10="",$B10="Russia (2010)"),AND(F10="",$B10="South Africa (2010)"),AND(F10="",$B10="Tanzania (2011)"),AND(F10="",$B10="Tunisia (2010)"),AND(F10="",$B10="Uganda (2012)"),AND(F10="",$B10="Uruguay (2009)"),AND(F10="",$B10="Venezuela (2013)"),AND(F10="",$B10="India (2011)"),AND(F10="",$B10="China (2014)"),AND(F10="",$B10="Mexico (2010)"))</formula>
    </cfRule>
    <cfRule type="expression" dxfId="2142" priority="75">
      <formula>AND(F10="",$B10="Georgia (2013)")</formula>
    </cfRule>
  </conditionalFormatting>
  <conditionalFormatting sqref="F21:G21 I21:N21 Q21:T21 V21 X21:Y21 AA21 AI21 AE21:AG21 AC21">
    <cfRule type="expression" dxfId="2141" priority="37">
      <formula>OR(AND(F21="",$B21="Poland (2014)"),AND(F21="",$B21="Croatia (2014)"),AND(F21="",$B21="Albania (2015)"),AND(F21="",$B21="United States (2011)"),AND(F21="",$B21="Armenia (2011)"),AND(F21="",$B21="Bolivia (2009)"),AND(F21="",$B21="Brazil (2009)"),AND(F21="",$B21="Colombia (2010)"),AND(F21="",$B21="Colombia (2014)"),AND(F21="",$B21="Costa Rica (2010)"),AND(F21="",$B21="Dominican Republic (2013)"),AND(F21="",$B21="Ecuador (2011)"),AND(F21="",$B21="El Salvador (2011)"),AND(F21="",$B21="Ethiopia (2010)"),AND(F21="",$B21="Ghana (2012)"),AND(F21="",$B21="Guatemala (2011)"),AND(F21="",$B21="Honduras (2011)"),AND(F21="",$B21="Iran (2011)"),AND(F21="",$B21="Jordan (2010)"),AND(F21="",$B21="Mexico (2010)"),AND(F21="",$B21="Mexico (2012)"),AND(F21="",$B21="Mexico (2014)"),AND(F21="",$B21="Nicaragua (2009)"),AND(F21="",$B21="Panama (2016)"),AND(F21="",$B21="Peru (2009)"),AND(F21="",$B21="Peru (2011)"),AND(F21="",$B21="Russia (2010)"),AND(F21="",$B21="South Africa (2010)"),AND(F21="",$B21="Tanzania (2011)"),AND(F21="",$B21="Tunisia (2010)"),AND(F21="",$B21="Uganda (2012)"),AND(F21="",$B21="Uruguay (2009)"),AND(F21="",$B21="Venezuela (2013)"),AND(F21="",$B21="India (2011)"),AND(F21="",$B21="China (2014)"),AND(F21="",$B21="Mexico (2010)"))</formula>
    </cfRule>
    <cfRule type="expression" dxfId="2140" priority="38">
      <formula>AND(F21="",$B21="Georgia (2013)")</formula>
    </cfRule>
  </conditionalFormatting>
  <conditionalFormatting sqref="F49:G50 I49:N49 Q49:S49 V49 X49:Y49 AA49 AI49 AE49:AF49 AC49">
    <cfRule type="expression" dxfId="2139" priority="35">
      <formula>OR(AND(F49="",$B49="Poland (2014)"),AND(F49="",$B49="Croatia (2014)"),AND(F49="",$B49="Albania (2015)"),AND(F49="",$B49="United States (2011)"),AND(F49="",$B49="Armenia (2011)"),AND(F49="",$B49="Bolivia (2009)"),AND(F49="",$B49="Brazil (2009)"),AND(F49="",$B49="Colombia (2010)"),AND(F49="",$B49="Colombia (2014)"),AND(F49="",$B49="Costa Rica (2010)"),AND(F49="",$B49="Dominican Republic (2013)"),AND(F49="",$B49="Ecuador (2011)"),AND(F49="",$B49="El Salvador (2011)"),AND(F49="",$B49="Ethiopia (2010)"),AND(F49="",$B49="Ghana (2012)"),AND(F49="",$B49="Guatemala (2011)"),AND(F49="",$B49="Honduras (2011)"),AND(F49="",$B49="Iran (2011)"),AND(F49="",$B49="Jordan (2010)"),AND(F49="",$B49="Mexico (2010)"),AND(F49="",$B49="Mexico (2012)"),AND(F49="",$B49="Mexico (2014)"),AND(F49="",$B49="Nicaragua (2009)"),AND(F49="",$B49="Panama (2016)"),AND(F49="",$B49="Peru (2009)"),AND(F49="",$B49="Peru (2011)"),AND(F49="",$B49="Russia (2010)"),AND(F49="",$B49="South Africa (2010)"),AND(F49="",$B49="Tanzania (2011)"),AND(F49="",$B49="Tunisia (2010)"),AND(F49="",$B49="Uganda (2012)"),AND(F49="",$B49="Uruguay (2009)"),AND(F49="",$B49="Venezuela (2013)"),AND(F49="",$B49="India (2011)"),AND(F49="",$B49="China (2014)"),AND(F49="",$B49="Mexico (2010)"))</formula>
    </cfRule>
    <cfRule type="expression" dxfId="2138" priority="36">
      <formula>AND(F49="",$B49="Georgia (2013)")</formula>
    </cfRule>
  </conditionalFormatting>
  <conditionalFormatting sqref="F36:G37 I36:N36 Q36:T36 V36 X36:Y36 AA36 AI36 AE36:AG36 AC36">
    <cfRule type="expression" dxfId="2137" priority="33">
      <formula>OR(AND(F36="",$B36="Poland (2014)"),AND(F36="",$B36="Croatia (2014)"),AND(F36="",$B36="Albania (2015)"),AND(F36="",$B36="United States (2011)"),AND(F36="",$B36="Armenia (2011)"),AND(F36="",$B36="Bolivia (2009)"),AND(F36="",$B36="Brazil (2009)"),AND(F36="",$B36="Colombia (2010)"),AND(F36="",$B36="Colombia (2014)"),AND(F36="",$B36="Costa Rica (2010)"),AND(F36="",$B36="Dominican Republic (2013)"),AND(F36="",$B36="Ecuador (2011)"),AND(F36="",$B36="El Salvador (2011)"),AND(F36="",$B36="Ethiopia (2010)"),AND(F36="",$B36="Ghana (2012)"),AND(F36="",$B36="Guatemala (2011)"),AND(F36="",$B36="Honduras (2011)"),AND(F36="",$B36="Iran (2011)"),AND(F36="",$B36="Jordan (2010)"),AND(F36="",$B36="Mexico (2010)"),AND(F36="",$B36="Mexico (2012)"),AND(F36="",$B36="Mexico (2014)"),AND(F36="",$B36="Nicaragua (2009)"),AND(F36="",$B36="Panama (2016)"),AND(F36="",$B36="Peru (2009)"),AND(F36="",$B36="Peru (2011)"),AND(F36="",$B36="Russia (2010)"),AND(F36="",$B36="South Africa (2010)"),AND(F36="",$B36="Tanzania (2011)"),AND(F36="",$B36="Tunisia (2010)"),AND(F36="",$B36="Uganda (2012)"),AND(F36="",$B36="Uruguay (2009)"),AND(F36="",$B36="Venezuela (2013)"),AND(F36="",$B36="India (2011)"),AND(F36="",$B36="China (2014)"),AND(F36="",$B36="Mexico (2010)"))</formula>
    </cfRule>
    <cfRule type="expression" dxfId="2136" priority="34">
      <formula>AND(F36="",$B36="Georgia (2013)")</formula>
    </cfRule>
  </conditionalFormatting>
  <conditionalFormatting sqref="F16:G16 I16:N16 Q16:T16 V16 X16:Y16 AA16 AI16 AE16:AG16 AC16">
    <cfRule type="expression" dxfId="2135" priority="31">
      <formula>OR(AND(F16="",$B16="Poland (2014)"),AND(F16="",$B16="Croatia (2014)"),AND(F16="",$B16="Albania (2015)"),AND(F16="",$B16="United States (2011)"),AND(F16="",$B16="Armenia (2011)"),AND(F16="",$B16="Bolivia (2009)"),AND(F16="",$B16="Brazil (2009)"),AND(F16="",$B16="Colombia (2010)"),AND(F16="",$B16="Colombia (2014)"),AND(F16="",$B16="Costa Rica (2010)"),AND(F16="",$B16="Dominican Republic (2013)"),AND(F16="",$B16="Ecuador (2011)"),AND(F16="",$B16="El Salvador (2011)"),AND(F16="",$B16="Ethiopia (2010)"),AND(F16="",$B16="Ghana (2012)"),AND(F16="",$B16="Guatemala (2011)"),AND(F16="",$B16="Honduras (2011)"),AND(F16="",$B16="Iran (2011)"),AND(F16="",$B16="Jordan (2010)"),AND(F16="",$B16="Mexico (2010)"),AND(F16="",$B16="Mexico (2012)"),AND(F16="",$B16="Mexico (2014)"),AND(F16="",$B16="Nicaragua (2009)"),AND(F16="",$B16="Panama (2016)"),AND(F16="",$B16="Peru (2009)"),AND(F16="",$B16="Peru (2011)"),AND(F16="",$B16="Russia (2010)"),AND(F16="",$B16="South Africa (2010)"),AND(F16="",$B16="Tanzania (2011)"),AND(F16="",$B16="Tunisia (2010)"),AND(F16="",$B16="Uganda (2012)"),AND(F16="",$B16="Uruguay (2009)"),AND(F16="",$B16="Venezuela (2013)"),AND(F16="",$B16="India (2011)"),AND(F16="",$B16="China (2014)"),AND(F16="",$B16="Mexico (2010)"))</formula>
    </cfRule>
    <cfRule type="expression" dxfId="2134" priority="32">
      <formula>AND(F16="",$B16="Georgia (2013)")</formula>
    </cfRule>
  </conditionalFormatting>
  <conditionalFormatting sqref="I20:O20 Q20:T20 V20 X20:Y20 AA20:AG20 AI20 AK20 AM20:AO20">
    <cfRule type="expression" dxfId="2133" priority="29">
      <formula>OR(AND(I20="",$B20="Poland (2014)"),AND(I20="",$B20="Croatia (2014)"),AND(I20="",$B20="Albania (2015)"),AND(I20="",$B20="United States (2011)"),AND(I20="",$B20="Armenia (2011)"),AND(I20="",$B20="Bolivia (2009)"),AND(I20="",$B20="Brazil (2009)"),AND(I20="",$B20="Colombia (2010)"),AND(I20="",$B20="Colombia (2014)"),AND(I20="",$B20="Costa Rica (2010)"),AND(I20="",$B20="Dominican Republic (2013)"),AND(I20="",$B20="Ecuador (2011)"),AND(I20="",$B20="El Salvador (2011)"),AND(I20="",$B20="Ethiopia (2010)"),AND(I20="",$B20="Ghana (2012)"),AND(I20="",$B20="Guatemala (2011)"),AND(I20="",$B20="Honduras (2011)"),AND(I20="",$B20="Iran (2011)"),AND(I20="",$B20="Jordan (2010)"),AND(I20="",$B20="Mexico (2010)"),AND(I20="",$B20="Mexico (2012)"),AND(I20="",$B20="Mexico (2014)"),AND(I20="",$B20="Nicaragua (2009)"),AND(I20="",$B20="Panama (2016)"),AND(I20="",$B20="Peru (2009)"),AND(I20="",$B20="Peru (2011)"),AND(I20="",$B20="Russia (2010)"),AND(I20="",$B20="South Africa (2010)"),AND(I20="",$B20="Tanzania (2011)"),AND(I20="",$B20="Tunisia (2010)"),AND(I20="",$B20="Uganda (2012)"),AND(I20="",$B20="Uruguay (2009)"),AND(I20="",$B20="Venezuela (2013)"),AND(I20="",$B20="India (2011)"),AND(I20="",$B20="China (2014)"),AND(I20="",$B20="Mexico (2010)"))</formula>
    </cfRule>
    <cfRule type="expression" dxfId="2132" priority="30">
      <formula>AND(I20="",$B20="Georgia (2013)")</formula>
    </cfRule>
  </conditionalFormatting>
  <conditionalFormatting sqref="I25:J25 Q25:T25 V25 X25:Y25 AB25:AG25 AI25 AK25 AM25:AO25 L25:O25">
    <cfRule type="expression" dxfId="2131" priority="27">
      <formula>OR(AND(I25="",$B25="Poland (2014)"),AND(I25="",$B25="Croatia (2014)"),AND(I25="",$B25="Albania (2015)"),AND(I25="",$B25="United States (2011)"),AND(I25="",$B25="Armenia (2011)"),AND(I25="",$B25="Bolivia (2009)"),AND(I25="",$B25="Brazil (2009)"),AND(I25="",$B25="Colombia (2010)"),AND(I25="",$B25="Colombia (2014)"),AND(I25="",$B25="Costa Rica (2010)"),AND(I25="",$B25="Dominican Republic (2013)"),AND(I25="",$B25="Ecuador (2011)"),AND(I25="",$B25="El Salvador (2011)"),AND(I25="",$B25="Ethiopia (2010)"),AND(I25="",$B25="Ghana (2012)"),AND(I25="",$B25="Guatemala (2011)"),AND(I25="",$B25="Honduras (2011)"),AND(I25="",$B25="Iran (2011)"),AND(I25="",$B25="Jordan (2010)"),AND(I25="",$B25="Mexico (2010)"),AND(I25="",$B25="Mexico (2012)"),AND(I25="",$B25="Mexico (2014)"),AND(I25="",$B25="Nicaragua (2009)"),AND(I25="",$B25="Panama (2016)"),AND(I25="",$B25="Peru (2009)"),AND(I25="",$B25="Peru (2011)"),AND(I25="",$B25="Russia (2010)"),AND(I25="",$B25="South Africa (2010)"),AND(I25="",$B25="Tanzania (2011)"),AND(I25="",$B25="Tunisia (2010)"),AND(I25="",$B25="Uganda (2012)"),AND(I25="",$B25="Uruguay (2009)"),AND(I25="",$B25="Venezuela (2013)"),AND(I25="",$B25="India (2011)"),AND(I25="",$B25="China (2014)"),AND(I25="",$B25="Mexico (2010)"))</formula>
    </cfRule>
    <cfRule type="expression" dxfId="2130" priority="28">
      <formula>AND(I25="",$B25="Georgia (2013)")</formula>
    </cfRule>
  </conditionalFormatting>
  <conditionalFormatting sqref="I31:O31 Q31:T31 V31 X31:Y31 AA31:AG31 AI31 AK31 AM31:AO31">
    <cfRule type="expression" dxfId="2129" priority="25">
      <formula>OR(AND(I31="",$B31="Poland (2014)"),AND(I31="",$B31="Croatia (2014)"),AND(I31="",$B31="Albania (2015)"),AND(I31="",$B31="United States (2011)"),AND(I31="",$B31="Armenia (2011)"),AND(I31="",$B31="Bolivia (2009)"),AND(I31="",$B31="Brazil (2009)"),AND(I31="",$B31="Colombia (2010)"),AND(I31="",$B31="Colombia (2014)"),AND(I31="",$B31="Costa Rica (2010)"),AND(I31="",$B31="Dominican Republic (2013)"),AND(I31="",$B31="Ecuador (2011)"),AND(I31="",$B31="El Salvador (2011)"),AND(I31="",$B31="Ethiopia (2010)"),AND(I31="",$B31="Ghana (2012)"),AND(I31="",$B31="Guatemala (2011)"),AND(I31="",$B31="Honduras (2011)"),AND(I31="",$B31="Iran (2011)"),AND(I31="",$B31="Jordan (2010)"),AND(I31="",$B31="Mexico (2010)"),AND(I31="",$B31="Mexico (2012)"),AND(I31="",$B31="Mexico (2014)"),AND(I31="",$B31="Nicaragua (2009)"),AND(I31="",$B31="Panama (2016)"),AND(I31="",$B31="Peru (2009)"),AND(I31="",$B31="Peru (2011)"),AND(I31="",$B31="Russia (2010)"),AND(I31="",$B31="South Africa (2010)"),AND(I31="",$B31="Tanzania (2011)"),AND(I31="",$B31="Tunisia (2010)"),AND(I31="",$B31="Uganda (2012)"),AND(I31="",$B31="Uruguay (2009)"),AND(I31="",$B31="Venezuela (2013)"),AND(I31="",$B31="India (2011)"),AND(I31="",$B31="China (2014)"),AND(I31="",$B31="Mexico (2010)"))</formula>
    </cfRule>
    <cfRule type="expression" dxfId="2128" priority="26">
      <formula>AND(I31="",$B31="Georgia (2013)")</formula>
    </cfRule>
  </conditionalFormatting>
  <conditionalFormatting sqref="I37:O37 Q37:T37 V37 X37:Y37 AA37:AG37 AI37 AK37 AM37:AO37">
    <cfRule type="expression" dxfId="2127" priority="23">
      <formula>OR(AND(I37="",$B37="Poland (2014)"),AND(I37="",$B37="Croatia (2014)"),AND(I37="",$B37="Albania (2015)"),AND(I37="",$B37="United States (2011)"),AND(I37="",$B37="Armenia (2011)"),AND(I37="",$B37="Bolivia (2009)"),AND(I37="",$B37="Brazil (2009)"),AND(I37="",$B37="Colombia (2010)"),AND(I37="",$B37="Colombia (2014)"),AND(I37="",$B37="Costa Rica (2010)"),AND(I37="",$B37="Dominican Republic (2013)"),AND(I37="",$B37="Ecuador (2011)"),AND(I37="",$B37="El Salvador (2011)"),AND(I37="",$B37="Ethiopia (2010)"),AND(I37="",$B37="Ghana (2012)"),AND(I37="",$B37="Guatemala (2011)"),AND(I37="",$B37="Honduras (2011)"),AND(I37="",$B37="Iran (2011)"),AND(I37="",$B37="Jordan (2010)"),AND(I37="",$B37="Mexico (2010)"),AND(I37="",$B37="Mexico (2012)"),AND(I37="",$B37="Mexico (2014)"),AND(I37="",$B37="Nicaragua (2009)"),AND(I37="",$B37="Panama (2016)"),AND(I37="",$B37="Peru (2009)"),AND(I37="",$B37="Peru (2011)"),AND(I37="",$B37="Russia (2010)"),AND(I37="",$B37="South Africa (2010)"),AND(I37="",$B37="Tanzania (2011)"),AND(I37="",$B37="Tunisia (2010)"),AND(I37="",$B37="Uganda (2012)"),AND(I37="",$B37="Uruguay (2009)"),AND(I37="",$B37="Venezuela (2013)"),AND(I37="",$B37="India (2011)"),AND(I37="",$B37="China (2014)"),AND(I37="",$B37="Mexico (2010)"))</formula>
    </cfRule>
    <cfRule type="expression" dxfId="2126" priority="24">
      <formula>AND(I37="",$B37="Georgia (2013)")</formula>
    </cfRule>
  </conditionalFormatting>
  <conditionalFormatting sqref="I41:O41 Q41:T41 V41 X41:Y41 AA41:AG41 AI41 AK41 K42 AC42">
    <cfRule type="expression" dxfId="2125" priority="21">
      <formula>OR(AND(I41="",$B41="Poland (2014)"),AND(I41="",$B41="Croatia (2014)"),AND(I41="",$B41="Albania (2015)"),AND(I41="",$B41="United States (2011)"),AND(I41="",$B41="Armenia (2011)"),AND(I41="",$B41="Bolivia (2009)"),AND(I41="",$B41="Brazil (2009)"),AND(I41="",$B41="Colombia (2010)"),AND(I41="",$B41="Colombia (2014)"),AND(I41="",$B41="Costa Rica (2010)"),AND(I41="",$B41="Dominican Republic (2013)"),AND(I41="",$B41="Ecuador (2011)"),AND(I41="",$B41="El Salvador (2011)"),AND(I41="",$B41="Ethiopia (2010)"),AND(I41="",$B41="Ghana (2012)"),AND(I41="",$B41="Guatemala (2011)"),AND(I41="",$B41="Honduras (2011)"),AND(I41="",$B41="Iran (2011)"),AND(I41="",$B41="Jordan (2010)"),AND(I41="",$B41="Mexico (2010)"),AND(I41="",$B41="Mexico (2012)"),AND(I41="",$B41="Mexico (2014)"),AND(I41="",$B41="Nicaragua (2009)"),AND(I41="",$B41="Panama (2016)"),AND(I41="",$B41="Peru (2009)"),AND(I41="",$B41="Peru (2011)"),AND(I41="",$B41="Russia (2010)"),AND(I41="",$B41="South Africa (2010)"),AND(I41="",$B41="Tanzania (2011)"),AND(I41="",$B41="Tunisia (2010)"),AND(I41="",$B41="Uganda (2012)"),AND(I41="",$B41="Uruguay (2009)"),AND(I41="",$B41="Venezuela (2013)"),AND(I41="",$B41="India (2011)"),AND(I41="",$B41="China (2014)"),AND(I41="",$B41="Mexico (2010)"))</formula>
    </cfRule>
    <cfRule type="expression" dxfId="2124" priority="22">
      <formula>AND(I41="",$B41="Georgia (2013)")</formula>
    </cfRule>
  </conditionalFormatting>
  <conditionalFormatting sqref="I42:J42 Q42:T42 V42 X42:Y42 AA42:AB42 AI42 AK42 AM42:AO42 L42:O42 AD42:AG42">
    <cfRule type="expression" dxfId="2123" priority="19">
      <formula>OR(AND(I42="",$B42="Poland (2014)"),AND(I42="",$B42="Croatia (2014)"),AND(I42="",$B42="Albania (2015)"),AND(I42="",$B42="United States (2011)"),AND(I42="",$B42="Armenia (2011)"),AND(I42="",$B42="Bolivia (2009)"),AND(I42="",$B42="Brazil (2009)"),AND(I42="",$B42="Colombia (2010)"),AND(I42="",$B42="Colombia (2014)"),AND(I42="",$B42="Costa Rica (2010)"),AND(I42="",$B42="Dominican Republic (2013)"),AND(I42="",$B42="Ecuador (2011)"),AND(I42="",$B42="El Salvador (2011)"),AND(I42="",$B42="Ethiopia (2010)"),AND(I42="",$B42="Ghana (2012)"),AND(I42="",$B42="Guatemala (2011)"),AND(I42="",$B42="Honduras (2011)"),AND(I42="",$B42="Iran (2011)"),AND(I42="",$B42="Jordan (2010)"),AND(I42="",$B42="Mexico (2010)"),AND(I42="",$B42="Mexico (2012)"),AND(I42="",$B42="Mexico (2014)"),AND(I42="",$B42="Nicaragua (2009)"),AND(I42="",$B42="Panama (2016)"),AND(I42="",$B42="Peru (2009)"),AND(I42="",$B42="Peru (2011)"),AND(I42="",$B42="Russia (2010)"),AND(I42="",$B42="South Africa (2010)"),AND(I42="",$B42="Tanzania (2011)"),AND(I42="",$B42="Tunisia (2010)"),AND(I42="",$B42="Uganda (2012)"),AND(I42="",$B42="Uruguay (2009)"),AND(I42="",$B42="Venezuela (2013)"),AND(I42="",$B42="India (2011)"),AND(I42="",$B42="China (2014)"),AND(I42="",$B42="Mexico (2010)"))</formula>
    </cfRule>
    <cfRule type="expression" dxfId="2122" priority="20">
      <formula>AND(I42="",$B42="Georgia (2013)")</formula>
    </cfRule>
  </conditionalFormatting>
  <conditionalFormatting sqref="I44:O44 Q44:T44 V44 X44:Y44 AA44:AG44 AI44 AK44">
    <cfRule type="expression" dxfId="2121" priority="17">
      <formula>OR(AND(I44="",$B44="Poland (2014)"),AND(I44="",$B44="Croatia (2014)"),AND(I44="",$B44="Albania (2015)"),AND(I44="",$B44="United States (2011)"),AND(I44="",$B44="Armenia (2011)"),AND(I44="",$B44="Bolivia (2009)"),AND(I44="",$B44="Brazil (2009)"),AND(I44="",$B44="Colombia (2010)"),AND(I44="",$B44="Colombia (2014)"),AND(I44="",$B44="Costa Rica (2010)"),AND(I44="",$B44="Dominican Republic (2013)"),AND(I44="",$B44="Ecuador (2011)"),AND(I44="",$B44="El Salvador (2011)"),AND(I44="",$B44="Ethiopia (2010)"),AND(I44="",$B44="Ghana (2012)"),AND(I44="",$B44="Guatemala (2011)"),AND(I44="",$B44="Honduras (2011)"),AND(I44="",$B44="Iran (2011)"),AND(I44="",$B44="Jordan (2010)"),AND(I44="",$B44="Mexico (2010)"),AND(I44="",$B44="Mexico (2012)"),AND(I44="",$B44="Mexico (2014)"),AND(I44="",$B44="Nicaragua (2009)"),AND(I44="",$B44="Panama (2016)"),AND(I44="",$B44="Peru (2009)"),AND(I44="",$B44="Peru (2011)"),AND(I44="",$B44="Russia (2010)"),AND(I44="",$B44="South Africa (2010)"),AND(I44="",$B44="Tanzania (2011)"),AND(I44="",$B44="Tunisia (2010)"),AND(I44="",$B44="Uganda (2012)"),AND(I44="",$B44="Uruguay (2009)"),AND(I44="",$B44="Venezuela (2013)"),AND(I44="",$B44="India (2011)"),AND(I44="",$B44="China (2014)"),AND(I44="",$B44="Mexico (2010)"))</formula>
    </cfRule>
    <cfRule type="expression" dxfId="2120" priority="18">
      <formula>AND(I44="",$B44="Georgia (2013)")</formula>
    </cfRule>
  </conditionalFormatting>
  <conditionalFormatting sqref="I50:O50 Q50:T50 V50 X50:Y50 AA50:AG50 AI50 AK50 AM50:AO50">
    <cfRule type="expression" dxfId="2119" priority="15">
      <formula>OR(AND(I50="",$B50="Poland (2014)"),AND(I50="",$B50="Croatia (2014)"),AND(I50="",$B50="Albania (2015)"),AND(I50="",$B50="United States (2011)"),AND(I50="",$B50="Armenia (2011)"),AND(I50="",$B50="Bolivia (2009)"),AND(I50="",$B50="Brazil (2009)"),AND(I50="",$B50="Colombia (2010)"),AND(I50="",$B50="Colombia (2014)"),AND(I50="",$B50="Costa Rica (2010)"),AND(I50="",$B50="Dominican Republic (2013)"),AND(I50="",$B50="Ecuador (2011)"),AND(I50="",$B50="El Salvador (2011)"),AND(I50="",$B50="Ethiopia (2010)"),AND(I50="",$B50="Ghana (2012)"),AND(I50="",$B50="Guatemala (2011)"),AND(I50="",$B50="Honduras (2011)"),AND(I50="",$B50="Iran (2011)"),AND(I50="",$B50="Jordan (2010)"),AND(I50="",$B50="Mexico (2010)"),AND(I50="",$B50="Mexico (2012)"),AND(I50="",$B50="Mexico (2014)"),AND(I50="",$B50="Nicaragua (2009)"),AND(I50="",$B50="Panama (2016)"),AND(I50="",$B50="Peru (2009)"),AND(I50="",$B50="Peru (2011)"),AND(I50="",$B50="Russia (2010)"),AND(I50="",$B50="South Africa (2010)"),AND(I50="",$B50="Tanzania (2011)"),AND(I50="",$B50="Tunisia (2010)"),AND(I50="",$B50="Uganda (2012)"),AND(I50="",$B50="Uruguay (2009)"),AND(I50="",$B50="Venezuela (2013)"),AND(I50="",$B50="India (2011)"),AND(I50="",$B50="China (2014)"),AND(I50="",$B50="Mexico (2010)"))</formula>
    </cfRule>
    <cfRule type="expression" dxfId="2118" priority="16">
      <formula>AND(I50="",$B50="Georgia (2013)")</formula>
    </cfRule>
  </conditionalFormatting>
  <conditionalFormatting sqref="I57:O57 Q57:T57 V57 X57:Y57 AA57:AB57 AI57 AK57 AD57:AG57">
    <cfRule type="expression" dxfId="2117" priority="13">
      <formula>OR(AND(I57="",$B57="Poland (2014)"),AND(I57="",$B57="Croatia (2014)"),AND(I57="",$B57="Albania (2015)"),AND(I57="",$B57="United States (2011)"),AND(I57="",$B57="Armenia (2011)"),AND(I57="",$B57="Bolivia (2009)"),AND(I57="",$B57="Brazil (2009)"),AND(I57="",$B57="Colombia (2010)"),AND(I57="",$B57="Colombia (2014)"),AND(I57="",$B57="Costa Rica (2010)"),AND(I57="",$B57="Dominican Republic (2013)"),AND(I57="",$B57="Ecuador (2011)"),AND(I57="",$B57="El Salvador (2011)"),AND(I57="",$B57="Ethiopia (2010)"),AND(I57="",$B57="Ghana (2012)"),AND(I57="",$B57="Guatemala (2011)"),AND(I57="",$B57="Honduras (2011)"),AND(I57="",$B57="Iran (2011)"),AND(I57="",$B57="Jordan (2010)"),AND(I57="",$B57="Mexico (2010)"),AND(I57="",$B57="Mexico (2012)"),AND(I57="",$B57="Mexico (2014)"),AND(I57="",$B57="Nicaragua (2009)"),AND(I57="",$B57="Panama (2016)"),AND(I57="",$B57="Peru (2009)"),AND(I57="",$B57="Peru (2011)"),AND(I57="",$B57="Russia (2010)"),AND(I57="",$B57="South Africa (2010)"),AND(I57="",$B57="Tanzania (2011)"),AND(I57="",$B57="Tunisia (2010)"),AND(I57="",$B57="Uganda (2012)"),AND(I57="",$B57="Uruguay (2009)"),AND(I57="",$B57="Venezuela (2013)"),AND(I57="",$B57="India (2011)"),AND(I57="",$B57="China (2014)"),AND(I57="",$B57="Mexico (2010)"))</formula>
    </cfRule>
    <cfRule type="expression" dxfId="2116" priority="14">
      <formula>AND(I57="",$B57="Georgia (2013)")</formula>
    </cfRule>
  </conditionalFormatting>
  <conditionalFormatting sqref="K25">
    <cfRule type="expression" dxfId="2115" priority="11">
      <formula>OR(AND(K25="",$B25="Poland (2014)"),AND(K25="",$B25="Croatia (2014)"),AND(K25="",$B25="Albania (2015)"),AND(K25="",$B25="United States (2011)"),AND(K25="",$B25="Armenia (2011)"),AND(K25="",$B25="Bolivia (2009)"),AND(K25="",$B25="Brazil (2009)"),AND(K25="",$B25="Colombia (2010)"),AND(K25="",$B25="Colombia (2014)"),AND(K25="",$B25="Costa Rica (2010)"),AND(K25="",$B25="Dominican Republic (2013)"),AND(K25="",$B25="Ecuador (2011)"),AND(K25="",$B25="El Salvador (2011)"),AND(K25="",$B25="Ethiopia (2010)"),AND(K25="",$B25="Ghana (2012)"),AND(K25="",$B25="Guatemala (2011)"),AND(K25="",$B25="Honduras (2011)"),AND(K25="",$B25="Iran (2011)"),AND(K25="",$B25="Jordan (2010)"),AND(K25="",$B25="Mexico (2010)"),AND(K25="",$B25="Mexico (2012)"),AND(K25="",$B25="Mexico (2014)"),AND(K25="",$B25="Nicaragua (2009)"),AND(K25="",$B25="Panama (2016)"),AND(K25="",$B25="Peru (2009)"),AND(K25="",$B25="Peru (2011)"),AND(K25="",$B25="Russia (2010)"),AND(K25="",$B25="South Africa (2010)"),AND(K25="",$B25="Tanzania (2011)"),AND(K25="",$B25="Tunisia (2010)"),AND(K25="",$B25="Uganda (2012)"),AND(K25="",$B25="Uruguay (2009)"),AND(K25="",$B25="Venezuela (2013)"),AND(K25="",$B25="India (2011)"),AND(K25="",$B25="China (2014)"),AND(K25="",$B25="Mexico (2010)"))</formula>
    </cfRule>
    <cfRule type="expression" dxfId="2114" priority="12">
      <formula>AND(K25="",$B25="Georgia (2013)")</formula>
    </cfRule>
  </conditionalFormatting>
  <conditionalFormatting sqref="AA25">
    <cfRule type="expression" dxfId="2113" priority="9">
      <formula>OR(AND(AA25="",$B25="Poland (2014)"),AND(AA25="",$B25="Croatia (2014)"),AND(AA25="",$B25="Albania (2015)"),AND(AA25="",$B25="United States (2011)"),AND(AA25="",$B25="Armenia (2011)"),AND(AA25="",$B25="Bolivia (2009)"),AND(AA25="",$B25="Brazil (2009)"),AND(AA25="",$B25="Colombia (2010)"),AND(AA25="",$B25="Colombia (2014)"),AND(AA25="",$B25="Costa Rica (2010)"),AND(AA25="",$B25="Dominican Republic (2013)"),AND(AA25="",$B25="Ecuador (2011)"),AND(AA25="",$B25="El Salvador (2011)"),AND(AA25="",$B25="Ethiopia (2010)"),AND(AA25="",$B25="Ghana (2012)"),AND(AA25="",$B25="Guatemala (2011)"),AND(AA25="",$B25="Honduras (2011)"),AND(AA25="",$B25="Iran (2011)"),AND(AA25="",$B25="Jordan (2010)"),AND(AA25="",$B25="Mexico (2010)"),AND(AA25="",$B25="Mexico (2012)"),AND(AA25="",$B25="Mexico (2014)"),AND(AA25="",$B25="Nicaragua (2009)"),AND(AA25="",$B25="Panama (2016)"),AND(AA25="",$B25="Peru (2009)"),AND(AA25="",$B25="Peru (2011)"),AND(AA25="",$B25="Russia (2010)"),AND(AA25="",$B25="South Africa (2010)"),AND(AA25="",$B25="Tanzania (2011)"),AND(AA25="",$B25="Tunisia (2010)"),AND(AA25="",$B25="Uganda (2012)"),AND(AA25="",$B25="Uruguay (2009)"),AND(AA25="",$B25="Venezuela (2013)"),AND(AA25="",$B25="India (2011)"),AND(AA25="",$B25="China (2014)"),AND(AA25="",$B25="Mexico (2010)"))</formula>
    </cfRule>
    <cfRule type="expression" dxfId="2112" priority="10">
      <formula>AND(AA25="",$B25="Georgia (2013)")</formula>
    </cfRule>
  </conditionalFormatting>
  <conditionalFormatting sqref="AM41:AO41">
    <cfRule type="expression" dxfId="2111" priority="7">
      <formula>OR(AND(AM41="",$B41="Poland (2014)"),AND(AM41="",$B41="Croatia (2014)"),AND(AM41="",$B41="Albania (2015)"),AND(AM41="",$B41="United States (2011)"),AND(AM41="",$B41="Armenia (2011)"),AND(AM41="",$B41="Bolivia (2009)"),AND(AM41="",$B41="Brazil (2009)"),AND(AM41="",$B41="Colombia (2010)"),AND(AM41="",$B41="Colombia (2014)"),AND(AM41="",$B41="Costa Rica (2010)"),AND(AM41="",$B41="Dominican Republic (2013)"),AND(AM41="",$B41="Ecuador (2011)"),AND(AM41="",$B41="El Salvador (2011)"),AND(AM41="",$B41="Ethiopia (2010)"),AND(AM41="",$B41="Ghana (2012)"),AND(AM41="",$B41="Guatemala (2011)"),AND(AM41="",$B41="Honduras (2011)"),AND(AM41="",$B41="Iran (2011)"),AND(AM41="",$B41="Jordan (2010)"),AND(AM41="",$B41="Mexico (2010)"),AND(AM41="",$B41="Mexico (2012)"),AND(AM41="",$B41="Mexico (2014)"),AND(AM41="",$B41="Nicaragua (2009)"),AND(AM41="",$B41="Panama (2016)"),AND(AM41="",$B41="Peru (2009)"),AND(AM41="",$B41="Peru (2011)"),AND(AM41="",$B41="Russia (2010)"),AND(AM41="",$B41="South Africa (2010)"),AND(AM41="",$B41="Tanzania (2011)"),AND(AM41="",$B41="Tunisia (2010)"),AND(AM41="",$B41="Uganda (2012)"),AND(AM41="",$B41="Uruguay (2009)"),AND(AM41="",$B41="Venezuela (2013)"),AND(AM41="",$B41="India (2011)"),AND(AM41="",$B41="China (2014)"),AND(AM41="",$B41="Mexico (2010)"))</formula>
    </cfRule>
    <cfRule type="expression" dxfId="2110" priority="8">
      <formula>AND(AM41="",$B41="Georgia (2013)")</formula>
    </cfRule>
  </conditionalFormatting>
  <conditionalFormatting sqref="AC57">
    <cfRule type="expression" dxfId="2109" priority="5">
      <formula>OR(AND(AC57="",$B57="Poland (2014)"),AND(AC57="",$B57="Croatia (2014)"),AND(AC57="",$B57="Albania (2015)"),AND(AC57="",$B57="United States (2011)"),AND(AC57="",$B57="Armenia (2011)"),AND(AC57="",$B57="Bolivia (2009)"),AND(AC57="",$B57="Brazil (2009)"),AND(AC57="",$B57="Colombia (2010)"),AND(AC57="",$B57="Colombia (2014)"),AND(AC57="",$B57="Costa Rica (2010)"),AND(AC57="",$B57="Dominican Republic (2013)"),AND(AC57="",$B57="Ecuador (2011)"),AND(AC57="",$B57="El Salvador (2011)"),AND(AC57="",$B57="Ethiopia (2010)"),AND(AC57="",$B57="Ghana (2012)"),AND(AC57="",$B57="Guatemala (2011)"),AND(AC57="",$B57="Honduras (2011)"),AND(AC57="",$B57="Iran (2011)"),AND(AC57="",$B57="Jordan (2010)"),AND(AC57="",$B57="Mexico (2010)"),AND(AC57="",$B57="Mexico (2012)"),AND(AC57="",$B57="Mexico (2014)"),AND(AC57="",$B57="Nicaragua (2009)"),AND(AC57="",$B57="Panama (2016)"),AND(AC57="",$B57="Peru (2009)"),AND(AC57="",$B57="Peru (2011)"),AND(AC57="",$B57="Russia (2010)"),AND(AC57="",$B57="South Africa (2010)"),AND(AC57="",$B57="Tanzania (2011)"),AND(AC57="",$B57="Tunisia (2010)"),AND(AC57="",$B57="Uganda (2012)"),AND(AC57="",$B57="Uruguay (2009)"),AND(AC57="",$B57="Venezuela (2013)"),AND(AC57="",$B57="India (2011)"),AND(AC57="",$B57="China (2014)"),AND(AC57="",$B57="Mexico (2010)"))</formula>
    </cfRule>
    <cfRule type="expression" dxfId="2108" priority="6">
      <formula>AND(AC57="",$B57="Georgia (2013)")</formula>
    </cfRule>
  </conditionalFormatting>
  <conditionalFormatting sqref="AM44:AO44">
    <cfRule type="expression" dxfId="2107" priority="3">
      <formula>OR(AND(AM44="",$B44="Poland (2014)"),AND(AM44="",$B44="Croatia (2014)"),AND(AM44="",$B44="Albania (2015)"),AND(AM44="",$B44="United States (2011)"),AND(AM44="",$B44="Armenia (2011)"),AND(AM44="",$B44="Bolivia (2009)"),AND(AM44="",$B44="Brazil (2009)"),AND(AM44="",$B44="Colombia (2010)"),AND(AM44="",$B44="Colombia (2014)"),AND(AM44="",$B44="Costa Rica (2010)"),AND(AM44="",$B44="Dominican Republic (2013)"),AND(AM44="",$B44="Ecuador (2011)"),AND(AM44="",$B44="El Salvador (2011)"),AND(AM44="",$B44="Ethiopia (2010)"),AND(AM44="",$B44="Ghana (2012)"),AND(AM44="",$B44="Guatemala (2011)"),AND(AM44="",$B44="Honduras (2011)"),AND(AM44="",$B44="Iran (2011)"),AND(AM44="",$B44="Jordan (2010)"),AND(AM44="",$B44="Mexico (2010)"),AND(AM44="",$B44="Mexico (2012)"),AND(AM44="",$B44="Mexico (2014)"),AND(AM44="",$B44="Nicaragua (2009)"),AND(AM44="",$B44="Panama (2016)"),AND(AM44="",$B44="Peru (2009)"),AND(AM44="",$B44="Peru (2011)"),AND(AM44="",$B44="Russia (2010)"),AND(AM44="",$B44="South Africa (2010)"),AND(AM44="",$B44="Tanzania (2011)"),AND(AM44="",$B44="Tunisia (2010)"),AND(AM44="",$B44="Uganda (2012)"),AND(AM44="",$B44="Uruguay (2009)"),AND(AM44="",$B44="Venezuela (2013)"),AND(AM44="",$B44="India (2011)"),AND(AM44="",$B44="China (2014)"),AND(AM44="",$B44="Mexico (2010)"))</formula>
    </cfRule>
    <cfRule type="expression" dxfId="2106" priority="4">
      <formula>AND(AM44="",$B44="Georgia (2013)")</formula>
    </cfRule>
  </conditionalFormatting>
  <conditionalFormatting sqref="AM57:AO57">
    <cfRule type="expression" dxfId="2105" priority="1">
      <formula>OR(AND(AM57="",$B57="Poland (2014)"),AND(AM57="",$B57="Croatia (2014)"),AND(AM57="",$B57="Albania (2015)"),AND(AM57="",$B57="United States (2011)"),AND(AM57="",$B57="Armenia (2011)"),AND(AM57="",$B57="Bolivia (2009)"),AND(AM57="",$B57="Brazil (2009)"),AND(AM57="",$B57="Colombia (2010)"),AND(AM57="",$B57="Colombia (2014)"),AND(AM57="",$B57="Costa Rica (2010)"),AND(AM57="",$B57="Dominican Republic (2013)"),AND(AM57="",$B57="Ecuador (2011)"),AND(AM57="",$B57="El Salvador (2011)"),AND(AM57="",$B57="Ethiopia (2010)"),AND(AM57="",$B57="Ghana (2012)"),AND(AM57="",$B57="Guatemala (2011)"),AND(AM57="",$B57="Honduras (2011)"),AND(AM57="",$B57="Iran (2011)"),AND(AM57="",$B57="Jordan (2010)"),AND(AM57="",$B57="Mexico (2010)"),AND(AM57="",$B57="Mexico (2012)"),AND(AM57="",$B57="Mexico (2014)"),AND(AM57="",$B57="Nicaragua (2009)"),AND(AM57="",$B57="Panama (2016)"),AND(AM57="",$B57="Peru (2009)"),AND(AM57="",$B57="Peru (2011)"),AND(AM57="",$B57="Russia (2010)"),AND(AM57="",$B57="South Africa (2010)"),AND(AM57="",$B57="Tanzania (2011)"),AND(AM57="",$B57="Tunisia (2010)"),AND(AM57="",$B57="Uganda (2012)"),AND(AM57="",$B57="Uruguay (2009)"),AND(AM57="",$B57="Venezuela (2013)"),AND(AM57="",$B57="India (2011)"),AND(AM57="",$B57="China (2014)"),AND(AM57="",$B57="Mexico (2010)"))</formula>
    </cfRule>
    <cfRule type="expression" dxfId="2104" priority="2">
      <formula>AND(AM57="",$B57="Georgia (2013)")</formula>
    </cfRule>
  </conditionalFormatting>
  <hyperlinks>
    <hyperlink ref="A1" location="Contents!A1" display="Go to Contents" xr:uid="{00000000-0004-0000-06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CA179"/>
  <sheetViews>
    <sheetView showGridLines="0" zoomScale="75" zoomScaleNormal="95" workbookViewId="0">
      <selection activeCell="P11" sqref="P11"/>
    </sheetView>
  </sheetViews>
  <sheetFormatPr baseColWidth="10" defaultColWidth="10.83203125" defaultRowHeight="14"/>
  <cols>
    <col min="1" max="1" width="5" style="139" customWidth="1" collapsed="1"/>
    <col min="2" max="2" width="27" style="4" customWidth="1" collapsed="1"/>
    <col min="3" max="4" width="16.33203125" style="4" customWidth="1" collapsed="1"/>
    <col min="5" max="5" width="1.6640625" style="22" customWidth="1" collapsed="1"/>
    <col min="6" max="6" width="17.83203125" style="22" customWidth="1" collapsed="1"/>
    <col min="7" max="7" width="15.6640625" style="22" customWidth="1" collapsed="1"/>
    <col min="8" max="8" width="13.83203125" style="22" customWidth="1" collapsed="1"/>
    <col min="9" max="9" width="15.33203125" style="22" customWidth="1" collapsed="1"/>
    <col min="10" max="10" width="2.33203125" style="22" customWidth="1" collapsed="1"/>
    <col min="11" max="11" width="17.1640625" style="22" customWidth="1" collapsed="1"/>
    <col min="12" max="12" width="15.33203125" style="22" customWidth="1" collapsed="1"/>
    <col min="13" max="13" width="16" style="22" customWidth="1" collapsed="1"/>
    <col min="14" max="15" width="11.6640625" style="4" customWidth="1" collapsed="1"/>
    <col min="16" max="16384" width="10.83203125" style="4" collapsed="1"/>
  </cols>
  <sheetData>
    <row r="1" spans="1:24" ht="34" customHeight="1">
      <c r="A1" s="173" t="s">
        <v>209</v>
      </c>
    </row>
    <row r="2" spans="1:24" ht="34" customHeight="1">
      <c r="A2" s="173"/>
    </row>
    <row r="3" spans="1:24" ht="31" customHeight="1">
      <c r="B3" s="121" t="s">
        <v>224</v>
      </c>
    </row>
    <row r="4" spans="1:24" ht="16">
      <c r="B4" s="106" t="s">
        <v>0</v>
      </c>
      <c r="C4" s="106"/>
      <c r="D4" s="106"/>
    </row>
    <row r="5" spans="1:24" s="143" customFormat="1" ht="21" customHeight="1" thickBot="1">
      <c r="A5" s="140"/>
      <c r="B5" s="141"/>
      <c r="C5" s="141"/>
      <c r="D5" s="141"/>
      <c r="E5" s="183"/>
      <c r="F5" s="233"/>
      <c r="G5" s="233"/>
      <c r="H5" s="233"/>
      <c r="I5" s="233"/>
      <c r="J5" s="183"/>
      <c r="K5" s="233"/>
      <c r="L5" s="233"/>
      <c r="M5" s="233"/>
      <c r="N5" s="233"/>
    </row>
    <row r="6" spans="1:24" s="95" customFormat="1" ht="46" customHeight="1">
      <c r="A6" s="144"/>
      <c r="B6" s="1182" t="s">
        <v>3</v>
      </c>
      <c r="C6" s="1184" t="s">
        <v>1</v>
      </c>
      <c r="D6" s="1176" t="s">
        <v>4</v>
      </c>
      <c r="E6" s="90"/>
      <c r="F6" s="1170" t="s">
        <v>239</v>
      </c>
      <c r="G6" s="1170"/>
      <c r="H6" s="1170"/>
      <c r="I6" s="1170"/>
      <c r="J6" s="183"/>
      <c r="K6" s="1170" t="s">
        <v>266</v>
      </c>
      <c r="L6" s="1170"/>
      <c r="M6" s="1170"/>
      <c r="N6" s="1181"/>
    </row>
    <row r="7" spans="1:24" s="95" customFormat="1" ht="30" customHeight="1" thickBot="1">
      <c r="A7" s="144"/>
      <c r="B7" s="1183"/>
      <c r="C7" s="1185"/>
      <c r="D7" s="1178"/>
      <c r="E7" s="90"/>
      <c r="F7" s="234" t="s">
        <v>5</v>
      </c>
      <c r="G7" s="92" t="s">
        <v>6</v>
      </c>
      <c r="H7" s="92" t="s">
        <v>7</v>
      </c>
      <c r="I7" s="92" t="s">
        <v>8</v>
      </c>
      <c r="J7" s="183"/>
      <c r="K7" s="234" t="s">
        <v>9</v>
      </c>
      <c r="L7" s="92" t="s">
        <v>6</v>
      </c>
      <c r="M7" s="92" t="s">
        <v>7</v>
      </c>
      <c r="N7" s="92" t="s">
        <v>8</v>
      </c>
    </row>
    <row r="8" spans="1:24" s="552" customFormat="1" ht="15">
      <c r="A8" s="523">
        <f>A7+1</f>
        <v>1</v>
      </c>
      <c r="B8" s="576" t="s">
        <v>709</v>
      </c>
      <c r="C8" s="577" t="s">
        <v>498</v>
      </c>
      <c r="D8" s="565" t="s">
        <v>498</v>
      </c>
      <c r="E8" s="262"/>
      <c r="F8" s="565">
        <v>0.36930000000000002</v>
      </c>
      <c r="G8" s="565">
        <v>0.34520000000000001</v>
      </c>
      <c r="H8" s="565">
        <v>0.3453</v>
      </c>
      <c r="I8" s="620">
        <v>0.317</v>
      </c>
      <c r="J8" s="448"/>
      <c r="K8" s="565">
        <v>0.47420000000000001</v>
      </c>
      <c r="L8" s="565">
        <v>0.34520000000000001</v>
      </c>
      <c r="M8" s="565">
        <v>0.3453</v>
      </c>
      <c r="N8" s="620">
        <v>0.317</v>
      </c>
    </row>
    <row r="9" spans="1:24" s="255" customFormat="1" ht="15" customHeight="1">
      <c r="A9" s="523">
        <f t="shared" ref="A9:A16" si="0">A8+1</f>
        <v>2</v>
      </c>
      <c r="B9" s="576" t="s">
        <v>10</v>
      </c>
      <c r="C9" s="289" t="s">
        <v>272</v>
      </c>
      <c r="D9" s="289" t="s">
        <v>504</v>
      </c>
      <c r="E9" s="262"/>
      <c r="F9" s="621">
        <v>0.47495559999999998</v>
      </c>
      <c r="G9" s="621">
        <v>0.4046247</v>
      </c>
      <c r="H9" s="621">
        <v>0.41054550000000001</v>
      </c>
      <c r="I9" s="621">
        <v>0.29866429999999999</v>
      </c>
      <c r="J9" s="448"/>
      <c r="K9" s="621">
        <v>0.50180400000000003</v>
      </c>
      <c r="L9" s="621">
        <v>0.40378330000000001</v>
      </c>
      <c r="M9" s="621">
        <v>0.40971370000000001</v>
      </c>
      <c r="N9" s="621">
        <v>0.29754849999999999</v>
      </c>
      <c r="P9" s="590"/>
      <c r="Q9" s="590"/>
      <c r="R9" s="590"/>
      <c r="S9" s="590"/>
      <c r="U9" s="590"/>
      <c r="V9" s="590"/>
      <c r="W9" s="590"/>
      <c r="X9" s="590"/>
    </row>
    <row r="10" spans="1:24" s="255" customFormat="1" ht="15" customHeight="1">
      <c r="A10" s="523">
        <f t="shared" si="0"/>
        <v>3</v>
      </c>
      <c r="B10" s="576" t="s">
        <v>11</v>
      </c>
      <c r="C10" s="289" t="s">
        <v>499</v>
      </c>
      <c r="D10" s="289" t="s">
        <v>499</v>
      </c>
      <c r="E10" s="289"/>
      <c r="F10" s="621">
        <v>0.40442130081376398</v>
      </c>
      <c r="G10" s="621">
        <v>0.37525666831749799</v>
      </c>
      <c r="H10" s="621">
        <v>0.37675150924641498</v>
      </c>
      <c r="I10" s="621">
        <v>0.35813615274585903</v>
      </c>
      <c r="J10" s="448"/>
      <c r="K10" s="621">
        <v>0.47008380398002703</v>
      </c>
      <c r="L10" s="621">
        <v>0.37525666831749799</v>
      </c>
      <c r="M10" s="621">
        <v>0.37675150924641498</v>
      </c>
      <c r="N10" s="621">
        <v>0.35813615274585903</v>
      </c>
      <c r="P10" s="590"/>
      <c r="Q10" s="590"/>
      <c r="R10" s="590"/>
      <c r="S10" s="590"/>
      <c r="U10" s="590"/>
      <c r="V10" s="590"/>
      <c r="W10" s="590"/>
      <c r="X10" s="590"/>
    </row>
    <row r="11" spans="1:24" s="255" customFormat="1" ht="15" customHeight="1">
      <c r="A11" s="523">
        <f t="shared" si="0"/>
        <v>4</v>
      </c>
      <c r="B11" s="792" t="s">
        <v>713</v>
      </c>
      <c r="C11" s="289">
        <v>2015</v>
      </c>
      <c r="D11" s="289">
        <v>2016</v>
      </c>
      <c r="E11" s="289"/>
      <c r="F11" s="621">
        <v>0.29199999999999998</v>
      </c>
      <c r="G11" s="621">
        <v>0.26700000000000002</v>
      </c>
      <c r="H11" s="621">
        <v>0.27</v>
      </c>
      <c r="I11" s="621">
        <v>0.22700000000000001</v>
      </c>
      <c r="J11" s="448"/>
      <c r="K11" s="621">
        <v>0.40699999999999997</v>
      </c>
      <c r="L11" s="621">
        <v>0.26700000000000002</v>
      </c>
      <c r="M11" s="621">
        <v>0.27</v>
      </c>
      <c r="N11" s="621">
        <v>0.22700000000000001</v>
      </c>
      <c r="P11" s="590"/>
      <c r="Q11" s="590"/>
      <c r="R11" s="590"/>
      <c r="S11" s="590"/>
      <c r="U11" s="590"/>
      <c r="V11" s="590"/>
      <c r="W11" s="590"/>
      <c r="X11" s="590"/>
    </row>
    <row r="12" spans="1:24" s="255" customFormat="1" ht="15" customHeight="1">
      <c r="A12" s="523">
        <f t="shared" si="0"/>
        <v>5</v>
      </c>
      <c r="B12" s="576" t="s">
        <v>12</v>
      </c>
      <c r="C12" s="289" t="s">
        <v>500</v>
      </c>
      <c r="D12" s="289" t="s">
        <v>500</v>
      </c>
      <c r="E12" s="289"/>
      <c r="F12" s="621">
        <v>0.503</v>
      </c>
      <c r="G12" s="621">
        <v>0.49299999999999999</v>
      </c>
      <c r="H12" s="621">
        <v>0.50280000000000002</v>
      </c>
      <c r="I12" s="621">
        <v>0.44600000000000001</v>
      </c>
      <c r="J12" s="622"/>
      <c r="K12" s="621">
        <v>0.50249999999999995</v>
      </c>
      <c r="L12" s="621">
        <v>0.49299999999999999</v>
      </c>
      <c r="M12" s="621">
        <v>0.50280000000000002</v>
      </c>
      <c r="N12" s="621">
        <v>0.44600000000000001</v>
      </c>
      <c r="P12" s="590"/>
      <c r="Q12" s="590"/>
      <c r="R12" s="590"/>
      <c r="S12" s="590"/>
      <c r="U12" s="590"/>
      <c r="V12" s="590"/>
      <c r="W12" s="590"/>
      <c r="X12" s="590"/>
    </row>
    <row r="13" spans="1:24" s="255" customFormat="1" ht="15" customHeight="1">
      <c r="A13" s="523">
        <f t="shared" si="0"/>
        <v>6</v>
      </c>
      <c r="B13" s="576" t="s">
        <v>688</v>
      </c>
      <c r="C13" s="289" t="s">
        <v>273</v>
      </c>
      <c r="D13" s="289" t="s">
        <v>500</v>
      </c>
      <c r="E13" s="289"/>
      <c r="F13" s="621">
        <v>0.57301587199674497</v>
      </c>
      <c r="G13" s="621">
        <v>0.54460711779561199</v>
      </c>
      <c r="H13" s="621">
        <v>0.541969053594753</v>
      </c>
      <c r="I13" s="621">
        <v>0.47931724638656098</v>
      </c>
      <c r="J13" s="622"/>
      <c r="K13" s="621">
        <v>0.59323815640237398</v>
      </c>
      <c r="L13" s="621">
        <v>0.54460711779561199</v>
      </c>
      <c r="M13" s="621">
        <v>0.541969053594753</v>
      </c>
      <c r="N13" s="621">
        <v>0.47931724638656098</v>
      </c>
      <c r="O13" s="590"/>
      <c r="P13" s="590"/>
      <c r="Q13" s="590"/>
      <c r="R13" s="590"/>
      <c r="S13" s="590"/>
      <c r="U13" s="590"/>
      <c r="V13" s="590"/>
      <c r="W13" s="590"/>
      <c r="X13" s="590"/>
    </row>
    <row r="14" spans="1:24" s="552" customFormat="1" ht="15">
      <c r="A14" s="523">
        <f t="shared" si="0"/>
        <v>7</v>
      </c>
      <c r="B14" s="576" t="s">
        <v>714</v>
      </c>
      <c r="C14" s="577" t="s">
        <v>501</v>
      </c>
      <c r="D14" s="565" t="s">
        <v>501</v>
      </c>
      <c r="E14" s="262"/>
      <c r="F14" s="620">
        <v>0.36349999999999999</v>
      </c>
      <c r="G14" s="620">
        <v>0.35299999999999998</v>
      </c>
      <c r="H14" s="620">
        <v>0.35389999999999999</v>
      </c>
      <c r="I14" s="620">
        <v>0.32829999999999998</v>
      </c>
      <c r="J14" s="448"/>
      <c r="K14" s="565">
        <v>0.36670000000000003</v>
      </c>
      <c r="L14" s="565">
        <v>0.35299999999999998</v>
      </c>
      <c r="M14" s="565">
        <v>0.35389999999999999</v>
      </c>
      <c r="N14" s="565">
        <v>0.32829999999999998</v>
      </c>
    </row>
    <row r="15" spans="1:24" s="255" customFormat="1" ht="15" customHeight="1">
      <c r="A15" s="523">
        <f t="shared" si="0"/>
        <v>8</v>
      </c>
      <c r="B15" s="576" t="s">
        <v>14</v>
      </c>
      <c r="C15" s="289" t="s">
        <v>502</v>
      </c>
      <c r="D15" s="289" t="s">
        <v>502</v>
      </c>
      <c r="E15" s="289"/>
      <c r="F15" s="621">
        <v>0.49359691733337901</v>
      </c>
      <c r="G15" s="621">
        <v>0.46684198604587479</v>
      </c>
      <c r="H15" s="621">
        <v>0.46409277906839369</v>
      </c>
      <c r="I15" s="621">
        <v>0.41959384056615828</v>
      </c>
      <c r="J15" s="622"/>
      <c r="K15" s="621">
        <v>0.50284354374273765</v>
      </c>
      <c r="L15" s="621">
        <v>0.4667624329286898</v>
      </c>
      <c r="M15" s="621">
        <v>0.46400819102964019</v>
      </c>
      <c r="N15" s="621">
        <v>0.41948503320841263</v>
      </c>
      <c r="O15" s="590"/>
      <c r="P15" s="590"/>
      <c r="Q15" s="590"/>
      <c r="R15" s="590"/>
      <c r="S15" s="590"/>
      <c r="U15" s="590"/>
      <c r="V15" s="590"/>
      <c r="W15" s="590"/>
      <c r="X15" s="590"/>
    </row>
    <row r="16" spans="1:24" s="255" customFormat="1" ht="15" customHeight="1">
      <c r="A16" s="523">
        <f t="shared" si="0"/>
        <v>9</v>
      </c>
      <c r="B16" s="576" t="s">
        <v>15</v>
      </c>
      <c r="C16" s="289" t="s">
        <v>503</v>
      </c>
      <c r="D16" s="289" t="s">
        <v>503</v>
      </c>
      <c r="E16" s="289"/>
      <c r="F16" s="621">
        <v>0.57761228991900304</v>
      </c>
      <c r="G16" s="621">
        <v>0.56653028883943801</v>
      </c>
      <c r="H16" s="621">
        <v>0.55869627501103503</v>
      </c>
      <c r="I16" s="621">
        <v>0.51327697452800003</v>
      </c>
      <c r="J16" s="622"/>
      <c r="K16" s="621">
        <v>0.57498706876634897</v>
      </c>
      <c r="L16" s="621">
        <v>0.56653028883943801</v>
      </c>
      <c r="M16" s="621">
        <v>0.55869627501103503</v>
      </c>
      <c r="N16" s="621">
        <v>0.51327697452800003</v>
      </c>
      <c r="P16" s="590"/>
      <c r="Q16" s="590"/>
      <c r="R16" s="590"/>
      <c r="S16" s="590"/>
      <c r="U16" s="590"/>
      <c r="V16" s="590"/>
      <c r="W16" s="590"/>
      <c r="X16" s="590"/>
    </row>
    <row r="17" spans="1:24" s="255" customFormat="1" ht="15" customHeight="1">
      <c r="A17" s="523"/>
      <c r="B17" s="576" t="s">
        <v>279</v>
      </c>
      <c r="C17" s="289" t="s">
        <v>501</v>
      </c>
      <c r="D17" s="289" t="s">
        <v>501</v>
      </c>
      <c r="E17" s="289"/>
      <c r="F17" s="621">
        <v>0.57526174791419604</v>
      </c>
      <c r="G17" s="621">
        <v>0.56551801852458605</v>
      </c>
      <c r="H17" s="621">
        <v>0.55923427217125099</v>
      </c>
      <c r="I17" s="621">
        <v>0.51464942317646301</v>
      </c>
      <c r="J17" s="622"/>
      <c r="K17" s="621">
        <v>0.57457582381775196</v>
      </c>
      <c r="L17" s="621">
        <v>0.56551801852458605</v>
      </c>
      <c r="M17" s="621">
        <v>0.55923427217125099</v>
      </c>
      <c r="N17" s="621">
        <v>0.51464942317646301</v>
      </c>
      <c r="P17" s="590"/>
      <c r="Q17" s="590"/>
      <c r="R17" s="590"/>
      <c r="S17" s="590"/>
      <c r="U17" s="590"/>
      <c r="V17" s="590"/>
      <c r="W17" s="590"/>
      <c r="X17" s="590"/>
    </row>
    <row r="18" spans="1:24" s="255" customFormat="1" ht="15" customHeight="1">
      <c r="A18" s="523">
        <f>A16+1</f>
        <v>10</v>
      </c>
      <c r="B18" s="792" t="s">
        <v>715</v>
      </c>
      <c r="C18" s="289">
        <v>2014</v>
      </c>
      <c r="D18" s="642"/>
      <c r="E18" s="289"/>
      <c r="F18" s="621">
        <v>0.437</v>
      </c>
      <c r="G18" s="650"/>
      <c r="H18" s="621">
        <v>0.45</v>
      </c>
      <c r="I18" s="621">
        <v>0.40400000000000003</v>
      </c>
      <c r="J18" s="622"/>
      <c r="K18" s="650"/>
      <c r="L18" s="650"/>
      <c r="M18" s="650"/>
      <c r="N18" s="650"/>
      <c r="P18" s="590"/>
      <c r="Q18" s="590"/>
      <c r="R18" s="590"/>
      <c r="S18" s="590"/>
      <c r="U18" s="590"/>
      <c r="V18" s="590"/>
      <c r="W18" s="590"/>
      <c r="X18" s="590"/>
    </row>
    <row r="19" spans="1:24" s="255" customFormat="1" ht="15" customHeight="1">
      <c r="A19" s="523">
        <f>A18+1</f>
        <v>11</v>
      </c>
      <c r="B19" s="576" t="s">
        <v>16</v>
      </c>
      <c r="C19" s="289" t="s">
        <v>503</v>
      </c>
      <c r="D19" s="289" t="s">
        <v>503</v>
      </c>
      <c r="E19" s="289"/>
      <c r="F19" s="621">
        <v>0.50800000000000001</v>
      </c>
      <c r="G19" s="621">
        <v>0.48899999999999999</v>
      </c>
      <c r="H19" s="621">
        <v>0.48599999999999999</v>
      </c>
      <c r="I19" s="621">
        <v>0.40200000000000002</v>
      </c>
      <c r="J19" s="623"/>
      <c r="K19" s="621">
        <v>0.51200000000000001</v>
      </c>
      <c r="L19" s="621">
        <v>0.48799999999999999</v>
      </c>
      <c r="M19" s="621">
        <v>0.48499999999999999</v>
      </c>
      <c r="N19" s="621">
        <v>0.4</v>
      </c>
      <c r="P19" s="590"/>
      <c r="Q19" s="590"/>
      <c r="R19" s="590"/>
      <c r="S19" s="590"/>
      <c r="U19" s="590"/>
      <c r="V19" s="590"/>
      <c r="W19" s="590"/>
      <c r="X19" s="590"/>
    </row>
    <row r="20" spans="1:24" s="552" customFormat="1">
      <c r="A20" s="523">
        <f t="shared" ref="A20:A36" si="1">A19+1</f>
        <v>12</v>
      </c>
      <c r="B20" s="576" t="s">
        <v>710</v>
      </c>
      <c r="C20" s="289" t="s">
        <v>501</v>
      </c>
      <c r="D20" s="289" t="s">
        <v>501</v>
      </c>
      <c r="E20" s="262"/>
      <c r="F20" s="620">
        <v>0.39179141496648201</v>
      </c>
      <c r="G20" s="620">
        <v>0.32500000000000001</v>
      </c>
      <c r="H20" s="620">
        <v>0.35499999999999998</v>
      </c>
      <c r="I20" s="620">
        <v>0.29099999999999998</v>
      </c>
      <c r="J20" s="448"/>
      <c r="K20" s="620">
        <v>0.51300000000000001</v>
      </c>
      <c r="L20" s="620">
        <v>0.32500000000000001</v>
      </c>
      <c r="M20" s="620">
        <v>0.35499999999999998</v>
      </c>
      <c r="N20" s="620">
        <v>0.29099999999999998</v>
      </c>
    </row>
    <row r="21" spans="1:24" s="255" customFormat="1" ht="15" customHeight="1">
      <c r="A21" s="523">
        <f t="shared" si="1"/>
        <v>13</v>
      </c>
      <c r="B21" s="576" t="s">
        <v>724</v>
      </c>
      <c r="C21" s="289" t="s">
        <v>274</v>
      </c>
      <c r="D21" s="289" t="s">
        <v>502</v>
      </c>
      <c r="E21" s="289"/>
      <c r="F21" s="621">
        <v>0.51666110055174996</v>
      </c>
      <c r="G21" s="621">
        <v>0.50535759512761502</v>
      </c>
      <c r="H21" s="621">
        <v>0.495096960598577</v>
      </c>
      <c r="I21" s="621">
        <v>0.46501155488047202</v>
      </c>
      <c r="J21" s="623"/>
      <c r="K21" s="621">
        <v>0.51729886512053602</v>
      </c>
      <c r="L21" s="621">
        <v>0.50535759512761502</v>
      </c>
      <c r="M21" s="621">
        <v>0.495096960598577</v>
      </c>
      <c r="N21" s="621">
        <v>0.46501155488047202</v>
      </c>
      <c r="P21" s="590"/>
      <c r="Q21" s="590"/>
      <c r="R21" s="590"/>
      <c r="S21" s="590"/>
      <c r="U21" s="590"/>
      <c r="V21" s="590"/>
      <c r="W21" s="590"/>
      <c r="X21" s="590"/>
    </row>
    <row r="22" spans="1:24" s="255" customFormat="1" ht="15" customHeight="1">
      <c r="A22" s="523">
        <f t="shared" si="1"/>
        <v>14</v>
      </c>
      <c r="B22" s="576" t="s">
        <v>18</v>
      </c>
      <c r="C22" s="289" t="s">
        <v>275</v>
      </c>
      <c r="D22" s="289" t="s">
        <v>499</v>
      </c>
      <c r="E22" s="289"/>
      <c r="F22" s="621">
        <v>0.47850555101074099</v>
      </c>
      <c r="G22" s="621">
        <v>0.45701571510787098</v>
      </c>
      <c r="H22" s="621">
        <v>0.44568937704720402</v>
      </c>
      <c r="I22" s="621">
        <v>0.40462824405186798</v>
      </c>
      <c r="J22" s="623"/>
      <c r="K22" s="621">
        <v>0.48233714251695342</v>
      </c>
      <c r="L22" s="621">
        <v>0.45212875444973799</v>
      </c>
      <c r="M22" s="621">
        <v>0.44085192856757399</v>
      </c>
      <c r="N22" s="621">
        <v>0.400160753444043</v>
      </c>
      <c r="P22" s="590"/>
      <c r="Q22" s="590"/>
      <c r="R22" s="590"/>
      <c r="S22" s="590"/>
      <c r="U22" s="590"/>
      <c r="V22" s="590"/>
      <c r="W22" s="590"/>
      <c r="X22" s="590"/>
    </row>
    <row r="23" spans="1:24" s="255" customFormat="1" ht="15" customHeight="1">
      <c r="A23" s="523">
        <f t="shared" si="1"/>
        <v>15</v>
      </c>
      <c r="B23" s="792" t="s">
        <v>716</v>
      </c>
      <c r="C23" s="289">
        <v>2015</v>
      </c>
      <c r="D23" s="289">
        <v>2015</v>
      </c>
      <c r="E23" s="289"/>
      <c r="F23" s="621">
        <v>0.32500000000000001</v>
      </c>
      <c r="G23" s="621">
        <v>0.307</v>
      </c>
      <c r="H23" s="621">
        <v>0.29899999999999999</v>
      </c>
      <c r="I23" s="621">
        <v>0.28100000000000003</v>
      </c>
      <c r="J23" s="623"/>
      <c r="K23" s="650"/>
      <c r="L23" s="650"/>
      <c r="M23" s="650"/>
      <c r="N23" s="650"/>
      <c r="P23" s="590"/>
      <c r="Q23" s="590"/>
      <c r="R23" s="590"/>
      <c r="S23" s="590"/>
      <c r="U23" s="590"/>
      <c r="V23" s="590"/>
      <c r="W23" s="590"/>
      <c r="X23" s="590"/>
    </row>
    <row r="24" spans="1:24" s="255" customFormat="1" ht="15" customHeight="1">
      <c r="A24" s="523">
        <f t="shared" si="1"/>
        <v>16</v>
      </c>
      <c r="B24" s="576" t="s">
        <v>19</v>
      </c>
      <c r="C24" s="289" t="s">
        <v>499</v>
      </c>
      <c r="D24" s="289" t="s">
        <v>499</v>
      </c>
      <c r="E24" s="289"/>
      <c r="F24" s="621">
        <v>0.4411455249770142</v>
      </c>
      <c r="G24" s="621">
        <v>0.4209139235177205</v>
      </c>
      <c r="H24" s="621">
        <v>0.4106372691000606</v>
      </c>
      <c r="I24" s="621">
        <v>0.38339826450081232</v>
      </c>
      <c r="J24" s="623"/>
      <c r="K24" s="621">
        <v>0.43813338044785188</v>
      </c>
      <c r="L24" s="621">
        <v>0.4209139235177205</v>
      </c>
      <c r="M24" s="621">
        <v>0.4106372691000606</v>
      </c>
      <c r="N24" s="621">
        <v>0.38339826450081232</v>
      </c>
      <c r="P24" s="590"/>
      <c r="Q24" s="590"/>
      <c r="R24" s="590"/>
      <c r="S24" s="590"/>
      <c r="U24" s="590"/>
      <c r="V24" s="590"/>
      <c r="W24" s="590"/>
      <c r="X24" s="590"/>
    </row>
    <row r="25" spans="1:24" s="255" customFormat="1" ht="15" customHeight="1">
      <c r="A25" s="523">
        <f t="shared" si="1"/>
        <v>17</v>
      </c>
      <c r="B25" s="576" t="s">
        <v>280</v>
      </c>
      <c r="C25" s="289" t="s">
        <v>276</v>
      </c>
      <c r="D25" s="289" t="s">
        <v>499</v>
      </c>
      <c r="E25" s="289"/>
      <c r="F25" s="621">
        <v>0.32167086</v>
      </c>
      <c r="G25" s="621">
        <v>0.30468106269836426</v>
      </c>
      <c r="H25" s="621">
        <v>0.3018764853477478</v>
      </c>
      <c r="I25" s="621">
        <v>0.29906484484672546</v>
      </c>
      <c r="J25" s="623"/>
      <c r="K25" s="870"/>
      <c r="L25" s="870"/>
      <c r="M25" s="870"/>
      <c r="N25" s="870"/>
      <c r="P25" s="590"/>
      <c r="Q25" s="590"/>
      <c r="R25" s="590"/>
      <c r="S25" s="590"/>
      <c r="U25" s="590"/>
      <c r="V25" s="590"/>
      <c r="W25" s="590"/>
      <c r="X25" s="590"/>
    </row>
    <row r="26" spans="1:24" s="255" customFormat="1" ht="15" customHeight="1">
      <c r="A26" s="523">
        <f t="shared" si="1"/>
        <v>18</v>
      </c>
      <c r="B26" s="576" t="s">
        <v>20</v>
      </c>
      <c r="C26" s="289" t="s">
        <v>502</v>
      </c>
      <c r="D26" s="289" t="s">
        <v>502</v>
      </c>
      <c r="E26" s="289"/>
      <c r="F26" s="868"/>
      <c r="G26" s="868"/>
      <c r="H26" s="868"/>
      <c r="I26" s="868"/>
      <c r="J26" s="623"/>
      <c r="K26" s="621">
        <v>0.50744781953900397</v>
      </c>
      <c r="L26" s="621">
        <v>0.39486926063942651</v>
      </c>
      <c r="M26" s="621">
        <v>0.4113030330781694</v>
      </c>
      <c r="N26" s="621">
        <v>0.38303767368716912</v>
      </c>
      <c r="P26" s="590"/>
      <c r="Q26" s="590"/>
      <c r="R26" s="590"/>
      <c r="S26" s="590"/>
      <c r="U26" s="590"/>
      <c r="V26" s="590"/>
      <c r="W26" s="590"/>
      <c r="X26" s="590"/>
    </row>
    <row r="27" spans="1:24" s="255" customFormat="1" ht="15" customHeight="1">
      <c r="A27" s="523">
        <f t="shared" si="1"/>
        <v>19</v>
      </c>
      <c r="B27" s="576" t="s">
        <v>281</v>
      </c>
      <c r="C27" s="289" t="s">
        <v>272</v>
      </c>
      <c r="D27" s="289" t="s">
        <v>502</v>
      </c>
      <c r="E27" s="289"/>
      <c r="F27" s="621">
        <v>0.436982893893895</v>
      </c>
      <c r="G27" s="621">
        <v>0.42367802819267902</v>
      </c>
      <c r="H27" s="621">
        <v>0.42328981688298201</v>
      </c>
      <c r="I27" s="621">
        <v>0.40213140817697901</v>
      </c>
      <c r="J27" s="623"/>
      <c r="K27" s="624"/>
      <c r="L27" s="624"/>
      <c r="M27" s="624"/>
      <c r="N27" s="624"/>
      <c r="P27" s="590"/>
      <c r="Q27" s="590"/>
      <c r="R27" s="590"/>
      <c r="S27" s="590"/>
      <c r="U27" s="590"/>
      <c r="V27" s="590"/>
      <c r="W27" s="590"/>
      <c r="X27" s="590"/>
    </row>
    <row r="28" spans="1:24" s="255" customFormat="1" ht="15" customHeight="1">
      <c r="A28" s="523">
        <f t="shared" si="1"/>
        <v>20</v>
      </c>
      <c r="B28" s="576" t="s">
        <v>21</v>
      </c>
      <c r="C28" s="289" t="s">
        <v>499</v>
      </c>
      <c r="D28" s="289" t="s">
        <v>499</v>
      </c>
      <c r="E28" s="289"/>
      <c r="F28" s="621">
        <v>0.512876</v>
      </c>
      <c r="G28" s="621">
        <v>0.50495299999999999</v>
      </c>
      <c r="H28" s="621">
        <v>0.50583199999999995</v>
      </c>
      <c r="I28" s="621">
        <v>0.48936200000000002</v>
      </c>
      <c r="J28" s="623"/>
      <c r="K28" s="621">
        <v>0.51143700000000003</v>
      </c>
      <c r="L28" s="621">
        <v>0.50308399999999998</v>
      </c>
      <c r="M28" s="621">
        <v>0.50394899999999998</v>
      </c>
      <c r="N28" s="621">
        <v>0.48737599999999998</v>
      </c>
      <c r="P28" s="590"/>
      <c r="Q28" s="590"/>
      <c r="R28" s="590"/>
      <c r="S28" s="590"/>
      <c r="U28" s="590"/>
      <c r="V28" s="590"/>
      <c r="W28" s="590"/>
      <c r="X28" s="590"/>
    </row>
    <row r="29" spans="1:24" s="255" customFormat="1" ht="15" customHeight="1">
      <c r="A29" s="523">
        <f t="shared" si="1"/>
        <v>21</v>
      </c>
      <c r="B29" s="792" t="s">
        <v>717</v>
      </c>
      <c r="C29" s="289">
        <v>2012</v>
      </c>
      <c r="D29" s="289">
        <v>2016</v>
      </c>
      <c r="E29" s="289"/>
      <c r="F29" s="650"/>
      <c r="G29" s="650"/>
      <c r="H29" s="650"/>
      <c r="I29" s="650"/>
      <c r="J29" s="623"/>
      <c r="K29" s="621">
        <v>0.31900000000000001</v>
      </c>
      <c r="L29" s="621">
        <v>0.317</v>
      </c>
      <c r="M29" s="621">
        <v>0.31900000000000001</v>
      </c>
      <c r="N29" s="621">
        <v>0.317</v>
      </c>
      <c r="P29" s="590"/>
      <c r="Q29" s="590"/>
      <c r="R29" s="590"/>
      <c r="S29" s="590"/>
      <c r="U29" s="590"/>
      <c r="V29" s="590"/>
      <c r="W29" s="590"/>
      <c r="X29" s="590"/>
    </row>
    <row r="30" spans="1:24" s="255" customFormat="1" ht="15" customHeight="1">
      <c r="A30" s="523">
        <f t="shared" si="1"/>
        <v>22</v>
      </c>
      <c r="B30" s="576" t="s">
        <v>22</v>
      </c>
      <c r="C30" s="289" t="s">
        <v>499</v>
      </c>
      <c r="D30" s="289" t="s">
        <v>499</v>
      </c>
      <c r="E30" s="289"/>
      <c r="F30" s="621">
        <v>0.56409900000000002</v>
      </c>
      <c r="G30" s="621">
        <v>0.55664939999999996</v>
      </c>
      <c r="H30" s="621">
        <v>0.55180600000000002</v>
      </c>
      <c r="I30" s="621">
        <v>0.53805449999999999</v>
      </c>
      <c r="J30" s="623"/>
      <c r="K30" s="621">
        <v>0.56121889999999997</v>
      </c>
      <c r="L30" s="621">
        <v>0.55631699999999995</v>
      </c>
      <c r="M30" s="621">
        <v>0.55150120000000002</v>
      </c>
      <c r="N30" s="621">
        <v>0.53773510000000002</v>
      </c>
      <c r="P30" s="590"/>
      <c r="Q30" s="590"/>
      <c r="R30" s="590"/>
      <c r="S30" s="590"/>
      <c r="U30" s="590"/>
      <c r="V30" s="590"/>
      <c r="W30" s="590"/>
      <c r="X30" s="590"/>
    </row>
    <row r="31" spans="1:24" s="255" customFormat="1" ht="15" customHeight="1">
      <c r="A31" s="523">
        <f t="shared" si="1"/>
        <v>23</v>
      </c>
      <c r="B31" s="576" t="s">
        <v>23</v>
      </c>
      <c r="C31" s="289" t="s">
        <v>504</v>
      </c>
      <c r="D31" s="289" t="s">
        <v>504</v>
      </c>
      <c r="E31" s="289"/>
      <c r="F31" s="621">
        <v>0.39826859117142138</v>
      </c>
      <c r="G31" s="621">
        <v>0.38988379424622699</v>
      </c>
      <c r="H31" s="621">
        <v>0.39062522638880598</v>
      </c>
      <c r="I31" s="621">
        <v>0.37047560750656</v>
      </c>
      <c r="J31" s="623"/>
      <c r="K31" s="621">
        <v>0.39439999999999997</v>
      </c>
      <c r="L31" s="621">
        <v>0.38929999999999998</v>
      </c>
      <c r="M31" s="621">
        <v>0.39</v>
      </c>
      <c r="N31" s="621">
        <v>0.3698477</v>
      </c>
      <c r="P31" s="590"/>
      <c r="Q31" s="590"/>
      <c r="R31" s="590"/>
      <c r="S31" s="590"/>
      <c r="U31" s="590"/>
      <c r="V31" s="590"/>
      <c r="W31" s="590"/>
      <c r="X31" s="590"/>
    </row>
    <row r="32" spans="1:24" s="255" customFormat="1" ht="15" customHeight="1">
      <c r="A32" s="523">
        <f t="shared" si="1"/>
        <v>24</v>
      </c>
      <c r="B32" s="576" t="s">
        <v>24</v>
      </c>
      <c r="C32" s="289" t="s">
        <v>275</v>
      </c>
      <c r="D32" s="289" t="s">
        <v>275</v>
      </c>
      <c r="E32" s="289"/>
      <c r="F32" s="621">
        <v>0.42856971336124972</v>
      </c>
      <c r="G32" s="621">
        <v>0.36860859453705991</v>
      </c>
      <c r="H32" s="621">
        <v>0.37124157446012201</v>
      </c>
      <c r="I32" s="621">
        <v>0.34317051736602738</v>
      </c>
      <c r="J32" s="623"/>
      <c r="K32" s="621"/>
      <c r="L32" s="621"/>
      <c r="M32" s="621"/>
      <c r="N32" s="621"/>
      <c r="P32" s="590"/>
      <c r="Q32" s="590"/>
      <c r="R32" s="590"/>
      <c r="S32" s="590"/>
      <c r="U32" s="590"/>
      <c r="V32" s="590"/>
      <c r="W32" s="590"/>
      <c r="X32" s="590"/>
    </row>
    <row r="33" spans="1:24" s="255" customFormat="1" ht="15" customHeight="1">
      <c r="A33" s="523">
        <f t="shared" si="1"/>
        <v>25</v>
      </c>
      <c r="B33" s="576" t="s">
        <v>25</v>
      </c>
      <c r="C33" s="289" t="s">
        <v>276</v>
      </c>
      <c r="D33" s="289" t="s">
        <v>503</v>
      </c>
      <c r="E33" s="289"/>
      <c r="F33" s="621">
        <v>0.34151423582888413</v>
      </c>
      <c r="G33" s="621">
        <v>0.32833662850474599</v>
      </c>
      <c r="H33" s="621">
        <v>0.32543257816550858</v>
      </c>
      <c r="I33" s="621">
        <v>0.31855528434195191</v>
      </c>
      <c r="J33" s="623"/>
      <c r="K33" s="624">
        <v>0.35049999999999998</v>
      </c>
      <c r="L33" s="624">
        <v>0.32829999999999998</v>
      </c>
      <c r="M33" s="624">
        <v>0.32540000000000002</v>
      </c>
      <c r="N33" s="624">
        <v>0.31859999999999999</v>
      </c>
      <c r="P33" s="590"/>
      <c r="Q33" s="590"/>
      <c r="R33" s="590"/>
      <c r="S33" s="590"/>
      <c r="U33" s="590"/>
      <c r="V33" s="590"/>
      <c r="W33" s="590"/>
      <c r="X33" s="590"/>
    </row>
    <row r="34" spans="1:24" s="255" customFormat="1" ht="15" customHeight="1">
      <c r="A34" s="523">
        <f t="shared" si="1"/>
        <v>26</v>
      </c>
      <c r="B34" s="576" t="s">
        <v>718</v>
      </c>
      <c r="C34" s="289" t="s">
        <v>469</v>
      </c>
      <c r="D34" s="289" t="s">
        <v>469</v>
      </c>
      <c r="E34" s="289"/>
      <c r="F34" s="621">
        <v>0.36199999999999999</v>
      </c>
      <c r="G34" s="621">
        <v>0.33600000000000002</v>
      </c>
      <c r="H34" s="621">
        <v>0.32800000000000001</v>
      </c>
      <c r="I34" s="621">
        <v>0.29699999999999999</v>
      </c>
      <c r="J34" s="623"/>
      <c r="K34" s="650"/>
      <c r="L34" s="650"/>
      <c r="M34" s="650"/>
      <c r="N34" s="650"/>
      <c r="P34" s="590"/>
      <c r="Q34" s="590"/>
      <c r="R34" s="590"/>
      <c r="S34" s="590"/>
      <c r="U34" s="590"/>
      <c r="V34" s="590"/>
      <c r="W34" s="590"/>
      <c r="X34" s="590"/>
    </row>
    <row r="35" spans="1:24" s="255" customFormat="1" ht="15" customHeight="1">
      <c r="A35" s="523">
        <f t="shared" si="1"/>
        <v>27</v>
      </c>
      <c r="B35" s="792" t="s">
        <v>719</v>
      </c>
      <c r="C35" s="289">
        <v>2014</v>
      </c>
      <c r="D35" s="289">
        <v>2014</v>
      </c>
      <c r="E35" s="289"/>
      <c r="F35" s="650"/>
      <c r="G35" s="650"/>
      <c r="H35" s="650"/>
      <c r="I35" s="650"/>
      <c r="J35" s="623"/>
      <c r="K35" s="621">
        <v>0.49099999999999999</v>
      </c>
      <c r="L35" s="621">
        <v>0.48599999999999999</v>
      </c>
      <c r="M35" s="621">
        <v>0.48199999999999998</v>
      </c>
      <c r="N35" s="621">
        <v>0.46899999999999997</v>
      </c>
      <c r="P35" s="590"/>
      <c r="Q35" s="590"/>
      <c r="R35" s="590"/>
      <c r="S35" s="590"/>
      <c r="U35" s="590"/>
      <c r="V35" s="590"/>
      <c r="W35" s="590"/>
      <c r="X35" s="590"/>
    </row>
    <row r="36" spans="1:24" s="552" customFormat="1">
      <c r="A36" s="523">
        <f t="shared" si="1"/>
        <v>28</v>
      </c>
      <c r="B36" s="576" t="s">
        <v>26</v>
      </c>
      <c r="C36" s="289" t="s">
        <v>503</v>
      </c>
      <c r="D36" s="289" t="s">
        <v>503</v>
      </c>
      <c r="E36" s="262"/>
      <c r="F36" s="620">
        <v>0.51067918000000001</v>
      </c>
      <c r="G36" s="620">
        <v>0.48764236999999999</v>
      </c>
      <c r="H36" s="620">
        <v>0.48088023000000002</v>
      </c>
      <c r="I36" s="620">
        <v>0.42938942000000002</v>
      </c>
      <c r="J36" s="448"/>
      <c r="K36" s="620">
        <v>0.50873533999999998</v>
      </c>
      <c r="L36" s="620">
        <v>0.48764236999999999</v>
      </c>
      <c r="M36" s="620">
        <v>0.48065147000000003</v>
      </c>
      <c r="N36" s="620">
        <v>0.42918418000000003</v>
      </c>
    </row>
    <row r="37" spans="1:24" s="255" customFormat="1" ht="15" customHeight="1">
      <c r="A37" s="523"/>
      <c r="B37" s="576" t="s">
        <v>27</v>
      </c>
      <c r="C37" s="289" t="s">
        <v>504</v>
      </c>
      <c r="D37" s="289" t="s">
        <v>504</v>
      </c>
      <c r="E37" s="289"/>
      <c r="F37" s="621">
        <v>0.52389438836400903</v>
      </c>
      <c r="G37" s="621">
        <v>0.49286861866081499</v>
      </c>
      <c r="H37" s="621">
        <v>0.486321893881276</v>
      </c>
      <c r="I37" s="621">
        <v>0.439936347294059</v>
      </c>
      <c r="J37" s="623"/>
      <c r="K37" s="621">
        <v>0.52099102589069501</v>
      </c>
      <c r="L37" s="621">
        <v>0.49286861866081499</v>
      </c>
      <c r="M37" s="621">
        <v>0.486321893881276</v>
      </c>
      <c r="N37" s="621">
        <v>0.439936347294059</v>
      </c>
      <c r="P37" s="590"/>
      <c r="Q37" s="590"/>
      <c r="R37" s="590"/>
      <c r="S37" s="590"/>
      <c r="U37" s="590"/>
      <c r="V37" s="590"/>
      <c r="W37" s="590"/>
      <c r="X37" s="590"/>
    </row>
    <row r="38" spans="1:24" s="255" customFormat="1" ht="15" customHeight="1">
      <c r="A38" s="523"/>
      <c r="B38" s="576" t="s">
        <v>28</v>
      </c>
      <c r="C38" s="289" t="s">
        <v>501</v>
      </c>
      <c r="D38" s="289" t="s">
        <v>501</v>
      </c>
      <c r="E38" s="289"/>
      <c r="F38" s="621">
        <v>0.52801653015779004</v>
      </c>
      <c r="G38" s="621">
        <v>0.49432718504400103</v>
      </c>
      <c r="H38" s="621">
        <v>0.48998955904208102</v>
      </c>
      <c r="I38" s="621">
        <v>0.44169476269191699</v>
      </c>
      <c r="J38" s="623"/>
      <c r="K38" s="621">
        <v>0.527729367849746</v>
      </c>
      <c r="L38" s="621">
        <v>0.49432718504400103</v>
      </c>
      <c r="M38" s="621">
        <v>0.48998955904208102</v>
      </c>
      <c r="N38" s="621">
        <v>0.44169476269191699</v>
      </c>
      <c r="P38" s="590"/>
      <c r="Q38" s="590"/>
      <c r="R38" s="590"/>
      <c r="S38" s="590"/>
      <c r="U38" s="590"/>
      <c r="V38" s="590"/>
      <c r="W38" s="590"/>
      <c r="X38" s="590"/>
    </row>
    <row r="39" spans="1:24" s="255" customFormat="1" ht="15" customHeight="1">
      <c r="A39" s="523">
        <f>A36+1</f>
        <v>29</v>
      </c>
      <c r="B39" s="792" t="s">
        <v>720</v>
      </c>
      <c r="C39" s="289">
        <v>2016</v>
      </c>
      <c r="D39" s="289">
        <v>2016</v>
      </c>
      <c r="E39" s="289"/>
      <c r="F39" s="650"/>
      <c r="G39" s="650"/>
      <c r="H39" s="650"/>
      <c r="I39" s="650"/>
      <c r="J39" s="623"/>
      <c r="K39" s="621">
        <v>0.41830000000000001</v>
      </c>
      <c r="L39" s="621">
        <v>0.36259999999999998</v>
      </c>
      <c r="M39" s="621">
        <v>0.37519999999999998</v>
      </c>
      <c r="N39" s="621">
        <v>0.35070000000000001</v>
      </c>
      <c r="P39" s="590"/>
      <c r="Q39" s="590"/>
      <c r="R39" s="590"/>
      <c r="S39" s="590"/>
      <c r="U39" s="590"/>
      <c r="V39" s="590"/>
      <c r="W39" s="590"/>
      <c r="X39" s="590"/>
    </row>
    <row r="40" spans="1:24" s="255" customFormat="1" ht="15" customHeight="1">
      <c r="A40" s="523">
        <f>A39+1</f>
        <v>30</v>
      </c>
      <c r="B40" s="792" t="s">
        <v>727</v>
      </c>
      <c r="C40" s="289">
        <v>2009</v>
      </c>
      <c r="D40" s="289" t="s">
        <v>655</v>
      </c>
      <c r="E40" s="289"/>
      <c r="F40" s="621">
        <v>0.63500000000000001</v>
      </c>
      <c r="G40" s="621">
        <v>0.59399999999999997</v>
      </c>
      <c r="H40" s="621">
        <v>0.59</v>
      </c>
      <c r="I40" s="621">
        <v>0.42899999999999999</v>
      </c>
      <c r="J40" s="623"/>
      <c r="K40" s="650"/>
      <c r="L40" s="650"/>
      <c r="M40" s="650"/>
      <c r="N40" s="650"/>
      <c r="P40" s="590"/>
      <c r="Q40" s="590"/>
      <c r="R40" s="590"/>
      <c r="S40" s="590"/>
      <c r="U40" s="590"/>
      <c r="V40" s="590"/>
      <c r="W40" s="590"/>
      <c r="X40" s="590"/>
    </row>
    <row r="41" spans="1:24" s="255" customFormat="1" ht="15" customHeight="1">
      <c r="A41" s="523">
        <f t="shared" ref="A41:A45" si="2">A40+1</f>
        <v>31</v>
      </c>
      <c r="B41" s="576" t="s">
        <v>29</v>
      </c>
      <c r="C41" s="289" t="s">
        <v>500</v>
      </c>
      <c r="D41" s="289" t="s">
        <v>500</v>
      </c>
      <c r="E41" s="289"/>
      <c r="F41" s="621">
        <v>0.48176912592004872</v>
      </c>
      <c r="G41" s="621">
        <v>0.46724375083089387</v>
      </c>
      <c r="H41" s="621">
        <v>0.46482960835943493</v>
      </c>
      <c r="I41" s="621">
        <v>0.43466658216160803</v>
      </c>
      <c r="J41" s="623"/>
      <c r="K41" s="621">
        <v>0.48196262400218215</v>
      </c>
      <c r="L41" s="621">
        <v>0.46803349301353731</v>
      </c>
      <c r="M41" s="621">
        <v>0.4656614063854545</v>
      </c>
      <c r="N41" s="621">
        <v>0.43534371556510848</v>
      </c>
      <c r="P41" s="590"/>
      <c r="Q41" s="590"/>
      <c r="R41" s="590"/>
      <c r="S41" s="590"/>
      <c r="U41" s="590"/>
      <c r="V41" s="590"/>
      <c r="W41" s="590"/>
      <c r="X41" s="590"/>
    </row>
    <row r="42" spans="1:24" s="255" customFormat="1" ht="15" customHeight="1">
      <c r="A42" s="523">
        <f t="shared" si="2"/>
        <v>32</v>
      </c>
      <c r="B42" s="792" t="s">
        <v>728</v>
      </c>
      <c r="C42" s="289" t="s">
        <v>656</v>
      </c>
      <c r="D42" s="289">
        <v>2014</v>
      </c>
      <c r="E42" s="289"/>
      <c r="F42" s="650"/>
      <c r="G42" s="650"/>
      <c r="H42" s="650"/>
      <c r="I42" s="650"/>
      <c r="J42" s="623"/>
      <c r="K42" s="621">
        <v>0.33700000000000002</v>
      </c>
      <c r="L42" s="621">
        <v>0.32700000000000001</v>
      </c>
      <c r="M42" s="621">
        <v>0.32600000000000001</v>
      </c>
      <c r="N42" s="621">
        <v>0.318</v>
      </c>
      <c r="P42" s="590"/>
      <c r="Q42" s="590"/>
      <c r="R42" s="590"/>
      <c r="S42" s="590"/>
      <c r="U42" s="590"/>
      <c r="V42" s="590"/>
      <c r="W42" s="590"/>
      <c r="X42" s="590"/>
    </row>
    <row r="43" spans="1:24" s="255" customFormat="1" ht="15" customHeight="1">
      <c r="A43" s="523">
        <f t="shared" si="2"/>
        <v>33</v>
      </c>
      <c r="B43" s="576" t="s">
        <v>30</v>
      </c>
      <c r="C43" s="289" t="s">
        <v>505</v>
      </c>
      <c r="D43" s="289" t="s">
        <v>498</v>
      </c>
      <c r="E43" s="289"/>
      <c r="F43" s="621">
        <v>0.55655945870259504</v>
      </c>
      <c r="G43" s="621">
        <v>0.53391040480957497</v>
      </c>
      <c r="H43" s="621">
        <v>0.52872146591415004</v>
      </c>
      <c r="I43" s="621">
        <v>0.46703448217738702</v>
      </c>
      <c r="J43" s="623"/>
      <c r="K43" s="621">
        <v>0.55468967493321397</v>
      </c>
      <c r="L43" s="621">
        <v>0.53391040480957497</v>
      </c>
      <c r="M43" s="621">
        <v>0.52872146591415004</v>
      </c>
      <c r="N43" s="621">
        <v>0.46703448217738702</v>
      </c>
      <c r="P43" s="590"/>
      <c r="Q43" s="590"/>
      <c r="R43" s="590"/>
      <c r="S43" s="590"/>
      <c r="U43" s="590"/>
      <c r="V43" s="590"/>
      <c r="W43" s="590"/>
      <c r="X43" s="590"/>
    </row>
    <row r="44" spans="1:24" s="255" customFormat="1" ht="15" customHeight="1">
      <c r="A44" s="523">
        <f t="shared" si="2"/>
        <v>34</v>
      </c>
      <c r="B44" s="576" t="s">
        <v>31</v>
      </c>
      <c r="C44" s="289" t="s">
        <v>501</v>
      </c>
      <c r="D44" s="289" t="s">
        <v>501</v>
      </c>
      <c r="E44" s="289"/>
      <c r="F44" s="621">
        <v>0.5216039588603204</v>
      </c>
      <c r="G44" s="621">
        <v>0.5126464296387675</v>
      </c>
      <c r="H44" s="621">
        <v>0.50990944656881643</v>
      </c>
      <c r="I44" s="621">
        <v>0.47327763934785427</v>
      </c>
      <c r="J44" s="623"/>
      <c r="K44" s="621"/>
      <c r="L44" s="621"/>
      <c r="M44" s="621"/>
      <c r="N44" s="621"/>
      <c r="P44" s="590"/>
      <c r="Q44" s="590"/>
      <c r="R44" s="590"/>
      <c r="S44" s="590"/>
      <c r="U44" s="590"/>
      <c r="V44" s="590"/>
      <c r="W44" s="590"/>
      <c r="X44" s="590"/>
    </row>
    <row r="45" spans="1:24" s="255" customFormat="1" ht="15" customHeight="1">
      <c r="A45" s="523">
        <f t="shared" si="2"/>
        <v>35</v>
      </c>
      <c r="B45" s="576" t="s">
        <v>32</v>
      </c>
      <c r="C45" s="289" t="s">
        <v>500</v>
      </c>
      <c r="D45" s="289" t="s">
        <v>500</v>
      </c>
      <c r="E45" s="289"/>
      <c r="F45" s="621">
        <v>0.50390000000000001</v>
      </c>
      <c r="G45" s="621">
        <v>0.49370000000000003</v>
      </c>
      <c r="H45" s="621">
        <v>0.49209999999999998</v>
      </c>
      <c r="I45" s="621">
        <v>0.46570499999999998</v>
      </c>
      <c r="J45" s="623"/>
      <c r="K45" s="621">
        <v>0.50251800000000002</v>
      </c>
      <c r="L45" s="621">
        <v>0.49303399999999997</v>
      </c>
      <c r="M45" s="621">
        <v>0.49135200000000001</v>
      </c>
      <c r="N45" s="621">
        <v>0.46400000000000002</v>
      </c>
      <c r="P45" s="590"/>
      <c r="Q45" s="590"/>
      <c r="R45" s="590"/>
      <c r="S45" s="590"/>
      <c r="U45" s="590"/>
      <c r="V45" s="590"/>
      <c r="W45" s="590"/>
      <c r="X45" s="590"/>
    </row>
    <row r="46" spans="1:24" s="255" customFormat="1" ht="15" customHeight="1">
      <c r="A46" s="523"/>
      <c r="B46" s="576" t="s">
        <v>282</v>
      </c>
      <c r="C46" s="289" t="s">
        <v>499</v>
      </c>
      <c r="D46" s="289" t="s">
        <v>499</v>
      </c>
      <c r="E46" s="289"/>
      <c r="F46" s="621">
        <v>0.47318590477600397</v>
      </c>
      <c r="G46" s="621">
        <v>0.46653778818764402</v>
      </c>
      <c r="H46" s="621">
        <v>0.46040006100778702</v>
      </c>
      <c r="I46" s="621">
        <v>0.430446136765816</v>
      </c>
      <c r="J46" s="623"/>
      <c r="K46" s="624">
        <v>0.47385548064577498</v>
      </c>
      <c r="L46" s="624">
        <v>0.46653778818764402</v>
      </c>
      <c r="M46" s="624">
        <v>0.46040006100778702</v>
      </c>
      <c r="N46" s="624">
        <v>0.430446136765816</v>
      </c>
      <c r="P46" s="590"/>
      <c r="Q46" s="590"/>
      <c r="R46" s="590"/>
      <c r="S46" s="590"/>
      <c r="U46" s="590"/>
      <c r="V46" s="590"/>
      <c r="W46" s="590"/>
      <c r="X46" s="590"/>
    </row>
    <row r="47" spans="1:24" s="552" customFormat="1">
      <c r="A47" s="523">
        <f>A45+1</f>
        <v>36</v>
      </c>
      <c r="B47" s="576" t="s">
        <v>711</v>
      </c>
      <c r="C47" s="289" t="s">
        <v>501</v>
      </c>
      <c r="D47" s="289" t="s">
        <v>501</v>
      </c>
      <c r="E47" s="262"/>
      <c r="F47" s="789">
        <v>0.41208269121541902</v>
      </c>
      <c r="G47" s="789">
        <v>0.34490968223402602</v>
      </c>
      <c r="H47" s="789">
        <v>0.35521191243145001</v>
      </c>
      <c r="I47" s="789">
        <v>0.29066345261500798</v>
      </c>
      <c r="J47" s="448"/>
      <c r="K47" s="620">
        <v>0.52647071390853895</v>
      </c>
      <c r="L47" s="620">
        <v>0.342785895684246</v>
      </c>
      <c r="M47" s="620">
        <v>0.35472408792106702</v>
      </c>
      <c r="N47" s="620">
        <v>0.28210000000000002</v>
      </c>
    </row>
    <row r="48" spans="1:24" s="552" customFormat="1">
      <c r="A48" s="523">
        <f>A47+1</f>
        <v>37</v>
      </c>
      <c r="B48" s="792" t="s">
        <v>721</v>
      </c>
      <c r="C48" s="289">
        <v>2016</v>
      </c>
      <c r="D48" s="289">
        <v>2016</v>
      </c>
      <c r="E48" s="262"/>
      <c r="F48" s="789">
        <v>0.37809162099495902</v>
      </c>
      <c r="G48" s="789">
        <v>0.33412756408724797</v>
      </c>
      <c r="H48" s="789">
        <v>0.33636439956296699</v>
      </c>
      <c r="I48" s="789">
        <v>0.30744558761832502</v>
      </c>
      <c r="J48" s="448"/>
      <c r="K48" s="620">
        <v>0.48699999999999999</v>
      </c>
      <c r="L48" s="620">
        <v>0.33400000000000002</v>
      </c>
      <c r="M48" s="620">
        <v>0.34</v>
      </c>
      <c r="N48" s="620">
        <v>0.31</v>
      </c>
    </row>
    <row r="49" spans="1:79" s="255" customFormat="1" ht="15" customHeight="1">
      <c r="A49" s="523">
        <f t="shared" ref="A49:A58" si="3">A48+1</f>
        <v>38</v>
      </c>
      <c r="B49" s="576" t="s">
        <v>33</v>
      </c>
      <c r="C49" s="289" t="s">
        <v>503</v>
      </c>
      <c r="D49" s="289" t="s">
        <v>503</v>
      </c>
      <c r="E49" s="289"/>
      <c r="F49" s="621">
        <v>0.37876102903150199</v>
      </c>
      <c r="G49" s="621">
        <v>0.34846258546394698</v>
      </c>
      <c r="H49" s="621">
        <v>0.350878753287584</v>
      </c>
      <c r="I49" s="621">
        <v>0.32258528788859497</v>
      </c>
      <c r="J49" s="623"/>
      <c r="K49" s="624">
        <v>0.492122817834033</v>
      </c>
      <c r="L49" s="624">
        <v>0.34846258546394698</v>
      </c>
      <c r="M49" s="624">
        <v>0.350878753287584</v>
      </c>
      <c r="N49" s="624">
        <v>0.32258528788859497</v>
      </c>
      <c r="P49" s="590"/>
      <c r="Q49" s="590"/>
      <c r="R49" s="590"/>
      <c r="S49" s="590"/>
      <c r="U49" s="590"/>
      <c r="V49" s="590"/>
      <c r="W49" s="590"/>
      <c r="X49" s="590"/>
    </row>
    <row r="50" spans="1:79" s="255" customFormat="1" ht="15" customHeight="1">
      <c r="A50" s="523">
        <f t="shared" si="3"/>
        <v>39</v>
      </c>
      <c r="B50" s="576" t="s">
        <v>34</v>
      </c>
      <c r="C50" s="289" t="s">
        <v>276</v>
      </c>
      <c r="D50" s="289" t="s">
        <v>503</v>
      </c>
      <c r="E50" s="289"/>
      <c r="F50" s="621">
        <v>0.77120940152730055</v>
      </c>
      <c r="G50" s="621">
        <v>0.69443095283679146</v>
      </c>
      <c r="H50" s="621">
        <v>0.69461614695144036</v>
      </c>
      <c r="I50" s="621">
        <v>0.59545356031864982</v>
      </c>
      <c r="J50" s="623"/>
      <c r="K50" s="868"/>
      <c r="L50" s="868"/>
      <c r="M50" s="868"/>
      <c r="N50" s="868"/>
      <c r="P50" s="590"/>
      <c r="Q50" s="590"/>
      <c r="R50" s="590"/>
      <c r="S50" s="590"/>
      <c r="U50" s="590"/>
      <c r="V50" s="590"/>
      <c r="W50" s="590"/>
      <c r="X50" s="590"/>
    </row>
    <row r="51" spans="1:79" s="255" customFormat="1" ht="15" customHeight="1">
      <c r="A51" s="523">
        <f t="shared" si="3"/>
        <v>40</v>
      </c>
      <c r="B51" s="576" t="s">
        <v>283</v>
      </c>
      <c r="C51" s="289" t="s">
        <v>278</v>
      </c>
      <c r="D51" s="289" t="s">
        <v>503</v>
      </c>
      <c r="E51" s="289"/>
      <c r="F51" s="621">
        <v>0.34444843058553698</v>
      </c>
      <c r="G51" s="621">
        <v>0.33664711221410598</v>
      </c>
      <c r="H51" s="621">
        <v>0.33850775308258502</v>
      </c>
      <c r="I51" s="621">
        <v>0.32647127088116201</v>
      </c>
      <c r="J51" s="623"/>
      <c r="K51" s="621"/>
      <c r="L51" s="621"/>
      <c r="M51" s="621"/>
      <c r="N51" s="621"/>
      <c r="P51" s="590"/>
      <c r="Q51" s="590"/>
      <c r="R51" s="590"/>
      <c r="S51" s="590"/>
      <c r="U51" s="590"/>
      <c r="V51" s="590"/>
      <c r="W51" s="590"/>
      <c r="X51" s="590"/>
    </row>
    <row r="52" spans="1:79" s="255" customFormat="1" ht="15" customHeight="1">
      <c r="A52" s="523">
        <f t="shared" si="3"/>
        <v>41</v>
      </c>
      <c r="B52" s="576" t="s">
        <v>35</v>
      </c>
      <c r="C52" s="289" t="s">
        <v>275</v>
      </c>
      <c r="D52" s="289" t="s">
        <v>275</v>
      </c>
      <c r="E52" s="289"/>
      <c r="F52" s="621">
        <v>0.38511288411859301</v>
      </c>
      <c r="G52" s="621">
        <v>0.35754550708667199</v>
      </c>
      <c r="H52" s="621">
        <v>0.34462610818516998</v>
      </c>
      <c r="I52" s="621">
        <v>0.33570929667188099</v>
      </c>
      <c r="J52" s="623"/>
      <c r="K52" s="624"/>
      <c r="L52" s="624"/>
      <c r="M52" s="624"/>
      <c r="N52" s="624"/>
      <c r="P52" s="590"/>
      <c r="Q52" s="590"/>
      <c r="R52" s="590"/>
      <c r="S52" s="590"/>
      <c r="U52" s="590"/>
      <c r="V52" s="590"/>
      <c r="W52" s="590"/>
      <c r="X52" s="590"/>
    </row>
    <row r="53" spans="1:79" s="255" customFormat="1" ht="15" customHeight="1">
      <c r="A53" s="523">
        <f t="shared" si="3"/>
        <v>42</v>
      </c>
      <c r="B53" s="576" t="s">
        <v>36</v>
      </c>
      <c r="C53" s="289" t="s">
        <v>503</v>
      </c>
      <c r="D53" s="289" t="s">
        <v>503</v>
      </c>
      <c r="E53" s="289"/>
      <c r="F53" s="621">
        <v>0.43070000000000003</v>
      </c>
      <c r="G53" s="621">
        <v>0.3972</v>
      </c>
      <c r="H53" s="621">
        <v>0.38119999999999998</v>
      </c>
      <c r="I53" s="621">
        <v>0.35160000000000002</v>
      </c>
      <c r="J53" s="623"/>
      <c r="K53" s="621">
        <v>0.40960000000000002</v>
      </c>
      <c r="L53" s="621">
        <v>0.3972</v>
      </c>
      <c r="M53" s="621">
        <v>0.38119999999999998</v>
      </c>
      <c r="N53" s="621">
        <v>0.35160000000000002</v>
      </c>
      <c r="P53" s="590"/>
      <c r="Q53" s="590"/>
      <c r="R53" s="590"/>
      <c r="S53" s="590"/>
      <c r="U53" s="590"/>
      <c r="V53" s="590"/>
      <c r="W53" s="590"/>
      <c r="X53" s="590"/>
    </row>
    <row r="54" spans="1:79" s="255" customFormat="1" ht="15" customHeight="1">
      <c r="A54" s="523">
        <f t="shared" si="3"/>
        <v>43</v>
      </c>
      <c r="B54" s="576" t="s">
        <v>284</v>
      </c>
      <c r="C54" s="289" t="s">
        <v>272</v>
      </c>
      <c r="D54" s="289" t="s">
        <v>272</v>
      </c>
      <c r="E54" s="289"/>
      <c r="F54" s="621">
        <v>0.41383470949854001</v>
      </c>
      <c r="G54" s="621">
        <v>0.40040254016889198</v>
      </c>
      <c r="H54" s="621">
        <v>0.39770820298892567</v>
      </c>
      <c r="I54" s="621">
        <v>0.3810728522748949</v>
      </c>
      <c r="J54" s="622"/>
      <c r="K54" s="621"/>
      <c r="L54" s="621"/>
      <c r="M54" s="621"/>
      <c r="N54" s="621"/>
      <c r="P54" s="590"/>
      <c r="Q54" s="590"/>
      <c r="R54" s="590"/>
      <c r="S54" s="590"/>
      <c r="U54" s="590"/>
      <c r="V54" s="590"/>
      <c r="W54" s="590"/>
      <c r="X54" s="590"/>
    </row>
    <row r="55" spans="1:79" s="255" customFormat="1" ht="15" customHeight="1">
      <c r="A55" s="523">
        <f t="shared" si="3"/>
        <v>44</v>
      </c>
      <c r="B55" s="792" t="s">
        <v>722</v>
      </c>
      <c r="C55" s="289">
        <v>2016</v>
      </c>
      <c r="D55" s="289">
        <v>2016</v>
      </c>
      <c r="E55" s="289"/>
      <c r="F55" s="621">
        <v>0.31109999999999999</v>
      </c>
      <c r="G55" s="621">
        <v>0.24099999999999999</v>
      </c>
      <c r="H55" s="621">
        <v>0.247</v>
      </c>
      <c r="I55" s="621">
        <v>0.223</v>
      </c>
      <c r="J55" s="622"/>
      <c r="K55" s="650"/>
      <c r="L55" s="650"/>
      <c r="M55" s="650"/>
      <c r="N55" s="650"/>
      <c r="P55" s="590"/>
      <c r="Q55" s="590"/>
      <c r="R55" s="590"/>
      <c r="S55" s="590"/>
      <c r="U55" s="590"/>
      <c r="V55" s="590"/>
      <c r="W55" s="590"/>
      <c r="X55" s="590"/>
    </row>
    <row r="56" spans="1:79" s="255" customFormat="1" ht="15" customHeight="1">
      <c r="A56" s="523">
        <f t="shared" si="3"/>
        <v>45</v>
      </c>
      <c r="B56" s="576" t="s">
        <v>130</v>
      </c>
      <c r="C56" s="289" t="s">
        <v>499</v>
      </c>
      <c r="D56" s="289" t="s">
        <v>499</v>
      </c>
      <c r="E56" s="289"/>
      <c r="F56" s="621">
        <v>0.44800000000000001</v>
      </c>
      <c r="G56" s="621">
        <v>0.376</v>
      </c>
      <c r="H56" s="621">
        <v>0.378</v>
      </c>
      <c r="I56" s="621">
        <v>0.33100000000000002</v>
      </c>
      <c r="J56" s="622"/>
      <c r="K56" s="621">
        <v>0.48399999999999999</v>
      </c>
      <c r="L56" s="621">
        <v>0.372</v>
      </c>
      <c r="M56" s="621">
        <v>0.374</v>
      </c>
      <c r="N56" s="621">
        <v>0.32500000000000001</v>
      </c>
      <c r="P56" s="590"/>
      <c r="Q56" s="590"/>
      <c r="R56" s="590"/>
      <c r="S56" s="590"/>
      <c r="U56" s="590"/>
      <c r="V56" s="590"/>
      <c r="W56" s="590"/>
      <c r="X56" s="590"/>
    </row>
    <row r="57" spans="1:79" s="255" customFormat="1" ht="15" customHeight="1">
      <c r="A57" s="523">
        <f t="shared" si="3"/>
        <v>46</v>
      </c>
      <c r="B57" s="576" t="s">
        <v>37</v>
      </c>
      <c r="C57" s="289" t="s">
        <v>500</v>
      </c>
      <c r="D57" s="289" t="s">
        <v>500</v>
      </c>
      <c r="E57" s="289"/>
      <c r="F57" s="621">
        <v>0.505046815778883</v>
      </c>
      <c r="G57" s="621">
        <v>0.46688208174308399</v>
      </c>
      <c r="H57" s="621">
        <v>0.46829240328587801</v>
      </c>
      <c r="I57" s="621">
        <v>0.41824548188760602</v>
      </c>
      <c r="J57" s="622"/>
      <c r="K57" s="621">
        <v>0.54393064277634096</v>
      </c>
      <c r="L57" s="621">
        <v>0.46688208174308399</v>
      </c>
      <c r="M57" s="621">
        <v>0.46829240328587801</v>
      </c>
      <c r="N57" s="621">
        <v>0.41824548188760602</v>
      </c>
      <c r="P57" s="590"/>
      <c r="Q57" s="590"/>
      <c r="R57" s="590"/>
      <c r="S57" s="590"/>
      <c r="U57" s="590"/>
      <c r="V57" s="590"/>
      <c r="W57" s="590"/>
      <c r="X57" s="590"/>
    </row>
    <row r="58" spans="1:79" s="255" customFormat="1" ht="15" customHeight="1" thickBot="1">
      <c r="A58" s="523">
        <f t="shared" si="3"/>
        <v>47</v>
      </c>
      <c r="B58" s="511" t="s">
        <v>38</v>
      </c>
      <c r="C58" s="290" t="s">
        <v>502</v>
      </c>
      <c r="D58" s="290" t="s">
        <v>502</v>
      </c>
      <c r="E58" s="289"/>
      <c r="F58" s="625">
        <v>0.40100000000000002</v>
      </c>
      <c r="G58" s="625">
        <v>0.38779999999999998</v>
      </c>
      <c r="H58" s="625">
        <v>0.3805</v>
      </c>
      <c r="I58" s="625">
        <v>0.34239999999999998</v>
      </c>
      <c r="J58" s="622"/>
      <c r="K58" s="625">
        <v>0.4108</v>
      </c>
      <c r="L58" s="625">
        <v>0.38690000000000002</v>
      </c>
      <c r="M58" s="625">
        <v>0.3795</v>
      </c>
      <c r="N58" s="625">
        <v>0.34089999999999998</v>
      </c>
      <c r="P58" s="626"/>
      <c r="Q58" s="590"/>
      <c r="R58" s="590"/>
      <c r="S58" s="590"/>
      <c r="U58" s="590"/>
      <c r="V58" s="590"/>
      <c r="W58" s="590"/>
      <c r="X58" s="590"/>
    </row>
    <row r="59" spans="1:79">
      <c r="B59" s="145"/>
      <c r="C59" s="123"/>
      <c r="D59" s="123"/>
      <c r="E59" s="146"/>
      <c r="F59" s="146"/>
      <c r="G59" s="146"/>
      <c r="H59" s="146"/>
      <c r="I59" s="146"/>
      <c r="J59" s="146"/>
      <c r="K59" s="146"/>
      <c r="L59" s="146"/>
      <c r="M59" s="146"/>
      <c r="N59" s="146"/>
      <c r="P59" s="146"/>
      <c r="Q59" s="146"/>
      <c r="R59" s="146"/>
    </row>
    <row r="60" spans="1:79">
      <c r="B60" s="145"/>
      <c r="C60" s="123"/>
      <c r="D60" s="123"/>
      <c r="E60" s="146"/>
      <c r="F60" s="146"/>
      <c r="G60" s="146"/>
      <c r="H60" s="146"/>
      <c r="I60" s="146"/>
      <c r="J60" s="146"/>
      <c r="K60" s="146"/>
      <c r="L60" s="146"/>
      <c r="M60" s="146"/>
      <c r="N60" s="146"/>
      <c r="P60" s="146"/>
      <c r="Q60" s="146"/>
      <c r="R60" s="146"/>
    </row>
    <row r="61" spans="1:79" s="34" customFormat="1" ht="15" customHeight="1">
      <c r="A61" s="147"/>
      <c r="B61" s="5"/>
      <c r="C61" s="357" t="s">
        <v>39</v>
      </c>
      <c r="D61" s="4"/>
      <c r="E61" s="148"/>
      <c r="F61" s="148"/>
      <c r="G61" s="148"/>
      <c r="H61" s="148"/>
      <c r="I61" s="148"/>
      <c r="J61" s="148"/>
      <c r="K61" s="148"/>
      <c r="L61" s="148"/>
      <c r="M61" s="35"/>
      <c r="N61" s="35"/>
      <c r="O61" s="4"/>
      <c r="P61" s="35"/>
      <c r="Q61" s="36"/>
      <c r="R61" s="37"/>
      <c r="S61" s="37"/>
      <c r="T61" s="150"/>
      <c r="U61" s="36"/>
      <c r="V61" s="150"/>
      <c r="W61" s="150"/>
      <c r="X61" s="38"/>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151"/>
      <c r="BG61" s="151"/>
      <c r="BH61" s="151"/>
      <c r="BI61" s="152"/>
      <c r="BJ61" s="152"/>
      <c r="BK61" s="152"/>
      <c r="BL61" s="152"/>
      <c r="BM61" s="152"/>
      <c r="BN61" s="153"/>
      <c r="BO61" s="153"/>
      <c r="BP61" s="153"/>
      <c r="BQ61" s="153"/>
      <c r="BR61" s="153"/>
      <c r="BS61" s="153"/>
      <c r="BT61" s="153"/>
      <c r="BU61" s="153"/>
      <c r="BV61" s="153"/>
      <c r="BW61" s="153"/>
      <c r="BX61" s="153"/>
      <c r="BY61" s="153"/>
      <c r="BZ61" s="153"/>
      <c r="CA61" s="153"/>
    </row>
    <row r="62" spans="1:79" s="34" customFormat="1" ht="11.25" customHeight="1">
      <c r="A62" s="147"/>
      <c r="B62" s="8"/>
      <c r="C62" s="357"/>
      <c r="D62" s="49"/>
      <c r="E62" s="38"/>
      <c r="F62" s="38"/>
      <c r="G62" s="38"/>
      <c r="H62" s="38"/>
      <c r="I62" s="38"/>
      <c r="J62" s="38"/>
      <c r="K62" s="38"/>
      <c r="L62" s="38"/>
      <c r="M62" s="38"/>
      <c r="N62" s="38"/>
      <c r="O62" s="4"/>
      <c r="P62" s="38"/>
      <c r="Q62" s="38"/>
      <c r="R62" s="39"/>
      <c r="S62" s="39"/>
      <c r="T62" s="150"/>
      <c r="U62" s="150"/>
      <c r="V62" s="150"/>
      <c r="W62" s="150"/>
      <c r="X62" s="38"/>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151"/>
      <c r="BG62" s="151"/>
      <c r="BH62" s="151"/>
      <c r="BI62" s="152"/>
      <c r="BJ62" s="152"/>
      <c r="BK62" s="152"/>
      <c r="BL62" s="152"/>
      <c r="BM62" s="152"/>
      <c r="BN62" s="153"/>
      <c r="BO62" s="153"/>
      <c r="BP62" s="153"/>
      <c r="BQ62" s="153"/>
      <c r="BR62" s="153"/>
      <c r="BS62" s="153"/>
      <c r="BT62" s="153"/>
      <c r="BU62" s="153"/>
      <c r="BV62" s="153"/>
      <c r="BW62" s="153"/>
      <c r="BX62" s="153"/>
      <c r="BY62" s="153"/>
      <c r="BZ62" s="153"/>
      <c r="CA62" s="153"/>
    </row>
    <row r="63" spans="1:79" s="34" customFormat="1" ht="14.25" customHeight="1">
      <c r="A63" s="147"/>
      <c r="B63" s="13"/>
      <c r="C63" s="357" t="s">
        <v>40</v>
      </c>
      <c r="D63" s="4"/>
      <c r="E63" s="17"/>
      <c r="F63" s="17"/>
      <c r="G63" s="17"/>
      <c r="H63" s="17"/>
      <c r="I63" s="17"/>
      <c r="J63" s="17"/>
      <c r="K63" s="17"/>
      <c r="L63" s="17"/>
      <c r="M63" s="17"/>
      <c r="N63" s="17"/>
      <c r="O63" s="4"/>
      <c r="P63" s="17"/>
      <c r="Q63" s="36"/>
      <c r="R63" s="41"/>
      <c r="S63" s="41"/>
      <c r="T63" s="150"/>
      <c r="U63" s="152"/>
      <c r="V63" s="150"/>
      <c r="W63" s="150"/>
      <c r="X63" s="38"/>
      <c r="Y63" s="152"/>
      <c r="Z63" s="152"/>
      <c r="AA63" s="152"/>
      <c r="AB63" s="152"/>
      <c r="AC63" s="152"/>
      <c r="AD63" s="152"/>
      <c r="AE63" s="152"/>
      <c r="AF63" s="152"/>
      <c r="AG63" s="152"/>
      <c r="AH63" s="152"/>
      <c r="AI63" s="152"/>
      <c r="AJ63" s="152"/>
      <c r="AK63" s="152"/>
      <c r="AL63" s="152"/>
      <c r="AM63" s="152"/>
      <c r="AN63" s="152"/>
      <c r="AO63" s="152"/>
      <c r="AP63" s="152"/>
      <c r="AQ63" s="17"/>
      <c r="AR63" s="17"/>
      <c r="AS63" s="17"/>
      <c r="AT63" s="152"/>
      <c r="AU63" s="17"/>
      <c r="AV63" s="17"/>
      <c r="AW63" s="17"/>
      <c r="AX63" s="152"/>
      <c r="AY63" s="152"/>
      <c r="AZ63" s="152"/>
      <c r="BA63" s="152"/>
      <c r="BB63" s="152"/>
      <c r="BC63" s="152"/>
      <c r="BD63" s="152"/>
      <c r="BE63" s="152"/>
      <c r="BF63" s="151"/>
      <c r="BG63" s="151"/>
      <c r="BH63" s="151"/>
      <c r="BI63" s="152"/>
      <c r="BJ63" s="152"/>
      <c r="BK63" s="152"/>
      <c r="BL63" s="152"/>
      <c r="BM63" s="152"/>
      <c r="BN63" s="153"/>
      <c r="BO63" s="153"/>
      <c r="BP63" s="153"/>
      <c r="BQ63" s="153"/>
      <c r="BR63" s="153"/>
      <c r="BS63" s="153"/>
      <c r="BT63" s="153"/>
      <c r="BU63" s="153"/>
      <c r="BV63" s="153"/>
      <c r="BW63" s="153"/>
      <c r="BX63" s="153"/>
      <c r="BY63" s="153"/>
      <c r="BZ63" s="153"/>
      <c r="CA63" s="153"/>
    </row>
    <row r="64" spans="1:79" s="34" customFormat="1" ht="12" customHeight="1">
      <c r="A64" s="147"/>
      <c r="B64" s="8"/>
      <c r="C64" s="357"/>
      <c r="D64" s="49"/>
      <c r="E64" s="38"/>
      <c r="F64" s="38"/>
      <c r="G64" s="38"/>
      <c r="H64" s="38"/>
      <c r="I64" s="38"/>
      <c r="J64" s="38"/>
      <c r="K64" s="38"/>
      <c r="L64" s="38"/>
      <c r="M64" s="38"/>
      <c r="N64" s="38"/>
      <c r="O64" s="38"/>
      <c r="P64" s="38"/>
      <c r="Q64" s="38"/>
      <c r="R64" s="39"/>
      <c r="S64" s="39"/>
      <c r="T64" s="150"/>
      <c r="U64" s="150"/>
      <c r="V64" s="150"/>
      <c r="W64" s="150"/>
      <c r="X64" s="38"/>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151"/>
      <c r="BG64" s="151"/>
      <c r="BH64" s="151"/>
      <c r="BI64" s="152"/>
      <c r="BJ64" s="152"/>
      <c r="BK64" s="152"/>
      <c r="BL64" s="152"/>
      <c r="BM64" s="152"/>
      <c r="BN64" s="153"/>
      <c r="BO64" s="153"/>
      <c r="BP64" s="153"/>
      <c r="BQ64" s="153"/>
      <c r="BR64" s="153"/>
      <c r="BS64" s="153"/>
      <c r="BT64" s="153"/>
      <c r="BU64" s="153"/>
      <c r="BV64" s="153"/>
      <c r="BW64" s="153"/>
      <c r="BX64" s="153"/>
      <c r="BY64" s="153"/>
      <c r="BZ64" s="153"/>
      <c r="CA64" s="153"/>
    </row>
    <row r="65" spans="1:79" s="34" customFormat="1" ht="14.25" customHeight="1">
      <c r="A65" s="147"/>
      <c r="B65" s="77"/>
      <c r="C65" s="357" t="s">
        <v>41</v>
      </c>
      <c r="D65" s="4"/>
      <c r="E65" s="17"/>
      <c r="F65" s="17"/>
      <c r="G65" s="17"/>
      <c r="H65" s="17"/>
      <c r="I65" s="17"/>
      <c r="J65" s="17"/>
      <c r="K65" s="17"/>
      <c r="L65" s="17"/>
      <c r="M65" s="17"/>
      <c r="N65" s="17"/>
      <c r="O65" s="17"/>
      <c r="P65" s="17"/>
      <c r="Q65" s="36"/>
      <c r="R65" s="41"/>
      <c r="S65" s="41"/>
      <c r="T65" s="39"/>
      <c r="U65" s="36"/>
      <c r="V65" s="39"/>
      <c r="W65" s="39"/>
      <c r="X65" s="38"/>
      <c r="Y65" s="36"/>
      <c r="Z65" s="36"/>
      <c r="AA65" s="36"/>
      <c r="AB65" s="36"/>
      <c r="AC65" s="36"/>
      <c r="AD65" s="36"/>
      <c r="AE65" s="36"/>
      <c r="AF65" s="36"/>
      <c r="AG65" s="36"/>
      <c r="AH65" s="36"/>
      <c r="AI65" s="36"/>
      <c r="AJ65" s="36"/>
      <c r="AK65" s="36"/>
      <c r="AL65" s="36"/>
      <c r="AM65" s="36"/>
      <c r="AN65" s="36"/>
      <c r="AO65" s="36"/>
      <c r="AP65" s="36"/>
      <c r="AQ65" s="17"/>
      <c r="AR65" s="17"/>
      <c r="AS65" s="17"/>
      <c r="AT65" s="36"/>
      <c r="AU65" s="17"/>
      <c r="AV65" s="17"/>
      <c r="AW65" s="17"/>
      <c r="AX65" s="36"/>
      <c r="AY65" s="36"/>
      <c r="AZ65" s="36"/>
      <c r="BA65" s="36"/>
      <c r="BB65" s="36"/>
      <c r="BC65" s="36"/>
      <c r="BD65" s="36"/>
      <c r="BE65" s="36"/>
      <c r="BF65" s="38"/>
      <c r="BG65" s="38"/>
      <c r="BH65" s="38"/>
      <c r="BI65" s="152"/>
      <c r="BJ65" s="152"/>
      <c r="BK65" s="152"/>
      <c r="BL65" s="152"/>
      <c r="BM65" s="152"/>
      <c r="BN65" s="153"/>
      <c r="BO65" s="153"/>
      <c r="BP65" s="153"/>
      <c r="BQ65" s="153"/>
      <c r="BR65" s="153"/>
      <c r="BS65" s="153"/>
      <c r="BT65" s="153"/>
      <c r="BU65" s="153"/>
      <c r="BV65" s="153"/>
      <c r="BW65" s="153"/>
      <c r="BX65" s="153"/>
      <c r="BY65" s="153"/>
      <c r="BZ65" s="153"/>
      <c r="CA65" s="153"/>
    </row>
    <row r="66" spans="1:79" ht="15">
      <c r="C66" s="357"/>
      <c r="E66" s="4"/>
      <c r="F66" s="4"/>
      <c r="G66" s="4"/>
      <c r="H66" s="4"/>
      <c r="I66" s="4"/>
      <c r="J66" s="4"/>
      <c r="K66" s="4"/>
      <c r="M66" s="4"/>
      <c r="O66" s="95"/>
      <c r="Q66" s="165"/>
    </row>
    <row r="67" spans="1:79" ht="15">
      <c r="B67" s="635"/>
      <c r="C67" s="357" t="s">
        <v>541</v>
      </c>
      <c r="E67" s="4"/>
      <c r="F67" s="4"/>
      <c r="G67" s="4"/>
      <c r="H67" s="4"/>
      <c r="I67" s="4"/>
      <c r="J67" s="4"/>
      <c r="K67" s="4"/>
      <c r="M67" s="4"/>
      <c r="O67" s="95"/>
      <c r="Q67" s="165"/>
    </row>
    <row r="68" spans="1:79" ht="15">
      <c r="C68" s="357"/>
    </row>
    <row r="69" spans="1:79" ht="15">
      <c r="B69" s="139"/>
      <c r="C69" s="357"/>
      <c r="E69" s="4"/>
      <c r="F69" s="4"/>
      <c r="G69" s="4"/>
      <c r="H69" s="4"/>
      <c r="I69" s="4"/>
      <c r="J69" s="4"/>
      <c r="K69" s="4"/>
      <c r="M69" s="4"/>
      <c r="O69" s="95"/>
      <c r="Q69" s="165"/>
    </row>
    <row r="70" spans="1:79" s="252" customFormat="1" ht="15">
      <c r="A70" s="274"/>
      <c r="B70" s="16" t="s">
        <v>643</v>
      </c>
      <c r="C70" s="357"/>
      <c r="L70" s="241"/>
      <c r="O70" s="552"/>
      <c r="Q70" s="553"/>
    </row>
    <row r="71" spans="1:79" s="252" customFormat="1" ht="15">
      <c r="A71" s="274"/>
      <c r="B71" s="252" t="s">
        <v>729</v>
      </c>
      <c r="C71" s="357"/>
      <c r="L71" s="241"/>
      <c r="O71" s="552"/>
      <c r="Q71" s="553"/>
    </row>
    <row r="72" spans="1:79" s="252" customFormat="1" ht="15">
      <c r="A72" s="274"/>
      <c r="B72" s="252" t="s">
        <v>683</v>
      </c>
      <c r="C72" s="357"/>
      <c r="L72" s="241"/>
      <c r="O72" s="552"/>
      <c r="Q72" s="553"/>
    </row>
    <row r="73" spans="1:79" s="252" customFormat="1" ht="15">
      <c r="A73" s="274"/>
      <c r="C73" s="357"/>
      <c r="L73" s="241"/>
      <c r="O73" s="552"/>
      <c r="Q73" s="553"/>
    </row>
    <row r="74" spans="1:79" ht="15" customHeight="1">
      <c r="B74" s="155" t="s">
        <v>42</v>
      </c>
      <c r="C74" s="42"/>
      <c r="D74" s="42"/>
      <c r="E74" s="38"/>
      <c r="F74" s="38"/>
      <c r="G74" s="38"/>
      <c r="H74" s="38"/>
      <c r="I74" s="38"/>
      <c r="J74" s="38"/>
      <c r="K74" s="38"/>
      <c r="L74" s="38"/>
      <c r="M74" s="38"/>
      <c r="N74" s="38"/>
      <c r="O74" s="22"/>
      <c r="P74" s="22"/>
      <c r="Q74" s="22"/>
    </row>
    <row r="75" spans="1:79" ht="15" customHeight="1">
      <c r="B75" s="16" t="s">
        <v>538</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79" ht="15" customHeight="1">
      <c r="B76" s="16" t="s">
        <v>306</v>
      </c>
      <c r="C76" s="42"/>
      <c r="D76" s="42"/>
      <c r="E76" s="38"/>
      <c r="F76" s="38"/>
      <c r="G76" s="38"/>
      <c r="H76" s="38"/>
      <c r="I76" s="38"/>
      <c r="J76" s="38"/>
      <c r="K76" s="38"/>
      <c r="L76" s="38"/>
      <c r="M76" s="38"/>
      <c r="N76" s="38"/>
      <c r="O76" s="22"/>
      <c r="P76" s="22"/>
      <c r="Q76" s="22"/>
    </row>
    <row r="77" spans="1:79" ht="15.75" customHeight="1">
      <c r="B77" s="16" t="s">
        <v>307</v>
      </c>
      <c r="C77" s="16"/>
      <c r="D77" s="16"/>
      <c r="E77" s="16"/>
      <c r="F77" s="16"/>
      <c r="G77" s="16"/>
      <c r="H77" s="16"/>
      <c r="I77" s="16"/>
      <c r="J77" s="16"/>
      <c r="K77" s="16"/>
      <c r="L77" s="16"/>
      <c r="M77" s="16"/>
      <c r="N77" s="16"/>
      <c r="O77" s="43"/>
      <c r="P77" s="44"/>
      <c r="Q77" s="44"/>
    </row>
    <row r="78" spans="1:79" ht="15.75" customHeight="1">
      <c r="B78" s="16" t="s">
        <v>299</v>
      </c>
      <c r="C78" s="16"/>
      <c r="D78" s="16"/>
      <c r="E78" s="16"/>
      <c r="F78" s="16"/>
      <c r="G78" s="16"/>
      <c r="H78" s="16"/>
      <c r="I78" s="16"/>
      <c r="J78" s="16"/>
      <c r="K78" s="16"/>
      <c r="L78" s="16"/>
      <c r="M78" s="16"/>
      <c r="N78" s="16"/>
      <c r="O78" s="43"/>
      <c r="P78" s="44"/>
      <c r="Q78" s="44"/>
    </row>
    <row r="79" spans="1:79" ht="15.75" customHeight="1">
      <c r="B79" s="16" t="s">
        <v>84</v>
      </c>
      <c r="C79" s="16"/>
      <c r="D79" s="16"/>
      <c r="E79" s="16"/>
      <c r="F79" s="16"/>
      <c r="G79" s="16"/>
      <c r="H79" s="16"/>
      <c r="I79" s="16"/>
      <c r="J79" s="16"/>
      <c r="K79" s="16"/>
      <c r="L79" s="16"/>
      <c r="M79" s="16"/>
      <c r="N79" s="16"/>
      <c r="O79" s="43"/>
      <c r="P79" s="44"/>
      <c r="Q79" s="44"/>
    </row>
    <row r="80" spans="1:79" ht="15.75" customHeight="1">
      <c r="B80" s="16" t="s">
        <v>308</v>
      </c>
      <c r="C80" s="16"/>
      <c r="D80" s="16"/>
      <c r="E80" s="16"/>
      <c r="F80" s="16"/>
      <c r="G80" s="16"/>
      <c r="H80" s="16"/>
      <c r="I80" s="16"/>
      <c r="J80" s="16"/>
      <c r="K80" s="16"/>
      <c r="L80" s="16"/>
      <c r="M80" s="16"/>
      <c r="N80" s="16"/>
      <c r="O80" s="43"/>
      <c r="P80" s="44"/>
      <c r="Q80" s="44"/>
    </row>
    <row r="81" spans="2:25" ht="15.75" customHeight="1">
      <c r="B81" s="16" t="s">
        <v>309</v>
      </c>
      <c r="C81" s="16"/>
      <c r="D81" s="16"/>
      <c r="E81" s="16"/>
      <c r="F81" s="16"/>
      <c r="G81" s="16"/>
      <c r="H81" s="16"/>
      <c r="I81" s="16"/>
      <c r="J81" s="16"/>
      <c r="K81" s="16"/>
      <c r="L81" s="16"/>
      <c r="M81" s="16"/>
      <c r="N81" s="16"/>
      <c r="O81" s="43"/>
      <c r="P81" s="44"/>
      <c r="Q81" s="44"/>
    </row>
    <row r="82" spans="2:25" ht="15.75" customHeight="1">
      <c r="B82" s="16" t="s">
        <v>310</v>
      </c>
      <c r="C82" s="16"/>
      <c r="D82" s="16"/>
      <c r="E82" s="16"/>
      <c r="F82" s="16"/>
      <c r="G82" s="16"/>
      <c r="H82" s="16"/>
      <c r="I82" s="16"/>
      <c r="J82" s="16"/>
      <c r="K82" s="16"/>
      <c r="L82" s="16"/>
      <c r="M82" s="16"/>
      <c r="N82" s="16"/>
      <c r="O82" s="43"/>
      <c r="P82" s="44"/>
      <c r="Q82" s="44"/>
    </row>
    <row r="83" spans="2:25" ht="15.75" customHeight="1">
      <c r="B83" s="16" t="s">
        <v>311</v>
      </c>
      <c r="C83" s="16"/>
      <c r="D83" s="16"/>
      <c r="E83" s="16"/>
      <c r="F83" s="16"/>
      <c r="G83" s="16"/>
      <c r="H83" s="16"/>
      <c r="I83" s="16"/>
      <c r="J83" s="16"/>
      <c r="K83" s="16"/>
      <c r="L83" s="16"/>
      <c r="M83" s="16"/>
      <c r="N83" s="16"/>
      <c r="O83" s="43"/>
      <c r="P83" s="44"/>
      <c r="Q83" s="44"/>
    </row>
    <row r="84" spans="2:25" ht="15.75" customHeight="1">
      <c r="B84" s="16" t="s">
        <v>44</v>
      </c>
      <c r="C84" s="16"/>
      <c r="D84" s="16"/>
      <c r="E84" s="16"/>
      <c r="F84" s="16"/>
      <c r="G84" s="16"/>
      <c r="H84" s="16"/>
      <c r="I84" s="16"/>
      <c r="J84" s="16"/>
      <c r="K84" s="16"/>
      <c r="L84" s="16"/>
      <c r="M84" s="16"/>
      <c r="N84" s="16"/>
      <c r="O84" s="43"/>
      <c r="P84" s="44"/>
      <c r="Q84" s="44"/>
    </row>
    <row r="85" spans="2:25" ht="15.75" customHeight="1">
      <c r="B85" s="16" t="s">
        <v>45</v>
      </c>
      <c r="C85" s="16"/>
      <c r="D85" s="16"/>
      <c r="E85" s="16"/>
      <c r="F85" s="16"/>
      <c r="G85" s="16"/>
      <c r="H85" s="16"/>
      <c r="I85" s="16"/>
      <c r="J85" s="16"/>
      <c r="K85" s="16"/>
      <c r="L85" s="16"/>
      <c r="M85" s="16"/>
      <c r="N85" s="16"/>
      <c r="O85" s="43"/>
      <c r="P85" s="44"/>
      <c r="Q85" s="44"/>
    </row>
    <row r="86" spans="2:25" ht="15.75" customHeight="1">
      <c r="B86" s="16" t="s">
        <v>46</v>
      </c>
      <c r="C86" s="16"/>
      <c r="D86" s="16"/>
      <c r="E86" s="16"/>
      <c r="F86" s="16"/>
      <c r="G86" s="16"/>
      <c r="H86" s="16"/>
      <c r="I86" s="16"/>
      <c r="J86" s="16"/>
      <c r="K86" s="16"/>
      <c r="L86" s="16"/>
      <c r="M86" s="16"/>
      <c r="N86" s="16"/>
      <c r="O86" s="43"/>
      <c r="P86" s="44"/>
      <c r="Q86" s="44"/>
    </row>
    <row r="87" spans="2:25" ht="15.75" customHeight="1">
      <c r="B87" s="16" t="s">
        <v>47</v>
      </c>
      <c r="C87" s="16"/>
      <c r="D87" s="16"/>
      <c r="E87" s="16"/>
      <c r="F87" s="16"/>
      <c r="G87" s="16"/>
      <c r="H87" s="16"/>
      <c r="I87" s="16"/>
      <c r="J87" s="16"/>
      <c r="K87" s="16"/>
      <c r="L87" s="16"/>
      <c r="M87" s="16"/>
      <c r="N87" s="16"/>
      <c r="O87" s="43"/>
      <c r="P87" s="44"/>
      <c r="Q87" s="44"/>
    </row>
    <row r="88" spans="2:25" ht="15.75" customHeight="1">
      <c r="B88" s="16" t="s">
        <v>48</v>
      </c>
      <c r="C88" s="16"/>
      <c r="D88" s="16"/>
      <c r="E88" s="16"/>
      <c r="F88" s="16"/>
      <c r="G88" s="16"/>
      <c r="H88" s="16"/>
      <c r="I88" s="16"/>
      <c r="J88" s="16"/>
      <c r="K88" s="16"/>
      <c r="L88" s="16"/>
      <c r="M88" s="16"/>
      <c r="N88" s="16"/>
      <c r="O88" s="43"/>
      <c r="P88" s="44"/>
      <c r="Q88" s="44"/>
    </row>
    <row r="89" spans="2:25" ht="15.75" customHeight="1">
      <c r="B89" s="16" t="s">
        <v>49</v>
      </c>
      <c r="C89" s="16"/>
      <c r="D89" s="16"/>
      <c r="E89" s="16"/>
      <c r="F89" s="16"/>
      <c r="G89" s="16"/>
      <c r="H89" s="16"/>
      <c r="I89" s="16"/>
      <c r="J89" s="16"/>
      <c r="K89" s="16"/>
      <c r="L89" s="16"/>
      <c r="M89" s="16"/>
      <c r="N89" s="16"/>
      <c r="O89" s="43"/>
      <c r="P89" s="44"/>
      <c r="Q89" s="44"/>
    </row>
    <row r="90" spans="2:25" ht="15.75" customHeight="1">
      <c r="B90" s="16" t="s">
        <v>50</v>
      </c>
      <c r="C90" s="16"/>
      <c r="D90" s="16"/>
      <c r="E90" s="16"/>
      <c r="F90" s="16"/>
      <c r="G90" s="16"/>
      <c r="H90" s="16"/>
      <c r="I90" s="16"/>
      <c r="J90" s="16"/>
      <c r="K90" s="16"/>
      <c r="L90" s="16"/>
      <c r="M90" s="16"/>
      <c r="N90" s="16"/>
      <c r="O90" s="43"/>
      <c r="P90" s="44"/>
      <c r="Q90" s="44"/>
    </row>
    <row r="91" spans="2:25" ht="15.75" customHeight="1">
      <c r="B91" s="16" t="s">
        <v>51</v>
      </c>
      <c r="C91" s="16"/>
      <c r="D91" s="16"/>
      <c r="E91" s="16"/>
      <c r="F91" s="16"/>
      <c r="G91" s="16"/>
      <c r="H91" s="16"/>
      <c r="I91" s="16"/>
      <c r="J91" s="16"/>
      <c r="K91" s="16"/>
      <c r="L91" s="16"/>
      <c r="M91" s="16"/>
      <c r="N91" s="16"/>
      <c r="O91" s="43"/>
      <c r="P91" s="44"/>
      <c r="Q91" s="44"/>
    </row>
    <row r="92" spans="2:25" ht="15.75" customHeight="1">
      <c r="B92" s="16" t="s">
        <v>52</v>
      </c>
      <c r="C92" s="16"/>
      <c r="D92" s="16"/>
      <c r="E92" s="16"/>
      <c r="F92" s="16"/>
      <c r="G92" s="16"/>
      <c r="H92" s="16"/>
      <c r="I92" s="16"/>
      <c r="J92" s="16"/>
      <c r="K92" s="16"/>
      <c r="L92" s="16"/>
      <c r="M92" s="16"/>
      <c r="N92" s="16"/>
      <c r="O92" s="43"/>
      <c r="P92" s="44"/>
      <c r="Q92" s="44"/>
    </row>
    <row r="93" spans="2:25" ht="15.75" customHeight="1">
      <c r="B93" s="16" t="s">
        <v>53</v>
      </c>
      <c r="C93" s="16"/>
      <c r="D93" s="16"/>
      <c r="E93" s="16"/>
      <c r="F93" s="16"/>
      <c r="G93" s="16"/>
      <c r="H93" s="16"/>
      <c r="I93" s="16"/>
      <c r="J93" s="16"/>
      <c r="K93" s="16"/>
      <c r="L93" s="16"/>
      <c r="M93" s="16"/>
      <c r="N93" s="16"/>
      <c r="O93" s="43"/>
      <c r="P93" s="44"/>
      <c r="Q93" s="44"/>
    </row>
    <row r="94" spans="2:25">
      <c r="B94" s="45"/>
      <c r="C94" s="45"/>
      <c r="D94" s="45"/>
      <c r="E94" s="45"/>
      <c r="F94" s="45"/>
      <c r="G94" s="45"/>
      <c r="H94" s="45"/>
      <c r="I94" s="45"/>
      <c r="J94" s="45"/>
      <c r="K94" s="45"/>
      <c r="L94" s="45"/>
      <c r="M94" s="45"/>
      <c r="N94" s="45"/>
      <c r="O94" s="46"/>
      <c r="P94" s="46"/>
      <c r="Q94" s="46"/>
    </row>
    <row r="95" spans="2:25">
      <c r="B95" s="45"/>
      <c r="C95" s="45"/>
      <c r="D95" s="45"/>
      <c r="E95" s="45"/>
      <c r="F95" s="45"/>
      <c r="G95" s="45"/>
      <c r="H95" s="45"/>
      <c r="I95" s="45"/>
      <c r="J95" s="45"/>
      <c r="K95" s="45"/>
      <c r="L95" s="45"/>
      <c r="M95" s="45"/>
      <c r="N95" s="45"/>
      <c r="O95" s="46"/>
      <c r="P95" s="46"/>
      <c r="Q95" s="46"/>
    </row>
    <row r="96" spans="2:25" ht="15" customHeight="1">
      <c r="B96" s="1151" t="s">
        <v>54</v>
      </c>
      <c r="C96" s="1151"/>
      <c r="D96" s="1151"/>
      <c r="E96" s="1151"/>
      <c r="F96" s="1151"/>
      <c r="G96" s="1151"/>
      <c r="H96" s="1151"/>
      <c r="I96" s="1151"/>
      <c r="J96" s="1151"/>
      <c r="K96" s="1151"/>
      <c r="L96" s="1151"/>
      <c r="M96" s="1151"/>
      <c r="N96" s="1151"/>
      <c r="O96" s="1151"/>
      <c r="P96" s="1151"/>
      <c r="Q96" s="1151"/>
      <c r="R96" s="46"/>
      <c r="S96" s="46"/>
      <c r="T96" s="46"/>
      <c r="U96" s="46"/>
      <c r="V96" s="46"/>
      <c r="W96" s="46"/>
      <c r="X96" s="46"/>
      <c r="Y96" s="46"/>
    </row>
    <row r="97" spans="1:27" ht="88.5" customHeight="1">
      <c r="B97" s="1155" t="s">
        <v>654</v>
      </c>
      <c r="C97" s="1155"/>
      <c r="D97" s="1155"/>
      <c r="E97" s="1155"/>
      <c r="F97" s="1155"/>
      <c r="G97" s="1155"/>
      <c r="H97" s="1155"/>
      <c r="I97" s="1155"/>
      <c r="J97" s="1155"/>
      <c r="K97" s="1155"/>
      <c r="L97" s="1155"/>
      <c r="M97" s="1155"/>
      <c r="N97" s="1155"/>
      <c r="O97" s="1155"/>
      <c r="P97" s="1155"/>
      <c r="Q97" s="1155"/>
      <c r="R97" s="1155"/>
      <c r="S97" s="1155"/>
      <c r="T97" s="1155"/>
      <c r="U97" s="117"/>
      <c r="V97" s="117"/>
      <c r="W97" s="117"/>
      <c r="X97" s="46"/>
      <c r="Y97" s="46"/>
    </row>
    <row r="98" spans="1:27" s="636" customFormat="1">
      <c r="B98" s="1186"/>
      <c r="C98" s="1186"/>
      <c r="D98" s="1186"/>
      <c r="E98" s="1186"/>
      <c r="F98" s="1186"/>
      <c r="G98" s="1186"/>
      <c r="H98" s="1186"/>
      <c r="I98" s="1186"/>
      <c r="J98" s="1186"/>
      <c r="K98" s="1186"/>
      <c r="L98" s="637"/>
      <c r="M98" s="637"/>
      <c r="N98" s="637"/>
      <c r="O98" s="637"/>
      <c r="P98" s="638"/>
      <c r="Q98" s="638"/>
      <c r="R98" s="638"/>
      <c r="S98" s="638"/>
      <c r="T98" s="638"/>
      <c r="U98" s="638"/>
      <c r="V98" s="638"/>
      <c r="W98" s="638"/>
      <c r="X98" s="638"/>
      <c r="Y98" s="638"/>
    </row>
    <row r="99" spans="1:27">
      <c r="B99" s="49"/>
      <c r="C99" s="49"/>
      <c r="D99" s="49"/>
      <c r="E99" s="49"/>
      <c r="F99" s="49"/>
      <c r="G99" s="49"/>
      <c r="H99" s="49"/>
      <c r="I99" s="49"/>
      <c r="J99" s="49"/>
      <c r="K99" s="49"/>
      <c r="L99" s="49"/>
      <c r="M99" s="49"/>
      <c r="N99" s="49"/>
      <c r="O99" s="49"/>
      <c r="P99" s="50"/>
      <c r="Q99" s="50"/>
      <c r="R99" s="46"/>
      <c r="S99" s="46"/>
      <c r="T99" s="46"/>
      <c r="U99" s="46"/>
      <c r="V99" s="46"/>
      <c r="W99" s="46"/>
      <c r="X99" s="46"/>
      <c r="Y99" s="46"/>
    </row>
    <row r="100" spans="1:27" ht="15" customHeight="1">
      <c r="B100" s="1151" t="s">
        <v>55</v>
      </c>
      <c r="C100" s="1151"/>
      <c r="D100" s="1151"/>
      <c r="E100" s="1151"/>
      <c r="F100" s="1151"/>
      <c r="G100" s="1151"/>
      <c r="H100" s="1151"/>
      <c r="I100" s="1151"/>
      <c r="J100" s="1151"/>
      <c r="K100" s="1151"/>
      <c r="L100" s="1151"/>
      <c r="M100" s="1151"/>
      <c r="N100" s="1151"/>
      <c r="O100" s="1151"/>
      <c r="P100" s="1151"/>
      <c r="Q100" s="1151"/>
      <c r="R100" s="1151"/>
      <c r="S100" s="1151"/>
      <c r="T100" s="1151"/>
      <c r="U100" s="1151"/>
      <c r="V100" s="1151"/>
      <c r="W100" s="1151"/>
      <c r="X100" s="1151"/>
      <c r="Y100" s="1151"/>
      <c r="Z100" s="1151"/>
      <c r="AA100" s="1151"/>
    </row>
    <row r="101" spans="1:27" ht="13" customHeight="1">
      <c r="A101" s="196">
        <f t="shared" ref="A101:A143" si="4">A8</f>
        <v>1</v>
      </c>
      <c r="B101" s="27" t="str">
        <f>(CONCATENATE(B8,": ",'26. Source - CEQ MWBs'!C11))</f>
        <v>*,** Albania (2015): n.a.</v>
      </c>
      <c r="C101" s="352"/>
      <c r="D101" s="352"/>
      <c r="E101" s="352"/>
      <c r="F101" s="352"/>
      <c r="G101" s="352"/>
      <c r="H101" s="352"/>
      <c r="I101" s="352"/>
      <c r="J101" s="352"/>
      <c r="K101" s="352"/>
      <c r="L101" s="352"/>
      <c r="M101" s="352"/>
      <c r="N101" s="352"/>
      <c r="O101" s="352"/>
      <c r="P101" s="352"/>
      <c r="Q101" s="352"/>
      <c r="R101" s="352"/>
      <c r="S101" s="352"/>
      <c r="T101" s="352"/>
      <c r="U101" s="352"/>
      <c r="V101" s="352"/>
      <c r="W101" s="352"/>
      <c r="X101" s="352"/>
      <c r="Y101" s="352"/>
      <c r="Z101" s="352"/>
      <c r="AA101" s="352"/>
    </row>
    <row r="102" spans="1:27" ht="13" customHeight="1">
      <c r="A102" s="196">
        <f t="shared" si="4"/>
        <v>2</v>
      </c>
      <c r="B102" s="27" t="str">
        <f>(CONCATENATE(B9,": ",'26. Source - CEQ MWBs'!C12))</f>
        <v>Argentina (2012): Rossignolo, Dario. 2017. “CEQ Master Workbook: Argentina (2012-2013),” CEQ Data Center on Fiscal Redistribution (CEQ Institute, Tulane University). Jun 8, 2018.</v>
      </c>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spans="1:27" ht="13" customHeight="1">
      <c r="A103" s="196">
        <f t="shared" si="4"/>
        <v>3</v>
      </c>
      <c r="B103" s="27" t="str">
        <f>(CONCATENATE(B10,": ",'26. Source - CEQ MWBs'!C13))</f>
        <v>Armenia (2011): Younger, Stephen D., Artsvi Khachatryan, Gohar Gyulumyan, Nistha Sinha, and Ulrich Bartsch. 2019. “CEQ Master Workbook: Armenia (2011),” CEQ Data Center on Fiscal Redistribution (CEQ Institute, Tulane University and the World Bank). June 8, 2019.</v>
      </c>
      <c r="C103" s="29"/>
      <c r="D103" s="29"/>
      <c r="E103" s="29"/>
      <c r="F103" s="29"/>
      <c r="G103" s="29"/>
      <c r="H103" s="29"/>
      <c r="I103" s="29"/>
      <c r="J103" s="29"/>
      <c r="K103" s="29"/>
      <c r="L103" s="29"/>
      <c r="M103" s="29"/>
      <c r="N103" s="29"/>
      <c r="O103" s="29"/>
      <c r="P103" s="29"/>
      <c r="Q103" s="75"/>
      <c r="R103" s="22"/>
      <c r="S103" s="22"/>
      <c r="T103" s="22"/>
      <c r="U103" s="22"/>
      <c r="V103" s="22"/>
      <c r="W103" s="22"/>
      <c r="X103" s="22"/>
      <c r="Y103" s="22"/>
    </row>
    <row r="104" spans="1:27" ht="13" customHeight="1">
      <c r="A104" s="196">
        <f t="shared" si="4"/>
        <v>4</v>
      </c>
      <c r="B104" s="27" t="str">
        <f>(CONCATENATE(B11,": ",'26. Source - CEQ MWBs'!C14))</f>
        <v>*,** Belarus (2015): n.a.</v>
      </c>
      <c r="C104" s="29"/>
      <c r="D104" s="29"/>
      <c r="E104" s="29"/>
      <c r="F104" s="29"/>
      <c r="G104" s="29"/>
      <c r="H104" s="29"/>
      <c r="I104" s="29"/>
      <c r="J104" s="29"/>
      <c r="K104" s="29"/>
      <c r="L104" s="29"/>
      <c r="M104" s="29"/>
      <c r="N104" s="29"/>
      <c r="O104" s="29"/>
      <c r="P104" s="29"/>
      <c r="Q104" s="162"/>
    </row>
    <row r="105" spans="1:27" ht="13" customHeight="1">
      <c r="A105" s="196">
        <f t="shared" si="4"/>
        <v>5</v>
      </c>
      <c r="B105" s="27" t="str">
        <f>(CONCATENATE(B12,": ",'26. Source - CEQ MWBs'!C15))</f>
        <v>Bolivia (2009): Paz Arauco, Veronica, George Gray-Molina, Wilson Jimenez and Ernesto Yañez. 2014. “CEQ Master Workbook: Bolivia (2009),” CEQ Data Center on Fiscal Redistribution (CEQ Institute, Tulane University). September 22, 2014.</v>
      </c>
      <c r="C105" s="29"/>
      <c r="D105" s="29"/>
      <c r="E105" s="29"/>
      <c r="F105" s="29"/>
      <c r="G105" s="29"/>
      <c r="H105" s="29"/>
      <c r="I105" s="29"/>
      <c r="J105" s="29"/>
      <c r="K105" s="29"/>
      <c r="L105" s="29"/>
      <c r="M105" s="29"/>
      <c r="N105" s="29"/>
      <c r="O105" s="29"/>
      <c r="P105" s="29"/>
      <c r="Q105" s="162"/>
    </row>
    <row r="106" spans="1:27" ht="13" customHeight="1">
      <c r="A106" s="196">
        <f t="shared" si="4"/>
        <v>6</v>
      </c>
      <c r="B106" s="27" t="str">
        <f>(CONCATENATE(B13,": ",'26. Source - CEQ MWBs'!C16))</f>
        <v>Brazil (2008): Higgins, Sean, Claudiney Pereira, and, Maynor Cabrera. 2019. “CEQ Master Workbook: Brazil (2008-2009),” CEQ Data Center on Fiscal Redistribution (CEQ Institute, Tulane University). May 3, 2019.</v>
      </c>
      <c r="C106" s="29"/>
      <c r="D106" s="29"/>
      <c r="E106" s="29"/>
      <c r="F106" s="29"/>
      <c r="G106" s="29"/>
      <c r="H106" s="29"/>
      <c r="I106" s="29"/>
      <c r="J106" s="29"/>
      <c r="K106" s="29"/>
      <c r="L106" s="29"/>
      <c r="M106" s="29"/>
      <c r="N106" s="29"/>
      <c r="O106" s="29"/>
      <c r="P106" s="29"/>
      <c r="Q106" s="162"/>
    </row>
    <row r="107" spans="1:27" ht="13" customHeight="1">
      <c r="A107" s="196">
        <f t="shared" si="4"/>
        <v>7</v>
      </c>
      <c r="B107" s="27" t="str">
        <f>(CONCATENATE(B14,": ",'26. Source - CEQ MWBs'!C17))</f>
        <v>*,** Burkina Faso (2014): n.a.</v>
      </c>
      <c r="C107" s="27"/>
      <c r="D107" s="27"/>
      <c r="E107" s="29"/>
      <c r="F107" s="29"/>
      <c r="G107" s="29"/>
      <c r="H107" s="29"/>
      <c r="I107" s="29"/>
      <c r="J107" s="29"/>
      <c r="K107" s="29"/>
      <c r="L107" s="29"/>
      <c r="M107" s="29"/>
      <c r="N107" s="29"/>
      <c r="O107" s="29"/>
      <c r="P107" s="29"/>
      <c r="Q107" s="75"/>
      <c r="R107" s="22"/>
      <c r="S107" s="22"/>
      <c r="T107" s="22"/>
      <c r="U107" s="22"/>
      <c r="V107" s="22"/>
      <c r="W107" s="22"/>
      <c r="X107" s="22"/>
      <c r="Y107" s="22"/>
    </row>
    <row r="108" spans="1:27" ht="13" customHeight="1">
      <c r="A108" s="196">
        <f t="shared" si="4"/>
        <v>8</v>
      </c>
      <c r="B108" s="27" t="str">
        <f>(CONCATENATE(B15,": ",'26. Source - CEQ MWBs'!C18))</f>
        <v>Chile (2013): Martinez-Aguilar, Sandra and Eduardo Ortiz-Juarez. 2016. “CEQ Master Workbook: Chile (2013),” CEQ Data Center on Fiscal Redistribution (CEQ Institute, Tulane University and the World Bank). October 7, 2016.</v>
      </c>
      <c r="C108" s="29"/>
      <c r="D108" s="29"/>
      <c r="E108" s="29"/>
      <c r="F108" s="29"/>
      <c r="G108" s="29"/>
      <c r="H108" s="29"/>
      <c r="I108" s="29"/>
      <c r="J108" s="29"/>
      <c r="K108" s="29"/>
      <c r="L108" s="29"/>
      <c r="M108" s="29"/>
      <c r="N108" s="29"/>
      <c r="O108" s="29"/>
      <c r="P108" s="29"/>
      <c r="Q108" s="162"/>
    </row>
    <row r="109" spans="1:27" ht="13" customHeight="1">
      <c r="A109" s="196">
        <f t="shared" si="4"/>
        <v>9</v>
      </c>
      <c r="B109" s="27" t="str">
        <f>(CONCATENATE(B16,": ",'26. Source - CEQ MWBs'!C19))</f>
        <v>Colombia (2010): Melendez, Marcela and Valentina Martinez. 2019. “CEQ Master Workbook: Colombia (2010),” CEQ Data Center on Fiscal Redistribution (CEQ Institute, Tulane University and Inter-American Development Bank). February 20, 2019.</v>
      </c>
      <c r="C109" s="29"/>
      <c r="D109" s="29"/>
      <c r="E109" s="29"/>
      <c r="F109" s="29"/>
      <c r="G109" s="29"/>
      <c r="H109" s="29"/>
      <c r="I109" s="29"/>
      <c r="J109" s="29"/>
      <c r="K109" s="29"/>
      <c r="L109" s="29"/>
      <c r="M109" s="29"/>
      <c r="N109" s="29"/>
      <c r="O109" s="29"/>
      <c r="P109" s="29"/>
      <c r="Q109" s="162"/>
    </row>
    <row r="110" spans="1:27" ht="13" customHeight="1">
      <c r="A110" s="196">
        <f t="shared" si="4"/>
        <v>0</v>
      </c>
      <c r="B110" s="27" t="str">
        <f>(CONCATENATE(B17,": ",'26. Source - CEQ MWBs'!C20))</f>
        <v>Colombia (2014): Melendez, Marcela and Valentina Martinez. 2019. “CEQ Master Workbook: Colombia (2014),” CEQ Data Center on Fiscal Redistribution (CEQ Institute, Tulane University and Inter-American Development Bank). February 28, 2019.</v>
      </c>
      <c r="C110" s="29"/>
      <c r="D110" s="29"/>
      <c r="E110" s="29"/>
      <c r="F110" s="29"/>
      <c r="G110" s="29"/>
      <c r="H110" s="29"/>
      <c r="I110" s="29"/>
      <c r="J110" s="29"/>
      <c r="K110" s="29"/>
      <c r="L110" s="29"/>
      <c r="M110" s="29"/>
      <c r="N110" s="29"/>
      <c r="O110" s="29"/>
      <c r="P110" s="29"/>
      <c r="Q110" s="75"/>
      <c r="R110" s="22"/>
      <c r="S110" s="22"/>
      <c r="T110" s="22"/>
      <c r="U110" s="22"/>
      <c r="V110" s="22"/>
      <c r="W110" s="22"/>
      <c r="X110" s="22"/>
      <c r="Y110" s="22"/>
    </row>
    <row r="111" spans="1:27" ht="13" customHeight="1">
      <c r="A111" s="196">
        <f t="shared" si="4"/>
        <v>10</v>
      </c>
      <c r="B111" s="27" t="str">
        <f>(CONCATENATE(B18,": ",'26. Source - CEQ MWBs'!C21))</f>
        <v>*,** Comoros (2014): n.a.</v>
      </c>
      <c r="C111" s="29"/>
      <c r="D111" s="29"/>
      <c r="E111" s="29"/>
      <c r="F111" s="29"/>
      <c r="G111" s="29"/>
      <c r="H111" s="29"/>
      <c r="I111" s="29"/>
      <c r="J111" s="29"/>
      <c r="K111" s="29"/>
      <c r="L111" s="29"/>
      <c r="M111" s="29"/>
      <c r="N111" s="29"/>
      <c r="O111" s="29"/>
      <c r="P111" s="29"/>
      <c r="Q111" s="75"/>
      <c r="R111" s="22"/>
      <c r="S111" s="22"/>
      <c r="T111" s="22"/>
      <c r="U111" s="22"/>
      <c r="V111" s="22"/>
      <c r="W111" s="22"/>
      <c r="X111" s="22"/>
      <c r="Y111" s="22"/>
    </row>
    <row r="112" spans="1:27" ht="13" customHeight="1">
      <c r="A112" s="196">
        <f t="shared" si="4"/>
        <v>11</v>
      </c>
      <c r="B112" s="27" t="str">
        <f>(CONCATENATE(B19,": ",'26. Source - CEQ MWBs'!C22))</f>
        <v>Costa Rica (2010): Sauma, Pablo and Juan Diego Trejos. 2014. “CEQ Master Workbook: Costa Rica (2010),” CEQ Data Center on Fiscal Redistribution (CEQ Institute, Tulane University). February 14, 2014.</v>
      </c>
      <c r="C112" s="29"/>
      <c r="D112" s="29"/>
      <c r="E112" s="29"/>
      <c r="F112" s="29"/>
      <c r="G112" s="29"/>
      <c r="H112" s="29"/>
      <c r="I112" s="29"/>
      <c r="J112" s="29"/>
      <c r="K112" s="29"/>
      <c r="L112" s="29"/>
      <c r="M112" s="29"/>
      <c r="N112" s="29"/>
      <c r="O112" s="29"/>
      <c r="P112" s="29"/>
      <c r="Q112" s="162"/>
    </row>
    <row r="113" spans="1:25" ht="13" customHeight="1">
      <c r="A113" s="196">
        <f t="shared" si="4"/>
        <v>12</v>
      </c>
      <c r="B113" s="27" t="str">
        <f>(CONCATENATE(B20,": ",'26. Source - CEQ MWBs'!C23))</f>
        <v>*,** Croatia (2014): n.a.</v>
      </c>
      <c r="C113" s="29"/>
      <c r="D113" s="29"/>
      <c r="E113" s="29"/>
      <c r="F113" s="29"/>
      <c r="G113" s="29"/>
      <c r="H113" s="29"/>
      <c r="I113" s="29"/>
      <c r="J113" s="29"/>
      <c r="K113" s="29"/>
      <c r="L113" s="29"/>
      <c r="M113" s="29"/>
      <c r="N113" s="29"/>
      <c r="O113" s="29"/>
      <c r="P113" s="29"/>
      <c r="Q113" s="162"/>
    </row>
    <row r="114" spans="1:25" ht="13" customHeight="1">
      <c r="A114" s="196">
        <f t="shared" si="4"/>
        <v>13</v>
      </c>
      <c r="B114" s="27" t="str">
        <f>(CONCATENATE(B21,": ",'26. Source - CEQ MWBs'!C24))</f>
        <v xml:space="preserve">Dominican Republic (2006): Aristy-Escuder, Jaime. 2019. “CEQ Master Workbook: Dominican Republic (2006-2007),” CEQ Data Center on Fiscal Redistribution (CEQ Institute, Tulane University). January 23, 2019. </v>
      </c>
      <c r="C114" s="29"/>
      <c r="D114" s="29"/>
      <c r="E114" s="29"/>
      <c r="F114" s="29"/>
      <c r="G114" s="29"/>
      <c r="H114" s="29"/>
      <c r="I114" s="29"/>
      <c r="J114" s="29"/>
      <c r="K114" s="29"/>
      <c r="L114" s="29"/>
      <c r="M114" s="29"/>
      <c r="N114" s="29"/>
      <c r="O114" s="29"/>
      <c r="P114" s="29"/>
      <c r="Q114" s="162"/>
    </row>
    <row r="115" spans="1:25" ht="13" customHeight="1">
      <c r="A115" s="196">
        <f t="shared" si="4"/>
        <v>14</v>
      </c>
      <c r="B115" s="27" t="str">
        <f>(CONCATENATE(B22,": ",'26. Source - CEQ MWBs'!C25))</f>
        <v>Ecuador (2011): Llerena Pinto, Freddy Paul, Maria Cristhina Llerena Pinto, Roberto Carlos Saa Daza, and Maria Andrea Llerena Pinto. 2017. “CEQ Master Workbook: Ecuador (2011-2012),” CEQ Data Center on Fiscal Redistribution (CEQ Institute, Tulane University). January 5, 2017.</v>
      </c>
      <c r="C115" s="29"/>
      <c r="D115" s="29"/>
      <c r="E115" s="29"/>
      <c r="F115" s="29"/>
      <c r="G115" s="29"/>
      <c r="H115" s="29"/>
      <c r="I115" s="29"/>
      <c r="J115" s="29"/>
      <c r="K115" s="29"/>
      <c r="L115" s="29"/>
      <c r="M115" s="29"/>
      <c r="N115" s="29"/>
      <c r="O115" s="29"/>
      <c r="P115" s="29"/>
      <c r="Q115" s="162"/>
    </row>
    <row r="116" spans="1:25" ht="13" customHeight="1">
      <c r="A116" s="196">
        <f t="shared" si="4"/>
        <v>15</v>
      </c>
      <c r="B116" s="27" t="str">
        <f>(CONCATENATE(B23,": ",'26. Source - CEQ MWBs'!C26))</f>
        <v>*,** Egypt (2015): n.a.</v>
      </c>
      <c r="C116" s="29"/>
      <c r="D116" s="29"/>
      <c r="E116" s="29"/>
      <c r="F116" s="29"/>
      <c r="G116" s="29"/>
      <c r="H116" s="29"/>
      <c r="I116" s="29"/>
      <c r="J116" s="29"/>
      <c r="K116" s="29"/>
      <c r="L116" s="29"/>
      <c r="M116" s="29"/>
      <c r="N116" s="29"/>
      <c r="O116" s="29"/>
      <c r="P116" s="29"/>
      <c r="Q116" s="162"/>
    </row>
    <row r="117" spans="1:25" ht="13" customHeight="1">
      <c r="A117" s="196">
        <f t="shared" si="4"/>
        <v>16</v>
      </c>
      <c r="B117" s="27" t="str">
        <f>(CONCATENATE(B24,": ",'26. Source - CEQ MWBs'!C27))</f>
        <v>El Salvador (2011): Oliva, Jose Andres. 2019. “CEQ Master Workbook: El Salvador (2011),” CEQ Data Center on Fiscal Redistribution (CEQ Institute, Tulane University and Inter-American Development Bank). October 23, 2019.</v>
      </c>
      <c r="C117" s="29"/>
      <c r="D117" s="29"/>
      <c r="E117" s="29"/>
      <c r="F117" s="29"/>
      <c r="G117" s="29"/>
      <c r="H117" s="29"/>
      <c r="I117" s="29"/>
      <c r="J117" s="29"/>
      <c r="K117" s="29"/>
      <c r="L117" s="29"/>
      <c r="M117" s="29"/>
      <c r="N117" s="29"/>
      <c r="O117" s="29"/>
      <c r="P117" s="29"/>
      <c r="Q117" s="75"/>
      <c r="R117" s="22"/>
      <c r="S117" s="22"/>
      <c r="T117" s="22"/>
      <c r="U117" s="22"/>
      <c r="V117" s="22"/>
      <c r="W117" s="22"/>
      <c r="X117" s="22"/>
      <c r="Y117" s="22"/>
    </row>
    <row r="118" spans="1:25" ht="13" customHeight="1">
      <c r="A118" s="196">
        <f t="shared" si="4"/>
        <v>17</v>
      </c>
      <c r="B118" s="27" t="str">
        <f>(CONCATENATE(B25,": ",'26. Source - CEQ MWBs'!C28))</f>
        <v>Ethiopia (2010): Hill, Ruth, Eyasu Tsehaye and Tassew Woldehanna. 2014. “CEQ Master Workbook: Ethiopia (2010-2011),” CEQ Data Center on Fiscal Redistribution (CEQ Institute, Tulane University and the World Bank). September 28, 2014.</v>
      </c>
      <c r="C118" s="29"/>
      <c r="D118" s="29"/>
      <c r="E118" s="29"/>
      <c r="F118" s="29"/>
      <c r="G118" s="29"/>
      <c r="H118" s="29"/>
      <c r="I118" s="29"/>
      <c r="J118" s="29"/>
      <c r="K118" s="29"/>
      <c r="L118" s="29"/>
      <c r="M118" s="29"/>
      <c r="N118" s="29"/>
      <c r="O118" s="29"/>
      <c r="P118" s="29"/>
      <c r="Q118" s="162"/>
    </row>
    <row r="119" spans="1:25" ht="13" customHeight="1">
      <c r="A119" s="196">
        <f t="shared" si="4"/>
        <v>18</v>
      </c>
      <c r="B119" s="27" t="str">
        <f>(CONCATENATE(B26,": ",'26. Source - CEQ MWBs'!C29))</f>
        <v>Georgia (2013): Cancho, Cesar and Elena Bondarenko. 2015. “CEQ Master Workbook: Georgia (2013),” CEQ Data Center on Fiscal Redistribution (CEQ Institute, Tulane University and the World Bank). December 31, 2015.</v>
      </c>
      <c r="C119" s="29"/>
      <c r="D119" s="29"/>
      <c r="E119" s="29"/>
      <c r="F119" s="29"/>
      <c r="G119" s="29"/>
      <c r="H119" s="29"/>
      <c r="I119" s="29"/>
      <c r="J119" s="29"/>
      <c r="K119" s="29"/>
      <c r="L119" s="29"/>
      <c r="M119" s="29"/>
      <c r="N119" s="29"/>
      <c r="O119" s="29"/>
      <c r="P119" s="29"/>
      <c r="Q119" s="162"/>
    </row>
    <row r="120" spans="1:25" ht="13" customHeight="1">
      <c r="A120" s="196">
        <f t="shared" si="4"/>
        <v>19</v>
      </c>
      <c r="B120" s="27" t="str">
        <f>(CONCATENATE(B27,": ",'26. Source - CEQ MWBs'!C30))</f>
        <v>Ghana (2012): Younger, Stephen, Eric Osei-Assibey, and Felix Oppong. 2018. “CEQ Master Workbook: Ghana (2012-2013),” CEQ Data Center on Fiscal Redistribution (CEQ Institute, Tulane University). October 27, 2018.</v>
      </c>
      <c r="C120" s="29"/>
      <c r="D120" s="29"/>
      <c r="E120" s="29"/>
      <c r="F120" s="29"/>
      <c r="G120" s="29"/>
      <c r="H120" s="29"/>
      <c r="I120" s="29"/>
      <c r="J120" s="29"/>
      <c r="K120" s="29"/>
      <c r="L120" s="29"/>
      <c r="M120" s="29"/>
      <c r="N120" s="29"/>
      <c r="O120" s="29"/>
      <c r="P120" s="29"/>
      <c r="Q120" s="162"/>
    </row>
    <row r="121" spans="1:25" ht="13" customHeight="1">
      <c r="A121" s="196">
        <f t="shared" si="4"/>
        <v>20</v>
      </c>
      <c r="B121" s="27" t="str">
        <f>(CONCATENATE(B28,": ",'26. Source - CEQ MWBs'!C31))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1" s="29"/>
      <c r="D121" s="29"/>
      <c r="E121" s="29"/>
      <c r="F121" s="29"/>
      <c r="G121" s="29"/>
      <c r="H121" s="29"/>
      <c r="I121" s="29"/>
      <c r="J121" s="29"/>
      <c r="K121" s="29"/>
      <c r="L121" s="29"/>
      <c r="M121" s="29"/>
      <c r="N121" s="29"/>
      <c r="O121" s="29"/>
      <c r="P121" s="29"/>
      <c r="Q121" s="162"/>
    </row>
    <row r="122" spans="1:25" ht="13" customHeight="1">
      <c r="A122" s="196">
        <f t="shared" si="4"/>
        <v>21</v>
      </c>
      <c r="B122" s="27" t="str">
        <f>(CONCATENATE(B29,": ",'26. Source - CEQ MWBs'!C32))</f>
        <v>*,** Guinea (2012): n.a.</v>
      </c>
      <c r="C122" s="29"/>
      <c r="D122" s="29"/>
      <c r="E122" s="29"/>
      <c r="F122" s="29"/>
      <c r="G122" s="29"/>
      <c r="H122" s="29"/>
      <c r="I122" s="29"/>
      <c r="J122" s="29"/>
      <c r="K122" s="29"/>
      <c r="L122" s="29"/>
      <c r="M122" s="29"/>
      <c r="N122" s="29"/>
      <c r="O122" s="29"/>
      <c r="P122" s="29"/>
      <c r="Q122" s="162"/>
    </row>
    <row r="123" spans="1:25" ht="13" customHeight="1">
      <c r="A123" s="196">
        <f t="shared" si="4"/>
        <v>22</v>
      </c>
      <c r="B123" s="27" t="str">
        <f>(CONCATENATE(B30,": ",'26. Source - CEQ MWBs'!C33))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23" s="29"/>
      <c r="D123" s="29"/>
      <c r="E123" s="29"/>
      <c r="F123" s="29"/>
      <c r="G123" s="29"/>
      <c r="H123" s="29"/>
      <c r="I123" s="29"/>
      <c r="J123" s="29"/>
      <c r="K123" s="29"/>
      <c r="L123" s="29"/>
      <c r="M123" s="29"/>
      <c r="N123" s="29"/>
      <c r="O123" s="29"/>
      <c r="P123" s="29"/>
      <c r="Q123" s="162"/>
    </row>
    <row r="124" spans="1:25" ht="13" customHeight="1">
      <c r="A124" s="196">
        <f t="shared" si="4"/>
        <v>23</v>
      </c>
      <c r="B124" s="27" t="str">
        <f>(CONCATENATE(B31,": ",'26. Source - CEQ MWBs'!C34))</f>
        <v>Indonesia (2012): Afkar, Rythia, Jon Jellema, and Matthew Wai-Poi. 2015. “CEQ Master Workbook: Indonesia (2012),” CEQ Data Center on Fiscal Redistribution (CEQ Institute, Tulane University and the World Bank). August 5, 2015.</v>
      </c>
      <c r="C124" s="29"/>
      <c r="D124" s="29"/>
      <c r="E124" s="29"/>
      <c r="F124" s="29"/>
      <c r="G124" s="29"/>
      <c r="H124" s="29"/>
      <c r="I124" s="29"/>
      <c r="J124" s="29"/>
      <c r="K124" s="29"/>
      <c r="L124" s="29"/>
      <c r="M124" s="29"/>
      <c r="N124" s="29"/>
      <c r="O124" s="29"/>
      <c r="P124" s="29"/>
      <c r="Q124" s="162"/>
    </row>
    <row r="125" spans="1:25" ht="13" customHeight="1">
      <c r="A125" s="196">
        <f t="shared" si="4"/>
        <v>24</v>
      </c>
      <c r="B125" s="27" t="str">
        <f>(CONCATENATE(B32,": ",'26. Source - CEQ MWBs'!C35))</f>
        <v>Iran (2011): Enami, Ali, Nora Lustig and Alireza Taqdiri. 2017. “CEQ Master Workbook: Iran (2011-2012),” CEQ Data Center on Fiscal Redistribution (CEQ Institute, Tulane University and Economic Research Forum). May 5, 2017.</v>
      </c>
      <c r="C125" s="29"/>
      <c r="D125" s="29"/>
      <c r="E125" s="29"/>
      <c r="F125" s="29"/>
      <c r="G125" s="29"/>
      <c r="H125" s="29"/>
      <c r="I125" s="29"/>
      <c r="J125" s="29"/>
      <c r="K125" s="29"/>
      <c r="L125" s="29"/>
      <c r="M125" s="29"/>
      <c r="N125" s="29"/>
      <c r="O125" s="29"/>
      <c r="P125" s="29"/>
      <c r="Q125" s="75"/>
      <c r="R125" s="22"/>
      <c r="S125" s="22"/>
      <c r="T125" s="22"/>
      <c r="U125" s="22"/>
      <c r="V125" s="22"/>
      <c r="W125" s="22"/>
      <c r="X125" s="22"/>
      <c r="Y125" s="22"/>
    </row>
    <row r="126" spans="1:25" ht="13" customHeight="1">
      <c r="A126" s="196">
        <f t="shared" si="4"/>
        <v>25</v>
      </c>
      <c r="B126" s="27" t="str">
        <f>(CONCATENATE(B33,": ",'26. Source - CEQ MWBs'!C36))</f>
        <v>Jordan (2010): Abdel-Halim, Morad, Shamma A. Alam, Yusuf Mansur, Umar Serajuddin and Paolo Verme. 2016. “CEQ Master Workbook: Jordan (2010-2011),” CEQ Data Center on Fiscal Redistribution (CEQ Institute, Tulane University and the World Bank). March 8, 2016.</v>
      </c>
      <c r="C126" s="29"/>
      <c r="D126" s="29"/>
      <c r="E126" s="29"/>
      <c r="F126" s="29"/>
      <c r="G126" s="29"/>
      <c r="H126" s="29"/>
      <c r="I126" s="29"/>
      <c r="J126" s="29"/>
      <c r="K126" s="29"/>
      <c r="L126" s="29"/>
      <c r="M126" s="29"/>
      <c r="N126" s="29"/>
      <c r="O126" s="29"/>
      <c r="P126" s="29"/>
      <c r="Q126" s="75"/>
      <c r="R126" s="22"/>
      <c r="S126" s="22"/>
      <c r="T126" s="22"/>
      <c r="U126" s="22"/>
      <c r="V126" s="22"/>
      <c r="W126" s="22"/>
      <c r="X126" s="22"/>
      <c r="Y126" s="22"/>
    </row>
    <row r="127" spans="1:25" ht="13" customHeight="1">
      <c r="A127" s="196">
        <f t="shared" si="4"/>
        <v>26</v>
      </c>
      <c r="B127" s="27" t="str">
        <f>(CONCATENATE(B34,": ",'26. Source - CEQ MWBs'!C37))</f>
        <v>*,** Kenya (2015): n.a.</v>
      </c>
      <c r="C127" s="29"/>
      <c r="D127" s="29"/>
      <c r="E127" s="29"/>
      <c r="F127" s="29"/>
      <c r="G127" s="29"/>
      <c r="H127" s="29"/>
      <c r="I127" s="29"/>
      <c r="J127" s="29"/>
      <c r="K127" s="29"/>
      <c r="L127" s="29"/>
      <c r="M127" s="29"/>
      <c r="N127" s="29"/>
      <c r="O127" s="29"/>
      <c r="P127" s="29"/>
      <c r="Q127" s="162"/>
    </row>
    <row r="128" spans="1:25" ht="13" customHeight="1">
      <c r="A128" s="196">
        <f t="shared" si="4"/>
        <v>27</v>
      </c>
      <c r="B128" s="27" t="str">
        <f>(CONCATENATE(B35,": ",'26. Source - CEQ MWBs'!C38))</f>
        <v>*,** Mali (2014): n.a.</v>
      </c>
      <c r="C128" s="27"/>
      <c r="D128" s="27"/>
      <c r="E128" s="29"/>
      <c r="F128" s="29"/>
      <c r="G128" s="29"/>
      <c r="H128" s="29"/>
      <c r="I128" s="29"/>
      <c r="J128" s="29"/>
      <c r="K128" s="29"/>
      <c r="L128" s="29"/>
      <c r="M128" s="29"/>
      <c r="N128" s="29"/>
      <c r="O128" s="29"/>
      <c r="P128" s="29"/>
      <c r="Q128" s="162"/>
    </row>
    <row r="129" spans="1:27" ht="13" customHeight="1">
      <c r="A129" s="196">
        <f t="shared" si="4"/>
        <v>28</v>
      </c>
      <c r="B129" s="27" t="str">
        <f>(CONCATENATE(B36,": ",'26. Source - CEQ MWBs'!C39))</f>
        <v>Mexico (2010): Scott, John. 2013. “CEQ Master Workbook: Mexico (2010),” CEQ Data Center on Fiscal Redistribution (CEQ Institute, Tulane University). September 2, 2013.</v>
      </c>
      <c r="C129" s="29"/>
      <c r="D129" s="29"/>
      <c r="E129" s="29"/>
      <c r="F129" s="29"/>
      <c r="G129" s="29"/>
      <c r="H129" s="29"/>
      <c r="I129" s="29"/>
      <c r="J129" s="29"/>
      <c r="K129" s="29"/>
      <c r="L129" s="29"/>
      <c r="M129" s="29"/>
      <c r="N129" s="29"/>
      <c r="O129" s="29"/>
      <c r="P129" s="29"/>
      <c r="Q129" s="75"/>
      <c r="R129" s="22"/>
      <c r="S129" s="22"/>
      <c r="T129" s="22"/>
      <c r="U129" s="22"/>
      <c r="V129" s="22"/>
      <c r="W129" s="22"/>
      <c r="X129" s="22"/>
      <c r="Y129" s="22"/>
    </row>
    <row r="130" spans="1:27" ht="13" customHeight="1">
      <c r="A130" s="196">
        <f t="shared" si="4"/>
        <v>0</v>
      </c>
      <c r="B130" s="27" t="str">
        <f>(CONCATENATE(B37,": ",'26. Source - CEQ MWBs'!C40))</f>
        <v>Mexico (2012): Scott, John, Sandra Martinez-Aguilar, Enrique de la Rosa, and Rodrigo Aranda. 2017. “CEQ Master Workbook: Mexico (2012),” CEQ Data Center on Fiscal Redistribution (CEQ Institute, Tulane University). June 15, 2019</v>
      </c>
      <c r="C130" s="29"/>
      <c r="D130" s="29"/>
      <c r="E130" s="29"/>
      <c r="F130" s="29"/>
      <c r="G130" s="29"/>
      <c r="H130" s="29"/>
      <c r="I130" s="29"/>
      <c r="J130" s="29"/>
      <c r="K130" s="29"/>
      <c r="L130" s="29"/>
      <c r="M130" s="29"/>
      <c r="N130" s="29"/>
      <c r="O130" s="29"/>
      <c r="P130" s="29"/>
      <c r="Q130" s="162"/>
    </row>
    <row r="131" spans="1:27" ht="13" customHeight="1">
      <c r="A131" s="196">
        <f t="shared" si="4"/>
        <v>0</v>
      </c>
      <c r="B131" s="27" t="str">
        <f>(CONCATENATE(B38,": ",'26. Source - CEQ MWBs'!C41))</f>
        <v>Mexico (2014): Scott, John, Sandra Martinez-Aguilar, Enrique de la Rosa, and Rodrigo Aranda. 2017. “CEQ Master Workbook: Mexico (2014),” CEQ Data Center on Fiscal Redistribution (CEQ Institute, Tulane University). June 15, 2019.</v>
      </c>
      <c r="C131" s="27"/>
      <c r="D131" s="27"/>
      <c r="E131" s="29"/>
      <c r="F131" s="29"/>
      <c r="G131" s="29"/>
      <c r="H131" s="29"/>
      <c r="I131" s="29"/>
      <c r="J131" s="29"/>
      <c r="K131" s="29"/>
      <c r="L131" s="29"/>
      <c r="M131" s="29"/>
      <c r="N131" s="29"/>
      <c r="O131" s="29"/>
      <c r="P131" s="29"/>
      <c r="Q131" s="162"/>
    </row>
    <row r="132" spans="1:27" ht="13" customHeight="1">
      <c r="A132" s="196">
        <f t="shared" si="4"/>
        <v>29</v>
      </c>
      <c r="B132" s="27" t="str">
        <f>(CONCATENATE(B39,": ",'26. Source - CEQ MWBs'!C42))</f>
        <v>*,** Mongolia (2016): n.a.</v>
      </c>
      <c r="C132" s="27"/>
      <c r="D132" s="27"/>
      <c r="E132" s="29"/>
      <c r="F132" s="29"/>
      <c r="G132" s="29"/>
      <c r="H132" s="29"/>
      <c r="I132" s="29"/>
      <c r="J132" s="29"/>
      <c r="K132" s="29"/>
      <c r="L132" s="29"/>
      <c r="M132" s="29"/>
      <c r="N132" s="29"/>
      <c r="O132" s="29"/>
      <c r="P132" s="29"/>
      <c r="Q132" s="162"/>
    </row>
    <row r="133" spans="1:27" ht="13" customHeight="1">
      <c r="A133" s="196">
        <f t="shared" si="4"/>
        <v>30</v>
      </c>
      <c r="B133" s="27" t="str">
        <f>(CONCATENATE(B40,": ",'26. Source - CEQ MWBs'!C43))</f>
        <v>*,** Namibia (2009): n.a.</v>
      </c>
      <c r="C133" s="27"/>
      <c r="D133" s="27"/>
      <c r="E133" s="29"/>
      <c r="F133" s="29"/>
      <c r="G133" s="29"/>
      <c r="H133" s="29"/>
      <c r="I133" s="29"/>
      <c r="J133" s="29"/>
      <c r="K133" s="29"/>
      <c r="L133" s="29"/>
      <c r="M133" s="29"/>
      <c r="N133" s="29"/>
      <c r="O133" s="29"/>
      <c r="P133" s="29"/>
      <c r="Q133" s="162"/>
    </row>
    <row r="134" spans="1:27" ht="13" customHeight="1">
      <c r="A134" s="196">
        <f t="shared" si="4"/>
        <v>31</v>
      </c>
      <c r="B134" s="27" t="str">
        <f>(CONCATENATE(B41,": ",'26. Source - CEQ MWBs'!C44))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34" s="29"/>
      <c r="D134" s="29"/>
      <c r="E134" s="29"/>
      <c r="F134" s="29"/>
      <c r="G134" s="29"/>
      <c r="H134" s="29"/>
      <c r="I134" s="29"/>
      <c r="J134" s="29"/>
      <c r="K134" s="29"/>
      <c r="L134" s="29"/>
      <c r="M134" s="29"/>
      <c r="N134" s="29"/>
      <c r="O134" s="29"/>
      <c r="P134" s="29"/>
      <c r="Q134" s="75"/>
      <c r="R134" s="22"/>
      <c r="S134" s="22"/>
      <c r="T134" s="22"/>
      <c r="U134" s="22"/>
      <c r="V134" s="22"/>
      <c r="W134" s="22"/>
      <c r="X134" s="22"/>
      <c r="Y134" s="22"/>
    </row>
    <row r="135" spans="1:27" ht="13" customHeight="1">
      <c r="A135" s="196">
        <f t="shared" si="4"/>
        <v>32</v>
      </c>
      <c r="B135" s="27" t="str">
        <f>(CONCATENATE(B42,": ",'26. Source - CEQ MWBs'!C45))</f>
        <v>*,** Niger (2014): n.a.</v>
      </c>
      <c r="C135" s="29"/>
      <c r="D135" s="29"/>
      <c r="E135" s="29"/>
      <c r="F135" s="29"/>
      <c r="G135" s="29"/>
      <c r="H135" s="29"/>
      <c r="I135" s="29"/>
      <c r="J135" s="29"/>
      <c r="K135" s="29"/>
      <c r="L135" s="29"/>
      <c r="M135" s="29"/>
      <c r="N135" s="29"/>
      <c r="O135" s="29"/>
      <c r="P135" s="29"/>
      <c r="Q135" s="162"/>
    </row>
    <row r="136" spans="1:27" ht="13" customHeight="1">
      <c r="A136" s="196">
        <f t="shared" si="4"/>
        <v>33</v>
      </c>
      <c r="B136" s="27" t="str">
        <f>(CONCATENATE(B43,": ",'26. Source - CEQ MWBs'!C46))</f>
        <v>Panama (2016): Martinez-Aguilar, Sandra. 2019. “CEQ Master Workbook: Panama (2016),” CEQ Data Center on Fiscal Redistribution (CEQ Institute, Tulane University and the Economic Co-operation and Development). January 16, 2019.</v>
      </c>
      <c r="C136" s="29"/>
      <c r="D136" s="29"/>
      <c r="E136" s="29"/>
      <c r="F136" s="29"/>
      <c r="G136" s="29"/>
      <c r="H136" s="29"/>
      <c r="I136" s="29"/>
      <c r="J136" s="29"/>
      <c r="K136" s="29"/>
      <c r="L136" s="29"/>
      <c r="M136" s="29"/>
      <c r="N136" s="29"/>
      <c r="O136" s="29"/>
      <c r="P136" s="29"/>
      <c r="Q136" s="162"/>
    </row>
    <row r="137" spans="1:27" ht="13" customHeight="1">
      <c r="A137" s="196">
        <f t="shared" si="4"/>
        <v>34</v>
      </c>
      <c r="B137" s="27" t="str">
        <f>(CONCATENATE(B44,": ",'26. Source - CEQ MWBs'!C47))</f>
        <v>Paraguay (2014) : Gimenez, Lea, Maria Ana Lugo, Sandra Martinez-Aguilar, Humberto Colman, Juan Jose Galeano and Gabriela Farfan. 2017. “CEQ Master Workbook: Paraguay (2014) ,” CEQ Data Center (CEQ Institute, Tulane University). February 12, 2017.</v>
      </c>
      <c r="C137" s="29"/>
      <c r="D137" s="29"/>
      <c r="E137" s="29"/>
      <c r="F137" s="29"/>
      <c r="G137" s="29"/>
      <c r="H137" s="29"/>
      <c r="I137" s="29"/>
      <c r="J137" s="29"/>
      <c r="K137" s="29"/>
      <c r="L137" s="29"/>
      <c r="M137" s="29"/>
      <c r="N137" s="29"/>
      <c r="O137" s="29"/>
      <c r="P137" s="29"/>
      <c r="Q137" s="162"/>
    </row>
    <row r="138" spans="1:27" ht="13" customHeight="1">
      <c r="A138" s="196">
        <f t="shared" si="4"/>
        <v>35</v>
      </c>
      <c r="B138" s="27" t="str">
        <f>(CONCATENATE(B45,": ",'26. Source - CEQ MWBs'!C48))</f>
        <v>Peru (2009): Jaramillo, Miguel. 2015. “CEQ Master Workbook: Peru (2009),” CEQ Data Center on Fiscal Redistribution (CEQ Institute, Tulane University). August 7, 2015.</v>
      </c>
      <c r="C138" s="29"/>
      <c r="D138" s="29"/>
      <c r="E138" s="29"/>
      <c r="F138" s="29"/>
      <c r="G138" s="29"/>
      <c r="H138" s="29"/>
      <c r="I138" s="29"/>
      <c r="J138" s="29"/>
      <c r="K138" s="29"/>
      <c r="L138" s="29"/>
      <c r="M138" s="29"/>
      <c r="N138" s="29"/>
      <c r="O138" s="29"/>
      <c r="P138" s="29"/>
      <c r="Q138" s="162"/>
    </row>
    <row r="139" spans="1:27" ht="13" customHeight="1">
      <c r="A139" s="196">
        <f t="shared" si="4"/>
        <v>0</v>
      </c>
      <c r="B139" s="27" t="str">
        <f>(CONCATENATE(B46,": ",'26. Source - CEQ MWBs'!C49))</f>
        <v>Peru (2011): Jaramillo, Miguel. 2019. “CEQ Master Workbook: Peru (2011),” CEQ Data Center on Fiscal Redistribution (CEQ Institute, Tulane University). February 11, 2019.</v>
      </c>
      <c r="C139" s="29"/>
      <c r="D139" s="29"/>
      <c r="E139" s="29"/>
      <c r="F139" s="29"/>
      <c r="G139" s="29"/>
      <c r="H139" s="29"/>
      <c r="I139" s="29"/>
      <c r="J139" s="29"/>
      <c r="K139" s="29"/>
      <c r="L139" s="29"/>
      <c r="M139" s="29"/>
      <c r="N139" s="29"/>
      <c r="O139" s="29"/>
      <c r="P139" s="29"/>
      <c r="Q139" s="162"/>
    </row>
    <row r="140" spans="1:27" ht="13" customHeight="1">
      <c r="A140" s="196">
        <f t="shared" si="4"/>
        <v>36</v>
      </c>
      <c r="B140" s="27" t="str">
        <f>(CONCATENATE(B47,": ",'26. Source - CEQ MWBs'!C50))</f>
        <v>*,** Poland (2014): n.a.</v>
      </c>
      <c r="C140" s="29"/>
      <c r="D140" s="29"/>
      <c r="E140" s="29"/>
      <c r="F140" s="29"/>
      <c r="G140" s="29"/>
      <c r="H140" s="29"/>
      <c r="I140" s="29"/>
      <c r="J140" s="29"/>
      <c r="K140" s="29"/>
      <c r="L140" s="29"/>
      <c r="M140" s="29"/>
      <c r="N140" s="29"/>
      <c r="O140" s="29"/>
      <c r="P140" s="29"/>
      <c r="Q140" s="162"/>
    </row>
    <row r="141" spans="1:27" ht="13" customHeight="1">
      <c r="A141" s="196">
        <f t="shared" si="4"/>
        <v>37</v>
      </c>
      <c r="B141" s="27" t="str">
        <f>(CONCATENATE(B48,": ",'26. Source - CEQ MWBs'!C51))</f>
        <v>*,** Romania (2016): n.a.</v>
      </c>
      <c r="C141" s="29"/>
      <c r="D141" s="29"/>
      <c r="E141" s="29"/>
      <c r="F141" s="29"/>
      <c r="G141" s="29"/>
      <c r="H141" s="29"/>
      <c r="I141" s="29"/>
      <c r="J141" s="29"/>
      <c r="K141" s="29"/>
      <c r="L141" s="29"/>
      <c r="M141" s="29"/>
      <c r="N141" s="29"/>
      <c r="O141" s="29"/>
      <c r="P141" s="29"/>
      <c r="Q141" s="75"/>
      <c r="R141" s="22"/>
      <c r="S141" s="22"/>
      <c r="T141" s="22"/>
      <c r="U141" s="22"/>
      <c r="V141" s="22"/>
      <c r="W141" s="22"/>
      <c r="X141" s="22"/>
      <c r="Y141" s="22"/>
    </row>
    <row r="142" spans="1:27" ht="13" customHeight="1">
      <c r="A142" s="196">
        <f t="shared" si="4"/>
        <v>38</v>
      </c>
      <c r="B142" s="27" t="str">
        <f>(CONCATENATE(B49,": ",'26. Source - CEQ MWBs'!C52))</f>
        <v>Russia (2010): Popova, Daria. 2019. “CEQ Master Workbook: Russia (2010),” CEQ Data Center on Fiscal Redistribution (CEQ Institute, Tulane University and the World Bank). March 21, 2019.</v>
      </c>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3" customHeight="1">
      <c r="A143" s="196">
        <f t="shared" si="4"/>
        <v>39</v>
      </c>
      <c r="B143" s="27" t="str">
        <f>(CONCATENATE(B50,": ",'26. Source - CEQ MWBs'!C53))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row>
    <row r="144" spans="1:27" ht="13" customHeight="1">
      <c r="A144" s="196">
        <f t="shared" ref="A144:A151" si="5">A51</f>
        <v>40</v>
      </c>
      <c r="B144" s="27" t="str">
        <f>(CONCATENATE(B51,": ",'26. Source - CEQ MWBs'!C54))</f>
        <v>Sri Lanka (2009): Arunatilake, Nisha, Priyanka Jayawardena, and Ashani Abayasekara. 2019. “CEQ Master Workbook: Sri Lanka (2009-2010),” CEQ Data Center on Fiscal Redistribution (CEQ Institute, Tulane University and the World Bank). August 10, 2019.</v>
      </c>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row>
    <row r="145" spans="1:27" ht="13" customHeight="1">
      <c r="A145" s="196">
        <f t="shared" si="5"/>
        <v>41</v>
      </c>
      <c r="B145" s="27" t="str">
        <f>(CONCATENATE(B52,": ",'26. Source - CEQ MWBs'!C55))</f>
        <v>Tanzania (2011): Younger, Stephen. 2019. “CEQ Master Workbook: Tanzania (2011-2012),” CEQ Data Center on Fiscal Redistribution (CEQ Institute, Tulane University). June 21, 2019.</v>
      </c>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row>
    <row r="146" spans="1:27" ht="13" customHeight="1">
      <c r="A146" s="196">
        <f t="shared" si="5"/>
        <v>42</v>
      </c>
      <c r="B146" s="27" t="str">
        <f>(CONCATENATE(B53,": ",'26. Source - CEQ MWBs'!C56))</f>
        <v>Tunisia (2010): Jouini, Nizar, Nora Lustig, Ahmed Moummi and Abebe Shimeles. 2015. “CEQ Master Workbook: Tunisia (2010),” CEQ Data Center on Fiscal Redistribution (CEQ Institute, Tulane University and African Development Bank). May 5, 2017.</v>
      </c>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row>
    <row r="147" spans="1:27" ht="13" customHeight="1">
      <c r="A147" s="196">
        <f t="shared" si="5"/>
        <v>43</v>
      </c>
      <c r="B147" s="27" t="str">
        <f>(CONCATENATE(B54,": ",'26. Source - CEQ MWBs'!C57))</f>
        <v>Uganda (2012): Jellema, Jon, Astrid Haas, Nora Lustig and Sebastian Wolf. 2016. “CEQ Master Workbook: Uganda (2012-2013),” CEQ Data Center on Fiscal Redistribution (CEQ Institute, Tulane University and International Growth Center). July 28, 2016.</v>
      </c>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row>
    <row r="148" spans="1:27" ht="13" customHeight="1">
      <c r="A148" s="196">
        <f t="shared" si="5"/>
        <v>44</v>
      </c>
      <c r="B148" s="27" t="str">
        <f>(CONCATENATE(B55,": ",'26. Source - CEQ MWBs'!C58))</f>
        <v>*,** Ukraine (2016): n.a.</v>
      </c>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row>
    <row r="149" spans="1:27" ht="13" customHeight="1">
      <c r="A149" s="196">
        <f t="shared" si="5"/>
        <v>45</v>
      </c>
      <c r="B149" s="27" t="str">
        <f>(CONCATENATE(B56,": ",'26. Source - CEQ MWBs'!C59))</f>
        <v>United States (2011): n.a.</v>
      </c>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row>
    <row r="150" spans="1:27" ht="13" customHeight="1">
      <c r="A150" s="196">
        <f t="shared" si="5"/>
        <v>46</v>
      </c>
      <c r="B150" s="27" t="str">
        <f>(CONCATENATE(B57,": ",'26. Source - CEQ MWBs'!C60))</f>
        <v>Uruguay (2009): Bucheli, Marisa. 2019. “CEQ Master Workbook: Uruguay (2009),” CEQ Data Center on Fiscal Redistribution (CEQ Institute, Tulane University). April 7, 2019.</v>
      </c>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row>
    <row r="151" spans="1:27" ht="13" customHeight="1">
      <c r="A151" s="196">
        <f t="shared" si="5"/>
        <v>47</v>
      </c>
      <c r="B151" s="27" t="str">
        <f>(CONCATENATE(B58,": ",'26. Source - CEQ MWBs'!C61))</f>
        <v>Venezuela (2013): Molina, Emiro. 2016. “CEQ Master Workbook: Venezuela (2012),” CEQ Data Center on Fiscal Redistribution (CEQ Institute, Tulane University). April 5, 2018.</v>
      </c>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row>
    <row r="152" spans="1:27" ht="27" customHeight="1">
      <c r="A152" s="196"/>
      <c r="B152" s="27"/>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row>
    <row r="153" spans="1:27" ht="15">
      <c r="A153" s="196"/>
      <c r="B153" s="27"/>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ht="27" customHeight="1">
      <c r="A154" s="196"/>
      <c r="B154" s="27"/>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row>
    <row r="155" spans="1:27" ht="27" customHeight="1">
      <c r="A155" s="196"/>
      <c r="B155" s="27"/>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row>
    <row r="156" spans="1:27" ht="27" customHeight="1">
      <c r="A156" s="196"/>
      <c r="B156" s="27"/>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row>
    <row r="157" spans="1:27" ht="27" customHeight="1">
      <c r="A157" s="196"/>
      <c r="B157" s="27"/>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row>
    <row r="158" spans="1:27" ht="27" customHeight="1">
      <c r="A158" s="196"/>
      <c r="B158" s="27"/>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row>
    <row r="159" spans="1:27" ht="27" customHeight="1">
      <c r="A159" s="196"/>
      <c r="B159" s="27"/>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row>
    <row r="160" spans="1:27" ht="27" customHeight="1">
      <c r="A160" s="196"/>
      <c r="B160" s="27"/>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row>
    <row r="161" spans="1:27" ht="27" customHeight="1">
      <c r="A161" s="196"/>
      <c r="B161" s="27"/>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row>
    <row r="162" spans="1:27" ht="27" customHeight="1">
      <c r="A162" s="196"/>
      <c r="B162" s="27"/>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row>
    <row r="163" spans="1:27" ht="27" customHeight="1">
      <c r="A163" s="196"/>
      <c r="B163" s="27"/>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row>
    <row r="164" spans="1:27" ht="27" customHeight="1">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row>
    <row r="165" spans="1:27" ht="27" customHeight="1">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row>
    <row r="166" spans="1:27">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row>
    <row r="167" spans="1:27" ht="27" customHeight="1">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row>
    <row r="168" spans="1:27" ht="27" customHeight="1">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row>
    <row r="169" spans="1:27" ht="27" customHeight="1">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row>
    <row r="170" spans="1:27" ht="27" customHeight="1">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row>
    <row r="171" spans="1:27">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row>
    <row r="172" spans="1:27" ht="27" customHeight="1">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row>
    <row r="173" spans="1:27" ht="16.5" customHeight="1">
      <c r="B173" s="1145"/>
      <c r="C173" s="1145"/>
      <c r="D173" s="1145"/>
      <c r="E173" s="1145"/>
      <c r="F173" s="1145"/>
      <c r="G173" s="1145"/>
      <c r="H173" s="1145"/>
      <c r="I173" s="1145"/>
      <c r="J173" s="1145"/>
      <c r="K173" s="1145"/>
      <c r="L173" s="1145"/>
      <c r="M173" s="1145"/>
      <c r="N173" s="1145"/>
      <c r="O173" s="124"/>
      <c r="P173" s="124"/>
      <c r="Q173" s="124"/>
      <c r="R173" s="124"/>
      <c r="S173" s="124"/>
      <c r="T173" s="124"/>
      <c r="U173" s="124"/>
      <c r="V173" s="124"/>
      <c r="W173" s="124"/>
      <c r="X173" s="124"/>
      <c r="Y173" s="124"/>
      <c r="Z173" s="124"/>
      <c r="AA173" s="124"/>
    </row>
    <row r="174" spans="1:27">
      <c r="B174" s="1145"/>
      <c r="C174" s="1145"/>
      <c r="D174" s="1145"/>
      <c r="E174" s="1145"/>
      <c r="F174" s="1145"/>
      <c r="G174" s="1145"/>
      <c r="H174" s="1145"/>
      <c r="I174" s="1145"/>
      <c r="J174" s="1145"/>
      <c r="K174" s="1145"/>
      <c r="L174" s="1145"/>
      <c r="M174" s="1145"/>
      <c r="N174" s="1145"/>
      <c r="O174" s="124"/>
      <c r="P174" s="124"/>
      <c r="Q174" s="124"/>
      <c r="R174" s="124"/>
      <c r="S174" s="124"/>
      <c r="T174" s="124"/>
      <c r="U174" s="124"/>
      <c r="V174" s="124"/>
      <c r="W174" s="124"/>
      <c r="X174" s="124"/>
      <c r="Y174" s="124"/>
      <c r="Z174" s="124"/>
      <c r="AA174" s="124"/>
    </row>
    <row r="175" spans="1:27">
      <c r="B175" s="23"/>
      <c r="C175" s="125"/>
      <c r="D175" s="125"/>
      <c r="E175" s="75"/>
      <c r="F175" s="75"/>
      <c r="G175" s="75"/>
      <c r="H175" s="75"/>
      <c r="I175" s="75"/>
      <c r="J175" s="75"/>
      <c r="K175" s="75"/>
      <c r="L175" s="75"/>
      <c r="M175" s="75"/>
      <c r="N175" s="75"/>
    </row>
    <row r="176" spans="1:27">
      <c r="B176" s="23"/>
      <c r="C176" s="125"/>
      <c r="D176" s="125"/>
      <c r="E176" s="75"/>
      <c r="F176" s="75"/>
      <c r="G176" s="75"/>
      <c r="H176" s="75"/>
      <c r="I176" s="75"/>
      <c r="J176" s="75"/>
      <c r="K176" s="75"/>
      <c r="L176" s="75"/>
      <c r="M176" s="75"/>
      <c r="N176" s="75"/>
    </row>
    <row r="177" spans="2:14">
      <c r="B177" s="23"/>
      <c r="C177" s="125"/>
      <c r="D177" s="125"/>
      <c r="E177" s="75"/>
      <c r="F177" s="75"/>
      <c r="G177" s="75"/>
      <c r="H177" s="75"/>
      <c r="I177" s="75"/>
      <c r="J177" s="75"/>
      <c r="K177" s="75"/>
      <c r="L177" s="75"/>
      <c r="M177" s="75"/>
      <c r="N177" s="75"/>
    </row>
    <row r="178" spans="2:14">
      <c r="B178" s="23"/>
      <c r="C178" s="125"/>
      <c r="D178" s="125"/>
      <c r="E178" s="75"/>
      <c r="F178" s="75"/>
      <c r="G178" s="75"/>
      <c r="H178" s="75"/>
      <c r="I178" s="75"/>
      <c r="J178" s="75"/>
      <c r="K178" s="75"/>
      <c r="L178" s="75"/>
      <c r="M178" s="75"/>
      <c r="N178" s="75"/>
    </row>
    <row r="179" spans="2:14">
      <c r="B179" s="23"/>
      <c r="C179" s="125"/>
      <c r="D179" s="125"/>
      <c r="E179" s="75"/>
      <c r="F179" s="75"/>
      <c r="G179" s="75"/>
      <c r="H179" s="75"/>
      <c r="I179" s="75"/>
      <c r="J179" s="75"/>
      <c r="K179" s="75"/>
      <c r="L179" s="75"/>
      <c r="M179" s="75"/>
      <c r="N179" s="75"/>
    </row>
  </sheetData>
  <mergeCells count="11">
    <mergeCell ref="B173:N173"/>
    <mergeCell ref="B174:N174"/>
    <mergeCell ref="F6:I6"/>
    <mergeCell ref="K6:N6"/>
    <mergeCell ref="B96:Q96"/>
    <mergeCell ref="B100:AA100"/>
    <mergeCell ref="B6:B7"/>
    <mergeCell ref="C6:C7"/>
    <mergeCell ref="D6:D7"/>
    <mergeCell ref="B97:T97"/>
    <mergeCell ref="B98:K98"/>
  </mergeCells>
  <conditionalFormatting sqref="F57:I57 K57:N57">
    <cfRule type="expression" dxfId="2103" priority="9">
      <formula>OR(AND(F57="",+$B57="Ethiopia (2010)"),AND(F57="",+$B57="Iran (2011)"),AND(F57="",+$B57="Paraguay (2014) "),AND(F57="",+$B57="Uganda (2012)"))</formula>
    </cfRule>
    <cfRule type="expression" dxfId="2102" priority="10">
      <formula>OR(AND(F57="",+$B57="Georgia (2013)"),AND(F57="",+$B57="Ghana (2012)"),AND(F57="",+$B57="South Africa (2010)"),AND(F57="",+$B57="Sri Lanka (2009)"),AND(F57="",+$B57="Tanzania (2011)"))</formula>
    </cfRule>
  </conditionalFormatting>
  <conditionalFormatting sqref="F8:I13 K9:N13 K21:N35 F21:I35 K15:N19 F37:I46 K37:N46 F49:I58 K49:N58 F15:I19">
    <cfRule type="expression" dxfId="2101" priority="11">
      <formula>OR(AND(F8="",+$B8="Croatia (2014)"),AND(F8="",+$B8="Albania (2015)"),AND(F8="",+$B8="Poland (2014)"),AND(F8="",+$B8="Ethiopia (2010)"),AND(F8="",+$B8="Iran (2011)"),AND(F8="",+$B8="Paraguay (2014) "),AND(F8="",+$B8="Uganda (2012)"))</formula>
    </cfRule>
    <cfRule type="expression" dxfId="2100" priority="12">
      <formula>OR(AND(F8="",+$B8="Georgia (2013)"),AND(F8="",+$B8="Ghana (2012)"),AND(F8="",+$B8="South Africa (2010)"),AND(F8="",+$B8="Sri Lanka (2009)"),AND(F8="",+$B8="Tanzania (2011)"))</formula>
    </cfRule>
  </conditionalFormatting>
  <conditionalFormatting sqref="F20:H20">
    <cfRule type="expression" dxfId="2099" priority="7">
      <formula>OR(AND(F20="",+$B20="Croatia (2014)"),AND(F20="",+$B20="Albania (2015)"),AND(F20="",+$B20="Poland (2014)"),AND(F20="",+$B20="Ethiopia (2010)"),AND(F20="",+$B20="Iran (2011)"),AND(F20="",+$B20="Paraguay (2014) "),AND(F20="",+$B20="Uganda (2012)"))</formula>
    </cfRule>
    <cfRule type="expression" dxfId="2098" priority="8">
      <formula>OR(AND(F20="",+$B20="Georgia (2013)"),AND(F20="",+$B20="Ghana (2012)"),AND(F20="",+$B20="South Africa (2010)"),AND(F20="",+$B20="Sri Lanka (2009)"),AND(F20="",+$B20="Tanzania (2011)"))</formula>
    </cfRule>
  </conditionalFormatting>
  <conditionalFormatting sqref="L47:N48">
    <cfRule type="expression" dxfId="2097" priority="5">
      <formula>OR(AND(L47="",+$B47="Croatia (2014)"),AND(L47="",+$B47="Albania (2015)"),AND(L47="",+$B47="Poland (2014)"),AND(L47="",+$B47="Ethiopia (2010)"),AND(L47="",+$B47="Iran (2011)"),AND(L47="",+$B47="Paraguay (2014) "),AND(L47="",+$B47="Uganda (2012)"))</formula>
    </cfRule>
    <cfRule type="expression" dxfId="2096" priority="6">
      <formula>OR(AND(L47="",+$B47="Georgia (2013)"),AND(L47="",+$B47="Ghana (2012)"),AND(L47="",+$B47="South Africa (2010)"),AND(L47="",+$B47="Sri Lanka (2009)"),AND(L47="",+$B47="Tanzania (2011)"))</formula>
    </cfRule>
  </conditionalFormatting>
  <conditionalFormatting sqref="F36:H36">
    <cfRule type="expression" dxfId="2095" priority="3">
      <formula>OR(AND(F36="",+$B36="Croatia (2014)"),AND(F36="",+$B36="Albania (2015)"),AND(F36="",+$B36="Poland (2014)"),AND(F36="",+$B36="Ethiopia (2010)"),AND(F36="",+$B36="Iran (2011)"),AND(F36="",+$B36="Paraguay (2014) "),AND(F36="",+$B36="Uganda (2012)"))</formula>
    </cfRule>
    <cfRule type="expression" dxfId="2094" priority="4">
      <formula>OR(AND(F36="",+$B36="Georgia (2013)"),AND(F36="",+$B36="Ghana (2012)"),AND(F36="",+$B36="South Africa (2010)"),AND(F36="",+$B36="Sri Lanka (2009)"),AND(F36="",+$B36="Tanzania (2011)"))</formula>
    </cfRule>
  </conditionalFormatting>
  <conditionalFormatting sqref="F14:H14">
    <cfRule type="expression" dxfId="2093" priority="1">
      <formula>OR(AND(F14="",+$B14="Croatia (2014)"),AND(F14="",+$B14="Albania (2015)"),AND(F14="",+$B14="Poland (2014)"),AND(F14="",+$B14="Ethiopia (2010)"),AND(F14="",+$B14="Iran (2011)"),AND(F14="",+$B14="Paraguay (2014) "),AND(F14="",+$B14="Uganda (2012)"))</formula>
    </cfRule>
    <cfRule type="expression" dxfId="2092" priority="2">
      <formula>OR(AND(F14="",+$B14="Georgia (2013)"),AND(F14="",+$B14="Ghana (2012)"),AND(F14="",+$B14="South Africa (2010)"),AND(F14="",+$B14="Sri Lanka (2009)"),AND(F14="",+$B14="Tanzania (2011)"))</formula>
    </cfRule>
  </conditionalFormatting>
  <hyperlinks>
    <hyperlink ref="A1" location="Contents!A1" display="Go to Contents" xr:uid="{00000000-0004-0000-0400-000000000000}"/>
  </hyperlinks>
  <pageMargins left="0.7" right="0.7" top="0.75" bottom="0.75" header="0.3" footer="0.3"/>
  <pageSetup scale="1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F642-C109-0442-83D6-9170A65A2DD0}">
  <sheetPr>
    <tabColor rgb="FFFF0000"/>
    <pageSetUpPr fitToPage="1"/>
  </sheetPr>
  <dimension ref="A1:CA179"/>
  <sheetViews>
    <sheetView showGridLines="0" zoomScale="75" zoomScaleNormal="95" workbookViewId="0">
      <selection activeCell="I30" sqref="I30"/>
    </sheetView>
  </sheetViews>
  <sheetFormatPr baseColWidth="10" defaultColWidth="10.83203125" defaultRowHeight="14"/>
  <cols>
    <col min="1" max="1" width="5" style="139" customWidth="1" collapsed="1"/>
    <col min="2" max="2" width="27" style="4" customWidth="1" collapsed="1"/>
    <col min="3" max="4" width="16.33203125" style="4" customWidth="1" collapsed="1"/>
    <col min="5" max="5" width="1.6640625" style="22" customWidth="1" collapsed="1"/>
    <col min="6" max="6" width="17.83203125" style="22" customWidth="1" collapsed="1"/>
    <col min="7" max="7" width="15.6640625" style="22" customWidth="1" collapsed="1"/>
    <col min="8" max="8" width="13.83203125" style="22" customWidth="1" collapsed="1"/>
    <col min="9" max="9" width="15.33203125" style="22" customWidth="1" collapsed="1"/>
    <col min="10" max="10" width="2.33203125" style="22" customWidth="1" collapsed="1"/>
    <col min="11" max="11" width="17.1640625" style="22" customWidth="1" collapsed="1"/>
    <col min="12" max="12" width="15.33203125" style="22" customWidth="1" collapsed="1"/>
    <col min="13" max="13" width="16" style="22" customWidth="1" collapsed="1"/>
    <col min="14" max="15" width="11.6640625" style="4" customWidth="1" collapsed="1"/>
    <col min="16" max="16384" width="10.83203125" style="4" collapsed="1"/>
  </cols>
  <sheetData>
    <row r="1" spans="1:24" ht="34" customHeight="1">
      <c r="A1" s="173" t="s">
        <v>209</v>
      </c>
    </row>
    <row r="2" spans="1:24" ht="34" customHeight="1">
      <c r="A2" s="173"/>
    </row>
    <row r="3" spans="1:24" ht="31" customHeight="1">
      <c r="B3" s="121" t="s">
        <v>739</v>
      </c>
    </row>
    <row r="4" spans="1:24" ht="16">
      <c r="B4" s="106" t="s">
        <v>0</v>
      </c>
      <c r="C4" s="106"/>
      <c r="D4" s="106"/>
    </row>
    <row r="5" spans="1:24" s="143" customFormat="1" ht="21" customHeight="1" thickBot="1">
      <c r="A5" s="140"/>
      <c r="B5" s="141"/>
      <c r="C5" s="141"/>
      <c r="D5" s="141"/>
      <c r="E5" s="183"/>
      <c r="F5" s="233"/>
      <c r="G5" s="233"/>
      <c r="H5" s="233"/>
      <c r="I5" s="233"/>
      <c r="J5" s="183"/>
      <c r="K5" s="233"/>
      <c r="L5" s="233"/>
      <c r="M5" s="233"/>
      <c r="N5" s="233"/>
    </row>
    <row r="6" spans="1:24" s="95" customFormat="1" ht="46" customHeight="1">
      <c r="A6" s="144"/>
      <c r="B6" s="1182" t="s">
        <v>3</v>
      </c>
      <c r="C6" s="1184" t="s">
        <v>1</v>
      </c>
      <c r="D6" s="1176" t="s">
        <v>4</v>
      </c>
      <c r="E6" s="90"/>
      <c r="F6" s="1170" t="s">
        <v>239</v>
      </c>
      <c r="G6" s="1170"/>
      <c r="H6" s="1170"/>
      <c r="I6" s="1170"/>
      <c r="J6" s="183"/>
      <c r="K6" s="1170" t="s">
        <v>266</v>
      </c>
      <c r="L6" s="1170"/>
      <c r="M6" s="1170"/>
      <c r="N6" s="1181"/>
    </row>
    <row r="7" spans="1:24" s="95" customFormat="1" ht="30" customHeight="1" thickBot="1">
      <c r="A7" s="144"/>
      <c r="B7" s="1183"/>
      <c r="C7" s="1185"/>
      <c r="D7" s="1178"/>
      <c r="E7" s="90"/>
      <c r="F7" s="234" t="s">
        <v>5</v>
      </c>
      <c r="G7" s="954" t="s">
        <v>6</v>
      </c>
      <c r="H7" s="954" t="s">
        <v>7</v>
      </c>
      <c r="I7" s="954" t="s">
        <v>8</v>
      </c>
      <c r="J7" s="183"/>
      <c r="K7" s="234" t="s">
        <v>9</v>
      </c>
      <c r="L7" s="954" t="s">
        <v>6</v>
      </c>
      <c r="M7" s="954" t="s">
        <v>7</v>
      </c>
      <c r="N7" s="954" t="s">
        <v>8</v>
      </c>
    </row>
    <row r="8" spans="1:24" s="552" customFormat="1" ht="15">
      <c r="A8" s="523">
        <f>A7+1</f>
        <v>1</v>
      </c>
      <c r="B8" s="956" t="s">
        <v>709</v>
      </c>
      <c r="C8" s="577" t="s">
        <v>498</v>
      </c>
      <c r="D8" s="565" t="s">
        <v>498</v>
      </c>
      <c r="E8" s="262"/>
      <c r="F8" s="642"/>
      <c r="G8" s="642"/>
      <c r="H8" s="642"/>
      <c r="I8" s="642"/>
      <c r="J8" s="247"/>
      <c r="K8" s="642"/>
      <c r="L8" s="642"/>
      <c r="M8" s="642"/>
      <c r="N8" s="642"/>
    </row>
    <row r="9" spans="1:24" s="255" customFormat="1" ht="15" customHeight="1">
      <c r="A9" s="523">
        <f t="shared" ref="A9:A16" si="0">A8+1</f>
        <v>2</v>
      </c>
      <c r="B9" s="956" t="s">
        <v>10</v>
      </c>
      <c r="C9" s="289" t="s">
        <v>272</v>
      </c>
      <c r="D9" s="289" t="s">
        <v>504</v>
      </c>
      <c r="E9" s="262"/>
      <c r="F9" s="621">
        <v>0.41390670000000002</v>
      </c>
      <c r="G9" s="621">
        <v>0.3020465</v>
      </c>
      <c r="H9" s="621">
        <v>0.32898899999999998</v>
      </c>
      <c r="I9" s="621">
        <v>0.2069367</v>
      </c>
      <c r="J9" s="448"/>
      <c r="K9" s="621">
        <v>0.45374310000000001</v>
      </c>
      <c r="L9" s="621">
        <v>0.30140810000000001</v>
      </c>
      <c r="M9" s="621">
        <v>0.32865139999999998</v>
      </c>
      <c r="N9" s="621">
        <v>0.20621149999999999</v>
      </c>
      <c r="P9" s="590"/>
      <c r="Q9" s="590"/>
      <c r="R9" s="590"/>
      <c r="S9" s="590"/>
      <c r="U9" s="590"/>
      <c r="V9" s="590"/>
      <c r="W9" s="590"/>
      <c r="X9" s="590"/>
    </row>
    <row r="10" spans="1:24" s="255" customFormat="1" ht="15" customHeight="1">
      <c r="A10" s="523">
        <f t="shared" si="0"/>
        <v>3</v>
      </c>
      <c r="B10" s="956" t="s">
        <v>11</v>
      </c>
      <c r="C10" s="289" t="s">
        <v>499</v>
      </c>
      <c r="D10" s="289" t="s">
        <v>499</v>
      </c>
      <c r="E10" s="289"/>
      <c r="F10" s="621">
        <v>0.29351842632745301</v>
      </c>
      <c r="G10" s="621">
        <v>0.25239742461438902</v>
      </c>
      <c r="H10" s="621">
        <v>0.255233651121755</v>
      </c>
      <c r="I10" s="621">
        <v>0.23100364466987899</v>
      </c>
      <c r="J10" s="448"/>
      <c r="K10" s="621">
        <v>0.39353478796629898</v>
      </c>
      <c r="L10" s="621">
        <v>0.25239742461438919</v>
      </c>
      <c r="M10" s="621">
        <v>0.25523365112175539</v>
      </c>
      <c r="N10" s="621">
        <v>0.23100364466987919</v>
      </c>
      <c r="P10" s="590"/>
      <c r="Q10" s="590"/>
      <c r="R10" s="590"/>
      <c r="S10" s="590"/>
      <c r="U10" s="590"/>
      <c r="V10" s="590"/>
      <c r="W10" s="590"/>
      <c r="X10" s="590"/>
    </row>
    <row r="11" spans="1:24" s="255" customFormat="1" ht="15" customHeight="1">
      <c r="A11" s="523">
        <f t="shared" si="0"/>
        <v>4</v>
      </c>
      <c r="B11" s="956" t="s">
        <v>713</v>
      </c>
      <c r="C11" s="289">
        <v>2015</v>
      </c>
      <c r="D11" s="289">
        <v>2016</v>
      </c>
      <c r="E11" s="289"/>
      <c r="F11" s="621">
        <v>0.1508480243559924</v>
      </c>
      <c r="G11" s="621">
        <v>0.12936800826633821</v>
      </c>
      <c r="H11" s="621">
        <v>0.13144088695146941</v>
      </c>
      <c r="I11" s="621">
        <v>9.4420008604221603E-2</v>
      </c>
      <c r="J11" s="448"/>
      <c r="K11" s="621">
        <v>0.25891151060449402</v>
      </c>
      <c r="L11" s="621">
        <v>0.12936800826633821</v>
      </c>
      <c r="M11" s="621">
        <v>0.13144088695146941</v>
      </c>
      <c r="N11" s="621">
        <v>9.4420008604221603E-2</v>
      </c>
      <c r="P11" s="590"/>
      <c r="Q11" s="590"/>
      <c r="R11" s="590"/>
      <c r="S11" s="590"/>
      <c r="U11" s="590"/>
      <c r="V11" s="590"/>
      <c r="W11" s="590"/>
      <c r="X11" s="590"/>
    </row>
    <row r="12" spans="1:24" s="255" customFormat="1" ht="15" customHeight="1">
      <c r="A12" s="523">
        <f t="shared" si="0"/>
        <v>5</v>
      </c>
      <c r="B12" s="956" t="s">
        <v>12</v>
      </c>
      <c r="C12" s="289" t="s">
        <v>500</v>
      </c>
      <c r="D12" s="289" t="s">
        <v>500</v>
      </c>
      <c r="E12" s="289"/>
      <c r="F12" s="621">
        <v>0.49690000000000001</v>
      </c>
      <c r="G12" s="621">
        <v>0.47770000000000001</v>
      </c>
      <c r="H12" s="621">
        <v>0.499</v>
      </c>
      <c r="I12" s="621">
        <v>0.3967</v>
      </c>
      <c r="J12" s="622"/>
      <c r="K12" s="621">
        <v>0.49630000000000002</v>
      </c>
      <c r="L12" s="621">
        <v>0.47770000000000001</v>
      </c>
      <c r="M12" s="621">
        <v>0.499</v>
      </c>
      <c r="N12" s="621">
        <v>0.3967</v>
      </c>
      <c r="P12" s="590"/>
      <c r="Q12" s="590"/>
      <c r="R12" s="590"/>
      <c r="S12" s="590"/>
      <c r="U12" s="590"/>
      <c r="V12" s="590"/>
      <c r="W12" s="590"/>
      <c r="X12" s="590"/>
    </row>
    <row r="13" spans="1:24" s="255" customFormat="1" ht="15" customHeight="1">
      <c r="A13" s="523">
        <f t="shared" si="0"/>
        <v>6</v>
      </c>
      <c r="B13" s="956" t="s">
        <v>688</v>
      </c>
      <c r="C13" s="289" t="s">
        <v>273</v>
      </c>
      <c r="D13" s="289" t="s">
        <v>500</v>
      </c>
      <c r="E13" s="289"/>
      <c r="F13" s="621">
        <v>0.66466622995799995</v>
      </c>
      <c r="G13" s="621">
        <v>0.5933285997793436</v>
      </c>
      <c r="H13" s="621">
        <v>0.58647792664068543</v>
      </c>
      <c r="I13" s="621">
        <v>0.47052721310452722</v>
      </c>
      <c r="J13" s="622"/>
      <c r="K13" s="621">
        <v>0.69953011201582105</v>
      </c>
      <c r="L13" s="621">
        <v>0.5933285997793436</v>
      </c>
      <c r="M13" s="621">
        <v>0.58647792664068543</v>
      </c>
      <c r="N13" s="621">
        <v>0.47052721310452722</v>
      </c>
      <c r="O13" s="590"/>
      <c r="P13" s="590"/>
      <c r="Q13" s="590"/>
      <c r="R13" s="590"/>
      <c r="S13" s="590"/>
      <c r="U13" s="590"/>
      <c r="V13" s="590"/>
      <c r="W13" s="590"/>
      <c r="X13" s="590"/>
    </row>
    <row r="14" spans="1:24" s="552" customFormat="1" ht="15">
      <c r="A14" s="523">
        <f t="shared" si="0"/>
        <v>7</v>
      </c>
      <c r="B14" s="956" t="s">
        <v>714</v>
      </c>
      <c r="C14" s="577" t="s">
        <v>501</v>
      </c>
      <c r="D14" s="565" t="s">
        <v>501</v>
      </c>
      <c r="E14" s="262"/>
      <c r="F14" s="621">
        <v>0.26369999999999999</v>
      </c>
      <c r="G14" s="621">
        <v>0.2424</v>
      </c>
      <c r="H14" s="621">
        <v>0.24199999999999999</v>
      </c>
      <c r="I14" s="621">
        <v>0.20680000000000001</v>
      </c>
      <c r="J14" s="995"/>
      <c r="K14" s="621">
        <v>0.27479999999999999</v>
      </c>
      <c r="L14" s="621">
        <v>0.2424</v>
      </c>
      <c r="M14" s="621">
        <v>0.24199999999999999</v>
      </c>
      <c r="N14" s="621">
        <v>0.20680000000000001</v>
      </c>
    </row>
    <row r="15" spans="1:24" s="255" customFormat="1" ht="15" customHeight="1">
      <c r="A15" s="523">
        <f t="shared" si="0"/>
        <v>8</v>
      </c>
      <c r="B15" s="956" t="s">
        <v>14</v>
      </c>
      <c r="C15" s="289" t="s">
        <v>502</v>
      </c>
      <c r="D15" s="289" t="s">
        <v>502</v>
      </c>
      <c r="E15" s="289"/>
      <c r="F15" s="621">
        <v>0.49029652598136902</v>
      </c>
      <c r="G15" s="621">
        <v>0.43300056970197698</v>
      </c>
      <c r="H15" s="621">
        <v>0.42784732880839049</v>
      </c>
      <c r="I15" s="621">
        <v>0.3555988659537353</v>
      </c>
      <c r="J15" s="622"/>
      <c r="K15" s="621">
        <v>0.51072639087820004</v>
      </c>
      <c r="L15" s="621">
        <v>0.43300056970197698</v>
      </c>
      <c r="M15" s="621">
        <v>0.42784732880839049</v>
      </c>
      <c r="N15" s="621">
        <v>0.35708041422198422</v>
      </c>
      <c r="O15" s="590"/>
      <c r="P15" s="590"/>
      <c r="Q15" s="590"/>
      <c r="R15" s="590"/>
      <c r="S15" s="590"/>
      <c r="U15" s="590"/>
      <c r="V15" s="590"/>
      <c r="W15" s="590"/>
      <c r="X15" s="590"/>
    </row>
    <row r="16" spans="1:24" s="255" customFormat="1" ht="15" customHeight="1">
      <c r="A16" s="523">
        <f t="shared" si="0"/>
        <v>9</v>
      </c>
      <c r="B16" s="956" t="s">
        <v>15</v>
      </c>
      <c r="C16" s="289" t="s">
        <v>503</v>
      </c>
      <c r="D16" s="289" t="s">
        <v>503</v>
      </c>
      <c r="E16" s="289"/>
      <c r="F16" s="621">
        <v>0.70625479493742305</v>
      </c>
      <c r="G16" s="621">
        <v>0.68607350939091061</v>
      </c>
      <c r="H16" s="621">
        <v>0.6691174751653749</v>
      </c>
      <c r="I16" s="621">
        <v>0.57320107049357882</v>
      </c>
      <c r="J16" s="622"/>
      <c r="K16" s="621">
        <v>0.71024333763412695</v>
      </c>
      <c r="L16" s="621">
        <v>0.68607350939091061</v>
      </c>
      <c r="M16" s="621">
        <v>0.6691174751653749</v>
      </c>
      <c r="N16" s="621">
        <v>0.57320107049357882</v>
      </c>
      <c r="P16" s="590"/>
      <c r="Q16" s="590"/>
      <c r="R16" s="590"/>
      <c r="S16" s="590"/>
      <c r="U16" s="590"/>
      <c r="V16" s="590"/>
      <c r="W16" s="590"/>
      <c r="X16" s="590"/>
    </row>
    <row r="17" spans="1:24" s="255" customFormat="1" ht="15" customHeight="1">
      <c r="A17" s="523"/>
      <c r="B17" s="956" t="s">
        <v>279</v>
      </c>
      <c r="C17" s="289" t="s">
        <v>501</v>
      </c>
      <c r="D17" s="289" t="s">
        <v>501</v>
      </c>
      <c r="E17" s="289"/>
      <c r="F17" s="621">
        <v>0.74476068447403199</v>
      </c>
      <c r="G17" s="621">
        <v>0.72507598441017063</v>
      </c>
      <c r="H17" s="621">
        <v>0.71592540008873629</v>
      </c>
      <c r="I17" s="621">
        <v>0.61741439308572366</v>
      </c>
      <c r="J17" s="622"/>
      <c r="K17" s="621">
        <v>0.749206832780964</v>
      </c>
      <c r="L17" s="621">
        <v>0.72507598441017063</v>
      </c>
      <c r="M17" s="621">
        <v>0.71592540008873629</v>
      </c>
      <c r="N17" s="621">
        <v>0.61741439308572366</v>
      </c>
      <c r="P17" s="590"/>
      <c r="Q17" s="590"/>
      <c r="R17" s="590"/>
      <c r="S17" s="590"/>
      <c r="U17" s="590"/>
      <c r="V17" s="590"/>
      <c r="W17" s="590"/>
      <c r="X17" s="590"/>
    </row>
    <row r="18" spans="1:24" s="255" customFormat="1" ht="15" customHeight="1">
      <c r="A18" s="523">
        <f>A16+1</f>
        <v>10</v>
      </c>
      <c r="B18" s="956" t="s">
        <v>715</v>
      </c>
      <c r="C18" s="289">
        <v>2014</v>
      </c>
      <c r="D18" s="642"/>
      <c r="E18" s="289"/>
      <c r="F18" s="642"/>
      <c r="G18" s="650"/>
      <c r="H18" s="650"/>
      <c r="I18" s="642"/>
      <c r="J18" s="622"/>
      <c r="K18" s="642"/>
      <c r="L18" s="642"/>
      <c r="M18" s="642"/>
      <c r="N18" s="642"/>
      <c r="P18" s="590"/>
      <c r="Q18" s="590"/>
      <c r="R18" s="590"/>
      <c r="S18" s="590"/>
      <c r="U18" s="590"/>
      <c r="V18" s="590"/>
      <c r="W18" s="590"/>
      <c r="X18" s="590"/>
    </row>
    <row r="19" spans="1:24" s="255" customFormat="1" ht="15" customHeight="1">
      <c r="A19" s="523">
        <f>A18+1</f>
        <v>11</v>
      </c>
      <c r="B19" s="956" t="s">
        <v>16</v>
      </c>
      <c r="C19" s="289" t="s">
        <v>503</v>
      </c>
      <c r="D19" s="289" t="s">
        <v>503</v>
      </c>
      <c r="E19" s="289"/>
      <c r="F19" s="957"/>
      <c r="G19" s="957"/>
      <c r="H19" s="957"/>
      <c r="I19" s="957"/>
      <c r="J19" s="623"/>
      <c r="K19" s="957"/>
      <c r="L19" s="957"/>
      <c r="M19" s="957"/>
      <c r="N19" s="957"/>
      <c r="P19" s="590"/>
      <c r="Q19" s="590"/>
      <c r="R19" s="590"/>
      <c r="S19" s="590"/>
      <c r="U19" s="590"/>
      <c r="V19" s="590"/>
      <c r="W19" s="590"/>
      <c r="X19" s="590"/>
    </row>
    <row r="20" spans="1:24" s="552" customFormat="1">
      <c r="A20" s="523">
        <f t="shared" ref="A20:A36" si="1">A19+1</f>
        <v>12</v>
      </c>
      <c r="B20" s="956" t="s">
        <v>710</v>
      </c>
      <c r="C20" s="289" t="s">
        <v>501</v>
      </c>
      <c r="D20" s="289" t="s">
        <v>501</v>
      </c>
      <c r="E20" s="262"/>
      <c r="F20" s="620">
        <v>0.27000109102488401</v>
      </c>
      <c r="G20" s="620">
        <v>0.1806274335752617</v>
      </c>
      <c r="H20" s="620">
        <v>0.21516028158612241</v>
      </c>
      <c r="I20" s="620">
        <v>0.1406379126084967</v>
      </c>
      <c r="J20" s="448"/>
      <c r="K20" s="620">
        <v>0.45802558887529299</v>
      </c>
      <c r="L20" s="620">
        <v>0.1806274335752617</v>
      </c>
      <c r="M20" s="620">
        <v>0.21516028158612241</v>
      </c>
      <c r="N20" s="620">
        <v>0.1406379126084967</v>
      </c>
    </row>
    <row r="21" spans="1:24" s="255" customFormat="1" ht="15" customHeight="1">
      <c r="A21" s="523">
        <f t="shared" si="1"/>
        <v>13</v>
      </c>
      <c r="B21" s="956" t="s">
        <v>724</v>
      </c>
      <c r="C21" s="289" t="s">
        <v>274</v>
      </c>
      <c r="D21" s="289" t="s">
        <v>502</v>
      </c>
      <c r="E21" s="289"/>
      <c r="F21" s="621">
        <v>0.52686510856386704</v>
      </c>
      <c r="G21" s="621">
        <v>0.50135302367528967</v>
      </c>
      <c r="H21" s="621">
        <v>0.4745024241390019</v>
      </c>
      <c r="I21" s="621">
        <v>0.42455775967931109</v>
      </c>
      <c r="J21" s="623"/>
      <c r="K21" s="621">
        <v>0.52919687825231698</v>
      </c>
      <c r="L21" s="621">
        <v>0.50135302367528967</v>
      </c>
      <c r="M21" s="621">
        <v>0.4745024241390019</v>
      </c>
      <c r="N21" s="621">
        <v>0.42455775967931109</v>
      </c>
      <c r="P21" s="590"/>
      <c r="Q21" s="590"/>
      <c r="R21" s="590"/>
      <c r="S21" s="590"/>
      <c r="U21" s="590"/>
      <c r="V21" s="590"/>
      <c r="W21" s="590"/>
      <c r="X21" s="590"/>
    </row>
    <row r="22" spans="1:24" s="255" customFormat="1" ht="15" customHeight="1">
      <c r="A22" s="523">
        <f t="shared" si="1"/>
        <v>14</v>
      </c>
      <c r="B22" s="956" t="s">
        <v>18</v>
      </c>
      <c r="C22" s="289" t="s">
        <v>275</v>
      </c>
      <c r="D22" s="289" t="s">
        <v>499</v>
      </c>
      <c r="E22" s="289"/>
      <c r="F22" s="621">
        <v>0.45193680390209001</v>
      </c>
      <c r="G22" s="621">
        <v>0.41687091300972018</v>
      </c>
      <c r="H22" s="621">
        <v>0.3954574909766666</v>
      </c>
      <c r="I22" s="621">
        <v>0.33476307978521841</v>
      </c>
      <c r="J22" s="623"/>
      <c r="K22" s="621">
        <v>0.46152118121251201</v>
      </c>
      <c r="L22" s="621">
        <v>0.40978987945540341</v>
      </c>
      <c r="M22" s="621">
        <v>0.38858211681318761</v>
      </c>
      <c r="N22" s="621">
        <v>0.32903645325945807</v>
      </c>
      <c r="P22" s="590"/>
      <c r="Q22" s="590"/>
      <c r="R22" s="590"/>
      <c r="S22" s="590"/>
      <c r="U22" s="590"/>
      <c r="V22" s="590"/>
      <c r="W22" s="590"/>
      <c r="X22" s="590"/>
    </row>
    <row r="23" spans="1:24" s="255" customFormat="1" ht="15" customHeight="1">
      <c r="A23" s="523">
        <f t="shared" si="1"/>
        <v>15</v>
      </c>
      <c r="B23" s="956" t="s">
        <v>716</v>
      </c>
      <c r="C23" s="289">
        <v>2015</v>
      </c>
      <c r="D23" s="289">
        <v>2015</v>
      </c>
      <c r="E23" s="289"/>
      <c r="F23" s="650"/>
      <c r="G23" s="650"/>
      <c r="H23" s="650"/>
      <c r="I23" s="650"/>
      <c r="J23" s="623"/>
      <c r="K23" s="650"/>
      <c r="L23" s="650"/>
      <c r="M23" s="650"/>
      <c r="N23" s="650"/>
      <c r="P23" s="590"/>
      <c r="Q23" s="590"/>
      <c r="R23" s="590"/>
      <c r="S23" s="590"/>
      <c r="U23" s="590"/>
      <c r="V23" s="590"/>
      <c r="W23" s="590"/>
      <c r="X23" s="590"/>
    </row>
    <row r="24" spans="1:24" s="255" customFormat="1" ht="15" customHeight="1">
      <c r="A24" s="523">
        <f t="shared" si="1"/>
        <v>16</v>
      </c>
      <c r="B24" s="956" t="s">
        <v>19</v>
      </c>
      <c r="C24" s="289" t="s">
        <v>499</v>
      </c>
      <c r="D24" s="289" t="s">
        <v>499</v>
      </c>
      <c r="E24" s="289"/>
      <c r="F24" s="621">
        <v>0.36127257696906601</v>
      </c>
      <c r="G24" s="621">
        <v>0.33032167127631529</v>
      </c>
      <c r="H24" s="621">
        <v>0.3133004021544305</v>
      </c>
      <c r="I24" s="621">
        <v>0.27479751360124832</v>
      </c>
      <c r="J24" s="623"/>
      <c r="K24" s="621">
        <v>0.35555665523888602</v>
      </c>
      <c r="L24" s="621">
        <v>0.33032167127631529</v>
      </c>
      <c r="M24" s="621">
        <v>0.3133004021544305</v>
      </c>
      <c r="N24" s="621">
        <v>0.27479751360124832</v>
      </c>
      <c r="P24" s="590"/>
      <c r="Q24" s="590"/>
      <c r="R24" s="590"/>
      <c r="S24" s="590"/>
      <c r="U24" s="590"/>
      <c r="V24" s="590"/>
      <c r="W24" s="590"/>
      <c r="X24" s="590"/>
    </row>
    <row r="25" spans="1:24" s="255" customFormat="1" ht="15" customHeight="1">
      <c r="A25" s="523">
        <f t="shared" si="1"/>
        <v>17</v>
      </c>
      <c r="B25" s="956" t="s">
        <v>280</v>
      </c>
      <c r="C25" s="289" t="s">
        <v>276</v>
      </c>
      <c r="D25" s="289" t="s">
        <v>499</v>
      </c>
      <c r="E25" s="289"/>
      <c r="F25" s="621">
        <v>0.20925465226173401</v>
      </c>
      <c r="G25" s="621">
        <v>0.18397009372711182</v>
      </c>
      <c r="H25" s="621">
        <v>0.18027545511722565</v>
      </c>
      <c r="I25" s="621">
        <v>0.178631186485291</v>
      </c>
      <c r="J25" s="623"/>
      <c r="K25" s="870"/>
      <c r="L25" s="870"/>
      <c r="M25" s="870"/>
      <c r="N25" s="870"/>
      <c r="P25" s="590"/>
      <c r="Q25" s="590"/>
      <c r="R25" s="590"/>
      <c r="S25" s="590"/>
      <c r="U25" s="590"/>
      <c r="V25" s="590"/>
      <c r="W25" s="590"/>
      <c r="X25" s="590"/>
    </row>
    <row r="26" spans="1:24" s="255" customFormat="1" ht="15" customHeight="1">
      <c r="A26" s="523">
        <f t="shared" si="1"/>
        <v>18</v>
      </c>
      <c r="B26" s="956" t="s">
        <v>20</v>
      </c>
      <c r="C26" s="289" t="s">
        <v>502</v>
      </c>
      <c r="D26" s="289" t="s">
        <v>502</v>
      </c>
      <c r="E26" s="289"/>
      <c r="F26" s="868"/>
      <c r="G26" s="868"/>
      <c r="H26" s="868"/>
      <c r="I26" s="868"/>
      <c r="J26" s="623"/>
      <c r="K26" s="621">
        <v>0.45429999999999998</v>
      </c>
      <c r="L26" s="621">
        <v>0.27779999999999999</v>
      </c>
      <c r="M26" s="621">
        <v>0.29339999999999999</v>
      </c>
      <c r="N26" s="621">
        <v>0.2616</v>
      </c>
      <c r="P26" s="590"/>
      <c r="Q26" s="590"/>
      <c r="R26" s="590"/>
      <c r="S26" s="590"/>
      <c r="U26" s="590"/>
      <c r="V26" s="590"/>
      <c r="W26" s="590"/>
      <c r="X26" s="590"/>
    </row>
    <row r="27" spans="1:24" s="255" customFormat="1" ht="15" customHeight="1">
      <c r="A27" s="523">
        <f t="shared" si="1"/>
        <v>19</v>
      </c>
      <c r="B27" s="956" t="s">
        <v>281</v>
      </c>
      <c r="C27" s="289" t="s">
        <v>272</v>
      </c>
      <c r="D27" s="289" t="s">
        <v>502</v>
      </c>
      <c r="E27" s="289"/>
      <c r="F27" s="621">
        <v>0.34386672896951798</v>
      </c>
      <c r="G27" s="621">
        <v>0.32075623288418192</v>
      </c>
      <c r="H27" s="621">
        <v>0.31918099479472478</v>
      </c>
      <c r="I27" s="621">
        <v>0.28894963622837749</v>
      </c>
      <c r="J27" s="623"/>
      <c r="K27" s="624"/>
      <c r="L27" s="624"/>
      <c r="M27" s="624"/>
      <c r="N27" s="624"/>
      <c r="P27" s="590"/>
      <c r="Q27" s="590"/>
      <c r="R27" s="590"/>
      <c r="S27" s="590"/>
      <c r="U27" s="590"/>
      <c r="V27" s="590"/>
      <c r="W27" s="590"/>
      <c r="X27" s="590"/>
    </row>
    <row r="28" spans="1:24" s="255" customFormat="1" ht="15" customHeight="1">
      <c r="A28" s="523">
        <f t="shared" si="1"/>
        <v>20</v>
      </c>
      <c r="B28" s="956" t="s">
        <v>21</v>
      </c>
      <c r="C28" s="289" t="s">
        <v>499</v>
      </c>
      <c r="D28" s="289" t="s">
        <v>499</v>
      </c>
      <c r="E28" s="289"/>
      <c r="F28" s="621">
        <v>0.64632000000000001</v>
      </c>
      <c r="G28" s="621">
        <v>0.63112800000000002</v>
      </c>
      <c r="H28" s="621">
        <v>0.64625999999999995</v>
      </c>
      <c r="I28" s="621">
        <v>0.60691799999999996</v>
      </c>
      <c r="J28" s="623"/>
      <c r="K28" s="621">
        <v>0.645289</v>
      </c>
      <c r="L28" s="621">
        <v>0.62975899999999996</v>
      </c>
      <c r="M28" s="621">
        <v>0.64519099999999996</v>
      </c>
      <c r="N28" s="621">
        <v>0.60551900000000003</v>
      </c>
      <c r="P28" s="590"/>
      <c r="Q28" s="590"/>
      <c r="R28" s="590"/>
      <c r="S28" s="590"/>
      <c r="U28" s="590"/>
      <c r="V28" s="590"/>
      <c r="W28" s="590"/>
      <c r="X28" s="590"/>
    </row>
    <row r="29" spans="1:24" s="255" customFormat="1" ht="15" customHeight="1">
      <c r="A29" s="523">
        <f t="shared" si="1"/>
        <v>21</v>
      </c>
      <c r="B29" s="956" t="s">
        <v>717</v>
      </c>
      <c r="C29" s="289">
        <v>2012</v>
      </c>
      <c r="D29" s="289">
        <v>2016</v>
      </c>
      <c r="E29" s="289"/>
      <c r="F29" s="650"/>
      <c r="G29" s="650"/>
      <c r="H29" s="650"/>
      <c r="I29" s="650"/>
      <c r="J29" s="623"/>
      <c r="K29" s="650"/>
      <c r="L29" s="650"/>
      <c r="M29" s="650"/>
      <c r="N29" s="650"/>
      <c r="P29" s="590"/>
      <c r="Q29" s="590"/>
      <c r="R29" s="590"/>
      <c r="S29" s="590"/>
      <c r="U29" s="590"/>
      <c r="V29" s="590"/>
      <c r="W29" s="590"/>
      <c r="X29" s="590"/>
    </row>
    <row r="30" spans="1:24" s="255" customFormat="1" ht="15" customHeight="1">
      <c r="A30" s="523">
        <f t="shared" si="1"/>
        <v>22</v>
      </c>
      <c r="B30" s="956" t="s">
        <v>22</v>
      </c>
      <c r="C30" s="289" t="s">
        <v>499</v>
      </c>
      <c r="D30" s="289" t="s">
        <v>499</v>
      </c>
      <c r="E30" s="289"/>
      <c r="F30" s="621">
        <v>0.68053790000000003</v>
      </c>
      <c r="G30" s="621">
        <v>0.66748050000000003</v>
      </c>
      <c r="H30" s="621">
        <v>0.66442069999999998</v>
      </c>
      <c r="I30" s="621">
        <v>0.63587879999999997</v>
      </c>
      <c r="J30" s="623"/>
      <c r="K30" s="621">
        <v>0.67195229999999995</v>
      </c>
      <c r="L30" s="621">
        <v>0.66676230000000003</v>
      </c>
      <c r="M30" s="621">
        <v>0.66380919999999999</v>
      </c>
      <c r="N30" s="621">
        <v>0.63525069999999995</v>
      </c>
      <c r="P30" s="590"/>
      <c r="Q30" s="590"/>
      <c r="R30" s="590"/>
      <c r="S30" s="590"/>
      <c r="U30" s="590"/>
      <c r="V30" s="590"/>
      <c r="W30" s="590"/>
      <c r="X30" s="590"/>
    </row>
    <row r="31" spans="1:24" s="255" customFormat="1" ht="15" customHeight="1">
      <c r="A31" s="523">
        <f t="shared" si="1"/>
        <v>23</v>
      </c>
      <c r="B31" s="956" t="s">
        <v>23</v>
      </c>
      <c r="C31" s="289" t="s">
        <v>504</v>
      </c>
      <c r="D31" s="289" t="s">
        <v>504</v>
      </c>
      <c r="E31" s="289"/>
      <c r="F31" s="621">
        <v>0.30769999999999997</v>
      </c>
      <c r="G31" s="621">
        <v>0.30199999999999999</v>
      </c>
      <c r="H31" s="621">
        <v>0.30120000000000002</v>
      </c>
      <c r="I31" s="621">
        <v>0.27210250000000002</v>
      </c>
      <c r="J31" s="623"/>
      <c r="K31" s="621">
        <v>0.308</v>
      </c>
      <c r="L31" s="621">
        <v>0.3014</v>
      </c>
      <c r="M31" s="621">
        <v>0.30059999999999998</v>
      </c>
      <c r="N31" s="621">
        <v>0.2714722</v>
      </c>
      <c r="P31" s="590"/>
      <c r="Q31" s="590"/>
      <c r="R31" s="590"/>
      <c r="S31" s="590"/>
      <c r="U31" s="590"/>
      <c r="V31" s="590"/>
      <c r="W31" s="590"/>
      <c r="X31" s="590"/>
    </row>
    <row r="32" spans="1:24" s="255" customFormat="1" ht="15" customHeight="1">
      <c r="A32" s="523">
        <f t="shared" si="1"/>
        <v>24</v>
      </c>
      <c r="B32" s="956" t="s">
        <v>24</v>
      </c>
      <c r="C32" s="289" t="s">
        <v>275</v>
      </c>
      <c r="D32" s="289" t="s">
        <v>275</v>
      </c>
      <c r="E32" s="289"/>
      <c r="F32" s="621">
        <v>0.33138650306307871</v>
      </c>
      <c r="G32" s="621">
        <v>0.24783927224539681</v>
      </c>
      <c r="H32" s="621">
        <v>0.25138520400693909</v>
      </c>
      <c r="I32" s="621">
        <v>0.21223875399508699</v>
      </c>
      <c r="J32" s="623"/>
      <c r="K32" s="621"/>
      <c r="L32" s="621"/>
      <c r="M32" s="621"/>
      <c r="N32" s="621"/>
      <c r="P32" s="590"/>
      <c r="Q32" s="590"/>
      <c r="R32" s="590"/>
      <c r="S32" s="590"/>
      <c r="U32" s="590"/>
      <c r="V32" s="590"/>
      <c r="W32" s="590"/>
      <c r="X32" s="590"/>
    </row>
    <row r="33" spans="1:24" s="255" customFormat="1" ht="15" customHeight="1">
      <c r="A33" s="523">
        <f t="shared" si="1"/>
        <v>25</v>
      </c>
      <c r="B33" s="956" t="s">
        <v>25</v>
      </c>
      <c r="C33" s="289" t="s">
        <v>276</v>
      </c>
      <c r="D33" s="289" t="s">
        <v>503</v>
      </c>
      <c r="E33" s="289"/>
      <c r="F33" s="621">
        <v>0.21723137359529199</v>
      </c>
      <c r="G33" s="621">
        <v>0.19389967432795061</v>
      </c>
      <c r="H33" s="621">
        <v>0.19107168614788131</v>
      </c>
      <c r="I33" s="621">
        <v>0.19364638159695211</v>
      </c>
      <c r="J33" s="623"/>
      <c r="K33" s="624">
        <v>0.22912768263018399</v>
      </c>
      <c r="L33" s="624">
        <v>0.19389967432795061</v>
      </c>
      <c r="M33" s="624">
        <v>0.19107168614788131</v>
      </c>
      <c r="N33" s="624">
        <v>0.19364638159695211</v>
      </c>
      <c r="P33" s="590"/>
      <c r="Q33" s="590"/>
      <c r="R33" s="590"/>
      <c r="S33" s="590"/>
      <c r="U33" s="590"/>
      <c r="V33" s="590"/>
      <c r="W33" s="590"/>
      <c r="X33" s="590"/>
    </row>
    <row r="34" spans="1:24" s="255" customFormat="1" ht="15" customHeight="1">
      <c r="A34" s="523">
        <f t="shared" si="1"/>
        <v>26</v>
      </c>
      <c r="B34" s="956" t="s">
        <v>718</v>
      </c>
      <c r="C34" s="289" t="s">
        <v>469</v>
      </c>
      <c r="D34" s="289" t="s">
        <v>469</v>
      </c>
      <c r="E34" s="289"/>
      <c r="F34" s="650"/>
      <c r="G34" s="650"/>
      <c r="H34" s="650"/>
      <c r="I34" s="650"/>
      <c r="J34" s="623"/>
      <c r="K34" s="650"/>
      <c r="L34" s="650"/>
      <c r="M34" s="650"/>
      <c r="N34" s="650"/>
      <c r="P34" s="590"/>
      <c r="Q34" s="590"/>
      <c r="R34" s="590"/>
      <c r="S34" s="590"/>
      <c r="U34" s="590"/>
      <c r="V34" s="590"/>
      <c r="W34" s="590"/>
      <c r="X34" s="590"/>
    </row>
    <row r="35" spans="1:24" s="255" customFormat="1" ht="15" customHeight="1">
      <c r="A35" s="523">
        <f t="shared" si="1"/>
        <v>27</v>
      </c>
      <c r="B35" s="956" t="s">
        <v>719</v>
      </c>
      <c r="C35" s="289">
        <v>2014</v>
      </c>
      <c r="D35" s="289">
        <v>2014</v>
      </c>
      <c r="E35" s="289"/>
      <c r="F35" s="650"/>
      <c r="G35" s="650"/>
      <c r="H35" s="650"/>
      <c r="I35" s="650"/>
      <c r="J35" s="623"/>
      <c r="K35" s="650"/>
      <c r="L35" s="650"/>
      <c r="M35" s="650"/>
      <c r="N35" s="650"/>
      <c r="P35" s="590"/>
      <c r="Q35" s="590"/>
      <c r="R35" s="590"/>
      <c r="S35" s="590"/>
      <c r="U35" s="590"/>
      <c r="V35" s="590"/>
      <c r="W35" s="590"/>
      <c r="X35" s="590"/>
    </row>
    <row r="36" spans="1:24" s="552" customFormat="1">
      <c r="A36" s="523">
        <f t="shared" si="1"/>
        <v>28</v>
      </c>
      <c r="B36" s="956" t="s">
        <v>26</v>
      </c>
      <c r="C36" s="289" t="s">
        <v>503</v>
      </c>
      <c r="D36" s="289" t="s">
        <v>503</v>
      </c>
      <c r="E36" s="262"/>
      <c r="F36" s="870"/>
      <c r="G36" s="870"/>
      <c r="H36" s="870"/>
      <c r="I36" s="870"/>
      <c r="J36" s="448"/>
      <c r="K36" s="870"/>
      <c r="L36" s="870"/>
      <c r="M36" s="870"/>
      <c r="N36" s="870"/>
    </row>
    <row r="37" spans="1:24" s="255" customFormat="1" ht="15" customHeight="1">
      <c r="A37" s="523"/>
      <c r="B37" s="956" t="s">
        <v>27</v>
      </c>
      <c r="C37" s="289" t="s">
        <v>504</v>
      </c>
      <c r="D37" s="289" t="s">
        <v>504</v>
      </c>
      <c r="E37" s="289"/>
      <c r="F37" s="621">
        <v>0.54711686613358801</v>
      </c>
      <c r="G37" s="621">
        <v>0.48499999999999999</v>
      </c>
      <c r="H37" s="621">
        <v>0.47</v>
      </c>
      <c r="I37" s="621">
        <v>0.39</v>
      </c>
      <c r="J37" s="623"/>
      <c r="K37" s="621">
        <v>0.54412501110369804</v>
      </c>
      <c r="L37" s="621">
        <v>0.48541917255515271</v>
      </c>
      <c r="M37" s="621">
        <v>0.47003725009675101</v>
      </c>
      <c r="N37" s="621">
        <v>0.38963625927966122</v>
      </c>
      <c r="P37" s="590"/>
      <c r="Q37" s="590"/>
      <c r="R37" s="590"/>
      <c r="S37" s="590"/>
      <c r="U37" s="590"/>
      <c r="V37" s="590"/>
      <c r="W37" s="590"/>
      <c r="X37" s="590"/>
    </row>
    <row r="38" spans="1:24" s="255" customFormat="1" ht="15" customHeight="1">
      <c r="A38" s="523"/>
      <c r="B38" s="956" t="s">
        <v>28</v>
      </c>
      <c r="C38" s="289" t="s">
        <v>501</v>
      </c>
      <c r="D38" s="289" t="s">
        <v>501</v>
      </c>
      <c r="E38" s="289"/>
      <c r="F38" s="621">
        <v>0.59259969891364495</v>
      </c>
      <c r="G38" s="621">
        <v>0.52223890150647212</v>
      </c>
      <c r="H38" s="621">
        <v>0.51253776931454142</v>
      </c>
      <c r="I38" s="621">
        <v>0.42392429828413752</v>
      </c>
      <c r="J38" s="623"/>
      <c r="K38" s="621">
        <v>0.59776654458426104</v>
      </c>
      <c r="L38" s="621">
        <v>0.52223890150647212</v>
      </c>
      <c r="M38" s="621">
        <v>0.51253776931454142</v>
      </c>
      <c r="N38" s="621">
        <v>0.42392429828413752</v>
      </c>
      <c r="P38" s="590"/>
      <c r="Q38" s="590"/>
      <c r="R38" s="590"/>
      <c r="S38" s="590"/>
      <c r="U38" s="590"/>
      <c r="V38" s="590"/>
      <c r="W38" s="590"/>
      <c r="X38" s="590"/>
    </row>
    <row r="39" spans="1:24" s="255" customFormat="1" ht="15" customHeight="1">
      <c r="A39" s="523">
        <f>A36+1</f>
        <v>29</v>
      </c>
      <c r="B39" s="956" t="s">
        <v>720</v>
      </c>
      <c r="C39" s="289">
        <v>2016</v>
      </c>
      <c r="D39" s="289">
        <v>2016</v>
      </c>
      <c r="E39" s="289"/>
      <c r="F39" s="650"/>
      <c r="G39" s="650"/>
      <c r="H39" s="650"/>
      <c r="I39" s="650"/>
      <c r="J39" s="623"/>
      <c r="K39" s="621">
        <v>0.32200000000000001</v>
      </c>
      <c r="L39" s="621">
        <v>0.24340000000000001</v>
      </c>
      <c r="M39" s="621">
        <v>0.2581</v>
      </c>
      <c r="N39" s="552">
        <v>0.25569999999999998</v>
      </c>
      <c r="P39" s="590"/>
      <c r="Q39" s="590"/>
      <c r="R39" s="590"/>
      <c r="S39" s="590"/>
      <c r="U39" s="590"/>
      <c r="V39" s="590"/>
      <c r="W39" s="590"/>
      <c r="X39" s="590"/>
    </row>
    <row r="40" spans="1:24" s="255" customFormat="1" ht="15" customHeight="1">
      <c r="A40" s="523">
        <f>A39+1</f>
        <v>30</v>
      </c>
      <c r="B40" s="956" t="s">
        <v>727</v>
      </c>
      <c r="C40" s="289">
        <v>2009</v>
      </c>
      <c r="D40" s="289" t="s">
        <v>655</v>
      </c>
      <c r="E40" s="289"/>
      <c r="F40" s="621">
        <v>0.83</v>
      </c>
      <c r="G40" s="621">
        <v>0.76</v>
      </c>
      <c r="H40" s="621">
        <v>0.75</v>
      </c>
      <c r="I40" s="621">
        <v>0.38500000000000001</v>
      </c>
      <c r="J40" s="623"/>
      <c r="K40" s="650"/>
      <c r="L40" s="650"/>
      <c r="M40" s="650"/>
      <c r="N40" s="650"/>
      <c r="P40" s="590"/>
      <c r="Q40" s="590"/>
      <c r="R40" s="590"/>
      <c r="S40" s="590"/>
      <c r="U40" s="590"/>
      <c r="V40" s="590"/>
      <c r="W40" s="590"/>
      <c r="X40" s="590"/>
    </row>
    <row r="41" spans="1:24" s="255" customFormat="1" ht="15" customHeight="1">
      <c r="A41" s="523">
        <f t="shared" ref="A41:A45" si="2">A40+1</f>
        <v>31</v>
      </c>
      <c r="B41" s="956" t="s">
        <v>29</v>
      </c>
      <c r="C41" s="289" t="s">
        <v>500</v>
      </c>
      <c r="D41" s="289" t="s">
        <v>500</v>
      </c>
      <c r="E41" s="289"/>
      <c r="F41" s="621">
        <v>0.45626045445794922</v>
      </c>
      <c r="G41" s="621">
        <v>0.42583203840736189</v>
      </c>
      <c r="H41" s="621">
        <v>0.42395902260075707</v>
      </c>
      <c r="I41" s="621">
        <v>0.37255925684236141</v>
      </c>
      <c r="J41" s="623"/>
      <c r="K41" s="621">
        <v>0.45720663121094191</v>
      </c>
      <c r="L41" s="621">
        <v>0.4272978653812215</v>
      </c>
      <c r="M41" s="621">
        <v>0.42548288640266929</v>
      </c>
      <c r="N41" s="621">
        <v>0.37372405028547462</v>
      </c>
      <c r="P41" s="590"/>
      <c r="Q41" s="590"/>
      <c r="R41" s="590"/>
      <c r="S41" s="590"/>
      <c r="U41" s="590"/>
      <c r="V41" s="590"/>
      <c r="W41" s="590"/>
      <c r="X41" s="590"/>
    </row>
    <row r="42" spans="1:24" s="255" customFormat="1" ht="15" customHeight="1">
      <c r="A42" s="523">
        <f t="shared" si="2"/>
        <v>32</v>
      </c>
      <c r="B42" s="956" t="s">
        <v>728</v>
      </c>
      <c r="C42" s="289" t="s">
        <v>656</v>
      </c>
      <c r="D42" s="289">
        <v>2014</v>
      </c>
      <c r="E42" s="289"/>
      <c r="F42" s="650"/>
      <c r="G42" s="650"/>
      <c r="H42" s="650"/>
      <c r="I42" s="650"/>
      <c r="J42" s="623"/>
      <c r="K42" s="650"/>
      <c r="L42" s="650"/>
      <c r="M42" s="650"/>
      <c r="N42" s="650"/>
      <c r="P42" s="590"/>
      <c r="Q42" s="590"/>
      <c r="R42" s="590"/>
      <c r="S42" s="590"/>
      <c r="U42" s="590"/>
      <c r="V42" s="590"/>
      <c r="W42" s="590"/>
      <c r="X42" s="590"/>
    </row>
    <row r="43" spans="1:24" s="255" customFormat="1" ht="15" customHeight="1">
      <c r="A43" s="523">
        <f t="shared" si="2"/>
        <v>33</v>
      </c>
      <c r="B43" s="956" t="s">
        <v>30</v>
      </c>
      <c r="C43" s="289" t="s">
        <v>505</v>
      </c>
      <c r="D43" s="289" t="s">
        <v>498</v>
      </c>
      <c r="E43" s="289"/>
      <c r="F43" s="621">
        <v>0.72359151627503904</v>
      </c>
      <c r="G43" s="621">
        <v>0.69182765015423509</v>
      </c>
      <c r="H43" s="621">
        <v>0.68089191294415374</v>
      </c>
      <c r="I43" s="621">
        <v>0.55571222975898404</v>
      </c>
      <c r="J43" s="623"/>
      <c r="K43" s="621">
        <v>0.71661911507806098</v>
      </c>
      <c r="L43" s="621">
        <v>0.69182765015423509</v>
      </c>
      <c r="M43" s="621">
        <v>0.68089191294415374</v>
      </c>
      <c r="N43" s="621">
        <v>0.55571222975898404</v>
      </c>
      <c r="P43" s="590"/>
      <c r="Q43" s="590"/>
      <c r="R43" s="590"/>
      <c r="S43" s="590"/>
      <c r="U43" s="590"/>
      <c r="V43" s="590"/>
      <c r="W43" s="590"/>
      <c r="X43" s="590"/>
    </row>
    <row r="44" spans="1:24" s="255" customFormat="1" ht="15" customHeight="1">
      <c r="A44" s="523">
        <f t="shared" si="2"/>
        <v>34</v>
      </c>
      <c r="B44" s="956" t="s">
        <v>31</v>
      </c>
      <c r="C44" s="289" t="s">
        <v>501</v>
      </c>
      <c r="D44" s="289" t="s">
        <v>501</v>
      </c>
      <c r="E44" s="289"/>
      <c r="F44" s="621">
        <v>0.5867</v>
      </c>
      <c r="G44" s="621">
        <v>0.52849999999999997</v>
      </c>
      <c r="H44" s="621">
        <v>0.53500000000000003</v>
      </c>
      <c r="I44" s="621">
        <v>0.51129999999999998</v>
      </c>
      <c r="J44" s="623"/>
      <c r="K44" s="621"/>
      <c r="L44" s="621"/>
      <c r="M44" s="621"/>
      <c r="N44" s="621"/>
      <c r="P44" s="590"/>
      <c r="Q44" s="590"/>
      <c r="R44" s="590"/>
      <c r="S44" s="590"/>
      <c r="U44" s="590"/>
      <c r="V44" s="590"/>
      <c r="W44" s="590"/>
      <c r="X44" s="590"/>
    </row>
    <row r="45" spans="1:24" s="255" customFormat="1" ht="15" customHeight="1">
      <c r="A45" s="523">
        <f t="shared" si="2"/>
        <v>35</v>
      </c>
      <c r="B45" s="956" t="s">
        <v>32</v>
      </c>
      <c r="C45" s="289" t="s">
        <v>500</v>
      </c>
      <c r="D45" s="289" t="s">
        <v>500</v>
      </c>
      <c r="E45" s="289"/>
      <c r="F45" s="957"/>
      <c r="G45" s="957"/>
      <c r="H45" s="957"/>
      <c r="I45" s="957"/>
      <c r="J45" s="623"/>
      <c r="K45" s="957"/>
      <c r="L45" s="957"/>
      <c r="M45" s="957"/>
      <c r="N45" s="957"/>
      <c r="P45" s="590"/>
      <c r="Q45" s="590"/>
      <c r="R45" s="590"/>
      <c r="S45" s="590"/>
      <c r="U45" s="590"/>
      <c r="V45" s="590"/>
      <c r="W45" s="590"/>
      <c r="X45" s="590"/>
    </row>
    <row r="46" spans="1:24" s="255" customFormat="1" ht="15" customHeight="1">
      <c r="A46" s="523"/>
      <c r="B46" s="956" t="s">
        <v>282</v>
      </c>
      <c r="C46" s="289" t="s">
        <v>499</v>
      </c>
      <c r="D46" s="289" t="s">
        <v>499</v>
      </c>
      <c r="E46" s="289"/>
      <c r="F46" s="621">
        <v>0.42564629974962997</v>
      </c>
      <c r="G46" s="621">
        <v>0.41236961669738242</v>
      </c>
      <c r="H46" s="621">
        <v>0.4011949904885001</v>
      </c>
      <c r="I46" s="621">
        <v>0.35285446457680059</v>
      </c>
      <c r="J46" s="623"/>
      <c r="K46" s="624">
        <v>0.42802541601414901</v>
      </c>
      <c r="L46" s="624">
        <v>0.41236961669738242</v>
      </c>
      <c r="M46" s="624">
        <v>0.4011949904885001</v>
      </c>
      <c r="N46" s="624">
        <v>0.35285446457680059</v>
      </c>
      <c r="P46" s="590"/>
      <c r="Q46" s="590"/>
      <c r="R46" s="590"/>
      <c r="S46" s="590"/>
      <c r="U46" s="590"/>
      <c r="V46" s="590"/>
      <c r="W46" s="590"/>
      <c r="X46" s="590"/>
    </row>
    <row r="47" spans="1:24" s="552" customFormat="1">
      <c r="A47" s="523">
        <f>A45+1</f>
        <v>36</v>
      </c>
      <c r="B47" s="956" t="s">
        <v>711</v>
      </c>
      <c r="C47" s="289" t="s">
        <v>501</v>
      </c>
      <c r="D47" s="289" t="s">
        <v>501</v>
      </c>
      <c r="E47" s="262"/>
      <c r="F47" s="789">
        <v>0.296039690457025</v>
      </c>
      <c r="G47" s="789">
        <v>0.21157183038897751</v>
      </c>
      <c r="H47" s="789">
        <v>0.22197477267712101</v>
      </c>
      <c r="I47" s="789">
        <v>0.15474431008530301</v>
      </c>
      <c r="J47" s="448"/>
      <c r="K47" s="620">
        <v>0.456362102481222</v>
      </c>
      <c r="L47" s="620">
        <v>0.2117620344622777</v>
      </c>
      <c r="M47" s="620">
        <v>0.22516617779186371</v>
      </c>
      <c r="N47" s="620">
        <v>0.14945796417400359</v>
      </c>
    </row>
    <row r="48" spans="1:24" s="552" customFormat="1">
      <c r="A48" s="523">
        <f>A47+1</f>
        <v>37</v>
      </c>
      <c r="B48" s="956" t="s">
        <v>721</v>
      </c>
      <c r="C48" s="289">
        <v>2016</v>
      </c>
      <c r="D48" s="289">
        <v>2016</v>
      </c>
      <c r="E48" s="262"/>
      <c r="F48" s="789">
        <v>0.24303306902550001</v>
      </c>
      <c r="G48" s="789">
        <v>0.18835132549203801</v>
      </c>
      <c r="H48" s="789">
        <v>0.191303817475105</v>
      </c>
      <c r="I48" s="789">
        <v>0.159677844966674</v>
      </c>
      <c r="J48" s="448"/>
      <c r="K48" s="620">
        <v>0.400780523099316</v>
      </c>
      <c r="L48" s="620">
        <v>0.18835132549203831</v>
      </c>
      <c r="M48" s="620">
        <v>0.1913038174751048</v>
      </c>
      <c r="N48" s="620">
        <v>0.159677844966674</v>
      </c>
    </row>
    <row r="49" spans="1:79" s="255" customFormat="1" ht="15" customHeight="1">
      <c r="A49" s="523">
        <f t="shared" ref="A49:A58" si="3">A48+1</f>
        <v>38</v>
      </c>
      <c r="B49" s="956" t="s">
        <v>33</v>
      </c>
      <c r="C49" s="289" t="s">
        <v>503</v>
      </c>
      <c r="D49" s="289" t="s">
        <v>503</v>
      </c>
      <c r="E49" s="289"/>
      <c r="F49" s="621">
        <v>0.255073803969464</v>
      </c>
      <c r="G49" s="621">
        <v>0.22300649904095901</v>
      </c>
      <c r="H49" s="621">
        <v>0.22760229845946139</v>
      </c>
      <c r="I49" s="621">
        <v>0.1952517820546518</v>
      </c>
      <c r="J49" s="623"/>
      <c r="K49" s="624">
        <v>0.38044930872079002</v>
      </c>
      <c r="L49" s="624">
        <v>0.22300649904095901</v>
      </c>
      <c r="M49" s="624">
        <v>0.22760229845946139</v>
      </c>
      <c r="N49" s="624">
        <v>0.1952517820546518</v>
      </c>
      <c r="P49" s="590"/>
      <c r="Q49" s="590"/>
      <c r="R49" s="590"/>
      <c r="S49" s="590"/>
      <c r="U49" s="590"/>
      <c r="V49" s="590"/>
      <c r="W49" s="590"/>
      <c r="X49" s="590"/>
    </row>
    <row r="50" spans="1:79" s="255" customFormat="1" ht="15" customHeight="1">
      <c r="A50" s="523">
        <f t="shared" si="3"/>
        <v>39</v>
      </c>
      <c r="B50" s="956" t="s">
        <v>34</v>
      </c>
      <c r="C50" s="289" t="s">
        <v>276</v>
      </c>
      <c r="D50" s="289" t="s">
        <v>503</v>
      </c>
      <c r="E50" s="289"/>
      <c r="F50" s="621">
        <v>1.2218194576891099</v>
      </c>
      <c r="G50" s="621">
        <v>0.97256854533867498</v>
      </c>
      <c r="H50" s="621">
        <v>0.97122793160188292</v>
      </c>
      <c r="I50" s="621">
        <v>0.72299094409975473</v>
      </c>
      <c r="J50" s="623"/>
      <c r="K50" s="868"/>
      <c r="L50" s="868"/>
      <c r="M50" s="868"/>
      <c r="N50" s="868"/>
      <c r="P50" s="590"/>
      <c r="Q50" s="590"/>
      <c r="R50" s="590"/>
      <c r="S50" s="590"/>
      <c r="U50" s="590"/>
      <c r="V50" s="590"/>
      <c r="W50" s="590"/>
      <c r="X50" s="590"/>
    </row>
    <row r="51" spans="1:79" s="255" customFormat="1" ht="15" customHeight="1">
      <c r="A51" s="523">
        <f t="shared" si="3"/>
        <v>40</v>
      </c>
      <c r="B51" s="956" t="s">
        <v>283</v>
      </c>
      <c r="C51" s="289" t="s">
        <v>278</v>
      </c>
      <c r="D51" s="289" t="s">
        <v>503</v>
      </c>
      <c r="E51" s="289"/>
      <c r="F51" s="621">
        <v>0.24498902290198099</v>
      </c>
      <c r="G51" s="621">
        <v>0.23299705369704371</v>
      </c>
      <c r="H51" s="621">
        <v>0.2373548762733243</v>
      </c>
      <c r="I51" s="621">
        <v>0.22209116368699131</v>
      </c>
      <c r="J51" s="623"/>
      <c r="K51" s="621"/>
      <c r="L51" s="621"/>
      <c r="M51" s="621"/>
      <c r="N51" s="621"/>
      <c r="P51" s="590"/>
      <c r="Q51" s="590"/>
      <c r="R51" s="590"/>
      <c r="S51" s="590"/>
      <c r="U51" s="590"/>
      <c r="V51" s="590"/>
      <c r="W51" s="590"/>
      <c r="X51" s="590"/>
    </row>
    <row r="52" spans="1:79" s="255" customFormat="1" ht="15" customHeight="1">
      <c r="A52" s="523">
        <f t="shared" si="3"/>
        <v>41</v>
      </c>
      <c r="B52" s="956" t="s">
        <v>35</v>
      </c>
      <c r="C52" s="289" t="s">
        <v>275</v>
      </c>
      <c r="D52" s="289" t="s">
        <v>275</v>
      </c>
      <c r="E52" s="289"/>
      <c r="F52" s="621">
        <v>0.32104249469597002</v>
      </c>
      <c r="G52" s="621">
        <v>0.26100000000000001</v>
      </c>
      <c r="H52" s="621">
        <v>0.24399999999999999</v>
      </c>
      <c r="I52" s="621">
        <v>0.23200000000000001</v>
      </c>
      <c r="J52" s="623"/>
      <c r="K52" s="624"/>
      <c r="L52" s="624"/>
      <c r="M52" s="624"/>
      <c r="N52" s="624"/>
      <c r="P52" s="590"/>
      <c r="Q52" s="590"/>
      <c r="R52" s="590"/>
      <c r="S52" s="590"/>
      <c r="U52" s="590"/>
      <c r="V52" s="590"/>
      <c r="W52" s="590"/>
      <c r="X52" s="590"/>
    </row>
    <row r="53" spans="1:79" s="255" customFormat="1" ht="15" customHeight="1">
      <c r="A53" s="523">
        <f t="shared" si="3"/>
        <v>42</v>
      </c>
      <c r="B53" s="956" t="s">
        <v>36</v>
      </c>
      <c r="C53" s="289" t="s">
        <v>503</v>
      </c>
      <c r="D53" s="289" t="s">
        <v>503</v>
      </c>
      <c r="E53" s="289"/>
      <c r="F53" s="621">
        <v>0.3301</v>
      </c>
      <c r="G53" s="621">
        <v>0.28139999999999998</v>
      </c>
      <c r="H53" s="621">
        <v>0.2591</v>
      </c>
      <c r="I53" s="621">
        <v>0.2198</v>
      </c>
      <c r="J53" s="623"/>
      <c r="K53" s="621">
        <v>0.3</v>
      </c>
      <c r="L53" s="621">
        <v>0.28139999999999998</v>
      </c>
      <c r="M53" s="621">
        <v>0.2591</v>
      </c>
      <c r="N53" s="621">
        <v>0.2198</v>
      </c>
      <c r="P53" s="590"/>
      <c r="Q53" s="590"/>
      <c r="R53" s="590"/>
      <c r="S53" s="590"/>
      <c r="U53" s="590"/>
      <c r="V53" s="590"/>
      <c r="W53" s="590"/>
      <c r="X53" s="590"/>
    </row>
    <row r="54" spans="1:79" s="255" customFormat="1" ht="15" customHeight="1">
      <c r="A54" s="523">
        <f t="shared" si="3"/>
        <v>43</v>
      </c>
      <c r="B54" s="956" t="s">
        <v>284</v>
      </c>
      <c r="C54" s="289" t="s">
        <v>272</v>
      </c>
      <c r="D54" s="289" t="s">
        <v>272</v>
      </c>
      <c r="E54" s="289"/>
      <c r="F54" s="621">
        <v>0.33164267203188802</v>
      </c>
      <c r="G54" s="621">
        <v>0.30239021870449068</v>
      </c>
      <c r="H54" s="621">
        <v>0.29814574144455153</v>
      </c>
      <c r="I54" s="621">
        <v>0.27575307917868108</v>
      </c>
      <c r="J54" s="622"/>
      <c r="K54" s="621"/>
      <c r="L54" s="621"/>
      <c r="M54" s="621"/>
      <c r="N54" s="621"/>
      <c r="P54" s="590"/>
      <c r="Q54" s="590"/>
      <c r="R54" s="590"/>
      <c r="S54" s="590"/>
      <c r="U54" s="590"/>
      <c r="V54" s="590"/>
      <c r="W54" s="590"/>
      <c r="X54" s="590"/>
    </row>
    <row r="55" spans="1:79" s="255" customFormat="1" ht="15" customHeight="1">
      <c r="A55" s="523">
        <f t="shared" si="3"/>
        <v>44</v>
      </c>
      <c r="B55" s="956" t="s">
        <v>722</v>
      </c>
      <c r="C55" s="289">
        <v>2016</v>
      </c>
      <c r="D55" s="289">
        <v>2016</v>
      </c>
      <c r="E55" s="289"/>
      <c r="F55" s="650"/>
      <c r="G55" s="650"/>
      <c r="H55" s="650"/>
      <c r="I55" s="650"/>
      <c r="J55" s="622"/>
      <c r="K55" s="650"/>
      <c r="L55" s="650"/>
      <c r="M55" s="650"/>
      <c r="N55" s="650"/>
      <c r="P55" s="590"/>
      <c r="Q55" s="590"/>
      <c r="R55" s="590"/>
      <c r="S55" s="590"/>
      <c r="U55" s="590"/>
      <c r="V55" s="590"/>
      <c r="W55" s="590"/>
      <c r="X55" s="590"/>
    </row>
    <row r="56" spans="1:79" s="255" customFormat="1" ht="15" customHeight="1">
      <c r="A56" s="523">
        <f t="shared" si="3"/>
        <v>45</v>
      </c>
      <c r="B56" s="956" t="s">
        <v>130</v>
      </c>
      <c r="C56" s="289" t="s">
        <v>499</v>
      </c>
      <c r="D56" s="289" t="s">
        <v>499</v>
      </c>
      <c r="E56" s="289"/>
      <c r="F56" s="650"/>
      <c r="G56" s="650"/>
      <c r="H56" s="650"/>
      <c r="I56" s="650"/>
      <c r="J56" s="622"/>
      <c r="K56" s="650"/>
      <c r="L56" s="650"/>
      <c r="M56" s="650"/>
      <c r="N56" s="650"/>
      <c r="P56" s="590"/>
      <c r="Q56" s="590"/>
      <c r="R56" s="590"/>
      <c r="S56" s="590"/>
      <c r="U56" s="590"/>
      <c r="V56" s="590"/>
      <c r="W56" s="590"/>
      <c r="X56" s="590"/>
    </row>
    <row r="57" spans="1:79" s="255" customFormat="1" ht="15" customHeight="1">
      <c r="A57" s="523">
        <f t="shared" si="3"/>
        <v>46</v>
      </c>
      <c r="B57" s="956" t="s">
        <v>37</v>
      </c>
      <c r="C57" s="289" t="s">
        <v>500</v>
      </c>
      <c r="D57" s="289" t="s">
        <v>500</v>
      </c>
      <c r="E57" s="289"/>
      <c r="F57" s="621">
        <v>0.48373774313360501</v>
      </c>
      <c r="G57" s="621">
        <v>0.41475373701275858</v>
      </c>
      <c r="H57" s="621">
        <v>0.41757192285168732</v>
      </c>
      <c r="I57" s="621">
        <v>0.34079832692745771</v>
      </c>
      <c r="J57" s="622"/>
      <c r="K57" s="621">
        <v>0.55190003012448796</v>
      </c>
      <c r="L57" s="621">
        <v>0.46688208174308449</v>
      </c>
      <c r="M57" s="621">
        <v>0.46829240328587812</v>
      </c>
      <c r="N57" s="621">
        <v>0.4182454818876058</v>
      </c>
      <c r="P57" s="590"/>
      <c r="Q57" s="590"/>
      <c r="R57" s="590"/>
      <c r="S57" s="590"/>
      <c r="U57" s="590"/>
      <c r="V57" s="590"/>
      <c r="W57" s="590"/>
      <c r="X57" s="590"/>
    </row>
    <row r="58" spans="1:79" s="255" customFormat="1" ht="15" customHeight="1" thickBot="1">
      <c r="A58" s="523">
        <f t="shared" si="3"/>
        <v>47</v>
      </c>
      <c r="B58" s="511" t="s">
        <v>38</v>
      </c>
      <c r="C58" s="290" t="s">
        <v>502</v>
      </c>
      <c r="D58" s="290" t="s">
        <v>502</v>
      </c>
      <c r="E58" s="289"/>
      <c r="F58" s="625">
        <v>0.29070000000000001</v>
      </c>
      <c r="G58" s="625">
        <v>0.26769999999999999</v>
      </c>
      <c r="H58" s="625">
        <v>0.2576</v>
      </c>
      <c r="I58" s="625">
        <v>0.2109</v>
      </c>
      <c r="J58" s="622"/>
      <c r="K58" s="625">
        <v>0.30620000000000003</v>
      </c>
      <c r="L58" s="625">
        <v>0.26650000000000001</v>
      </c>
      <c r="M58" s="625">
        <v>0.25619999999999998</v>
      </c>
      <c r="N58" s="625">
        <v>0.2092</v>
      </c>
      <c r="P58" s="626"/>
      <c r="Q58" s="590"/>
      <c r="R58" s="590"/>
      <c r="S58" s="590"/>
      <c r="U58" s="590"/>
      <c r="V58" s="590"/>
      <c r="W58" s="590"/>
      <c r="X58" s="590"/>
    </row>
    <row r="59" spans="1:79">
      <c r="B59" s="145"/>
      <c r="C59" s="123"/>
      <c r="D59" s="123"/>
      <c r="E59" s="146"/>
      <c r="F59" s="146"/>
      <c r="G59" s="146"/>
      <c r="H59" s="146"/>
      <c r="I59" s="146"/>
      <c r="J59" s="146"/>
      <c r="K59" s="146"/>
      <c r="L59" s="146"/>
      <c r="M59" s="146"/>
      <c r="N59" s="146"/>
      <c r="P59" s="146"/>
      <c r="Q59" s="146"/>
      <c r="R59" s="146"/>
    </row>
    <row r="60" spans="1:79">
      <c r="B60" s="145"/>
      <c r="C60" s="123"/>
      <c r="D60" s="123"/>
      <c r="E60" s="146"/>
      <c r="F60" s="146"/>
      <c r="G60" s="146"/>
      <c r="H60" s="146"/>
      <c r="I60" s="146"/>
      <c r="J60" s="146"/>
      <c r="K60" s="146"/>
      <c r="L60" s="146"/>
      <c r="M60" s="146"/>
      <c r="N60" s="146"/>
      <c r="P60" s="146"/>
      <c r="Q60" s="146"/>
      <c r="R60" s="146"/>
    </row>
    <row r="61" spans="1:79" s="34" customFormat="1" ht="15" customHeight="1">
      <c r="A61" s="147"/>
      <c r="B61" s="5"/>
      <c r="C61" s="357" t="s">
        <v>39</v>
      </c>
      <c r="D61" s="4"/>
      <c r="E61" s="148"/>
      <c r="F61" s="148"/>
      <c r="G61" s="148"/>
      <c r="H61" s="148"/>
      <c r="I61" s="148"/>
      <c r="J61" s="148"/>
      <c r="K61" s="148"/>
      <c r="L61" s="148"/>
      <c r="M61" s="35"/>
      <c r="N61" s="35"/>
      <c r="O61" s="4"/>
      <c r="P61" s="35"/>
      <c r="Q61" s="36"/>
      <c r="R61" s="37"/>
      <c r="S61" s="37"/>
      <c r="T61" s="150"/>
      <c r="U61" s="36"/>
      <c r="V61" s="150"/>
      <c r="W61" s="150"/>
      <c r="X61" s="38"/>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151"/>
      <c r="BG61" s="151"/>
      <c r="BH61" s="151"/>
      <c r="BI61" s="152"/>
      <c r="BJ61" s="152"/>
      <c r="BK61" s="152"/>
      <c r="BL61" s="152"/>
      <c r="BM61" s="152"/>
      <c r="BN61" s="153"/>
      <c r="BO61" s="153"/>
      <c r="BP61" s="153"/>
      <c r="BQ61" s="153"/>
      <c r="BR61" s="153"/>
      <c r="BS61" s="153"/>
      <c r="BT61" s="153"/>
      <c r="BU61" s="153"/>
      <c r="BV61" s="153"/>
      <c r="BW61" s="153"/>
      <c r="BX61" s="153"/>
      <c r="BY61" s="153"/>
      <c r="BZ61" s="153"/>
      <c r="CA61" s="153"/>
    </row>
    <row r="62" spans="1:79" s="34" customFormat="1" ht="11.25" customHeight="1">
      <c r="A62" s="147"/>
      <c r="B62" s="8"/>
      <c r="C62" s="357"/>
      <c r="D62" s="49"/>
      <c r="E62" s="38"/>
      <c r="F62" s="38"/>
      <c r="G62" s="38"/>
      <c r="H62" s="38"/>
      <c r="I62" s="38"/>
      <c r="J62" s="38"/>
      <c r="K62" s="38"/>
      <c r="L62" s="38"/>
      <c r="M62" s="38"/>
      <c r="N62" s="38"/>
      <c r="O62" s="4"/>
      <c r="P62" s="38"/>
      <c r="Q62" s="38"/>
      <c r="R62" s="39"/>
      <c r="S62" s="39"/>
      <c r="T62" s="150"/>
      <c r="U62" s="150"/>
      <c r="V62" s="150"/>
      <c r="W62" s="150"/>
      <c r="X62" s="38"/>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151"/>
      <c r="BG62" s="151"/>
      <c r="BH62" s="151"/>
      <c r="BI62" s="152"/>
      <c r="BJ62" s="152"/>
      <c r="BK62" s="152"/>
      <c r="BL62" s="152"/>
      <c r="BM62" s="152"/>
      <c r="BN62" s="153"/>
      <c r="BO62" s="153"/>
      <c r="BP62" s="153"/>
      <c r="BQ62" s="153"/>
      <c r="BR62" s="153"/>
      <c r="BS62" s="153"/>
      <c r="BT62" s="153"/>
      <c r="BU62" s="153"/>
      <c r="BV62" s="153"/>
      <c r="BW62" s="153"/>
      <c r="BX62" s="153"/>
      <c r="BY62" s="153"/>
      <c r="BZ62" s="153"/>
      <c r="CA62" s="153"/>
    </row>
    <row r="63" spans="1:79" s="34" customFormat="1" ht="14.25" customHeight="1">
      <c r="A63" s="147"/>
      <c r="B63" s="13"/>
      <c r="C63" s="357" t="s">
        <v>40</v>
      </c>
      <c r="D63" s="4"/>
      <c r="E63" s="17"/>
      <c r="F63" s="17"/>
      <c r="G63" s="17"/>
      <c r="H63" s="17"/>
      <c r="I63" s="17"/>
      <c r="J63" s="17"/>
      <c r="K63" s="17"/>
      <c r="L63" s="17"/>
      <c r="M63" s="17"/>
      <c r="N63" s="17"/>
      <c r="O63" s="4"/>
      <c r="P63" s="17"/>
      <c r="Q63" s="36"/>
      <c r="R63" s="41"/>
      <c r="S63" s="41"/>
      <c r="T63" s="150"/>
      <c r="U63" s="152"/>
      <c r="V63" s="150"/>
      <c r="W63" s="150"/>
      <c r="X63" s="38"/>
      <c r="Y63" s="152"/>
      <c r="Z63" s="152"/>
      <c r="AA63" s="152"/>
      <c r="AB63" s="152"/>
      <c r="AC63" s="152"/>
      <c r="AD63" s="152"/>
      <c r="AE63" s="152"/>
      <c r="AF63" s="152"/>
      <c r="AG63" s="152"/>
      <c r="AH63" s="152"/>
      <c r="AI63" s="152"/>
      <c r="AJ63" s="152"/>
      <c r="AK63" s="152"/>
      <c r="AL63" s="152"/>
      <c r="AM63" s="152"/>
      <c r="AN63" s="152"/>
      <c r="AO63" s="152"/>
      <c r="AP63" s="152"/>
      <c r="AQ63" s="17"/>
      <c r="AR63" s="17"/>
      <c r="AS63" s="17"/>
      <c r="AT63" s="152"/>
      <c r="AU63" s="17"/>
      <c r="AV63" s="17"/>
      <c r="AW63" s="17"/>
      <c r="AX63" s="152"/>
      <c r="AY63" s="152"/>
      <c r="AZ63" s="152"/>
      <c r="BA63" s="152"/>
      <c r="BB63" s="152"/>
      <c r="BC63" s="152"/>
      <c r="BD63" s="152"/>
      <c r="BE63" s="152"/>
      <c r="BF63" s="151"/>
      <c r="BG63" s="151"/>
      <c r="BH63" s="151"/>
      <c r="BI63" s="152"/>
      <c r="BJ63" s="152"/>
      <c r="BK63" s="152"/>
      <c r="BL63" s="152"/>
      <c r="BM63" s="152"/>
      <c r="BN63" s="153"/>
      <c r="BO63" s="153"/>
      <c r="BP63" s="153"/>
      <c r="BQ63" s="153"/>
      <c r="BR63" s="153"/>
      <c r="BS63" s="153"/>
      <c r="BT63" s="153"/>
      <c r="BU63" s="153"/>
      <c r="BV63" s="153"/>
      <c r="BW63" s="153"/>
      <c r="BX63" s="153"/>
      <c r="BY63" s="153"/>
      <c r="BZ63" s="153"/>
      <c r="CA63" s="153"/>
    </row>
    <row r="64" spans="1:79" s="34" customFormat="1" ht="12" customHeight="1">
      <c r="A64" s="147"/>
      <c r="B64" s="8"/>
      <c r="C64" s="357"/>
      <c r="D64" s="49"/>
      <c r="E64" s="38"/>
      <c r="F64" s="38"/>
      <c r="G64" s="38"/>
      <c r="H64" s="38"/>
      <c r="I64" s="38"/>
      <c r="J64" s="38"/>
      <c r="K64" s="38"/>
      <c r="L64" s="38"/>
      <c r="M64" s="38"/>
      <c r="N64" s="38"/>
      <c r="O64" s="38"/>
      <c r="P64" s="38"/>
      <c r="Q64" s="38"/>
      <c r="R64" s="39"/>
      <c r="S64" s="39"/>
      <c r="T64" s="150"/>
      <c r="U64" s="150"/>
      <c r="V64" s="150"/>
      <c r="W64" s="150"/>
      <c r="X64" s="38"/>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151"/>
      <c r="BG64" s="151"/>
      <c r="BH64" s="151"/>
      <c r="BI64" s="152"/>
      <c r="BJ64" s="152"/>
      <c r="BK64" s="152"/>
      <c r="BL64" s="152"/>
      <c r="BM64" s="152"/>
      <c r="BN64" s="153"/>
      <c r="BO64" s="153"/>
      <c r="BP64" s="153"/>
      <c r="BQ64" s="153"/>
      <c r="BR64" s="153"/>
      <c r="BS64" s="153"/>
      <c r="BT64" s="153"/>
      <c r="BU64" s="153"/>
      <c r="BV64" s="153"/>
      <c r="BW64" s="153"/>
      <c r="BX64" s="153"/>
      <c r="BY64" s="153"/>
      <c r="BZ64" s="153"/>
      <c r="CA64" s="153"/>
    </row>
    <row r="65" spans="1:79" s="34" customFormat="1" ht="14.25" customHeight="1">
      <c r="A65" s="147"/>
      <c r="B65" s="77"/>
      <c r="C65" s="357" t="s">
        <v>41</v>
      </c>
      <c r="D65" s="4"/>
      <c r="E65" s="17"/>
      <c r="F65" s="17"/>
      <c r="G65" s="17"/>
      <c r="H65" s="17"/>
      <c r="I65" s="17"/>
      <c r="J65" s="17"/>
      <c r="K65" s="17"/>
      <c r="L65" s="17"/>
      <c r="M65" s="17"/>
      <c r="N65" s="17"/>
      <c r="O65" s="17"/>
      <c r="P65" s="17"/>
      <c r="Q65" s="36"/>
      <c r="R65" s="41"/>
      <c r="S65" s="41"/>
      <c r="T65" s="39"/>
      <c r="U65" s="36"/>
      <c r="V65" s="39"/>
      <c r="W65" s="39"/>
      <c r="X65" s="38"/>
      <c r="Y65" s="36"/>
      <c r="Z65" s="36"/>
      <c r="AA65" s="36"/>
      <c r="AB65" s="36"/>
      <c r="AC65" s="36"/>
      <c r="AD65" s="36"/>
      <c r="AE65" s="36"/>
      <c r="AF65" s="36"/>
      <c r="AG65" s="36"/>
      <c r="AH65" s="36"/>
      <c r="AI65" s="36"/>
      <c r="AJ65" s="36"/>
      <c r="AK65" s="36"/>
      <c r="AL65" s="36"/>
      <c r="AM65" s="36"/>
      <c r="AN65" s="36"/>
      <c r="AO65" s="36"/>
      <c r="AP65" s="36"/>
      <c r="AQ65" s="17"/>
      <c r="AR65" s="17"/>
      <c r="AS65" s="17"/>
      <c r="AT65" s="36"/>
      <c r="AU65" s="17"/>
      <c r="AV65" s="17"/>
      <c r="AW65" s="17"/>
      <c r="AX65" s="36"/>
      <c r="AY65" s="36"/>
      <c r="AZ65" s="36"/>
      <c r="BA65" s="36"/>
      <c r="BB65" s="36"/>
      <c r="BC65" s="36"/>
      <c r="BD65" s="36"/>
      <c r="BE65" s="36"/>
      <c r="BF65" s="38"/>
      <c r="BG65" s="38"/>
      <c r="BH65" s="38"/>
      <c r="BI65" s="152"/>
      <c r="BJ65" s="152"/>
      <c r="BK65" s="152"/>
      <c r="BL65" s="152"/>
      <c r="BM65" s="152"/>
      <c r="BN65" s="153"/>
      <c r="BO65" s="153"/>
      <c r="BP65" s="153"/>
      <c r="BQ65" s="153"/>
      <c r="BR65" s="153"/>
      <c r="BS65" s="153"/>
      <c r="BT65" s="153"/>
      <c r="BU65" s="153"/>
      <c r="BV65" s="153"/>
      <c r="BW65" s="153"/>
      <c r="BX65" s="153"/>
      <c r="BY65" s="153"/>
      <c r="BZ65" s="153"/>
      <c r="CA65" s="153"/>
    </row>
    <row r="66" spans="1:79" ht="15">
      <c r="C66" s="357"/>
      <c r="E66" s="4"/>
      <c r="F66" s="4"/>
      <c r="G66" s="4"/>
      <c r="H66" s="4"/>
      <c r="I66" s="4"/>
      <c r="J66" s="4"/>
      <c r="K66" s="4"/>
      <c r="M66" s="4"/>
      <c r="O66" s="95"/>
      <c r="Q66" s="165"/>
    </row>
    <row r="67" spans="1:79" ht="15">
      <c r="B67" s="635"/>
      <c r="C67" s="357" t="s">
        <v>541</v>
      </c>
      <c r="E67" s="4"/>
      <c r="F67" s="4"/>
      <c r="G67" s="4"/>
      <c r="H67" s="4"/>
      <c r="I67" s="4"/>
      <c r="J67" s="4"/>
      <c r="K67" s="4"/>
      <c r="M67" s="4"/>
      <c r="O67" s="95"/>
      <c r="Q67" s="165"/>
    </row>
    <row r="68" spans="1:79" ht="15">
      <c r="C68" s="357"/>
    </row>
    <row r="69" spans="1:79" ht="15">
      <c r="B69" s="139"/>
      <c r="C69" s="357"/>
      <c r="E69" s="4"/>
      <c r="F69" s="4"/>
      <c r="G69" s="4"/>
      <c r="H69" s="4"/>
      <c r="I69" s="4"/>
      <c r="J69" s="4"/>
      <c r="K69" s="4"/>
      <c r="M69" s="4"/>
      <c r="O69" s="95"/>
      <c r="Q69" s="165"/>
    </row>
    <row r="70" spans="1:79" s="252" customFormat="1" ht="15">
      <c r="A70" s="274"/>
      <c r="B70" s="16" t="s">
        <v>643</v>
      </c>
      <c r="C70" s="357"/>
      <c r="L70" s="241"/>
      <c r="O70" s="552"/>
      <c r="Q70" s="553"/>
    </row>
    <row r="71" spans="1:79" s="252" customFormat="1" ht="15">
      <c r="A71" s="274"/>
      <c r="B71" s="252" t="s">
        <v>729</v>
      </c>
      <c r="C71" s="357"/>
      <c r="L71" s="241"/>
      <c r="O71" s="552"/>
      <c r="Q71" s="553"/>
    </row>
    <row r="72" spans="1:79" s="252" customFormat="1" ht="15">
      <c r="A72" s="274"/>
      <c r="B72" s="252" t="s">
        <v>683</v>
      </c>
      <c r="C72" s="357"/>
      <c r="L72" s="241"/>
      <c r="O72" s="552"/>
      <c r="Q72" s="553"/>
    </row>
    <row r="73" spans="1:79" s="252" customFormat="1" ht="15">
      <c r="A73" s="274"/>
      <c r="C73" s="357"/>
      <c r="L73" s="241"/>
      <c r="O73" s="552"/>
      <c r="Q73" s="553"/>
    </row>
    <row r="74" spans="1:79" ht="15" customHeight="1">
      <c r="B74" s="155" t="s">
        <v>42</v>
      </c>
      <c r="C74" s="953"/>
      <c r="D74" s="953"/>
      <c r="E74" s="38"/>
      <c r="F74" s="38"/>
      <c r="G74" s="38"/>
      <c r="H74" s="38"/>
      <c r="I74" s="38"/>
      <c r="J74" s="38"/>
      <c r="K74" s="38"/>
      <c r="L74" s="38"/>
      <c r="M74" s="38"/>
      <c r="N74" s="38"/>
      <c r="O74" s="22"/>
      <c r="P74" s="22"/>
      <c r="Q74" s="22"/>
    </row>
    <row r="75" spans="1:79" ht="15" customHeight="1">
      <c r="B75" s="16" t="s">
        <v>538</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79" ht="15" customHeight="1">
      <c r="B76" s="16" t="s">
        <v>306</v>
      </c>
      <c r="C76" s="953"/>
      <c r="D76" s="953"/>
      <c r="E76" s="38"/>
      <c r="F76" s="38"/>
      <c r="G76" s="38"/>
      <c r="H76" s="38"/>
      <c r="I76" s="38"/>
      <c r="J76" s="38"/>
      <c r="K76" s="38"/>
      <c r="L76" s="38"/>
      <c r="M76" s="38"/>
      <c r="N76" s="38"/>
      <c r="O76" s="22"/>
      <c r="P76" s="22"/>
      <c r="Q76" s="22"/>
    </row>
    <row r="77" spans="1:79" ht="15.75" customHeight="1">
      <c r="B77" s="16" t="s">
        <v>307</v>
      </c>
      <c r="C77" s="16"/>
      <c r="D77" s="16"/>
      <c r="E77" s="16"/>
      <c r="F77" s="16"/>
      <c r="G77" s="16"/>
      <c r="H77" s="16"/>
      <c r="I77" s="16"/>
      <c r="J77" s="16"/>
      <c r="K77" s="16"/>
      <c r="L77" s="16"/>
      <c r="M77" s="16"/>
      <c r="N77" s="16"/>
      <c r="O77" s="43"/>
      <c r="P77" s="44"/>
      <c r="Q77" s="44"/>
    </row>
    <row r="78" spans="1:79" ht="15.75" customHeight="1">
      <c r="B78" s="16" t="s">
        <v>299</v>
      </c>
      <c r="C78" s="16"/>
      <c r="D78" s="16"/>
      <c r="E78" s="16"/>
      <c r="F78" s="16"/>
      <c r="G78" s="16"/>
      <c r="H78" s="16"/>
      <c r="I78" s="16"/>
      <c r="J78" s="16"/>
      <c r="K78" s="16"/>
      <c r="L78" s="16"/>
      <c r="M78" s="16"/>
      <c r="N78" s="16"/>
      <c r="O78" s="43"/>
      <c r="P78" s="44"/>
      <c r="Q78" s="44"/>
    </row>
    <row r="79" spans="1:79" ht="15.75" customHeight="1">
      <c r="B79" s="16" t="s">
        <v>84</v>
      </c>
      <c r="C79" s="16"/>
      <c r="D79" s="16"/>
      <c r="E79" s="16"/>
      <c r="F79" s="16"/>
      <c r="G79" s="16"/>
      <c r="H79" s="16"/>
      <c r="I79" s="16"/>
      <c r="J79" s="16"/>
      <c r="K79" s="16"/>
      <c r="L79" s="16"/>
      <c r="M79" s="16"/>
      <c r="N79" s="16"/>
      <c r="O79" s="43"/>
      <c r="P79" s="44"/>
      <c r="Q79" s="44"/>
    </row>
    <row r="80" spans="1:79" ht="15.75" customHeight="1">
      <c r="B80" s="16" t="s">
        <v>308</v>
      </c>
      <c r="C80" s="16"/>
      <c r="D80" s="16"/>
      <c r="E80" s="16"/>
      <c r="F80" s="16"/>
      <c r="G80" s="16"/>
      <c r="H80" s="16"/>
      <c r="I80" s="16"/>
      <c r="J80" s="16"/>
      <c r="K80" s="16"/>
      <c r="L80" s="16"/>
      <c r="M80" s="16"/>
      <c r="N80" s="16"/>
      <c r="O80" s="43"/>
      <c r="P80" s="44"/>
      <c r="Q80" s="44"/>
    </row>
    <row r="81" spans="2:25" ht="15.75" customHeight="1">
      <c r="B81" s="16" t="s">
        <v>309</v>
      </c>
      <c r="C81" s="16"/>
      <c r="D81" s="16"/>
      <c r="E81" s="16"/>
      <c r="F81" s="16"/>
      <c r="G81" s="16"/>
      <c r="H81" s="16"/>
      <c r="I81" s="16"/>
      <c r="J81" s="16"/>
      <c r="K81" s="16"/>
      <c r="L81" s="16"/>
      <c r="M81" s="16"/>
      <c r="N81" s="16"/>
      <c r="O81" s="43"/>
      <c r="P81" s="44"/>
      <c r="Q81" s="44"/>
    </row>
    <row r="82" spans="2:25" ht="15.75" customHeight="1">
      <c r="B82" s="16" t="s">
        <v>310</v>
      </c>
      <c r="C82" s="16"/>
      <c r="D82" s="16"/>
      <c r="E82" s="16"/>
      <c r="F82" s="16"/>
      <c r="G82" s="16"/>
      <c r="H82" s="16"/>
      <c r="I82" s="16"/>
      <c r="J82" s="16"/>
      <c r="K82" s="16"/>
      <c r="L82" s="16"/>
      <c r="M82" s="16"/>
      <c r="N82" s="16"/>
      <c r="O82" s="43"/>
      <c r="P82" s="44"/>
      <c r="Q82" s="44"/>
    </row>
    <row r="83" spans="2:25" ht="15.75" customHeight="1">
      <c r="B83" s="16" t="s">
        <v>311</v>
      </c>
      <c r="C83" s="16"/>
      <c r="D83" s="16"/>
      <c r="E83" s="16"/>
      <c r="F83" s="16"/>
      <c r="G83" s="16"/>
      <c r="H83" s="16"/>
      <c r="I83" s="16"/>
      <c r="J83" s="16"/>
      <c r="K83" s="16"/>
      <c r="L83" s="16"/>
      <c r="M83" s="16"/>
      <c r="N83" s="16"/>
      <c r="O83" s="43"/>
      <c r="P83" s="44"/>
      <c r="Q83" s="44"/>
    </row>
    <row r="84" spans="2:25" ht="15.75" customHeight="1">
      <c r="B84" s="16" t="s">
        <v>44</v>
      </c>
      <c r="C84" s="16"/>
      <c r="D84" s="16"/>
      <c r="E84" s="16"/>
      <c r="F84" s="16"/>
      <c r="G84" s="16"/>
      <c r="H84" s="16"/>
      <c r="I84" s="16"/>
      <c r="J84" s="16"/>
      <c r="K84" s="16"/>
      <c r="L84" s="16"/>
      <c r="M84" s="16"/>
      <c r="N84" s="16"/>
      <c r="O84" s="43"/>
      <c r="P84" s="44"/>
      <c r="Q84" s="44"/>
    </row>
    <row r="85" spans="2:25" ht="15.75" customHeight="1">
      <c r="B85" s="16" t="s">
        <v>45</v>
      </c>
      <c r="C85" s="16"/>
      <c r="D85" s="16"/>
      <c r="E85" s="16"/>
      <c r="F85" s="16"/>
      <c r="G85" s="16"/>
      <c r="H85" s="16"/>
      <c r="I85" s="16"/>
      <c r="J85" s="16"/>
      <c r="K85" s="16"/>
      <c r="L85" s="16"/>
      <c r="M85" s="16"/>
      <c r="N85" s="16"/>
      <c r="O85" s="43"/>
      <c r="P85" s="44"/>
      <c r="Q85" s="44"/>
    </row>
    <row r="86" spans="2:25" ht="15.75" customHeight="1">
      <c r="B86" s="16" t="s">
        <v>46</v>
      </c>
      <c r="C86" s="16"/>
      <c r="D86" s="16"/>
      <c r="E86" s="16"/>
      <c r="F86" s="16"/>
      <c r="G86" s="16"/>
      <c r="H86" s="16"/>
      <c r="I86" s="16"/>
      <c r="J86" s="16"/>
      <c r="K86" s="16"/>
      <c r="L86" s="16"/>
      <c r="M86" s="16"/>
      <c r="N86" s="16"/>
      <c r="O86" s="43"/>
      <c r="P86" s="44"/>
      <c r="Q86" s="44"/>
    </row>
    <row r="87" spans="2:25" ht="15.75" customHeight="1">
      <c r="B87" s="16" t="s">
        <v>47</v>
      </c>
      <c r="C87" s="16"/>
      <c r="D87" s="16"/>
      <c r="E87" s="16"/>
      <c r="F87" s="16"/>
      <c r="G87" s="16"/>
      <c r="H87" s="16"/>
      <c r="I87" s="16"/>
      <c r="J87" s="16"/>
      <c r="K87" s="16"/>
      <c r="L87" s="16"/>
      <c r="M87" s="16"/>
      <c r="N87" s="16"/>
      <c r="O87" s="43"/>
      <c r="P87" s="44"/>
      <c r="Q87" s="44"/>
    </row>
    <row r="88" spans="2:25" ht="15.75" customHeight="1">
      <c r="B88" s="16" t="s">
        <v>48</v>
      </c>
      <c r="C88" s="16"/>
      <c r="D88" s="16"/>
      <c r="E88" s="16"/>
      <c r="F88" s="16"/>
      <c r="G88" s="16"/>
      <c r="H88" s="16"/>
      <c r="I88" s="16"/>
      <c r="J88" s="16"/>
      <c r="K88" s="16"/>
      <c r="L88" s="16"/>
      <c r="M88" s="16"/>
      <c r="N88" s="16"/>
      <c r="O88" s="43"/>
      <c r="P88" s="44"/>
      <c r="Q88" s="44"/>
    </row>
    <row r="89" spans="2:25" ht="15.75" customHeight="1">
      <c r="B89" s="16" t="s">
        <v>49</v>
      </c>
      <c r="C89" s="16"/>
      <c r="D89" s="16"/>
      <c r="E89" s="16"/>
      <c r="F89" s="16"/>
      <c r="G89" s="16"/>
      <c r="H89" s="16"/>
      <c r="I89" s="16"/>
      <c r="J89" s="16"/>
      <c r="K89" s="16"/>
      <c r="L89" s="16"/>
      <c r="M89" s="16"/>
      <c r="N89" s="16"/>
      <c r="O89" s="43"/>
      <c r="P89" s="44"/>
      <c r="Q89" s="44"/>
    </row>
    <row r="90" spans="2:25" ht="15.75" customHeight="1">
      <c r="B90" s="16" t="s">
        <v>50</v>
      </c>
      <c r="C90" s="16"/>
      <c r="D90" s="16"/>
      <c r="E90" s="16"/>
      <c r="F90" s="16"/>
      <c r="G90" s="16"/>
      <c r="H90" s="16"/>
      <c r="I90" s="16"/>
      <c r="J90" s="16"/>
      <c r="K90" s="16"/>
      <c r="L90" s="16"/>
      <c r="M90" s="16"/>
      <c r="N90" s="16"/>
      <c r="O90" s="43"/>
      <c r="P90" s="44"/>
      <c r="Q90" s="44"/>
    </row>
    <row r="91" spans="2:25" ht="15.75" customHeight="1">
      <c r="B91" s="16" t="s">
        <v>51</v>
      </c>
      <c r="C91" s="16"/>
      <c r="D91" s="16"/>
      <c r="E91" s="16"/>
      <c r="F91" s="16"/>
      <c r="G91" s="16"/>
      <c r="H91" s="16"/>
      <c r="I91" s="16"/>
      <c r="J91" s="16"/>
      <c r="K91" s="16"/>
      <c r="L91" s="16"/>
      <c r="M91" s="16"/>
      <c r="N91" s="16"/>
      <c r="O91" s="43"/>
      <c r="P91" s="44"/>
      <c r="Q91" s="44"/>
    </row>
    <row r="92" spans="2:25" ht="15.75" customHeight="1">
      <c r="B92" s="16" t="s">
        <v>52</v>
      </c>
      <c r="C92" s="16"/>
      <c r="D92" s="16"/>
      <c r="E92" s="16"/>
      <c r="F92" s="16"/>
      <c r="G92" s="16"/>
      <c r="H92" s="16"/>
      <c r="I92" s="16"/>
      <c r="J92" s="16"/>
      <c r="K92" s="16"/>
      <c r="L92" s="16"/>
      <c r="M92" s="16"/>
      <c r="N92" s="16"/>
      <c r="O92" s="43"/>
      <c r="P92" s="44"/>
      <c r="Q92" s="44"/>
    </row>
    <row r="93" spans="2:25" ht="15.75" customHeight="1">
      <c r="B93" s="16" t="s">
        <v>53</v>
      </c>
      <c r="C93" s="16"/>
      <c r="D93" s="16"/>
      <c r="E93" s="16"/>
      <c r="F93" s="16"/>
      <c r="G93" s="16"/>
      <c r="H93" s="16"/>
      <c r="I93" s="16"/>
      <c r="J93" s="16"/>
      <c r="K93" s="16"/>
      <c r="L93" s="16"/>
      <c r="M93" s="16"/>
      <c r="N93" s="16"/>
      <c r="O93" s="43"/>
      <c r="P93" s="44"/>
      <c r="Q93" s="44"/>
    </row>
    <row r="94" spans="2:25">
      <c r="B94" s="45"/>
      <c r="C94" s="45"/>
      <c r="D94" s="45"/>
      <c r="E94" s="45"/>
      <c r="F94" s="45"/>
      <c r="G94" s="45"/>
      <c r="H94" s="45"/>
      <c r="I94" s="45"/>
      <c r="J94" s="45"/>
      <c r="K94" s="45"/>
      <c r="L94" s="45"/>
      <c r="M94" s="45"/>
      <c r="N94" s="45"/>
      <c r="O94" s="46"/>
      <c r="P94" s="46"/>
      <c r="Q94" s="46"/>
    </row>
    <row r="95" spans="2:25">
      <c r="B95" s="45"/>
      <c r="C95" s="45"/>
      <c r="D95" s="45"/>
      <c r="E95" s="45"/>
      <c r="F95" s="45"/>
      <c r="G95" s="45"/>
      <c r="H95" s="45"/>
      <c r="I95" s="45"/>
      <c r="J95" s="45"/>
      <c r="K95" s="45"/>
      <c r="L95" s="45"/>
      <c r="M95" s="45"/>
      <c r="N95" s="45"/>
      <c r="O95" s="46"/>
      <c r="P95" s="46"/>
      <c r="Q95" s="46"/>
    </row>
    <row r="96" spans="2:25" ht="15" customHeight="1">
      <c r="B96" s="1151" t="s">
        <v>54</v>
      </c>
      <c r="C96" s="1151"/>
      <c r="D96" s="1151"/>
      <c r="E96" s="1151"/>
      <c r="F96" s="1151"/>
      <c r="G96" s="1151"/>
      <c r="H96" s="1151"/>
      <c r="I96" s="1151"/>
      <c r="J96" s="1151"/>
      <c r="K96" s="1151"/>
      <c r="L96" s="1151"/>
      <c r="M96" s="1151"/>
      <c r="N96" s="1151"/>
      <c r="O96" s="1151"/>
      <c r="P96" s="1151"/>
      <c r="Q96" s="1151"/>
      <c r="R96" s="46"/>
      <c r="S96" s="46"/>
      <c r="T96" s="46"/>
      <c r="U96" s="46"/>
      <c r="V96" s="46"/>
      <c r="W96" s="46"/>
      <c r="X96" s="46"/>
      <c r="Y96" s="46"/>
    </row>
    <row r="97" spans="1:27" ht="88.5" customHeight="1">
      <c r="B97" s="1155" t="s">
        <v>654</v>
      </c>
      <c r="C97" s="1155"/>
      <c r="D97" s="1155"/>
      <c r="E97" s="1155"/>
      <c r="F97" s="1155"/>
      <c r="G97" s="1155"/>
      <c r="H97" s="1155"/>
      <c r="I97" s="1155"/>
      <c r="J97" s="1155"/>
      <c r="K97" s="1155"/>
      <c r="L97" s="1155"/>
      <c r="M97" s="1155"/>
      <c r="N97" s="1155"/>
      <c r="O97" s="1155"/>
      <c r="P97" s="1155"/>
      <c r="Q97" s="1155"/>
      <c r="R97" s="1155"/>
      <c r="S97" s="1155"/>
      <c r="T97" s="1155"/>
      <c r="U97" s="117"/>
      <c r="V97" s="117"/>
      <c r="W97" s="117"/>
      <c r="X97" s="46"/>
      <c r="Y97" s="46"/>
    </row>
    <row r="98" spans="1:27" s="636" customFormat="1">
      <c r="B98" s="1186"/>
      <c r="C98" s="1186"/>
      <c r="D98" s="1186"/>
      <c r="E98" s="1186"/>
      <c r="F98" s="1186"/>
      <c r="G98" s="1186"/>
      <c r="H98" s="1186"/>
      <c r="I98" s="1186"/>
      <c r="J98" s="1186"/>
      <c r="K98" s="1186"/>
      <c r="L98" s="955"/>
      <c r="M98" s="955"/>
      <c r="N98" s="955"/>
      <c r="O98" s="955"/>
      <c r="P98" s="638"/>
      <c r="Q98" s="638"/>
      <c r="R98" s="638"/>
      <c r="S98" s="638"/>
      <c r="T98" s="638"/>
      <c r="U98" s="638"/>
      <c r="V98" s="638"/>
      <c r="W98" s="638"/>
      <c r="X98" s="638"/>
      <c r="Y98" s="638"/>
    </row>
    <row r="99" spans="1:27">
      <c r="B99" s="49"/>
      <c r="C99" s="49"/>
      <c r="D99" s="49"/>
      <c r="E99" s="49"/>
      <c r="F99" s="49"/>
      <c r="G99" s="49"/>
      <c r="H99" s="49"/>
      <c r="I99" s="49"/>
      <c r="J99" s="49"/>
      <c r="K99" s="49"/>
      <c r="L99" s="49"/>
      <c r="M99" s="49"/>
      <c r="N99" s="49"/>
      <c r="O99" s="49"/>
      <c r="P99" s="50"/>
      <c r="Q99" s="50"/>
      <c r="R99" s="46"/>
      <c r="S99" s="46"/>
      <c r="T99" s="46"/>
      <c r="U99" s="46"/>
      <c r="V99" s="46"/>
      <c r="W99" s="46"/>
      <c r="X99" s="46"/>
      <c r="Y99" s="46"/>
    </row>
    <row r="100" spans="1:27" ht="15" customHeight="1">
      <c r="B100" s="1151" t="s">
        <v>55</v>
      </c>
      <c r="C100" s="1151"/>
      <c r="D100" s="1151"/>
      <c r="E100" s="1151"/>
      <c r="F100" s="1151"/>
      <c r="G100" s="1151"/>
      <c r="H100" s="1151"/>
      <c r="I100" s="1151"/>
      <c r="J100" s="1151"/>
      <c r="K100" s="1151"/>
      <c r="L100" s="1151"/>
      <c r="M100" s="1151"/>
      <c r="N100" s="1151"/>
      <c r="O100" s="1151"/>
      <c r="P100" s="1151"/>
      <c r="Q100" s="1151"/>
      <c r="R100" s="1151"/>
      <c r="S100" s="1151"/>
      <c r="T100" s="1151"/>
      <c r="U100" s="1151"/>
      <c r="V100" s="1151"/>
      <c r="W100" s="1151"/>
      <c r="X100" s="1151"/>
      <c r="Y100" s="1151"/>
      <c r="Z100" s="1151"/>
      <c r="AA100" s="1151"/>
    </row>
    <row r="101" spans="1:27" ht="13" customHeight="1">
      <c r="A101" s="196">
        <f t="shared" ref="A101:A143" si="4">A8</f>
        <v>1</v>
      </c>
      <c r="B101" s="27" t="str">
        <f>(CONCATENATE(B8,": ",'26. Source - CEQ MWBs'!C11))</f>
        <v>*,** Albania (2015): n.a.</v>
      </c>
      <c r="C101" s="953"/>
      <c r="D101" s="953"/>
      <c r="E101" s="953"/>
      <c r="F101" s="953"/>
      <c r="G101" s="953"/>
      <c r="H101" s="953"/>
      <c r="I101" s="953"/>
      <c r="J101" s="953"/>
      <c r="K101" s="953"/>
      <c r="L101" s="953"/>
      <c r="M101" s="953"/>
      <c r="N101" s="953"/>
      <c r="O101" s="953"/>
      <c r="P101" s="953"/>
      <c r="Q101" s="953"/>
      <c r="R101" s="953"/>
      <c r="S101" s="953"/>
      <c r="T101" s="953"/>
      <c r="U101" s="953"/>
      <c r="V101" s="953"/>
      <c r="W101" s="953"/>
      <c r="X101" s="953"/>
      <c r="Y101" s="953"/>
      <c r="Z101" s="953"/>
      <c r="AA101" s="953"/>
    </row>
    <row r="102" spans="1:27" ht="13" customHeight="1">
      <c r="A102" s="196">
        <f t="shared" si="4"/>
        <v>2</v>
      </c>
      <c r="B102" s="27" t="str">
        <f>(CONCATENATE(B9,": ",'26. Source - CEQ MWBs'!C12))</f>
        <v>Argentina (2012): Rossignolo, Dario. 2017. “CEQ Master Workbook: Argentina (2012-2013),” CEQ Data Center on Fiscal Redistribution (CEQ Institute, Tulane University). Jun 8, 2018.</v>
      </c>
      <c r="C102" s="953"/>
      <c r="D102" s="953"/>
      <c r="E102" s="953"/>
      <c r="F102" s="953"/>
      <c r="G102" s="953"/>
      <c r="H102" s="953"/>
      <c r="I102" s="953"/>
      <c r="J102" s="953"/>
      <c r="K102" s="953"/>
      <c r="L102" s="953"/>
      <c r="M102" s="953"/>
      <c r="N102" s="953"/>
      <c r="O102" s="953"/>
      <c r="P102" s="953"/>
      <c r="Q102" s="953"/>
      <c r="R102" s="953"/>
      <c r="S102" s="953"/>
      <c r="T102" s="953"/>
      <c r="U102" s="953"/>
      <c r="V102" s="953"/>
      <c r="W102" s="953"/>
      <c r="X102" s="953"/>
      <c r="Y102" s="953"/>
      <c r="Z102" s="953"/>
      <c r="AA102" s="953"/>
    </row>
    <row r="103" spans="1:27" ht="13" customHeight="1">
      <c r="A103" s="196">
        <f t="shared" si="4"/>
        <v>3</v>
      </c>
      <c r="B103" s="27" t="str">
        <f>(CONCATENATE(B10,": ",'26. Source - CEQ MWBs'!C13))</f>
        <v>Armenia (2011): Younger, Stephen D., Artsvi Khachatryan, Gohar Gyulumyan, Nistha Sinha, and Ulrich Bartsch. 2019. “CEQ Master Workbook: Armenia (2011),” CEQ Data Center on Fiscal Redistribution (CEQ Institute, Tulane University and the World Bank). June 8, 2019.</v>
      </c>
      <c r="C103" s="29"/>
      <c r="D103" s="29"/>
      <c r="E103" s="29"/>
      <c r="F103" s="29"/>
      <c r="G103" s="29"/>
      <c r="H103" s="29"/>
      <c r="I103" s="29"/>
      <c r="J103" s="29"/>
      <c r="K103" s="29"/>
      <c r="L103" s="29"/>
      <c r="M103" s="29"/>
      <c r="N103" s="29"/>
      <c r="O103" s="29"/>
      <c r="P103" s="29"/>
      <c r="Q103" s="75"/>
      <c r="R103" s="22"/>
      <c r="S103" s="22"/>
      <c r="T103" s="22"/>
      <c r="U103" s="22"/>
      <c r="V103" s="22"/>
      <c r="W103" s="22"/>
      <c r="X103" s="22"/>
      <c r="Y103" s="22"/>
    </row>
    <row r="104" spans="1:27" ht="13" customHeight="1">
      <c r="A104" s="196">
        <f t="shared" si="4"/>
        <v>4</v>
      </c>
      <c r="B104" s="27" t="str">
        <f>(CONCATENATE(B11,": ",'26. Source - CEQ MWBs'!C14))</f>
        <v>*,** Belarus (2015): n.a.</v>
      </c>
      <c r="C104" s="29"/>
      <c r="D104" s="29"/>
      <c r="E104" s="29"/>
      <c r="F104" s="29"/>
      <c r="G104" s="29"/>
      <c r="H104" s="29"/>
      <c r="I104" s="29"/>
      <c r="J104" s="29"/>
      <c r="K104" s="29"/>
      <c r="L104" s="29"/>
      <c r="M104" s="29"/>
      <c r="N104" s="29"/>
      <c r="O104" s="29"/>
      <c r="P104" s="29"/>
      <c r="Q104" s="162"/>
    </row>
    <row r="105" spans="1:27" ht="13" customHeight="1">
      <c r="A105" s="196">
        <f t="shared" si="4"/>
        <v>5</v>
      </c>
      <c r="B105" s="27" t="str">
        <f>(CONCATENATE(B12,": ",'26. Source - CEQ MWBs'!C15))</f>
        <v>Bolivia (2009): Paz Arauco, Veronica, George Gray-Molina, Wilson Jimenez and Ernesto Yañez. 2014. “CEQ Master Workbook: Bolivia (2009),” CEQ Data Center on Fiscal Redistribution (CEQ Institute, Tulane University). September 22, 2014.</v>
      </c>
      <c r="C105" s="29"/>
      <c r="D105" s="29"/>
      <c r="E105" s="29"/>
      <c r="F105" s="29"/>
      <c r="G105" s="29"/>
      <c r="H105" s="29"/>
      <c r="I105" s="29"/>
      <c r="J105" s="29"/>
      <c r="K105" s="29"/>
      <c r="L105" s="29"/>
      <c r="M105" s="29"/>
      <c r="N105" s="29"/>
      <c r="O105" s="29"/>
      <c r="P105" s="29"/>
      <c r="Q105" s="162"/>
    </row>
    <row r="106" spans="1:27" ht="13" customHeight="1">
      <c r="A106" s="196">
        <f t="shared" si="4"/>
        <v>6</v>
      </c>
      <c r="B106" s="27" t="str">
        <f>(CONCATENATE(B13,": ",'26. Source - CEQ MWBs'!C16))</f>
        <v>Brazil (2008): Higgins, Sean, Claudiney Pereira, and, Maynor Cabrera. 2019. “CEQ Master Workbook: Brazil (2008-2009),” CEQ Data Center on Fiscal Redistribution (CEQ Institute, Tulane University). May 3, 2019.</v>
      </c>
      <c r="C106" s="29"/>
      <c r="D106" s="29"/>
      <c r="E106" s="29"/>
      <c r="F106" s="29"/>
      <c r="G106" s="29"/>
      <c r="H106" s="29"/>
      <c r="I106" s="29"/>
      <c r="J106" s="29"/>
      <c r="K106" s="29"/>
      <c r="L106" s="29"/>
      <c r="M106" s="29"/>
      <c r="N106" s="29"/>
      <c r="O106" s="29"/>
      <c r="P106" s="29"/>
      <c r="Q106" s="162"/>
    </row>
    <row r="107" spans="1:27" ht="13" customHeight="1">
      <c r="A107" s="196">
        <f t="shared" si="4"/>
        <v>7</v>
      </c>
      <c r="B107" s="27" t="str">
        <f>(CONCATENATE(B14,": ",'26. Source - CEQ MWBs'!C17))</f>
        <v>*,** Burkina Faso (2014): n.a.</v>
      </c>
      <c r="C107" s="27"/>
      <c r="D107" s="27"/>
      <c r="E107" s="29"/>
      <c r="F107" s="29"/>
      <c r="G107" s="29"/>
      <c r="H107" s="29"/>
      <c r="I107" s="29"/>
      <c r="J107" s="29"/>
      <c r="K107" s="29"/>
      <c r="L107" s="29"/>
      <c r="M107" s="29"/>
      <c r="N107" s="29"/>
      <c r="O107" s="29"/>
      <c r="P107" s="29"/>
      <c r="Q107" s="75"/>
      <c r="R107" s="22"/>
      <c r="S107" s="22"/>
      <c r="T107" s="22"/>
      <c r="U107" s="22"/>
      <c r="V107" s="22"/>
      <c r="W107" s="22"/>
      <c r="X107" s="22"/>
      <c r="Y107" s="22"/>
    </row>
    <row r="108" spans="1:27" ht="13" customHeight="1">
      <c r="A108" s="196">
        <f t="shared" si="4"/>
        <v>8</v>
      </c>
      <c r="B108" s="27" t="str">
        <f>(CONCATENATE(B15,": ",'26. Source - CEQ MWBs'!C18))</f>
        <v>Chile (2013): Martinez-Aguilar, Sandra and Eduardo Ortiz-Juarez. 2016. “CEQ Master Workbook: Chile (2013),” CEQ Data Center on Fiscal Redistribution (CEQ Institute, Tulane University and the World Bank). October 7, 2016.</v>
      </c>
      <c r="C108" s="29"/>
      <c r="D108" s="29"/>
      <c r="E108" s="29"/>
      <c r="F108" s="29"/>
      <c r="G108" s="29"/>
      <c r="H108" s="29"/>
      <c r="I108" s="29"/>
      <c r="J108" s="29"/>
      <c r="K108" s="29"/>
      <c r="L108" s="29"/>
      <c r="M108" s="29"/>
      <c r="N108" s="29"/>
      <c r="O108" s="29"/>
      <c r="P108" s="29"/>
      <c r="Q108" s="162"/>
    </row>
    <row r="109" spans="1:27" ht="13" customHeight="1">
      <c r="A109" s="196">
        <f t="shared" si="4"/>
        <v>9</v>
      </c>
      <c r="B109" s="27" t="str">
        <f>(CONCATENATE(B16,": ",'26. Source - CEQ MWBs'!C19))</f>
        <v>Colombia (2010): Melendez, Marcela and Valentina Martinez. 2019. “CEQ Master Workbook: Colombia (2010),” CEQ Data Center on Fiscal Redistribution (CEQ Institute, Tulane University and Inter-American Development Bank). February 20, 2019.</v>
      </c>
      <c r="C109" s="29"/>
      <c r="D109" s="29"/>
      <c r="E109" s="29"/>
      <c r="F109" s="29"/>
      <c r="G109" s="29"/>
      <c r="H109" s="29"/>
      <c r="I109" s="29"/>
      <c r="J109" s="29"/>
      <c r="K109" s="29"/>
      <c r="L109" s="29"/>
      <c r="M109" s="29"/>
      <c r="N109" s="29"/>
      <c r="O109" s="29"/>
      <c r="P109" s="29"/>
      <c r="Q109" s="162"/>
    </row>
    <row r="110" spans="1:27" ht="13" customHeight="1">
      <c r="A110" s="196">
        <f t="shared" si="4"/>
        <v>0</v>
      </c>
      <c r="B110" s="27" t="str">
        <f>(CONCATENATE(B17,": ",'26. Source - CEQ MWBs'!C20))</f>
        <v>Colombia (2014): Melendez, Marcela and Valentina Martinez. 2019. “CEQ Master Workbook: Colombia (2014),” CEQ Data Center on Fiscal Redistribution (CEQ Institute, Tulane University and Inter-American Development Bank). February 28, 2019.</v>
      </c>
      <c r="C110" s="29"/>
      <c r="D110" s="29"/>
      <c r="E110" s="29"/>
      <c r="F110" s="29"/>
      <c r="G110" s="29"/>
      <c r="H110" s="29"/>
      <c r="I110" s="29"/>
      <c r="J110" s="29"/>
      <c r="K110" s="29"/>
      <c r="L110" s="29"/>
      <c r="M110" s="29"/>
      <c r="N110" s="29"/>
      <c r="O110" s="29"/>
      <c r="P110" s="29"/>
      <c r="Q110" s="75"/>
      <c r="R110" s="22"/>
      <c r="S110" s="22"/>
      <c r="T110" s="22"/>
      <c r="U110" s="22"/>
      <c r="V110" s="22"/>
      <c r="W110" s="22"/>
      <c r="X110" s="22"/>
      <c r="Y110" s="22"/>
    </row>
    <row r="111" spans="1:27" ht="13" customHeight="1">
      <c r="A111" s="196">
        <f t="shared" si="4"/>
        <v>10</v>
      </c>
      <c r="B111" s="27" t="str">
        <f>(CONCATENATE(B18,": ",'26. Source - CEQ MWBs'!C21))</f>
        <v>*,** Comoros (2014): n.a.</v>
      </c>
      <c r="C111" s="29"/>
      <c r="D111" s="29"/>
      <c r="E111" s="29"/>
      <c r="F111" s="29"/>
      <c r="G111" s="29"/>
      <c r="H111" s="29"/>
      <c r="I111" s="29"/>
      <c r="J111" s="29"/>
      <c r="K111" s="29"/>
      <c r="L111" s="29"/>
      <c r="M111" s="29"/>
      <c r="N111" s="29"/>
      <c r="O111" s="29"/>
      <c r="P111" s="29"/>
      <c r="Q111" s="75"/>
      <c r="R111" s="22"/>
      <c r="S111" s="22"/>
      <c r="T111" s="22"/>
      <c r="U111" s="22"/>
      <c r="V111" s="22"/>
      <c r="W111" s="22"/>
      <c r="X111" s="22"/>
      <c r="Y111" s="22"/>
    </row>
    <row r="112" spans="1:27" ht="13" customHeight="1">
      <c r="A112" s="196">
        <f t="shared" si="4"/>
        <v>11</v>
      </c>
      <c r="B112" s="27" t="str">
        <f>(CONCATENATE(B19,": ",'26. Source - CEQ MWBs'!C22))</f>
        <v>Costa Rica (2010): Sauma, Pablo and Juan Diego Trejos. 2014. “CEQ Master Workbook: Costa Rica (2010),” CEQ Data Center on Fiscal Redistribution (CEQ Institute, Tulane University). February 14, 2014.</v>
      </c>
      <c r="C112" s="29"/>
      <c r="D112" s="29"/>
      <c r="E112" s="29"/>
      <c r="F112" s="29"/>
      <c r="G112" s="29"/>
      <c r="H112" s="29"/>
      <c r="I112" s="29"/>
      <c r="J112" s="29"/>
      <c r="K112" s="29"/>
      <c r="L112" s="29"/>
      <c r="M112" s="29"/>
      <c r="N112" s="29"/>
      <c r="O112" s="29"/>
      <c r="P112" s="29"/>
      <c r="Q112" s="162"/>
    </row>
    <row r="113" spans="1:25" ht="13" customHeight="1">
      <c r="A113" s="196">
        <f t="shared" si="4"/>
        <v>12</v>
      </c>
      <c r="B113" s="27" t="str">
        <f>(CONCATENATE(B20,": ",'26. Source - CEQ MWBs'!C23))</f>
        <v>*,** Croatia (2014): n.a.</v>
      </c>
      <c r="C113" s="29"/>
      <c r="D113" s="29"/>
      <c r="E113" s="29"/>
      <c r="F113" s="29"/>
      <c r="G113" s="29"/>
      <c r="H113" s="29"/>
      <c r="I113" s="29"/>
      <c r="J113" s="29"/>
      <c r="K113" s="29"/>
      <c r="L113" s="29"/>
      <c r="M113" s="29"/>
      <c r="N113" s="29"/>
      <c r="O113" s="29"/>
      <c r="P113" s="29"/>
      <c r="Q113" s="162"/>
    </row>
    <row r="114" spans="1:25" ht="13" customHeight="1">
      <c r="A114" s="196">
        <f t="shared" si="4"/>
        <v>13</v>
      </c>
      <c r="B114" s="27" t="str">
        <f>(CONCATENATE(B21,": ",'26. Source - CEQ MWBs'!C24))</f>
        <v xml:space="preserve">Dominican Republic (2006): Aristy-Escuder, Jaime. 2019. “CEQ Master Workbook: Dominican Republic (2006-2007),” CEQ Data Center on Fiscal Redistribution (CEQ Institute, Tulane University). January 23, 2019. </v>
      </c>
      <c r="C114" s="29"/>
      <c r="D114" s="29"/>
      <c r="E114" s="29"/>
      <c r="F114" s="29"/>
      <c r="G114" s="29"/>
      <c r="H114" s="29"/>
      <c r="I114" s="29"/>
      <c r="J114" s="29"/>
      <c r="K114" s="29"/>
      <c r="L114" s="29"/>
      <c r="M114" s="29"/>
      <c r="N114" s="29"/>
      <c r="O114" s="29"/>
      <c r="P114" s="29"/>
      <c r="Q114" s="162"/>
    </row>
    <row r="115" spans="1:25" ht="13" customHeight="1">
      <c r="A115" s="196">
        <f t="shared" si="4"/>
        <v>14</v>
      </c>
      <c r="B115" s="27" t="str">
        <f>(CONCATENATE(B22,": ",'26. Source - CEQ MWBs'!C25))</f>
        <v>Ecuador (2011): Llerena Pinto, Freddy Paul, Maria Cristhina Llerena Pinto, Roberto Carlos Saa Daza, and Maria Andrea Llerena Pinto. 2017. “CEQ Master Workbook: Ecuador (2011-2012),” CEQ Data Center on Fiscal Redistribution (CEQ Institute, Tulane University). January 5, 2017.</v>
      </c>
      <c r="C115" s="29"/>
      <c r="D115" s="29"/>
      <c r="E115" s="29"/>
      <c r="F115" s="29"/>
      <c r="G115" s="29"/>
      <c r="H115" s="29"/>
      <c r="I115" s="29"/>
      <c r="J115" s="29"/>
      <c r="K115" s="29"/>
      <c r="L115" s="29"/>
      <c r="M115" s="29"/>
      <c r="N115" s="29"/>
      <c r="O115" s="29"/>
      <c r="P115" s="29"/>
      <c r="Q115" s="162"/>
    </row>
    <row r="116" spans="1:25" ht="13" customHeight="1">
      <c r="A116" s="196">
        <f t="shared" si="4"/>
        <v>15</v>
      </c>
      <c r="B116" s="27" t="str">
        <f>(CONCATENATE(B23,": ",'26. Source - CEQ MWBs'!C26))</f>
        <v>*,** Egypt (2015): n.a.</v>
      </c>
      <c r="C116" s="29"/>
      <c r="D116" s="29"/>
      <c r="E116" s="29"/>
      <c r="F116" s="29"/>
      <c r="G116" s="29"/>
      <c r="H116" s="29"/>
      <c r="I116" s="29"/>
      <c r="J116" s="29"/>
      <c r="K116" s="29"/>
      <c r="L116" s="29"/>
      <c r="M116" s="29"/>
      <c r="N116" s="29"/>
      <c r="O116" s="29"/>
      <c r="P116" s="29"/>
      <c r="Q116" s="162"/>
    </row>
    <row r="117" spans="1:25" ht="13" customHeight="1">
      <c r="A117" s="196">
        <f t="shared" si="4"/>
        <v>16</v>
      </c>
      <c r="B117" s="27" t="str">
        <f>(CONCATENATE(B24,": ",'26. Source - CEQ MWBs'!C27))</f>
        <v>El Salvador (2011): Oliva, Jose Andres. 2019. “CEQ Master Workbook: El Salvador (2011),” CEQ Data Center on Fiscal Redistribution (CEQ Institute, Tulane University and Inter-American Development Bank). October 23, 2019.</v>
      </c>
      <c r="C117" s="29"/>
      <c r="D117" s="29"/>
      <c r="E117" s="29"/>
      <c r="F117" s="29"/>
      <c r="G117" s="29"/>
      <c r="H117" s="29"/>
      <c r="I117" s="29"/>
      <c r="J117" s="29"/>
      <c r="K117" s="29"/>
      <c r="L117" s="29"/>
      <c r="M117" s="29"/>
      <c r="N117" s="29"/>
      <c r="O117" s="29"/>
      <c r="P117" s="29"/>
      <c r="Q117" s="75"/>
      <c r="R117" s="22"/>
      <c r="S117" s="22"/>
      <c r="T117" s="22"/>
      <c r="U117" s="22"/>
      <c r="V117" s="22"/>
      <c r="W117" s="22"/>
      <c r="X117" s="22"/>
      <c r="Y117" s="22"/>
    </row>
    <row r="118" spans="1:25" ht="13" customHeight="1">
      <c r="A118" s="196">
        <f t="shared" si="4"/>
        <v>17</v>
      </c>
      <c r="B118" s="27" t="str">
        <f>(CONCATENATE(B25,": ",'26. Source - CEQ MWBs'!C28))</f>
        <v>Ethiopia (2010): Hill, Ruth, Eyasu Tsehaye and Tassew Woldehanna. 2014. “CEQ Master Workbook: Ethiopia (2010-2011),” CEQ Data Center on Fiscal Redistribution (CEQ Institute, Tulane University and the World Bank). September 28, 2014.</v>
      </c>
      <c r="C118" s="29"/>
      <c r="D118" s="29"/>
      <c r="E118" s="29"/>
      <c r="F118" s="29"/>
      <c r="G118" s="29"/>
      <c r="H118" s="29"/>
      <c r="I118" s="29"/>
      <c r="J118" s="29"/>
      <c r="K118" s="29"/>
      <c r="L118" s="29"/>
      <c r="M118" s="29"/>
      <c r="N118" s="29"/>
      <c r="O118" s="29"/>
      <c r="P118" s="29"/>
      <c r="Q118" s="162"/>
    </row>
    <row r="119" spans="1:25" ht="13" customHeight="1">
      <c r="A119" s="196">
        <f t="shared" si="4"/>
        <v>18</v>
      </c>
      <c r="B119" s="27" t="str">
        <f>(CONCATENATE(B26,": ",'26. Source - CEQ MWBs'!C29))</f>
        <v>Georgia (2013): Cancho, Cesar and Elena Bondarenko. 2015. “CEQ Master Workbook: Georgia (2013),” CEQ Data Center on Fiscal Redistribution (CEQ Institute, Tulane University and the World Bank). December 31, 2015.</v>
      </c>
      <c r="C119" s="29"/>
      <c r="D119" s="29"/>
      <c r="E119" s="29"/>
      <c r="F119" s="29"/>
      <c r="G119" s="29"/>
      <c r="H119" s="29"/>
      <c r="I119" s="29"/>
      <c r="J119" s="29"/>
      <c r="K119" s="29"/>
      <c r="L119" s="29"/>
      <c r="M119" s="29"/>
      <c r="N119" s="29"/>
      <c r="O119" s="29"/>
      <c r="P119" s="29"/>
      <c r="Q119" s="162"/>
    </row>
    <row r="120" spans="1:25" ht="13" customHeight="1">
      <c r="A120" s="196">
        <f t="shared" si="4"/>
        <v>19</v>
      </c>
      <c r="B120" s="27" t="str">
        <f>(CONCATENATE(B27,": ",'26. Source - CEQ MWBs'!C30))</f>
        <v>Ghana (2012): Younger, Stephen, Eric Osei-Assibey, and Felix Oppong. 2018. “CEQ Master Workbook: Ghana (2012-2013),” CEQ Data Center on Fiscal Redistribution (CEQ Institute, Tulane University). October 27, 2018.</v>
      </c>
      <c r="C120" s="29"/>
      <c r="D120" s="29"/>
      <c r="E120" s="29"/>
      <c r="F120" s="29"/>
      <c r="G120" s="29"/>
      <c r="H120" s="29"/>
      <c r="I120" s="29"/>
      <c r="J120" s="29"/>
      <c r="K120" s="29"/>
      <c r="L120" s="29"/>
      <c r="M120" s="29"/>
      <c r="N120" s="29"/>
      <c r="O120" s="29"/>
      <c r="P120" s="29"/>
      <c r="Q120" s="162"/>
    </row>
    <row r="121" spans="1:25" ht="13" customHeight="1">
      <c r="A121" s="196">
        <f t="shared" si="4"/>
        <v>20</v>
      </c>
      <c r="B121" s="27" t="str">
        <f>(CONCATENATE(B28,": ",'26. Source - CEQ MWBs'!C31))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1" s="29"/>
      <c r="D121" s="29"/>
      <c r="E121" s="29"/>
      <c r="F121" s="29"/>
      <c r="G121" s="29"/>
      <c r="H121" s="29"/>
      <c r="I121" s="29"/>
      <c r="J121" s="29"/>
      <c r="K121" s="29"/>
      <c r="L121" s="29"/>
      <c r="M121" s="29"/>
      <c r="N121" s="29"/>
      <c r="O121" s="29"/>
      <c r="P121" s="29"/>
      <c r="Q121" s="162"/>
    </row>
    <row r="122" spans="1:25" ht="13" customHeight="1">
      <c r="A122" s="196">
        <f t="shared" si="4"/>
        <v>21</v>
      </c>
      <c r="B122" s="27" t="str">
        <f>(CONCATENATE(B29,": ",'26. Source - CEQ MWBs'!C32))</f>
        <v>*,** Guinea (2012): n.a.</v>
      </c>
      <c r="C122" s="29"/>
      <c r="D122" s="29"/>
      <c r="E122" s="29"/>
      <c r="F122" s="29"/>
      <c r="G122" s="29"/>
      <c r="H122" s="29"/>
      <c r="I122" s="29"/>
      <c r="J122" s="29"/>
      <c r="K122" s="29"/>
      <c r="L122" s="29"/>
      <c r="M122" s="29"/>
      <c r="N122" s="29"/>
      <c r="O122" s="29"/>
      <c r="P122" s="29"/>
      <c r="Q122" s="162"/>
    </row>
    <row r="123" spans="1:25" ht="13" customHeight="1">
      <c r="A123" s="196">
        <f t="shared" si="4"/>
        <v>22</v>
      </c>
      <c r="B123" s="27" t="str">
        <f>(CONCATENATE(B30,": ",'26. Source - CEQ MWBs'!C33))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23" s="29"/>
      <c r="D123" s="29"/>
      <c r="E123" s="29"/>
      <c r="F123" s="29"/>
      <c r="G123" s="29"/>
      <c r="H123" s="29"/>
      <c r="I123" s="29"/>
      <c r="J123" s="29"/>
      <c r="K123" s="29"/>
      <c r="L123" s="29"/>
      <c r="M123" s="29"/>
      <c r="N123" s="29"/>
      <c r="O123" s="29"/>
      <c r="P123" s="29"/>
      <c r="Q123" s="162"/>
    </row>
    <row r="124" spans="1:25" ht="13" customHeight="1">
      <c r="A124" s="196">
        <f t="shared" si="4"/>
        <v>23</v>
      </c>
      <c r="B124" s="27" t="str">
        <f>(CONCATENATE(B31,": ",'26. Source - CEQ MWBs'!C34))</f>
        <v>Indonesia (2012): Afkar, Rythia, Jon Jellema, and Matthew Wai-Poi. 2015. “CEQ Master Workbook: Indonesia (2012),” CEQ Data Center on Fiscal Redistribution (CEQ Institute, Tulane University and the World Bank). August 5, 2015.</v>
      </c>
      <c r="C124" s="29"/>
      <c r="D124" s="29"/>
      <c r="E124" s="29"/>
      <c r="F124" s="29"/>
      <c r="G124" s="29"/>
      <c r="H124" s="29"/>
      <c r="I124" s="29"/>
      <c r="J124" s="29"/>
      <c r="K124" s="29"/>
      <c r="L124" s="29"/>
      <c r="M124" s="29"/>
      <c r="N124" s="29"/>
      <c r="O124" s="29"/>
      <c r="P124" s="29"/>
      <c r="Q124" s="162"/>
    </row>
    <row r="125" spans="1:25" ht="13" customHeight="1">
      <c r="A125" s="196">
        <f t="shared" si="4"/>
        <v>24</v>
      </c>
      <c r="B125" s="27" t="str">
        <f>(CONCATENATE(B32,": ",'26. Source - CEQ MWBs'!C35))</f>
        <v>Iran (2011): Enami, Ali, Nora Lustig and Alireza Taqdiri. 2017. “CEQ Master Workbook: Iran (2011-2012),” CEQ Data Center on Fiscal Redistribution (CEQ Institute, Tulane University and Economic Research Forum). May 5, 2017.</v>
      </c>
      <c r="C125" s="29"/>
      <c r="D125" s="29"/>
      <c r="E125" s="29"/>
      <c r="F125" s="29"/>
      <c r="G125" s="29"/>
      <c r="H125" s="29"/>
      <c r="I125" s="29"/>
      <c r="J125" s="29"/>
      <c r="K125" s="29"/>
      <c r="L125" s="29"/>
      <c r="M125" s="29"/>
      <c r="N125" s="29"/>
      <c r="O125" s="29"/>
      <c r="P125" s="29"/>
      <c r="Q125" s="75"/>
      <c r="R125" s="22"/>
      <c r="S125" s="22"/>
      <c r="T125" s="22"/>
      <c r="U125" s="22"/>
      <c r="V125" s="22"/>
      <c r="W125" s="22"/>
      <c r="X125" s="22"/>
      <c r="Y125" s="22"/>
    </row>
    <row r="126" spans="1:25" ht="13" customHeight="1">
      <c r="A126" s="196">
        <f t="shared" si="4"/>
        <v>25</v>
      </c>
      <c r="B126" s="27" t="str">
        <f>(CONCATENATE(B33,": ",'26. Source - CEQ MWBs'!C36))</f>
        <v>Jordan (2010): Abdel-Halim, Morad, Shamma A. Alam, Yusuf Mansur, Umar Serajuddin and Paolo Verme. 2016. “CEQ Master Workbook: Jordan (2010-2011),” CEQ Data Center on Fiscal Redistribution (CEQ Institute, Tulane University and the World Bank). March 8, 2016.</v>
      </c>
      <c r="C126" s="29"/>
      <c r="D126" s="29"/>
      <c r="E126" s="29"/>
      <c r="F126" s="29"/>
      <c r="G126" s="29"/>
      <c r="H126" s="29"/>
      <c r="I126" s="29"/>
      <c r="J126" s="29"/>
      <c r="K126" s="29"/>
      <c r="L126" s="29"/>
      <c r="M126" s="29"/>
      <c r="N126" s="29"/>
      <c r="O126" s="29"/>
      <c r="P126" s="29"/>
      <c r="Q126" s="75"/>
      <c r="R126" s="22"/>
      <c r="S126" s="22"/>
      <c r="T126" s="22"/>
      <c r="U126" s="22"/>
      <c r="V126" s="22"/>
      <c r="W126" s="22"/>
      <c r="X126" s="22"/>
      <c r="Y126" s="22"/>
    </row>
    <row r="127" spans="1:25" ht="13" customHeight="1">
      <c r="A127" s="196">
        <f t="shared" si="4"/>
        <v>26</v>
      </c>
      <c r="B127" s="27" t="str">
        <f>(CONCATENATE(B34,": ",'26. Source - CEQ MWBs'!C37))</f>
        <v>*,** Kenya (2015): n.a.</v>
      </c>
      <c r="C127" s="29"/>
      <c r="D127" s="29"/>
      <c r="E127" s="29"/>
      <c r="F127" s="29"/>
      <c r="G127" s="29"/>
      <c r="H127" s="29"/>
      <c r="I127" s="29"/>
      <c r="J127" s="29"/>
      <c r="K127" s="29"/>
      <c r="L127" s="29"/>
      <c r="M127" s="29"/>
      <c r="N127" s="29"/>
      <c r="O127" s="29"/>
      <c r="P127" s="29"/>
      <c r="Q127" s="162"/>
    </row>
    <row r="128" spans="1:25" ht="13" customHeight="1">
      <c r="A128" s="196">
        <f t="shared" si="4"/>
        <v>27</v>
      </c>
      <c r="B128" s="27" t="str">
        <f>(CONCATENATE(B35,": ",'26. Source - CEQ MWBs'!C38))</f>
        <v>*,** Mali (2014): n.a.</v>
      </c>
      <c r="C128" s="27"/>
      <c r="D128" s="27"/>
      <c r="E128" s="29"/>
      <c r="F128" s="29"/>
      <c r="G128" s="29"/>
      <c r="H128" s="29"/>
      <c r="I128" s="29"/>
      <c r="J128" s="29"/>
      <c r="K128" s="29"/>
      <c r="L128" s="29"/>
      <c r="M128" s="29"/>
      <c r="N128" s="29"/>
      <c r="O128" s="29"/>
      <c r="P128" s="29"/>
      <c r="Q128" s="162"/>
    </row>
    <row r="129" spans="1:27" ht="13" customHeight="1">
      <c r="A129" s="196">
        <f t="shared" si="4"/>
        <v>28</v>
      </c>
      <c r="B129" s="27" t="str">
        <f>(CONCATENATE(B36,": ",'26. Source - CEQ MWBs'!C39))</f>
        <v>Mexico (2010): Scott, John. 2013. “CEQ Master Workbook: Mexico (2010),” CEQ Data Center on Fiscal Redistribution (CEQ Institute, Tulane University). September 2, 2013.</v>
      </c>
      <c r="C129" s="29"/>
      <c r="D129" s="29"/>
      <c r="E129" s="29"/>
      <c r="F129" s="29"/>
      <c r="G129" s="29"/>
      <c r="H129" s="29"/>
      <c r="I129" s="29"/>
      <c r="J129" s="29"/>
      <c r="K129" s="29"/>
      <c r="L129" s="29"/>
      <c r="M129" s="29"/>
      <c r="N129" s="29"/>
      <c r="O129" s="29"/>
      <c r="P129" s="29"/>
      <c r="Q129" s="75"/>
      <c r="R129" s="22"/>
      <c r="S129" s="22"/>
      <c r="T129" s="22"/>
      <c r="U129" s="22"/>
      <c r="V129" s="22"/>
      <c r="W129" s="22"/>
      <c r="X129" s="22"/>
      <c r="Y129" s="22"/>
    </row>
    <row r="130" spans="1:27" ht="13" customHeight="1">
      <c r="A130" s="196">
        <f t="shared" si="4"/>
        <v>0</v>
      </c>
      <c r="B130" s="27" t="str">
        <f>(CONCATENATE(B37,": ",'26. Source - CEQ MWBs'!C40))</f>
        <v>Mexico (2012): Scott, John, Sandra Martinez-Aguilar, Enrique de la Rosa, and Rodrigo Aranda. 2017. “CEQ Master Workbook: Mexico (2012),” CEQ Data Center on Fiscal Redistribution (CEQ Institute, Tulane University). June 15, 2019</v>
      </c>
      <c r="C130" s="29"/>
      <c r="D130" s="29"/>
      <c r="E130" s="29"/>
      <c r="F130" s="29"/>
      <c r="G130" s="29"/>
      <c r="H130" s="29"/>
      <c r="I130" s="29"/>
      <c r="J130" s="29"/>
      <c r="K130" s="29"/>
      <c r="L130" s="29"/>
      <c r="M130" s="29"/>
      <c r="N130" s="29"/>
      <c r="O130" s="29"/>
      <c r="P130" s="29"/>
      <c r="Q130" s="162"/>
    </row>
    <row r="131" spans="1:27" ht="13" customHeight="1">
      <c r="A131" s="196">
        <f t="shared" si="4"/>
        <v>0</v>
      </c>
      <c r="B131" s="27" t="str">
        <f>(CONCATENATE(B38,": ",'26. Source - CEQ MWBs'!C41))</f>
        <v>Mexico (2014): Scott, John, Sandra Martinez-Aguilar, Enrique de la Rosa, and Rodrigo Aranda. 2017. “CEQ Master Workbook: Mexico (2014),” CEQ Data Center on Fiscal Redistribution (CEQ Institute, Tulane University). June 15, 2019.</v>
      </c>
      <c r="C131" s="27"/>
      <c r="D131" s="27"/>
      <c r="E131" s="29"/>
      <c r="F131" s="29"/>
      <c r="G131" s="29"/>
      <c r="H131" s="29"/>
      <c r="I131" s="29"/>
      <c r="J131" s="29"/>
      <c r="K131" s="29"/>
      <c r="L131" s="29"/>
      <c r="M131" s="29"/>
      <c r="N131" s="29"/>
      <c r="O131" s="29"/>
      <c r="P131" s="29"/>
      <c r="Q131" s="162"/>
    </row>
    <row r="132" spans="1:27" ht="13" customHeight="1">
      <c r="A132" s="196">
        <f t="shared" si="4"/>
        <v>29</v>
      </c>
      <c r="B132" s="27" t="str">
        <f>(CONCATENATE(B39,": ",'26. Source - CEQ MWBs'!C42))</f>
        <v>*,** Mongolia (2016): n.a.</v>
      </c>
      <c r="C132" s="27"/>
      <c r="D132" s="27"/>
      <c r="E132" s="29"/>
      <c r="F132" s="29"/>
      <c r="G132" s="29"/>
      <c r="H132" s="29"/>
      <c r="I132" s="29"/>
      <c r="J132" s="29"/>
      <c r="K132" s="29"/>
      <c r="L132" s="29"/>
      <c r="M132" s="29"/>
      <c r="N132" s="29"/>
      <c r="O132" s="29"/>
      <c r="P132" s="29"/>
      <c r="Q132" s="162"/>
    </row>
    <row r="133" spans="1:27" ht="13" customHeight="1">
      <c r="A133" s="196">
        <f t="shared" si="4"/>
        <v>30</v>
      </c>
      <c r="B133" s="27" t="str">
        <f>(CONCATENATE(B40,": ",'26. Source - CEQ MWBs'!C43))</f>
        <v>*,** Namibia (2009): n.a.</v>
      </c>
      <c r="C133" s="27"/>
      <c r="D133" s="27"/>
      <c r="E133" s="29"/>
      <c r="F133" s="29"/>
      <c r="G133" s="29"/>
      <c r="H133" s="29"/>
      <c r="I133" s="29"/>
      <c r="J133" s="29"/>
      <c r="K133" s="29"/>
      <c r="L133" s="29"/>
      <c r="M133" s="29"/>
      <c r="N133" s="29"/>
      <c r="O133" s="29"/>
      <c r="P133" s="29"/>
      <c r="Q133" s="162"/>
    </row>
    <row r="134" spans="1:27" ht="13" customHeight="1">
      <c r="A134" s="196">
        <f t="shared" si="4"/>
        <v>31</v>
      </c>
      <c r="B134" s="27" t="str">
        <f>(CONCATENATE(B41,": ",'26. Source - CEQ MWBs'!C44))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34" s="29"/>
      <c r="D134" s="29"/>
      <c r="E134" s="29"/>
      <c r="F134" s="29"/>
      <c r="G134" s="29"/>
      <c r="H134" s="29"/>
      <c r="I134" s="29"/>
      <c r="J134" s="29"/>
      <c r="K134" s="29"/>
      <c r="L134" s="29"/>
      <c r="M134" s="29"/>
      <c r="N134" s="29"/>
      <c r="O134" s="29"/>
      <c r="P134" s="29"/>
      <c r="Q134" s="75"/>
      <c r="R134" s="22"/>
      <c r="S134" s="22"/>
      <c r="T134" s="22"/>
      <c r="U134" s="22"/>
      <c r="V134" s="22"/>
      <c r="W134" s="22"/>
      <c r="X134" s="22"/>
      <c r="Y134" s="22"/>
    </row>
    <row r="135" spans="1:27" ht="13" customHeight="1">
      <c r="A135" s="196">
        <f t="shared" si="4"/>
        <v>32</v>
      </c>
      <c r="B135" s="27" t="str">
        <f>(CONCATENATE(B42,": ",'26. Source - CEQ MWBs'!C45))</f>
        <v>*,** Niger (2014): n.a.</v>
      </c>
      <c r="C135" s="29"/>
      <c r="D135" s="29"/>
      <c r="E135" s="29"/>
      <c r="F135" s="29"/>
      <c r="G135" s="29"/>
      <c r="H135" s="29"/>
      <c r="I135" s="29"/>
      <c r="J135" s="29"/>
      <c r="K135" s="29"/>
      <c r="L135" s="29"/>
      <c r="M135" s="29"/>
      <c r="N135" s="29"/>
      <c r="O135" s="29"/>
      <c r="P135" s="29"/>
      <c r="Q135" s="162"/>
    </row>
    <row r="136" spans="1:27" ht="13" customHeight="1">
      <c r="A136" s="196">
        <f t="shared" si="4"/>
        <v>33</v>
      </c>
      <c r="B136" s="27" t="str">
        <f>(CONCATENATE(B43,": ",'26. Source - CEQ MWBs'!C46))</f>
        <v>Panama (2016): Martinez-Aguilar, Sandra. 2019. “CEQ Master Workbook: Panama (2016),” CEQ Data Center on Fiscal Redistribution (CEQ Institute, Tulane University and the Economic Co-operation and Development). January 16, 2019.</v>
      </c>
      <c r="C136" s="29"/>
      <c r="D136" s="29"/>
      <c r="E136" s="29"/>
      <c r="F136" s="29"/>
      <c r="G136" s="29"/>
      <c r="H136" s="29"/>
      <c r="I136" s="29"/>
      <c r="J136" s="29"/>
      <c r="K136" s="29"/>
      <c r="L136" s="29"/>
      <c r="M136" s="29"/>
      <c r="N136" s="29"/>
      <c r="O136" s="29"/>
      <c r="P136" s="29"/>
      <c r="Q136" s="162"/>
    </row>
    <row r="137" spans="1:27" ht="13" customHeight="1">
      <c r="A137" s="196">
        <f t="shared" si="4"/>
        <v>34</v>
      </c>
      <c r="B137" s="27" t="str">
        <f>(CONCATENATE(B44,": ",'26. Source - CEQ MWBs'!C47))</f>
        <v>Paraguay (2014) : Gimenez, Lea, Maria Ana Lugo, Sandra Martinez-Aguilar, Humberto Colman, Juan Jose Galeano and Gabriela Farfan. 2017. “CEQ Master Workbook: Paraguay (2014) ,” CEQ Data Center (CEQ Institute, Tulane University). February 12, 2017.</v>
      </c>
      <c r="C137" s="29"/>
      <c r="D137" s="29"/>
      <c r="E137" s="29"/>
      <c r="F137" s="29"/>
      <c r="G137" s="29"/>
      <c r="H137" s="29"/>
      <c r="I137" s="29"/>
      <c r="J137" s="29"/>
      <c r="K137" s="29"/>
      <c r="L137" s="29"/>
      <c r="M137" s="29"/>
      <c r="N137" s="29"/>
      <c r="O137" s="29"/>
      <c r="P137" s="29"/>
      <c r="Q137" s="162"/>
    </row>
    <row r="138" spans="1:27" ht="13" customHeight="1">
      <c r="A138" s="196">
        <f t="shared" si="4"/>
        <v>35</v>
      </c>
      <c r="B138" s="27" t="str">
        <f>(CONCATENATE(B45,": ",'26. Source - CEQ MWBs'!C48))</f>
        <v>Peru (2009): Jaramillo, Miguel. 2015. “CEQ Master Workbook: Peru (2009),” CEQ Data Center on Fiscal Redistribution (CEQ Institute, Tulane University). August 7, 2015.</v>
      </c>
      <c r="C138" s="29"/>
      <c r="D138" s="29"/>
      <c r="E138" s="29"/>
      <c r="F138" s="29"/>
      <c r="G138" s="29"/>
      <c r="H138" s="29"/>
      <c r="I138" s="29"/>
      <c r="J138" s="29"/>
      <c r="K138" s="29"/>
      <c r="L138" s="29"/>
      <c r="M138" s="29"/>
      <c r="N138" s="29"/>
      <c r="O138" s="29"/>
      <c r="P138" s="29"/>
      <c r="Q138" s="162"/>
    </row>
    <row r="139" spans="1:27" ht="13" customHeight="1">
      <c r="A139" s="196">
        <f t="shared" si="4"/>
        <v>0</v>
      </c>
      <c r="B139" s="27" t="str">
        <f>(CONCATENATE(B46,": ",'26. Source - CEQ MWBs'!C49))</f>
        <v>Peru (2011): Jaramillo, Miguel. 2019. “CEQ Master Workbook: Peru (2011),” CEQ Data Center on Fiscal Redistribution (CEQ Institute, Tulane University). February 11, 2019.</v>
      </c>
      <c r="C139" s="29"/>
      <c r="D139" s="29"/>
      <c r="E139" s="29"/>
      <c r="F139" s="29"/>
      <c r="G139" s="29"/>
      <c r="H139" s="29"/>
      <c r="I139" s="29"/>
      <c r="J139" s="29"/>
      <c r="K139" s="29"/>
      <c r="L139" s="29"/>
      <c r="M139" s="29"/>
      <c r="N139" s="29"/>
      <c r="O139" s="29"/>
      <c r="P139" s="29"/>
      <c r="Q139" s="162"/>
    </row>
    <row r="140" spans="1:27" ht="13" customHeight="1">
      <c r="A140" s="196">
        <f t="shared" si="4"/>
        <v>36</v>
      </c>
      <c r="B140" s="27" t="str">
        <f>(CONCATENATE(B47,": ",'26. Source - CEQ MWBs'!C50))</f>
        <v>*,** Poland (2014): n.a.</v>
      </c>
      <c r="C140" s="29"/>
      <c r="D140" s="29"/>
      <c r="E140" s="29"/>
      <c r="F140" s="29"/>
      <c r="G140" s="29"/>
      <c r="H140" s="29"/>
      <c r="I140" s="29"/>
      <c r="J140" s="29"/>
      <c r="K140" s="29"/>
      <c r="L140" s="29"/>
      <c r="M140" s="29"/>
      <c r="N140" s="29"/>
      <c r="O140" s="29"/>
      <c r="P140" s="29"/>
      <c r="Q140" s="162"/>
    </row>
    <row r="141" spans="1:27" ht="13" customHeight="1">
      <c r="A141" s="196">
        <f t="shared" si="4"/>
        <v>37</v>
      </c>
      <c r="B141" s="27" t="str">
        <f>(CONCATENATE(B48,": ",'26. Source - CEQ MWBs'!C51))</f>
        <v>*,** Romania (2016): n.a.</v>
      </c>
      <c r="C141" s="29"/>
      <c r="D141" s="29"/>
      <c r="E141" s="29"/>
      <c r="F141" s="29"/>
      <c r="G141" s="29"/>
      <c r="H141" s="29"/>
      <c r="I141" s="29"/>
      <c r="J141" s="29"/>
      <c r="K141" s="29"/>
      <c r="L141" s="29"/>
      <c r="M141" s="29"/>
      <c r="N141" s="29"/>
      <c r="O141" s="29"/>
      <c r="P141" s="29"/>
      <c r="Q141" s="75"/>
      <c r="R141" s="22"/>
      <c r="S141" s="22"/>
      <c r="T141" s="22"/>
      <c r="U141" s="22"/>
      <c r="V141" s="22"/>
      <c r="W141" s="22"/>
      <c r="X141" s="22"/>
      <c r="Y141" s="22"/>
    </row>
    <row r="142" spans="1:27" ht="13" customHeight="1">
      <c r="A142" s="196">
        <f t="shared" si="4"/>
        <v>38</v>
      </c>
      <c r="B142" s="27" t="str">
        <f>(CONCATENATE(B49,": ",'26. Source - CEQ MWBs'!C52))</f>
        <v>Russia (2010): Popova, Daria. 2019. “CEQ Master Workbook: Russia (2010),” CEQ Data Center on Fiscal Redistribution (CEQ Institute, Tulane University and the World Bank). March 21, 2019.</v>
      </c>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3" customHeight="1">
      <c r="A143" s="196">
        <f t="shared" si="4"/>
        <v>39</v>
      </c>
      <c r="B143" s="27" t="str">
        <f>(CONCATENATE(B50,": ",'26. Source - CEQ MWBs'!C53))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row>
    <row r="144" spans="1:27" ht="13" customHeight="1">
      <c r="A144" s="196">
        <f t="shared" ref="A144:A151" si="5">A51</f>
        <v>40</v>
      </c>
      <c r="B144" s="27" t="str">
        <f>(CONCATENATE(B51,": ",'26. Source - CEQ MWBs'!C54))</f>
        <v>Sri Lanka (2009): Arunatilake, Nisha, Priyanka Jayawardena, and Ashani Abayasekara. 2019. “CEQ Master Workbook: Sri Lanka (2009-2010),” CEQ Data Center on Fiscal Redistribution (CEQ Institute, Tulane University and the World Bank). August 10, 2019.</v>
      </c>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row>
    <row r="145" spans="1:27" ht="13" customHeight="1">
      <c r="A145" s="196">
        <f t="shared" si="5"/>
        <v>41</v>
      </c>
      <c r="B145" s="27" t="str">
        <f>(CONCATENATE(B52,": ",'26. Source - CEQ MWBs'!C55))</f>
        <v>Tanzania (2011): Younger, Stephen. 2019. “CEQ Master Workbook: Tanzania (2011-2012),” CEQ Data Center on Fiscal Redistribution (CEQ Institute, Tulane University). June 21, 2019.</v>
      </c>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row>
    <row r="146" spans="1:27" ht="13" customHeight="1">
      <c r="A146" s="196">
        <f t="shared" si="5"/>
        <v>42</v>
      </c>
      <c r="B146" s="27" t="str">
        <f>(CONCATENATE(B53,": ",'26. Source - CEQ MWBs'!C56))</f>
        <v>Tunisia (2010): Jouini, Nizar, Nora Lustig, Ahmed Moummi and Abebe Shimeles. 2015. “CEQ Master Workbook: Tunisia (2010),” CEQ Data Center on Fiscal Redistribution (CEQ Institute, Tulane University and African Development Bank). May 5, 2017.</v>
      </c>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row>
    <row r="147" spans="1:27" ht="13" customHeight="1">
      <c r="A147" s="196">
        <f t="shared" si="5"/>
        <v>43</v>
      </c>
      <c r="B147" s="27" t="str">
        <f>(CONCATENATE(B54,": ",'26. Source - CEQ MWBs'!C57))</f>
        <v>Uganda (2012): Jellema, Jon, Astrid Haas, Nora Lustig and Sebastian Wolf. 2016. “CEQ Master Workbook: Uganda (2012-2013),” CEQ Data Center on Fiscal Redistribution (CEQ Institute, Tulane University and International Growth Center). July 28, 2016.</v>
      </c>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row>
    <row r="148" spans="1:27" ht="13" customHeight="1">
      <c r="A148" s="196">
        <f t="shared" si="5"/>
        <v>44</v>
      </c>
      <c r="B148" s="27" t="str">
        <f>(CONCATENATE(B55,": ",'26. Source - CEQ MWBs'!C58))</f>
        <v>*,** Ukraine (2016): n.a.</v>
      </c>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row>
    <row r="149" spans="1:27" ht="13" customHeight="1">
      <c r="A149" s="196">
        <f t="shared" si="5"/>
        <v>45</v>
      </c>
      <c r="B149" s="27" t="str">
        <f>(CONCATENATE(B56,": ",'26. Source - CEQ MWBs'!C59))</f>
        <v>United States (2011): n.a.</v>
      </c>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row>
    <row r="150" spans="1:27" ht="13" customHeight="1">
      <c r="A150" s="196">
        <f t="shared" si="5"/>
        <v>46</v>
      </c>
      <c r="B150" s="27" t="str">
        <f>(CONCATENATE(B57,": ",'26. Source - CEQ MWBs'!C60))</f>
        <v>Uruguay (2009): Bucheli, Marisa. 2019. “CEQ Master Workbook: Uruguay (2009),” CEQ Data Center on Fiscal Redistribution (CEQ Institute, Tulane University). April 7, 2019.</v>
      </c>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row>
    <row r="151" spans="1:27" ht="13" customHeight="1">
      <c r="A151" s="196">
        <f t="shared" si="5"/>
        <v>47</v>
      </c>
      <c r="B151" s="27" t="str">
        <f>(CONCATENATE(B58,": ",'26. Source - CEQ MWBs'!C61))</f>
        <v>Venezuela (2013): Molina, Emiro. 2016. “CEQ Master Workbook: Venezuela (2012),” CEQ Data Center on Fiscal Redistribution (CEQ Institute, Tulane University). April 5, 2018.</v>
      </c>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row>
    <row r="152" spans="1:27" ht="27" customHeight="1">
      <c r="A152" s="196"/>
      <c r="B152" s="27"/>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row>
    <row r="153" spans="1:27" ht="15">
      <c r="A153" s="196"/>
      <c r="B153" s="27"/>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ht="27" customHeight="1">
      <c r="A154" s="196"/>
      <c r="B154" s="27"/>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row>
    <row r="155" spans="1:27" ht="27" customHeight="1">
      <c r="A155" s="196"/>
      <c r="B155" s="27"/>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row>
    <row r="156" spans="1:27" ht="27" customHeight="1">
      <c r="A156" s="196"/>
      <c r="B156" s="27"/>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row>
    <row r="157" spans="1:27" ht="27" customHeight="1">
      <c r="A157" s="196"/>
      <c r="B157" s="27"/>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row>
    <row r="158" spans="1:27" ht="27" customHeight="1">
      <c r="A158" s="196"/>
      <c r="B158" s="27"/>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row>
    <row r="159" spans="1:27" ht="27" customHeight="1">
      <c r="A159" s="196"/>
      <c r="B159" s="27"/>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row>
    <row r="160" spans="1:27" ht="27" customHeight="1">
      <c r="A160" s="196"/>
      <c r="B160" s="27"/>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row>
    <row r="161" spans="1:27" ht="27" customHeight="1">
      <c r="A161" s="196"/>
      <c r="B161" s="27"/>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row>
    <row r="162" spans="1:27" ht="27" customHeight="1">
      <c r="A162" s="196"/>
      <c r="B162" s="27"/>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row>
    <row r="163" spans="1:27" ht="27" customHeight="1">
      <c r="A163" s="196"/>
      <c r="B163" s="27"/>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row>
    <row r="164" spans="1:27" ht="27" customHeight="1">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row>
    <row r="165" spans="1:27" ht="27" customHeight="1">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row>
    <row r="166" spans="1:27">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row>
    <row r="167" spans="1:27" ht="27" customHeight="1">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row>
    <row r="168" spans="1:27" ht="27" customHeight="1">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row>
    <row r="169" spans="1:27" ht="27" customHeight="1">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row>
    <row r="170" spans="1:27" ht="27" customHeight="1">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row>
    <row r="171" spans="1:27">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row>
    <row r="172" spans="1:27" ht="27" customHeight="1">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row>
    <row r="173" spans="1:27" ht="16.5" customHeight="1">
      <c r="B173" s="1145"/>
      <c r="C173" s="1145"/>
      <c r="D173" s="1145"/>
      <c r="E173" s="1145"/>
      <c r="F173" s="1145"/>
      <c r="G173" s="1145"/>
      <c r="H173" s="1145"/>
      <c r="I173" s="1145"/>
      <c r="J173" s="1145"/>
      <c r="K173" s="1145"/>
      <c r="L173" s="1145"/>
      <c r="M173" s="1145"/>
      <c r="N173" s="1145"/>
      <c r="O173" s="124"/>
      <c r="P173" s="124"/>
      <c r="Q173" s="124"/>
      <c r="R173" s="124"/>
      <c r="S173" s="124"/>
      <c r="T173" s="124"/>
      <c r="U173" s="124"/>
      <c r="V173" s="124"/>
      <c r="W173" s="124"/>
      <c r="X173" s="124"/>
      <c r="Y173" s="124"/>
      <c r="Z173" s="124"/>
      <c r="AA173" s="124"/>
    </row>
    <row r="174" spans="1:27">
      <c r="B174" s="1145"/>
      <c r="C174" s="1145"/>
      <c r="D174" s="1145"/>
      <c r="E174" s="1145"/>
      <c r="F174" s="1145"/>
      <c r="G174" s="1145"/>
      <c r="H174" s="1145"/>
      <c r="I174" s="1145"/>
      <c r="J174" s="1145"/>
      <c r="K174" s="1145"/>
      <c r="L174" s="1145"/>
      <c r="M174" s="1145"/>
      <c r="N174" s="1145"/>
      <c r="O174" s="124"/>
      <c r="P174" s="124"/>
      <c r="Q174" s="124"/>
      <c r="R174" s="124"/>
      <c r="S174" s="124"/>
      <c r="T174" s="124"/>
      <c r="U174" s="124"/>
      <c r="V174" s="124"/>
      <c r="W174" s="124"/>
      <c r="X174" s="124"/>
      <c r="Y174" s="124"/>
      <c r="Z174" s="124"/>
      <c r="AA174" s="124"/>
    </row>
    <row r="175" spans="1:27">
      <c r="B175" s="23"/>
      <c r="C175" s="125"/>
      <c r="D175" s="125"/>
      <c r="E175" s="75"/>
      <c r="F175" s="75"/>
      <c r="G175" s="75"/>
      <c r="H175" s="75"/>
      <c r="I175" s="75"/>
      <c r="J175" s="75"/>
      <c r="K175" s="75"/>
      <c r="L175" s="75"/>
      <c r="M175" s="75"/>
      <c r="N175" s="75"/>
    </row>
    <row r="176" spans="1:27">
      <c r="B176" s="23"/>
      <c r="C176" s="125"/>
      <c r="D176" s="125"/>
      <c r="E176" s="75"/>
      <c r="F176" s="75"/>
      <c r="G176" s="75"/>
      <c r="H176" s="75"/>
      <c r="I176" s="75"/>
      <c r="J176" s="75"/>
      <c r="K176" s="75"/>
      <c r="L176" s="75"/>
      <c r="M176" s="75"/>
      <c r="N176" s="75"/>
    </row>
    <row r="177" spans="2:14">
      <c r="B177" s="23"/>
      <c r="C177" s="125"/>
      <c r="D177" s="125"/>
      <c r="E177" s="75"/>
      <c r="F177" s="75"/>
      <c r="G177" s="75"/>
      <c r="H177" s="75"/>
      <c r="I177" s="75"/>
      <c r="J177" s="75"/>
      <c r="K177" s="75"/>
      <c r="L177" s="75"/>
      <c r="M177" s="75"/>
      <c r="N177" s="75"/>
    </row>
    <row r="178" spans="2:14">
      <c r="B178" s="23"/>
      <c r="C178" s="125"/>
      <c r="D178" s="125"/>
      <c r="E178" s="75"/>
      <c r="F178" s="75"/>
      <c r="G178" s="75"/>
      <c r="H178" s="75"/>
      <c r="I178" s="75"/>
      <c r="J178" s="75"/>
      <c r="K178" s="75"/>
      <c r="L178" s="75"/>
      <c r="M178" s="75"/>
      <c r="N178" s="75"/>
    </row>
    <row r="179" spans="2:14">
      <c r="B179" s="23"/>
      <c r="C179" s="125"/>
      <c r="D179" s="125"/>
      <c r="E179" s="75"/>
      <c r="F179" s="75"/>
      <c r="G179" s="75"/>
      <c r="H179" s="75"/>
      <c r="I179" s="75"/>
      <c r="J179" s="75"/>
      <c r="K179" s="75"/>
      <c r="L179" s="75"/>
      <c r="M179" s="75"/>
      <c r="N179" s="75"/>
    </row>
  </sheetData>
  <mergeCells count="11">
    <mergeCell ref="B97:T97"/>
    <mergeCell ref="B98:K98"/>
    <mergeCell ref="B100:AA100"/>
    <mergeCell ref="B173:N173"/>
    <mergeCell ref="B174:N174"/>
    <mergeCell ref="B96:Q96"/>
    <mergeCell ref="B6:B7"/>
    <mergeCell ref="C6:C7"/>
    <mergeCell ref="D6:D7"/>
    <mergeCell ref="F6:I6"/>
    <mergeCell ref="K6:N6"/>
  </mergeCells>
  <conditionalFormatting sqref="F57:I57 K57:N57">
    <cfRule type="expression" dxfId="2091" priority="25">
      <formula>OR(AND(F57="",+$B57="Ethiopia (2010)"),AND(F57="",+$B57="Iran (2011)"),AND(F57="",+$B57="Paraguay (2014) "),AND(F57="",+$B57="Uganda (2012)"))</formula>
    </cfRule>
    <cfRule type="expression" dxfId="2090" priority="26">
      <formula>OR(AND(F57="",+$B57="Georgia (2013)"),AND(F57="",+$B57="Ghana (2012)"),AND(F57="",+$B57="South Africa (2010)"),AND(F57="",+$B57="Sri Lanka (2009)"),AND(F57="",+$B57="Tanzania (2011)"))</formula>
    </cfRule>
  </conditionalFormatting>
  <conditionalFormatting sqref="F9:I13 K9:N13 K15:N17 F15:I17 G18:H18 K19:N19 F19:I19 F21:I35 K21:N35 F37:I46 K37:N38 K39:M39 K40:N46 F49:I58 K49:N58">
    <cfRule type="expression" dxfId="2089" priority="27">
      <formula>OR(AND(F9="",+$B9="Croatia (2014)"),AND(F9="",+$B9="Albania (2015)"),AND(F9="",+$B9="Poland (2014)"),AND(F9="",+$B9="Ethiopia (2010)"),AND(F9="",+$B9="Iran (2011)"),AND(F9="",+$B9="Paraguay (2014) "),AND(F9="",+$B9="Uganda (2012)"))</formula>
    </cfRule>
    <cfRule type="expression" dxfId="2088" priority="28">
      <formula>OR(AND(F9="",+$B9="Georgia (2013)"),AND(F9="",+$B9="Ghana (2012)"),AND(F9="",+$B9="South Africa (2010)"),AND(F9="",+$B9="Sri Lanka (2009)"),AND(F9="",+$B9="Tanzania (2011)"))</formula>
    </cfRule>
  </conditionalFormatting>
  <conditionalFormatting sqref="F20:H20">
    <cfRule type="expression" dxfId="2087" priority="23">
      <formula>OR(AND(F20="",+$B20="Croatia (2014)"),AND(F20="",+$B20="Albania (2015)"),AND(F20="",+$B20="Poland (2014)"),AND(F20="",+$B20="Ethiopia (2010)"),AND(F20="",+$B20="Iran (2011)"),AND(F20="",+$B20="Paraguay (2014) "),AND(F20="",+$B20="Uganda (2012)"))</formula>
    </cfRule>
    <cfRule type="expression" dxfId="2086" priority="24">
      <formula>OR(AND(F20="",+$B20="Georgia (2013)"),AND(F20="",+$B20="Ghana (2012)"),AND(F20="",+$B20="South Africa (2010)"),AND(F20="",+$B20="Sri Lanka (2009)"),AND(F20="",+$B20="Tanzania (2011)"))</formula>
    </cfRule>
  </conditionalFormatting>
  <conditionalFormatting sqref="L47:N48">
    <cfRule type="expression" dxfId="2085" priority="21">
      <formula>OR(AND(L47="",+$B47="Croatia (2014)"),AND(L47="",+$B47="Albania (2015)"),AND(L47="",+$B47="Poland (2014)"),AND(L47="",+$B47="Ethiopia (2010)"),AND(L47="",+$B47="Iran (2011)"),AND(L47="",+$B47="Paraguay (2014) "),AND(L47="",+$B47="Uganda (2012)"))</formula>
    </cfRule>
    <cfRule type="expression" dxfId="2084" priority="22">
      <formula>OR(AND(L47="",+$B47="Georgia (2013)"),AND(L47="",+$B47="Ghana (2012)"),AND(L47="",+$B47="South Africa (2010)"),AND(L47="",+$B47="Sri Lanka (2009)"),AND(L47="",+$B47="Tanzania (2011)"))</formula>
    </cfRule>
  </conditionalFormatting>
  <conditionalFormatting sqref="L20:M20">
    <cfRule type="expression" dxfId="2083" priority="15">
      <formula>OR(AND(L20="",+$B20="Croatia (2014)"),AND(L20="",+$B20="Albania (2015)"),AND(L20="",+$B20="Poland (2014)"),AND(L20="",+$B20="Ethiopia (2010)"),AND(L20="",+$B20="Iran (2011)"),AND(L20="",+$B20="Paraguay (2014) "),AND(L20="",+$B20="Uganda (2012)"))</formula>
    </cfRule>
    <cfRule type="expression" dxfId="2082" priority="16">
      <formula>OR(AND(L20="",+$B20="Georgia (2013)"),AND(L20="",+$B20="Ghana (2012)"),AND(L20="",+$B20="South Africa (2010)"),AND(L20="",+$B20="Sri Lanka (2009)"),AND(L20="",+$B20="Tanzania (2011)"))</formula>
    </cfRule>
  </conditionalFormatting>
  <conditionalFormatting sqref="F36:I36">
    <cfRule type="expression" dxfId="2081" priority="13">
      <formula>OR(AND(F36="",+$B36="Croatia (2014)"),AND(F36="",+$B36="Albania (2015)"),AND(F36="",+$B36="Poland (2014)"),AND(F36="",+$B36="Ethiopia (2010)"),AND(F36="",+$B36="Iran (2011)"),AND(F36="",+$B36="Paraguay (2014) "),AND(F36="",+$B36="Uganda (2012)"))</formula>
    </cfRule>
    <cfRule type="expression" dxfId="2080" priority="14">
      <formula>OR(AND(F36="",+$B36="Georgia (2013)"),AND(F36="",+$B36="Ghana (2012)"),AND(F36="",+$B36="South Africa (2010)"),AND(F36="",+$B36="Sri Lanka (2009)"),AND(F36="",+$B36="Tanzania (2011)"))</formula>
    </cfRule>
  </conditionalFormatting>
  <conditionalFormatting sqref="K36:N36">
    <cfRule type="expression" dxfId="2079" priority="11">
      <formula>OR(AND(K36="",+$B36="Croatia (2014)"),AND(K36="",+$B36="Albania (2015)"),AND(K36="",+$B36="Poland (2014)"),AND(K36="",+$B36="Ethiopia (2010)"),AND(K36="",+$B36="Iran (2011)"),AND(K36="",+$B36="Paraguay (2014) "),AND(K36="",+$B36="Uganda (2012)"))</formula>
    </cfRule>
    <cfRule type="expression" dxfId="2078" priority="12">
      <formula>OR(AND(K36="",+$B36="Georgia (2013)"),AND(K36="",+$B36="Ghana (2012)"),AND(K36="",+$B36="South Africa (2010)"),AND(K36="",+$B36="Sri Lanka (2009)"),AND(K36="",+$B36="Tanzania (2011)"))</formula>
    </cfRule>
  </conditionalFormatting>
  <conditionalFormatting sqref="K14">
    <cfRule type="expression" dxfId="2077" priority="9">
      <formula>OR(AND(K14="",+$B14="Croatia (2014)"),AND(K14="",+$B14="Albania (2015)"),AND(K14="",+$B14="Poland (2014)"),AND(K14="",+$B14="Ethiopia (2010)"),AND(K14="",+$B14="Iran (2011)"),AND(K14="",+$B14="Paraguay (2014) "),AND(K14="",+$B14="Uganda (2012)"))</formula>
    </cfRule>
    <cfRule type="expression" dxfId="2076" priority="10">
      <formula>OR(AND(K14="",+$B14="Georgia (2013)"),AND(K14="",+$B14="Ghana (2012)"),AND(K14="",+$B14="South Africa (2010)"),AND(K14="",+$B14="Sri Lanka (2009)"),AND(K14="",+$B14="Tanzania (2011)"))</formula>
    </cfRule>
  </conditionalFormatting>
  <conditionalFormatting sqref="G14:I14">
    <cfRule type="expression" dxfId="2075" priority="1">
      <formula>OR(AND(G14="",+$B14="Croatia (2014)"),AND(G14="",+$B14="Albania (2015)"),AND(G14="",+$B14="Poland (2014)"),AND(G14="",+$B14="Ethiopia (2010)"),AND(G14="",+$B14="Iran (2011)"),AND(G14="",+$B14="Paraguay (2014) "),AND(G14="",+$B14="Uganda (2012)"))</formula>
    </cfRule>
    <cfRule type="expression" dxfId="2074" priority="2">
      <formula>OR(AND(G14="",+$B14="Georgia (2013)"),AND(G14="",+$B14="Ghana (2012)"),AND(G14="",+$B14="South Africa (2010)"),AND(G14="",+$B14="Sri Lanka (2009)"),AND(G14="",+$B14="Tanzania (2011)"))</formula>
    </cfRule>
  </conditionalFormatting>
  <conditionalFormatting sqref="L14:N14">
    <cfRule type="expression" dxfId="2073" priority="5">
      <formula>OR(AND(L14="",+$B14="Croatia (2014)"),AND(L14="",+$B14="Albania (2015)"),AND(L14="",+$B14="Poland (2014)"),AND(L14="",+$B14="Ethiopia (2010)"),AND(L14="",+$B14="Iran (2011)"),AND(L14="",+$B14="Paraguay (2014) "),AND(L14="",+$B14="Uganda (2012)"))</formula>
    </cfRule>
    <cfRule type="expression" dxfId="2072" priority="6">
      <formula>OR(AND(L14="",+$B14="Georgia (2013)"),AND(L14="",+$B14="Ghana (2012)"),AND(L14="",+$B14="South Africa (2010)"),AND(L14="",+$B14="Sri Lanka (2009)"),AND(L14="",+$B14="Tanzania (2011)"))</formula>
    </cfRule>
  </conditionalFormatting>
  <conditionalFormatting sqref="F14">
    <cfRule type="expression" dxfId="2071" priority="3">
      <formula>OR(AND(F14="",+$B14="Croatia (2014)"),AND(F14="",+$B14="Albania (2015)"),AND(F14="",+$B14="Poland (2014)"),AND(F14="",+$B14="Ethiopia (2010)"),AND(F14="",+$B14="Iran (2011)"),AND(F14="",+$B14="Paraguay (2014) "),AND(F14="",+$B14="Uganda (2012)"))</formula>
    </cfRule>
    <cfRule type="expression" dxfId="2070" priority="4">
      <formula>OR(AND(F14="",+$B14="Georgia (2013)"),AND(F14="",+$B14="Ghana (2012)"),AND(F14="",+$B14="South Africa (2010)"),AND(F14="",+$B14="Sri Lanka (2009)"),AND(F14="",+$B14="Tanzania (2011)"))</formula>
    </cfRule>
  </conditionalFormatting>
  <hyperlinks>
    <hyperlink ref="A1" location="Contents!A1" display="Go to Contents" xr:uid="{6CEEBBE4-7661-A040-9359-D9E90AC4607D}"/>
  </hyperlinks>
  <pageMargins left="0.7" right="0.7" top="0.75" bottom="0.75" header="0.3" footer="0.3"/>
  <pageSetup scale="1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4AFD-FDDB-214B-8E19-AB43013502A4}">
  <sheetPr>
    <tabColor rgb="FFFF0000"/>
    <pageSetUpPr fitToPage="1"/>
  </sheetPr>
  <dimension ref="A1:CA179"/>
  <sheetViews>
    <sheetView showGridLines="0" topLeftCell="A3" zoomScale="75" zoomScaleNormal="95" workbookViewId="0">
      <pane xSplit="2" ySplit="5" topLeftCell="C8" activePane="bottomRight" state="frozen"/>
      <selection activeCell="A3" sqref="A3"/>
      <selection pane="topRight" activeCell="C3" sqref="C3"/>
      <selection pane="bottomLeft" activeCell="A8" sqref="A8"/>
      <selection pane="bottomRight" activeCell="H18" sqref="H18"/>
    </sheetView>
  </sheetViews>
  <sheetFormatPr baseColWidth="10" defaultColWidth="10.83203125" defaultRowHeight="14"/>
  <cols>
    <col min="1" max="1" width="5" style="139" customWidth="1" collapsed="1"/>
    <col min="2" max="2" width="27" style="4" customWidth="1" collapsed="1"/>
    <col min="3" max="4" width="16.33203125" style="4" customWidth="1" collapsed="1"/>
    <col min="5" max="5" width="1.6640625" style="22" customWidth="1" collapsed="1"/>
    <col min="6" max="6" width="17.83203125" style="22" customWidth="1" collapsed="1"/>
    <col min="7" max="7" width="15.6640625" style="22" customWidth="1" collapsed="1"/>
    <col min="8" max="8" width="13.83203125" style="22" customWidth="1" collapsed="1"/>
    <col min="9" max="9" width="15.33203125" style="22" customWidth="1" collapsed="1"/>
    <col min="10" max="10" width="2.33203125" style="22" customWidth="1" collapsed="1"/>
    <col min="11" max="11" width="17.1640625" style="22" customWidth="1" collapsed="1"/>
    <col min="12" max="12" width="15.33203125" style="22" customWidth="1" collapsed="1"/>
    <col min="13" max="13" width="16" style="22" customWidth="1" collapsed="1"/>
    <col min="14" max="15" width="11.6640625" style="4" customWidth="1" collapsed="1"/>
    <col min="16" max="16384" width="10.83203125" style="4" collapsed="1"/>
  </cols>
  <sheetData>
    <row r="1" spans="1:24" ht="55" customHeight="1">
      <c r="A1" s="173" t="s">
        <v>209</v>
      </c>
    </row>
    <row r="2" spans="1:24" ht="34" customHeight="1">
      <c r="A2" s="173"/>
    </row>
    <row r="3" spans="1:24" ht="31" customHeight="1">
      <c r="B3" s="121" t="s">
        <v>740</v>
      </c>
    </row>
    <row r="4" spans="1:24" ht="16">
      <c r="B4" s="106" t="s">
        <v>0</v>
      </c>
      <c r="C4" s="106"/>
      <c r="D4" s="106"/>
    </row>
    <row r="5" spans="1:24" s="143" customFormat="1" ht="21" customHeight="1" thickBot="1">
      <c r="A5" s="140"/>
      <c r="B5" s="141"/>
      <c r="C5" s="141"/>
      <c r="D5" s="141"/>
      <c r="E5" s="183"/>
      <c r="F5" s="233"/>
      <c r="G5" s="233"/>
      <c r="H5" s="233"/>
      <c r="I5" s="233"/>
      <c r="J5" s="183"/>
      <c r="K5" s="233"/>
      <c r="L5" s="233"/>
      <c r="M5" s="233"/>
      <c r="N5" s="233"/>
    </row>
    <row r="6" spans="1:24" s="95" customFormat="1" ht="46" customHeight="1">
      <c r="A6" s="144"/>
      <c r="B6" s="1182" t="s">
        <v>3</v>
      </c>
      <c r="C6" s="1184" t="s">
        <v>1</v>
      </c>
      <c r="D6" s="1176" t="s">
        <v>4</v>
      </c>
      <c r="E6" s="90"/>
      <c r="F6" s="1170" t="s">
        <v>239</v>
      </c>
      <c r="G6" s="1170"/>
      <c r="H6" s="1170"/>
      <c r="I6" s="1170"/>
      <c r="J6" s="183"/>
      <c r="K6" s="1170" t="s">
        <v>266</v>
      </c>
      <c r="L6" s="1170"/>
      <c r="M6" s="1170"/>
      <c r="N6" s="1181"/>
    </row>
    <row r="7" spans="1:24" s="95" customFormat="1" ht="30" customHeight="1" thickBot="1">
      <c r="A7" s="144"/>
      <c r="B7" s="1183"/>
      <c r="C7" s="1185"/>
      <c r="D7" s="1178"/>
      <c r="E7" s="90"/>
      <c r="F7" s="234" t="s">
        <v>5</v>
      </c>
      <c r="G7" s="954" t="s">
        <v>6</v>
      </c>
      <c r="H7" s="954" t="s">
        <v>7</v>
      </c>
      <c r="I7" s="954" t="s">
        <v>8</v>
      </c>
      <c r="J7" s="183"/>
      <c r="K7" s="234" t="s">
        <v>9</v>
      </c>
      <c r="L7" s="954" t="s">
        <v>6</v>
      </c>
      <c r="M7" s="954" t="s">
        <v>7</v>
      </c>
      <c r="N7" s="954" t="s">
        <v>8</v>
      </c>
    </row>
    <row r="8" spans="1:24" s="552" customFormat="1" ht="15">
      <c r="A8" s="523">
        <f>A7+1</f>
        <v>1</v>
      </c>
      <c r="B8" s="956" t="s">
        <v>709</v>
      </c>
      <c r="C8" s="577" t="s">
        <v>498</v>
      </c>
      <c r="D8" s="565" t="s">
        <v>498</v>
      </c>
      <c r="E8" s="262"/>
      <c r="F8" s="642"/>
      <c r="G8" s="642"/>
      <c r="H8" s="642"/>
      <c r="I8" s="642"/>
      <c r="J8" s="448"/>
      <c r="K8" s="642"/>
      <c r="L8" s="642"/>
      <c r="M8" s="642"/>
      <c r="N8" s="642"/>
    </row>
    <row r="9" spans="1:24" s="255" customFormat="1" ht="15" customHeight="1">
      <c r="A9" s="523">
        <f t="shared" ref="A9:A16" si="0">A8+1</f>
        <v>2</v>
      </c>
      <c r="B9" s="956" t="s">
        <v>10</v>
      </c>
      <c r="C9" s="289" t="s">
        <v>272</v>
      </c>
      <c r="D9" s="289" t="s">
        <v>504</v>
      </c>
      <c r="E9" s="262"/>
      <c r="F9" s="621">
        <v>11.00895</v>
      </c>
      <c r="G9" s="621">
        <v>6.8532799999999998</v>
      </c>
      <c r="H9" s="621">
        <v>6.9094600000000002</v>
      </c>
      <c r="I9" s="621">
        <v>3.7654869999999998</v>
      </c>
      <c r="J9" s="448"/>
      <c r="K9" s="621">
        <v>17.944469999999999</v>
      </c>
      <c r="L9" s="621">
        <v>6.8424069999999997</v>
      </c>
      <c r="M9" s="621">
        <v>6.846781</v>
      </c>
      <c r="N9" s="621">
        <v>3.744113</v>
      </c>
      <c r="P9" s="590"/>
      <c r="Q9" s="590"/>
      <c r="R9" s="590"/>
      <c r="S9" s="590"/>
      <c r="U9" s="590"/>
      <c r="V9" s="590"/>
      <c r="W9" s="590"/>
      <c r="X9" s="590"/>
    </row>
    <row r="10" spans="1:24" s="255" customFormat="1" ht="15" customHeight="1">
      <c r="A10" s="523">
        <f t="shared" si="0"/>
        <v>3</v>
      </c>
      <c r="B10" s="956" t="s">
        <v>11</v>
      </c>
      <c r="C10" s="289" t="s">
        <v>499</v>
      </c>
      <c r="D10" s="289" t="s">
        <v>499</v>
      </c>
      <c r="E10" s="289"/>
      <c r="F10" s="621">
        <v>8.0612256073424007</v>
      </c>
      <c r="G10" s="621">
        <v>6.2751308980440683</v>
      </c>
      <c r="H10" s="621">
        <v>6.3708408079283956</v>
      </c>
      <c r="I10" s="621">
        <v>5.4855778370185018</v>
      </c>
      <c r="J10" s="448"/>
      <c r="K10" s="621">
        <v>21.806957376378499</v>
      </c>
      <c r="L10" s="621">
        <v>6.2751308980440683</v>
      </c>
      <c r="M10" s="621">
        <v>6.3708408079283956</v>
      </c>
      <c r="N10" s="621">
        <v>5.4855778370185018</v>
      </c>
      <c r="P10" s="590"/>
      <c r="Q10" s="590"/>
      <c r="R10" s="590"/>
      <c r="S10" s="590"/>
      <c r="U10" s="590"/>
      <c r="V10" s="590"/>
      <c r="W10" s="590"/>
      <c r="X10" s="590"/>
    </row>
    <row r="11" spans="1:24" s="255" customFormat="1" ht="15" customHeight="1">
      <c r="A11" s="523">
        <f t="shared" si="0"/>
        <v>4</v>
      </c>
      <c r="B11" s="956" t="s">
        <v>713</v>
      </c>
      <c r="C11" s="289">
        <v>2015</v>
      </c>
      <c r="D11" s="289">
        <v>2016</v>
      </c>
      <c r="E11" s="289"/>
      <c r="F11" s="621">
        <v>3.70408523654182</v>
      </c>
      <c r="G11" s="621">
        <v>3.2541039587238063</v>
      </c>
      <c r="H11" s="621">
        <v>3.3165307900240388</v>
      </c>
      <c r="I11" s="621">
        <v>2.6051263212447724</v>
      </c>
      <c r="J11" s="448"/>
      <c r="K11" s="621">
        <v>14.819508737017101</v>
      </c>
      <c r="L11" s="621">
        <v>3.2541039587238063</v>
      </c>
      <c r="M11" s="621">
        <v>3.3165307900240388</v>
      </c>
      <c r="N11" s="621">
        <v>2.6051263212447724</v>
      </c>
      <c r="P11" s="590"/>
      <c r="Q11" s="590"/>
      <c r="R11" s="590"/>
      <c r="S11" s="590"/>
      <c r="U11" s="590"/>
      <c r="V11" s="590"/>
      <c r="W11" s="590"/>
      <c r="X11" s="590"/>
    </row>
    <row r="12" spans="1:24" s="255" customFormat="1" ht="15" customHeight="1">
      <c r="A12" s="523">
        <f t="shared" si="0"/>
        <v>5</v>
      </c>
      <c r="B12" s="956" t="s">
        <v>12</v>
      </c>
      <c r="C12" s="289" t="s">
        <v>500</v>
      </c>
      <c r="D12" s="289" t="s">
        <v>500</v>
      </c>
      <c r="E12" s="289"/>
      <c r="F12" s="621">
        <v>14.7935</v>
      </c>
      <c r="G12" s="621">
        <v>12.395899999999999</v>
      </c>
      <c r="H12" s="621">
        <v>13.797599999999999</v>
      </c>
      <c r="I12" s="621">
        <v>8.1925000000000008</v>
      </c>
      <c r="J12" s="622"/>
      <c r="K12" s="621">
        <v>14.9366</v>
      </c>
      <c r="L12" s="621">
        <v>12.395899999999999</v>
      </c>
      <c r="M12" s="621">
        <v>13.797599999999999</v>
      </c>
      <c r="N12" s="621">
        <v>8.1925000000000008</v>
      </c>
      <c r="P12" s="590"/>
      <c r="Q12" s="590"/>
      <c r="R12" s="590"/>
      <c r="S12" s="590"/>
      <c r="U12" s="590"/>
      <c r="V12" s="590"/>
      <c r="W12" s="590"/>
      <c r="X12" s="590"/>
    </row>
    <row r="13" spans="1:24" s="255" customFormat="1" ht="15" customHeight="1">
      <c r="A13" s="523">
        <f t="shared" si="0"/>
        <v>6</v>
      </c>
      <c r="B13" s="956" t="s">
        <v>688</v>
      </c>
      <c r="C13" s="289" t="s">
        <v>273</v>
      </c>
      <c r="D13" s="289" t="s">
        <v>500</v>
      </c>
      <c r="E13" s="289"/>
      <c r="F13" s="621">
        <v>16.2464265792776</v>
      </c>
      <c r="G13" s="621">
        <v>12.868962607716679</v>
      </c>
      <c r="H13" s="621">
        <v>12.642492623390558</v>
      </c>
      <c r="I13" s="621">
        <v>7.3034645204426516</v>
      </c>
      <c r="J13" s="622"/>
      <c r="K13" s="621">
        <v>20.538376379294299</v>
      </c>
      <c r="L13" s="621">
        <v>12.868962607716679</v>
      </c>
      <c r="M13" s="621">
        <v>12.642492623390558</v>
      </c>
      <c r="N13" s="621">
        <v>7.3034645204426516</v>
      </c>
      <c r="O13" s="590"/>
      <c r="P13" s="590"/>
      <c r="Q13" s="590"/>
      <c r="R13" s="590"/>
      <c r="S13" s="590"/>
      <c r="U13" s="590"/>
      <c r="V13" s="590"/>
      <c r="W13" s="590"/>
      <c r="X13" s="590"/>
    </row>
    <row r="14" spans="1:24" s="552" customFormat="1" ht="15">
      <c r="A14" s="523">
        <f t="shared" si="0"/>
        <v>7</v>
      </c>
      <c r="B14" s="956" t="s">
        <v>714</v>
      </c>
      <c r="C14" s="577" t="s">
        <v>501</v>
      </c>
      <c r="D14" s="565" t="s">
        <v>501</v>
      </c>
      <c r="E14" s="289"/>
      <c r="F14" s="621">
        <v>4.18</v>
      </c>
      <c r="G14" s="621">
        <v>4.09</v>
      </c>
      <c r="H14" s="621">
        <v>4.1399999999999997</v>
      </c>
      <c r="I14" s="621">
        <v>3.79</v>
      </c>
      <c r="J14" s="622"/>
      <c r="K14" s="621">
        <v>4.16</v>
      </c>
      <c r="L14" s="621">
        <v>4.09</v>
      </c>
      <c r="M14" s="621">
        <v>4.1399999999999997</v>
      </c>
      <c r="N14" s="621">
        <v>3.79</v>
      </c>
    </row>
    <row r="15" spans="1:24" s="255" customFormat="1" ht="15" customHeight="1">
      <c r="A15" s="523">
        <f t="shared" si="0"/>
        <v>8</v>
      </c>
      <c r="B15" s="956" t="s">
        <v>14</v>
      </c>
      <c r="C15" s="289" t="s">
        <v>502</v>
      </c>
      <c r="D15" s="289" t="s">
        <v>502</v>
      </c>
      <c r="E15" s="289"/>
      <c r="F15" s="621">
        <v>8.2768267850964499</v>
      </c>
      <c r="G15" s="621">
        <v>6.8772689652657952</v>
      </c>
      <c r="H15" s="621">
        <v>6.7956960262211057</v>
      </c>
      <c r="I15" s="621">
        <v>5.1462502985582708</v>
      </c>
      <c r="J15" s="622"/>
      <c r="K15" s="621">
        <v>8.6917128205128193</v>
      </c>
      <c r="L15" s="621">
        <v>6.8772689652657952</v>
      </c>
      <c r="M15" s="621">
        <v>6.7956960262211057</v>
      </c>
      <c r="N15" s="621">
        <v>5.1764702736715549</v>
      </c>
      <c r="O15" s="590"/>
      <c r="P15" s="590"/>
      <c r="Q15" s="590"/>
      <c r="R15" s="590"/>
      <c r="S15" s="590"/>
      <c r="U15" s="590"/>
      <c r="V15" s="590"/>
      <c r="W15" s="590"/>
      <c r="X15" s="590"/>
    </row>
    <row r="16" spans="1:24" s="255" customFormat="1" ht="15" customHeight="1">
      <c r="A16" s="523">
        <f t="shared" si="0"/>
        <v>9</v>
      </c>
      <c r="B16" s="956" t="s">
        <v>15</v>
      </c>
      <c r="C16" s="289" t="s">
        <v>503</v>
      </c>
      <c r="D16" s="289" t="s">
        <v>503</v>
      </c>
      <c r="E16" s="289"/>
      <c r="F16" s="621">
        <v>13.3214920071048</v>
      </c>
      <c r="G16" s="621">
        <v>11.686769002192982</v>
      </c>
      <c r="H16" s="621">
        <v>11.003238174383178</v>
      </c>
      <c r="I16" s="621">
        <v>7.7178186241897366</v>
      </c>
      <c r="J16" s="622"/>
      <c r="K16" s="621">
        <v>12.899747912500001</v>
      </c>
      <c r="L16" s="621">
        <v>11.686769002192982</v>
      </c>
      <c r="M16" s="621">
        <v>11.003238174383178</v>
      </c>
      <c r="N16" s="621">
        <v>7.7178186241897366</v>
      </c>
      <c r="P16" s="590"/>
      <c r="Q16" s="590"/>
      <c r="R16" s="590"/>
      <c r="S16" s="590"/>
      <c r="U16" s="590"/>
      <c r="V16" s="590"/>
      <c r="W16" s="590"/>
      <c r="X16" s="590"/>
    </row>
    <row r="17" spans="1:24" s="255" customFormat="1" ht="15" customHeight="1">
      <c r="A17" s="523"/>
      <c r="B17" s="956" t="s">
        <v>279</v>
      </c>
      <c r="C17" s="289" t="s">
        <v>501</v>
      </c>
      <c r="D17" s="289" t="s">
        <v>501</v>
      </c>
      <c r="E17" s="289"/>
      <c r="F17" s="621">
        <v>12.858192505510701</v>
      </c>
      <c r="G17" s="621">
        <v>11.474933516666667</v>
      </c>
      <c r="H17" s="621">
        <v>10.977106477876307</v>
      </c>
      <c r="I17" s="621">
        <v>7.6796112764715794</v>
      </c>
      <c r="J17" s="622"/>
      <c r="K17" s="621">
        <v>13.1149461937027</v>
      </c>
      <c r="L17" s="621">
        <v>11.474933516666667</v>
      </c>
      <c r="M17" s="621">
        <v>10.977106477876307</v>
      </c>
      <c r="N17" s="621">
        <v>7.6796112764715794</v>
      </c>
      <c r="P17" s="590"/>
      <c r="Q17" s="590"/>
      <c r="R17" s="590"/>
      <c r="S17" s="590"/>
      <c r="U17" s="590"/>
      <c r="V17" s="590"/>
      <c r="W17" s="590"/>
      <c r="X17" s="590"/>
    </row>
    <row r="18" spans="1:24" s="255" customFormat="1" ht="15" customHeight="1">
      <c r="A18" s="523">
        <f>A16+1</f>
        <v>10</v>
      </c>
      <c r="B18" s="956" t="s">
        <v>715</v>
      </c>
      <c r="C18" s="289">
        <v>2014</v>
      </c>
      <c r="D18" s="642"/>
      <c r="E18" s="289"/>
      <c r="F18" s="650"/>
      <c r="G18" s="650"/>
      <c r="H18" s="621">
        <v>8.8000000000000007</v>
      </c>
      <c r="I18" s="650"/>
      <c r="J18" s="622"/>
      <c r="K18" s="650"/>
      <c r="L18" s="650"/>
      <c r="M18" s="650"/>
      <c r="N18" s="650"/>
      <c r="P18" s="590"/>
      <c r="Q18" s="590"/>
      <c r="R18" s="590"/>
      <c r="S18" s="590"/>
      <c r="U18" s="590"/>
      <c r="V18" s="590"/>
      <c r="W18" s="590"/>
      <c r="X18" s="590"/>
    </row>
    <row r="19" spans="1:24" s="255" customFormat="1" ht="15" customHeight="1">
      <c r="A19" s="523">
        <f>A18+1</f>
        <v>11</v>
      </c>
      <c r="B19" s="956" t="s">
        <v>16</v>
      </c>
      <c r="C19" s="289" t="s">
        <v>503</v>
      </c>
      <c r="D19" s="289" t="s">
        <v>503</v>
      </c>
      <c r="E19" s="289"/>
      <c r="F19" s="957"/>
      <c r="G19" s="957"/>
      <c r="H19" s="957"/>
      <c r="I19" s="957"/>
      <c r="J19" s="623"/>
      <c r="K19" s="957"/>
      <c r="L19" s="957"/>
      <c r="M19" s="957"/>
      <c r="N19" s="957"/>
      <c r="P19" s="590"/>
      <c r="Q19" s="590"/>
      <c r="R19" s="590"/>
      <c r="S19" s="590"/>
      <c r="U19" s="590"/>
      <c r="V19" s="590"/>
      <c r="W19" s="590"/>
      <c r="X19" s="590"/>
    </row>
    <row r="20" spans="1:24" s="552" customFormat="1">
      <c r="A20" s="523">
        <f t="shared" ref="A20:A36" si="1">A19+1</f>
        <v>12</v>
      </c>
      <c r="B20" s="956" t="s">
        <v>710</v>
      </c>
      <c r="C20" s="289" t="s">
        <v>501</v>
      </c>
      <c r="D20" s="289" t="s">
        <v>501</v>
      </c>
      <c r="E20" s="262"/>
      <c r="F20" s="620">
        <v>7.0699709732167104</v>
      </c>
      <c r="G20" s="620">
        <v>4.7009715044417941</v>
      </c>
      <c r="H20" s="620">
        <v>5.8334297593297819</v>
      </c>
      <c r="I20" s="620">
        <v>4.0487447531011922</v>
      </c>
      <c r="J20" s="448"/>
      <c r="K20" s="620">
        <v>59.300132548297498</v>
      </c>
      <c r="L20" s="620">
        <v>4.7009715044417941</v>
      </c>
      <c r="M20" s="620">
        <v>5.8334297593297819</v>
      </c>
      <c r="N20" s="620">
        <v>4.0487447531011922</v>
      </c>
    </row>
    <row r="21" spans="1:24" s="255" customFormat="1" ht="15" customHeight="1">
      <c r="A21" s="523">
        <f t="shared" si="1"/>
        <v>13</v>
      </c>
      <c r="B21" s="956" t="s">
        <v>724</v>
      </c>
      <c r="C21" s="289" t="s">
        <v>274</v>
      </c>
      <c r="D21" s="289" t="s">
        <v>502</v>
      </c>
      <c r="E21" s="289"/>
      <c r="F21" s="621">
        <v>10.552929940899199</v>
      </c>
      <c r="G21" s="621">
        <v>9.830375914778033</v>
      </c>
      <c r="H21" s="621">
        <v>9.4238346450936916</v>
      </c>
      <c r="I21" s="621">
        <v>7.5179177403380244</v>
      </c>
      <c r="J21" s="623"/>
      <c r="K21" s="621">
        <v>10.5215963911595</v>
      </c>
      <c r="L21" s="621">
        <v>9.830375914778033</v>
      </c>
      <c r="M21" s="621">
        <v>9.4238346450936916</v>
      </c>
      <c r="N21" s="621">
        <v>7.5179177403380244</v>
      </c>
      <c r="P21" s="590"/>
      <c r="Q21" s="590"/>
      <c r="R21" s="590"/>
      <c r="S21" s="590"/>
      <c r="U21" s="590"/>
      <c r="V21" s="590"/>
      <c r="W21" s="590"/>
      <c r="X21" s="590"/>
    </row>
    <row r="22" spans="1:24" s="255" customFormat="1" ht="15" customHeight="1">
      <c r="A22" s="523">
        <f t="shared" si="1"/>
        <v>14</v>
      </c>
      <c r="B22" s="956" t="s">
        <v>18</v>
      </c>
      <c r="C22" s="289" t="s">
        <v>275</v>
      </c>
      <c r="D22" s="289" t="s">
        <v>499</v>
      </c>
      <c r="E22" s="289"/>
      <c r="F22" s="621">
        <v>8.8941748353688208</v>
      </c>
      <c r="G22" s="621">
        <v>7.5109776161767208</v>
      </c>
      <c r="H22" s="621">
        <v>7.0428844838469873</v>
      </c>
      <c r="I22" s="621">
        <v>5.2679812863795394</v>
      </c>
      <c r="J22" s="623"/>
      <c r="K22" s="621">
        <v>9.1421579937070092</v>
      </c>
      <c r="L22" s="621">
        <v>7.283299338215544</v>
      </c>
      <c r="M22" s="621">
        <v>6.8710005310315108</v>
      </c>
      <c r="N22" s="621">
        <v>5.1683641666496438</v>
      </c>
      <c r="P22" s="590"/>
      <c r="Q22" s="590"/>
      <c r="R22" s="590"/>
      <c r="S22" s="590"/>
      <c r="U22" s="590"/>
      <c r="V22" s="590"/>
      <c r="W22" s="590"/>
      <c r="X22" s="590"/>
    </row>
    <row r="23" spans="1:24" s="255" customFormat="1" ht="15" customHeight="1">
      <c r="A23" s="523">
        <f t="shared" si="1"/>
        <v>15</v>
      </c>
      <c r="B23" s="956" t="s">
        <v>716</v>
      </c>
      <c r="C23" s="289">
        <v>2015</v>
      </c>
      <c r="D23" s="289">
        <v>2015</v>
      </c>
      <c r="E23" s="289"/>
      <c r="F23" s="650"/>
      <c r="G23" s="650"/>
      <c r="H23" s="650"/>
      <c r="I23" s="650"/>
      <c r="J23" s="623"/>
      <c r="K23" s="650"/>
      <c r="L23" s="650"/>
      <c r="M23" s="650"/>
      <c r="N23" s="650"/>
      <c r="P23" s="590"/>
      <c r="Q23" s="590"/>
      <c r="R23" s="590"/>
      <c r="S23" s="590"/>
      <c r="U23" s="590"/>
      <c r="V23" s="590"/>
      <c r="W23" s="590"/>
      <c r="X23" s="590"/>
    </row>
    <row r="24" spans="1:24" s="255" customFormat="1" ht="15" customHeight="1">
      <c r="A24" s="523">
        <f t="shared" si="1"/>
        <v>16</v>
      </c>
      <c r="B24" s="956" t="s">
        <v>19</v>
      </c>
      <c r="C24" s="289" t="s">
        <v>499</v>
      </c>
      <c r="D24" s="289" t="s">
        <v>499</v>
      </c>
      <c r="E24" s="289"/>
      <c r="F24" s="621">
        <v>7.6327016184811196</v>
      </c>
      <c r="G24" s="621">
        <v>6.6228047956771361</v>
      </c>
      <c r="H24" s="621">
        <v>6.2571838705467835</v>
      </c>
      <c r="I24" s="621">
        <v>5.3235684808983201</v>
      </c>
      <c r="J24" s="623"/>
      <c r="K24" s="621">
        <v>7.5697932829352697</v>
      </c>
      <c r="L24" s="621">
        <v>6.6228047956771361</v>
      </c>
      <c r="M24" s="621">
        <v>6.2571838705467835</v>
      </c>
      <c r="N24" s="621">
        <v>5.3235684808983201</v>
      </c>
      <c r="P24" s="590"/>
      <c r="Q24" s="590"/>
      <c r="R24" s="590"/>
      <c r="S24" s="590"/>
      <c r="U24" s="590"/>
      <c r="V24" s="590"/>
      <c r="W24" s="590"/>
      <c r="X24" s="590"/>
    </row>
    <row r="25" spans="1:24" s="255" customFormat="1" ht="15" customHeight="1">
      <c r="A25" s="523">
        <f t="shared" si="1"/>
        <v>17</v>
      </c>
      <c r="B25" s="956" t="s">
        <v>280</v>
      </c>
      <c r="C25" s="289" t="s">
        <v>276</v>
      </c>
      <c r="D25" s="289" t="s">
        <v>499</v>
      </c>
      <c r="E25" s="289"/>
      <c r="F25" s="621">
        <v>3.9618945121765101</v>
      </c>
      <c r="G25" s="621">
        <v>3.66866135597229</v>
      </c>
      <c r="H25" s="621">
        <v>3.6627492904663086</v>
      </c>
      <c r="I25" s="621">
        <v>3.51554656028748</v>
      </c>
      <c r="J25" s="623"/>
      <c r="K25" s="870"/>
      <c r="L25" s="870"/>
      <c r="M25" s="870"/>
      <c r="N25" s="870"/>
      <c r="P25" s="590"/>
      <c r="Q25" s="590"/>
      <c r="R25" s="590"/>
      <c r="S25" s="590"/>
      <c r="U25" s="590"/>
      <c r="V25" s="590"/>
      <c r="W25" s="590"/>
      <c r="X25" s="590"/>
    </row>
    <row r="26" spans="1:24" s="255" customFormat="1" ht="15" customHeight="1">
      <c r="A26" s="523">
        <f t="shared" si="1"/>
        <v>18</v>
      </c>
      <c r="B26" s="956" t="s">
        <v>20</v>
      </c>
      <c r="C26" s="289" t="s">
        <v>502</v>
      </c>
      <c r="D26" s="289" t="s">
        <v>502</v>
      </c>
      <c r="E26" s="289"/>
      <c r="F26" s="868"/>
      <c r="G26" s="868"/>
      <c r="H26" s="868"/>
      <c r="I26" s="868"/>
      <c r="J26" s="623"/>
      <c r="K26" s="621">
        <v>18.713699999999999</v>
      </c>
      <c r="L26" s="621">
        <v>6.2474999999999996</v>
      </c>
      <c r="M26" s="621">
        <v>6.9733000000000001</v>
      </c>
      <c r="N26" s="621">
        <v>5.8003999999999998</v>
      </c>
      <c r="P26" s="590"/>
      <c r="Q26" s="590"/>
      <c r="R26" s="590"/>
      <c r="S26" s="590"/>
      <c r="U26" s="590"/>
      <c r="V26" s="590"/>
      <c r="W26" s="590"/>
      <c r="X26" s="590"/>
    </row>
    <row r="27" spans="1:24" s="255" customFormat="1" ht="15" customHeight="1">
      <c r="A27" s="523">
        <f t="shared" si="1"/>
        <v>19</v>
      </c>
      <c r="B27" s="956" t="s">
        <v>281</v>
      </c>
      <c r="C27" s="289" t="s">
        <v>272</v>
      </c>
      <c r="D27" s="289" t="s">
        <v>502</v>
      </c>
      <c r="E27" s="289"/>
      <c r="F27" s="621">
        <v>7.5701371306874696</v>
      </c>
      <c r="G27" s="621">
        <v>7.1996604266944111</v>
      </c>
      <c r="H27" s="621">
        <v>7.1505083393915081</v>
      </c>
      <c r="I27" s="621">
        <v>6.2083978522873666</v>
      </c>
      <c r="J27" s="623"/>
      <c r="K27" s="624"/>
      <c r="L27" s="624"/>
      <c r="M27" s="624"/>
      <c r="N27" s="624"/>
      <c r="P27" s="590"/>
      <c r="Q27" s="590"/>
      <c r="R27" s="590"/>
      <c r="S27" s="590"/>
      <c r="U27" s="590"/>
      <c r="V27" s="590"/>
      <c r="W27" s="590"/>
      <c r="X27" s="590"/>
    </row>
    <row r="28" spans="1:24" s="255" customFormat="1" ht="15" customHeight="1">
      <c r="A28" s="523">
        <f t="shared" si="1"/>
        <v>20</v>
      </c>
      <c r="B28" s="956" t="s">
        <v>21</v>
      </c>
      <c r="C28" s="289" t="s">
        <v>499</v>
      </c>
      <c r="D28" s="289" t="s">
        <v>499</v>
      </c>
      <c r="E28" s="289"/>
      <c r="F28" s="621">
        <v>7.1454360000000001</v>
      </c>
      <c r="G28" s="621">
        <v>6.7555880000000004</v>
      </c>
      <c r="H28" s="621">
        <v>6.6573710000000004</v>
      </c>
      <c r="I28" s="621">
        <v>6.1057040000000002</v>
      </c>
      <c r="J28" s="623"/>
      <c r="K28" s="621">
        <v>7.0434080000000003</v>
      </c>
      <c r="L28" s="621">
        <v>6.6989020000000004</v>
      </c>
      <c r="M28" s="621">
        <v>6.5520209999999999</v>
      </c>
      <c r="N28" s="621">
        <v>6.023415</v>
      </c>
      <c r="P28" s="590"/>
      <c r="Q28" s="590"/>
      <c r="R28" s="590"/>
      <c r="S28" s="590"/>
      <c r="U28" s="590"/>
      <c r="V28" s="590"/>
      <c r="W28" s="590"/>
      <c r="X28" s="590"/>
    </row>
    <row r="29" spans="1:24" s="255" customFormat="1" ht="15" customHeight="1">
      <c r="A29" s="523">
        <f t="shared" si="1"/>
        <v>21</v>
      </c>
      <c r="B29" s="956" t="s">
        <v>717</v>
      </c>
      <c r="C29" s="289">
        <v>2012</v>
      </c>
      <c r="D29" s="289">
        <v>2016</v>
      </c>
      <c r="E29" s="289"/>
      <c r="F29" s="650"/>
      <c r="G29" s="650"/>
      <c r="H29" s="650"/>
      <c r="I29" s="650"/>
      <c r="J29" s="623"/>
      <c r="K29" s="650"/>
      <c r="L29" s="650"/>
      <c r="M29" s="650"/>
      <c r="N29" s="650"/>
      <c r="P29" s="590"/>
      <c r="Q29" s="590"/>
      <c r="R29" s="590"/>
      <c r="S29" s="590"/>
      <c r="U29" s="590"/>
      <c r="V29" s="590"/>
      <c r="W29" s="590"/>
      <c r="X29" s="590"/>
    </row>
    <row r="30" spans="1:24" s="255" customFormat="1" ht="15" customHeight="1">
      <c r="A30" s="523">
        <f t="shared" si="1"/>
        <v>22</v>
      </c>
      <c r="B30" s="956" t="s">
        <v>22</v>
      </c>
      <c r="C30" s="289" t="s">
        <v>499</v>
      </c>
      <c r="D30" s="289" t="s">
        <v>499</v>
      </c>
      <c r="E30" s="289"/>
      <c r="F30" s="621">
        <v>15.48048</v>
      </c>
      <c r="G30" s="621">
        <v>14.05968</v>
      </c>
      <c r="H30" s="621">
        <v>13.14222</v>
      </c>
      <c r="I30" s="621">
        <v>11.39818</v>
      </c>
      <c r="J30" s="623"/>
      <c r="K30" s="621">
        <v>15.334199999999999</v>
      </c>
      <c r="L30" s="621">
        <v>14.0367</v>
      </c>
      <c r="M30" s="621">
        <v>13.13607</v>
      </c>
      <c r="N30" s="621">
        <v>11.38509</v>
      </c>
      <c r="P30" s="590"/>
      <c r="Q30" s="590"/>
      <c r="R30" s="590"/>
      <c r="S30" s="590"/>
      <c r="U30" s="590"/>
      <c r="V30" s="590"/>
      <c r="W30" s="590"/>
      <c r="X30" s="590"/>
    </row>
    <row r="31" spans="1:24" s="255" customFormat="1" ht="15" customHeight="1">
      <c r="A31" s="523">
        <f t="shared" si="1"/>
        <v>23</v>
      </c>
      <c r="B31" s="956" t="s">
        <v>23</v>
      </c>
      <c r="C31" s="289" t="s">
        <v>504</v>
      </c>
      <c r="D31" s="289" t="s">
        <v>504</v>
      </c>
      <c r="E31" s="289"/>
      <c r="F31" s="621">
        <v>5.0453999999999999</v>
      </c>
      <c r="G31" s="621">
        <v>4.9157000000000002</v>
      </c>
      <c r="H31" s="621">
        <v>4.9691999999999998</v>
      </c>
      <c r="I31" s="621">
        <v>4.5165259999999998</v>
      </c>
      <c r="J31" s="623"/>
      <c r="K31" s="621">
        <v>5.0345000000000004</v>
      </c>
      <c r="L31" s="621">
        <v>4.9009</v>
      </c>
      <c r="M31" s="621">
        <v>4.9421999999999997</v>
      </c>
      <c r="N31" s="621">
        <v>4.497878</v>
      </c>
      <c r="P31" s="590"/>
      <c r="Q31" s="590"/>
      <c r="R31" s="590"/>
      <c r="S31" s="590"/>
      <c r="U31" s="590"/>
      <c r="V31" s="590"/>
      <c r="W31" s="590"/>
      <c r="X31" s="590"/>
    </row>
    <row r="32" spans="1:24" s="255" customFormat="1" ht="15" customHeight="1">
      <c r="A32" s="523">
        <f t="shared" si="1"/>
        <v>24</v>
      </c>
      <c r="B32" s="956" t="s">
        <v>24</v>
      </c>
      <c r="C32" s="289" t="s">
        <v>275</v>
      </c>
      <c r="D32" s="289" t="s">
        <v>275</v>
      </c>
      <c r="E32" s="289"/>
      <c r="F32" s="621">
        <v>8.4667120075600035</v>
      </c>
      <c r="G32" s="621">
        <v>5.347948093115404</v>
      </c>
      <c r="H32" s="621">
        <v>5.4450818303568367</v>
      </c>
      <c r="I32" s="621">
        <v>4.6708356517855991</v>
      </c>
      <c r="J32" s="623"/>
      <c r="K32" s="621"/>
      <c r="L32" s="621"/>
      <c r="M32" s="621"/>
      <c r="N32" s="621"/>
      <c r="P32" s="590"/>
      <c r="Q32" s="590"/>
      <c r="R32" s="590"/>
      <c r="S32" s="590"/>
      <c r="U32" s="590"/>
      <c r="V32" s="590"/>
      <c r="W32" s="590"/>
      <c r="X32" s="590"/>
    </row>
    <row r="33" spans="1:24" s="255" customFormat="1" ht="15" customHeight="1">
      <c r="A33" s="523">
        <f t="shared" si="1"/>
        <v>25</v>
      </c>
      <c r="B33" s="956" t="s">
        <v>25</v>
      </c>
      <c r="C33" s="289" t="s">
        <v>276</v>
      </c>
      <c r="D33" s="289" t="s">
        <v>503</v>
      </c>
      <c r="E33" s="289"/>
      <c r="F33" s="621">
        <v>4.2046877387422796</v>
      </c>
      <c r="G33" s="621">
        <v>4.0618429210265683</v>
      </c>
      <c r="H33" s="621">
        <v>4.0094612622174308</v>
      </c>
      <c r="I33" s="621">
        <v>3.7260417070129952</v>
      </c>
      <c r="J33" s="623"/>
      <c r="K33" s="624">
        <v>4.4455880384648498</v>
      </c>
      <c r="L33" s="621">
        <v>4.0618429210265683</v>
      </c>
      <c r="M33" s="621">
        <v>4.0094612622174308</v>
      </c>
      <c r="N33" s="621">
        <v>3.7260417070129952</v>
      </c>
      <c r="P33" s="590"/>
      <c r="Q33" s="590"/>
      <c r="R33" s="590"/>
      <c r="S33" s="590"/>
      <c r="U33" s="590"/>
      <c r="V33" s="590"/>
      <c r="W33" s="590"/>
      <c r="X33" s="590"/>
    </row>
    <row r="34" spans="1:24" s="255" customFormat="1" ht="15" customHeight="1">
      <c r="A34" s="523">
        <f t="shared" si="1"/>
        <v>26</v>
      </c>
      <c r="B34" s="956" t="s">
        <v>718</v>
      </c>
      <c r="C34" s="289" t="s">
        <v>469</v>
      </c>
      <c r="D34" s="289" t="s">
        <v>469</v>
      </c>
      <c r="E34" s="289"/>
      <c r="F34" s="650"/>
      <c r="G34" s="650"/>
      <c r="H34" s="650"/>
      <c r="I34" s="650"/>
      <c r="J34" s="623"/>
      <c r="K34" s="650"/>
      <c r="L34" s="650"/>
      <c r="M34" s="650"/>
      <c r="N34" s="650"/>
      <c r="P34" s="590"/>
      <c r="Q34" s="590"/>
      <c r="R34" s="590"/>
      <c r="S34" s="590"/>
      <c r="U34" s="590"/>
      <c r="V34" s="590"/>
      <c r="W34" s="590"/>
      <c r="X34" s="590"/>
    </row>
    <row r="35" spans="1:24" s="255" customFormat="1" ht="15" customHeight="1">
      <c r="A35" s="523">
        <f t="shared" si="1"/>
        <v>27</v>
      </c>
      <c r="B35" s="956" t="s">
        <v>719</v>
      </c>
      <c r="C35" s="289">
        <v>2014</v>
      </c>
      <c r="D35" s="289">
        <v>2014</v>
      </c>
      <c r="E35" s="289"/>
      <c r="F35" s="650"/>
      <c r="G35" s="650"/>
      <c r="H35" s="650"/>
      <c r="I35" s="650"/>
      <c r="J35" s="623"/>
      <c r="K35" s="650"/>
      <c r="L35" s="650"/>
      <c r="M35" s="650"/>
      <c r="N35" s="650"/>
      <c r="P35" s="590"/>
      <c r="Q35" s="590"/>
      <c r="R35" s="590"/>
      <c r="S35" s="590"/>
      <c r="U35" s="590"/>
      <c r="V35" s="590"/>
      <c r="W35" s="590"/>
      <c r="X35" s="590"/>
    </row>
    <row r="36" spans="1:24" s="552" customFormat="1">
      <c r="A36" s="523">
        <f t="shared" si="1"/>
        <v>28</v>
      </c>
      <c r="B36" s="956" t="s">
        <v>26</v>
      </c>
      <c r="C36" s="289" t="s">
        <v>503</v>
      </c>
      <c r="D36" s="289" t="s">
        <v>503</v>
      </c>
      <c r="E36" s="262"/>
      <c r="F36" s="957"/>
      <c r="G36" s="957"/>
      <c r="H36" s="957"/>
      <c r="I36" s="957"/>
      <c r="J36" s="448"/>
      <c r="K36" s="958"/>
      <c r="L36" s="958"/>
      <c r="M36" s="958"/>
      <c r="N36" s="958"/>
    </row>
    <row r="37" spans="1:24" s="255" customFormat="1" ht="15" customHeight="1">
      <c r="A37" s="523"/>
      <c r="B37" s="956" t="s">
        <v>27</v>
      </c>
      <c r="C37" s="289" t="s">
        <v>504</v>
      </c>
      <c r="D37" s="289" t="s">
        <v>504</v>
      </c>
      <c r="E37" s="289"/>
      <c r="F37" s="621">
        <v>11.4312347404209</v>
      </c>
      <c r="G37" s="621">
        <v>8.8518506564763282</v>
      </c>
      <c r="H37" s="621">
        <v>8.6389662416317261</v>
      </c>
      <c r="I37" s="621">
        <v>6.0961223997471183</v>
      </c>
      <c r="J37" s="623"/>
      <c r="K37" s="621">
        <v>11.3770331344077</v>
      </c>
      <c r="L37" s="621">
        <v>8.8518506564763282</v>
      </c>
      <c r="M37" s="621">
        <v>8.6389662416317261</v>
      </c>
      <c r="N37" s="621">
        <v>6.0961223997471183</v>
      </c>
      <c r="P37" s="590"/>
      <c r="Q37" s="590"/>
      <c r="R37" s="590"/>
      <c r="S37" s="590"/>
      <c r="U37" s="590"/>
      <c r="V37" s="590"/>
      <c r="W37" s="590"/>
      <c r="X37" s="590"/>
    </row>
    <row r="38" spans="1:24" s="255" customFormat="1" ht="15" customHeight="1">
      <c r="A38" s="523"/>
      <c r="B38" s="956" t="s">
        <v>28</v>
      </c>
      <c r="C38" s="289" t="s">
        <v>501</v>
      </c>
      <c r="D38" s="289" t="s">
        <v>501</v>
      </c>
      <c r="E38" s="289"/>
      <c r="F38" s="621">
        <v>10.4588866737747</v>
      </c>
      <c r="G38" s="621">
        <v>7.9238838779325835</v>
      </c>
      <c r="H38" s="621">
        <v>7.755761701443717</v>
      </c>
      <c r="I38" s="621">
        <v>5.7980015130117479</v>
      </c>
      <c r="J38" s="623"/>
      <c r="K38" s="621">
        <v>10.3160167296257</v>
      </c>
      <c r="L38" s="621">
        <v>7.9240000000000004</v>
      </c>
      <c r="M38" s="621">
        <v>7.7560000000000002</v>
      </c>
      <c r="N38" s="621">
        <v>5.798</v>
      </c>
      <c r="P38" s="590"/>
      <c r="Q38" s="590"/>
      <c r="R38" s="590"/>
      <c r="S38" s="590"/>
      <c r="U38" s="590"/>
      <c r="V38" s="590"/>
      <c r="W38" s="590"/>
      <c r="X38" s="590"/>
    </row>
    <row r="39" spans="1:24" s="255" customFormat="1" ht="15" customHeight="1">
      <c r="A39" s="523">
        <f>A36+1</f>
        <v>29</v>
      </c>
      <c r="B39" s="956" t="s">
        <v>720</v>
      </c>
      <c r="C39" s="289">
        <v>2016</v>
      </c>
      <c r="D39" s="289">
        <v>2016</v>
      </c>
      <c r="E39" s="289"/>
      <c r="F39" s="650"/>
      <c r="G39" s="650"/>
      <c r="H39" s="650"/>
      <c r="I39" s="650"/>
      <c r="J39" s="623"/>
      <c r="K39" s="621">
        <v>7.8513000000000002</v>
      </c>
      <c r="L39" s="621">
        <v>5.1932999999999998</v>
      </c>
      <c r="M39" s="552">
        <v>5.7005999999999997</v>
      </c>
      <c r="N39" s="621">
        <v>4.9467999999999996</v>
      </c>
      <c r="P39" s="590"/>
      <c r="Q39" s="590"/>
      <c r="R39" s="590"/>
      <c r="S39" s="590"/>
      <c r="U39" s="590"/>
      <c r="V39" s="590"/>
      <c r="W39" s="590"/>
      <c r="X39" s="590"/>
    </row>
    <row r="40" spans="1:24" s="255" customFormat="1" ht="15" customHeight="1">
      <c r="A40" s="523">
        <f>A39+1</f>
        <v>30</v>
      </c>
      <c r="B40" s="956" t="s">
        <v>727</v>
      </c>
      <c r="C40" s="289">
        <v>2009</v>
      </c>
      <c r="D40" s="289" t="s">
        <v>655</v>
      </c>
      <c r="E40" s="289"/>
      <c r="F40" s="621">
        <v>16.8</v>
      </c>
      <c r="G40" s="621">
        <v>10.8</v>
      </c>
      <c r="H40" s="621">
        <v>10.6</v>
      </c>
      <c r="I40" s="621">
        <v>5.9</v>
      </c>
      <c r="J40" s="623"/>
      <c r="K40" s="650"/>
      <c r="L40" s="650"/>
      <c r="M40" s="650"/>
      <c r="N40" s="650"/>
      <c r="P40" s="590"/>
      <c r="Q40" s="590"/>
      <c r="R40" s="590"/>
      <c r="S40" s="590"/>
      <c r="U40" s="590"/>
      <c r="V40" s="590"/>
      <c r="W40" s="590"/>
      <c r="X40" s="590"/>
    </row>
    <row r="41" spans="1:24" s="255" customFormat="1" ht="15" customHeight="1">
      <c r="A41" s="523">
        <f t="shared" ref="A41:A45" si="2">A40+1</f>
        <v>31</v>
      </c>
      <c r="B41" s="956" t="s">
        <v>29</v>
      </c>
      <c r="C41" s="289" t="s">
        <v>500</v>
      </c>
      <c r="D41" s="289" t="s">
        <v>500</v>
      </c>
      <c r="E41" s="289"/>
      <c r="F41" s="621">
        <v>7.9343273457822887</v>
      </c>
      <c r="G41" s="621">
        <v>7.5762930909768942</v>
      </c>
      <c r="H41" s="621">
        <v>7.3367373900177029</v>
      </c>
      <c r="I41" s="621">
        <v>6.1328911241423123</v>
      </c>
      <c r="J41" s="623"/>
      <c r="K41" s="621">
        <v>7.9837667884458687</v>
      </c>
      <c r="L41" s="621">
        <v>7.5852134158676217</v>
      </c>
      <c r="M41" s="621">
        <v>7.3470321376103875</v>
      </c>
      <c r="N41" s="621">
        <v>6.1241419245051132</v>
      </c>
      <c r="P41" s="590"/>
      <c r="Q41" s="590"/>
      <c r="R41" s="590"/>
      <c r="S41" s="590"/>
      <c r="U41" s="590"/>
      <c r="V41" s="590"/>
      <c r="W41" s="590"/>
      <c r="X41" s="590"/>
    </row>
    <row r="42" spans="1:24" s="255" customFormat="1" ht="15" customHeight="1">
      <c r="A42" s="523">
        <f t="shared" si="2"/>
        <v>32</v>
      </c>
      <c r="B42" s="956" t="s">
        <v>728</v>
      </c>
      <c r="C42" s="289" t="s">
        <v>656</v>
      </c>
      <c r="D42" s="289">
        <v>2014</v>
      </c>
      <c r="E42" s="289"/>
      <c r="F42" s="650"/>
      <c r="G42" s="650"/>
      <c r="H42" s="650"/>
      <c r="I42" s="650"/>
      <c r="J42" s="623"/>
      <c r="K42" s="650"/>
      <c r="L42" s="650"/>
      <c r="M42" s="650"/>
      <c r="N42" s="650"/>
      <c r="P42" s="590"/>
      <c r="Q42" s="590"/>
      <c r="R42" s="590"/>
      <c r="S42" s="590"/>
      <c r="U42" s="590"/>
      <c r="V42" s="590"/>
      <c r="W42" s="590"/>
      <c r="X42" s="590"/>
    </row>
    <row r="43" spans="1:24" s="255" customFormat="1" ht="15" customHeight="1">
      <c r="A43" s="523">
        <f t="shared" si="2"/>
        <v>33</v>
      </c>
      <c r="B43" s="956" t="s">
        <v>30</v>
      </c>
      <c r="C43" s="289" t="s">
        <v>505</v>
      </c>
      <c r="D43" s="289" t="s">
        <v>498</v>
      </c>
      <c r="E43" s="289"/>
      <c r="F43" s="621">
        <v>15.674275001376699</v>
      </c>
      <c r="G43" s="621">
        <v>11.517000474984165</v>
      </c>
      <c r="H43" s="621">
        <v>11.087195539131821</v>
      </c>
      <c r="I43" s="621">
        <v>6.4518952366634696</v>
      </c>
      <c r="J43" s="623"/>
      <c r="K43" s="621">
        <v>16.4983957219251</v>
      </c>
      <c r="L43" s="621">
        <v>11.517000474984165</v>
      </c>
      <c r="M43" s="621">
        <v>11.087195539131821</v>
      </c>
      <c r="N43" s="621">
        <v>6.4518952366634696</v>
      </c>
      <c r="P43" s="590"/>
      <c r="Q43" s="590"/>
      <c r="R43" s="590"/>
      <c r="S43" s="590"/>
      <c r="U43" s="590"/>
      <c r="V43" s="590"/>
      <c r="W43" s="590"/>
      <c r="X43" s="590"/>
    </row>
    <row r="44" spans="1:24" s="255" customFormat="1" ht="15" customHeight="1">
      <c r="A44" s="523">
        <f t="shared" si="2"/>
        <v>34</v>
      </c>
      <c r="B44" s="956" t="s">
        <v>31</v>
      </c>
      <c r="C44" s="289" t="s">
        <v>501</v>
      </c>
      <c r="D44" s="289" t="s">
        <v>501</v>
      </c>
      <c r="E44" s="289"/>
      <c r="F44" s="621">
        <v>12.6973</v>
      </c>
      <c r="G44" s="621">
        <v>11.8292</v>
      </c>
      <c r="H44" s="621">
        <v>11.8292</v>
      </c>
      <c r="I44" s="621">
        <v>11.8292</v>
      </c>
      <c r="J44" s="623"/>
      <c r="K44" s="621"/>
      <c r="L44" s="621"/>
      <c r="M44" s="621"/>
      <c r="N44" s="621"/>
      <c r="P44" s="590"/>
      <c r="Q44" s="590"/>
      <c r="R44" s="590"/>
      <c r="S44" s="590"/>
      <c r="U44" s="590"/>
      <c r="V44" s="590"/>
      <c r="W44" s="590"/>
      <c r="X44" s="590"/>
    </row>
    <row r="45" spans="1:24" s="255" customFormat="1" ht="15" customHeight="1">
      <c r="A45" s="523">
        <f t="shared" si="2"/>
        <v>35</v>
      </c>
      <c r="B45" s="956" t="s">
        <v>32</v>
      </c>
      <c r="C45" s="289" t="s">
        <v>500</v>
      </c>
      <c r="D45" s="289" t="s">
        <v>500</v>
      </c>
      <c r="E45" s="289"/>
      <c r="F45" s="957"/>
      <c r="G45" s="957"/>
      <c r="H45" s="957"/>
      <c r="I45" s="957"/>
      <c r="J45" s="623"/>
      <c r="K45" s="957"/>
      <c r="L45" s="957"/>
      <c r="M45" s="957"/>
      <c r="N45" s="957"/>
      <c r="P45" s="590"/>
      <c r="Q45" s="590"/>
      <c r="R45" s="590"/>
      <c r="S45" s="590"/>
      <c r="U45" s="590"/>
      <c r="V45" s="590"/>
      <c r="W45" s="590"/>
      <c r="X45" s="590"/>
    </row>
    <row r="46" spans="1:24" s="255" customFormat="1" ht="15" customHeight="1">
      <c r="A46" s="523"/>
      <c r="B46" s="956" t="s">
        <v>282</v>
      </c>
      <c r="C46" s="289" t="s">
        <v>499</v>
      </c>
      <c r="D46" s="289" t="s">
        <v>499</v>
      </c>
      <c r="E46" s="289"/>
      <c r="F46" s="621">
        <v>10.2258043972063</v>
      </c>
      <c r="G46" s="621">
        <v>9.5328943850267382</v>
      </c>
      <c r="H46" s="621">
        <v>9.1309181677123377</v>
      </c>
      <c r="I46" s="621">
        <v>7.0167683770444791</v>
      </c>
      <c r="J46" s="623"/>
      <c r="K46" s="624">
        <v>10.1328713381633</v>
      </c>
      <c r="L46" s="624">
        <v>9.5328943850267382</v>
      </c>
      <c r="M46" s="624">
        <v>9.1309181677123377</v>
      </c>
      <c r="N46" s="624">
        <v>7.0167683770444791</v>
      </c>
      <c r="P46" s="590"/>
      <c r="Q46" s="590"/>
      <c r="R46" s="590"/>
      <c r="S46" s="590"/>
      <c r="U46" s="590"/>
      <c r="V46" s="590"/>
      <c r="W46" s="590"/>
      <c r="X46" s="590"/>
    </row>
    <row r="47" spans="1:24" s="552" customFormat="1">
      <c r="A47" s="523">
        <f>A45+1</f>
        <v>36</v>
      </c>
      <c r="B47" s="956" t="s">
        <v>711</v>
      </c>
      <c r="C47" s="289" t="s">
        <v>501</v>
      </c>
      <c r="D47" s="289" t="s">
        <v>501</v>
      </c>
      <c r="E47" s="262"/>
      <c r="F47" s="789">
        <v>8.7987212223334694</v>
      </c>
      <c r="G47" s="789">
        <v>4.7469999999999999</v>
      </c>
      <c r="H47" s="789">
        <v>4.9710000000000001</v>
      </c>
      <c r="I47" s="789">
        <v>3.54</v>
      </c>
      <c r="J47" s="448"/>
      <c r="K47" s="620">
        <v>123.302230328364</v>
      </c>
      <c r="L47" s="620">
        <v>4.5674552500674608</v>
      </c>
      <c r="M47" s="620">
        <v>4.8310698526607272</v>
      </c>
      <c r="N47" s="620">
        <v>3.3812078612833054</v>
      </c>
    </row>
    <row r="48" spans="1:24" s="552" customFormat="1">
      <c r="A48" s="523">
        <f>A47+1</f>
        <v>37</v>
      </c>
      <c r="B48" s="956" t="s">
        <v>721</v>
      </c>
      <c r="C48" s="289">
        <v>2016</v>
      </c>
      <c r="D48" s="289">
        <v>2016</v>
      </c>
      <c r="E48" s="262"/>
      <c r="F48" s="789">
        <v>7.5338656626505998</v>
      </c>
      <c r="G48" s="789">
        <v>5.3889667485852399</v>
      </c>
      <c r="H48" s="789">
        <v>5.470201372575537</v>
      </c>
      <c r="I48" s="789">
        <v>4.4397081013242747</v>
      </c>
      <c r="J48" s="448"/>
      <c r="K48" s="620">
        <v>19.069126666666701</v>
      </c>
      <c r="L48" s="620">
        <v>5.3889667485852373</v>
      </c>
      <c r="M48" s="620">
        <v>5.470201372575537</v>
      </c>
      <c r="N48" s="620">
        <v>4.4397081013242747</v>
      </c>
    </row>
    <row r="49" spans="1:79" s="255" customFormat="1" ht="15" customHeight="1">
      <c r="A49" s="523">
        <f t="shared" ref="A49:A58" si="3">A48+1</f>
        <v>38</v>
      </c>
      <c r="B49" s="956" t="s">
        <v>33</v>
      </c>
      <c r="C49" s="289" t="s">
        <v>503</v>
      </c>
      <c r="D49" s="289" t="s">
        <v>503</v>
      </c>
      <c r="E49" s="289"/>
      <c r="F49" s="621">
        <v>5.9664780201429997</v>
      </c>
      <c r="G49" s="621">
        <v>4.756016274509804</v>
      </c>
      <c r="H49" s="621">
        <v>4.8869781370241494</v>
      </c>
      <c r="I49" s="621">
        <v>4.1068439555215495</v>
      </c>
      <c r="J49" s="623"/>
      <c r="K49" s="624">
        <v>55.615029943293202</v>
      </c>
      <c r="L49" s="624">
        <v>4.756016274509804</v>
      </c>
      <c r="M49" s="624">
        <v>4.8869781370241494</v>
      </c>
      <c r="N49" s="624">
        <v>4.1068439555215495</v>
      </c>
      <c r="P49" s="590"/>
      <c r="Q49" s="590"/>
      <c r="R49" s="590"/>
      <c r="S49" s="590"/>
      <c r="U49" s="590"/>
      <c r="V49" s="590"/>
      <c r="W49" s="590"/>
      <c r="X49" s="590"/>
    </row>
    <row r="50" spans="1:79" s="255" customFormat="1" ht="15" customHeight="1">
      <c r="A50" s="523">
        <f t="shared" si="3"/>
        <v>39</v>
      </c>
      <c r="B50" s="956" t="s">
        <v>34</v>
      </c>
      <c r="C50" s="289" t="s">
        <v>276</v>
      </c>
      <c r="D50" s="289" t="s">
        <v>503</v>
      </c>
      <c r="E50" s="289"/>
      <c r="F50" s="621">
        <v>198.948142361111</v>
      </c>
      <c r="G50" s="621">
        <v>32.697799225803891</v>
      </c>
      <c r="H50" s="621">
        <v>33.245407452599345</v>
      </c>
      <c r="I50" s="621">
        <v>12.237052064648461</v>
      </c>
      <c r="J50" s="623"/>
      <c r="K50" s="868"/>
      <c r="L50" s="868"/>
      <c r="M50" s="868"/>
      <c r="N50" s="868"/>
      <c r="P50" s="590"/>
      <c r="Q50" s="590"/>
      <c r="R50" s="590"/>
      <c r="S50" s="590"/>
      <c r="U50" s="590"/>
      <c r="V50" s="590"/>
      <c r="W50" s="590"/>
      <c r="X50" s="590"/>
    </row>
    <row r="51" spans="1:79" s="255" customFormat="1" ht="15" customHeight="1">
      <c r="A51" s="523">
        <f t="shared" si="3"/>
        <v>40</v>
      </c>
      <c r="B51" s="956" t="s">
        <v>283</v>
      </c>
      <c r="C51" s="289" t="s">
        <v>278</v>
      </c>
      <c r="D51" s="289" t="s">
        <v>503</v>
      </c>
      <c r="E51" s="289"/>
      <c r="F51" s="621">
        <v>4.1015336550096704</v>
      </c>
      <c r="G51" s="621">
        <v>4.0069649634930062</v>
      </c>
      <c r="H51" s="621">
        <v>4.0534036179022479</v>
      </c>
      <c r="I51" s="621">
        <v>3.8134059711686201</v>
      </c>
      <c r="J51" s="623"/>
      <c r="K51" s="621"/>
      <c r="L51" s="621"/>
      <c r="M51" s="621"/>
      <c r="N51" s="621"/>
      <c r="P51" s="590"/>
      <c r="Q51" s="590"/>
      <c r="R51" s="590"/>
      <c r="S51" s="590"/>
      <c r="U51" s="590"/>
      <c r="V51" s="590"/>
      <c r="W51" s="590"/>
      <c r="X51" s="590"/>
    </row>
    <row r="52" spans="1:79" s="255" customFormat="1" ht="15" customHeight="1">
      <c r="A52" s="523">
        <f t="shared" si="3"/>
        <v>41</v>
      </c>
      <c r="B52" s="956" t="s">
        <v>35</v>
      </c>
      <c r="C52" s="289" t="s">
        <v>275</v>
      </c>
      <c r="D52" s="289" t="s">
        <v>275</v>
      </c>
      <c r="E52" s="289"/>
      <c r="F52" s="621">
        <v>4.6758194638342099</v>
      </c>
      <c r="G52" s="621">
        <v>4.3724190458323804</v>
      </c>
      <c r="H52" s="621">
        <v>4.1310688449761672</v>
      </c>
      <c r="I52" s="621">
        <v>3.8950274709123982</v>
      </c>
      <c r="J52" s="623"/>
      <c r="K52" s="624"/>
      <c r="L52" s="624"/>
      <c r="M52" s="624"/>
      <c r="N52" s="624"/>
      <c r="P52" s="590"/>
      <c r="Q52" s="590"/>
      <c r="R52" s="590"/>
      <c r="S52" s="590"/>
      <c r="U52" s="590"/>
      <c r="V52" s="590"/>
      <c r="W52" s="590"/>
      <c r="X52" s="590"/>
    </row>
    <row r="53" spans="1:79" s="255" customFormat="1" ht="15" customHeight="1">
      <c r="A53" s="523">
        <f t="shared" si="3"/>
        <v>42</v>
      </c>
      <c r="B53" s="956" t="s">
        <v>36</v>
      </c>
      <c r="C53" s="289" t="s">
        <v>503</v>
      </c>
      <c r="D53" s="289" t="s">
        <v>503</v>
      </c>
      <c r="E53" s="289"/>
      <c r="F53" s="621">
        <v>7.7892000000000001</v>
      </c>
      <c r="G53" s="621">
        <v>6.3453999999999997</v>
      </c>
      <c r="H53" s="621">
        <v>5.6458000000000004</v>
      </c>
      <c r="I53" s="621">
        <v>4.7428999999999997</v>
      </c>
      <c r="J53" s="623"/>
      <c r="K53" s="621">
        <v>6.7624000000000004</v>
      </c>
      <c r="L53" s="621">
        <v>6.3453999999999997</v>
      </c>
      <c r="M53" s="621">
        <v>5.6458000000000004</v>
      </c>
      <c r="N53" s="621">
        <v>4.7428999999999997</v>
      </c>
      <c r="P53" s="590"/>
      <c r="Q53" s="590"/>
      <c r="R53" s="590"/>
      <c r="S53" s="590"/>
      <c r="U53" s="590"/>
      <c r="V53" s="590"/>
      <c r="W53" s="590"/>
      <c r="X53" s="590"/>
    </row>
    <row r="54" spans="1:79" s="255" customFormat="1" ht="15" customHeight="1">
      <c r="A54" s="523">
        <f t="shared" si="3"/>
        <v>43</v>
      </c>
      <c r="B54" s="956" t="s">
        <v>284</v>
      </c>
      <c r="C54" s="289" t="s">
        <v>272</v>
      </c>
      <c r="D54" s="289" t="s">
        <v>272</v>
      </c>
      <c r="E54" s="289"/>
      <c r="F54" s="621">
        <v>5.6131463892657898</v>
      </c>
      <c r="G54" s="621">
        <v>5.4109999999999996</v>
      </c>
      <c r="H54" s="621">
        <v>5.3689999999999998</v>
      </c>
      <c r="I54" s="621">
        <v>4.9189999999999996</v>
      </c>
      <c r="J54" s="622"/>
      <c r="K54" s="621"/>
      <c r="L54" s="621"/>
      <c r="M54" s="621"/>
      <c r="N54" s="621"/>
      <c r="P54" s="590"/>
      <c r="Q54" s="590"/>
      <c r="R54" s="590"/>
      <c r="S54" s="590"/>
      <c r="U54" s="590"/>
      <c r="V54" s="590"/>
      <c r="W54" s="590"/>
      <c r="X54" s="590"/>
    </row>
    <row r="55" spans="1:79" s="255" customFormat="1" ht="15" customHeight="1">
      <c r="A55" s="523">
        <f t="shared" si="3"/>
        <v>44</v>
      </c>
      <c r="B55" s="956" t="s">
        <v>722</v>
      </c>
      <c r="C55" s="289">
        <v>2016</v>
      </c>
      <c r="D55" s="289">
        <v>2016</v>
      </c>
      <c r="E55" s="289"/>
      <c r="F55" s="650"/>
      <c r="G55" s="650"/>
      <c r="H55" s="650"/>
      <c r="I55" s="650"/>
      <c r="J55" s="622"/>
      <c r="K55" s="650"/>
      <c r="L55" s="650"/>
      <c r="M55" s="650"/>
      <c r="N55" s="650"/>
      <c r="P55" s="590"/>
      <c r="Q55" s="590"/>
      <c r="R55" s="590"/>
      <c r="S55" s="590"/>
      <c r="U55" s="590"/>
      <c r="V55" s="590"/>
      <c r="W55" s="590"/>
      <c r="X55" s="590"/>
    </row>
    <row r="56" spans="1:79" s="255" customFormat="1" ht="15" customHeight="1">
      <c r="A56" s="523">
        <f t="shared" si="3"/>
        <v>45</v>
      </c>
      <c r="B56" s="956" t="s">
        <v>130</v>
      </c>
      <c r="C56" s="289" t="s">
        <v>499</v>
      </c>
      <c r="D56" s="289" t="s">
        <v>499</v>
      </c>
      <c r="E56" s="289"/>
      <c r="F56" s="650"/>
      <c r="G56" s="650"/>
      <c r="H56" s="650"/>
      <c r="I56" s="650"/>
      <c r="J56" s="622"/>
      <c r="K56" s="650"/>
      <c r="L56" s="650"/>
      <c r="M56" s="650"/>
      <c r="N56" s="650"/>
      <c r="P56" s="590"/>
      <c r="Q56" s="590"/>
      <c r="R56" s="590"/>
      <c r="S56" s="590"/>
      <c r="U56" s="590"/>
      <c r="V56" s="590"/>
      <c r="W56" s="590"/>
      <c r="X56" s="590"/>
    </row>
    <row r="57" spans="1:79" s="255" customFormat="1" ht="15" customHeight="1">
      <c r="A57" s="523">
        <f t="shared" si="3"/>
        <v>46</v>
      </c>
      <c r="B57" s="956" t="s">
        <v>37</v>
      </c>
      <c r="C57" s="289" t="s">
        <v>500</v>
      </c>
      <c r="D57" s="289" t="s">
        <v>500</v>
      </c>
      <c r="E57" s="289"/>
      <c r="F57" s="621">
        <v>12.0911987637063</v>
      </c>
      <c r="G57" s="621">
        <v>8.5228464540763564</v>
      </c>
      <c r="H57" s="621">
        <v>8.5123201612787724</v>
      </c>
      <c r="I57" s="621">
        <v>5.8353823863516423</v>
      </c>
      <c r="J57" s="622"/>
      <c r="K57" s="621">
        <v>17.9496400173323</v>
      </c>
      <c r="L57" s="621">
        <v>8.5228464540763564</v>
      </c>
      <c r="M57" s="621">
        <v>8.5123201612787724</v>
      </c>
      <c r="N57" s="621">
        <v>5.8353823863516423</v>
      </c>
      <c r="P57" s="590"/>
      <c r="Q57" s="590"/>
      <c r="R57" s="590"/>
      <c r="S57" s="590"/>
      <c r="U57" s="590"/>
      <c r="V57" s="590"/>
      <c r="W57" s="590"/>
      <c r="X57" s="590"/>
    </row>
    <row r="58" spans="1:79" s="255" customFormat="1" ht="15" customHeight="1" thickBot="1">
      <c r="A58" s="523">
        <f t="shared" si="3"/>
        <v>47</v>
      </c>
      <c r="B58" s="511" t="s">
        <v>38</v>
      </c>
      <c r="C58" s="290" t="s">
        <v>502</v>
      </c>
      <c r="D58" s="290" t="s">
        <v>502</v>
      </c>
      <c r="E58" s="289"/>
      <c r="F58" s="625">
        <v>6.7092000000000001</v>
      </c>
      <c r="G58" s="625">
        <v>6.2530000000000001</v>
      </c>
      <c r="H58" s="625">
        <v>5.9786999999999999</v>
      </c>
      <c r="I58" s="625">
        <v>4.6582999999999997</v>
      </c>
      <c r="J58" s="622"/>
      <c r="K58" s="625">
        <v>7.4641999999999999</v>
      </c>
      <c r="L58" s="625">
        <v>6.2203999999999997</v>
      </c>
      <c r="M58" s="625">
        <v>5.9481999999999999</v>
      </c>
      <c r="N58" s="625">
        <v>4.6116000000000001</v>
      </c>
      <c r="P58" s="626"/>
      <c r="Q58" s="590"/>
      <c r="R58" s="590"/>
      <c r="S58" s="590"/>
      <c r="U58" s="590"/>
      <c r="V58" s="590"/>
      <c r="W58" s="590"/>
      <c r="X58" s="590"/>
    </row>
    <row r="59" spans="1:79">
      <c r="B59" s="145"/>
      <c r="C59" s="123"/>
      <c r="D59" s="123"/>
      <c r="E59" s="146"/>
      <c r="F59" s="146"/>
      <c r="G59" s="146"/>
      <c r="H59" s="146"/>
      <c r="I59" s="146"/>
      <c r="J59" s="146"/>
      <c r="K59" s="146"/>
      <c r="L59" s="146"/>
      <c r="M59" s="146"/>
      <c r="N59" s="146"/>
      <c r="P59" s="146"/>
      <c r="Q59" s="146"/>
      <c r="R59" s="146"/>
    </row>
    <row r="60" spans="1:79">
      <c r="B60" s="145"/>
      <c r="C60" s="123"/>
      <c r="D60" s="123"/>
      <c r="E60" s="146"/>
      <c r="F60" s="146"/>
      <c r="G60" s="146"/>
      <c r="H60" s="146"/>
      <c r="I60" s="146"/>
      <c r="J60" s="146"/>
      <c r="K60" s="146"/>
      <c r="L60" s="146"/>
      <c r="M60" s="146"/>
      <c r="N60" s="146"/>
      <c r="P60" s="146"/>
      <c r="Q60" s="146"/>
      <c r="R60" s="146"/>
    </row>
    <row r="61" spans="1:79" s="34" customFormat="1" ht="15" customHeight="1">
      <c r="A61" s="147"/>
      <c r="B61" s="5"/>
      <c r="C61" s="357" t="s">
        <v>39</v>
      </c>
      <c r="D61" s="4"/>
      <c r="E61" s="148"/>
      <c r="F61" s="148"/>
      <c r="G61" s="148"/>
      <c r="H61" s="148"/>
      <c r="I61" s="148"/>
      <c r="J61" s="148"/>
      <c r="K61" s="148"/>
      <c r="L61" s="148"/>
      <c r="M61" s="35"/>
      <c r="N61" s="35"/>
      <c r="O61" s="4"/>
      <c r="P61" s="35"/>
      <c r="Q61" s="36"/>
      <c r="R61" s="37"/>
      <c r="S61" s="37"/>
      <c r="T61" s="150"/>
      <c r="U61" s="36"/>
      <c r="V61" s="150"/>
      <c r="W61" s="150"/>
      <c r="X61" s="38"/>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151"/>
      <c r="BG61" s="151"/>
      <c r="BH61" s="151"/>
      <c r="BI61" s="152"/>
      <c r="BJ61" s="152"/>
      <c r="BK61" s="152"/>
      <c r="BL61" s="152"/>
      <c r="BM61" s="152"/>
      <c r="BN61" s="153"/>
      <c r="BO61" s="153"/>
      <c r="BP61" s="153"/>
      <c r="BQ61" s="153"/>
      <c r="BR61" s="153"/>
      <c r="BS61" s="153"/>
      <c r="BT61" s="153"/>
      <c r="BU61" s="153"/>
      <c r="BV61" s="153"/>
      <c r="BW61" s="153"/>
      <c r="BX61" s="153"/>
      <c r="BY61" s="153"/>
      <c r="BZ61" s="153"/>
      <c r="CA61" s="153"/>
    </row>
    <row r="62" spans="1:79" s="34" customFormat="1" ht="11.25" customHeight="1">
      <c r="A62" s="147"/>
      <c r="B62" s="8"/>
      <c r="C62" s="357"/>
      <c r="D62" s="49"/>
      <c r="E62" s="38"/>
      <c r="F62" s="38"/>
      <c r="G62" s="38"/>
      <c r="H62" s="38"/>
      <c r="I62" s="38"/>
      <c r="J62" s="38"/>
      <c r="K62" s="38"/>
      <c r="L62" s="38"/>
      <c r="M62" s="38"/>
      <c r="N62" s="38"/>
      <c r="O62" s="4"/>
      <c r="P62" s="38"/>
      <c r="Q62" s="38"/>
      <c r="R62" s="39"/>
      <c r="S62" s="39"/>
      <c r="T62" s="150"/>
      <c r="U62" s="150"/>
      <c r="V62" s="150"/>
      <c r="W62" s="150"/>
      <c r="X62" s="38"/>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151"/>
      <c r="BG62" s="151"/>
      <c r="BH62" s="151"/>
      <c r="BI62" s="152"/>
      <c r="BJ62" s="152"/>
      <c r="BK62" s="152"/>
      <c r="BL62" s="152"/>
      <c r="BM62" s="152"/>
      <c r="BN62" s="153"/>
      <c r="BO62" s="153"/>
      <c r="BP62" s="153"/>
      <c r="BQ62" s="153"/>
      <c r="BR62" s="153"/>
      <c r="BS62" s="153"/>
      <c r="BT62" s="153"/>
      <c r="BU62" s="153"/>
      <c r="BV62" s="153"/>
      <c r="BW62" s="153"/>
      <c r="BX62" s="153"/>
      <c r="BY62" s="153"/>
      <c r="BZ62" s="153"/>
      <c r="CA62" s="153"/>
    </row>
    <row r="63" spans="1:79" s="34" customFormat="1" ht="14.25" customHeight="1">
      <c r="A63" s="147"/>
      <c r="B63" s="13"/>
      <c r="C63" s="357" t="s">
        <v>40</v>
      </c>
      <c r="D63" s="4"/>
      <c r="E63" s="17"/>
      <c r="F63" s="17"/>
      <c r="G63" s="17"/>
      <c r="H63" s="17"/>
      <c r="I63" s="17"/>
      <c r="J63" s="17"/>
      <c r="K63" s="17"/>
      <c r="L63" s="17"/>
      <c r="M63" s="17"/>
      <c r="N63" s="17"/>
      <c r="O63" s="4"/>
      <c r="P63" s="17"/>
      <c r="Q63" s="36"/>
      <c r="R63" s="41"/>
      <c r="S63" s="41"/>
      <c r="T63" s="150"/>
      <c r="U63" s="152"/>
      <c r="V63" s="150"/>
      <c r="W63" s="150"/>
      <c r="X63" s="38"/>
      <c r="Y63" s="152"/>
      <c r="Z63" s="152"/>
      <c r="AA63" s="152"/>
      <c r="AB63" s="152"/>
      <c r="AC63" s="152"/>
      <c r="AD63" s="152"/>
      <c r="AE63" s="152"/>
      <c r="AF63" s="152"/>
      <c r="AG63" s="152"/>
      <c r="AH63" s="152"/>
      <c r="AI63" s="152"/>
      <c r="AJ63" s="152"/>
      <c r="AK63" s="152"/>
      <c r="AL63" s="152"/>
      <c r="AM63" s="152"/>
      <c r="AN63" s="152"/>
      <c r="AO63" s="152"/>
      <c r="AP63" s="152"/>
      <c r="AQ63" s="17"/>
      <c r="AR63" s="17"/>
      <c r="AS63" s="17"/>
      <c r="AT63" s="152"/>
      <c r="AU63" s="17"/>
      <c r="AV63" s="17"/>
      <c r="AW63" s="17"/>
      <c r="AX63" s="152"/>
      <c r="AY63" s="152"/>
      <c r="AZ63" s="152"/>
      <c r="BA63" s="152"/>
      <c r="BB63" s="152"/>
      <c r="BC63" s="152"/>
      <c r="BD63" s="152"/>
      <c r="BE63" s="152"/>
      <c r="BF63" s="151"/>
      <c r="BG63" s="151"/>
      <c r="BH63" s="151"/>
      <c r="BI63" s="152"/>
      <c r="BJ63" s="152"/>
      <c r="BK63" s="152"/>
      <c r="BL63" s="152"/>
      <c r="BM63" s="152"/>
      <c r="BN63" s="153"/>
      <c r="BO63" s="153"/>
      <c r="BP63" s="153"/>
      <c r="BQ63" s="153"/>
      <c r="BR63" s="153"/>
      <c r="BS63" s="153"/>
      <c r="BT63" s="153"/>
      <c r="BU63" s="153"/>
      <c r="BV63" s="153"/>
      <c r="BW63" s="153"/>
      <c r="BX63" s="153"/>
      <c r="BY63" s="153"/>
      <c r="BZ63" s="153"/>
      <c r="CA63" s="153"/>
    </row>
    <row r="64" spans="1:79" s="34" customFormat="1" ht="12" customHeight="1">
      <c r="A64" s="147"/>
      <c r="B64" s="8"/>
      <c r="C64" s="357"/>
      <c r="D64" s="49"/>
      <c r="E64" s="38"/>
      <c r="F64" s="38"/>
      <c r="G64" s="38"/>
      <c r="H64" s="38"/>
      <c r="I64" s="38"/>
      <c r="J64" s="38"/>
      <c r="K64" s="38"/>
      <c r="L64" s="38"/>
      <c r="M64" s="38"/>
      <c r="N64" s="38"/>
      <c r="O64" s="38"/>
      <c r="P64" s="38"/>
      <c r="Q64" s="38"/>
      <c r="R64" s="39"/>
      <c r="S64" s="39"/>
      <c r="T64" s="150"/>
      <c r="U64" s="150"/>
      <c r="V64" s="150"/>
      <c r="W64" s="150"/>
      <c r="X64" s="38"/>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151"/>
      <c r="BG64" s="151"/>
      <c r="BH64" s="151"/>
      <c r="BI64" s="152"/>
      <c r="BJ64" s="152"/>
      <c r="BK64" s="152"/>
      <c r="BL64" s="152"/>
      <c r="BM64" s="152"/>
      <c r="BN64" s="153"/>
      <c r="BO64" s="153"/>
      <c r="BP64" s="153"/>
      <c r="BQ64" s="153"/>
      <c r="BR64" s="153"/>
      <c r="BS64" s="153"/>
      <c r="BT64" s="153"/>
      <c r="BU64" s="153"/>
      <c r="BV64" s="153"/>
      <c r="BW64" s="153"/>
      <c r="BX64" s="153"/>
      <c r="BY64" s="153"/>
      <c r="BZ64" s="153"/>
      <c r="CA64" s="153"/>
    </row>
    <row r="65" spans="1:79" s="34" customFormat="1" ht="14.25" customHeight="1">
      <c r="A65" s="147"/>
      <c r="B65" s="77"/>
      <c r="C65" s="357" t="s">
        <v>41</v>
      </c>
      <c r="D65" s="4"/>
      <c r="E65" s="17"/>
      <c r="F65" s="17"/>
      <c r="G65" s="17"/>
      <c r="H65" s="17"/>
      <c r="I65" s="17"/>
      <c r="J65" s="17"/>
      <c r="K65" s="17"/>
      <c r="L65" s="17"/>
      <c r="M65" s="17"/>
      <c r="N65" s="17"/>
      <c r="O65" s="17"/>
      <c r="P65" s="17"/>
      <c r="Q65" s="36"/>
      <c r="R65" s="41"/>
      <c r="S65" s="41"/>
      <c r="T65" s="39"/>
      <c r="U65" s="36"/>
      <c r="V65" s="39"/>
      <c r="W65" s="39"/>
      <c r="X65" s="38"/>
      <c r="Y65" s="36"/>
      <c r="Z65" s="36"/>
      <c r="AA65" s="36"/>
      <c r="AB65" s="36"/>
      <c r="AC65" s="36"/>
      <c r="AD65" s="36"/>
      <c r="AE65" s="36"/>
      <c r="AF65" s="36"/>
      <c r="AG65" s="36"/>
      <c r="AH65" s="36"/>
      <c r="AI65" s="36"/>
      <c r="AJ65" s="36"/>
      <c r="AK65" s="36"/>
      <c r="AL65" s="36"/>
      <c r="AM65" s="36"/>
      <c r="AN65" s="36"/>
      <c r="AO65" s="36"/>
      <c r="AP65" s="36"/>
      <c r="AQ65" s="17"/>
      <c r="AR65" s="17"/>
      <c r="AS65" s="17"/>
      <c r="AT65" s="36"/>
      <c r="AU65" s="17"/>
      <c r="AV65" s="17"/>
      <c r="AW65" s="17"/>
      <c r="AX65" s="36"/>
      <c r="AY65" s="36"/>
      <c r="AZ65" s="36"/>
      <c r="BA65" s="36"/>
      <c r="BB65" s="36"/>
      <c r="BC65" s="36"/>
      <c r="BD65" s="36"/>
      <c r="BE65" s="36"/>
      <c r="BF65" s="38"/>
      <c r="BG65" s="38"/>
      <c r="BH65" s="38"/>
      <c r="BI65" s="152"/>
      <c r="BJ65" s="152"/>
      <c r="BK65" s="152"/>
      <c r="BL65" s="152"/>
      <c r="BM65" s="152"/>
      <c r="BN65" s="153"/>
      <c r="BO65" s="153"/>
      <c r="BP65" s="153"/>
      <c r="BQ65" s="153"/>
      <c r="BR65" s="153"/>
      <c r="BS65" s="153"/>
      <c r="BT65" s="153"/>
      <c r="BU65" s="153"/>
      <c r="BV65" s="153"/>
      <c r="BW65" s="153"/>
      <c r="BX65" s="153"/>
      <c r="BY65" s="153"/>
      <c r="BZ65" s="153"/>
      <c r="CA65" s="153"/>
    </row>
    <row r="66" spans="1:79" ht="15">
      <c r="C66" s="357"/>
      <c r="E66" s="4"/>
      <c r="F66" s="4"/>
      <c r="G66" s="4"/>
      <c r="H66" s="4"/>
      <c r="I66" s="4"/>
      <c r="J66" s="4"/>
      <c r="K66" s="4"/>
      <c r="M66" s="4"/>
      <c r="O66" s="95"/>
      <c r="Q66" s="165"/>
    </row>
    <row r="67" spans="1:79" ht="15">
      <c r="B67" s="635"/>
      <c r="C67" s="357" t="s">
        <v>541</v>
      </c>
      <c r="E67" s="4"/>
      <c r="F67" s="4"/>
      <c r="G67" s="4"/>
      <c r="H67" s="4"/>
      <c r="I67" s="4"/>
      <c r="J67" s="4"/>
      <c r="K67" s="4"/>
      <c r="M67" s="4"/>
      <c r="O67" s="95"/>
      <c r="Q67" s="165"/>
    </row>
    <row r="68" spans="1:79" ht="15">
      <c r="C68" s="357"/>
    </row>
    <row r="69" spans="1:79" ht="15">
      <c r="B69" s="139"/>
      <c r="C69" s="357"/>
      <c r="E69" s="4"/>
      <c r="F69" s="4"/>
      <c r="G69" s="4"/>
      <c r="H69" s="4"/>
      <c r="I69" s="4"/>
      <c r="J69" s="4"/>
      <c r="K69" s="4"/>
      <c r="M69" s="4"/>
      <c r="O69" s="95"/>
      <c r="Q69" s="165"/>
    </row>
    <row r="70" spans="1:79" s="252" customFormat="1" ht="15">
      <c r="A70" s="274"/>
      <c r="B70" s="16" t="s">
        <v>643</v>
      </c>
      <c r="C70" s="357"/>
      <c r="L70" s="241"/>
      <c r="O70" s="552"/>
      <c r="Q70" s="553"/>
    </row>
    <row r="71" spans="1:79" s="252" customFormat="1" ht="15">
      <c r="A71" s="274"/>
      <c r="B71" s="252" t="s">
        <v>729</v>
      </c>
      <c r="C71" s="357"/>
      <c r="L71" s="241"/>
      <c r="O71" s="552"/>
      <c r="Q71" s="553"/>
    </row>
    <row r="72" spans="1:79" s="252" customFormat="1" ht="15">
      <c r="A72" s="274"/>
      <c r="B72" s="252" t="s">
        <v>683</v>
      </c>
      <c r="C72" s="357"/>
      <c r="L72" s="241"/>
      <c r="O72" s="552"/>
      <c r="Q72" s="553"/>
    </row>
    <row r="73" spans="1:79" s="252" customFormat="1" ht="15">
      <c r="A73" s="274"/>
      <c r="C73" s="357"/>
      <c r="L73" s="241"/>
      <c r="O73" s="552"/>
      <c r="Q73" s="553"/>
    </row>
    <row r="74" spans="1:79" ht="15" customHeight="1">
      <c r="B74" s="155" t="s">
        <v>42</v>
      </c>
      <c r="C74" s="953"/>
      <c r="D74" s="953"/>
      <c r="E74" s="38"/>
      <c r="F74" s="38"/>
      <c r="G74" s="38"/>
      <c r="H74" s="38"/>
      <c r="I74" s="38"/>
      <c r="J74" s="38"/>
      <c r="K74" s="38"/>
      <c r="L74" s="38"/>
      <c r="M74" s="38"/>
      <c r="N74" s="38"/>
      <c r="O74" s="22"/>
      <c r="P74" s="22"/>
      <c r="Q74" s="22"/>
    </row>
    <row r="75" spans="1:79" ht="15" customHeight="1">
      <c r="B75" s="16" t="s">
        <v>538</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79" ht="15" customHeight="1">
      <c r="B76" s="16" t="s">
        <v>306</v>
      </c>
      <c r="C76" s="953"/>
      <c r="D76" s="953"/>
      <c r="E76" s="38"/>
      <c r="F76" s="38"/>
      <c r="G76" s="38"/>
      <c r="H76" s="38"/>
      <c r="I76" s="38"/>
      <c r="J76" s="38"/>
      <c r="K76" s="38"/>
      <c r="L76" s="38"/>
      <c r="M76" s="38"/>
      <c r="N76" s="38"/>
      <c r="O76" s="22"/>
      <c r="P76" s="22"/>
      <c r="Q76" s="22"/>
    </row>
    <row r="77" spans="1:79" ht="15.75" customHeight="1">
      <c r="B77" s="16" t="s">
        <v>307</v>
      </c>
      <c r="C77" s="16"/>
      <c r="D77" s="16"/>
      <c r="E77" s="16"/>
      <c r="F77" s="16"/>
      <c r="G77" s="16"/>
      <c r="H77" s="16"/>
      <c r="I77" s="16"/>
      <c r="J77" s="16"/>
      <c r="K77" s="16"/>
      <c r="L77" s="16"/>
      <c r="M77" s="16"/>
      <c r="N77" s="16"/>
      <c r="O77" s="43"/>
      <c r="P77" s="44"/>
      <c r="Q77" s="44"/>
    </row>
    <row r="78" spans="1:79" ht="15.75" customHeight="1">
      <c r="B78" s="16" t="s">
        <v>299</v>
      </c>
      <c r="C78" s="16"/>
      <c r="D78" s="16"/>
      <c r="E78" s="16"/>
      <c r="F78" s="16"/>
      <c r="G78" s="16"/>
      <c r="H78" s="16"/>
      <c r="I78" s="16"/>
      <c r="J78" s="16"/>
      <c r="K78" s="16"/>
      <c r="L78" s="16"/>
      <c r="M78" s="16"/>
      <c r="N78" s="16"/>
      <c r="O78" s="43"/>
      <c r="P78" s="44"/>
      <c r="Q78" s="44"/>
    </row>
    <row r="79" spans="1:79" ht="15.75" customHeight="1">
      <c r="B79" s="16" t="s">
        <v>84</v>
      </c>
      <c r="C79" s="16"/>
      <c r="D79" s="16"/>
      <c r="E79" s="16"/>
      <c r="F79" s="16"/>
      <c r="G79" s="16"/>
      <c r="H79" s="16"/>
      <c r="I79" s="16"/>
      <c r="J79" s="16"/>
      <c r="K79" s="16"/>
      <c r="L79" s="16"/>
      <c r="M79" s="16"/>
      <c r="N79" s="16"/>
      <c r="O79" s="43"/>
      <c r="P79" s="44"/>
      <c r="Q79" s="44"/>
    </row>
    <row r="80" spans="1:79" ht="15.75" customHeight="1">
      <c r="B80" s="16" t="s">
        <v>308</v>
      </c>
      <c r="C80" s="16"/>
      <c r="D80" s="16"/>
      <c r="E80" s="16"/>
      <c r="F80" s="16"/>
      <c r="G80" s="16"/>
      <c r="H80" s="16"/>
      <c r="I80" s="16"/>
      <c r="J80" s="16"/>
      <c r="K80" s="16"/>
      <c r="L80" s="16"/>
      <c r="M80" s="16"/>
      <c r="N80" s="16"/>
      <c r="O80" s="43"/>
      <c r="P80" s="44"/>
      <c r="Q80" s="44"/>
    </row>
    <row r="81" spans="2:25" ht="15.75" customHeight="1">
      <c r="B81" s="16" t="s">
        <v>309</v>
      </c>
      <c r="C81" s="16"/>
      <c r="D81" s="16"/>
      <c r="E81" s="16"/>
      <c r="F81" s="16"/>
      <c r="G81" s="16"/>
      <c r="H81" s="16"/>
      <c r="I81" s="16"/>
      <c r="J81" s="16"/>
      <c r="K81" s="16"/>
      <c r="L81" s="16"/>
      <c r="M81" s="16"/>
      <c r="N81" s="16"/>
      <c r="O81" s="43"/>
      <c r="P81" s="44"/>
      <c r="Q81" s="44"/>
    </row>
    <row r="82" spans="2:25" ht="15.75" customHeight="1">
      <c r="B82" s="16" t="s">
        <v>310</v>
      </c>
      <c r="C82" s="16"/>
      <c r="D82" s="16"/>
      <c r="E82" s="16"/>
      <c r="F82" s="16"/>
      <c r="G82" s="16"/>
      <c r="H82" s="16"/>
      <c r="I82" s="16"/>
      <c r="J82" s="16"/>
      <c r="K82" s="16"/>
      <c r="L82" s="16"/>
      <c r="M82" s="16"/>
      <c r="N82" s="16"/>
      <c r="O82" s="43"/>
      <c r="P82" s="44"/>
      <c r="Q82" s="44"/>
    </row>
    <row r="83" spans="2:25" ht="15.75" customHeight="1">
      <c r="B83" s="16" t="s">
        <v>311</v>
      </c>
      <c r="C83" s="16"/>
      <c r="D83" s="16"/>
      <c r="E83" s="16"/>
      <c r="F83" s="16"/>
      <c r="G83" s="16"/>
      <c r="H83" s="16"/>
      <c r="I83" s="16"/>
      <c r="J83" s="16"/>
      <c r="K83" s="16"/>
      <c r="L83" s="16"/>
      <c r="M83" s="16"/>
      <c r="N83" s="16"/>
      <c r="O83" s="43"/>
      <c r="P83" s="44"/>
      <c r="Q83" s="44"/>
    </row>
    <row r="84" spans="2:25" ht="15.75" customHeight="1">
      <c r="B84" s="16" t="s">
        <v>44</v>
      </c>
      <c r="C84" s="16"/>
      <c r="D84" s="16"/>
      <c r="E84" s="16"/>
      <c r="F84" s="16"/>
      <c r="G84" s="16"/>
      <c r="H84" s="16"/>
      <c r="I84" s="16"/>
      <c r="J84" s="16"/>
      <c r="K84" s="16"/>
      <c r="L84" s="16"/>
      <c r="M84" s="16"/>
      <c r="N84" s="16"/>
      <c r="O84" s="43"/>
      <c r="P84" s="44"/>
      <c r="Q84" s="44"/>
    </row>
    <row r="85" spans="2:25" ht="15.75" customHeight="1">
      <c r="B85" s="16" t="s">
        <v>45</v>
      </c>
      <c r="C85" s="16"/>
      <c r="D85" s="16"/>
      <c r="E85" s="16"/>
      <c r="F85" s="16"/>
      <c r="G85" s="16"/>
      <c r="H85" s="16"/>
      <c r="I85" s="16"/>
      <c r="J85" s="16"/>
      <c r="K85" s="16"/>
      <c r="L85" s="16"/>
      <c r="M85" s="16"/>
      <c r="N85" s="16"/>
      <c r="O85" s="43"/>
      <c r="P85" s="44"/>
      <c r="Q85" s="44"/>
    </row>
    <row r="86" spans="2:25" ht="15.75" customHeight="1">
      <c r="B86" s="16" t="s">
        <v>46</v>
      </c>
      <c r="C86" s="16"/>
      <c r="D86" s="16"/>
      <c r="E86" s="16"/>
      <c r="F86" s="16"/>
      <c r="G86" s="16"/>
      <c r="H86" s="16"/>
      <c r="I86" s="16"/>
      <c r="J86" s="16"/>
      <c r="K86" s="16"/>
      <c r="L86" s="16"/>
      <c r="M86" s="16"/>
      <c r="N86" s="16"/>
      <c r="O86" s="43"/>
      <c r="P86" s="44"/>
      <c r="Q86" s="44"/>
    </row>
    <row r="87" spans="2:25" ht="15.75" customHeight="1">
      <c r="B87" s="16" t="s">
        <v>47</v>
      </c>
      <c r="C87" s="16"/>
      <c r="D87" s="16"/>
      <c r="E87" s="16"/>
      <c r="F87" s="16"/>
      <c r="G87" s="16"/>
      <c r="H87" s="16"/>
      <c r="I87" s="16"/>
      <c r="J87" s="16"/>
      <c r="K87" s="16"/>
      <c r="L87" s="16"/>
      <c r="M87" s="16"/>
      <c r="N87" s="16"/>
      <c r="O87" s="43"/>
      <c r="P87" s="44"/>
      <c r="Q87" s="44"/>
    </row>
    <row r="88" spans="2:25" ht="15.75" customHeight="1">
      <c r="B88" s="16" t="s">
        <v>48</v>
      </c>
      <c r="C88" s="16"/>
      <c r="D88" s="16"/>
      <c r="E88" s="16"/>
      <c r="F88" s="16"/>
      <c r="G88" s="16"/>
      <c r="H88" s="16"/>
      <c r="I88" s="16"/>
      <c r="J88" s="16"/>
      <c r="K88" s="16"/>
      <c r="L88" s="16"/>
      <c r="M88" s="16"/>
      <c r="N88" s="16"/>
      <c r="O88" s="43"/>
      <c r="P88" s="44"/>
      <c r="Q88" s="44"/>
    </row>
    <row r="89" spans="2:25" ht="15.75" customHeight="1">
      <c r="B89" s="16" t="s">
        <v>49</v>
      </c>
      <c r="C89" s="16"/>
      <c r="D89" s="16"/>
      <c r="E89" s="16"/>
      <c r="F89" s="16"/>
      <c r="G89" s="16"/>
      <c r="H89" s="16"/>
      <c r="I89" s="16"/>
      <c r="J89" s="16"/>
      <c r="K89" s="16"/>
      <c r="L89" s="16"/>
      <c r="M89" s="16"/>
      <c r="N89" s="16"/>
      <c r="O89" s="43"/>
      <c r="P89" s="44"/>
      <c r="Q89" s="44"/>
    </row>
    <row r="90" spans="2:25" ht="15.75" customHeight="1">
      <c r="B90" s="16" t="s">
        <v>50</v>
      </c>
      <c r="C90" s="16"/>
      <c r="D90" s="16"/>
      <c r="E90" s="16"/>
      <c r="F90" s="16"/>
      <c r="G90" s="16"/>
      <c r="H90" s="16"/>
      <c r="I90" s="16"/>
      <c r="J90" s="16"/>
      <c r="K90" s="16"/>
      <c r="L90" s="16"/>
      <c r="M90" s="16"/>
      <c r="N90" s="16"/>
      <c r="O90" s="43"/>
      <c r="P90" s="44"/>
      <c r="Q90" s="44"/>
    </row>
    <row r="91" spans="2:25" ht="15.75" customHeight="1">
      <c r="B91" s="16" t="s">
        <v>51</v>
      </c>
      <c r="C91" s="16"/>
      <c r="D91" s="16"/>
      <c r="E91" s="16"/>
      <c r="F91" s="16"/>
      <c r="G91" s="16"/>
      <c r="H91" s="16"/>
      <c r="I91" s="16"/>
      <c r="J91" s="16"/>
      <c r="K91" s="16"/>
      <c r="L91" s="16"/>
      <c r="M91" s="16"/>
      <c r="N91" s="16"/>
      <c r="O91" s="43"/>
      <c r="P91" s="44"/>
      <c r="Q91" s="44"/>
    </row>
    <row r="92" spans="2:25" ht="15.75" customHeight="1">
      <c r="B92" s="16" t="s">
        <v>52</v>
      </c>
      <c r="C92" s="16"/>
      <c r="D92" s="16"/>
      <c r="E92" s="16"/>
      <c r="F92" s="16"/>
      <c r="G92" s="16"/>
      <c r="H92" s="16"/>
      <c r="I92" s="16"/>
      <c r="J92" s="16"/>
      <c r="K92" s="16"/>
      <c r="L92" s="16"/>
      <c r="M92" s="16"/>
      <c r="N92" s="16"/>
      <c r="O92" s="43"/>
      <c r="P92" s="44"/>
      <c r="Q92" s="44"/>
    </row>
    <row r="93" spans="2:25" ht="15.75" customHeight="1">
      <c r="B93" s="16" t="s">
        <v>53</v>
      </c>
      <c r="C93" s="16"/>
      <c r="D93" s="16"/>
      <c r="E93" s="16"/>
      <c r="F93" s="16"/>
      <c r="G93" s="16"/>
      <c r="H93" s="16"/>
      <c r="I93" s="16"/>
      <c r="J93" s="16"/>
      <c r="K93" s="16"/>
      <c r="L93" s="16"/>
      <c r="M93" s="16"/>
      <c r="N93" s="16"/>
      <c r="O93" s="43"/>
      <c r="P93" s="44"/>
      <c r="Q93" s="44"/>
    </row>
    <row r="94" spans="2:25">
      <c r="B94" s="45"/>
      <c r="C94" s="45"/>
      <c r="D94" s="45"/>
      <c r="E94" s="45"/>
      <c r="F94" s="45"/>
      <c r="G94" s="45"/>
      <c r="H94" s="45"/>
      <c r="I94" s="45"/>
      <c r="J94" s="45"/>
      <c r="K94" s="45"/>
      <c r="L94" s="45"/>
      <c r="M94" s="45"/>
      <c r="N94" s="45"/>
      <c r="O94" s="46"/>
      <c r="P94" s="46"/>
      <c r="Q94" s="46"/>
    </row>
    <row r="95" spans="2:25">
      <c r="B95" s="45"/>
      <c r="C95" s="45"/>
      <c r="D95" s="45"/>
      <c r="E95" s="45"/>
      <c r="F95" s="45"/>
      <c r="G95" s="45"/>
      <c r="H95" s="45"/>
      <c r="I95" s="45"/>
      <c r="J95" s="45"/>
      <c r="K95" s="45"/>
      <c r="L95" s="45"/>
      <c r="M95" s="45"/>
      <c r="N95" s="45"/>
      <c r="O95" s="46"/>
      <c r="P95" s="46"/>
      <c r="Q95" s="46"/>
    </row>
    <row r="96" spans="2:25" ht="15" customHeight="1">
      <c r="B96" s="1151" t="s">
        <v>54</v>
      </c>
      <c r="C96" s="1151"/>
      <c r="D96" s="1151"/>
      <c r="E96" s="1151"/>
      <c r="F96" s="1151"/>
      <c r="G96" s="1151"/>
      <c r="H96" s="1151"/>
      <c r="I96" s="1151"/>
      <c r="J96" s="1151"/>
      <c r="K96" s="1151"/>
      <c r="L96" s="1151"/>
      <c r="M96" s="1151"/>
      <c r="N96" s="1151"/>
      <c r="O96" s="1151"/>
      <c r="P96" s="1151"/>
      <c r="Q96" s="1151"/>
      <c r="R96" s="46"/>
      <c r="S96" s="46"/>
      <c r="T96" s="46"/>
      <c r="U96" s="46"/>
      <c r="V96" s="46"/>
      <c r="W96" s="46"/>
      <c r="X96" s="46"/>
      <c r="Y96" s="46"/>
    </row>
    <row r="97" spans="1:27" ht="88.5" customHeight="1">
      <c r="B97" s="1155" t="s">
        <v>654</v>
      </c>
      <c r="C97" s="1155"/>
      <c r="D97" s="1155"/>
      <c r="E97" s="1155"/>
      <c r="F97" s="1155"/>
      <c r="G97" s="1155"/>
      <c r="H97" s="1155"/>
      <c r="I97" s="1155"/>
      <c r="J97" s="1155"/>
      <c r="K97" s="1155"/>
      <c r="L97" s="1155"/>
      <c r="M97" s="1155"/>
      <c r="N97" s="1155"/>
      <c r="O97" s="1155"/>
      <c r="P97" s="1155"/>
      <c r="Q97" s="1155"/>
      <c r="R97" s="1155"/>
      <c r="S97" s="1155"/>
      <c r="T97" s="1155"/>
      <c r="U97" s="117"/>
      <c r="V97" s="117"/>
      <c r="W97" s="117"/>
      <c r="X97" s="46"/>
      <c r="Y97" s="46"/>
    </row>
    <row r="98" spans="1:27" s="636" customFormat="1">
      <c r="B98" s="1186"/>
      <c r="C98" s="1186"/>
      <c r="D98" s="1186"/>
      <c r="E98" s="1186"/>
      <c r="F98" s="1186"/>
      <c r="G98" s="1186"/>
      <c r="H98" s="1186"/>
      <c r="I98" s="1186"/>
      <c r="J98" s="1186"/>
      <c r="K98" s="1186"/>
      <c r="L98" s="955"/>
      <c r="M98" s="955"/>
      <c r="N98" s="955"/>
      <c r="O98" s="955"/>
      <c r="P98" s="638"/>
      <c r="Q98" s="638"/>
      <c r="R98" s="638"/>
      <c r="S98" s="638"/>
      <c r="T98" s="638"/>
      <c r="U98" s="638"/>
      <c r="V98" s="638"/>
      <c r="W98" s="638"/>
      <c r="X98" s="638"/>
      <c r="Y98" s="638"/>
    </row>
    <row r="99" spans="1:27">
      <c r="B99" s="49"/>
      <c r="C99" s="49"/>
      <c r="D99" s="49"/>
      <c r="E99" s="49"/>
      <c r="F99" s="49"/>
      <c r="G99" s="49"/>
      <c r="H99" s="49"/>
      <c r="I99" s="49"/>
      <c r="J99" s="49"/>
      <c r="K99" s="49"/>
      <c r="L99" s="49"/>
      <c r="M99" s="49"/>
      <c r="N99" s="49"/>
      <c r="O99" s="49"/>
      <c r="P99" s="50"/>
      <c r="Q99" s="50"/>
      <c r="R99" s="46"/>
      <c r="S99" s="46"/>
      <c r="T99" s="46"/>
      <c r="U99" s="46"/>
      <c r="V99" s="46"/>
      <c r="W99" s="46"/>
      <c r="X99" s="46"/>
      <c r="Y99" s="46"/>
    </row>
    <row r="100" spans="1:27" ht="15" customHeight="1">
      <c r="B100" s="1151" t="s">
        <v>55</v>
      </c>
      <c r="C100" s="1151"/>
      <c r="D100" s="1151"/>
      <c r="E100" s="1151"/>
      <c r="F100" s="1151"/>
      <c r="G100" s="1151"/>
      <c r="H100" s="1151"/>
      <c r="I100" s="1151"/>
      <c r="J100" s="1151"/>
      <c r="K100" s="1151"/>
      <c r="L100" s="1151"/>
      <c r="M100" s="1151"/>
      <c r="N100" s="1151"/>
      <c r="O100" s="1151"/>
      <c r="P100" s="1151"/>
      <c r="Q100" s="1151"/>
      <c r="R100" s="1151"/>
      <c r="S100" s="1151"/>
      <c r="T100" s="1151"/>
      <c r="U100" s="1151"/>
      <c r="V100" s="1151"/>
      <c r="W100" s="1151"/>
      <c r="X100" s="1151"/>
      <c r="Y100" s="1151"/>
      <c r="Z100" s="1151"/>
      <c r="AA100" s="1151"/>
    </row>
    <row r="101" spans="1:27" ht="13" customHeight="1">
      <c r="A101" s="196">
        <f t="shared" ref="A101:A143" si="4">A8</f>
        <v>1</v>
      </c>
      <c r="B101" s="27" t="str">
        <f>(CONCATENATE(B8,": ",'26. Source - CEQ MWBs'!C11))</f>
        <v>*,** Albania (2015): n.a.</v>
      </c>
      <c r="C101" s="953"/>
      <c r="D101" s="953"/>
      <c r="E101" s="953"/>
      <c r="F101" s="953"/>
      <c r="G101" s="953"/>
      <c r="H101" s="953"/>
      <c r="I101" s="953"/>
      <c r="J101" s="953"/>
      <c r="K101" s="953"/>
      <c r="L101" s="953"/>
      <c r="M101" s="953"/>
      <c r="N101" s="953"/>
      <c r="O101" s="953"/>
      <c r="P101" s="953"/>
      <c r="Q101" s="953"/>
      <c r="R101" s="953"/>
      <c r="S101" s="953"/>
      <c r="T101" s="953"/>
      <c r="U101" s="953"/>
      <c r="V101" s="953"/>
      <c r="W101" s="953"/>
      <c r="X101" s="953"/>
      <c r="Y101" s="953"/>
      <c r="Z101" s="953"/>
      <c r="AA101" s="953"/>
    </row>
    <row r="102" spans="1:27" ht="13" customHeight="1">
      <c r="A102" s="196">
        <f t="shared" si="4"/>
        <v>2</v>
      </c>
      <c r="B102" s="27" t="str">
        <f>(CONCATENATE(B9,": ",'26. Source - CEQ MWBs'!C12))</f>
        <v>Argentina (2012): Rossignolo, Dario. 2017. “CEQ Master Workbook: Argentina (2012-2013),” CEQ Data Center on Fiscal Redistribution (CEQ Institute, Tulane University). Jun 8, 2018.</v>
      </c>
      <c r="C102" s="953"/>
      <c r="D102" s="953"/>
      <c r="E102" s="953"/>
      <c r="F102" s="953"/>
      <c r="G102" s="953"/>
      <c r="H102" s="953"/>
      <c r="I102" s="953"/>
      <c r="J102" s="953"/>
      <c r="K102" s="953"/>
      <c r="L102" s="953"/>
      <c r="M102" s="953"/>
      <c r="N102" s="953"/>
      <c r="O102" s="953"/>
      <c r="P102" s="953"/>
      <c r="Q102" s="953"/>
      <c r="R102" s="953"/>
      <c r="S102" s="953"/>
      <c r="T102" s="953"/>
      <c r="U102" s="953"/>
      <c r="V102" s="953"/>
      <c r="W102" s="953"/>
      <c r="X102" s="953"/>
      <c r="Y102" s="953"/>
      <c r="Z102" s="953"/>
      <c r="AA102" s="953"/>
    </row>
    <row r="103" spans="1:27" ht="13" customHeight="1">
      <c r="A103" s="196">
        <f t="shared" si="4"/>
        <v>3</v>
      </c>
      <c r="B103" s="27" t="str">
        <f>(CONCATENATE(B10,": ",'26. Source - CEQ MWBs'!C13))</f>
        <v>Armenia (2011): Younger, Stephen D., Artsvi Khachatryan, Gohar Gyulumyan, Nistha Sinha, and Ulrich Bartsch. 2019. “CEQ Master Workbook: Armenia (2011),” CEQ Data Center on Fiscal Redistribution (CEQ Institute, Tulane University and the World Bank). June 8, 2019.</v>
      </c>
      <c r="C103" s="29"/>
      <c r="D103" s="29"/>
      <c r="E103" s="29"/>
      <c r="F103" s="29"/>
      <c r="G103" s="29"/>
      <c r="H103" s="29"/>
      <c r="I103" s="29"/>
      <c r="J103" s="29"/>
      <c r="K103" s="29"/>
      <c r="L103" s="29"/>
      <c r="M103" s="29"/>
      <c r="N103" s="29"/>
      <c r="O103" s="29"/>
      <c r="P103" s="29"/>
      <c r="Q103" s="75"/>
      <c r="R103" s="22"/>
      <c r="S103" s="22"/>
      <c r="T103" s="22"/>
      <c r="U103" s="22"/>
      <c r="V103" s="22"/>
      <c r="W103" s="22"/>
      <c r="X103" s="22"/>
      <c r="Y103" s="22"/>
    </row>
    <row r="104" spans="1:27" ht="13" customHeight="1">
      <c r="A104" s="196">
        <f t="shared" si="4"/>
        <v>4</v>
      </c>
      <c r="B104" s="27" t="str">
        <f>(CONCATENATE(B11,": ",'26. Source - CEQ MWBs'!C14))</f>
        <v>*,** Belarus (2015): n.a.</v>
      </c>
      <c r="C104" s="29"/>
      <c r="D104" s="29"/>
      <c r="E104" s="29"/>
      <c r="F104" s="29"/>
      <c r="G104" s="29"/>
      <c r="H104" s="29"/>
      <c r="I104" s="29"/>
      <c r="J104" s="29"/>
      <c r="K104" s="29"/>
      <c r="L104" s="29"/>
      <c r="M104" s="29"/>
      <c r="N104" s="29"/>
      <c r="O104" s="29"/>
      <c r="P104" s="29"/>
      <c r="Q104" s="162"/>
    </row>
    <row r="105" spans="1:27" ht="13" customHeight="1">
      <c r="A105" s="196">
        <f t="shared" si="4"/>
        <v>5</v>
      </c>
      <c r="B105" s="27" t="str">
        <f>(CONCATENATE(B12,": ",'26. Source - CEQ MWBs'!C15))</f>
        <v>Bolivia (2009): Paz Arauco, Veronica, George Gray-Molina, Wilson Jimenez and Ernesto Yañez. 2014. “CEQ Master Workbook: Bolivia (2009),” CEQ Data Center on Fiscal Redistribution (CEQ Institute, Tulane University). September 22, 2014.</v>
      </c>
      <c r="C105" s="29"/>
      <c r="D105" s="29"/>
      <c r="E105" s="29"/>
      <c r="F105" s="29"/>
      <c r="G105" s="29"/>
      <c r="H105" s="29"/>
      <c r="I105" s="29"/>
      <c r="J105" s="29"/>
      <c r="K105" s="29"/>
      <c r="L105" s="29"/>
      <c r="M105" s="29"/>
      <c r="N105" s="29"/>
      <c r="O105" s="29"/>
      <c r="P105" s="29"/>
      <c r="Q105" s="162"/>
    </row>
    <row r="106" spans="1:27" ht="13" customHeight="1">
      <c r="A106" s="196">
        <f t="shared" si="4"/>
        <v>6</v>
      </c>
      <c r="B106" s="27" t="str">
        <f>(CONCATENATE(B13,": ",'26. Source - CEQ MWBs'!C16))</f>
        <v>Brazil (2008): Higgins, Sean, Claudiney Pereira, and, Maynor Cabrera. 2019. “CEQ Master Workbook: Brazil (2008-2009),” CEQ Data Center on Fiscal Redistribution (CEQ Institute, Tulane University). May 3, 2019.</v>
      </c>
      <c r="C106" s="29"/>
      <c r="D106" s="29"/>
      <c r="E106" s="29"/>
      <c r="F106" s="29"/>
      <c r="G106" s="29"/>
      <c r="H106" s="29"/>
      <c r="I106" s="29"/>
      <c r="J106" s="29"/>
      <c r="K106" s="29"/>
      <c r="L106" s="29"/>
      <c r="M106" s="29"/>
      <c r="N106" s="29"/>
      <c r="O106" s="29"/>
      <c r="P106" s="29"/>
      <c r="Q106" s="162"/>
    </row>
    <row r="107" spans="1:27" ht="13" customHeight="1">
      <c r="A107" s="196">
        <f t="shared" si="4"/>
        <v>7</v>
      </c>
      <c r="B107" s="27" t="str">
        <f>(CONCATENATE(B14,": ",'26. Source - CEQ MWBs'!C17))</f>
        <v>*,** Burkina Faso (2014): n.a.</v>
      </c>
      <c r="C107" s="27"/>
      <c r="D107" s="27"/>
      <c r="E107" s="29"/>
      <c r="F107" s="29"/>
      <c r="G107" s="29"/>
      <c r="H107" s="29"/>
      <c r="I107" s="29"/>
      <c r="J107" s="29"/>
      <c r="K107" s="29"/>
      <c r="L107" s="29"/>
      <c r="M107" s="29"/>
      <c r="N107" s="29"/>
      <c r="O107" s="29"/>
      <c r="P107" s="29"/>
      <c r="Q107" s="75"/>
      <c r="R107" s="22"/>
      <c r="S107" s="22"/>
      <c r="T107" s="22"/>
      <c r="U107" s="22"/>
      <c r="V107" s="22"/>
      <c r="W107" s="22"/>
      <c r="X107" s="22"/>
      <c r="Y107" s="22"/>
    </row>
    <row r="108" spans="1:27" ht="13" customHeight="1">
      <c r="A108" s="196">
        <f t="shared" si="4"/>
        <v>8</v>
      </c>
      <c r="B108" s="27" t="str">
        <f>(CONCATENATE(B15,": ",'26. Source - CEQ MWBs'!C18))</f>
        <v>Chile (2013): Martinez-Aguilar, Sandra and Eduardo Ortiz-Juarez. 2016. “CEQ Master Workbook: Chile (2013),” CEQ Data Center on Fiscal Redistribution (CEQ Institute, Tulane University and the World Bank). October 7, 2016.</v>
      </c>
      <c r="C108" s="29"/>
      <c r="D108" s="29"/>
      <c r="E108" s="29"/>
      <c r="F108" s="29"/>
      <c r="G108" s="29"/>
      <c r="H108" s="29"/>
      <c r="I108" s="29"/>
      <c r="J108" s="29"/>
      <c r="K108" s="29"/>
      <c r="L108" s="29"/>
      <c r="M108" s="29"/>
      <c r="N108" s="29"/>
      <c r="O108" s="29"/>
      <c r="P108" s="29"/>
      <c r="Q108" s="162"/>
    </row>
    <row r="109" spans="1:27" ht="13" customHeight="1">
      <c r="A109" s="196">
        <f t="shared" si="4"/>
        <v>9</v>
      </c>
      <c r="B109" s="27" t="str">
        <f>(CONCATENATE(B16,": ",'26. Source - CEQ MWBs'!C19))</f>
        <v>Colombia (2010): Melendez, Marcela and Valentina Martinez. 2019. “CEQ Master Workbook: Colombia (2010),” CEQ Data Center on Fiscal Redistribution (CEQ Institute, Tulane University and Inter-American Development Bank). February 20, 2019.</v>
      </c>
      <c r="C109" s="29"/>
      <c r="D109" s="29"/>
      <c r="E109" s="29"/>
      <c r="F109" s="29"/>
      <c r="G109" s="29"/>
      <c r="H109" s="29"/>
      <c r="I109" s="29"/>
      <c r="J109" s="29"/>
      <c r="K109" s="29"/>
      <c r="L109" s="29"/>
      <c r="M109" s="29"/>
      <c r="N109" s="29"/>
      <c r="O109" s="29"/>
      <c r="P109" s="29"/>
      <c r="Q109" s="162"/>
    </row>
    <row r="110" spans="1:27" ht="13" customHeight="1">
      <c r="A110" s="196">
        <f t="shared" si="4"/>
        <v>0</v>
      </c>
      <c r="B110" s="27" t="str">
        <f>(CONCATENATE(B17,": ",'26. Source - CEQ MWBs'!C20))</f>
        <v>Colombia (2014): Melendez, Marcela and Valentina Martinez. 2019. “CEQ Master Workbook: Colombia (2014),” CEQ Data Center on Fiscal Redistribution (CEQ Institute, Tulane University and Inter-American Development Bank). February 28, 2019.</v>
      </c>
      <c r="C110" s="29"/>
      <c r="D110" s="29"/>
      <c r="E110" s="29"/>
      <c r="F110" s="29"/>
      <c r="G110" s="29"/>
      <c r="H110" s="29"/>
      <c r="I110" s="29"/>
      <c r="J110" s="29"/>
      <c r="K110" s="29"/>
      <c r="L110" s="29"/>
      <c r="M110" s="29"/>
      <c r="N110" s="29"/>
      <c r="O110" s="29"/>
      <c r="P110" s="29"/>
      <c r="Q110" s="75"/>
      <c r="R110" s="22"/>
      <c r="S110" s="22"/>
      <c r="T110" s="22"/>
      <c r="U110" s="22"/>
      <c r="V110" s="22"/>
      <c r="W110" s="22"/>
      <c r="X110" s="22"/>
      <c r="Y110" s="22"/>
    </row>
    <row r="111" spans="1:27" ht="13" customHeight="1">
      <c r="A111" s="196">
        <f t="shared" si="4"/>
        <v>10</v>
      </c>
      <c r="B111" s="27" t="str">
        <f>(CONCATENATE(B18,": ",'26. Source - CEQ MWBs'!C21))</f>
        <v>*,** Comoros (2014): n.a.</v>
      </c>
      <c r="C111" s="29"/>
      <c r="D111" s="29"/>
      <c r="E111" s="29"/>
      <c r="F111" s="29"/>
      <c r="G111" s="29"/>
      <c r="H111" s="29"/>
      <c r="I111" s="29"/>
      <c r="J111" s="29"/>
      <c r="K111" s="29"/>
      <c r="L111" s="29"/>
      <c r="M111" s="29"/>
      <c r="N111" s="29"/>
      <c r="O111" s="29"/>
      <c r="P111" s="29"/>
      <c r="Q111" s="75"/>
      <c r="R111" s="22"/>
      <c r="S111" s="22"/>
      <c r="T111" s="22"/>
      <c r="U111" s="22"/>
      <c r="V111" s="22"/>
      <c r="W111" s="22"/>
      <c r="X111" s="22"/>
      <c r="Y111" s="22"/>
    </row>
    <row r="112" spans="1:27" ht="13" customHeight="1">
      <c r="A112" s="196">
        <f t="shared" si="4"/>
        <v>11</v>
      </c>
      <c r="B112" s="27" t="str">
        <f>(CONCATENATE(B19,": ",'26. Source - CEQ MWBs'!C22))</f>
        <v>Costa Rica (2010): Sauma, Pablo and Juan Diego Trejos. 2014. “CEQ Master Workbook: Costa Rica (2010),” CEQ Data Center on Fiscal Redistribution (CEQ Institute, Tulane University). February 14, 2014.</v>
      </c>
      <c r="C112" s="29"/>
      <c r="D112" s="29"/>
      <c r="E112" s="29"/>
      <c r="F112" s="29"/>
      <c r="G112" s="29"/>
      <c r="H112" s="29"/>
      <c r="I112" s="29"/>
      <c r="J112" s="29"/>
      <c r="K112" s="29"/>
      <c r="L112" s="29"/>
      <c r="M112" s="29"/>
      <c r="N112" s="29"/>
      <c r="O112" s="29"/>
      <c r="P112" s="29"/>
      <c r="Q112" s="162"/>
    </row>
    <row r="113" spans="1:25" ht="13" customHeight="1">
      <c r="A113" s="196">
        <f t="shared" si="4"/>
        <v>12</v>
      </c>
      <c r="B113" s="27" t="str">
        <f>(CONCATENATE(B20,": ",'26. Source - CEQ MWBs'!C23))</f>
        <v>*,** Croatia (2014): n.a.</v>
      </c>
      <c r="C113" s="29"/>
      <c r="D113" s="29"/>
      <c r="E113" s="29"/>
      <c r="F113" s="29"/>
      <c r="G113" s="29"/>
      <c r="H113" s="29"/>
      <c r="I113" s="29"/>
      <c r="J113" s="29"/>
      <c r="K113" s="29"/>
      <c r="L113" s="29"/>
      <c r="M113" s="29"/>
      <c r="N113" s="29"/>
      <c r="O113" s="29"/>
      <c r="P113" s="29"/>
      <c r="Q113" s="162"/>
    </row>
    <row r="114" spans="1:25" ht="13" customHeight="1">
      <c r="A114" s="196">
        <f t="shared" si="4"/>
        <v>13</v>
      </c>
      <c r="B114" s="27" t="str">
        <f>(CONCATENATE(B21,": ",'26. Source - CEQ MWBs'!C24))</f>
        <v xml:space="preserve">Dominican Republic (2006): Aristy-Escuder, Jaime. 2019. “CEQ Master Workbook: Dominican Republic (2006-2007),” CEQ Data Center on Fiscal Redistribution (CEQ Institute, Tulane University). January 23, 2019. </v>
      </c>
      <c r="C114" s="29"/>
      <c r="D114" s="29"/>
      <c r="E114" s="29"/>
      <c r="F114" s="29"/>
      <c r="G114" s="29"/>
      <c r="H114" s="29"/>
      <c r="I114" s="29"/>
      <c r="J114" s="29"/>
      <c r="K114" s="29"/>
      <c r="L114" s="29"/>
      <c r="M114" s="29"/>
      <c r="N114" s="29"/>
      <c r="O114" s="29"/>
      <c r="P114" s="29"/>
      <c r="Q114" s="162"/>
    </row>
    <row r="115" spans="1:25" ht="13" customHeight="1">
      <c r="A115" s="196">
        <f t="shared" si="4"/>
        <v>14</v>
      </c>
      <c r="B115" s="27" t="str">
        <f>(CONCATENATE(B22,": ",'26. Source - CEQ MWBs'!C25))</f>
        <v>Ecuador (2011): Llerena Pinto, Freddy Paul, Maria Cristhina Llerena Pinto, Roberto Carlos Saa Daza, and Maria Andrea Llerena Pinto. 2017. “CEQ Master Workbook: Ecuador (2011-2012),” CEQ Data Center on Fiscal Redistribution (CEQ Institute, Tulane University). January 5, 2017.</v>
      </c>
      <c r="C115" s="29"/>
      <c r="D115" s="29"/>
      <c r="E115" s="29"/>
      <c r="F115" s="29"/>
      <c r="G115" s="29"/>
      <c r="H115" s="29"/>
      <c r="I115" s="29"/>
      <c r="J115" s="29"/>
      <c r="K115" s="29"/>
      <c r="L115" s="29"/>
      <c r="M115" s="29"/>
      <c r="N115" s="29"/>
      <c r="O115" s="29"/>
      <c r="P115" s="29"/>
      <c r="Q115" s="162"/>
    </row>
    <row r="116" spans="1:25" ht="13" customHeight="1">
      <c r="A116" s="196">
        <f t="shared" si="4"/>
        <v>15</v>
      </c>
      <c r="B116" s="27" t="str">
        <f>(CONCATENATE(B23,": ",'26. Source - CEQ MWBs'!C26))</f>
        <v>*,** Egypt (2015): n.a.</v>
      </c>
      <c r="C116" s="29"/>
      <c r="D116" s="29"/>
      <c r="E116" s="29"/>
      <c r="F116" s="29"/>
      <c r="G116" s="29"/>
      <c r="H116" s="29"/>
      <c r="I116" s="29"/>
      <c r="J116" s="29"/>
      <c r="K116" s="29"/>
      <c r="L116" s="29"/>
      <c r="M116" s="29"/>
      <c r="N116" s="29"/>
      <c r="O116" s="29"/>
      <c r="P116" s="29"/>
      <c r="Q116" s="162"/>
    </row>
    <row r="117" spans="1:25" ht="13" customHeight="1">
      <c r="A117" s="196">
        <f t="shared" si="4"/>
        <v>16</v>
      </c>
      <c r="B117" s="27" t="str">
        <f>(CONCATENATE(B24,": ",'26. Source - CEQ MWBs'!C27))</f>
        <v>El Salvador (2011): Oliva, Jose Andres. 2019. “CEQ Master Workbook: El Salvador (2011),” CEQ Data Center on Fiscal Redistribution (CEQ Institute, Tulane University and Inter-American Development Bank). October 23, 2019.</v>
      </c>
      <c r="C117" s="29"/>
      <c r="D117" s="29"/>
      <c r="E117" s="29"/>
      <c r="F117" s="29"/>
      <c r="G117" s="29"/>
      <c r="H117" s="29"/>
      <c r="I117" s="29"/>
      <c r="J117" s="29"/>
      <c r="K117" s="29"/>
      <c r="L117" s="29"/>
      <c r="M117" s="29"/>
      <c r="N117" s="29"/>
      <c r="O117" s="29"/>
      <c r="P117" s="29"/>
      <c r="Q117" s="75"/>
      <c r="R117" s="22"/>
      <c r="S117" s="22"/>
      <c r="T117" s="22"/>
      <c r="U117" s="22"/>
      <c r="V117" s="22"/>
      <c r="W117" s="22"/>
      <c r="X117" s="22"/>
      <c r="Y117" s="22"/>
    </row>
    <row r="118" spans="1:25" ht="13" customHeight="1">
      <c r="A118" s="196">
        <f t="shared" si="4"/>
        <v>17</v>
      </c>
      <c r="B118" s="27" t="str">
        <f>(CONCATENATE(B25,": ",'26. Source - CEQ MWBs'!C28))</f>
        <v>Ethiopia (2010): Hill, Ruth, Eyasu Tsehaye and Tassew Woldehanna. 2014. “CEQ Master Workbook: Ethiopia (2010-2011),” CEQ Data Center on Fiscal Redistribution (CEQ Institute, Tulane University and the World Bank). September 28, 2014.</v>
      </c>
      <c r="C118" s="29"/>
      <c r="D118" s="29"/>
      <c r="E118" s="29"/>
      <c r="F118" s="29"/>
      <c r="G118" s="29"/>
      <c r="H118" s="29"/>
      <c r="I118" s="29"/>
      <c r="J118" s="29"/>
      <c r="K118" s="29"/>
      <c r="L118" s="29"/>
      <c r="M118" s="29"/>
      <c r="N118" s="29"/>
      <c r="O118" s="29"/>
      <c r="P118" s="29"/>
      <c r="Q118" s="162"/>
    </row>
    <row r="119" spans="1:25" ht="13" customHeight="1">
      <c r="A119" s="196">
        <f t="shared" si="4"/>
        <v>18</v>
      </c>
      <c r="B119" s="27" t="str">
        <f>(CONCATENATE(B26,": ",'26. Source - CEQ MWBs'!C29))</f>
        <v>Georgia (2013): Cancho, Cesar and Elena Bondarenko. 2015. “CEQ Master Workbook: Georgia (2013),” CEQ Data Center on Fiscal Redistribution (CEQ Institute, Tulane University and the World Bank). December 31, 2015.</v>
      </c>
      <c r="C119" s="29"/>
      <c r="D119" s="29"/>
      <c r="E119" s="29"/>
      <c r="F119" s="29"/>
      <c r="G119" s="29"/>
      <c r="H119" s="29"/>
      <c r="I119" s="29"/>
      <c r="J119" s="29"/>
      <c r="K119" s="29"/>
      <c r="L119" s="29"/>
      <c r="M119" s="29"/>
      <c r="N119" s="29"/>
      <c r="O119" s="29"/>
      <c r="P119" s="29"/>
      <c r="Q119" s="162"/>
    </row>
    <row r="120" spans="1:25" ht="13" customHeight="1">
      <c r="A120" s="196">
        <f t="shared" si="4"/>
        <v>19</v>
      </c>
      <c r="B120" s="27" t="str">
        <f>(CONCATENATE(B27,": ",'26. Source - CEQ MWBs'!C30))</f>
        <v>Ghana (2012): Younger, Stephen, Eric Osei-Assibey, and Felix Oppong. 2018. “CEQ Master Workbook: Ghana (2012-2013),” CEQ Data Center on Fiscal Redistribution (CEQ Institute, Tulane University). October 27, 2018.</v>
      </c>
      <c r="C120" s="29"/>
      <c r="D120" s="29"/>
      <c r="E120" s="29"/>
      <c r="F120" s="29"/>
      <c r="G120" s="29"/>
      <c r="H120" s="29"/>
      <c r="I120" s="29"/>
      <c r="J120" s="29"/>
      <c r="K120" s="29"/>
      <c r="L120" s="29"/>
      <c r="M120" s="29"/>
      <c r="N120" s="29"/>
      <c r="O120" s="29"/>
      <c r="P120" s="29"/>
      <c r="Q120" s="162"/>
    </row>
    <row r="121" spans="1:25" ht="13" customHeight="1">
      <c r="A121" s="196">
        <f t="shared" si="4"/>
        <v>20</v>
      </c>
      <c r="B121" s="27" t="str">
        <f>(CONCATENATE(B28,": ",'26. Source - CEQ MWBs'!C31))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1" s="29"/>
      <c r="D121" s="29"/>
      <c r="E121" s="29"/>
      <c r="F121" s="29"/>
      <c r="G121" s="29"/>
      <c r="H121" s="29"/>
      <c r="I121" s="29"/>
      <c r="J121" s="29"/>
      <c r="K121" s="29"/>
      <c r="L121" s="29"/>
      <c r="M121" s="29"/>
      <c r="N121" s="29"/>
      <c r="O121" s="29"/>
      <c r="P121" s="29"/>
      <c r="Q121" s="162"/>
    </row>
    <row r="122" spans="1:25" ht="13" customHeight="1">
      <c r="A122" s="196">
        <f t="shared" si="4"/>
        <v>21</v>
      </c>
      <c r="B122" s="27" t="str">
        <f>(CONCATENATE(B29,": ",'26. Source - CEQ MWBs'!C32))</f>
        <v>*,** Guinea (2012): n.a.</v>
      </c>
      <c r="C122" s="29"/>
      <c r="D122" s="29"/>
      <c r="E122" s="29"/>
      <c r="F122" s="29"/>
      <c r="G122" s="29"/>
      <c r="H122" s="29"/>
      <c r="I122" s="29"/>
      <c r="J122" s="29"/>
      <c r="K122" s="29"/>
      <c r="L122" s="29"/>
      <c r="M122" s="29"/>
      <c r="N122" s="29"/>
      <c r="O122" s="29"/>
      <c r="P122" s="29"/>
      <c r="Q122" s="162"/>
    </row>
    <row r="123" spans="1:25" ht="13" customHeight="1">
      <c r="A123" s="196">
        <f t="shared" si="4"/>
        <v>22</v>
      </c>
      <c r="B123" s="27" t="str">
        <f>(CONCATENATE(B30,": ",'26. Source - CEQ MWBs'!C33))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23" s="29"/>
      <c r="D123" s="29"/>
      <c r="E123" s="29"/>
      <c r="F123" s="29"/>
      <c r="G123" s="29"/>
      <c r="H123" s="29"/>
      <c r="I123" s="29"/>
      <c r="J123" s="29"/>
      <c r="K123" s="29"/>
      <c r="L123" s="29"/>
      <c r="M123" s="29"/>
      <c r="N123" s="29"/>
      <c r="O123" s="29"/>
      <c r="P123" s="29"/>
      <c r="Q123" s="162"/>
    </row>
    <row r="124" spans="1:25" ht="13" customHeight="1">
      <c r="A124" s="196">
        <f t="shared" si="4"/>
        <v>23</v>
      </c>
      <c r="B124" s="27" t="str">
        <f>(CONCATENATE(B31,": ",'26. Source - CEQ MWBs'!C34))</f>
        <v>Indonesia (2012): Afkar, Rythia, Jon Jellema, and Matthew Wai-Poi. 2015. “CEQ Master Workbook: Indonesia (2012),” CEQ Data Center on Fiscal Redistribution (CEQ Institute, Tulane University and the World Bank). August 5, 2015.</v>
      </c>
      <c r="C124" s="29"/>
      <c r="D124" s="29"/>
      <c r="E124" s="29"/>
      <c r="F124" s="29"/>
      <c r="G124" s="29"/>
      <c r="H124" s="29"/>
      <c r="I124" s="29"/>
      <c r="J124" s="29"/>
      <c r="K124" s="29"/>
      <c r="L124" s="29"/>
      <c r="M124" s="29"/>
      <c r="N124" s="29"/>
      <c r="O124" s="29"/>
      <c r="P124" s="29"/>
      <c r="Q124" s="162"/>
    </row>
    <row r="125" spans="1:25" ht="13" customHeight="1">
      <c r="A125" s="196">
        <f t="shared" si="4"/>
        <v>24</v>
      </c>
      <c r="B125" s="27" t="str">
        <f>(CONCATENATE(B32,": ",'26. Source - CEQ MWBs'!C35))</f>
        <v>Iran (2011): Enami, Ali, Nora Lustig and Alireza Taqdiri. 2017. “CEQ Master Workbook: Iran (2011-2012),” CEQ Data Center on Fiscal Redistribution (CEQ Institute, Tulane University and Economic Research Forum). May 5, 2017.</v>
      </c>
      <c r="C125" s="29"/>
      <c r="D125" s="29"/>
      <c r="E125" s="29"/>
      <c r="F125" s="29"/>
      <c r="G125" s="29"/>
      <c r="H125" s="29"/>
      <c r="I125" s="29"/>
      <c r="J125" s="29"/>
      <c r="K125" s="29"/>
      <c r="L125" s="29"/>
      <c r="M125" s="29"/>
      <c r="N125" s="29"/>
      <c r="O125" s="29"/>
      <c r="P125" s="29"/>
      <c r="Q125" s="75"/>
      <c r="R125" s="22"/>
      <c r="S125" s="22"/>
      <c r="T125" s="22"/>
      <c r="U125" s="22"/>
      <c r="V125" s="22"/>
      <c r="W125" s="22"/>
      <c r="X125" s="22"/>
      <c r="Y125" s="22"/>
    </row>
    <row r="126" spans="1:25" ht="13" customHeight="1">
      <c r="A126" s="196">
        <f t="shared" si="4"/>
        <v>25</v>
      </c>
      <c r="B126" s="27" t="str">
        <f>(CONCATENATE(B33,": ",'26. Source - CEQ MWBs'!C36))</f>
        <v>Jordan (2010): Abdel-Halim, Morad, Shamma A. Alam, Yusuf Mansur, Umar Serajuddin and Paolo Verme. 2016. “CEQ Master Workbook: Jordan (2010-2011),” CEQ Data Center on Fiscal Redistribution (CEQ Institute, Tulane University and the World Bank). March 8, 2016.</v>
      </c>
      <c r="C126" s="29"/>
      <c r="D126" s="29"/>
      <c r="E126" s="29"/>
      <c r="F126" s="29"/>
      <c r="G126" s="29"/>
      <c r="H126" s="29"/>
      <c r="I126" s="29"/>
      <c r="J126" s="29"/>
      <c r="K126" s="29"/>
      <c r="L126" s="29"/>
      <c r="M126" s="29"/>
      <c r="N126" s="29"/>
      <c r="O126" s="29"/>
      <c r="P126" s="29"/>
      <c r="Q126" s="75"/>
      <c r="R126" s="22"/>
      <c r="S126" s="22"/>
      <c r="T126" s="22"/>
      <c r="U126" s="22"/>
      <c r="V126" s="22"/>
      <c r="W126" s="22"/>
      <c r="X126" s="22"/>
      <c r="Y126" s="22"/>
    </row>
    <row r="127" spans="1:25" ht="13" customHeight="1">
      <c r="A127" s="196">
        <f t="shared" si="4"/>
        <v>26</v>
      </c>
      <c r="B127" s="27" t="str">
        <f>(CONCATENATE(B34,": ",'26. Source - CEQ MWBs'!C37))</f>
        <v>*,** Kenya (2015): n.a.</v>
      </c>
      <c r="C127" s="29"/>
      <c r="D127" s="29"/>
      <c r="E127" s="29"/>
      <c r="F127" s="29"/>
      <c r="G127" s="29"/>
      <c r="H127" s="29"/>
      <c r="I127" s="29"/>
      <c r="J127" s="29"/>
      <c r="K127" s="29"/>
      <c r="L127" s="29"/>
      <c r="M127" s="29"/>
      <c r="N127" s="29"/>
      <c r="O127" s="29"/>
      <c r="P127" s="29"/>
      <c r="Q127" s="162"/>
    </row>
    <row r="128" spans="1:25" ht="13" customHeight="1">
      <c r="A128" s="196">
        <f t="shared" si="4"/>
        <v>27</v>
      </c>
      <c r="B128" s="27" t="str">
        <f>(CONCATENATE(B35,": ",'26. Source - CEQ MWBs'!C38))</f>
        <v>*,** Mali (2014): n.a.</v>
      </c>
      <c r="C128" s="27"/>
      <c r="D128" s="27"/>
      <c r="E128" s="29"/>
      <c r="F128" s="29"/>
      <c r="G128" s="29"/>
      <c r="H128" s="29"/>
      <c r="I128" s="29"/>
      <c r="J128" s="29"/>
      <c r="K128" s="29"/>
      <c r="L128" s="29"/>
      <c r="M128" s="29"/>
      <c r="N128" s="29"/>
      <c r="O128" s="29"/>
      <c r="P128" s="29"/>
      <c r="Q128" s="162"/>
    </row>
    <row r="129" spans="1:27" ht="13" customHeight="1">
      <c r="A129" s="196">
        <f t="shared" si="4"/>
        <v>28</v>
      </c>
      <c r="B129" s="27" t="str">
        <f>(CONCATENATE(B36,": ",'26. Source - CEQ MWBs'!C39))</f>
        <v>Mexico (2010): Scott, John. 2013. “CEQ Master Workbook: Mexico (2010),” CEQ Data Center on Fiscal Redistribution (CEQ Institute, Tulane University). September 2, 2013.</v>
      </c>
      <c r="C129" s="29"/>
      <c r="D129" s="29"/>
      <c r="E129" s="29"/>
      <c r="F129" s="29"/>
      <c r="G129" s="29"/>
      <c r="H129" s="29"/>
      <c r="I129" s="29"/>
      <c r="J129" s="29"/>
      <c r="K129" s="29"/>
      <c r="L129" s="29"/>
      <c r="M129" s="29"/>
      <c r="N129" s="29"/>
      <c r="O129" s="29"/>
      <c r="P129" s="29"/>
      <c r="Q129" s="75"/>
      <c r="R129" s="22"/>
      <c r="S129" s="22"/>
      <c r="T129" s="22"/>
      <c r="U129" s="22"/>
      <c r="V129" s="22"/>
      <c r="W129" s="22"/>
      <c r="X129" s="22"/>
      <c r="Y129" s="22"/>
    </row>
    <row r="130" spans="1:27" ht="13" customHeight="1">
      <c r="A130" s="196">
        <f t="shared" si="4"/>
        <v>0</v>
      </c>
      <c r="B130" s="27" t="str">
        <f>(CONCATENATE(B37,": ",'26. Source - CEQ MWBs'!C40))</f>
        <v>Mexico (2012): Scott, John, Sandra Martinez-Aguilar, Enrique de la Rosa, and Rodrigo Aranda. 2017. “CEQ Master Workbook: Mexico (2012),” CEQ Data Center on Fiscal Redistribution (CEQ Institute, Tulane University). June 15, 2019</v>
      </c>
      <c r="C130" s="29"/>
      <c r="D130" s="29"/>
      <c r="E130" s="29"/>
      <c r="F130" s="29"/>
      <c r="G130" s="29"/>
      <c r="H130" s="29"/>
      <c r="I130" s="29"/>
      <c r="J130" s="29"/>
      <c r="K130" s="29"/>
      <c r="L130" s="29"/>
      <c r="M130" s="29"/>
      <c r="N130" s="29"/>
      <c r="O130" s="29"/>
      <c r="P130" s="29"/>
      <c r="Q130" s="162"/>
    </row>
    <row r="131" spans="1:27" ht="13" customHeight="1">
      <c r="A131" s="196">
        <f t="shared" si="4"/>
        <v>0</v>
      </c>
      <c r="B131" s="27" t="str">
        <f>(CONCATENATE(B38,": ",'26. Source - CEQ MWBs'!C41))</f>
        <v>Mexico (2014): Scott, John, Sandra Martinez-Aguilar, Enrique de la Rosa, and Rodrigo Aranda. 2017. “CEQ Master Workbook: Mexico (2014),” CEQ Data Center on Fiscal Redistribution (CEQ Institute, Tulane University). June 15, 2019.</v>
      </c>
      <c r="C131" s="27"/>
      <c r="D131" s="27"/>
      <c r="E131" s="29"/>
      <c r="F131" s="29"/>
      <c r="G131" s="29"/>
      <c r="H131" s="29"/>
      <c r="I131" s="29"/>
      <c r="J131" s="29"/>
      <c r="K131" s="29"/>
      <c r="L131" s="29"/>
      <c r="M131" s="29"/>
      <c r="N131" s="29"/>
      <c r="O131" s="29"/>
      <c r="P131" s="29"/>
      <c r="Q131" s="162"/>
    </row>
    <row r="132" spans="1:27" ht="13" customHeight="1">
      <c r="A132" s="196">
        <f t="shared" si="4"/>
        <v>29</v>
      </c>
      <c r="B132" s="27" t="str">
        <f>(CONCATENATE(B39,": ",'26. Source - CEQ MWBs'!C42))</f>
        <v>*,** Mongolia (2016): n.a.</v>
      </c>
      <c r="C132" s="27"/>
      <c r="D132" s="27"/>
      <c r="E132" s="29"/>
      <c r="F132" s="29"/>
      <c r="G132" s="29"/>
      <c r="H132" s="29"/>
      <c r="I132" s="29"/>
      <c r="J132" s="29"/>
      <c r="K132" s="29"/>
      <c r="L132" s="29"/>
      <c r="M132" s="29"/>
      <c r="N132" s="29"/>
      <c r="O132" s="29"/>
      <c r="P132" s="29"/>
      <c r="Q132" s="162"/>
    </row>
    <row r="133" spans="1:27" ht="13" customHeight="1">
      <c r="A133" s="196">
        <f t="shared" si="4"/>
        <v>30</v>
      </c>
      <c r="B133" s="27" t="str">
        <f>(CONCATENATE(B40,": ",'26. Source - CEQ MWBs'!C43))</f>
        <v>*,** Namibia (2009): n.a.</v>
      </c>
      <c r="C133" s="27"/>
      <c r="D133" s="27"/>
      <c r="E133" s="29"/>
      <c r="F133" s="29"/>
      <c r="G133" s="29"/>
      <c r="H133" s="29"/>
      <c r="I133" s="29"/>
      <c r="J133" s="29"/>
      <c r="K133" s="29"/>
      <c r="L133" s="29"/>
      <c r="M133" s="29"/>
      <c r="N133" s="29"/>
      <c r="O133" s="29"/>
      <c r="P133" s="29"/>
      <c r="Q133" s="162"/>
    </row>
    <row r="134" spans="1:27" ht="13" customHeight="1">
      <c r="A134" s="196">
        <f t="shared" si="4"/>
        <v>31</v>
      </c>
      <c r="B134" s="27" t="str">
        <f>(CONCATENATE(B41,": ",'26. Source - CEQ MWBs'!C44))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34" s="29"/>
      <c r="D134" s="29"/>
      <c r="E134" s="29"/>
      <c r="F134" s="29"/>
      <c r="G134" s="29"/>
      <c r="H134" s="29"/>
      <c r="I134" s="29"/>
      <c r="J134" s="29"/>
      <c r="K134" s="29"/>
      <c r="L134" s="29"/>
      <c r="M134" s="29"/>
      <c r="N134" s="29"/>
      <c r="O134" s="29"/>
      <c r="P134" s="29"/>
      <c r="Q134" s="75"/>
      <c r="R134" s="22"/>
      <c r="S134" s="22"/>
      <c r="T134" s="22"/>
      <c r="U134" s="22"/>
      <c r="V134" s="22"/>
      <c r="W134" s="22"/>
      <c r="X134" s="22"/>
      <c r="Y134" s="22"/>
    </row>
    <row r="135" spans="1:27" ht="13" customHeight="1">
      <c r="A135" s="196">
        <f t="shared" si="4"/>
        <v>32</v>
      </c>
      <c r="B135" s="27" t="str">
        <f>(CONCATENATE(B42,": ",'26. Source - CEQ MWBs'!C45))</f>
        <v>*,** Niger (2014): n.a.</v>
      </c>
      <c r="C135" s="29"/>
      <c r="D135" s="29"/>
      <c r="E135" s="29"/>
      <c r="F135" s="29"/>
      <c r="G135" s="29"/>
      <c r="H135" s="29"/>
      <c r="I135" s="29"/>
      <c r="J135" s="29"/>
      <c r="K135" s="29"/>
      <c r="L135" s="29"/>
      <c r="M135" s="29"/>
      <c r="N135" s="29"/>
      <c r="O135" s="29"/>
      <c r="P135" s="29"/>
      <c r="Q135" s="162"/>
    </row>
    <row r="136" spans="1:27" ht="13" customHeight="1">
      <c r="A136" s="196">
        <f t="shared" si="4"/>
        <v>33</v>
      </c>
      <c r="B136" s="27" t="str">
        <f>(CONCATENATE(B43,": ",'26. Source - CEQ MWBs'!C46))</f>
        <v>Panama (2016): Martinez-Aguilar, Sandra. 2019. “CEQ Master Workbook: Panama (2016),” CEQ Data Center on Fiscal Redistribution (CEQ Institute, Tulane University and the Economic Co-operation and Development). January 16, 2019.</v>
      </c>
      <c r="C136" s="29"/>
      <c r="D136" s="29"/>
      <c r="E136" s="29"/>
      <c r="F136" s="29"/>
      <c r="G136" s="29"/>
      <c r="H136" s="29"/>
      <c r="I136" s="29"/>
      <c r="J136" s="29"/>
      <c r="K136" s="29"/>
      <c r="L136" s="29"/>
      <c r="M136" s="29"/>
      <c r="N136" s="29"/>
      <c r="O136" s="29"/>
      <c r="P136" s="29"/>
      <c r="Q136" s="162"/>
    </row>
    <row r="137" spans="1:27" ht="13" customHeight="1">
      <c r="A137" s="196">
        <f t="shared" si="4"/>
        <v>34</v>
      </c>
      <c r="B137" s="27" t="str">
        <f>(CONCATENATE(B44,": ",'26. Source - CEQ MWBs'!C47))</f>
        <v>Paraguay (2014) : Gimenez, Lea, Maria Ana Lugo, Sandra Martinez-Aguilar, Humberto Colman, Juan Jose Galeano and Gabriela Farfan. 2017. “CEQ Master Workbook: Paraguay (2014) ,” CEQ Data Center (CEQ Institute, Tulane University). February 12, 2017.</v>
      </c>
      <c r="C137" s="29"/>
      <c r="D137" s="29"/>
      <c r="E137" s="29"/>
      <c r="F137" s="29"/>
      <c r="G137" s="29"/>
      <c r="H137" s="29"/>
      <c r="I137" s="29"/>
      <c r="J137" s="29"/>
      <c r="K137" s="29"/>
      <c r="L137" s="29"/>
      <c r="M137" s="29"/>
      <c r="N137" s="29"/>
      <c r="O137" s="29"/>
      <c r="P137" s="29"/>
      <c r="Q137" s="162"/>
    </row>
    <row r="138" spans="1:27" ht="13" customHeight="1">
      <c r="A138" s="196">
        <f t="shared" si="4"/>
        <v>35</v>
      </c>
      <c r="B138" s="27" t="str">
        <f>(CONCATENATE(B45,": ",'26. Source - CEQ MWBs'!C48))</f>
        <v>Peru (2009): Jaramillo, Miguel. 2015. “CEQ Master Workbook: Peru (2009),” CEQ Data Center on Fiscal Redistribution (CEQ Institute, Tulane University). August 7, 2015.</v>
      </c>
      <c r="C138" s="29"/>
      <c r="D138" s="29"/>
      <c r="E138" s="29"/>
      <c r="F138" s="29"/>
      <c r="G138" s="29"/>
      <c r="H138" s="29"/>
      <c r="I138" s="29"/>
      <c r="J138" s="29"/>
      <c r="K138" s="29"/>
      <c r="L138" s="29"/>
      <c r="M138" s="29"/>
      <c r="N138" s="29"/>
      <c r="O138" s="29"/>
      <c r="P138" s="29"/>
      <c r="Q138" s="162"/>
    </row>
    <row r="139" spans="1:27" ht="13" customHeight="1">
      <c r="A139" s="196">
        <f t="shared" si="4"/>
        <v>0</v>
      </c>
      <c r="B139" s="27" t="str">
        <f>(CONCATENATE(B46,": ",'26. Source - CEQ MWBs'!C49))</f>
        <v>Peru (2011): Jaramillo, Miguel. 2019. “CEQ Master Workbook: Peru (2011),” CEQ Data Center on Fiscal Redistribution (CEQ Institute, Tulane University). February 11, 2019.</v>
      </c>
      <c r="C139" s="29"/>
      <c r="D139" s="29"/>
      <c r="E139" s="29"/>
      <c r="F139" s="29"/>
      <c r="G139" s="29"/>
      <c r="H139" s="29"/>
      <c r="I139" s="29"/>
      <c r="J139" s="29"/>
      <c r="K139" s="29"/>
      <c r="L139" s="29"/>
      <c r="M139" s="29"/>
      <c r="N139" s="29"/>
      <c r="O139" s="29"/>
      <c r="P139" s="29"/>
      <c r="Q139" s="162"/>
    </row>
    <row r="140" spans="1:27" ht="13" customHeight="1">
      <c r="A140" s="196">
        <f t="shared" si="4"/>
        <v>36</v>
      </c>
      <c r="B140" s="27" t="str">
        <f>(CONCATENATE(B47,": ",'26. Source - CEQ MWBs'!C50))</f>
        <v>*,** Poland (2014): n.a.</v>
      </c>
      <c r="C140" s="29"/>
      <c r="D140" s="29"/>
      <c r="E140" s="29"/>
      <c r="F140" s="29"/>
      <c r="G140" s="29"/>
      <c r="H140" s="29"/>
      <c r="I140" s="29"/>
      <c r="J140" s="29"/>
      <c r="K140" s="29"/>
      <c r="L140" s="29"/>
      <c r="M140" s="29"/>
      <c r="N140" s="29"/>
      <c r="O140" s="29"/>
      <c r="P140" s="29"/>
      <c r="Q140" s="162"/>
    </row>
    <row r="141" spans="1:27" ht="13" customHeight="1">
      <c r="A141" s="196">
        <f t="shared" si="4"/>
        <v>37</v>
      </c>
      <c r="B141" s="27" t="str">
        <f>(CONCATENATE(B48,": ",'26. Source - CEQ MWBs'!C51))</f>
        <v>*,** Romania (2016): n.a.</v>
      </c>
      <c r="C141" s="29"/>
      <c r="D141" s="29"/>
      <c r="E141" s="29"/>
      <c r="F141" s="29"/>
      <c r="G141" s="29"/>
      <c r="H141" s="29"/>
      <c r="I141" s="29"/>
      <c r="J141" s="29"/>
      <c r="K141" s="29"/>
      <c r="L141" s="29"/>
      <c r="M141" s="29"/>
      <c r="N141" s="29"/>
      <c r="O141" s="29"/>
      <c r="P141" s="29"/>
      <c r="Q141" s="75"/>
      <c r="R141" s="22"/>
      <c r="S141" s="22"/>
      <c r="T141" s="22"/>
      <c r="U141" s="22"/>
      <c r="V141" s="22"/>
      <c r="W141" s="22"/>
      <c r="X141" s="22"/>
      <c r="Y141" s="22"/>
    </row>
    <row r="142" spans="1:27" ht="13" customHeight="1">
      <c r="A142" s="196">
        <f t="shared" si="4"/>
        <v>38</v>
      </c>
      <c r="B142" s="27" t="str">
        <f>(CONCATENATE(B49,": ",'26. Source - CEQ MWBs'!C52))</f>
        <v>Russia (2010): Popova, Daria. 2019. “CEQ Master Workbook: Russia (2010),” CEQ Data Center on Fiscal Redistribution (CEQ Institute, Tulane University and the World Bank). March 21, 2019.</v>
      </c>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3" customHeight="1">
      <c r="A143" s="196">
        <f t="shared" si="4"/>
        <v>39</v>
      </c>
      <c r="B143" s="27" t="str">
        <f>(CONCATENATE(B50,": ",'26. Source - CEQ MWBs'!C53))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row>
    <row r="144" spans="1:27" ht="13" customHeight="1">
      <c r="A144" s="196">
        <f t="shared" ref="A144:A151" si="5">A51</f>
        <v>40</v>
      </c>
      <c r="B144" s="27" t="str">
        <f>(CONCATENATE(B51,": ",'26. Source - CEQ MWBs'!C54))</f>
        <v>Sri Lanka (2009): Arunatilake, Nisha, Priyanka Jayawardena, and Ashani Abayasekara. 2019. “CEQ Master Workbook: Sri Lanka (2009-2010),” CEQ Data Center on Fiscal Redistribution (CEQ Institute, Tulane University and the World Bank). August 10, 2019.</v>
      </c>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row>
    <row r="145" spans="1:27" ht="13" customHeight="1">
      <c r="A145" s="196">
        <f t="shared" si="5"/>
        <v>41</v>
      </c>
      <c r="B145" s="27" t="str">
        <f>(CONCATENATE(B52,": ",'26. Source - CEQ MWBs'!C55))</f>
        <v>Tanzania (2011): Younger, Stephen. 2019. “CEQ Master Workbook: Tanzania (2011-2012),” CEQ Data Center on Fiscal Redistribution (CEQ Institute, Tulane University). June 21, 2019.</v>
      </c>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row>
    <row r="146" spans="1:27" ht="13" customHeight="1">
      <c r="A146" s="196">
        <f t="shared" si="5"/>
        <v>42</v>
      </c>
      <c r="B146" s="27" t="str">
        <f>(CONCATENATE(B53,": ",'26. Source - CEQ MWBs'!C56))</f>
        <v>Tunisia (2010): Jouini, Nizar, Nora Lustig, Ahmed Moummi and Abebe Shimeles. 2015. “CEQ Master Workbook: Tunisia (2010),” CEQ Data Center on Fiscal Redistribution (CEQ Institute, Tulane University and African Development Bank). May 5, 2017.</v>
      </c>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row>
    <row r="147" spans="1:27" ht="13" customHeight="1">
      <c r="A147" s="196">
        <f t="shared" si="5"/>
        <v>43</v>
      </c>
      <c r="B147" s="27" t="str">
        <f>(CONCATENATE(B54,": ",'26. Source - CEQ MWBs'!C57))</f>
        <v>Uganda (2012): Jellema, Jon, Astrid Haas, Nora Lustig and Sebastian Wolf. 2016. “CEQ Master Workbook: Uganda (2012-2013),” CEQ Data Center on Fiscal Redistribution (CEQ Institute, Tulane University and International Growth Center). July 28, 2016.</v>
      </c>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row>
    <row r="148" spans="1:27" ht="13" customHeight="1">
      <c r="A148" s="196">
        <f t="shared" si="5"/>
        <v>44</v>
      </c>
      <c r="B148" s="27" t="str">
        <f>(CONCATENATE(B55,": ",'26. Source - CEQ MWBs'!C58))</f>
        <v>*,** Ukraine (2016): n.a.</v>
      </c>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row>
    <row r="149" spans="1:27" ht="13" customHeight="1">
      <c r="A149" s="196">
        <f t="shared" si="5"/>
        <v>45</v>
      </c>
      <c r="B149" s="27" t="str">
        <f>(CONCATENATE(B56,": ",'26. Source - CEQ MWBs'!C59))</f>
        <v>United States (2011): n.a.</v>
      </c>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row>
    <row r="150" spans="1:27" ht="13" customHeight="1">
      <c r="A150" s="196">
        <f t="shared" si="5"/>
        <v>46</v>
      </c>
      <c r="B150" s="27" t="str">
        <f>(CONCATENATE(B57,": ",'26. Source - CEQ MWBs'!C60))</f>
        <v>Uruguay (2009): Bucheli, Marisa. 2019. “CEQ Master Workbook: Uruguay (2009),” CEQ Data Center on Fiscal Redistribution (CEQ Institute, Tulane University). April 7, 2019.</v>
      </c>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row>
    <row r="151" spans="1:27" ht="13" customHeight="1">
      <c r="A151" s="196">
        <f t="shared" si="5"/>
        <v>47</v>
      </c>
      <c r="B151" s="27" t="str">
        <f>(CONCATENATE(B58,": ",'26. Source - CEQ MWBs'!C61))</f>
        <v>Venezuela (2013): Molina, Emiro. 2016. “CEQ Master Workbook: Venezuela (2012),” CEQ Data Center on Fiscal Redistribution (CEQ Institute, Tulane University). April 5, 2018.</v>
      </c>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row>
    <row r="152" spans="1:27" ht="27" customHeight="1">
      <c r="A152" s="196"/>
      <c r="B152" s="27"/>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row>
    <row r="153" spans="1:27" ht="15">
      <c r="A153" s="196"/>
      <c r="B153" s="27"/>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ht="27" customHeight="1">
      <c r="A154" s="196"/>
      <c r="B154" s="27"/>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row>
    <row r="155" spans="1:27" ht="27" customHeight="1">
      <c r="A155" s="196"/>
      <c r="B155" s="27"/>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row>
    <row r="156" spans="1:27" ht="27" customHeight="1">
      <c r="A156" s="196"/>
      <c r="B156" s="27"/>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row>
    <row r="157" spans="1:27" ht="27" customHeight="1">
      <c r="A157" s="196"/>
      <c r="B157" s="27"/>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row>
    <row r="158" spans="1:27" ht="27" customHeight="1">
      <c r="A158" s="196"/>
      <c r="B158" s="27"/>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row>
    <row r="159" spans="1:27" ht="27" customHeight="1">
      <c r="A159" s="196"/>
      <c r="B159" s="27"/>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row>
    <row r="160" spans="1:27" ht="27" customHeight="1">
      <c r="A160" s="196"/>
      <c r="B160" s="27"/>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row>
    <row r="161" spans="1:27" ht="27" customHeight="1">
      <c r="A161" s="196"/>
      <c r="B161" s="27"/>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row>
    <row r="162" spans="1:27" ht="27" customHeight="1">
      <c r="A162" s="196"/>
      <c r="B162" s="27"/>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row>
    <row r="163" spans="1:27" ht="27" customHeight="1">
      <c r="A163" s="196"/>
      <c r="B163" s="27"/>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row>
    <row r="164" spans="1:27" ht="27" customHeight="1">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row>
    <row r="165" spans="1:27" ht="27" customHeight="1">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row>
    <row r="166" spans="1:27">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row>
    <row r="167" spans="1:27" ht="27" customHeight="1">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row>
    <row r="168" spans="1:27" ht="27" customHeight="1">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row>
    <row r="169" spans="1:27" ht="27" customHeight="1">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row>
    <row r="170" spans="1:27" ht="27" customHeight="1">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row>
    <row r="171" spans="1:27">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row>
    <row r="172" spans="1:27" ht="27" customHeight="1">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row>
    <row r="173" spans="1:27" ht="16.5" customHeight="1">
      <c r="B173" s="1145"/>
      <c r="C173" s="1145"/>
      <c r="D173" s="1145"/>
      <c r="E173" s="1145"/>
      <c r="F173" s="1145"/>
      <c r="G173" s="1145"/>
      <c r="H173" s="1145"/>
      <c r="I173" s="1145"/>
      <c r="J173" s="1145"/>
      <c r="K173" s="1145"/>
      <c r="L173" s="1145"/>
      <c r="M173" s="1145"/>
      <c r="N173" s="1145"/>
      <c r="O173" s="124"/>
      <c r="P173" s="124"/>
      <c r="Q173" s="124"/>
      <c r="R173" s="124"/>
      <c r="S173" s="124"/>
      <c r="T173" s="124"/>
      <c r="U173" s="124"/>
      <c r="V173" s="124"/>
      <c r="W173" s="124"/>
      <c r="X173" s="124"/>
      <c r="Y173" s="124"/>
      <c r="Z173" s="124"/>
      <c r="AA173" s="124"/>
    </row>
    <row r="174" spans="1:27">
      <c r="B174" s="1145"/>
      <c r="C174" s="1145"/>
      <c r="D174" s="1145"/>
      <c r="E174" s="1145"/>
      <c r="F174" s="1145"/>
      <c r="G174" s="1145"/>
      <c r="H174" s="1145"/>
      <c r="I174" s="1145"/>
      <c r="J174" s="1145"/>
      <c r="K174" s="1145"/>
      <c r="L174" s="1145"/>
      <c r="M174" s="1145"/>
      <c r="N174" s="1145"/>
      <c r="O174" s="124"/>
      <c r="P174" s="124"/>
      <c r="Q174" s="124"/>
      <c r="R174" s="124"/>
      <c r="S174" s="124"/>
      <c r="T174" s="124"/>
      <c r="U174" s="124"/>
      <c r="V174" s="124"/>
      <c r="W174" s="124"/>
      <c r="X174" s="124"/>
      <c r="Y174" s="124"/>
      <c r="Z174" s="124"/>
      <c r="AA174" s="124"/>
    </row>
    <row r="175" spans="1:27">
      <c r="B175" s="23"/>
      <c r="C175" s="125"/>
      <c r="D175" s="125"/>
      <c r="E175" s="75"/>
      <c r="F175" s="75"/>
      <c r="G175" s="75"/>
      <c r="H175" s="75"/>
      <c r="I175" s="75"/>
      <c r="J175" s="75"/>
      <c r="K175" s="75"/>
      <c r="L175" s="75"/>
      <c r="M175" s="75"/>
      <c r="N175" s="75"/>
    </row>
    <row r="176" spans="1:27">
      <c r="B176" s="23"/>
      <c r="C176" s="125"/>
      <c r="D176" s="125"/>
      <c r="E176" s="75"/>
      <c r="F176" s="75"/>
      <c r="G176" s="75"/>
      <c r="H176" s="75"/>
      <c r="I176" s="75"/>
      <c r="J176" s="75"/>
      <c r="K176" s="75"/>
      <c r="L176" s="75"/>
      <c r="M176" s="75"/>
      <c r="N176" s="75"/>
    </row>
    <row r="177" spans="2:14">
      <c r="B177" s="23"/>
      <c r="C177" s="125"/>
      <c r="D177" s="125"/>
      <c r="E177" s="75"/>
      <c r="F177" s="75"/>
      <c r="G177" s="75"/>
      <c r="H177" s="75"/>
      <c r="I177" s="75"/>
      <c r="J177" s="75"/>
      <c r="K177" s="75"/>
      <c r="L177" s="75"/>
      <c r="M177" s="75"/>
      <c r="N177" s="75"/>
    </row>
    <row r="178" spans="2:14">
      <c r="B178" s="23"/>
      <c r="C178" s="125"/>
      <c r="D178" s="125"/>
      <c r="E178" s="75"/>
      <c r="F178" s="75"/>
      <c r="G178" s="75"/>
      <c r="H178" s="75"/>
      <c r="I178" s="75"/>
      <c r="J178" s="75"/>
      <c r="K178" s="75"/>
      <c r="L178" s="75"/>
      <c r="M178" s="75"/>
      <c r="N178" s="75"/>
    </row>
    <row r="179" spans="2:14">
      <c r="B179" s="23"/>
      <c r="C179" s="125"/>
      <c r="D179" s="125"/>
      <c r="E179" s="75"/>
      <c r="F179" s="75"/>
      <c r="G179" s="75"/>
      <c r="H179" s="75"/>
      <c r="I179" s="75"/>
      <c r="J179" s="75"/>
      <c r="K179" s="75"/>
      <c r="L179" s="75"/>
      <c r="M179" s="75"/>
      <c r="N179" s="75"/>
    </row>
  </sheetData>
  <mergeCells count="11">
    <mergeCell ref="B97:T97"/>
    <mergeCell ref="B98:K98"/>
    <mergeCell ref="B100:AA100"/>
    <mergeCell ref="B173:N173"/>
    <mergeCell ref="B174:N174"/>
    <mergeCell ref="B96:Q96"/>
    <mergeCell ref="B6:B7"/>
    <mergeCell ref="C6:C7"/>
    <mergeCell ref="D6:D7"/>
    <mergeCell ref="F6:I6"/>
    <mergeCell ref="K6:N6"/>
  </mergeCells>
  <conditionalFormatting sqref="F57:I57 K57:N57">
    <cfRule type="expression" dxfId="2069" priority="17">
      <formula>OR(AND(F57="",+$B57="Ethiopia (2010)"),AND(F57="",+$B57="Iran (2011)"),AND(F57="",+$B57="Paraguay (2014) "),AND(F57="",+$B57="Uganda (2012)"))</formula>
    </cfRule>
    <cfRule type="expression" dxfId="2068" priority="18">
      <formula>OR(AND(F57="",+$B57="Georgia (2013)"),AND(F57="",+$B57="Ghana (2012)"),AND(F57="",+$B57="South Africa (2010)"),AND(F57="",+$B57="Sri Lanka (2009)"),AND(F57="",+$B57="Tanzania (2011)"))</formula>
    </cfRule>
  </conditionalFormatting>
  <conditionalFormatting sqref="F9:I13 K9:N13 K15:N19 F21:I35 K21:N35 F37:I46 K37:N39 K41:N46 F49:I58 K49:N58 F15:I19">
    <cfRule type="expression" dxfId="2067" priority="19">
      <formula>OR(AND(F9="",+$B9="Croatia (2014)"),AND(F9="",+$B9="Albania (2015)"),AND(F9="",+$B9="Poland (2014)"),AND(F9="",+$B9="Ethiopia (2010)"),AND(F9="",+$B9="Iran (2011)"),AND(F9="",+$B9="Paraguay (2014) "),AND(F9="",+$B9="Uganda (2012)"))</formula>
    </cfRule>
    <cfRule type="expression" dxfId="2066" priority="20">
      <formula>OR(AND(F9="",+$B9="Georgia (2013)"),AND(F9="",+$B9="Ghana (2012)"),AND(F9="",+$B9="South Africa (2010)"),AND(F9="",+$B9="Sri Lanka (2009)"),AND(F9="",+$B9="Tanzania (2011)"))</formula>
    </cfRule>
  </conditionalFormatting>
  <conditionalFormatting sqref="F20:H20">
    <cfRule type="expression" dxfId="2065" priority="15">
      <formula>OR(AND(F20="",+$B20="Croatia (2014)"),AND(F20="",+$B20="Albania (2015)"),AND(F20="",+$B20="Poland (2014)"),AND(F20="",+$B20="Ethiopia (2010)"),AND(F20="",+$B20="Iran (2011)"),AND(F20="",+$B20="Paraguay (2014) "),AND(F20="",+$B20="Uganda (2012)"))</formula>
    </cfRule>
    <cfRule type="expression" dxfId="2064" priority="16">
      <formula>OR(AND(F20="",+$B20="Georgia (2013)"),AND(F20="",+$B20="Ghana (2012)"),AND(F20="",+$B20="South Africa (2010)"),AND(F20="",+$B20="Sri Lanka (2009)"),AND(F20="",+$B20="Tanzania (2011)"))</formula>
    </cfRule>
  </conditionalFormatting>
  <conditionalFormatting sqref="L47:N48">
    <cfRule type="expression" dxfId="2063" priority="13">
      <formula>OR(AND(L47="",+$B47="Croatia (2014)"),AND(L47="",+$B47="Albania (2015)"),AND(L47="",+$B47="Poland (2014)"),AND(L47="",+$B47="Ethiopia (2010)"),AND(L47="",+$B47="Iran (2011)"),AND(L47="",+$B47="Paraguay (2014) "),AND(L47="",+$B47="Uganda (2012)"))</formula>
    </cfRule>
    <cfRule type="expression" dxfId="2062" priority="14">
      <formula>OR(AND(L47="",+$B47="Georgia (2013)"),AND(L47="",+$B47="Ghana (2012)"),AND(L47="",+$B47="South Africa (2010)"),AND(L47="",+$B47="Sri Lanka (2009)"),AND(L47="",+$B47="Tanzania (2011)"))</formula>
    </cfRule>
  </conditionalFormatting>
  <conditionalFormatting sqref="L20:M20">
    <cfRule type="expression" dxfId="2061" priority="7">
      <formula>OR(AND(L20="",+$B20="Croatia (2014)"),AND(L20="",+$B20="Albania (2015)"),AND(L20="",+$B20="Poland (2014)"),AND(L20="",+$B20="Ethiopia (2010)"),AND(L20="",+$B20="Iran (2011)"),AND(L20="",+$B20="Paraguay (2014) "),AND(L20="",+$B20="Uganda (2012)"))</formula>
    </cfRule>
    <cfRule type="expression" dxfId="2060" priority="8">
      <formula>OR(AND(L20="",+$B20="Georgia (2013)"),AND(L20="",+$B20="Ghana (2012)"),AND(L20="",+$B20="South Africa (2010)"),AND(L20="",+$B20="Sri Lanka (2009)"),AND(L20="",+$B20="Tanzania (2011)"))</formula>
    </cfRule>
  </conditionalFormatting>
  <conditionalFormatting sqref="F36:I36">
    <cfRule type="expression" dxfId="2059" priority="5">
      <formula>OR(AND(F36="",+$B36="Croatia (2014)"),AND(F36="",+$B36="Albania (2015)"),AND(F36="",+$B36="Poland (2014)"),AND(F36="",+$B36="Ethiopia (2010)"),AND(F36="",+$B36="Iran (2011)"),AND(F36="",+$B36="Paraguay (2014) "),AND(F36="",+$B36="Uganda (2012)"))</formula>
    </cfRule>
    <cfRule type="expression" dxfId="2058" priority="6">
      <formula>OR(AND(F36="",+$B36="Georgia (2013)"),AND(F36="",+$B36="Ghana (2012)"),AND(F36="",+$B36="South Africa (2010)"),AND(F36="",+$B36="Sri Lanka (2009)"),AND(F36="",+$B36="Tanzania (2011)"))</formula>
    </cfRule>
  </conditionalFormatting>
  <conditionalFormatting sqref="K39:L39 N39">
    <cfRule type="expression" dxfId="2057" priority="674">
      <formula>OR(AND(K39="",+$B40="Croatia (2014)"),AND(K39="",+$B40="Albania (2015)"),AND(K39="",+$B40="Poland (2014)"),AND(K39="",+$B40="Ethiopia (2010)"),AND(K39="",+$B40="Iran (2011)"),AND(K39="",+$B40="Paraguay (2014) "),AND(K39="",+$B40="Uganda (2012)"))</formula>
    </cfRule>
    <cfRule type="expression" dxfId="2056" priority="675">
      <formula>OR(AND(K39="",+$B40="Georgia (2013)"),AND(K39="",+$B40="Ghana (2012)"),AND(K39="",+$B40="South Africa (2010)"),AND(K39="",+$B40="Sri Lanka (2009)"),AND(K39="",+$B40="Tanzania (2011)"))</formula>
    </cfRule>
  </conditionalFormatting>
  <conditionalFormatting sqref="K40:N40">
    <cfRule type="expression" dxfId="2055" priority="3">
      <formula>OR(AND(K40="",+$B40="Croatia (2014)"),AND(K40="",+$B40="Albania (2015)"),AND(K40="",+$B40="Poland (2014)"),AND(K40="",+$B40="Ethiopia (2010)"),AND(K40="",+$B40="Iran (2011)"),AND(K40="",+$B40="Paraguay (2014) "),AND(K40="",+$B40="Uganda (2012)"))</formula>
    </cfRule>
    <cfRule type="expression" dxfId="2054" priority="4">
      <formula>OR(AND(K40="",+$B40="Georgia (2013)"),AND(K40="",+$B40="Ghana (2012)"),AND(K40="",+$B40="South Africa (2010)"),AND(K40="",+$B40="Sri Lanka (2009)"),AND(K40="",+$B40="Tanzania (2011)"))</formula>
    </cfRule>
  </conditionalFormatting>
  <conditionalFormatting sqref="F14:I14 K14:N14">
    <cfRule type="expression" dxfId="2053" priority="1">
      <formula>OR(AND(F14="",+$B14="Croatia (2014)"),AND(F14="",+$B14="Albania (2015)"),AND(F14="",+$B14="Poland (2014)"),AND(F14="",+$B14="Ethiopia (2010)"),AND(F14="",+$B14="Iran (2011)"),AND(F14="",+$B14="Paraguay (2014) "),AND(F14="",+$B14="Uganda (2012)"))</formula>
    </cfRule>
    <cfRule type="expression" dxfId="2052" priority="2">
      <formula>OR(AND(F14="",+$B14="Georgia (2013)"),AND(F14="",+$B14="Ghana (2012)"),AND(F14="",+$B14="South Africa (2010)"),AND(F14="",+$B14="Sri Lanka (2009)"),AND(F14="",+$B14="Tanzania (2011)"))</formula>
    </cfRule>
  </conditionalFormatting>
  <hyperlinks>
    <hyperlink ref="A1" location="Contents!A1" display="Go to Contents" xr:uid="{82A04A46-6FB5-5C47-BDE3-22C7A392E81D}"/>
  </hyperlinks>
  <pageMargins left="0.7" right="0.7" top="0.75" bottom="0.75" header="0.3" footer="0.3"/>
  <pageSetup scale="1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9CA6-97CB-494D-8338-7B922F158A71}">
  <sheetPr>
    <tabColor rgb="FFFF0000"/>
    <pageSetUpPr fitToPage="1"/>
  </sheetPr>
  <dimension ref="A1:CA179"/>
  <sheetViews>
    <sheetView showGridLines="0" zoomScale="75" zoomScaleNormal="95" workbookViewId="0">
      <selection activeCell="L14" sqref="L14"/>
    </sheetView>
  </sheetViews>
  <sheetFormatPr baseColWidth="10" defaultColWidth="10.83203125" defaultRowHeight="14"/>
  <cols>
    <col min="1" max="1" width="5" style="1000" customWidth="1" collapsed="1"/>
    <col min="2" max="2" width="27" style="998" customWidth="1" collapsed="1"/>
    <col min="3" max="4" width="16.33203125" style="998" customWidth="1" collapsed="1"/>
    <col min="5" max="5" width="1.6640625" style="999" customWidth="1" collapsed="1"/>
    <col min="6" max="6" width="17.83203125" style="999" customWidth="1" collapsed="1"/>
    <col min="7" max="7" width="15.6640625" style="999" customWidth="1" collapsed="1"/>
    <col min="8" max="8" width="13.83203125" style="999" customWidth="1" collapsed="1"/>
    <col min="9" max="9" width="15.33203125" style="999" customWidth="1" collapsed="1"/>
    <col min="10" max="10" width="2.33203125" style="999" customWidth="1" collapsed="1"/>
    <col min="11" max="11" width="17.1640625" style="999" customWidth="1" collapsed="1"/>
    <col min="12" max="12" width="15.33203125" style="999" customWidth="1" collapsed="1"/>
    <col min="13" max="13" width="16" style="999" customWidth="1" collapsed="1"/>
    <col min="14" max="15" width="11.6640625" style="998" customWidth="1" collapsed="1"/>
    <col min="16" max="16384" width="10.83203125" style="998" collapsed="1"/>
  </cols>
  <sheetData>
    <row r="1" spans="1:24" ht="34" customHeight="1">
      <c r="A1" s="997" t="s">
        <v>209</v>
      </c>
    </row>
    <row r="2" spans="1:24" ht="34" customHeight="1">
      <c r="A2" s="997"/>
    </row>
    <row r="3" spans="1:24" ht="31" customHeight="1">
      <c r="B3" s="1001" t="s">
        <v>742</v>
      </c>
    </row>
    <row r="4" spans="1:24" ht="16">
      <c r="B4" s="1002" t="s">
        <v>0</v>
      </c>
      <c r="C4" s="1002"/>
      <c r="D4" s="1002"/>
    </row>
    <row r="5" spans="1:24" s="1007" customFormat="1" ht="21" customHeight="1" thickBot="1">
      <c r="A5" s="1003"/>
      <c r="B5" s="1004"/>
      <c r="C5" s="1004"/>
      <c r="D5" s="1004"/>
      <c r="E5" s="1005"/>
      <c r="F5" s="1006"/>
      <c r="G5" s="1006"/>
      <c r="H5" s="1006"/>
      <c r="I5" s="1006"/>
      <c r="J5" s="1005"/>
      <c r="K5" s="1006"/>
      <c r="L5" s="1006"/>
      <c r="M5" s="1006"/>
      <c r="N5" s="1006"/>
    </row>
    <row r="6" spans="1:24" s="1010" customFormat="1" ht="46" customHeight="1">
      <c r="A6" s="1008"/>
      <c r="B6" s="1188" t="s">
        <v>3</v>
      </c>
      <c r="C6" s="1190" t="s">
        <v>1</v>
      </c>
      <c r="D6" s="1192" t="s">
        <v>4</v>
      </c>
      <c r="E6" s="1009"/>
      <c r="F6" s="1194" t="s">
        <v>239</v>
      </c>
      <c r="G6" s="1194"/>
      <c r="H6" s="1194"/>
      <c r="I6" s="1194"/>
      <c r="J6" s="1005"/>
      <c r="K6" s="1194" t="s">
        <v>266</v>
      </c>
      <c r="L6" s="1194"/>
      <c r="M6" s="1194"/>
      <c r="N6" s="1195"/>
    </row>
    <row r="7" spans="1:24" s="1010" customFormat="1" ht="30" customHeight="1" thickBot="1">
      <c r="A7" s="1008"/>
      <c r="B7" s="1189"/>
      <c r="C7" s="1191"/>
      <c r="D7" s="1193"/>
      <c r="E7" s="1009"/>
      <c r="F7" s="1011" t="s">
        <v>5</v>
      </c>
      <c r="G7" s="1012" t="s">
        <v>6</v>
      </c>
      <c r="H7" s="1012" t="s">
        <v>7</v>
      </c>
      <c r="I7" s="1012" t="s">
        <v>8</v>
      </c>
      <c r="J7" s="1005"/>
      <c r="K7" s="1011" t="s">
        <v>9</v>
      </c>
      <c r="L7" s="1012" t="s">
        <v>6</v>
      </c>
      <c r="M7" s="1012" t="s">
        <v>7</v>
      </c>
      <c r="N7" s="1012" t="s">
        <v>8</v>
      </c>
    </row>
    <row r="8" spans="1:24" s="1020" customFormat="1" ht="15">
      <c r="A8" s="1013">
        <f>A7+1</f>
        <v>1</v>
      </c>
      <c r="B8" s="1014" t="s">
        <v>709</v>
      </c>
      <c r="C8" s="1015" t="s">
        <v>498</v>
      </c>
      <c r="D8" s="1016" t="s">
        <v>498</v>
      </c>
      <c r="E8" s="1017"/>
      <c r="F8" s="1018"/>
      <c r="G8" s="1018"/>
      <c r="H8" s="1018"/>
      <c r="I8" s="1018"/>
      <c r="J8" s="1019"/>
      <c r="K8" s="1018"/>
      <c r="L8" s="1018"/>
      <c r="M8" s="1018"/>
      <c r="N8" s="1018"/>
    </row>
    <row r="9" spans="1:24" s="1023" customFormat="1" ht="15" customHeight="1">
      <c r="A9" s="1013">
        <f t="shared" ref="A9:A16" si="0">A8+1</f>
        <v>2</v>
      </c>
      <c r="B9" s="1014" t="s">
        <v>10</v>
      </c>
      <c r="C9" s="1021" t="s">
        <v>272</v>
      </c>
      <c r="D9" s="1021" t="s">
        <v>504</v>
      </c>
      <c r="E9" s="1017"/>
      <c r="F9" s="1022"/>
      <c r="G9" s="1022"/>
      <c r="H9" s="1022"/>
      <c r="I9" s="1022"/>
      <c r="J9" s="1019"/>
      <c r="K9" s="1022"/>
      <c r="L9" s="1022"/>
      <c r="M9" s="1022"/>
      <c r="N9" s="1022"/>
      <c r="P9" s="1024"/>
      <c r="Q9" s="1024"/>
      <c r="R9" s="1024"/>
      <c r="S9" s="1024"/>
      <c r="U9" s="1024"/>
      <c r="V9" s="1024"/>
      <c r="W9" s="1024"/>
      <c r="X9" s="1024"/>
    </row>
    <row r="10" spans="1:24" s="1023" customFormat="1" ht="15" customHeight="1">
      <c r="A10" s="1013">
        <f t="shared" si="0"/>
        <v>3</v>
      </c>
      <c r="B10" s="1014" t="s">
        <v>11</v>
      </c>
      <c r="C10" s="1021" t="s">
        <v>499</v>
      </c>
      <c r="D10" s="1021" t="s">
        <v>499</v>
      </c>
      <c r="E10" s="1021"/>
      <c r="F10" s="1025">
        <v>180942.07</v>
      </c>
      <c r="G10" s="1025">
        <v>166313.05836782389</v>
      </c>
      <c r="H10" s="1025">
        <v>148885.1325865346</v>
      </c>
      <c r="I10" s="1025">
        <v>148422.80427672068</v>
      </c>
      <c r="J10" s="1019"/>
      <c r="K10" s="1025">
        <v>201583.7343692712</v>
      </c>
      <c r="L10" s="1025">
        <v>166313.05836782389</v>
      </c>
      <c r="M10" s="1025">
        <v>148885.1325865346</v>
      </c>
      <c r="N10" s="1025">
        <v>148422.80427672068</v>
      </c>
      <c r="P10" s="1024"/>
      <c r="Q10" s="1024"/>
      <c r="R10" s="1024"/>
      <c r="S10" s="1024"/>
      <c r="U10" s="1024"/>
      <c r="V10" s="1024"/>
      <c r="W10" s="1024"/>
      <c r="X10" s="1024"/>
    </row>
    <row r="11" spans="1:24" s="1023" customFormat="1" ht="15" customHeight="1">
      <c r="A11" s="1013">
        <f t="shared" si="0"/>
        <v>4</v>
      </c>
      <c r="B11" s="1014" t="s">
        <v>713</v>
      </c>
      <c r="C11" s="1021">
        <v>2015</v>
      </c>
      <c r="D11" s="1021">
        <v>2016</v>
      </c>
      <c r="E11" s="1021"/>
      <c r="F11" s="1018"/>
      <c r="G11" s="1018"/>
      <c r="H11" s="1018"/>
      <c r="I11" s="1018"/>
      <c r="J11" s="1019"/>
      <c r="K11" s="1018"/>
      <c r="L11" s="1018"/>
      <c r="M11" s="1018"/>
      <c r="N11" s="1018"/>
      <c r="P11" s="1024"/>
      <c r="Q11" s="1024"/>
      <c r="R11" s="1024"/>
      <c r="S11" s="1024"/>
      <c r="U11" s="1024"/>
      <c r="V11" s="1024"/>
      <c r="W11" s="1024"/>
      <c r="X11" s="1024"/>
    </row>
    <row r="12" spans="1:24" s="1023" customFormat="1" ht="15" customHeight="1">
      <c r="A12" s="1013">
        <f t="shared" si="0"/>
        <v>5</v>
      </c>
      <c r="B12" s="1014" t="s">
        <v>12</v>
      </c>
      <c r="C12" s="1021" t="s">
        <v>500</v>
      </c>
      <c r="D12" s="1021" t="s">
        <v>500</v>
      </c>
      <c r="E12" s="1021"/>
      <c r="F12" s="1022"/>
      <c r="G12" s="1022"/>
      <c r="H12" s="1022"/>
      <c r="I12" s="1022"/>
      <c r="J12" s="1026"/>
      <c r="K12" s="1022"/>
      <c r="L12" s="1022"/>
      <c r="M12" s="1022"/>
      <c r="N12" s="1022"/>
      <c r="P12" s="1024"/>
      <c r="Q12" s="1024"/>
      <c r="R12" s="1024"/>
      <c r="S12" s="1024"/>
      <c r="U12" s="1024"/>
      <c r="V12" s="1024"/>
      <c r="W12" s="1024"/>
      <c r="X12" s="1024"/>
    </row>
    <row r="13" spans="1:24" s="1023" customFormat="1" ht="15" customHeight="1">
      <c r="A13" s="1013">
        <f t="shared" si="0"/>
        <v>6</v>
      </c>
      <c r="B13" s="1014" t="s">
        <v>688</v>
      </c>
      <c r="C13" s="1021" t="s">
        <v>273</v>
      </c>
      <c r="D13" s="1021" t="s">
        <v>500</v>
      </c>
      <c r="E13" s="1021"/>
      <c r="F13" s="1025">
        <v>5081</v>
      </c>
      <c r="G13" s="1025">
        <v>4662.426076283522</v>
      </c>
      <c r="H13" s="1025">
        <v>3945.5520973988205</v>
      </c>
      <c r="I13" s="1025">
        <v>3859.4745632408294</v>
      </c>
      <c r="J13" s="1026"/>
      <c r="K13" s="1025">
        <v>4683.9328677376398</v>
      </c>
      <c r="L13" s="1025">
        <v>4662.426076283522</v>
      </c>
      <c r="M13" s="1025">
        <v>3945.5520973988205</v>
      </c>
      <c r="N13" s="1025">
        <v>3859.4745632408294</v>
      </c>
      <c r="O13" s="1024"/>
      <c r="P13" s="1024"/>
      <c r="Q13" s="1024"/>
      <c r="R13" s="1024"/>
      <c r="S13" s="1024"/>
      <c r="U13" s="1024"/>
      <c r="V13" s="1024"/>
      <c r="W13" s="1024"/>
      <c r="X13" s="1024"/>
    </row>
    <row r="14" spans="1:24" s="1020" customFormat="1" ht="15">
      <c r="A14" s="1013">
        <f t="shared" si="0"/>
        <v>7</v>
      </c>
      <c r="B14" s="1014" t="s">
        <v>714</v>
      </c>
      <c r="C14" s="1015" t="s">
        <v>501</v>
      </c>
      <c r="D14" s="1016" t="s">
        <v>501</v>
      </c>
      <c r="E14" s="1017"/>
      <c r="F14" s="1027"/>
      <c r="G14" s="1027"/>
      <c r="H14" s="1027"/>
      <c r="I14" s="1027"/>
      <c r="J14" s="1019"/>
      <c r="K14" s="1028"/>
      <c r="L14" s="1028"/>
      <c r="M14" s="1028"/>
      <c r="N14" s="1028"/>
    </row>
    <row r="15" spans="1:24" s="1023" customFormat="1" ht="15" customHeight="1">
      <c r="A15" s="1013">
        <f t="shared" si="0"/>
        <v>8</v>
      </c>
      <c r="B15" s="1014" t="s">
        <v>14</v>
      </c>
      <c r="C15" s="1021" t="s">
        <v>502</v>
      </c>
      <c r="D15" s="1021" t="s">
        <v>502</v>
      </c>
      <c r="E15" s="1021"/>
      <c r="F15" s="1025">
        <v>1762031.6247159699</v>
      </c>
      <c r="G15" s="1025">
        <v>1635609.2081858548</v>
      </c>
      <c r="H15" s="1025">
        <v>1464046.1630711874</v>
      </c>
      <c r="I15" s="1025">
        <v>1438479.5824181887</v>
      </c>
      <c r="J15" s="1026"/>
      <c r="K15" s="1025">
        <v>1736746.9987571</v>
      </c>
      <c r="L15" s="1025">
        <v>1635609.2081858548</v>
      </c>
      <c r="M15" s="1025">
        <v>1464046.1630711874</v>
      </c>
      <c r="N15" s="1025">
        <v>1438479.5824181887</v>
      </c>
      <c r="O15" s="1024"/>
      <c r="P15" s="1024"/>
      <c r="Q15" s="1024"/>
      <c r="R15" s="1024"/>
      <c r="S15" s="1024"/>
      <c r="U15" s="1024"/>
      <c r="V15" s="1024"/>
      <c r="W15" s="1024"/>
      <c r="X15" s="1024"/>
    </row>
    <row r="16" spans="1:24" s="1023" customFormat="1" ht="15" customHeight="1">
      <c r="A16" s="1013">
        <f t="shared" si="0"/>
        <v>9</v>
      </c>
      <c r="B16" s="1014" t="s">
        <v>15</v>
      </c>
      <c r="C16" s="1021" t="s">
        <v>503</v>
      </c>
      <c r="D16" s="1021" t="s">
        <v>503</v>
      </c>
      <c r="E16" s="1021"/>
      <c r="F16" s="1025">
        <v>3261981.89</v>
      </c>
      <c r="G16" s="1025">
        <v>3077480.1932860101</v>
      </c>
      <c r="H16" s="1025">
        <v>2854182.7934228582</v>
      </c>
      <c r="I16" s="1025">
        <v>2857929.0538015217</v>
      </c>
      <c r="J16" s="1026"/>
      <c r="K16" s="1025">
        <v>3027030.4956982001</v>
      </c>
      <c r="L16" s="1025">
        <v>3077480.1932860101</v>
      </c>
      <c r="M16" s="1025">
        <v>2854182.7934228582</v>
      </c>
      <c r="N16" s="1025">
        <v>2857929.0538015217</v>
      </c>
      <c r="P16" s="1024"/>
      <c r="Q16" s="1024"/>
      <c r="R16" s="1024"/>
      <c r="S16" s="1024"/>
      <c r="U16" s="1024"/>
      <c r="V16" s="1024"/>
      <c r="W16" s="1024"/>
      <c r="X16" s="1024"/>
    </row>
    <row r="17" spans="1:24" s="1023" customFormat="1" ht="15" customHeight="1">
      <c r="A17" s="1013"/>
      <c r="B17" s="1014" t="s">
        <v>279</v>
      </c>
      <c r="C17" s="1021" t="s">
        <v>501</v>
      </c>
      <c r="D17" s="1021" t="s">
        <v>501</v>
      </c>
      <c r="E17" s="1021"/>
      <c r="F17" s="1025">
        <v>4131852.28690778</v>
      </c>
      <c r="G17" s="1025">
        <v>4010260.8698808383</v>
      </c>
      <c r="H17" s="1025">
        <v>3751922.5453801895</v>
      </c>
      <c r="I17" s="1025">
        <v>3761519.4382917807</v>
      </c>
      <c r="J17" s="1026"/>
      <c r="K17" s="1025">
        <v>3876621.73797885</v>
      </c>
      <c r="L17" s="1025">
        <v>4010260.8698808383</v>
      </c>
      <c r="M17" s="1025">
        <v>3751922.5453801895</v>
      </c>
      <c r="N17" s="1025">
        <v>3761519.4382917807</v>
      </c>
      <c r="P17" s="1024"/>
      <c r="Q17" s="1024"/>
      <c r="R17" s="1024"/>
      <c r="S17" s="1024"/>
      <c r="U17" s="1024"/>
      <c r="V17" s="1024"/>
      <c r="W17" s="1024"/>
      <c r="X17" s="1024"/>
    </row>
    <row r="18" spans="1:24" s="1023" customFormat="1" ht="15" customHeight="1">
      <c r="A18" s="1013">
        <f>A16+1</f>
        <v>10</v>
      </c>
      <c r="B18" s="1014" t="s">
        <v>715</v>
      </c>
      <c r="C18" s="1021">
        <v>2014</v>
      </c>
      <c r="D18" s="1018"/>
      <c r="E18" s="1021"/>
      <c r="F18" s="1018"/>
      <c r="G18" s="1018"/>
      <c r="H18" s="1018"/>
      <c r="I18" s="1018"/>
      <c r="J18" s="1026"/>
      <c r="K18" s="1029"/>
      <c r="L18" s="1029"/>
      <c r="M18" s="1029"/>
      <c r="N18" s="1029"/>
      <c r="P18" s="1024"/>
      <c r="Q18" s="1024"/>
      <c r="R18" s="1024"/>
      <c r="S18" s="1024"/>
      <c r="U18" s="1024"/>
      <c r="V18" s="1024"/>
      <c r="W18" s="1024"/>
      <c r="X18" s="1024"/>
    </row>
    <row r="19" spans="1:24" s="1023" customFormat="1" ht="15" customHeight="1">
      <c r="A19" s="1013">
        <f>A18+1</f>
        <v>11</v>
      </c>
      <c r="B19" s="1014" t="s">
        <v>16</v>
      </c>
      <c r="C19" s="1021" t="s">
        <v>503</v>
      </c>
      <c r="D19" s="1021" t="s">
        <v>503</v>
      </c>
      <c r="E19" s="1021"/>
      <c r="F19" s="1022"/>
      <c r="G19" s="1022"/>
      <c r="H19" s="1022"/>
      <c r="I19" s="1022"/>
      <c r="J19" s="1030"/>
      <c r="K19" s="1022"/>
      <c r="L19" s="1022"/>
      <c r="M19" s="1022"/>
      <c r="N19" s="1022"/>
      <c r="P19" s="1024"/>
      <c r="Q19" s="1024"/>
      <c r="R19" s="1024"/>
      <c r="S19" s="1024"/>
      <c r="U19" s="1024"/>
      <c r="V19" s="1024"/>
      <c r="W19" s="1024"/>
      <c r="X19" s="1024"/>
    </row>
    <row r="20" spans="1:24" s="1020" customFormat="1">
      <c r="A20" s="1013">
        <f t="shared" ref="A20:A36" si="1">A19+1</f>
        <v>12</v>
      </c>
      <c r="B20" s="1014" t="s">
        <v>710</v>
      </c>
      <c r="C20" s="1021" t="s">
        <v>501</v>
      </c>
      <c r="D20" s="1021" t="s">
        <v>501</v>
      </c>
      <c r="E20" s="1017"/>
      <c r="F20" s="1018"/>
      <c r="G20" s="1018"/>
      <c r="H20" s="1018"/>
      <c r="I20" s="1018"/>
      <c r="J20" s="1019"/>
      <c r="K20" s="1018"/>
      <c r="L20" s="1018"/>
      <c r="M20" s="1018"/>
      <c r="N20" s="1018"/>
    </row>
    <row r="21" spans="1:24" s="1023" customFormat="1" ht="15" customHeight="1">
      <c r="A21" s="1013">
        <f t="shared" si="1"/>
        <v>13</v>
      </c>
      <c r="B21" s="1014" t="s">
        <v>724</v>
      </c>
      <c r="C21" s="1021" t="s">
        <v>274</v>
      </c>
      <c r="D21" s="1021" t="s">
        <v>502</v>
      </c>
      <c r="E21" s="1021"/>
      <c r="F21" s="1025">
        <v>37550.930675686803</v>
      </c>
      <c r="G21" s="1025">
        <v>36539.19114061015</v>
      </c>
      <c r="H21" s="1025">
        <v>33549.50209917676</v>
      </c>
      <c r="I21" s="1025">
        <v>32948.362029411299</v>
      </c>
      <c r="J21" s="1030"/>
      <c r="K21" s="1025">
        <v>37296.960864895198</v>
      </c>
      <c r="L21" s="1025">
        <v>36539.19114061015</v>
      </c>
      <c r="M21" s="1025">
        <v>33549.50209917676</v>
      </c>
      <c r="N21" s="1025">
        <v>32948.362029411299</v>
      </c>
      <c r="P21" s="1024"/>
      <c r="Q21" s="1024"/>
      <c r="R21" s="1024"/>
      <c r="S21" s="1024"/>
      <c r="U21" s="1024"/>
      <c r="V21" s="1024"/>
      <c r="W21" s="1024"/>
      <c r="X21" s="1024"/>
    </row>
    <row r="22" spans="1:24" s="1023" customFormat="1" ht="15" customHeight="1">
      <c r="A22" s="1013">
        <f t="shared" si="1"/>
        <v>14</v>
      </c>
      <c r="B22" s="1014" t="s">
        <v>18</v>
      </c>
      <c r="C22" s="1021" t="s">
        <v>275</v>
      </c>
      <c r="D22" s="1021" t="s">
        <v>499</v>
      </c>
      <c r="E22" s="1021"/>
      <c r="F22" s="1025">
        <v>99.714133336853294</v>
      </c>
      <c r="G22" s="1025">
        <v>95.778318761575264</v>
      </c>
      <c r="H22" s="1025">
        <v>91.405696275902883</v>
      </c>
      <c r="I22" s="1025">
        <v>88.873929864874697</v>
      </c>
      <c r="J22" s="1030"/>
      <c r="K22" s="1025">
        <v>95.979728871314606</v>
      </c>
      <c r="L22" s="1025">
        <v>92.516123877574898</v>
      </c>
      <c r="M22" s="1025">
        <v>88.373176435187574</v>
      </c>
      <c r="N22" s="1025">
        <v>85.90332123406904</v>
      </c>
      <c r="P22" s="1024"/>
      <c r="Q22" s="1024"/>
      <c r="R22" s="1024"/>
      <c r="S22" s="1024"/>
      <c r="U22" s="1024"/>
      <c r="V22" s="1024"/>
      <c r="W22" s="1024"/>
      <c r="X22" s="1024"/>
    </row>
    <row r="23" spans="1:24" s="1023" customFormat="1" ht="15" customHeight="1">
      <c r="A23" s="1013">
        <f t="shared" si="1"/>
        <v>15</v>
      </c>
      <c r="B23" s="1014" t="s">
        <v>716</v>
      </c>
      <c r="C23" s="1021">
        <v>2015</v>
      </c>
      <c r="D23" s="1021">
        <v>2015</v>
      </c>
      <c r="E23" s="1021"/>
      <c r="F23" s="1029"/>
      <c r="G23" s="1029"/>
      <c r="H23" s="1029"/>
      <c r="I23" s="1029"/>
      <c r="J23" s="1030"/>
      <c r="K23" s="1029"/>
      <c r="L23" s="1029"/>
      <c r="M23" s="1029"/>
      <c r="N23" s="1029"/>
      <c r="P23" s="1024"/>
      <c r="Q23" s="1024"/>
      <c r="R23" s="1024"/>
      <c r="S23" s="1024"/>
      <c r="U23" s="1024"/>
      <c r="V23" s="1024"/>
      <c r="W23" s="1024"/>
      <c r="X23" s="1024"/>
    </row>
    <row r="24" spans="1:24" s="1023" customFormat="1" ht="15" customHeight="1">
      <c r="A24" s="1013">
        <f t="shared" si="1"/>
        <v>16</v>
      </c>
      <c r="B24" s="1014" t="s">
        <v>19</v>
      </c>
      <c r="C24" s="1021" t="s">
        <v>499</v>
      </c>
      <c r="D24" s="1021" t="s">
        <v>499</v>
      </c>
      <c r="E24" s="1021"/>
      <c r="F24" s="1025">
        <v>731.43915650597296</v>
      </c>
      <c r="G24" s="1025">
        <v>683.94354319911952</v>
      </c>
      <c r="H24" s="1025">
        <v>617.9497061660818</v>
      </c>
      <c r="I24" s="1025">
        <v>619.87303124457026</v>
      </c>
      <c r="J24" s="1030"/>
      <c r="K24" s="1025">
        <v>704.24965867108494</v>
      </c>
      <c r="L24" s="1025">
        <v>683.94354319911952</v>
      </c>
      <c r="M24" s="1025">
        <v>617.9497061660818</v>
      </c>
      <c r="N24" s="1025">
        <v>619.87303124457026</v>
      </c>
      <c r="P24" s="1024"/>
      <c r="Q24" s="1024"/>
      <c r="R24" s="1024"/>
      <c r="S24" s="1024"/>
      <c r="U24" s="1024"/>
      <c r="V24" s="1024"/>
      <c r="W24" s="1024"/>
      <c r="X24" s="1024"/>
    </row>
    <row r="25" spans="1:24" s="1023" customFormat="1" ht="15" customHeight="1">
      <c r="A25" s="1013">
        <f t="shared" si="1"/>
        <v>17</v>
      </c>
      <c r="B25" s="1014" t="s">
        <v>280</v>
      </c>
      <c r="C25" s="1021" t="s">
        <v>276</v>
      </c>
      <c r="D25" s="1021" t="s">
        <v>499</v>
      </c>
      <c r="E25" s="1021"/>
      <c r="F25" s="1025"/>
      <c r="G25" s="1025"/>
      <c r="H25" s="1025"/>
      <c r="I25" s="1025"/>
      <c r="J25" s="1030"/>
      <c r="K25" s="1031"/>
      <c r="L25" s="1031"/>
      <c r="M25" s="1031"/>
      <c r="N25" s="1031"/>
      <c r="P25" s="1024"/>
      <c r="Q25" s="1024"/>
      <c r="R25" s="1024"/>
      <c r="S25" s="1024"/>
      <c r="U25" s="1024"/>
      <c r="V25" s="1024"/>
      <c r="W25" s="1024"/>
      <c r="X25" s="1024"/>
    </row>
    <row r="26" spans="1:24" s="1023" customFormat="1" ht="15" customHeight="1">
      <c r="A26" s="1013">
        <f t="shared" si="1"/>
        <v>18</v>
      </c>
      <c r="B26" s="1014" t="s">
        <v>20</v>
      </c>
      <c r="C26" s="1021" t="s">
        <v>502</v>
      </c>
      <c r="D26" s="1021" t="s">
        <v>502</v>
      </c>
      <c r="E26" s="1021"/>
      <c r="F26" s="1032" t="s">
        <v>634</v>
      </c>
      <c r="G26" s="1032" t="s">
        <v>634</v>
      </c>
      <c r="H26" s="1032" t="s">
        <v>634</v>
      </c>
      <c r="I26" s="1032" t="s">
        <v>634</v>
      </c>
      <c r="J26" s="1030"/>
      <c r="K26" s="1032" t="s">
        <v>634</v>
      </c>
      <c r="L26" s="1032" t="s">
        <v>634</v>
      </c>
      <c r="M26" s="1032" t="s">
        <v>634</v>
      </c>
      <c r="N26" s="1032" t="s">
        <v>634</v>
      </c>
      <c r="P26" s="1024"/>
      <c r="Q26" s="1024"/>
      <c r="R26" s="1024"/>
      <c r="S26" s="1024"/>
      <c r="U26" s="1024"/>
      <c r="V26" s="1024"/>
      <c r="W26" s="1024"/>
      <c r="X26" s="1024"/>
    </row>
    <row r="27" spans="1:24" s="1023" customFormat="1" ht="15" customHeight="1">
      <c r="A27" s="1013">
        <f t="shared" si="1"/>
        <v>19</v>
      </c>
      <c r="B27" s="1014" t="s">
        <v>281</v>
      </c>
      <c r="C27" s="1021" t="s">
        <v>272</v>
      </c>
      <c r="D27" s="1021" t="s">
        <v>502</v>
      </c>
      <c r="E27" s="1021"/>
      <c r="F27" s="1025">
        <v>1033.2933035628901</v>
      </c>
      <c r="G27" s="1025">
        <v>957.83362233141213</v>
      </c>
      <c r="H27" s="1025">
        <v>915.11108812127259</v>
      </c>
      <c r="I27" s="1025">
        <v>964.10176191064159</v>
      </c>
      <c r="J27" s="1030"/>
      <c r="K27" s="1033"/>
      <c r="L27" s="1033"/>
      <c r="M27" s="1033"/>
      <c r="N27" s="1033"/>
      <c r="P27" s="1024"/>
      <c r="Q27" s="1024"/>
      <c r="R27" s="1024"/>
      <c r="S27" s="1024"/>
      <c r="U27" s="1024"/>
      <c r="V27" s="1024"/>
      <c r="W27" s="1024"/>
      <c r="X27" s="1024"/>
    </row>
    <row r="28" spans="1:24" s="1023" customFormat="1" ht="15" customHeight="1">
      <c r="A28" s="1013">
        <f t="shared" si="1"/>
        <v>20</v>
      </c>
      <c r="B28" s="1014" t="s">
        <v>21</v>
      </c>
      <c r="C28" s="1021" t="s">
        <v>499</v>
      </c>
      <c r="D28" s="1021" t="s">
        <v>499</v>
      </c>
      <c r="E28" s="1021"/>
      <c r="F28" s="1022"/>
      <c r="G28" s="1022"/>
      <c r="H28" s="1022"/>
      <c r="I28" s="1022"/>
      <c r="J28" s="1030"/>
      <c r="K28" s="1022"/>
      <c r="L28" s="1022"/>
      <c r="M28" s="1022"/>
      <c r="N28" s="1022"/>
      <c r="P28" s="1024"/>
      <c r="Q28" s="1024"/>
      <c r="R28" s="1024"/>
      <c r="S28" s="1024"/>
      <c r="U28" s="1024"/>
      <c r="V28" s="1024"/>
      <c r="W28" s="1024"/>
      <c r="X28" s="1024"/>
    </row>
    <row r="29" spans="1:24" s="1023" customFormat="1" ht="15" customHeight="1">
      <c r="A29" s="1013">
        <f t="shared" si="1"/>
        <v>21</v>
      </c>
      <c r="B29" s="1014" t="s">
        <v>717</v>
      </c>
      <c r="C29" s="1021">
        <v>2012</v>
      </c>
      <c r="D29" s="1021">
        <v>2016</v>
      </c>
      <c r="E29" s="1021"/>
      <c r="F29" s="1029"/>
      <c r="G29" s="1029"/>
      <c r="H29" s="1029"/>
      <c r="I29" s="1029"/>
      <c r="J29" s="1030"/>
      <c r="K29" s="1029"/>
      <c r="L29" s="1029"/>
      <c r="M29" s="1029"/>
      <c r="N29" s="1029"/>
      <c r="P29" s="1024"/>
      <c r="Q29" s="1024"/>
      <c r="R29" s="1024"/>
      <c r="S29" s="1024"/>
      <c r="U29" s="1024"/>
      <c r="V29" s="1024"/>
      <c r="W29" s="1024"/>
      <c r="X29" s="1024"/>
    </row>
    <row r="30" spans="1:24" s="1023" customFormat="1" ht="15" customHeight="1">
      <c r="A30" s="1013">
        <f t="shared" si="1"/>
        <v>22</v>
      </c>
      <c r="B30" s="1014" t="s">
        <v>22</v>
      </c>
      <c r="C30" s="1021" t="s">
        <v>499</v>
      </c>
      <c r="D30" s="1021" t="s">
        <v>499</v>
      </c>
      <c r="E30" s="1021"/>
      <c r="F30" s="1022"/>
      <c r="G30" s="1022"/>
      <c r="H30" s="1022"/>
      <c r="I30" s="1022"/>
      <c r="J30" s="1030"/>
      <c r="K30" s="1022"/>
      <c r="L30" s="1022"/>
      <c r="M30" s="1022"/>
      <c r="N30" s="1022"/>
      <c r="P30" s="1024"/>
      <c r="Q30" s="1024"/>
      <c r="R30" s="1024"/>
      <c r="S30" s="1024"/>
      <c r="U30" s="1024"/>
      <c r="V30" s="1024"/>
      <c r="W30" s="1024"/>
      <c r="X30" s="1024"/>
    </row>
    <row r="31" spans="1:24" s="1023" customFormat="1" ht="15" customHeight="1">
      <c r="A31" s="1013">
        <f t="shared" si="1"/>
        <v>23</v>
      </c>
      <c r="B31" s="1014" t="s">
        <v>23</v>
      </c>
      <c r="C31" s="1021" t="s">
        <v>504</v>
      </c>
      <c r="D31" s="1021" t="s">
        <v>504</v>
      </c>
      <c r="E31" s="1021"/>
      <c r="F31" s="1022"/>
      <c r="G31" s="1022"/>
      <c r="H31" s="1022"/>
      <c r="I31" s="1022"/>
      <c r="J31" s="1030"/>
      <c r="K31" s="1022"/>
      <c r="L31" s="1022"/>
      <c r="M31" s="1022"/>
      <c r="N31" s="1022"/>
      <c r="P31" s="1024"/>
      <c r="Q31" s="1024"/>
      <c r="R31" s="1024"/>
      <c r="S31" s="1024"/>
      <c r="U31" s="1024"/>
      <c r="V31" s="1024"/>
      <c r="W31" s="1024"/>
      <c r="X31" s="1024"/>
    </row>
    <row r="32" spans="1:24" s="1023" customFormat="1" ht="15" customHeight="1">
      <c r="A32" s="1013">
        <f t="shared" si="1"/>
        <v>24</v>
      </c>
      <c r="B32" s="1014" t="s">
        <v>24</v>
      </c>
      <c r="C32" s="1021" t="s">
        <v>275</v>
      </c>
      <c r="D32" s="1021" t="s">
        <v>275</v>
      </c>
      <c r="E32" s="1021"/>
      <c r="F32" s="1025">
        <v>11157233.660302101</v>
      </c>
      <c r="G32" s="1025">
        <v>10833724.722398033</v>
      </c>
      <c r="H32" s="1025">
        <v>10562329.018339155</v>
      </c>
      <c r="I32" s="1025">
        <v>10577441.791862652</v>
      </c>
      <c r="J32" s="1030"/>
      <c r="K32" s="1025"/>
      <c r="L32" s="1025"/>
      <c r="M32" s="1025"/>
      <c r="N32" s="1025"/>
      <c r="P32" s="1024"/>
      <c r="Q32" s="1024"/>
      <c r="R32" s="1024"/>
      <c r="S32" s="1024"/>
      <c r="U32" s="1024"/>
      <c r="V32" s="1024"/>
      <c r="W32" s="1024"/>
      <c r="X32" s="1024"/>
    </row>
    <row r="33" spans="1:24" s="1023" customFormat="1" ht="15" customHeight="1">
      <c r="A33" s="1013">
        <f t="shared" si="1"/>
        <v>25</v>
      </c>
      <c r="B33" s="1014" t="s">
        <v>25</v>
      </c>
      <c r="C33" s="1021" t="s">
        <v>276</v>
      </c>
      <c r="D33" s="1021" t="s">
        <v>503</v>
      </c>
      <c r="E33" s="1021"/>
      <c r="F33" s="1025">
        <v>583.00252455045802</v>
      </c>
      <c r="G33" s="1025">
        <v>560.79200093959184</v>
      </c>
      <c r="H33" s="1025">
        <v>557.7907415264998</v>
      </c>
      <c r="I33" s="1025">
        <v>584.32001583454269</v>
      </c>
      <c r="J33" s="1030"/>
      <c r="K33" s="1033">
        <v>565.58004227180197</v>
      </c>
      <c r="L33" s="1025">
        <v>560.79200093959184</v>
      </c>
      <c r="M33" s="1025">
        <v>557.7907415264998</v>
      </c>
      <c r="N33" s="1025">
        <v>584.32001583454269</v>
      </c>
      <c r="P33" s="1024"/>
      <c r="Q33" s="1024"/>
      <c r="R33" s="1024"/>
      <c r="S33" s="1024"/>
      <c r="U33" s="1024"/>
      <c r="V33" s="1024"/>
      <c r="W33" s="1024"/>
      <c r="X33" s="1024"/>
    </row>
    <row r="34" spans="1:24" s="1023" customFormat="1" ht="15" customHeight="1">
      <c r="A34" s="1013">
        <f t="shared" si="1"/>
        <v>26</v>
      </c>
      <c r="B34" s="1014" t="s">
        <v>718</v>
      </c>
      <c r="C34" s="1021" t="s">
        <v>469</v>
      </c>
      <c r="D34" s="1021" t="s">
        <v>469</v>
      </c>
      <c r="E34" s="1021"/>
      <c r="F34" s="1029"/>
      <c r="G34" s="1029"/>
      <c r="H34" s="1029"/>
      <c r="I34" s="1029"/>
      <c r="J34" s="1030"/>
      <c r="K34" s="1029"/>
      <c r="L34" s="1029"/>
      <c r="M34" s="1029"/>
      <c r="N34" s="1029"/>
      <c r="P34" s="1024"/>
      <c r="Q34" s="1024"/>
      <c r="R34" s="1024"/>
      <c r="S34" s="1024"/>
      <c r="U34" s="1024"/>
      <c r="V34" s="1024"/>
      <c r="W34" s="1024"/>
      <c r="X34" s="1024"/>
    </row>
    <row r="35" spans="1:24" s="1023" customFormat="1" ht="15" customHeight="1">
      <c r="A35" s="1013">
        <f t="shared" si="1"/>
        <v>27</v>
      </c>
      <c r="B35" s="1014" t="s">
        <v>719</v>
      </c>
      <c r="C35" s="1021">
        <v>2014</v>
      </c>
      <c r="D35" s="1021">
        <v>2014</v>
      </c>
      <c r="E35" s="1021"/>
      <c r="F35" s="1029"/>
      <c r="G35" s="1029"/>
      <c r="H35" s="1029"/>
      <c r="I35" s="1029"/>
      <c r="J35" s="1030"/>
      <c r="K35" s="1029"/>
      <c r="L35" s="1029"/>
      <c r="M35" s="1029"/>
      <c r="N35" s="1029"/>
      <c r="P35" s="1024"/>
      <c r="Q35" s="1024"/>
      <c r="R35" s="1024"/>
      <c r="S35" s="1024"/>
      <c r="U35" s="1024"/>
      <c r="V35" s="1024"/>
      <c r="W35" s="1024"/>
      <c r="X35" s="1024"/>
    </row>
    <row r="36" spans="1:24" s="1020" customFormat="1">
      <c r="A36" s="1013">
        <f t="shared" si="1"/>
        <v>28</v>
      </c>
      <c r="B36" s="1014" t="s">
        <v>26</v>
      </c>
      <c r="C36" s="1021" t="s">
        <v>503</v>
      </c>
      <c r="D36" s="1021" t="s">
        <v>503</v>
      </c>
      <c r="E36" s="1017"/>
      <c r="F36" s="1022"/>
      <c r="G36" s="1022"/>
      <c r="H36" s="1022"/>
      <c r="I36" s="1022"/>
      <c r="J36" s="1019"/>
      <c r="K36" s="1034"/>
      <c r="L36" s="1034"/>
      <c r="M36" s="1034"/>
      <c r="N36" s="1034"/>
    </row>
    <row r="37" spans="1:24" s="1023" customFormat="1" ht="15" customHeight="1">
      <c r="A37" s="1013"/>
      <c r="B37" s="1014" t="s">
        <v>27</v>
      </c>
      <c r="C37" s="1021" t="s">
        <v>504</v>
      </c>
      <c r="D37" s="1021" t="s">
        <v>504</v>
      </c>
      <c r="E37" s="1021"/>
      <c r="F37" s="1025">
        <v>22751.9208856355</v>
      </c>
      <c r="G37" s="1025">
        <v>20219.983715343824</v>
      </c>
      <c r="H37" s="1025">
        <v>19652.225061953242</v>
      </c>
      <c r="I37" s="1025">
        <v>19670.498553710866</v>
      </c>
      <c r="J37" s="1030"/>
      <c r="K37" s="1025">
        <v>21511.5520867388</v>
      </c>
      <c r="L37" s="1025">
        <v>20219.983715343824</v>
      </c>
      <c r="M37" s="1025">
        <v>19652.225061953242</v>
      </c>
      <c r="N37" s="1025">
        <v>19670.498553710866</v>
      </c>
      <c r="P37" s="1024"/>
      <c r="Q37" s="1024"/>
      <c r="R37" s="1024"/>
      <c r="S37" s="1024"/>
      <c r="U37" s="1024"/>
      <c r="V37" s="1024"/>
      <c r="W37" s="1024"/>
      <c r="X37" s="1024"/>
    </row>
    <row r="38" spans="1:24" s="1023" customFormat="1" ht="15" customHeight="1">
      <c r="A38" s="1013"/>
      <c r="B38" s="1014" t="s">
        <v>28</v>
      </c>
      <c r="C38" s="1021" t="s">
        <v>501</v>
      </c>
      <c r="D38" s="1021" t="s">
        <v>501</v>
      </c>
      <c r="E38" s="1021"/>
      <c r="F38" s="1025">
        <v>23714.4841785508</v>
      </c>
      <c r="G38" s="1025">
        <v>20819.691557586681</v>
      </c>
      <c r="H38" s="1025">
        <v>19975.615746907832</v>
      </c>
      <c r="I38" s="1025">
        <v>20041.343881078101</v>
      </c>
      <c r="J38" s="1030"/>
      <c r="K38" s="1025">
        <v>22786.515119777701</v>
      </c>
      <c r="L38" s="1025">
        <v>20819.691557586681</v>
      </c>
      <c r="M38" s="1025">
        <v>19975.615746907832</v>
      </c>
      <c r="N38" s="1025">
        <v>20041.343881078101</v>
      </c>
      <c r="P38" s="1024"/>
      <c r="Q38" s="1024"/>
      <c r="R38" s="1024"/>
      <c r="S38" s="1024"/>
      <c r="U38" s="1024"/>
      <c r="V38" s="1024"/>
      <c r="W38" s="1024"/>
      <c r="X38" s="1024"/>
    </row>
    <row r="39" spans="1:24" s="1023" customFormat="1" ht="15" customHeight="1">
      <c r="A39" s="1013">
        <f>A36+1</f>
        <v>29</v>
      </c>
      <c r="B39" s="1014" t="s">
        <v>720</v>
      </c>
      <c r="C39" s="1021">
        <v>2016</v>
      </c>
      <c r="D39" s="1021">
        <v>2016</v>
      </c>
      <c r="E39" s="1021"/>
      <c r="F39" s="1029"/>
      <c r="G39" s="1029"/>
      <c r="H39" s="1029"/>
      <c r="I39" s="1029"/>
      <c r="J39" s="1030"/>
      <c r="K39" s="1029"/>
      <c r="L39" s="1029"/>
      <c r="M39" s="1029"/>
      <c r="N39" s="1029"/>
      <c r="P39" s="1024"/>
      <c r="Q39" s="1024"/>
      <c r="R39" s="1024"/>
      <c r="S39" s="1024"/>
      <c r="U39" s="1024"/>
      <c r="V39" s="1024"/>
      <c r="W39" s="1024"/>
      <c r="X39" s="1024"/>
    </row>
    <row r="40" spans="1:24" s="1023" customFormat="1" ht="15" customHeight="1">
      <c r="A40" s="1013">
        <f>A39+1</f>
        <v>30</v>
      </c>
      <c r="B40" s="1014" t="s">
        <v>727</v>
      </c>
      <c r="C40" s="1021">
        <v>2009</v>
      </c>
      <c r="D40" s="1021" t="s">
        <v>655</v>
      </c>
      <c r="E40" s="1021"/>
      <c r="F40" s="1029"/>
      <c r="G40" s="1029"/>
      <c r="H40" s="1029"/>
      <c r="I40" s="1029"/>
      <c r="J40" s="1030"/>
      <c r="K40" s="1029"/>
      <c r="L40" s="1029"/>
      <c r="M40" s="1029"/>
      <c r="N40" s="1029"/>
      <c r="P40" s="1024"/>
      <c r="Q40" s="1024"/>
      <c r="R40" s="1024"/>
      <c r="S40" s="1024"/>
      <c r="U40" s="1024"/>
      <c r="V40" s="1024"/>
      <c r="W40" s="1024"/>
      <c r="X40" s="1024"/>
    </row>
    <row r="41" spans="1:24" s="1023" customFormat="1" ht="15" customHeight="1">
      <c r="A41" s="1013">
        <f t="shared" ref="A41:A45" si="2">A40+1</f>
        <v>31</v>
      </c>
      <c r="B41" s="1014" t="s">
        <v>29</v>
      </c>
      <c r="C41" s="1021" t="s">
        <v>500</v>
      </c>
      <c r="D41" s="1021" t="s">
        <v>500</v>
      </c>
      <c r="E41" s="1021"/>
      <c r="F41" s="1022"/>
      <c r="G41" s="1022"/>
      <c r="H41" s="1022"/>
      <c r="I41" s="1022"/>
      <c r="J41" s="1030"/>
      <c r="K41" s="1022"/>
      <c r="L41" s="1022"/>
      <c r="M41" s="1022"/>
      <c r="N41" s="1022"/>
      <c r="P41" s="1024"/>
      <c r="Q41" s="1024"/>
      <c r="R41" s="1024"/>
      <c r="S41" s="1024"/>
      <c r="U41" s="1024"/>
      <c r="V41" s="1024"/>
      <c r="W41" s="1024"/>
      <c r="X41" s="1024"/>
    </row>
    <row r="42" spans="1:24" s="1023" customFormat="1" ht="15" customHeight="1">
      <c r="A42" s="1013">
        <f t="shared" si="2"/>
        <v>32</v>
      </c>
      <c r="B42" s="1014" t="s">
        <v>728</v>
      </c>
      <c r="C42" s="1021" t="s">
        <v>656</v>
      </c>
      <c r="D42" s="1021">
        <v>2014</v>
      </c>
      <c r="E42" s="1021"/>
      <c r="F42" s="1029"/>
      <c r="G42" s="1029"/>
      <c r="H42" s="1029"/>
      <c r="I42" s="1029"/>
      <c r="J42" s="1030"/>
      <c r="K42" s="1029"/>
      <c r="L42" s="1029"/>
      <c r="M42" s="1029"/>
      <c r="N42" s="1029"/>
      <c r="P42" s="1024"/>
      <c r="Q42" s="1024"/>
      <c r="R42" s="1024"/>
      <c r="S42" s="1024"/>
      <c r="U42" s="1024"/>
      <c r="V42" s="1024"/>
      <c r="W42" s="1024"/>
      <c r="X42" s="1024"/>
    </row>
    <row r="43" spans="1:24" s="1023" customFormat="1" ht="15" customHeight="1">
      <c r="A43" s="1013">
        <f t="shared" si="2"/>
        <v>33</v>
      </c>
      <c r="B43" s="1014" t="s">
        <v>30</v>
      </c>
      <c r="C43" s="1021" t="s">
        <v>505</v>
      </c>
      <c r="D43" s="1021" t="s">
        <v>498</v>
      </c>
      <c r="E43" s="1021"/>
      <c r="F43" s="1025">
        <v>3102.8670258410798</v>
      </c>
      <c r="G43" s="1025">
        <v>2827.2696945788416</v>
      </c>
      <c r="H43" s="1025">
        <v>2743.2200579636337</v>
      </c>
      <c r="I43" s="1025">
        <v>2698.9824430933422</v>
      </c>
      <c r="J43" s="1030"/>
      <c r="K43" s="1025">
        <v>2965.9303022895824</v>
      </c>
      <c r="L43" s="1025">
        <v>2827.2696945788416</v>
      </c>
      <c r="M43" s="1025">
        <v>2743.2200579636337</v>
      </c>
      <c r="N43" s="1025">
        <v>2698.9824430933422</v>
      </c>
      <c r="P43" s="1024"/>
      <c r="Q43" s="1024"/>
      <c r="R43" s="1024"/>
      <c r="S43" s="1024"/>
      <c r="U43" s="1024"/>
      <c r="V43" s="1024"/>
      <c r="W43" s="1024"/>
      <c r="X43" s="1024"/>
    </row>
    <row r="44" spans="1:24" s="1023" customFormat="1" ht="15" customHeight="1">
      <c r="A44" s="1013">
        <f t="shared" si="2"/>
        <v>34</v>
      </c>
      <c r="B44" s="1014" t="s">
        <v>31</v>
      </c>
      <c r="C44" s="1021" t="s">
        <v>501</v>
      </c>
      <c r="D44" s="1021" t="s">
        <v>501</v>
      </c>
      <c r="E44" s="1021"/>
      <c r="F44" s="1025">
        <v>11105822.218694599</v>
      </c>
      <c r="G44" s="1025">
        <v>10979091.992746299</v>
      </c>
      <c r="H44" s="1025">
        <v>10600745.504535191</v>
      </c>
      <c r="I44" s="1025">
        <v>10463887.620827861</v>
      </c>
      <c r="J44" s="1030"/>
      <c r="K44" s="1025"/>
      <c r="L44" s="1025"/>
      <c r="M44" s="1025"/>
      <c r="N44" s="1025"/>
      <c r="P44" s="1024"/>
      <c r="Q44" s="1024"/>
      <c r="R44" s="1024"/>
      <c r="S44" s="1024"/>
      <c r="U44" s="1024"/>
      <c r="V44" s="1024"/>
      <c r="W44" s="1024"/>
      <c r="X44" s="1024"/>
    </row>
    <row r="45" spans="1:24" s="1023" customFormat="1" ht="15" customHeight="1">
      <c r="A45" s="1013">
        <f t="shared" si="2"/>
        <v>35</v>
      </c>
      <c r="B45" s="1014" t="s">
        <v>32</v>
      </c>
      <c r="C45" s="1021" t="s">
        <v>500</v>
      </c>
      <c r="D45" s="1021" t="s">
        <v>500</v>
      </c>
      <c r="E45" s="1021"/>
      <c r="F45" s="1022"/>
      <c r="G45" s="1022"/>
      <c r="H45" s="1022"/>
      <c r="I45" s="1022"/>
      <c r="J45" s="1030"/>
      <c r="K45" s="1022"/>
      <c r="L45" s="1022"/>
      <c r="M45" s="1022"/>
      <c r="N45" s="1022"/>
      <c r="P45" s="1024"/>
      <c r="Q45" s="1024"/>
      <c r="R45" s="1024"/>
      <c r="S45" s="1024"/>
      <c r="U45" s="1024"/>
      <c r="V45" s="1024"/>
      <c r="W45" s="1024"/>
      <c r="X45" s="1024"/>
    </row>
    <row r="46" spans="1:24" s="1023" customFormat="1" ht="15" customHeight="1">
      <c r="A46" s="1013"/>
      <c r="B46" s="1014" t="s">
        <v>282</v>
      </c>
      <c r="C46" s="1021" t="s">
        <v>499</v>
      </c>
      <c r="D46" s="1021" t="s">
        <v>499</v>
      </c>
      <c r="E46" s="1021"/>
      <c r="F46" s="1025">
        <v>3538.9277822255799</v>
      </c>
      <c r="G46" s="1025">
        <v>3463.239977655408</v>
      </c>
      <c r="H46" s="1025">
        <v>3259.4127500151958</v>
      </c>
      <c r="I46" s="1025">
        <v>3239.895549872906</v>
      </c>
      <c r="J46" s="1030"/>
      <c r="K46" s="1033">
        <v>3480.3340000231201</v>
      </c>
      <c r="L46" s="1025">
        <v>3463.239977655408</v>
      </c>
      <c r="M46" s="1025">
        <v>3259.4127500151958</v>
      </c>
      <c r="N46" s="1025">
        <v>3239.895549872906</v>
      </c>
      <c r="P46" s="1024"/>
      <c r="Q46" s="1024"/>
      <c r="R46" s="1024"/>
      <c r="S46" s="1024"/>
      <c r="U46" s="1024"/>
      <c r="V46" s="1024"/>
      <c r="W46" s="1024"/>
      <c r="X46" s="1024"/>
    </row>
    <row r="47" spans="1:24" s="1020" customFormat="1">
      <c r="A47" s="1013">
        <f>A45+1</f>
        <v>36</v>
      </c>
      <c r="B47" s="1014" t="s">
        <v>711</v>
      </c>
      <c r="C47" s="1021" t="s">
        <v>501</v>
      </c>
      <c r="D47" s="1021" t="s">
        <v>501</v>
      </c>
      <c r="E47" s="1017"/>
      <c r="F47" s="1035"/>
      <c r="G47" s="1035"/>
      <c r="H47" s="1035"/>
      <c r="I47" s="1035"/>
      <c r="J47" s="1019"/>
      <c r="K47" s="1027"/>
      <c r="L47" s="1027"/>
      <c r="M47" s="1027"/>
      <c r="N47" s="1027"/>
    </row>
    <row r="48" spans="1:24" s="1020" customFormat="1">
      <c r="A48" s="1013">
        <f>A47+1</f>
        <v>37</v>
      </c>
      <c r="B48" s="1014" t="s">
        <v>721</v>
      </c>
      <c r="C48" s="1021">
        <v>2016</v>
      </c>
      <c r="D48" s="1021">
        <v>2016</v>
      </c>
      <c r="E48" s="1017"/>
      <c r="F48" s="1035"/>
      <c r="G48" s="1035"/>
      <c r="H48" s="1035"/>
      <c r="I48" s="1035"/>
      <c r="J48" s="1019"/>
      <c r="K48" s="1027"/>
      <c r="L48" s="1027"/>
      <c r="M48" s="1027"/>
      <c r="N48" s="1027"/>
    </row>
    <row r="49" spans="1:79" s="1023" customFormat="1" ht="15" customHeight="1">
      <c r="A49" s="1013">
        <f t="shared" ref="A49:A58" si="3">A48+1</f>
        <v>38</v>
      </c>
      <c r="B49" s="1014" t="s">
        <v>33</v>
      </c>
      <c r="C49" s="1021" t="s">
        <v>503</v>
      </c>
      <c r="D49" s="1021" t="s">
        <v>503</v>
      </c>
      <c r="E49" s="1021"/>
      <c r="F49" s="1025">
        <v>53946.714968482702</v>
      </c>
      <c r="G49" s="1025">
        <v>48535.508300549882</v>
      </c>
      <c r="H49" s="1025">
        <v>44877.045481691981</v>
      </c>
      <c r="I49" s="1025">
        <v>44556.9925508507</v>
      </c>
      <c r="J49" s="1030"/>
      <c r="K49" s="1033">
        <v>60633.624453101802</v>
      </c>
      <c r="L49" s="1025">
        <v>48535.508300549882</v>
      </c>
      <c r="M49" s="1025">
        <v>44877.045481691981</v>
      </c>
      <c r="N49" s="1025">
        <v>44556.9925508507</v>
      </c>
      <c r="P49" s="1024"/>
      <c r="Q49" s="1024"/>
      <c r="R49" s="1024"/>
      <c r="S49" s="1024"/>
      <c r="U49" s="1024"/>
      <c r="V49" s="1024"/>
      <c r="W49" s="1024"/>
      <c r="X49" s="1024"/>
    </row>
    <row r="50" spans="1:79" s="1023" customFormat="1" ht="15" customHeight="1">
      <c r="A50" s="1013">
        <f t="shared" si="3"/>
        <v>39</v>
      </c>
      <c r="B50" s="1014" t="s">
        <v>34</v>
      </c>
      <c r="C50" s="1021" t="s">
        <v>276</v>
      </c>
      <c r="D50" s="1021" t="s">
        <v>503</v>
      </c>
      <c r="E50" s="1021"/>
      <c r="F50" s="1032" t="s">
        <v>634</v>
      </c>
      <c r="G50" s="1032" t="s">
        <v>634</v>
      </c>
      <c r="H50" s="1032" t="s">
        <v>634</v>
      </c>
      <c r="I50" s="1032" t="s">
        <v>634</v>
      </c>
      <c r="J50" s="1030"/>
      <c r="K50" s="1032" t="s">
        <v>634</v>
      </c>
      <c r="L50" s="1032" t="s">
        <v>634</v>
      </c>
      <c r="M50" s="1032" t="s">
        <v>634</v>
      </c>
      <c r="N50" s="1032" t="s">
        <v>634</v>
      </c>
      <c r="P50" s="1024"/>
      <c r="Q50" s="1024"/>
      <c r="R50" s="1024"/>
      <c r="S50" s="1024"/>
      <c r="U50" s="1024"/>
      <c r="V50" s="1024"/>
      <c r="W50" s="1024"/>
      <c r="X50" s="1024"/>
    </row>
    <row r="51" spans="1:79" s="1023" customFormat="1" ht="15" customHeight="1">
      <c r="A51" s="1013">
        <f t="shared" si="3"/>
        <v>40</v>
      </c>
      <c r="B51" s="1014" t="s">
        <v>283</v>
      </c>
      <c r="C51" s="1021" t="s">
        <v>278</v>
      </c>
      <c r="D51" s="1021" t="s">
        <v>503</v>
      </c>
      <c r="E51" s="1021"/>
      <c r="F51" s="1025">
        <v>28952.2524288684</v>
      </c>
      <c r="G51" s="1025">
        <v>29137.220574969877</v>
      </c>
      <c r="H51" s="1025">
        <v>27555.620363120364</v>
      </c>
      <c r="I51" s="1025">
        <v>27626.842656237357</v>
      </c>
      <c r="J51" s="1030"/>
      <c r="K51" s="1025"/>
      <c r="L51" s="1025"/>
      <c r="M51" s="1025"/>
      <c r="N51" s="1025"/>
      <c r="P51" s="1024"/>
      <c r="Q51" s="1024"/>
      <c r="R51" s="1024"/>
      <c r="S51" s="1024"/>
      <c r="U51" s="1024"/>
      <c r="V51" s="1024"/>
      <c r="W51" s="1024"/>
      <c r="X51" s="1024"/>
    </row>
    <row r="52" spans="1:79" s="1023" customFormat="1" ht="15" customHeight="1">
      <c r="A52" s="1013">
        <f t="shared" si="3"/>
        <v>41</v>
      </c>
      <c r="B52" s="1014" t="s">
        <v>35</v>
      </c>
      <c r="C52" s="1021" t="s">
        <v>275</v>
      </c>
      <c r="D52" s="1021" t="s">
        <v>275</v>
      </c>
      <c r="E52" s="1021"/>
      <c r="F52" s="1025">
        <v>247637.161161428</v>
      </c>
      <c r="G52" s="1025">
        <v>218663.90803394598</v>
      </c>
      <c r="H52" s="1025">
        <v>184909.88086400268</v>
      </c>
      <c r="I52" s="1025">
        <v>196684.25948365059</v>
      </c>
      <c r="J52" s="1030"/>
      <c r="K52" s="1033"/>
      <c r="L52" s="1033"/>
      <c r="M52" s="1033"/>
      <c r="N52" s="1033"/>
      <c r="P52" s="1024"/>
      <c r="Q52" s="1024"/>
      <c r="R52" s="1024"/>
      <c r="S52" s="1024"/>
      <c r="U52" s="1024"/>
      <c r="V52" s="1024"/>
      <c r="W52" s="1024"/>
      <c r="X52" s="1024"/>
    </row>
    <row r="53" spans="1:79" s="1023" customFormat="1" ht="15" customHeight="1">
      <c r="A53" s="1013">
        <f t="shared" si="3"/>
        <v>42</v>
      </c>
      <c r="B53" s="1014" t="s">
        <v>36</v>
      </c>
      <c r="C53" s="1021" t="s">
        <v>503</v>
      </c>
      <c r="D53" s="1021" t="s">
        <v>503</v>
      </c>
      <c r="E53" s="1021"/>
      <c r="F53" s="1022"/>
      <c r="G53" s="1022"/>
      <c r="H53" s="1022"/>
      <c r="I53" s="1022"/>
      <c r="J53" s="1030"/>
      <c r="K53" s="1022"/>
      <c r="L53" s="1022"/>
      <c r="M53" s="1022"/>
      <c r="N53" s="1022"/>
      <c r="P53" s="1024"/>
      <c r="Q53" s="1024"/>
      <c r="R53" s="1024"/>
      <c r="S53" s="1024"/>
      <c r="U53" s="1024"/>
      <c r="V53" s="1024"/>
      <c r="W53" s="1024"/>
      <c r="X53" s="1024"/>
    </row>
    <row r="54" spans="1:79" s="1023" customFormat="1" ht="15" customHeight="1">
      <c r="A54" s="1013">
        <f t="shared" si="3"/>
        <v>43</v>
      </c>
      <c r="B54" s="1014" t="s">
        <v>284</v>
      </c>
      <c r="C54" s="1021" t="s">
        <v>272</v>
      </c>
      <c r="D54" s="1021" t="s">
        <v>272</v>
      </c>
      <c r="E54" s="1021"/>
      <c r="F54" s="1025"/>
      <c r="G54" s="1025"/>
      <c r="H54" s="1025"/>
      <c r="I54" s="1025"/>
      <c r="J54" s="1026"/>
      <c r="K54" s="1025"/>
      <c r="L54" s="1025"/>
      <c r="M54" s="1025"/>
      <c r="N54" s="1025"/>
      <c r="P54" s="1024"/>
      <c r="Q54" s="1024"/>
      <c r="R54" s="1024"/>
      <c r="S54" s="1024"/>
      <c r="U54" s="1024"/>
      <c r="V54" s="1024"/>
      <c r="W54" s="1024"/>
      <c r="X54" s="1024"/>
    </row>
    <row r="55" spans="1:79" s="1023" customFormat="1" ht="15" customHeight="1">
      <c r="A55" s="1013">
        <f t="shared" si="3"/>
        <v>44</v>
      </c>
      <c r="B55" s="1014" t="s">
        <v>722</v>
      </c>
      <c r="C55" s="1021">
        <v>2016</v>
      </c>
      <c r="D55" s="1021">
        <v>2016</v>
      </c>
      <c r="E55" s="1021"/>
      <c r="F55" s="1029"/>
      <c r="G55" s="1029"/>
      <c r="H55" s="1029"/>
      <c r="I55" s="1029"/>
      <c r="J55" s="1026"/>
      <c r="K55" s="1029"/>
      <c r="L55" s="1029"/>
      <c r="M55" s="1029"/>
      <c r="N55" s="1029"/>
      <c r="P55" s="1024"/>
      <c r="Q55" s="1024"/>
      <c r="R55" s="1024"/>
      <c r="S55" s="1024"/>
      <c r="U55" s="1024"/>
      <c r="V55" s="1024"/>
      <c r="W55" s="1024"/>
      <c r="X55" s="1024"/>
    </row>
    <row r="56" spans="1:79" s="1023" customFormat="1" ht="15" customHeight="1">
      <c r="A56" s="1013">
        <f t="shared" si="3"/>
        <v>45</v>
      </c>
      <c r="B56" s="1014" t="s">
        <v>130</v>
      </c>
      <c r="C56" s="1021" t="s">
        <v>499</v>
      </c>
      <c r="D56" s="1021" t="s">
        <v>499</v>
      </c>
      <c r="E56" s="1021"/>
      <c r="F56" s="1022"/>
      <c r="G56" s="1022"/>
      <c r="H56" s="1022"/>
      <c r="I56" s="1022"/>
      <c r="J56" s="1026"/>
      <c r="K56" s="1022"/>
      <c r="L56" s="1022"/>
      <c r="M56" s="1022"/>
      <c r="N56" s="1022"/>
      <c r="P56" s="1024"/>
      <c r="Q56" s="1024"/>
      <c r="R56" s="1024"/>
      <c r="S56" s="1024"/>
      <c r="U56" s="1024"/>
      <c r="V56" s="1024"/>
      <c r="W56" s="1024"/>
      <c r="X56" s="1024"/>
    </row>
    <row r="57" spans="1:79" s="1023" customFormat="1" ht="15" customHeight="1">
      <c r="A57" s="1013">
        <f t="shared" si="3"/>
        <v>46</v>
      </c>
      <c r="B57" s="1014" t="s">
        <v>37</v>
      </c>
      <c r="C57" s="1021" t="s">
        <v>500</v>
      </c>
      <c r="D57" s="1021" t="s">
        <v>500</v>
      </c>
      <c r="E57" s="1021"/>
      <c r="F57" s="1025">
        <v>60860.963662559501</v>
      </c>
      <c r="G57" s="1025">
        <v>53020.423242882294</v>
      </c>
      <c r="H57" s="1025">
        <v>47506.60753508121</v>
      </c>
      <c r="I57" s="1025">
        <v>46375.114094818084</v>
      </c>
      <c r="J57" s="1026"/>
      <c r="K57" s="1025">
        <v>63544.478763958898</v>
      </c>
      <c r="L57" s="1025">
        <v>53020.423242882294</v>
      </c>
      <c r="M57" s="1025">
        <v>47506.60753508121</v>
      </c>
      <c r="N57" s="1025">
        <v>46375.114094818084</v>
      </c>
      <c r="P57" s="1024"/>
      <c r="Q57" s="1024"/>
      <c r="R57" s="1024"/>
      <c r="S57" s="1024"/>
      <c r="U57" s="1024"/>
      <c r="V57" s="1024"/>
      <c r="W57" s="1024"/>
      <c r="X57" s="1024"/>
    </row>
    <row r="58" spans="1:79" s="1023" customFormat="1" ht="15" customHeight="1" thickBot="1">
      <c r="A58" s="1013">
        <f t="shared" si="3"/>
        <v>47</v>
      </c>
      <c r="B58" s="1036" t="s">
        <v>38</v>
      </c>
      <c r="C58" s="1037" t="s">
        <v>502</v>
      </c>
      <c r="D58" s="1037" t="s">
        <v>502</v>
      </c>
      <c r="E58" s="1021"/>
      <c r="F58" s="1038"/>
      <c r="G58" s="1038"/>
      <c r="H58" s="1038"/>
      <c r="I58" s="1038"/>
      <c r="J58" s="1026"/>
      <c r="K58" s="1038"/>
      <c r="L58" s="1038"/>
      <c r="M58" s="1038"/>
      <c r="N58" s="1038"/>
      <c r="P58" s="1039"/>
      <c r="Q58" s="1024"/>
      <c r="R58" s="1024"/>
      <c r="S58" s="1024"/>
      <c r="U58" s="1024"/>
      <c r="V58" s="1024"/>
      <c r="W58" s="1024"/>
      <c r="X58" s="1024"/>
    </row>
    <row r="59" spans="1:79">
      <c r="B59" s="1040"/>
      <c r="C59" s="1041"/>
      <c r="D59" s="1041"/>
      <c r="E59" s="1042"/>
      <c r="F59" s="1042"/>
      <c r="G59" s="1042"/>
      <c r="H59" s="1042"/>
      <c r="I59" s="1042"/>
      <c r="J59" s="1042"/>
      <c r="K59" s="1042"/>
      <c r="L59" s="1042"/>
      <c r="M59" s="1042"/>
      <c r="N59" s="1042"/>
      <c r="P59" s="1042"/>
      <c r="Q59" s="1042"/>
      <c r="R59" s="1042"/>
    </row>
    <row r="60" spans="1:79">
      <c r="B60" s="1040"/>
      <c r="C60" s="1041"/>
      <c r="D60" s="1041"/>
      <c r="E60" s="1042"/>
      <c r="F60" s="1042"/>
      <c r="G60" s="1042"/>
      <c r="H60" s="1042"/>
      <c r="I60" s="1042"/>
      <c r="J60" s="1042"/>
      <c r="K60" s="1042"/>
      <c r="L60" s="1042"/>
      <c r="M60" s="1042"/>
      <c r="N60" s="1042"/>
      <c r="P60" s="1042"/>
      <c r="Q60" s="1042"/>
      <c r="R60" s="1042"/>
    </row>
    <row r="61" spans="1:79" s="1055" customFormat="1" ht="15" customHeight="1">
      <c r="A61" s="1043"/>
      <c r="B61" s="1044"/>
      <c r="C61" s="1045" t="s">
        <v>39</v>
      </c>
      <c r="D61" s="998"/>
      <c r="E61" s="1046"/>
      <c r="F61" s="1046"/>
      <c r="G61" s="1046"/>
      <c r="H61" s="1046"/>
      <c r="I61" s="1046"/>
      <c r="J61" s="1046"/>
      <c r="K61" s="1046"/>
      <c r="L61" s="1046"/>
      <c r="M61" s="1047"/>
      <c r="N61" s="1047"/>
      <c r="O61" s="998"/>
      <c r="P61" s="1047"/>
      <c r="Q61" s="1048"/>
      <c r="R61" s="1049"/>
      <c r="S61" s="1049"/>
      <c r="T61" s="1050"/>
      <c r="U61" s="1048"/>
      <c r="V61" s="1050"/>
      <c r="W61" s="1050"/>
      <c r="X61" s="1051"/>
      <c r="Y61" s="1048"/>
      <c r="Z61" s="1048"/>
      <c r="AA61" s="1048"/>
      <c r="AB61" s="1048"/>
      <c r="AC61" s="1048"/>
      <c r="AD61" s="1048"/>
      <c r="AE61" s="1048"/>
      <c r="AF61" s="1048"/>
      <c r="AG61" s="1048"/>
      <c r="AH61" s="1048"/>
      <c r="AI61" s="1048"/>
      <c r="AJ61" s="1048"/>
      <c r="AK61" s="1048"/>
      <c r="AL61" s="1048"/>
      <c r="AM61" s="1048"/>
      <c r="AN61" s="1048"/>
      <c r="AO61" s="1048"/>
      <c r="AP61" s="1048"/>
      <c r="AQ61" s="1048"/>
      <c r="AR61" s="1048"/>
      <c r="AS61" s="1048"/>
      <c r="AT61" s="1048"/>
      <c r="AU61" s="1048"/>
      <c r="AV61" s="1048"/>
      <c r="AW61" s="1048"/>
      <c r="AX61" s="1048"/>
      <c r="AY61" s="1048"/>
      <c r="AZ61" s="1048"/>
      <c r="BA61" s="1048"/>
      <c r="BB61" s="1048"/>
      <c r="BC61" s="1048"/>
      <c r="BD61" s="1048"/>
      <c r="BE61" s="1048"/>
      <c r="BF61" s="1052"/>
      <c r="BG61" s="1052"/>
      <c r="BH61" s="1052"/>
      <c r="BI61" s="1053"/>
      <c r="BJ61" s="1053"/>
      <c r="BK61" s="1053"/>
      <c r="BL61" s="1053"/>
      <c r="BM61" s="1053"/>
      <c r="BN61" s="1054"/>
      <c r="BO61" s="1054"/>
      <c r="BP61" s="1054"/>
      <c r="BQ61" s="1054"/>
      <c r="BR61" s="1054"/>
      <c r="BS61" s="1054"/>
      <c r="BT61" s="1054"/>
      <c r="BU61" s="1054"/>
      <c r="BV61" s="1054"/>
      <c r="BW61" s="1054"/>
      <c r="BX61" s="1054"/>
      <c r="BY61" s="1054"/>
      <c r="BZ61" s="1054"/>
      <c r="CA61" s="1054"/>
    </row>
    <row r="62" spans="1:79" s="1055" customFormat="1" ht="11.25" customHeight="1">
      <c r="A62" s="1043"/>
      <c r="B62" s="1056"/>
      <c r="C62" s="1045"/>
      <c r="D62" s="1057"/>
      <c r="E62" s="1051"/>
      <c r="F62" s="1051"/>
      <c r="G62" s="1051"/>
      <c r="H62" s="1051"/>
      <c r="I62" s="1051"/>
      <c r="J62" s="1051"/>
      <c r="K62" s="1051"/>
      <c r="L62" s="1051"/>
      <c r="M62" s="1051"/>
      <c r="N62" s="1051"/>
      <c r="O62" s="998"/>
      <c r="P62" s="1051"/>
      <c r="Q62" s="1051"/>
      <c r="R62" s="1058"/>
      <c r="S62" s="1058"/>
      <c r="T62" s="1050"/>
      <c r="U62" s="1050"/>
      <c r="V62" s="1050"/>
      <c r="W62" s="1050"/>
      <c r="X62" s="1051"/>
      <c r="Y62" s="1048"/>
      <c r="Z62" s="1048"/>
      <c r="AA62" s="1048"/>
      <c r="AB62" s="1048"/>
      <c r="AC62" s="1048"/>
      <c r="AD62" s="1048"/>
      <c r="AE62" s="1048"/>
      <c r="AF62" s="1048"/>
      <c r="AG62" s="1048"/>
      <c r="AH62" s="1048"/>
      <c r="AI62" s="1048"/>
      <c r="AJ62" s="1048"/>
      <c r="AK62" s="1048"/>
      <c r="AL62" s="1048"/>
      <c r="AM62" s="1048"/>
      <c r="AN62" s="1048"/>
      <c r="AO62" s="1048"/>
      <c r="AP62" s="1048"/>
      <c r="AQ62" s="1048"/>
      <c r="AR62" s="1048"/>
      <c r="AS62" s="1048"/>
      <c r="AT62" s="1048"/>
      <c r="AU62" s="1048"/>
      <c r="AV62" s="1048"/>
      <c r="AW62" s="1048"/>
      <c r="AX62" s="1048"/>
      <c r="AY62" s="1048"/>
      <c r="AZ62" s="1048"/>
      <c r="BA62" s="1048"/>
      <c r="BB62" s="1048"/>
      <c r="BC62" s="1048"/>
      <c r="BD62" s="1048"/>
      <c r="BE62" s="1048"/>
      <c r="BF62" s="1052"/>
      <c r="BG62" s="1052"/>
      <c r="BH62" s="1052"/>
      <c r="BI62" s="1053"/>
      <c r="BJ62" s="1053"/>
      <c r="BK62" s="1053"/>
      <c r="BL62" s="1053"/>
      <c r="BM62" s="1053"/>
      <c r="BN62" s="1054"/>
      <c r="BO62" s="1054"/>
      <c r="BP62" s="1054"/>
      <c r="BQ62" s="1054"/>
      <c r="BR62" s="1054"/>
      <c r="BS62" s="1054"/>
      <c r="BT62" s="1054"/>
      <c r="BU62" s="1054"/>
      <c r="BV62" s="1054"/>
      <c r="BW62" s="1054"/>
      <c r="BX62" s="1054"/>
      <c r="BY62" s="1054"/>
      <c r="BZ62" s="1054"/>
      <c r="CA62" s="1054"/>
    </row>
    <row r="63" spans="1:79" s="1055" customFormat="1" ht="14.25" customHeight="1">
      <c r="A63" s="1043"/>
      <c r="B63" s="1059"/>
      <c r="C63" s="1045" t="s">
        <v>40</v>
      </c>
      <c r="D63" s="998"/>
      <c r="E63" s="1060"/>
      <c r="F63" s="1060"/>
      <c r="G63" s="1060"/>
      <c r="H63" s="1060"/>
      <c r="I63" s="1060"/>
      <c r="J63" s="1060"/>
      <c r="K63" s="1060"/>
      <c r="L63" s="1060"/>
      <c r="M63" s="1060"/>
      <c r="N63" s="1060"/>
      <c r="O63" s="998"/>
      <c r="P63" s="1060"/>
      <c r="Q63" s="1048"/>
      <c r="R63" s="1061"/>
      <c r="S63" s="1061"/>
      <c r="T63" s="1050"/>
      <c r="U63" s="1053"/>
      <c r="V63" s="1050"/>
      <c r="W63" s="1050"/>
      <c r="X63" s="1051"/>
      <c r="Y63" s="1053"/>
      <c r="Z63" s="1053"/>
      <c r="AA63" s="1053"/>
      <c r="AB63" s="1053"/>
      <c r="AC63" s="1053"/>
      <c r="AD63" s="1053"/>
      <c r="AE63" s="1053"/>
      <c r="AF63" s="1053"/>
      <c r="AG63" s="1053"/>
      <c r="AH63" s="1053"/>
      <c r="AI63" s="1053"/>
      <c r="AJ63" s="1053"/>
      <c r="AK63" s="1053"/>
      <c r="AL63" s="1053"/>
      <c r="AM63" s="1053"/>
      <c r="AN63" s="1053"/>
      <c r="AO63" s="1053"/>
      <c r="AP63" s="1053"/>
      <c r="AQ63" s="1060"/>
      <c r="AR63" s="1060"/>
      <c r="AS63" s="1060"/>
      <c r="AT63" s="1053"/>
      <c r="AU63" s="1060"/>
      <c r="AV63" s="1060"/>
      <c r="AW63" s="1060"/>
      <c r="AX63" s="1053"/>
      <c r="AY63" s="1053"/>
      <c r="AZ63" s="1053"/>
      <c r="BA63" s="1053"/>
      <c r="BB63" s="1053"/>
      <c r="BC63" s="1053"/>
      <c r="BD63" s="1053"/>
      <c r="BE63" s="1053"/>
      <c r="BF63" s="1052"/>
      <c r="BG63" s="1052"/>
      <c r="BH63" s="1052"/>
      <c r="BI63" s="1053"/>
      <c r="BJ63" s="1053"/>
      <c r="BK63" s="1053"/>
      <c r="BL63" s="1053"/>
      <c r="BM63" s="1053"/>
      <c r="BN63" s="1054"/>
      <c r="BO63" s="1054"/>
      <c r="BP63" s="1054"/>
      <c r="BQ63" s="1054"/>
      <c r="BR63" s="1054"/>
      <c r="BS63" s="1054"/>
      <c r="BT63" s="1054"/>
      <c r="BU63" s="1054"/>
      <c r="BV63" s="1054"/>
      <c r="BW63" s="1054"/>
      <c r="BX63" s="1054"/>
      <c r="BY63" s="1054"/>
      <c r="BZ63" s="1054"/>
      <c r="CA63" s="1054"/>
    </row>
    <row r="64" spans="1:79" s="1055" customFormat="1" ht="12" customHeight="1">
      <c r="A64" s="1043"/>
      <c r="B64" s="1056"/>
      <c r="C64" s="1045"/>
      <c r="D64" s="1057"/>
      <c r="E64" s="1051"/>
      <c r="F64" s="1051"/>
      <c r="G64" s="1051"/>
      <c r="H64" s="1051"/>
      <c r="I64" s="1051"/>
      <c r="J64" s="1051"/>
      <c r="K64" s="1051"/>
      <c r="L64" s="1051"/>
      <c r="M64" s="1051"/>
      <c r="N64" s="1051"/>
      <c r="O64" s="1051"/>
      <c r="P64" s="1051"/>
      <c r="Q64" s="1051"/>
      <c r="R64" s="1058"/>
      <c r="S64" s="1058"/>
      <c r="T64" s="1050"/>
      <c r="U64" s="1050"/>
      <c r="V64" s="1050"/>
      <c r="W64" s="1050"/>
      <c r="X64" s="1051"/>
      <c r="Y64" s="1048"/>
      <c r="Z64" s="1048"/>
      <c r="AA64" s="1048"/>
      <c r="AB64" s="1048"/>
      <c r="AC64" s="1048"/>
      <c r="AD64" s="1048"/>
      <c r="AE64" s="1048"/>
      <c r="AF64" s="1048"/>
      <c r="AG64" s="1048"/>
      <c r="AH64" s="1048"/>
      <c r="AI64" s="1048"/>
      <c r="AJ64" s="1048"/>
      <c r="AK64" s="1048"/>
      <c r="AL64" s="1048"/>
      <c r="AM64" s="1048"/>
      <c r="AN64" s="1048"/>
      <c r="AO64" s="1048"/>
      <c r="AP64" s="1048"/>
      <c r="AQ64" s="1048"/>
      <c r="AR64" s="1048"/>
      <c r="AS64" s="1048"/>
      <c r="AT64" s="1048"/>
      <c r="AU64" s="1048"/>
      <c r="AV64" s="1048"/>
      <c r="AW64" s="1048"/>
      <c r="AX64" s="1048"/>
      <c r="AY64" s="1048"/>
      <c r="AZ64" s="1048"/>
      <c r="BA64" s="1048"/>
      <c r="BB64" s="1048"/>
      <c r="BC64" s="1048"/>
      <c r="BD64" s="1048"/>
      <c r="BE64" s="1048"/>
      <c r="BF64" s="1052"/>
      <c r="BG64" s="1052"/>
      <c r="BH64" s="1052"/>
      <c r="BI64" s="1053"/>
      <c r="BJ64" s="1053"/>
      <c r="BK64" s="1053"/>
      <c r="BL64" s="1053"/>
      <c r="BM64" s="1053"/>
      <c r="BN64" s="1054"/>
      <c r="BO64" s="1054"/>
      <c r="BP64" s="1054"/>
      <c r="BQ64" s="1054"/>
      <c r="BR64" s="1054"/>
      <c r="BS64" s="1054"/>
      <c r="BT64" s="1054"/>
      <c r="BU64" s="1054"/>
      <c r="BV64" s="1054"/>
      <c r="BW64" s="1054"/>
      <c r="BX64" s="1054"/>
      <c r="BY64" s="1054"/>
      <c r="BZ64" s="1054"/>
      <c r="CA64" s="1054"/>
    </row>
    <row r="65" spans="1:79" s="1055" customFormat="1" ht="14.25" customHeight="1">
      <c r="A65" s="1043"/>
      <c r="B65" s="1062"/>
      <c r="C65" s="1045" t="s">
        <v>41</v>
      </c>
      <c r="D65" s="998"/>
      <c r="E65" s="1060"/>
      <c r="F65" s="1060"/>
      <c r="G65" s="1060"/>
      <c r="H65" s="1060"/>
      <c r="I65" s="1060"/>
      <c r="J65" s="1060"/>
      <c r="K65" s="1060"/>
      <c r="L65" s="1060"/>
      <c r="M65" s="1060"/>
      <c r="N65" s="1060"/>
      <c r="O65" s="1060"/>
      <c r="P65" s="1060"/>
      <c r="Q65" s="1048"/>
      <c r="R65" s="1061"/>
      <c r="S65" s="1061"/>
      <c r="T65" s="1058"/>
      <c r="U65" s="1048"/>
      <c r="V65" s="1058"/>
      <c r="W65" s="1058"/>
      <c r="X65" s="1051"/>
      <c r="Y65" s="1048"/>
      <c r="Z65" s="1048"/>
      <c r="AA65" s="1048"/>
      <c r="AB65" s="1048"/>
      <c r="AC65" s="1048"/>
      <c r="AD65" s="1048"/>
      <c r="AE65" s="1048"/>
      <c r="AF65" s="1048"/>
      <c r="AG65" s="1048"/>
      <c r="AH65" s="1048"/>
      <c r="AI65" s="1048"/>
      <c r="AJ65" s="1048"/>
      <c r="AK65" s="1048"/>
      <c r="AL65" s="1048"/>
      <c r="AM65" s="1048"/>
      <c r="AN65" s="1048"/>
      <c r="AO65" s="1048"/>
      <c r="AP65" s="1048"/>
      <c r="AQ65" s="1060"/>
      <c r="AR65" s="1060"/>
      <c r="AS65" s="1060"/>
      <c r="AT65" s="1048"/>
      <c r="AU65" s="1060"/>
      <c r="AV65" s="1060"/>
      <c r="AW65" s="1060"/>
      <c r="AX65" s="1048"/>
      <c r="AY65" s="1048"/>
      <c r="AZ65" s="1048"/>
      <c r="BA65" s="1048"/>
      <c r="BB65" s="1048"/>
      <c r="BC65" s="1048"/>
      <c r="BD65" s="1048"/>
      <c r="BE65" s="1048"/>
      <c r="BF65" s="1051"/>
      <c r="BG65" s="1051"/>
      <c r="BH65" s="1051"/>
      <c r="BI65" s="1053"/>
      <c r="BJ65" s="1053"/>
      <c r="BK65" s="1053"/>
      <c r="BL65" s="1053"/>
      <c r="BM65" s="1053"/>
      <c r="BN65" s="1054"/>
      <c r="BO65" s="1054"/>
      <c r="BP65" s="1054"/>
      <c r="BQ65" s="1054"/>
      <c r="BR65" s="1054"/>
      <c r="BS65" s="1054"/>
      <c r="BT65" s="1054"/>
      <c r="BU65" s="1054"/>
      <c r="BV65" s="1054"/>
      <c r="BW65" s="1054"/>
      <c r="BX65" s="1054"/>
      <c r="BY65" s="1054"/>
      <c r="BZ65" s="1054"/>
      <c r="CA65" s="1054"/>
    </row>
    <row r="66" spans="1:79" ht="15">
      <c r="C66" s="1045"/>
      <c r="E66" s="998"/>
      <c r="F66" s="998"/>
      <c r="G66" s="998"/>
      <c r="H66" s="998"/>
      <c r="I66" s="998"/>
      <c r="J66" s="998"/>
      <c r="K66" s="998"/>
      <c r="M66" s="998"/>
      <c r="O66" s="1010"/>
      <c r="Q66" s="1063"/>
    </row>
    <row r="67" spans="1:79" ht="15">
      <c r="B67" s="1064"/>
      <c r="C67" s="1045" t="s">
        <v>541</v>
      </c>
      <c r="E67" s="998"/>
      <c r="F67" s="998"/>
      <c r="G67" s="998"/>
      <c r="H67" s="998"/>
      <c r="I67" s="998"/>
      <c r="J67" s="998"/>
      <c r="K67" s="998"/>
      <c r="M67" s="998"/>
      <c r="O67" s="1010"/>
      <c r="Q67" s="1063"/>
    </row>
    <row r="68" spans="1:79" ht="15">
      <c r="C68" s="1045"/>
    </row>
    <row r="69" spans="1:79" ht="15">
      <c r="B69" s="1000"/>
      <c r="C69" s="1045"/>
      <c r="E69" s="998"/>
      <c r="F69" s="998"/>
      <c r="G69" s="998"/>
      <c r="H69" s="998"/>
      <c r="I69" s="998"/>
      <c r="J69" s="998"/>
      <c r="K69" s="998"/>
      <c r="M69" s="998"/>
      <c r="O69" s="1010"/>
      <c r="Q69" s="1063"/>
    </row>
    <row r="70" spans="1:79" s="1067" customFormat="1" ht="15">
      <c r="A70" s="1065"/>
      <c r="B70" s="1066" t="s">
        <v>643</v>
      </c>
      <c r="C70" s="1045"/>
      <c r="L70" s="1068"/>
      <c r="O70" s="1020"/>
      <c r="Q70" s="1069"/>
    </row>
    <row r="71" spans="1:79" s="1067" customFormat="1" ht="15">
      <c r="A71" s="1065"/>
      <c r="B71" s="1067" t="s">
        <v>729</v>
      </c>
      <c r="C71" s="1045"/>
      <c r="L71" s="1068"/>
      <c r="O71" s="1020"/>
      <c r="Q71" s="1069"/>
    </row>
    <row r="72" spans="1:79" s="1067" customFormat="1" ht="15">
      <c r="A72" s="1065"/>
      <c r="B72" s="1067" t="s">
        <v>683</v>
      </c>
      <c r="C72" s="1045"/>
      <c r="L72" s="1068"/>
      <c r="O72" s="1020"/>
      <c r="Q72" s="1069"/>
    </row>
    <row r="73" spans="1:79" s="1067" customFormat="1" ht="15">
      <c r="A73" s="1065"/>
      <c r="C73" s="1045"/>
      <c r="L73" s="1068"/>
      <c r="O73" s="1020"/>
      <c r="Q73" s="1069"/>
    </row>
    <row r="74" spans="1:79" ht="15" customHeight="1">
      <c r="B74" s="1070" t="s">
        <v>42</v>
      </c>
      <c r="C74" s="1071"/>
      <c r="D74" s="1071"/>
      <c r="E74" s="1051"/>
      <c r="F74" s="1051"/>
      <c r="G74" s="1051"/>
      <c r="H74" s="1051"/>
      <c r="I74" s="1051"/>
      <c r="J74" s="1051"/>
      <c r="K74" s="1051"/>
      <c r="L74" s="1051"/>
      <c r="M74" s="1051"/>
      <c r="N74" s="1051"/>
      <c r="O74" s="999"/>
      <c r="P74" s="999"/>
      <c r="Q74" s="999"/>
    </row>
    <row r="75" spans="1:79" ht="15" customHeight="1">
      <c r="B75" s="1066" t="s">
        <v>538</v>
      </c>
      <c r="C75" s="1066"/>
      <c r="D75" s="1066"/>
      <c r="E75" s="1066"/>
      <c r="F75" s="1066"/>
      <c r="G75" s="1066"/>
      <c r="H75" s="1066"/>
      <c r="I75" s="1066"/>
      <c r="J75" s="1066"/>
      <c r="K75" s="1066"/>
      <c r="L75" s="1066"/>
      <c r="M75" s="1066"/>
      <c r="N75" s="1066"/>
      <c r="O75" s="1066"/>
      <c r="P75" s="1066"/>
      <c r="Q75" s="1066"/>
      <c r="R75" s="1066"/>
      <c r="S75" s="1066"/>
      <c r="T75" s="1066"/>
      <c r="U75" s="1066"/>
      <c r="V75" s="1066"/>
      <c r="W75" s="1066"/>
      <c r="X75" s="1066"/>
      <c r="Y75" s="1066"/>
      <c r="Z75" s="1066"/>
      <c r="AA75" s="1066"/>
      <c r="AB75" s="1066"/>
      <c r="AC75" s="1066"/>
      <c r="AD75" s="1066"/>
      <c r="AE75" s="1066"/>
    </row>
    <row r="76" spans="1:79" ht="15" customHeight="1">
      <c r="B76" s="1066" t="s">
        <v>306</v>
      </c>
      <c r="C76" s="1071"/>
      <c r="D76" s="1071"/>
      <c r="E76" s="1051"/>
      <c r="F76" s="1051"/>
      <c r="G76" s="1051"/>
      <c r="H76" s="1051"/>
      <c r="I76" s="1051"/>
      <c r="J76" s="1051"/>
      <c r="K76" s="1051"/>
      <c r="L76" s="1051"/>
      <c r="M76" s="1051"/>
      <c r="N76" s="1051"/>
      <c r="O76" s="999"/>
      <c r="P76" s="999"/>
      <c r="Q76" s="999"/>
    </row>
    <row r="77" spans="1:79" ht="15.75" customHeight="1">
      <c r="B77" s="1066" t="s">
        <v>307</v>
      </c>
      <c r="C77" s="1066"/>
      <c r="D77" s="1066"/>
      <c r="E77" s="1066"/>
      <c r="F77" s="1066"/>
      <c r="G77" s="1066"/>
      <c r="H77" s="1066"/>
      <c r="I77" s="1066"/>
      <c r="J77" s="1066"/>
      <c r="K77" s="1066"/>
      <c r="L77" s="1066"/>
      <c r="M77" s="1066"/>
      <c r="N77" s="1066"/>
      <c r="O77" s="1072"/>
      <c r="P77" s="1073"/>
      <c r="Q77" s="1073"/>
    </row>
    <row r="78" spans="1:79" ht="15.75" customHeight="1">
      <c r="B78" s="1066" t="s">
        <v>299</v>
      </c>
      <c r="C78" s="1066"/>
      <c r="D78" s="1066"/>
      <c r="E78" s="1066"/>
      <c r="F78" s="1066"/>
      <c r="G78" s="1066"/>
      <c r="H78" s="1066"/>
      <c r="I78" s="1066"/>
      <c r="J78" s="1066"/>
      <c r="K78" s="1066"/>
      <c r="L78" s="1066"/>
      <c r="M78" s="1066"/>
      <c r="N78" s="1066"/>
      <c r="O78" s="1072"/>
      <c r="P78" s="1073"/>
      <c r="Q78" s="1073"/>
    </row>
    <row r="79" spans="1:79" ht="15.75" customHeight="1">
      <c r="B79" s="1066" t="s">
        <v>84</v>
      </c>
      <c r="C79" s="1066"/>
      <c r="D79" s="1066"/>
      <c r="E79" s="1066"/>
      <c r="F79" s="1066"/>
      <c r="G79" s="1066"/>
      <c r="H79" s="1066"/>
      <c r="I79" s="1066"/>
      <c r="J79" s="1066"/>
      <c r="K79" s="1066"/>
      <c r="L79" s="1066"/>
      <c r="M79" s="1066"/>
      <c r="N79" s="1066"/>
      <c r="O79" s="1072"/>
      <c r="P79" s="1073"/>
      <c r="Q79" s="1073"/>
    </row>
    <row r="80" spans="1:79" ht="15.75" customHeight="1">
      <c r="B80" s="1066" t="s">
        <v>308</v>
      </c>
      <c r="C80" s="1066"/>
      <c r="D80" s="1066"/>
      <c r="E80" s="1066"/>
      <c r="F80" s="1066"/>
      <c r="G80" s="1066"/>
      <c r="H80" s="1066"/>
      <c r="I80" s="1066"/>
      <c r="J80" s="1066"/>
      <c r="K80" s="1066"/>
      <c r="L80" s="1066"/>
      <c r="M80" s="1066"/>
      <c r="N80" s="1066"/>
      <c r="O80" s="1072"/>
      <c r="P80" s="1073"/>
      <c r="Q80" s="1073"/>
    </row>
    <row r="81" spans="2:25" ht="15.75" customHeight="1">
      <c r="B81" s="1066" t="s">
        <v>309</v>
      </c>
      <c r="C81" s="1066"/>
      <c r="D81" s="1066"/>
      <c r="E81" s="1066"/>
      <c r="F81" s="1066"/>
      <c r="G81" s="1066"/>
      <c r="H81" s="1066"/>
      <c r="I81" s="1066"/>
      <c r="J81" s="1066"/>
      <c r="K81" s="1066"/>
      <c r="L81" s="1066"/>
      <c r="M81" s="1066"/>
      <c r="N81" s="1066"/>
      <c r="O81" s="1072"/>
      <c r="P81" s="1073"/>
      <c r="Q81" s="1073"/>
    </row>
    <row r="82" spans="2:25" ht="15.75" customHeight="1">
      <c r="B82" s="1066" t="s">
        <v>310</v>
      </c>
      <c r="C82" s="1066"/>
      <c r="D82" s="1066"/>
      <c r="E82" s="1066"/>
      <c r="F82" s="1066"/>
      <c r="G82" s="1066"/>
      <c r="H82" s="1066"/>
      <c r="I82" s="1066"/>
      <c r="J82" s="1066"/>
      <c r="K82" s="1066"/>
      <c r="L82" s="1066"/>
      <c r="M82" s="1066"/>
      <c r="N82" s="1066"/>
      <c r="O82" s="1072"/>
      <c r="P82" s="1073"/>
      <c r="Q82" s="1073"/>
    </row>
    <row r="83" spans="2:25" ht="15.75" customHeight="1">
      <c r="B83" s="1066" t="s">
        <v>311</v>
      </c>
      <c r="C83" s="1066"/>
      <c r="D83" s="1066"/>
      <c r="E83" s="1066"/>
      <c r="F83" s="1066"/>
      <c r="G83" s="1066"/>
      <c r="H83" s="1066"/>
      <c r="I83" s="1066"/>
      <c r="J83" s="1066"/>
      <c r="K83" s="1066"/>
      <c r="L83" s="1066"/>
      <c r="M83" s="1066"/>
      <c r="N83" s="1066"/>
      <c r="O83" s="1072"/>
      <c r="P83" s="1073"/>
      <c r="Q83" s="1073"/>
    </row>
    <row r="84" spans="2:25" ht="15.75" customHeight="1">
      <c r="B84" s="1066" t="s">
        <v>44</v>
      </c>
      <c r="C84" s="1066"/>
      <c r="D84" s="1066"/>
      <c r="E84" s="1066"/>
      <c r="F84" s="1066"/>
      <c r="G84" s="1066"/>
      <c r="H84" s="1066"/>
      <c r="I84" s="1066"/>
      <c r="J84" s="1066"/>
      <c r="K84" s="1066"/>
      <c r="L84" s="1066"/>
      <c r="M84" s="1066"/>
      <c r="N84" s="1066"/>
      <c r="O84" s="1072"/>
      <c r="P84" s="1073"/>
      <c r="Q84" s="1073"/>
    </row>
    <row r="85" spans="2:25" ht="15.75" customHeight="1">
      <c r="B85" s="1066" t="s">
        <v>45</v>
      </c>
      <c r="C85" s="1066"/>
      <c r="D85" s="1066"/>
      <c r="E85" s="1066"/>
      <c r="F85" s="1066"/>
      <c r="G85" s="1066"/>
      <c r="H85" s="1066"/>
      <c r="I85" s="1066"/>
      <c r="J85" s="1066"/>
      <c r="K85" s="1066"/>
      <c r="L85" s="1066"/>
      <c r="M85" s="1066"/>
      <c r="N85" s="1066"/>
      <c r="O85" s="1072"/>
      <c r="P85" s="1073"/>
      <c r="Q85" s="1073"/>
    </row>
    <row r="86" spans="2:25" ht="15.75" customHeight="1">
      <c r="B86" s="1066" t="s">
        <v>46</v>
      </c>
      <c r="C86" s="1066"/>
      <c r="D86" s="1066"/>
      <c r="E86" s="1066"/>
      <c r="F86" s="1066"/>
      <c r="G86" s="1066"/>
      <c r="H86" s="1066"/>
      <c r="I86" s="1066"/>
      <c r="J86" s="1066"/>
      <c r="K86" s="1066"/>
      <c r="L86" s="1066"/>
      <c r="M86" s="1066"/>
      <c r="N86" s="1066"/>
      <c r="O86" s="1072"/>
      <c r="P86" s="1073"/>
      <c r="Q86" s="1073"/>
    </row>
    <row r="87" spans="2:25" ht="15.75" customHeight="1">
      <c r="B87" s="1066" t="s">
        <v>47</v>
      </c>
      <c r="C87" s="1066"/>
      <c r="D87" s="1066"/>
      <c r="E87" s="1066"/>
      <c r="F87" s="1066"/>
      <c r="G87" s="1066"/>
      <c r="H87" s="1066"/>
      <c r="I87" s="1066"/>
      <c r="J87" s="1066"/>
      <c r="K87" s="1066"/>
      <c r="L87" s="1066"/>
      <c r="M87" s="1066"/>
      <c r="N87" s="1066"/>
      <c r="O87" s="1072"/>
      <c r="P87" s="1073"/>
      <c r="Q87" s="1073"/>
    </row>
    <row r="88" spans="2:25" ht="15.75" customHeight="1">
      <c r="B88" s="1066" t="s">
        <v>48</v>
      </c>
      <c r="C88" s="1066"/>
      <c r="D88" s="1066"/>
      <c r="E88" s="1066"/>
      <c r="F88" s="1066"/>
      <c r="G88" s="1066"/>
      <c r="H88" s="1066"/>
      <c r="I88" s="1066"/>
      <c r="J88" s="1066"/>
      <c r="K88" s="1066"/>
      <c r="L88" s="1066"/>
      <c r="M88" s="1066"/>
      <c r="N88" s="1066"/>
      <c r="O88" s="1072"/>
      <c r="P88" s="1073"/>
      <c r="Q88" s="1073"/>
    </row>
    <row r="89" spans="2:25" ht="15.75" customHeight="1">
      <c r="B89" s="1066" t="s">
        <v>49</v>
      </c>
      <c r="C89" s="1066"/>
      <c r="D89" s="1066"/>
      <c r="E89" s="1066"/>
      <c r="F89" s="1066"/>
      <c r="G89" s="1066"/>
      <c r="H89" s="1066"/>
      <c r="I89" s="1066"/>
      <c r="J89" s="1066"/>
      <c r="K89" s="1066"/>
      <c r="L89" s="1066"/>
      <c r="M89" s="1066"/>
      <c r="N89" s="1066"/>
      <c r="O89" s="1072"/>
      <c r="P89" s="1073"/>
      <c r="Q89" s="1073"/>
    </row>
    <row r="90" spans="2:25" ht="15.75" customHeight="1">
      <c r="B90" s="1066" t="s">
        <v>50</v>
      </c>
      <c r="C90" s="1066"/>
      <c r="D90" s="1066"/>
      <c r="E90" s="1066"/>
      <c r="F90" s="1066"/>
      <c r="G90" s="1066"/>
      <c r="H90" s="1066"/>
      <c r="I90" s="1066"/>
      <c r="J90" s="1066"/>
      <c r="K90" s="1066"/>
      <c r="L90" s="1066"/>
      <c r="M90" s="1066"/>
      <c r="N90" s="1066"/>
      <c r="O90" s="1072"/>
      <c r="P90" s="1073"/>
      <c r="Q90" s="1073"/>
    </row>
    <row r="91" spans="2:25" ht="15.75" customHeight="1">
      <c r="B91" s="1066" t="s">
        <v>51</v>
      </c>
      <c r="C91" s="1066"/>
      <c r="D91" s="1066"/>
      <c r="E91" s="1066"/>
      <c r="F91" s="1066"/>
      <c r="G91" s="1066"/>
      <c r="H91" s="1066"/>
      <c r="I91" s="1066"/>
      <c r="J91" s="1066"/>
      <c r="K91" s="1066"/>
      <c r="L91" s="1066"/>
      <c r="M91" s="1066"/>
      <c r="N91" s="1066"/>
      <c r="O91" s="1072"/>
      <c r="P91" s="1073"/>
      <c r="Q91" s="1073"/>
    </row>
    <row r="92" spans="2:25" ht="15.75" customHeight="1">
      <c r="B92" s="1066" t="s">
        <v>52</v>
      </c>
      <c r="C92" s="1066"/>
      <c r="D92" s="1066"/>
      <c r="E92" s="1066"/>
      <c r="F92" s="1066"/>
      <c r="G92" s="1066"/>
      <c r="H92" s="1066"/>
      <c r="I92" s="1066"/>
      <c r="J92" s="1066"/>
      <c r="K92" s="1066"/>
      <c r="L92" s="1066"/>
      <c r="M92" s="1066"/>
      <c r="N92" s="1066"/>
      <c r="O92" s="1072"/>
      <c r="P92" s="1073"/>
      <c r="Q92" s="1073"/>
    </row>
    <row r="93" spans="2:25" ht="15.75" customHeight="1">
      <c r="B93" s="1066" t="s">
        <v>53</v>
      </c>
      <c r="C93" s="1066"/>
      <c r="D93" s="1066"/>
      <c r="E93" s="1066"/>
      <c r="F93" s="1066"/>
      <c r="G93" s="1066"/>
      <c r="H93" s="1066"/>
      <c r="I93" s="1066"/>
      <c r="J93" s="1066"/>
      <c r="K93" s="1066"/>
      <c r="L93" s="1066"/>
      <c r="M93" s="1066"/>
      <c r="N93" s="1066"/>
      <c r="O93" s="1072"/>
      <c r="P93" s="1073"/>
      <c r="Q93" s="1073"/>
    </row>
    <row r="94" spans="2:25">
      <c r="B94" s="1074"/>
      <c r="C94" s="1074"/>
      <c r="D94" s="1074"/>
      <c r="E94" s="1074"/>
      <c r="F94" s="1074"/>
      <c r="G94" s="1074"/>
      <c r="H94" s="1074"/>
      <c r="I94" s="1074"/>
      <c r="J94" s="1074"/>
      <c r="K94" s="1074"/>
      <c r="L94" s="1074"/>
      <c r="M94" s="1074"/>
      <c r="N94" s="1074"/>
      <c r="O94" s="1075"/>
      <c r="P94" s="1075"/>
      <c r="Q94" s="1075"/>
    </row>
    <row r="95" spans="2:25">
      <c r="B95" s="1074"/>
      <c r="C95" s="1074"/>
      <c r="D95" s="1074"/>
      <c r="E95" s="1074"/>
      <c r="F95" s="1074"/>
      <c r="G95" s="1074"/>
      <c r="H95" s="1074"/>
      <c r="I95" s="1074"/>
      <c r="J95" s="1074"/>
      <c r="K95" s="1074"/>
      <c r="L95" s="1074"/>
      <c r="M95" s="1074"/>
      <c r="N95" s="1074"/>
      <c r="O95" s="1075"/>
      <c r="P95" s="1075"/>
      <c r="Q95" s="1075"/>
    </row>
    <row r="96" spans="2:25" ht="15" customHeight="1">
      <c r="B96" s="1187" t="s">
        <v>54</v>
      </c>
      <c r="C96" s="1187"/>
      <c r="D96" s="1187"/>
      <c r="E96" s="1187"/>
      <c r="F96" s="1187"/>
      <c r="G96" s="1187"/>
      <c r="H96" s="1187"/>
      <c r="I96" s="1187"/>
      <c r="J96" s="1187"/>
      <c r="K96" s="1187"/>
      <c r="L96" s="1187"/>
      <c r="M96" s="1187"/>
      <c r="N96" s="1187"/>
      <c r="O96" s="1187"/>
      <c r="P96" s="1187"/>
      <c r="Q96" s="1187"/>
      <c r="R96" s="1075"/>
      <c r="S96" s="1075"/>
      <c r="T96" s="1075"/>
      <c r="U96" s="1075"/>
      <c r="V96" s="1075"/>
      <c r="W96" s="1075"/>
      <c r="X96" s="1075"/>
      <c r="Y96" s="1075"/>
    </row>
    <row r="97" spans="1:27" ht="88.5" customHeight="1">
      <c r="B97" s="1196" t="s">
        <v>654</v>
      </c>
      <c r="C97" s="1196"/>
      <c r="D97" s="1196"/>
      <c r="E97" s="1196"/>
      <c r="F97" s="1196"/>
      <c r="G97" s="1196"/>
      <c r="H97" s="1196"/>
      <c r="I97" s="1196"/>
      <c r="J97" s="1196"/>
      <c r="K97" s="1196"/>
      <c r="L97" s="1196"/>
      <c r="M97" s="1196"/>
      <c r="N97" s="1196"/>
      <c r="O97" s="1196"/>
      <c r="P97" s="1196"/>
      <c r="Q97" s="1196"/>
      <c r="R97" s="1196"/>
      <c r="S97" s="1196"/>
      <c r="T97" s="1196"/>
      <c r="U97" s="1076"/>
      <c r="V97" s="1076"/>
      <c r="W97" s="1076"/>
      <c r="X97" s="1075"/>
      <c r="Y97" s="1075"/>
    </row>
    <row r="98" spans="1:27" s="1077" customFormat="1">
      <c r="B98" s="1197"/>
      <c r="C98" s="1197"/>
      <c r="D98" s="1197"/>
      <c r="E98" s="1197"/>
      <c r="F98" s="1197"/>
      <c r="G98" s="1197"/>
      <c r="H98" s="1197"/>
      <c r="I98" s="1197"/>
      <c r="J98" s="1197"/>
      <c r="K98" s="1197"/>
      <c r="L98" s="1078"/>
      <c r="M98" s="1078"/>
      <c r="N98" s="1078"/>
      <c r="O98" s="1078"/>
      <c r="P98" s="1079"/>
      <c r="Q98" s="1079"/>
      <c r="R98" s="1079"/>
      <c r="S98" s="1079"/>
      <c r="T98" s="1079"/>
      <c r="U98" s="1079"/>
      <c r="V98" s="1079"/>
      <c r="W98" s="1079"/>
      <c r="X98" s="1079"/>
      <c r="Y98" s="1079"/>
    </row>
    <row r="99" spans="1:27">
      <c r="B99" s="1057"/>
      <c r="C99" s="1057"/>
      <c r="D99" s="1057"/>
      <c r="E99" s="1057"/>
      <c r="F99" s="1057"/>
      <c r="G99" s="1057"/>
      <c r="H99" s="1057"/>
      <c r="I99" s="1057"/>
      <c r="J99" s="1057"/>
      <c r="K99" s="1057"/>
      <c r="L99" s="1057"/>
      <c r="M99" s="1057"/>
      <c r="N99" s="1057"/>
      <c r="O99" s="1057"/>
      <c r="P99" s="1080"/>
      <c r="Q99" s="1080"/>
      <c r="R99" s="1075"/>
      <c r="S99" s="1075"/>
      <c r="T99" s="1075"/>
      <c r="U99" s="1075"/>
      <c r="V99" s="1075"/>
      <c r="W99" s="1075"/>
      <c r="X99" s="1075"/>
      <c r="Y99" s="1075"/>
    </row>
    <row r="100" spans="1:27" ht="15" customHeight="1">
      <c r="B100" s="1187" t="s">
        <v>55</v>
      </c>
      <c r="C100" s="1187"/>
      <c r="D100" s="1187"/>
      <c r="E100" s="1187"/>
      <c r="F100" s="1187"/>
      <c r="G100" s="1187"/>
      <c r="H100" s="1187"/>
      <c r="I100" s="1187"/>
      <c r="J100" s="1187"/>
      <c r="K100" s="1187"/>
      <c r="L100" s="1187"/>
      <c r="M100" s="1187"/>
      <c r="N100" s="1187"/>
      <c r="O100" s="1187"/>
      <c r="P100" s="1187"/>
      <c r="Q100" s="1187"/>
      <c r="R100" s="1187"/>
      <c r="S100" s="1187"/>
      <c r="T100" s="1187"/>
      <c r="U100" s="1187"/>
      <c r="V100" s="1187"/>
      <c r="W100" s="1187"/>
      <c r="X100" s="1187"/>
      <c r="Y100" s="1187"/>
      <c r="Z100" s="1187"/>
      <c r="AA100" s="1187"/>
    </row>
    <row r="101" spans="1:27" ht="13" customHeight="1">
      <c r="A101" s="1081">
        <f t="shared" ref="A101:A143" si="4">A8</f>
        <v>1</v>
      </c>
      <c r="B101" s="1082" t="str">
        <f>(CONCATENATE(B8,": ",'26. Source - CEQ MWBs'!C11))</f>
        <v>*,** Albania (2015): n.a.</v>
      </c>
      <c r="C101" s="1071"/>
      <c r="D101" s="1071"/>
      <c r="E101" s="1071"/>
      <c r="F101" s="1071"/>
      <c r="G101" s="1071"/>
      <c r="H101" s="1071"/>
      <c r="I101" s="1071"/>
      <c r="J101" s="1071"/>
      <c r="K101" s="1071"/>
      <c r="L101" s="1071"/>
      <c r="M101" s="1071"/>
      <c r="N101" s="1071"/>
      <c r="O101" s="1071"/>
      <c r="P101" s="1071"/>
      <c r="Q101" s="1071"/>
      <c r="R101" s="1071"/>
      <c r="S101" s="1071"/>
      <c r="T101" s="1071"/>
      <c r="U101" s="1071"/>
      <c r="V101" s="1071"/>
      <c r="W101" s="1071"/>
      <c r="X101" s="1071"/>
      <c r="Y101" s="1071"/>
      <c r="Z101" s="1071"/>
      <c r="AA101" s="1071"/>
    </row>
    <row r="102" spans="1:27" ht="13" customHeight="1">
      <c r="A102" s="1081">
        <f t="shared" si="4"/>
        <v>2</v>
      </c>
      <c r="B102" s="1082" t="str">
        <f>(CONCATENATE(B9,": ",'26. Source - CEQ MWBs'!C12))</f>
        <v>Argentina (2012): Rossignolo, Dario. 2017. “CEQ Master Workbook: Argentina (2012-2013),” CEQ Data Center on Fiscal Redistribution (CEQ Institute, Tulane University). Jun 8, 2018.</v>
      </c>
      <c r="C102" s="1071"/>
      <c r="D102" s="1071"/>
      <c r="E102" s="1071"/>
      <c r="F102" s="1071"/>
      <c r="G102" s="1071"/>
      <c r="H102" s="1071"/>
      <c r="I102" s="1071"/>
      <c r="J102" s="1071"/>
      <c r="K102" s="1071"/>
      <c r="L102" s="1071"/>
      <c r="M102" s="1071"/>
      <c r="N102" s="1071"/>
      <c r="O102" s="1071"/>
      <c r="P102" s="1071"/>
      <c r="Q102" s="1071"/>
      <c r="R102" s="1071"/>
      <c r="S102" s="1071"/>
      <c r="T102" s="1071"/>
      <c r="U102" s="1071"/>
      <c r="V102" s="1071"/>
      <c r="W102" s="1071"/>
      <c r="X102" s="1071"/>
      <c r="Y102" s="1071"/>
      <c r="Z102" s="1071"/>
      <c r="AA102" s="1071"/>
    </row>
    <row r="103" spans="1:27" ht="13" customHeight="1">
      <c r="A103" s="1081">
        <f t="shared" si="4"/>
        <v>3</v>
      </c>
      <c r="B103" s="1082" t="str">
        <f>(CONCATENATE(B10,": ",'26. Source - CEQ MWBs'!C13))</f>
        <v>Armenia (2011): Younger, Stephen D., Artsvi Khachatryan, Gohar Gyulumyan, Nistha Sinha, and Ulrich Bartsch. 2019. “CEQ Master Workbook: Armenia (2011),” CEQ Data Center on Fiscal Redistribution (CEQ Institute, Tulane University and the World Bank). June 8, 2019.</v>
      </c>
      <c r="C103" s="1083"/>
      <c r="D103" s="1083"/>
      <c r="E103" s="1083"/>
      <c r="F103" s="1083"/>
      <c r="G103" s="1083"/>
      <c r="H103" s="1083"/>
      <c r="I103" s="1083"/>
      <c r="J103" s="1083"/>
      <c r="K103" s="1083"/>
      <c r="L103" s="1083"/>
      <c r="M103" s="1083"/>
      <c r="N103" s="1083"/>
      <c r="O103" s="1083"/>
      <c r="P103" s="1083"/>
      <c r="Q103" s="1084"/>
      <c r="R103" s="999"/>
      <c r="S103" s="999"/>
      <c r="T103" s="999"/>
      <c r="U103" s="999"/>
      <c r="V103" s="999"/>
      <c r="W103" s="999"/>
      <c r="X103" s="999"/>
      <c r="Y103" s="999"/>
    </row>
    <row r="104" spans="1:27" ht="13" customHeight="1">
      <c r="A104" s="1081">
        <f t="shared" si="4"/>
        <v>4</v>
      </c>
      <c r="B104" s="1082" t="str">
        <f>(CONCATENATE(B11,": ",'26. Source - CEQ MWBs'!C14))</f>
        <v>*,** Belarus (2015): n.a.</v>
      </c>
      <c r="C104" s="1083"/>
      <c r="D104" s="1083"/>
      <c r="E104" s="1083"/>
      <c r="F104" s="1083"/>
      <c r="G104" s="1083"/>
      <c r="H104" s="1083"/>
      <c r="I104" s="1083"/>
      <c r="J104" s="1083"/>
      <c r="K104" s="1083"/>
      <c r="L104" s="1083"/>
      <c r="M104" s="1083"/>
      <c r="N104" s="1083"/>
      <c r="O104" s="1083"/>
      <c r="P104" s="1083"/>
      <c r="Q104" s="1085"/>
    </row>
    <row r="105" spans="1:27" ht="13" customHeight="1">
      <c r="A105" s="1081">
        <f t="shared" si="4"/>
        <v>5</v>
      </c>
      <c r="B105" s="1082" t="str">
        <f>(CONCATENATE(B12,": ",'26. Source - CEQ MWBs'!C15))</f>
        <v>Bolivia (2009): Paz Arauco, Veronica, George Gray-Molina, Wilson Jimenez and Ernesto Yañez. 2014. “CEQ Master Workbook: Bolivia (2009),” CEQ Data Center on Fiscal Redistribution (CEQ Institute, Tulane University). September 22, 2014.</v>
      </c>
      <c r="C105" s="1083"/>
      <c r="D105" s="1083"/>
      <c r="E105" s="1083"/>
      <c r="F105" s="1083"/>
      <c r="G105" s="1083"/>
      <c r="H105" s="1083"/>
      <c r="I105" s="1083"/>
      <c r="J105" s="1083"/>
      <c r="K105" s="1083"/>
      <c r="L105" s="1083"/>
      <c r="M105" s="1083"/>
      <c r="N105" s="1083"/>
      <c r="O105" s="1083"/>
      <c r="P105" s="1083"/>
      <c r="Q105" s="1085"/>
    </row>
    <row r="106" spans="1:27" ht="13" customHeight="1">
      <c r="A106" s="1081">
        <f t="shared" si="4"/>
        <v>6</v>
      </c>
      <c r="B106" s="1082" t="str">
        <f>(CONCATENATE(B13,": ",'26. Source - CEQ MWBs'!C16))</f>
        <v>Brazil (2008): Higgins, Sean, Claudiney Pereira, and, Maynor Cabrera. 2019. “CEQ Master Workbook: Brazil (2008-2009),” CEQ Data Center on Fiscal Redistribution (CEQ Institute, Tulane University). May 3, 2019.</v>
      </c>
      <c r="C106" s="1083"/>
      <c r="D106" s="1083"/>
      <c r="E106" s="1083"/>
      <c r="F106" s="1083"/>
      <c r="G106" s="1083"/>
      <c r="H106" s="1083"/>
      <c r="I106" s="1083"/>
      <c r="J106" s="1083"/>
      <c r="K106" s="1083"/>
      <c r="L106" s="1083"/>
      <c r="M106" s="1083"/>
      <c r="N106" s="1083"/>
      <c r="O106" s="1083"/>
      <c r="P106" s="1083"/>
      <c r="Q106" s="1085"/>
    </row>
    <row r="107" spans="1:27" ht="13" customHeight="1">
      <c r="A107" s="1081">
        <f t="shared" si="4"/>
        <v>7</v>
      </c>
      <c r="B107" s="1082" t="str">
        <f>(CONCATENATE(B14,": ",'26. Source - CEQ MWBs'!C17))</f>
        <v>*,** Burkina Faso (2014): n.a.</v>
      </c>
      <c r="C107" s="1082"/>
      <c r="D107" s="1082"/>
      <c r="E107" s="1083"/>
      <c r="F107" s="1083"/>
      <c r="G107" s="1083"/>
      <c r="H107" s="1083"/>
      <c r="I107" s="1083"/>
      <c r="J107" s="1083"/>
      <c r="K107" s="1083"/>
      <c r="L107" s="1083"/>
      <c r="M107" s="1083"/>
      <c r="N107" s="1083"/>
      <c r="O107" s="1083"/>
      <c r="P107" s="1083"/>
      <c r="Q107" s="1084"/>
      <c r="R107" s="999"/>
      <c r="S107" s="999"/>
      <c r="T107" s="999"/>
      <c r="U107" s="999"/>
      <c r="V107" s="999"/>
      <c r="W107" s="999"/>
      <c r="X107" s="999"/>
      <c r="Y107" s="999"/>
    </row>
    <row r="108" spans="1:27" ht="13" customHeight="1">
      <c r="A108" s="1081">
        <f t="shared" si="4"/>
        <v>8</v>
      </c>
      <c r="B108" s="1082" t="str">
        <f>(CONCATENATE(B15,": ",'26. Source - CEQ MWBs'!C18))</f>
        <v>Chile (2013): Martinez-Aguilar, Sandra and Eduardo Ortiz-Juarez. 2016. “CEQ Master Workbook: Chile (2013),” CEQ Data Center on Fiscal Redistribution (CEQ Institute, Tulane University and the World Bank). October 7, 2016.</v>
      </c>
      <c r="C108" s="1083"/>
      <c r="D108" s="1083"/>
      <c r="E108" s="1083"/>
      <c r="F108" s="1083"/>
      <c r="G108" s="1083"/>
      <c r="H108" s="1083"/>
      <c r="I108" s="1083"/>
      <c r="J108" s="1083"/>
      <c r="K108" s="1083"/>
      <c r="L108" s="1083"/>
      <c r="M108" s="1083"/>
      <c r="N108" s="1083"/>
      <c r="O108" s="1083"/>
      <c r="P108" s="1083"/>
      <c r="Q108" s="1085"/>
    </row>
    <row r="109" spans="1:27" ht="13" customHeight="1">
      <c r="A109" s="1081">
        <f t="shared" si="4"/>
        <v>9</v>
      </c>
      <c r="B109" s="1082" t="str">
        <f>(CONCATENATE(B16,": ",'26. Source - CEQ MWBs'!C19))</f>
        <v>Colombia (2010): Melendez, Marcela and Valentina Martinez. 2019. “CEQ Master Workbook: Colombia (2010),” CEQ Data Center on Fiscal Redistribution (CEQ Institute, Tulane University and Inter-American Development Bank). February 20, 2019.</v>
      </c>
      <c r="C109" s="1083"/>
      <c r="D109" s="1083"/>
      <c r="E109" s="1083"/>
      <c r="F109" s="1083"/>
      <c r="G109" s="1083"/>
      <c r="H109" s="1083"/>
      <c r="I109" s="1083"/>
      <c r="J109" s="1083"/>
      <c r="K109" s="1083"/>
      <c r="L109" s="1083"/>
      <c r="M109" s="1083"/>
      <c r="N109" s="1083"/>
      <c r="O109" s="1083"/>
      <c r="P109" s="1083"/>
      <c r="Q109" s="1085"/>
    </row>
    <row r="110" spans="1:27" ht="13" customHeight="1">
      <c r="A110" s="1081">
        <f t="shared" si="4"/>
        <v>0</v>
      </c>
      <c r="B110" s="1082" t="str">
        <f>(CONCATENATE(B17,": ",'26. Source - CEQ MWBs'!C20))</f>
        <v>Colombia (2014): Melendez, Marcela and Valentina Martinez. 2019. “CEQ Master Workbook: Colombia (2014),” CEQ Data Center on Fiscal Redistribution (CEQ Institute, Tulane University and Inter-American Development Bank). February 28, 2019.</v>
      </c>
      <c r="C110" s="1083"/>
      <c r="D110" s="1083"/>
      <c r="E110" s="1083"/>
      <c r="F110" s="1083"/>
      <c r="G110" s="1083"/>
      <c r="H110" s="1083"/>
      <c r="I110" s="1083"/>
      <c r="J110" s="1083"/>
      <c r="K110" s="1083"/>
      <c r="L110" s="1083"/>
      <c r="M110" s="1083"/>
      <c r="N110" s="1083"/>
      <c r="O110" s="1083"/>
      <c r="P110" s="1083"/>
      <c r="Q110" s="1084"/>
      <c r="R110" s="999"/>
      <c r="S110" s="999"/>
      <c r="T110" s="999"/>
      <c r="U110" s="999"/>
      <c r="V110" s="999"/>
      <c r="W110" s="999"/>
      <c r="X110" s="999"/>
      <c r="Y110" s="999"/>
    </row>
    <row r="111" spans="1:27" ht="13" customHeight="1">
      <c r="A111" s="1081">
        <f t="shared" si="4"/>
        <v>10</v>
      </c>
      <c r="B111" s="1082" t="str">
        <f>(CONCATENATE(B18,": ",'26. Source - CEQ MWBs'!C21))</f>
        <v>*,** Comoros (2014): n.a.</v>
      </c>
      <c r="C111" s="1083"/>
      <c r="D111" s="1083"/>
      <c r="E111" s="1083"/>
      <c r="F111" s="1083"/>
      <c r="G111" s="1083"/>
      <c r="H111" s="1083"/>
      <c r="I111" s="1083"/>
      <c r="J111" s="1083"/>
      <c r="K111" s="1083"/>
      <c r="L111" s="1083"/>
      <c r="M111" s="1083"/>
      <c r="N111" s="1083"/>
      <c r="O111" s="1083"/>
      <c r="P111" s="1083"/>
      <c r="Q111" s="1084"/>
      <c r="R111" s="999"/>
      <c r="S111" s="999"/>
      <c r="T111" s="999"/>
      <c r="U111" s="999"/>
      <c r="V111" s="999"/>
      <c r="W111" s="999"/>
      <c r="X111" s="999"/>
      <c r="Y111" s="999"/>
    </row>
    <row r="112" spans="1:27" ht="13" customHeight="1">
      <c r="A112" s="1081">
        <f t="shared" si="4"/>
        <v>11</v>
      </c>
      <c r="B112" s="1082" t="str">
        <f>(CONCATENATE(B19,": ",'26. Source - CEQ MWBs'!C22))</f>
        <v>Costa Rica (2010): Sauma, Pablo and Juan Diego Trejos. 2014. “CEQ Master Workbook: Costa Rica (2010),” CEQ Data Center on Fiscal Redistribution (CEQ Institute, Tulane University). February 14, 2014.</v>
      </c>
      <c r="C112" s="1083"/>
      <c r="D112" s="1083"/>
      <c r="E112" s="1083"/>
      <c r="F112" s="1083"/>
      <c r="G112" s="1083"/>
      <c r="H112" s="1083"/>
      <c r="I112" s="1083"/>
      <c r="J112" s="1083"/>
      <c r="K112" s="1083"/>
      <c r="L112" s="1083"/>
      <c r="M112" s="1083"/>
      <c r="N112" s="1083"/>
      <c r="O112" s="1083"/>
      <c r="P112" s="1083"/>
      <c r="Q112" s="1085"/>
    </row>
    <row r="113" spans="1:25" ht="13" customHeight="1">
      <c r="A113" s="1081">
        <f t="shared" si="4"/>
        <v>12</v>
      </c>
      <c r="B113" s="1082" t="str">
        <f>(CONCATENATE(B20,": ",'26. Source - CEQ MWBs'!C23))</f>
        <v>*,** Croatia (2014): n.a.</v>
      </c>
      <c r="C113" s="1083"/>
      <c r="D113" s="1083"/>
      <c r="E113" s="1083"/>
      <c r="F113" s="1083"/>
      <c r="G113" s="1083"/>
      <c r="H113" s="1083"/>
      <c r="I113" s="1083"/>
      <c r="J113" s="1083"/>
      <c r="K113" s="1083"/>
      <c r="L113" s="1083"/>
      <c r="M113" s="1083"/>
      <c r="N113" s="1083"/>
      <c r="O113" s="1083"/>
      <c r="P113" s="1083"/>
      <c r="Q113" s="1085"/>
    </row>
    <row r="114" spans="1:25" ht="13" customHeight="1">
      <c r="A114" s="1081">
        <f t="shared" si="4"/>
        <v>13</v>
      </c>
      <c r="B114" s="1082" t="str">
        <f>(CONCATENATE(B21,": ",'26. Source - CEQ MWBs'!C24))</f>
        <v xml:space="preserve">Dominican Republic (2006): Aristy-Escuder, Jaime. 2019. “CEQ Master Workbook: Dominican Republic (2006-2007),” CEQ Data Center on Fiscal Redistribution (CEQ Institute, Tulane University). January 23, 2019. </v>
      </c>
      <c r="C114" s="1083"/>
      <c r="D114" s="1083"/>
      <c r="E114" s="1083"/>
      <c r="F114" s="1083"/>
      <c r="G114" s="1083"/>
      <c r="H114" s="1083"/>
      <c r="I114" s="1083"/>
      <c r="J114" s="1083"/>
      <c r="K114" s="1083"/>
      <c r="L114" s="1083"/>
      <c r="M114" s="1083"/>
      <c r="N114" s="1083"/>
      <c r="O114" s="1083"/>
      <c r="P114" s="1083"/>
      <c r="Q114" s="1085"/>
    </row>
    <row r="115" spans="1:25" ht="13" customHeight="1">
      <c r="A115" s="1081">
        <f t="shared" si="4"/>
        <v>14</v>
      </c>
      <c r="B115" s="1082" t="str">
        <f>(CONCATENATE(B22,": ",'26. Source - CEQ MWBs'!C25))</f>
        <v>Ecuador (2011): Llerena Pinto, Freddy Paul, Maria Cristhina Llerena Pinto, Roberto Carlos Saa Daza, and Maria Andrea Llerena Pinto. 2017. “CEQ Master Workbook: Ecuador (2011-2012),” CEQ Data Center on Fiscal Redistribution (CEQ Institute, Tulane University). January 5, 2017.</v>
      </c>
      <c r="C115" s="1083"/>
      <c r="D115" s="1083"/>
      <c r="E115" s="1083"/>
      <c r="F115" s="1083"/>
      <c r="G115" s="1083"/>
      <c r="H115" s="1083"/>
      <c r="I115" s="1083"/>
      <c r="J115" s="1083"/>
      <c r="K115" s="1083"/>
      <c r="L115" s="1083"/>
      <c r="M115" s="1083"/>
      <c r="N115" s="1083"/>
      <c r="O115" s="1083"/>
      <c r="P115" s="1083"/>
      <c r="Q115" s="1085"/>
    </row>
    <row r="116" spans="1:25" ht="13" customHeight="1">
      <c r="A116" s="1081">
        <f t="shared" si="4"/>
        <v>15</v>
      </c>
      <c r="B116" s="1082" t="str">
        <f>(CONCATENATE(B23,": ",'26. Source - CEQ MWBs'!C26))</f>
        <v>*,** Egypt (2015): n.a.</v>
      </c>
      <c r="C116" s="1083"/>
      <c r="D116" s="1083"/>
      <c r="E116" s="1083"/>
      <c r="F116" s="1083"/>
      <c r="G116" s="1083"/>
      <c r="H116" s="1083"/>
      <c r="I116" s="1083"/>
      <c r="J116" s="1083"/>
      <c r="K116" s="1083"/>
      <c r="L116" s="1083"/>
      <c r="M116" s="1083"/>
      <c r="N116" s="1083"/>
      <c r="O116" s="1083"/>
      <c r="P116" s="1083"/>
      <c r="Q116" s="1085"/>
    </row>
    <row r="117" spans="1:25" ht="13" customHeight="1">
      <c r="A117" s="1081">
        <f t="shared" si="4"/>
        <v>16</v>
      </c>
      <c r="B117" s="1082" t="str">
        <f>(CONCATENATE(B24,": ",'26. Source - CEQ MWBs'!C27))</f>
        <v>El Salvador (2011): Oliva, Jose Andres. 2019. “CEQ Master Workbook: El Salvador (2011),” CEQ Data Center on Fiscal Redistribution (CEQ Institute, Tulane University and Inter-American Development Bank). October 23, 2019.</v>
      </c>
      <c r="C117" s="1083"/>
      <c r="D117" s="1083"/>
      <c r="E117" s="1083"/>
      <c r="F117" s="1083"/>
      <c r="G117" s="1083"/>
      <c r="H117" s="1083"/>
      <c r="I117" s="1083"/>
      <c r="J117" s="1083"/>
      <c r="K117" s="1083"/>
      <c r="L117" s="1083"/>
      <c r="M117" s="1083"/>
      <c r="N117" s="1083"/>
      <c r="O117" s="1083"/>
      <c r="P117" s="1083"/>
      <c r="Q117" s="1084"/>
      <c r="R117" s="999"/>
      <c r="S117" s="999"/>
      <c r="T117" s="999"/>
      <c r="U117" s="999"/>
      <c r="V117" s="999"/>
      <c r="W117" s="999"/>
      <c r="X117" s="999"/>
      <c r="Y117" s="999"/>
    </row>
    <row r="118" spans="1:25" ht="13" customHeight="1">
      <c r="A118" s="1081">
        <f t="shared" si="4"/>
        <v>17</v>
      </c>
      <c r="B118" s="1082" t="str">
        <f>(CONCATENATE(B25,": ",'26. Source - CEQ MWBs'!C28))</f>
        <v>Ethiopia (2010): Hill, Ruth, Eyasu Tsehaye and Tassew Woldehanna. 2014. “CEQ Master Workbook: Ethiopia (2010-2011),” CEQ Data Center on Fiscal Redistribution (CEQ Institute, Tulane University and the World Bank). September 28, 2014.</v>
      </c>
      <c r="C118" s="1083"/>
      <c r="D118" s="1083"/>
      <c r="E118" s="1083"/>
      <c r="F118" s="1083"/>
      <c r="G118" s="1083"/>
      <c r="H118" s="1083"/>
      <c r="I118" s="1083"/>
      <c r="J118" s="1083"/>
      <c r="K118" s="1083"/>
      <c r="L118" s="1083"/>
      <c r="M118" s="1083"/>
      <c r="N118" s="1083"/>
      <c r="O118" s="1083"/>
      <c r="P118" s="1083"/>
      <c r="Q118" s="1085"/>
    </row>
    <row r="119" spans="1:25" ht="13" customHeight="1">
      <c r="A119" s="1081">
        <f t="shared" si="4"/>
        <v>18</v>
      </c>
      <c r="B119" s="1082" t="str">
        <f>(CONCATENATE(B26,": ",'26. Source - CEQ MWBs'!C29))</f>
        <v>Georgia (2013): Cancho, Cesar and Elena Bondarenko. 2015. “CEQ Master Workbook: Georgia (2013),” CEQ Data Center on Fiscal Redistribution (CEQ Institute, Tulane University and the World Bank). December 31, 2015.</v>
      </c>
      <c r="C119" s="1083"/>
      <c r="D119" s="1083"/>
      <c r="E119" s="1083"/>
      <c r="F119" s="1083"/>
      <c r="G119" s="1083"/>
      <c r="H119" s="1083"/>
      <c r="I119" s="1083"/>
      <c r="J119" s="1083"/>
      <c r="K119" s="1083"/>
      <c r="L119" s="1083"/>
      <c r="M119" s="1083"/>
      <c r="N119" s="1083"/>
      <c r="O119" s="1083"/>
      <c r="P119" s="1083"/>
      <c r="Q119" s="1085"/>
    </row>
    <row r="120" spans="1:25" ht="13" customHeight="1">
      <c r="A120" s="1081">
        <f t="shared" si="4"/>
        <v>19</v>
      </c>
      <c r="B120" s="1082" t="str">
        <f>(CONCATENATE(B27,": ",'26. Source - CEQ MWBs'!C30))</f>
        <v>Ghana (2012): Younger, Stephen, Eric Osei-Assibey, and Felix Oppong. 2018. “CEQ Master Workbook: Ghana (2012-2013),” CEQ Data Center on Fiscal Redistribution (CEQ Institute, Tulane University). October 27, 2018.</v>
      </c>
      <c r="C120" s="1083"/>
      <c r="D120" s="1083"/>
      <c r="E120" s="1083"/>
      <c r="F120" s="1083"/>
      <c r="G120" s="1083"/>
      <c r="H120" s="1083"/>
      <c r="I120" s="1083"/>
      <c r="J120" s="1083"/>
      <c r="K120" s="1083"/>
      <c r="L120" s="1083"/>
      <c r="M120" s="1083"/>
      <c r="N120" s="1083"/>
      <c r="O120" s="1083"/>
      <c r="P120" s="1083"/>
      <c r="Q120" s="1085"/>
    </row>
    <row r="121" spans="1:25" ht="13" customHeight="1">
      <c r="A121" s="1081">
        <f t="shared" si="4"/>
        <v>20</v>
      </c>
      <c r="B121" s="1082" t="str">
        <f>(CONCATENATE(B28,": ",'26. Source - CEQ MWBs'!C31))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1" s="1083"/>
      <c r="D121" s="1083"/>
      <c r="E121" s="1083"/>
      <c r="F121" s="1083"/>
      <c r="G121" s="1083"/>
      <c r="H121" s="1083"/>
      <c r="I121" s="1083"/>
      <c r="J121" s="1083"/>
      <c r="K121" s="1083"/>
      <c r="L121" s="1083"/>
      <c r="M121" s="1083"/>
      <c r="N121" s="1083"/>
      <c r="O121" s="1083"/>
      <c r="P121" s="1083"/>
      <c r="Q121" s="1085"/>
    </row>
    <row r="122" spans="1:25" ht="13" customHeight="1">
      <c r="A122" s="1081">
        <f t="shared" si="4"/>
        <v>21</v>
      </c>
      <c r="B122" s="1082" t="str">
        <f>(CONCATENATE(B29,": ",'26. Source - CEQ MWBs'!C32))</f>
        <v>*,** Guinea (2012): n.a.</v>
      </c>
      <c r="C122" s="1083"/>
      <c r="D122" s="1083"/>
      <c r="E122" s="1083"/>
      <c r="F122" s="1083"/>
      <c r="G122" s="1083"/>
      <c r="H122" s="1083"/>
      <c r="I122" s="1083"/>
      <c r="J122" s="1083"/>
      <c r="K122" s="1083"/>
      <c r="L122" s="1083"/>
      <c r="M122" s="1083"/>
      <c r="N122" s="1083"/>
      <c r="O122" s="1083"/>
      <c r="P122" s="1083"/>
      <c r="Q122" s="1085"/>
    </row>
    <row r="123" spans="1:25" ht="13" customHeight="1">
      <c r="A123" s="1081">
        <f t="shared" si="4"/>
        <v>22</v>
      </c>
      <c r="B123" s="1082" t="str">
        <f>(CONCATENATE(B30,": ",'26. Source - CEQ MWBs'!C33))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23" s="1083"/>
      <c r="D123" s="1083"/>
      <c r="E123" s="1083"/>
      <c r="F123" s="1083"/>
      <c r="G123" s="1083"/>
      <c r="H123" s="1083"/>
      <c r="I123" s="1083"/>
      <c r="J123" s="1083"/>
      <c r="K123" s="1083"/>
      <c r="L123" s="1083"/>
      <c r="M123" s="1083"/>
      <c r="N123" s="1083"/>
      <c r="O123" s="1083"/>
      <c r="P123" s="1083"/>
      <c r="Q123" s="1085"/>
    </row>
    <row r="124" spans="1:25" ht="13" customHeight="1">
      <c r="A124" s="1081">
        <f t="shared" si="4"/>
        <v>23</v>
      </c>
      <c r="B124" s="1082" t="str">
        <f>(CONCATENATE(B31,": ",'26. Source - CEQ MWBs'!C34))</f>
        <v>Indonesia (2012): Afkar, Rythia, Jon Jellema, and Matthew Wai-Poi. 2015. “CEQ Master Workbook: Indonesia (2012),” CEQ Data Center on Fiscal Redistribution (CEQ Institute, Tulane University and the World Bank). August 5, 2015.</v>
      </c>
      <c r="C124" s="1083"/>
      <c r="D124" s="1083"/>
      <c r="E124" s="1083"/>
      <c r="F124" s="1083"/>
      <c r="G124" s="1083"/>
      <c r="H124" s="1083"/>
      <c r="I124" s="1083"/>
      <c r="J124" s="1083"/>
      <c r="K124" s="1083"/>
      <c r="L124" s="1083"/>
      <c r="M124" s="1083"/>
      <c r="N124" s="1083"/>
      <c r="O124" s="1083"/>
      <c r="P124" s="1083"/>
      <c r="Q124" s="1085"/>
    </row>
    <row r="125" spans="1:25" ht="13" customHeight="1">
      <c r="A125" s="1081">
        <f t="shared" si="4"/>
        <v>24</v>
      </c>
      <c r="B125" s="1082" t="str">
        <f>(CONCATENATE(B32,": ",'26. Source - CEQ MWBs'!C35))</f>
        <v>Iran (2011): Enami, Ali, Nora Lustig and Alireza Taqdiri. 2017. “CEQ Master Workbook: Iran (2011-2012),” CEQ Data Center on Fiscal Redistribution (CEQ Institute, Tulane University and Economic Research Forum). May 5, 2017.</v>
      </c>
      <c r="C125" s="1083"/>
      <c r="D125" s="1083"/>
      <c r="E125" s="1083"/>
      <c r="F125" s="1083"/>
      <c r="G125" s="1083"/>
      <c r="H125" s="1083"/>
      <c r="I125" s="1083"/>
      <c r="J125" s="1083"/>
      <c r="K125" s="1083"/>
      <c r="L125" s="1083"/>
      <c r="M125" s="1083"/>
      <c r="N125" s="1083"/>
      <c r="O125" s="1083"/>
      <c r="P125" s="1083"/>
      <c r="Q125" s="1084"/>
      <c r="R125" s="999"/>
      <c r="S125" s="999"/>
      <c r="T125" s="999"/>
      <c r="U125" s="999"/>
      <c r="V125" s="999"/>
      <c r="W125" s="999"/>
      <c r="X125" s="999"/>
      <c r="Y125" s="999"/>
    </row>
    <row r="126" spans="1:25" ht="13" customHeight="1">
      <c r="A126" s="1081">
        <f t="shared" si="4"/>
        <v>25</v>
      </c>
      <c r="B126" s="1082" t="str">
        <f>(CONCATENATE(B33,": ",'26. Source - CEQ MWBs'!C36))</f>
        <v>Jordan (2010): Abdel-Halim, Morad, Shamma A. Alam, Yusuf Mansur, Umar Serajuddin and Paolo Verme. 2016. “CEQ Master Workbook: Jordan (2010-2011),” CEQ Data Center on Fiscal Redistribution (CEQ Institute, Tulane University and the World Bank). March 8, 2016.</v>
      </c>
      <c r="C126" s="1083"/>
      <c r="D126" s="1083"/>
      <c r="E126" s="1083"/>
      <c r="F126" s="1083"/>
      <c r="G126" s="1083"/>
      <c r="H126" s="1083"/>
      <c r="I126" s="1083"/>
      <c r="J126" s="1083"/>
      <c r="K126" s="1083"/>
      <c r="L126" s="1083"/>
      <c r="M126" s="1083"/>
      <c r="N126" s="1083"/>
      <c r="O126" s="1083"/>
      <c r="P126" s="1083"/>
      <c r="Q126" s="1084"/>
      <c r="R126" s="999"/>
      <c r="S126" s="999"/>
      <c r="T126" s="999"/>
      <c r="U126" s="999"/>
      <c r="V126" s="999"/>
      <c r="W126" s="999"/>
      <c r="X126" s="999"/>
      <c r="Y126" s="999"/>
    </row>
    <row r="127" spans="1:25" ht="13" customHeight="1">
      <c r="A127" s="1081">
        <f t="shared" si="4"/>
        <v>26</v>
      </c>
      <c r="B127" s="1082" t="str">
        <f>(CONCATENATE(B34,": ",'26. Source - CEQ MWBs'!C37))</f>
        <v>*,** Kenya (2015): n.a.</v>
      </c>
      <c r="C127" s="1083"/>
      <c r="D127" s="1083"/>
      <c r="E127" s="1083"/>
      <c r="F127" s="1083"/>
      <c r="G127" s="1083"/>
      <c r="H127" s="1083"/>
      <c r="I127" s="1083"/>
      <c r="J127" s="1083"/>
      <c r="K127" s="1083"/>
      <c r="L127" s="1083"/>
      <c r="M127" s="1083"/>
      <c r="N127" s="1083"/>
      <c r="O127" s="1083"/>
      <c r="P127" s="1083"/>
      <c r="Q127" s="1085"/>
    </row>
    <row r="128" spans="1:25" ht="13" customHeight="1">
      <c r="A128" s="1081">
        <f t="shared" si="4"/>
        <v>27</v>
      </c>
      <c r="B128" s="1082" t="str">
        <f>(CONCATENATE(B35,": ",'26. Source - CEQ MWBs'!C38))</f>
        <v>*,** Mali (2014): n.a.</v>
      </c>
      <c r="C128" s="1082"/>
      <c r="D128" s="1082"/>
      <c r="E128" s="1083"/>
      <c r="F128" s="1083"/>
      <c r="G128" s="1083"/>
      <c r="H128" s="1083"/>
      <c r="I128" s="1083"/>
      <c r="J128" s="1083"/>
      <c r="K128" s="1083"/>
      <c r="L128" s="1083"/>
      <c r="M128" s="1083"/>
      <c r="N128" s="1083"/>
      <c r="O128" s="1083"/>
      <c r="P128" s="1083"/>
      <c r="Q128" s="1085"/>
    </row>
    <row r="129" spans="1:27" ht="13" customHeight="1">
      <c r="A129" s="1081">
        <f t="shared" si="4"/>
        <v>28</v>
      </c>
      <c r="B129" s="1082" t="str">
        <f>(CONCATENATE(B36,": ",'26. Source - CEQ MWBs'!C39))</f>
        <v>Mexico (2010): Scott, John. 2013. “CEQ Master Workbook: Mexico (2010),” CEQ Data Center on Fiscal Redistribution (CEQ Institute, Tulane University). September 2, 2013.</v>
      </c>
      <c r="C129" s="1083"/>
      <c r="D129" s="1083"/>
      <c r="E129" s="1083"/>
      <c r="F129" s="1083"/>
      <c r="G129" s="1083"/>
      <c r="H129" s="1083"/>
      <c r="I129" s="1083"/>
      <c r="J129" s="1083"/>
      <c r="K129" s="1083"/>
      <c r="L129" s="1083"/>
      <c r="M129" s="1083"/>
      <c r="N129" s="1083"/>
      <c r="O129" s="1083"/>
      <c r="P129" s="1083"/>
      <c r="Q129" s="1084"/>
      <c r="R129" s="999"/>
      <c r="S129" s="999"/>
      <c r="T129" s="999"/>
      <c r="U129" s="999"/>
      <c r="V129" s="999"/>
      <c r="W129" s="999"/>
      <c r="X129" s="999"/>
      <c r="Y129" s="999"/>
    </row>
    <row r="130" spans="1:27" ht="13" customHeight="1">
      <c r="A130" s="1081">
        <f t="shared" si="4"/>
        <v>0</v>
      </c>
      <c r="B130" s="1082" t="str">
        <f>(CONCATENATE(B37,": ",'26. Source - CEQ MWBs'!C40))</f>
        <v>Mexico (2012): Scott, John, Sandra Martinez-Aguilar, Enrique de la Rosa, and Rodrigo Aranda. 2017. “CEQ Master Workbook: Mexico (2012),” CEQ Data Center on Fiscal Redistribution (CEQ Institute, Tulane University). June 15, 2019</v>
      </c>
      <c r="C130" s="1083"/>
      <c r="D130" s="1083"/>
      <c r="E130" s="1083"/>
      <c r="F130" s="1083"/>
      <c r="G130" s="1083"/>
      <c r="H130" s="1083"/>
      <c r="I130" s="1083"/>
      <c r="J130" s="1083"/>
      <c r="K130" s="1083"/>
      <c r="L130" s="1083"/>
      <c r="M130" s="1083"/>
      <c r="N130" s="1083"/>
      <c r="O130" s="1083"/>
      <c r="P130" s="1083"/>
      <c r="Q130" s="1085"/>
    </row>
    <row r="131" spans="1:27" ht="13" customHeight="1">
      <c r="A131" s="1081">
        <f t="shared" si="4"/>
        <v>0</v>
      </c>
      <c r="B131" s="1082" t="str">
        <f>(CONCATENATE(B38,": ",'26. Source - CEQ MWBs'!C41))</f>
        <v>Mexico (2014): Scott, John, Sandra Martinez-Aguilar, Enrique de la Rosa, and Rodrigo Aranda. 2017. “CEQ Master Workbook: Mexico (2014),” CEQ Data Center on Fiscal Redistribution (CEQ Institute, Tulane University). June 15, 2019.</v>
      </c>
      <c r="C131" s="1082"/>
      <c r="D131" s="1082"/>
      <c r="E131" s="1083"/>
      <c r="F131" s="1083"/>
      <c r="G131" s="1083"/>
      <c r="H131" s="1083"/>
      <c r="I131" s="1083"/>
      <c r="J131" s="1083"/>
      <c r="K131" s="1083"/>
      <c r="L131" s="1083"/>
      <c r="M131" s="1083"/>
      <c r="N131" s="1083"/>
      <c r="O131" s="1083"/>
      <c r="P131" s="1083"/>
      <c r="Q131" s="1085"/>
    </row>
    <row r="132" spans="1:27" ht="13" customHeight="1">
      <c r="A132" s="1081">
        <f t="shared" si="4"/>
        <v>29</v>
      </c>
      <c r="B132" s="1082" t="str">
        <f>(CONCATENATE(B39,": ",'26. Source - CEQ MWBs'!C42))</f>
        <v>*,** Mongolia (2016): n.a.</v>
      </c>
      <c r="C132" s="1082"/>
      <c r="D132" s="1082"/>
      <c r="E132" s="1083"/>
      <c r="F132" s="1083"/>
      <c r="G132" s="1083"/>
      <c r="H132" s="1083"/>
      <c r="I132" s="1083"/>
      <c r="J132" s="1083"/>
      <c r="K132" s="1083"/>
      <c r="L132" s="1083"/>
      <c r="M132" s="1083"/>
      <c r="N132" s="1083"/>
      <c r="O132" s="1083"/>
      <c r="P132" s="1083"/>
      <c r="Q132" s="1085"/>
    </row>
    <row r="133" spans="1:27" ht="13" customHeight="1">
      <c r="A133" s="1081">
        <f t="shared" si="4"/>
        <v>30</v>
      </c>
      <c r="B133" s="1082" t="str">
        <f>(CONCATENATE(B40,": ",'26. Source - CEQ MWBs'!C43))</f>
        <v>*,** Namibia (2009): n.a.</v>
      </c>
      <c r="C133" s="1082"/>
      <c r="D133" s="1082"/>
      <c r="E133" s="1083"/>
      <c r="F133" s="1083"/>
      <c r="G133" s="1083"/>
      <c r="H133" s="1083"/>
      <c r="I133" s="1083"/>
      <c r="J133" s="1083"/>
      <c r="K133" s="1083"/>
      <c r="L133" s="1083"/>
      <c r="M133" s="1083"/>
      <c r="N133" s="1083"/>
      <c r="O133" s="1083"/>
      <c r="P133" s="1083"/>
      <c r="Q133" s="1085"/>
    </row>
    <row r="134" spans="1:27" ht="13" customHeight="1">
      <c r="A134" s="1081">
        <f t="shared" si="4"/>
        <v>31</v>
      </c>
      <c r="B134" s="1082" t="str">
        <f>(CONCATENATE(B41,": ",'26. Source - CEQ MWBs'!C44))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34" s="1083"/>
      <c r="D134" s="1083"/>
      <c r="E134" s="1083"/>
      <c r="F134" s="1083"/>
      <c r="G134" s="1083"/>
      <c r="H134" s="1083"/>
      <c r="I134" s="1083"/>
      <c r="J134" s="1083"/>
      <c r="K134" s="1083"/>
      <c r="L134" s="1083"/>
      <c r="M134" s="1083"/>
      <c r="N134" s="1083"/>
      <c r="O134" s="1083"/>
      <c r="P134" s="1083"/>
      <c r="Q134" s="1084"/>
      <c r="R134" s="999"/>
      <c r="S134" s="999"/>
      <c r="T134" s="999"/>
      <c r="U134" s="999"/>
      <c r="V134" s="999"/>
      <c r="W134" s="999"/>
      <c r="X134" s="999"/>
      <c r="Y134" s="999"/>
    </row>
    <row r="135" spans="1:27" ht="13" customHeight="1">
      <c r="A135" s="1081">
        <f t="shared" si="4"/>
        <v>32</v>
      </c>
      <c r="B135" s="1082" t="str">
        <f>(CONCATENATE(B42,": ",'26. Source - CEQ MWBs'!C45))</f>
        <v>*,** Niger (2014): n.a.</v>
      </c>
      <c r="C135" s="1083"/>
      <c r="D135" s="1083"/>
      <c r="E135" s="1083"/>
      <c r="F135" s="1083"/>
      <c r="G135" s="1083"/>
      <c r="H135" s="1083"/>
      <c r="I135" s="1083"/>
      <c r="J135" s="1083"/>
      <c r="K135" s="1083"/>
      <c r="L135" s="1083"/>
      <c r="M135" s="1083"/>
      <c r="N135" s="1083"/>
      <c r="O135" s="1083"/>
      <c r="P135" s="1083"/>
      <c r="Q135" s="1085"/>
    </row>
    <row r="136" spans="1:27" ht="13" customHeight="1">
      <c r="A136" s="1081">
        <f t="shared" si="4"/>
        <v>33</v>
      </c>
      <c r="B136" s="1082" t="str">
        <f>(CONCATENATE(B43,": ",'26. Source - CEQ MWBs'!C46))</f>
        <v>Panama (2016): Martinez-Aguilar, Sandra. 2019. “CEQ Master Workbook: Panama (2016),” CEQ Data Center on Fiscal Redistribution (CEQ Institute, Tulane University and the Economic Co-operation and Development). January 16, 2019.</v>
      </c>
      <c r="C136" s="1083"/>
      <c r="D136" s="1083"/>
      <c r="E136" s="1083"/>
      <c r="F136" s="1083"/>
      <c r="G136" s="1083"/>
      <c r="H136" s="1083"/>
      <c r="I136" s="1083"/>
      <c r="J136" s="1083"/>
      <c r="K136" s="1083"/>
      <c r="L136" s="1083"/>
      <c r="M136" s="1083"/>
      <c r="N136" s="1083"/>
      <c r="O136" s="1083"/>
      <c r="P136" s="1083"/>
      <c r="Q136" s="1085"/>
    </row>
    <row r="137" spans="1:27" ht="13" customHeight="1">
      <c r="A137" s="1081">
        <f t="shared" si="4"/>
        <v>34</v>
      </c>
      <c r="B137" s="1082" t="str">
        <f>(CONCATENATE(B44,": ",'26. Source - CEQ MWBs'!C47))</f>
        <v>Paraguay (2014) : Gimenez, Lea, Maria Ana Lugo, Sandra Martinez-Aguilar, Humberto Colman, Juan Jose Galeano and Gabriela Farfan. 2017. “CEQ Master Workbook: Paraguay (2014) ,” CEQ Data Center (CEQ Institute, Tulane University). February 12, 2017.</v>
      </c>
      <c r="C137" s="1083"/>
      <c r="D137" s="1083"/>
      <c r="E137" s="1083"/>
      <c r="F137" s="1083"/>
      <c r="G137" s="1083"/>
      <c r="H137" s="1083"/>
      <c r="I137" s="1083"/>
      <c r="J137" s="1083"/>
      <c r="K137" s="1083"/>
      <c r="L137" s="1083"/>
      <c r="M137" s="1083"/>
      <c r="N137" s="1083"/>
      <c r="O137" s="1083"/>
      <c r="P137" s="1083"/>
      <c r="Q137" s="1085"/>
    </row>
    <row r="138" spans="1:27" ht="13" customHeight="1">
      <c r="A138" s="1081">
        <f t="shared" si="4"/>
        <v>35</v>
      </c>
      <c r="B138" s="1082" t="str">
        <f>(CONCATENATE(B45,": ",'26. Source - CEQ MWBs'!C48))</f>
        <v>Peru (2009): Jaramillo, Miguel. 2015. “CEQ Master Workbook: Peru (2009),” CEQ Data Center on Fiscal Redistribution (CEQ Institute, Tulane University). August 7, 2015.</v>
      </c>
      <c r="C138" s="1083"/>
      <c r="D138" s="1083"/>
      <c r="E138" s="1083"/>
      <c r="F138" s="1083"/>
      <c r="G138" s="1083"/>
      <c r="H138" s="1083"/>
      <c r="I138" s="1083"/>
      <c r="J138" s="1083"/>
      <c r="K138" s="1083"/>
      <c r="L138" s="1083"/>
      <c r="M138" s="1083"/>
      <c r="N138" s="1083"/>
      <c r="O138" s="1083"/>
      <c r="P138" s="1083"/>
      <c r="Q138" s="1085"/>
    </row>
    <row r="139" spans="1:27" ht="13" customHeight="1">
      <c r="A139" s="1081">
        <f t="shared" si="4"/>
        <v>0</v>
      </c>
      <c r="B139" s="1082" t="str">
        <f>(CONCATENATE(B46,": ",'26. Source - CEQ MWBs'!C49))</f>
        <v>Peru (2011): Jaramillo, Miguel. 2019. “CEQ Master Workbook: Peru (2011),” CEQ Data Center on Fiscal Redistribution (CEQ Institute, Tulane University). February 11, 2019.</v>
      </c>
      <c r="C139" s="1083"/>
      <c r="D139" s="1083"/>
      <c r="E139" s="1083"/>
      <c r="F139" s="1083"/>
      <c r="G139" s="1083"/>
      <c r="H139" s="1083"/>
      <c r="I139" s="1083"/>
      <c r="J139" s="1083"/>
      <c r="K139" s="1083"/>
      <c r="L139" s="1083"/>
      <c r="M139" s="1083"/>
      <c r="N139" s="1083"/>
      <c r="O139" s="1083"/>
      <c r="P139" s="1083"/>
      <c r="Q139" s="1085"/>
    </row>
    <row r="140" spans="1:27" ht="13" customHeight="1">
      <c r="A140" s="1081">
        <f t="shared" si="4"/>
        <v>36</v>
      </c>
      <c r="B140" s="1082" t="str">
        <f>(CONCATENATE(B47,": ",'26. Source - CEQ MWBs'!C50))</f>
        <v>*,** Poland (2014): n.a.</v>
      </c>
      <c r="C140" s="1083"/>
      <c r="D140" s="1083"/>
      <c r="E140" s="1083"/>
      <c r="F140" s="1083"/>
      <c r="G140" s="1083"/>
      <c r="H140" s="1083"/>
      <c r="I140" s="1083"/>
      <c r="J140" s="1083"/>
      <c r="K140" s="1083"/>
      <c r="L140" s="1083"/>
      <c r="M140" s="1083"/>
      <c r="N140" s="1083"/>
      <c r="O140" s="1083"/>
      <c r="P140" s="1083"/>
      <c r="Q140" s="1085"/>
    </row>
    <row r="141" spans="1:27" ht="13" customHeight="1">
      <c r="A141" s="1081">
        <f t="shared" si="4"/>
        <v>37</v>
      </c>
      <c r="B141" s="1082" t="str">
        <f>(CONCATENATE(B48,": ",'26. Source - CEQ MWBs'!C51))</f>
        <v>*,** Romania (2016): n.a.</v>
      </c>
      <c r="C141" s="1083"/>
      <c r="D141" s="1083"/>
      <c r="E141" s="1083"/>
      <c r="F141" s="1083"/>
      <c r="G141" s="1083"/>
      <c r="H141" s="1083"/>
      <c r="I141" s="1083"/>
      <c r="J141" s="1083"/>
      <c r="K141" s="1083"/>
      <c r="L141" s="1083"/>
      <c r="M141" s="1083"/>
      <c r="N141" s="1083"/>
      <c r="O141" s="1083"/>
      <c r="P141" s="1083"/>
      <c r="Q141" s="1084"/>
      <c r="R141" s="999"/>
      <c r="S141" s="999"/>
      <c r="T141" s="999"/>
      <c r="U141" s="999"/>
      <c r="V141" s="999"/>
      <c r="W141" s="999"/>
      <c r="X141" s="999"/>
      <c r="Y141" s="999"/>
    </row>
    <row r="142" spans="1:27" ht="13" customHeight="1">
      <c r="A142" s="1081">
        <f t="shared" si="4"/>
        <v>38</v>
      </c>
      <c r="B142" s="1082" t="str">
        <f>(CONCATENATE(B49,": ",'26. Source - CEQ MWBs'!C52))</f>
        <v>Russia (2010): Popova, Daria. 2019. “CEQ Master Workbook: Russia (2010),” CEQ Data Center on Fiscal Redistribution (CEQ Institute, Tulane University and the World Bank). March 21, 2019.</v>
      </c>
      <c r="C142" s="1086"/>
      <c r="D142" s="1086"/>
      <c r="E142" s="1086"/>
      <c r="F142" s="1086"/>
      <c r="G142" s="1086"/>
      <c r="H142" s="1086"/>
      <c r="I142" s="1086"/>
      <c r="J142" s="1086"/>
      <c r="K142" s="1086"/>
      <c r="L142" s="1086"/>
      <c r="M142" s="1086"/>
      <c r="N142" s="1086"/>
      <c r="O142" s="1086"/>
      <c r="P142" s="1086"/>
      <c r="Q142" s="1086"/>
      <c r="R142" s="1086"/>
      <c r="S142" s="1086"/>
      <c r="T142" s="1086"/>
      <c r="U142" s="1086"/>
      <c r="V142" s="1086"/>
      <c r="W142" s="1086"/>
      <c r="X142" s="1086"/>
      <c r="Y142" s="1086"/>
      <c r="Z142" s="1086"/>
      <c r="AA142" s="1086"/>
    </row>
    <row r="143" spans="1:27" ht="13" customHeight="1">
      <c r="A143" s="1081">
        <f t="shared" si="4"/>
        <v>39</v>
      </c>
      <c r="B143" s="1082" t="str">
        <f>(CONCATENATE(B50,": ",'26. Source - CEQ MWBs'!C53))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43" s="1087"/>
      <c r="D143" s="1087"/>
      <c r="E143" s="1087"/>
      <c r="F143" s="1087"/>
      <c r="G143" s="1087"/>
      <c r="H143" s="1087"/>
      <c r="I143" s="1087"/>
      <c r="J143" s="1087"/>
      <c r="K143" s="1087"/>
      <c r="L143" s="1087"/>
      <c r="M143" s="1087"/>
      <c r="N143" s="1087"/>
      <c r="O143" s="1087"/>
      <c r="P143" s="1087"/>
      <c r="Q143" s="1087"/>
      <c r="R143" s="1087"/>
      <c r="S143" s="1087"/>
      <c r="T143" s="1087"/>
      <c r="U143" s="1087"/>
      <c r="V143" s="1087"/>
      <c r="W143" s="1087"/>
      <c r="X143" s="1087"/>
      <c r="Y143" s="1087"/>
      <c r="Z143" s="1087"/>
      <c r="AA143" s="1087"/>
    </row>
    <row r="144" spans="1:27" ht="13" customHeight="1">
      <c r="A144" s="1081">
        <f t="shared" ref="A144:A151" si="5">A51</f>
        <v>40</v>
      </c>
      <c r="B144" s="1082" t="str">
        <f>(CONCATENATE(B51,": ",'26. Source - CEQ MWBs'!C54))</f>
        <v>Sri Lanka (2009): Arunatilake, Nisha, Priyanka Jayawardena, and Ashani Abayasekara. 2019. “CEQ Master Workbook: Sri Lanka (2009-2010),” CEQ Data Center on Fiscal Redistribution (CEQ Institute, Tulane University and the World Bank). August 10, 2019.</v>
      </c>
      <c r="C144" s="1087"/>
      <c r="D144" s="1087"/>
      <c r="E144" s="1087"/>
      <c r="F144" s="1087"/>
      <c r="G144" s="1087"/>
      <c r="H144" s="1087"/>
      <c r="I144" s="1087"/>
      <c r="J144" s="1087"/>
      <c r="K144" s="1087"/>
      <c r="L144" s="1087"/>
      <c r="M144" s="1087"/>
      <c r="N144" s="1087"/>
      <c r="O144" s="1087"/>
      <c r="P144" s="1087"/>
      <c r="Q144" s="1087"/>
      <c r="R144" s="1087"/>
      <c r="S144" s="1087"/>
      <c r="T144" s="1087"/>
      <c r="U144" s="1087"/>
      <c r="V144" s="1087"/>
      <c r="W144" s="1087"/>
      <c r="X144" s="1087"/>
      <c r="Y144" s="1087"/>
      <c r="Z144" s="1087"/>
      <c r="AA144" s="1087"/>
    </row>
    <row r="145" spans="1:27" ht="13" customHeight="1">
      <c r="A145" s="1081">
        <f t="shared" si="5"/>
        <v>41</v>
      </c>
      <c r="B145" s="1082" t="str">
        <f>(CONCATENATE(B52,": ",'26. Source - CEQ MWBs'!C55))</f>
        <v>Tanzania (2011): Younger, Stephen. 2019. “CEQ Master Workbook: Tanzania (2011-2012),” CEQ Data Center on Fiscal Redistribution (CEQ Institute, Tulane University). June 21, 2019.</v>
      </c>
      <c r="C145" s="1087"/>
      <c r="D145" s="1087"/>
      <c r="E145" s="1087"/>
      <c r="F145" s="1087"/>
      <c r="G145" s="1087"/>
      <c r="H145" s="1087"/>
      <c r="I145" s="1087"/>
      <c r="J145" s="1087"/>
      <c r="K145" s="1087"/>
      <c r="L145" s="1087"/>
      <c r="M145" s="1087"/>
      <c r="N145" s="1087"/>
      <c r="O145" s="1087"/>
      <c r="P145" s="1087"/>
      <c r="Q145" s="1087"/>
      <c r="R145" s="1087"/>
      <c r="S145" s="1087"/>
      <c r="T145" s="1087"/>
      <c r="U145" s="1087"/>
      <c r="V145" s="1087"/>
      <c r="W145" s="1087"/>
      <c r="X145" s="1087"/>
      <c r="Y145" s="1087"/>
      <c r="Z145" s="1087"/>
      <c r="AA145" s="1087"/>
    </row>
    <row r="146" spans="1:27" ht="13" customHeight="1">
      <c r="A146" s="1081">
        <f t="shared" si="5"/>
        <v>42</v>
      </c>
      <c r="B146" s="1082" t="str">
        <f>(CONCATENATE(B53,": ",'26. Source - CEQ MWBs'!C56))</f>
        <v>Tunisia (2010): Jouini, Nizar, Nora Lustig, Ahmed Moummi and Abebe Shimeles. 2015. “CEQ Master Workbook: Tunisia (2010),” CEQ Data Center on Fiscal Redistribution (CEQ Institute, Tulane University and African Development Bank). May 5, 2017.</v>
      </c>
      <c r="C146" s="1087"/>
      <c r="D146" s="1087"/>
      <c r="E146" s="1087"/>
      <c r="F146" s="1087"/>
      <c r="G146" s="1087"/>
      <c r="H146" s="1087"/>
      <c r="I146" s="1087"/>
      <c r="J146" s="1087"/>
      <c r="K146" s="1087"/>
      <c r="L146" s="1087"/>
      <c r="M146" s="1087"/>
      <c r="N146" s="1087"/>
      <c r="O146" s="1087"/>
      <c r="P146" s="1087"/>
      <c r="Q146" s="1087"/>
      <c r="R146" s="1087"/>
      <c r="S146" s="1087"/>
      <c r="T146" s="1087"/>
      <c r="U146" s="1087"/>
      <c r="V146" s="1087"/>
      <c r="W146" s="1087"/>
      <c r="X146" s="1087"/>
      <c r="Y146" s="1087"/>
      <c r="Z146" s="1087"/>
      <c r="AA146" s="1087"/>
    </row>
    <row r="147" spans="1:27" ht="13" customHeight="1">
      <c r="A147" s="1081">
        <f t="shared" si="5"/>
        <v>43</v>
      </c>
      <c r="B147" s="1082" t="str">
        <f>(CONCATENATE(B54,": ",'26. Source - CEQ MWBs'!C57))</f>
        <v>Uganda (2012): Jellema, Jon, Astrid Haas, Nora Lustig and Sebastian Wolf. 2016. “CEQ Master Workbook: Uganda (2012-2013),” CEQ Data Center on Fiscal Redistribution (CEQ Institute, Tulane University and International Growth Center). July 28, 2016.</v>
      </c>
      <c r="C147" s="1087"/>
      <c r="D147" s="1087"/>
      <c r="E147" s="1087"/>
      <c r="F147" s="1087"/>
      <c r="G147" s="1087"/>
      <c r="H147" s="1087"/>
      <c r="I147" s="1087"/>
      <c r="J147" s="1087"/>
      <c r="K147" s="1087"/>
      <c r="L147" s="1087"/>
      <c r="M147" s="1087"/>
      <c r="N147" s="1087"/>
      <c r="O147" s="1087"/>
      <c r="P147" s="1087"/>
      <c r="Q147" s="1087"/>
      <c r="R147" s="1087"/>
      <c r="S147" s="1087"/>
      <c r="T147" s="1087"/>
      <c r="U147" s="1087"/>
      <c r="V147" s="1087"/>
      <c r="W147" s="1087"/>
      <c r="X147" s="1087"/>
      <c r="Y147" s="1087"/>
      <c r="Z147" s="1087"/>
      <c r="AA147" s="1087"/>
    </row>
    <row r="148" spans="1:27" ht="13" customHeight="1">
      <c r="A148" s="1081">
        <f t="shared" si="5"/>
        <v>44</v>
      </c>
      <c r="B148" s="1082" t="str">
        <f>(CONCATENATE(B55,": ",'26. Source - CEQ MWBs'!C58))</f>
        <v>*,** Ukraine (2016): n.a.</v>
      </c>
      <c r="C148" s="1087"/>
      <c r="D148" s="1087"/>
      <c r="E148" s="1087"/>
      <c r="F148" s="1087"/>
      <c r="G148" s="1087"/>
      <c r="H148" s="1087"/>
      <c r="I148" s="1087"/>
      <c r="J148" s="1087"/>
      <c r="K148" s="1087"/>
      <c r="L148" s="1087"/>
      <c r="M148" s="1087"/>
      <c r="N148" s="1087"/>
      <c r="O148" s="1087"/>
      <c r="P148" s="1087"/>
      <c r="Q148" s="1087"/>
      <c r="R148" s="1087"/>
      <c r="S148" s="1087"/>
      <c r="T148" s="1087"/>
      <c r="U148" s="1087"/>
      <c r="V148" s="1087"/>
      <c r="W148" s="1087"/>
      <c r="X148" s="1087"/>
      <c r="Y148" s="1087"/>
      <c r="Z148" s="1087"/>
      <c r="AA148" s="1087"/>
    </row>
    <row r="149" spans="1:27" ht="13" customHeight="1">
      <c r="A149" s="1081">
        <f t="shared" si="5"/>
        <v>45</v>
      </c>
      <c r="B149" s="1082" t="str">
        <f>(CONCATENATE(B56,": ",'26. Source - CEQ MWBs'!C59))</f>
        <v>United States (2011): n.a.</v>
      </c>
      <c r="C149" s="1087"/>
      <c r="D149" s="1087"/>
      <c r="E149" s="1087"/>
      <c r="F149" s="1087"/>
      <c r="G149" s="1087"/>
      <c r="H149" s="1087"/>
      <c r="I149" s="1087"/>
      <c r="J149" s="1087"/>
      <c r="K149" s="1087"/>
      <c r="L149" s="1087"/>
      <c r="M149" s="1087"/>
      <c r="N149" s="1087"/>
      <c r="O149" s="1087"/>
      <c r="P149" s="1087"/>
      <c r="Q149" s="1087"/>
      <c r="R149" s="1087"/>
      <c r="S149" s="1087"/>
      <c r="T149" s="1087"/>
      <c r="U149" s="1087"/>
      <c r="V149" s="1087"/>
      <c r="W149" s="1087"/>
      <c r="X149" s="1087"/>
      <c r="Y149" s="1087"/>
      <c r="Z149" s="1087"/>
      <c r="AA149" s="1087"/>
    </row>
    <row r="150" spans="1:27" ht="13" customHeight="1">
      <c r="A150" s="1081">
        <f t="shared" si="5"/>
        <v>46</v>
      </c>
      <c r="B150" s="1082" t="str">
        <f>(CONCATENATE(B57,": ",'26. Source - CEQ MWBs'!C60))</f>
        <v>Uruguay (2009): Bucheli, Marisa. 2019. “CEQ Master Workbook: Uruguay (2009),” CEQ Data Center on Fiscal Redistribution (CEQ Institute, Tulane University). April 7, 2019.</v>
      </c>
      <c r="C150" s="1087"/>
      <c r="D150" s="1087"/>
      <c r="E150" s="1087"/>
      <c r="F150" s="1087"/>
      <c r="G150" s="1087"/>
      <c r="H150" s="1087"/>
      <c r="I150" s="1087"/>
      <c r="J150" s="1087"/>
      <c r="K150" s="1087"/>
      <c r="L150" s="1087"/>
      <c r="M150" s="1087"/>
      <c r="N150" s="1087"/>
      <c r="O150" s="1087"/>
      <c r="P150" s="1087"/>
      <c r="Q150" s="1087"/>
      <c r="R150" s="1087"/>
      <c r="S150" s="1087"/>
      <c r="T150" s="1087"/>
      <c r="U150" s="1087"/>
      <c r="V150" s="1087"/>
      <c r="W150" s="1087"/>
      <c r="X150" s="1087"/>
      <c r="Y150" s="1087"/>
      <c r="Z150" s="1087"/>
      <c r="AA150" s="1087"/>
    </row>
    <row r="151" spans="1:27" ht="13" customHeight="1">
      <c r="A151" s="1081">
        <f t="shared" si="5"/>
        <v>47</v>
      </c>
      <c r="B151" s="1082" t="str">
        <f>(CONCATENATE(B58,": ",'26. Source - CEQ MWBs'!C61))</f>
        <v>Venezuela (2013): Molina, Emiro. 2016. “CEQ Master Workbook: Venezuela (2012),” CEQ Data Center on Fiscal Redistribution (CEQ Institute, Tulane University). April 5, 2018.</v>
      </c>
      <c r="C151" s="1087"/>
      <c r="D151" s="1087"/>
      <c r="E151" s="1087"/>
      <c r="F151" s="1087"/>
      <c r="G151" s="1087"/>
      <c r="H151" s="1087"/>
      <c r="I151" s="1087"/>
      <c r="J151" s="1087"/>
      <c r="K151" s="1087"/>
      <c r="L151" s="1087"/>
      <c r="M151" s="1087"/>
      <c r="N151" s="1087"/>
      <c r="O151" s="1087"/>
      <c r="P151" s="1087"/>
      <c r="Q151" s="1087"/>
      <c r="R151" s="1087"/>
      <c r="S151" s="1087"/>
      <c r="T151" s="1087"/>
      <c r="U151" s="1087"/>
      <c r="V151" s="1087"/>
      <c r="W151" s="1087"/>
      <c r="X151" s="1087"/>
      <c r="Y151" s="1087"/>
      <c r="Z151" s="1087"/>
      <c r="AA151" s="1087"/>
    </row>
    <row r="152" spans="1:27" ht="27" customHeight="1">
      <c r="A152" s="1081"/>
      <c r="B152" s="1082"/>
      <c r="C152" s="1087"/>
      <c r="D152" s="1087"/>
      <c r="E152" s="1087"/>
      <c r="F152" s="1087"/>
      <c r="G152" s="1087"/>
      <c r="H152" s="1087"/>
      <c r="I152" s="1087"/>
      <c r="J152" s="1087"/>
      <c r="K152" s="1087"/>
      <c r="L152" s="1087"/>
      <c r="M152" s="1087"/>
      <c r="N152" s="1087"/>
      <c r="O152" s="1087"/>
      <c r="P152" s="1087"/>
      <c r="Q152" s="1087"/>
      <c r="R152" s="1087"/>
      <c r="S152" s="1087"/>
      <c r="T152" s="1087"/>
      <c r="U152" s="1087"/>
      <c r="V152" s="1087"/>
      <c r="W152" s="1087"/>
      <c r="X152" s="1087"/>
      <c r="Y152" s="1087"/>
      <c r="Z152" s="1087"/>
      <c r="AA152" s="1087"/>
    </row>
    <row r="153" spans="1:27" ht="15">
      <c r="A153" s="1081"/>
      <c r="B153" s="1082"/>
      <c r="C153" s="1087"/>
      <c r="D153" s="1087"/>
      <c r="E153" s="1087"/>
      <c r="F153" s="1087"/>
      <c r="G153" s="1087"/>
      <c r="H153" s="1087"/>
      <c r="I153" s="1087"/>
      <c r="J153" s="1087"/>
      <c r="K153" s="1087"/>
      <c r="L153" s="1087"/>
      <c r="M153" s="1087"/>
      <c r="N153" s="1087"/>
      <c r="O153" s="1087"/>
      <c r="P153" s="1087"/>
      <c r="Q153" s="1087"/>
      <c r="R153" s="1087"/>
      <c r="S153" s="1087"/>
      <c r="T153" s="1087"/>
      <c r="U153" s="1087"/>
      <c r="V153" s="1087"/>
      <c r="W153" s="1087"/>
      <c r="X153" s="1087"/>
      <c r="Y153" s="1087"/>
      <c r="Z153" s="1087"/>
      <c r="AA153" s="1087"/>
    </row>
    <row r="154" spans="1:27" ht="27" customHeight="1">
      <c r="A154" s="1081"/>
      <c r="B154" s="1082"/>
      <c r="C154" s="1087"/>
      <c r="D154" s="1087"/>
      <c r="E154" s="1087"/>
      <c r="F154" s="1087"/>
      <c r="G154" s="1087"/>
      <c r="H154" s="1087"/>
      <c r="I154" s="1087"/>
      <c r="J154" s="1087"/>
      <c r="K154" s="1087"/>
      <c r="L154" s="1087"/>
      <c r="M154" s="1087"/>
      <c r="N154" s="1087"/>
      <c r="O154" s="1087"/>
      <c r="P154" s="1087"/>
      <c r="Q154" s="1087"/>
      <c r="R154" s="1087"/>
      <c r="S154" s="1087"/>
      <c r="T154" s="1087"/>
      <c r="U154" s="1087"/>
      <c r="V154" s="1087"/>
      <c r="W154" s="1087"/>
      <c r="X154" s="1087"/>
      <c r="Y154" s="1087"/>
      <c r="Z154" s="1087"/>
      <c r="AA154" s="1087"/>
    </row>
    <row r="155" spans="1:27" ht="27" customHeight="1">
      <c r="A155" s="1081"/>
      <c r="B155" s="1082"/>
      <c r="C155" s="1087"/>
      <c r="D155" s="1087"/>
      <c r="E155" s="1087"/>
      <c r="F155" s="1087"/>
      <c r="G155" s="1087"/>
      <c r="H155" s="1087"/>
      <c r="I155" s="1087"/>
      <c r="J155" s="1087"/>
      <c r="K155" s="1087"/>
      <c r="L155" s="1087"/>
      <c r="M155" s="1087"/>
      <c r="N155" s="1087"/>
      <c r="O155" s="1087"/>
      <c r="P155" s="1087"/>
      <c r="Q155" s="1087"/>
      <c r="R155" s="1087"/>
      <c r="S155" s="1087"/>
      <c r="T155" s="1087"/>
      <c r="U155" s="1087"/>
      <c r="V155" s="1087"/>
      <c r="W155" s="1087"/>
      <c r="X155" s="1087"/>
      <c r="Y155" s="1087"/>
      <c r="Z155" s="1087"/>
      <c r="AA155" s="1087"/>
    </row>
    <row r="156" spans="1:27" ht="27" customHeight="1">
      <c r="A156" s="1081"/>
      <c r="B156" s="1082"/>
      <c r="C156" s="1087"/>
      <c r="D156" s="1087"/>
      <c r="E156" s="1087"/>
      <c r="F156" s="1087"/>
      <c r="G156" s="1087"/>
      <c r="H156" s="1087"/>
      <c r="I156" s="1087"/>
      <c r="J156" s="1087"/>
      <c r="K156" s="1087"/>
      <c r="L156" s="1087"/>
      <c r="M156" s="1087"/>
      <c r="N156" s="1087"/>
      <c r="O156" s="1087"/>
      <c r="P156" s="1087"/>
      <c r="Q156" s="1087"/>
      <c r="R156" s="1087"/>
      <c r="S156" s="1087"/>
      <c r="T156" s="1087"/>
      <c r="U156" s="1087"/>
      <c r="V156" s="1087"/>
      <c r="W156" s="1087"/>
      <c r="X156" s="1087"/>
      <c r="Y156" s="1087"/>
      <c r="Z156" s="1087"/>
      <c r="AA156" s="1087"/>
    </row>
    <row r="157" spans="1:27" ht="27" customHeight="1">
      <c r="A157" s="1081"/>
      <c r="B157" s="1082"/>
      <c r="C157" s="1087"/>
      <c r="D157" s="1087"/>
      <c r="E157" s="1087"/>
      <c r="F157" s="1087"/>
      <c r="G157" s="1087"/>
      <c r="H157" s="1087"/>
      <c r="I157" s="1087"/>
      <c r="J157" s="1087"/>
      <c r="K157" s="1087"/>
      <c r="L157" s="1087"/>
      <c r="M157" s="1087"/>
      <c r="N157" s="1087"/>
      <c r="O157" s="1087"/>
      <c r="P157" s="1087"/>
      <c r="Q157" s="1087"/>
      <c r="R157" s="1087"/>
      <c r="S157" s="1087"/>
      <c r="T157" s="1087"/>
      <c r="U157" s="1087"/>
      <c r="V157" s="1087"/>
      <c r="W157" s="1087"/>
      <c r="X157" s="1087"/>
      <c r="Y157" s="1087"/>
      <c r="Z157" s="1087"/>
      <c r="AA157" s="1087"/>
    </row>
    <row r="158" spans="1:27" ht="27" customHeight="1">
      <c r="A158" s="1081"/>
      <c r="B158" s="1082"/>
      <c r="C158" s="1087"/>
      <c r="D158" s="1087"/>
      <c r="E158" s="1087"/>
      <c r="F158" s="1087"/>
      <c r="G158" s="1087"/>
      <c r="H158" s="1087"/>
      <c r="I158" s="1087"/>
      <c r="J158" s="1087"/>
      <c r="K158" s="1087"/>
      <c r="L158" s="1087"/>
      <c r="M158" s="1087"/>
      <c r="N158" s="1087"/>
      <c r="O158" s="1087"/>
      <c r="P158" s="1087"/>
      <c r="Q158" s="1087"/>
      <c r="R158" s="1087"/>
      <c r="S158" s="1087"/>
      <c r="T158" s="1087"/>
      <c r="U158" s="1087"/>
      <c r="V158" s="1087"/>
      <c r="W158" s="1087"/>
      <c r="X158" s="1087"/>
      <c r="Y158" s="1087"/>
      <c r="Z158" s="1087"/>
      <c r="AA158" s="1087"/>
    </row>
    <row r="159" spans="1:27" ht="27" customHeight="1">
      <c r="A159" s="1081"/>
      <c r="B159" s="1082"/>
      <c r="C159" s="1087"/>
      <c r="D159" s="1087"/>
      <c r="E159" s="1087"/>
      <c r="F159" s="1087"/>
      <c r="G159" s="1087"/>
      <c r="H159" s="1087"/>
      <c r="I159" s="1087"/>
      <c r="J159" s="1087"/>
      <c r="K159" s="1087"/>
      <c r="L159" s="1087"/>
      <c r="M159" s="1087"/>
      <c r="N159" s="1087"/>
      <c r="O159" s="1087"/>
      <c r="P159" s="1087"/>
      <c r="Q159" s="1087"/>
      <c r="R159" s="1087"/>
      <c r="S159" s="1087"/>
      <c r="T159" s="1087"/>
      <c r="U159" s="1087"/>
      <c r="V159" s="1087"/>
      <c r="W159" s="1087"/>
      <c r="X159" s="1087"/>
      <c r="Y159" s="1087"/>
      <c r="Z159" s="1087"/>
      <c r="AA159" s="1087"/>
    </row>
    <row r="160" spans="1:27" ht="27" customHeight="1">
      <c r="A160" s="1081"/>
      <c r="B160" s="1082"/>
      <c r="C160" s="1087"/>
      <c r="D160" s="1087"/>
      <c r="E160" s="1087"/>
      <c r="F160" s="1087"/>
      <c r="G160" s="1087"/>
      <c r="H160" s="1087"/>
      <c r="I160" s="1087"/>
      <c r="J160" s="1087"/>
      <c r="K160" s="1087"/>
      <c r="L160" s="1087"/>
      <c r="M160" s="1087"/>
      <c r="N160" s="1087"/>
      <c r="O160" s="1087"/>
      <c r="P160" s="1087"/>
      <c r="Q160" s="1087"/>
      <c r="R160" s="1087"/>
      <c r="S160" s="1087"/>
      <c r="T160" s="1087"/>
      <c r="U160" s="1087"/>
      <c r="V160" s="1087"/>
      <c r="W160" s="1087"/>
      <c r="X160" s="1087"/>
      <c r="Y160" s="1087"/>
      <c r="Z160" s="1087"/>
      <c r="AA160" s="1087"/>
    </row>
    <row r="161" spans="1:27" ht="27" customHeight="1">
      <c r="A161" s="1081"/>
      <c r="B161" s="1082"/>
      <c r="C161" s="1087"/>
      <c r="D161" s="1087"/>
      <c r="E161" s="1087"/>
      <c r="F161" s="1087"/>
      <c r="G161" s="1087"/>
      <c r="H161" s="1087"/>
      <c r="I161" s="1087"/>
      <c r="J161" s="1087"/>
      <c r="K161" s="1087"/>
      <c r="L161" s="1087"/>
      <c r="M161" s="1087"/>
      <c r="N161" s="1087"/>
      <c r="O161" s="1087"/>
      <c r="P161" s="1087"/>
      <c r="Q161" s="1087"/>
      <c r="R161" s="1087"/>
      <c r="S161" s="1087"/>
      <c r="T161" s="1087"/>
      <c r="U161" s="1087"/>
      <c r="V161" s="1087"/>
      <c r="W161" s="1087"/>
      <c r="X161" s="1087"/>
      <c r="Y161" s="1087"/>
      <c r="Z161" s="1087"/>
      <c r="AA161" s="1087"/>
    </row>
    <row r="162" spans="1:27" ht="27" customHeight="1">
      <c r="A162" s="1081"/>
      <c r="B162" s="1082"/>
      <c r="C162" s="1087"/>
      <c r="D162" s="1087"/>
      <c r="E162" s="1087"/>
      <c r="F162" s="1087"/>
      <c r="G162" s="1087"/>
      <c r="H162" s="1087"/>
      <c r="I162" s="1087"/>
      <c r="J162" s="1087"/>
      <c r="K162" s="1087"/>
      <c r="L162" s="1087"/>
      <c r="M162" s="1087"/>
      <c r="N162" s="1087"/>
      <c r="O162" s="1087"/>
      <c r="P162" s="1087"/>
      <c r="Q162" s="1087"/>
      <c r="R162" s="1087"/>
      <c r="S162" s="1087"/>
      <c r="T162" s="1087"/>
      <c r="U162" s="1087"/>
      <c r="V162" s="1087"/>
      <c r="W162" s="1087"/>
      <c r="X162" s="1087"/>
      <c r="Y162" s="1087"/>
      <c r="Z162" s="1087"/>
      <c r="AA162" s="1087"/>
    </row>
    <row r="163" spans="1:27" ht="27" customHeight="1">
      <c r="A163" s="1081"/>
      <c r="B163" s="1082"/>
      <c r="C163" s="1087"/>
      <c r="D163" s="1087"/>
      <c r="E163" s="1087"/>
      <c r="F163" s="1087"/>
      <c r="G163" s="1087"/>
      <c r="H163" s="1087"/>
      <c r="I163" s="1087"/>
      <c r="J163" s="1087"/>
      <c r="K163" s="1087"/>
      <c r="L163" s="1087"/>
      <c r="M163" s="1087"/>
      <c r="N163" s="1087"/>
      <c r="O163" s="1087"/>
      <c r="P163" s="1087"/>
      <c r="Q163" s="1087"/>
      <c r="R163" s="1087"/>
      <c r="S163" s="1087"/>
      <c r="T163" s="1087"/>
      <c r="U163" s="1087"/>
      <c r="V163" s="1087"/>
      <c r="W163" s="1087"/>
      <c r="X163" s="1087"/>
      <c r="Y163" s="1087"/>
      <c r="Z163" s="1087"/>
      <c r="AA163" s="1087"/>
    </row>
    <row r="164" spans="1:27" ht="27" customHeight="1">
      <c r="B164" s="1087"/>
      <c r="C164" s="1087"/>
      <c r="D164" s="1087"/>
      <c r="E164" s="1087"/>
      <c r="F164" s="1087"/>
      <c r="G164" s="1087"/>
      <c r="H164" s="1087"/>
      <c r="I164" s="1087"/>
      <c r="J164" s="1087"/>
      <c r="K164" s="1087"/>
      <c r="L164" s="1087"/>
      <c r="M164" s="1087"/>
      <c r="N164" s="1087"/>
      <c r="O164" s="1087"/>
      <c r="P164" s="1087"/>
      <c r="Q164" s="1087"/>
      <c r="R164" s="1087"/>
      <c r="S164" s="1087"/>
      <c r="T164" s="1087"/>
      <c r="U164" s="1087"/>
      <c r="V164" s="1087"/>
      <c r="W164" s="1087"/>
      <c r="X164" s="1087"/>
      <c r="Y164" s="1087"/>
      <c r="Z164" s="1087"/>
      <c r="AA164" s="1087"/>
    </row>
    <row r="165" spans="1:27" ht="27" customHeight="1">
      <c r="B165" s="1087"/>
      <c r="C165" s="1087"/>
      <c r="D165" s="1087"/>
      <c r="E165" s="1087"/>
      <c r="F165" s="1087"/>
      <c r="G165" s="1087"/>
      <c r="H165" s="1087"/>
      <c r="I165" s="1087"/>
      <c r="J165" s="1087"/>
      <c r="K165" s="1087"/>
      <c r="L165" s="1087"/>
      <c r="M165" s="1087"/>
      <c r="N165" s="1087"/>
      <c r="O165" s="1087"/>
      <c r="P165" s="1087"/>
      <c r="Q165" s="1087"/>
      <c r="R165" s="1087"/>
      <c r="S165" s="1087"/>
      <c r="T165" s="1087"/>
      <c r="U165" s="1087"/>
      <c r="V165" s="1087"/>
      <c r="W165" s="1087"/>
      <c r="X165" s="1087"/>
      <c r="Y165" s="1087"/>
      <c r="Z165" s="1087"/>
      <c r="AA165" s="1087"/>
    </row>
    <row r="166" spans="1:27">
      <c r="B166" s="1087"/>
      <c r="C166" s="1087"/>
      <c r="D166" s="1087"/>
      <c r="E166" s="1087"/>
      <c r="F166" s="1087"/>
      <c r="G166" s="1087"/>
      <c r="H166" s="1087"/>
      <c r="I166" s="1087"/>
      <c r="J166" s="1087"/>
      <c r="K166" s="1087"/>
      <c r="L166" s="1087"/>
      <c r="M166" s="1087"/>
      <c r="N166" s="1087"/>
      <c r="O166" s="1087"/>
      <c r="P166" s="1087"/>
      <c r="Q166" s="1087"/>
      <c r="R166" s="1087"/>
      <c r="S166" s="1087"/>
      <c r="T166" s="1087"/>
      <c r="U166" s="1087"/>
      <c r="V166" s="1087"/>
      <c r="W166" s="1087"/>
      <c r="X166" s="1087"/>
      <c r="Y166" s="1087"/>
      <c r="Z166" s="1087"/>
      <c r="AA166" s="1087"/>
    </row>
    <row r="167" spans="1:27" ht="27" customHeight="1">
      <c r="B167" s="1087"/>
      <c r="C167" s="1087"/>
      <c r="D167" s="1087"/>
      <c r="E167" s="1087"/>
      <c r="F167" s="1087"/>
      <c r="G167" s="1087"/>
      <c r="H167" s="1087"/>
      <c r="I167" s="1087"/>
      <c r="J167" s="1087"/>
      <c r="K167" s="1087"/>
      <c r="L167" s="1087"/>
      <c r="M167" s="1087"/>
      <c r="N167" s="1087"/>
      <c r="O167" s="1087"/>
      <c r="P167" s="1087"/>
      <c r="Q167" s="1087"/>
      <c r="R167" s="1087"/>
      <c r="S167" s="1087"/>
      <c r="T167" s="1087"/>
      <c r="U167" s="1087"/>
      <c r="V167" s="1087"/>
      <c r="W167" s="1087"/>
      <c r="X167" s="1087"/>
      <c r="Y167" s="1087"/>
      <c r="Z167" s="1087"/>
      <c r="AA167" s="1087"/>
    </row>
    <row r="168" spans="1:27" ht="27" customHeight="1">
      <c r="B168" s="1087"/>
      <c r="C168" s="1087"/>
      <c r="D168" s="1087"/>
      <c r="E168" s="1087"/>
      <c r="F168" s="1087"/>
      <c r="G168" s="1087"/>
      <c r="H168" s="1087"/>
      <c r="I168" s="1087"/>
      <c r="J168" s="1087"/>
      <c r="K168" s="1087"/>
      <c r="L168" s="1087"/>
      <c r="M168" s="1087"/>
      <c r="N168" s="1087"/>
      <c r="O168" s="1087"/>
      <c r="P168" s="1087"/>
      <c r="Q168" s="1087"/>
      <c r="R168" s="1087"/>
      <c r="S168" s="1087"/>
      <c r="T168" s="1087"/>
      <c r="U168" s="1087"/>
      <c r="V168" s="1087"/>
      <c r="W168" s="1087"/>
      <c r="X168" s="1087"/>
      <c r="Y168" s="1087"/>
      <c r="Z168" s="1087"/>
      <c r="AA168" s="1087"/>
    </row>
    <row r="169" spans="1:27" ht="27" customHeight="1">
      <c r="B169" s="1087"/>
      <c r="C169" s="1087"/>
      <c r="D169" s="1087"/>
      <c r="E169" s="1087"/>
      <c r="F169" s="1087"/>
      <c r="G169" s="1087"/>
      <c r="H169" s="1087"/>
      <c r="I169" s="1087"/>
      <c r="J169" s="1087"/>
      <c r="K169" s="1087"/>
      <c r="L169" s="1087"/>
      <c r="M169" s="1087"/>
      <c r="N169" s="1087"/>
      <c r="O169" s="1087"/>
      <c r="P169" s="1087"/>
      <c r="Q169" s="1087"/>
      <c r="R169" s="1087"/>
      <c r="S169" s="1087"/>
      <c r="T169" s="1087"/>
      <c r="U169" s="1087"/>
      <c r="V169" s="1087"/>
      <c r="W169" s="1087"/>
      <c r="X169" s="1087"/>
      <c r="Y169" s="1087"/>
      <c r="Z169" s="1087"/>
      <c r="AA169" s="1087"/>
    </row>
    <row r="170" spans="1:27" ht="27" customHeight="1">
      <c r="B170" s="1087"/>
      <c r="C170" s="1087"/>
      <c r="D170" s="1087"/>
      <c r="E170" s="1087"/>
      <c r="F170" s="1087"/>
      <c r="G170" s="1087"/>
      <c r="H170" s="1087"/>
      <c r="I170" s="1087"/>
      <c r="J170" s="1087"/>
      <c r="K170" s="1087"/>
      <c r="L170" s="1087"/>
      <c r="M170" s="1087"/>
      <c r="N170" s="1087"/>
      <c r="O170" s="1087"/>
      <c r="P170" s="1087"/>
      <c r="Q170" s="1087"/>
      <c r="R170" s="1087"/>
      <c r="S170" s="1087"/>
      <c r="T170" s="1087"/>
      <c r="U170" s="1087"/>
      <c r="V170" s="1087"/>
      <c r="W170" s="1087"/>
      <c r="X170" s="1087"/>
      <c r="Y170" s="1087"/>
      <c r="Z170" s="1087"/>
      <c r="AA170" s="1087"/>
    </row>
    <row r="171" spans="1:27">
      <c r="B171" s="1087"/>
      <c r="C171" s="1087"/>
      <c r="D171" s="1087"/>
      <c r="E171" s="1087"/>
      <c r="F171" s="1087"/>
      <c r="G171" s="1087"/>
      <c r="H171" s="1087"/>
      <c r="I171" s="1087"/>
      <c r="J171" s="1087"/>
      <c r="K171" s="1087"/>
      <c r="L171" s="1087"/>
      <c r="M171" s="1087"/>
      <c r="N171" s="1087"/>
      <c r="O171" s="1087"/>
      <c r="P171" s="1087"/>
      <c r="Q171" s="1087"/>
      <c r="R171" s="1087"/>
      <c r="S171" s="1087"/>
      <c r="T171" s="1087"/>
      <c r="U171" s="1087"/>
      <c r="V171" s="1087"/>
      <c r="W171" s="1087"/>
      <c r="X171" s="1087"/>
      <c r="Y171" s="1087"/>
      <c r="Z171" s="1087"/>
      <c r="AA171" s="1087"/>
    </row>
    <row r="172" spans="1:27" ht="27" customHeight="1">
      <c r="B172" s="1087"/>
      <c r="C172" s="1087"/>
      <c r="D172" s="1087"/>
      <c r="E172" s="1087"/>
      <c r="F172" s="1087"/>
      <c r="G172" s="1087"/>
      <c r="H172" s="1087"/>
      <c r="I172" s="1087"/>
      <c r="J172" s="1087"/>
      <c r="K172" s="1087"/>
      <c r="L172" s="1087"/>
      <c r="M172" s="1087"/>
      <c r="N172" s="1087"/>
      <c r="O172" s="1087"/>
      <c r="P172" s="1087"/>
      <c r="Q172" s="1087"/>
      <c r="R172" s="1087"/>
      <c r="S172" s="1087"/>
      <c r="T172" s="1087"/>
      <c r="U172" s="1087"/>
      <c r="V172" s="1087"/>
      <c r="W172" s="1087"/>
      <c r="X172" s="1087"/>
      <c r="Y172" s="1087"/>
      <c r="Z172" s="1087"/>
      <c r="AA172" s="1087"/>
    </row>
    <row r="173" spans="1:27" ht="16.5" customHeight="1">
      <c r="B173" s="1198"/>
      <c r="C173" s="1198"/>
      <c r="D173" s="1198"/>
      <c r="E173" s="1198"/>
      <c r="F173" s="1198"/>
      <c r="G173" s="1198"/>
      <c r="H173" s="1198"/>
      <c r="I173" s="1198"/>
      <c r="J173" s="1198"/>
      <c r="K173" s="1198"/>
      <c r="L173" s="1198"/>
      <c r="M173" s="1198"/>
      <c r="N173" s="1198"/>
      <c r="O173" s="1087"/>
      <c r="P173" s="1087"/>
      <c r="Q173" s="1087"/>
      <c r="R173" s="1087"/>
      <c r="S173" s="1087"/>
      <c r="T173" s="1087"/>
      <c r="U173" s="1087"/>
      <c r="V173" s="1087"/>
      <c r="W173" s="1087"/>
      <c r="X173" s="1087"/>
      <c r="Y173" s="1087"/>
      <c r="Z173" s="1087"/>
      <c r="AA173" s="1087"/>
    </row>
    <row r="174" spans="1:27">
      <c r="B174" s="1198"/>
      <c r="C174" s="1198"/>
      <c r="D174" s="1198"/>
      <c r="E174" s="1198"/>
      <c r="F174" s="1198"/>
      <c r="G174" s="1198"/>
      <c r="H174" s="1198"/>
      <c r="I174" s="1198"/>
      <c r="J174" s="1198"/>
      <c r="K174" s="1198"/>
      <c r="L174" s="1198"/>
      <c r="M174" s="1198"/>
      <c r="N174" s="1198"/>
      <c r="O174" s="1087"/>
      <c r="P174" s="1087"/>
      <c r="Q174" s="1087"/>
      <c r="R174" s="1087"/>
      <c r="S174" s="1087"/>
      <c r="T174" s="1087"/>
      <c r="U174" s="1087"/>
      <c r="V174" s="1087"/>
      <c r="W174" s="1087"/>
      <c r="X174" s="1087"/>
      <c r="Y174" s="1087"/>
      <c r="Z174" s="1087"/>
      <c r="AA174" s="1087"/>
    </row>
    <row r="175" spans="1:27">
      <c r="B175" s="1088"/>
      <c r="C175" s="1089"/>
      <c r="D175" s="1089"/>
      <c r="E175" s="1084"/>
      <c r="F175" s="1084"/>
      <c r="G175" s="1084"/>
      <c r="H175" s="1084"/>
      <c r="I175" s="1084"/>
      <c r="J175" s="1084"/>
      <c r="K175" s="1084"/>
      <c r="L175" s="1084"/>
      <c r="M175" s="1084"/>
      <c r="N175" s="1084"/>
    </row>
    <row r="176" spans="1:27">
      <c r="B176" s="1088"/>
      <c r="C176" s="1089"/>
      <c r="D176" s="1089"/>
      <c r="E176" s="1084"/>
      <c r="F176" s="1084"/>
      <c r="G176" s="1084"/>
      <c r="H176" s="1084"/>
      <c r="I176" s="1084"/>
      <c r="J176" s="1084"/>
      <c r="K176" s="1084"/>
      <c r="L176" s="1084"/>
      <c r="M176" s="1084"/>
      <c r="N176" s="1084"/>
    </row>
    <row r="177" spans="2:14">
      <c r="B177" s="1088"/>
      <c r="C177" s="1089"/>
      <c r="D177" s="1089"/>
      <c r="E177" s="1084"/>
      <c r="F177" s="1084"/>
      <c r="G177" s="1084"/>
      <c r="H177" s="1084"/>
      <c r="I177" s="1084"/>
      <c r="J177" s="1084"/>
      <c r="K177" s="1084"/>
      <c r="L177" s="1084"/>
      <c r="M177" s="1084"/>
      <c r="N177" s="1084"/>
    </row>
    <row r="178" spans="2:14">
      <c r="B178" s="1088"/>
      <c r="C178" s="1089"/>
      <c r="D178" s="1089"/>
      <c r="E178" s="1084"/>
      <c r="F178" s="1084"/>
      <c r="G178" s="1084"/>
      <c r="H178" s="1084"/>
      <c r="I178" s="1084"/>
      <c r="J178" s="1084"/>
      <c r="K178" s="1084"/>
      <c r="L178" s="1084"/>
      <c r="M178" s="1084"/>
      <c r="N178" s="1084"/>
    </row>
    <row r="179" spans="2:14">
      <c r="B179" s="1088"/>
      <c r="C179" s="1089"/>
      <c r="D179" s="1089"/>
      <c r="E179" s="1084"/>
      <c r="F179" s="1084"/>
      <c r="G179" s="1084"/>
      <c r="H179" s="1084"/>
      <c r="I179" s="1084"/>
      <c r="J179" s="1084"/>
      <c r="K179" s="1084"/>
      <c r="L179" s="1084"/>
      <c r="M179" s="1084"/>
      <c r="N179" s="1084"/>
    </row>
  </sheetData>
  <mergeCells count="11">
    <mergeCell ref="B97:T97"/>
    <mergeCell ref="B98:K98"/>
    <mergeCell ref="B100:AA100"/>
    <mergeCell ref="B173:N173"/>
    <mergeCell ref="B174:N174"/>
    <mergeCell ref="B96:Q96"/>
    <mergeCell ref="B6:B7"/>
    <mergeCell ref="C6:C7"/>
    <mergeCell ref="D6:D7"/>
    <mergeCell ref="F6:I6"/>
    <mergeCell ref="K6:N6"/>
  </mergeCells>
  <conditionalFormatting sqref="F57:I57 K57:N57">
    <cfRule type="expression" dxfId="2051" priority="15">
      <formula>OR(AND(F57="",+$B57="Ethiopia (2010)"),AND(F57="",+$B57="Iran (2011)"),AND(F57="",+$B57="Paraguay (2014) "),AND(F57="",+$B57="Uganda (2012)"))</formula>
    </cfRule>
    <cfRule type="expression" dxfId="2050" priority="16">
      <formula>OR(AND(F57="",+$B57="Georgia (2013)"),AND(F57="",+$B57="Ghana (2012)"),AND(F57="",+$B57="South Africa (2010)"),AND(F57="",+$B57="Sri Lanka (2009)"),AND(F57="",+$B57="Tanzania (2011)"))</formula>
    </cfRule>
  </conditionalFormatting>
  <conditionalFormatting sqref="F9:I10 F15:I17 F49:I49 K9:N10 K41:N46 K49:N49 F12:I13 K12:N13 K15:N19 F19:I19 F21:I35 K21:N35 K37:N39 F37:I46 K51:N58 F51:I58">
    <cfRule type="expression" dxfId="2049" priority="17">
      <formula>OR(AND(F9="",+$B9="Croatia (2014)"),AND(F9="",+$B9="Albania (2015)"),AND(F9="",+$B9="Poland (2014)"),AND(F9="",+$B9="Ethiopia (2010)"),AND(F9="",+$B9="Iran (2011)"),AND(F9="",+$B9="Paraguay (2014) "),AND(F9="",+$B9="Uganda (2012)"))</formula>
    </cfRule>
    <cfRule type="expression" dxfId="2048" priority="18">
      <formula>OR(AND(F9="",+$B9="Georgia (2013)"),AND(F9="",+$B9="Ghana (2012)"),AND(F9="",+$B9="South Africa (2010)"),AND(F9="",+$B9="Sri Lanka (2009)"),AND(F9="",+$B9="Tanzania (2011)"))</formula>
    </cfRule>
  </conditionalFormatting>
  <conditionalFormatting sqref="L47:N48">
    <cfRule type="expression" dxfId="2047" priority="11">
      <formula>OR(AND(L47="",+$B47="Croatia (2014)"),AND(L47="",+$B47="Albania (2015)"),AND(L47="",+$B47="Poland (2014)"),AND(L47="",+$B47="Ethiopia (2010)"),AND(L47="",+$B47="Iran (2011)"),AND(L47="",+$B47="Paraguay (2014) "),AND(L47="",+$B47="Uganda (2012)"))</formula>
    </cfRule>
    <cfRule type="expression" dxfId="2046" priority="12">
      <formula>OR(AND(L47="",+$B47="Georgia (2013)"),AND(L47="",+$B47="Ghana (2012)"),AND(L47="",+$B47="South Africa (2010)"),AND(L47="",+$B47="Sri Lanka (2009)"),AND(L47="",+$B47="Tanzania (2011)"))</formula>
    </cfRule>
  </conditionalFormatting>
  <conditionalFormatting sqref="F14:H14">
    <cfRule type="expression" dxfId="2045" priority="9">
      <formula>OR(AND(F14="",+$B14="Croatia (2014)"),AND(F14="",+$B14="Albania (2015)"),AND(F14="",+$B14="Poland (2014)"),AND(F14="",+$B14="Ethiopia (2010)"),AND(F14="",+$B14="Iran (2011)"),AND(F14="",+$B14="Paraguay (2014) "),AND(F14="",+$B14="Uganda (2012)"))</formula>
    </cfRule>
    <cfRule type="expression" dxfId="2044" priority="10">
      <formula>OR(AND(F14="",+$B14="Georgia (2013)"),AND(F14="",+$B14="Ghana (2012)"),AND(F14="",+$B14="South Africa (2010)"),AND(F14="",+$B14="Sri Lanka (2009)"),AND(F14="",+$B14="Tanzania (2011)"))</formula>
    </cfRule>
  </conditionalFormatting>
  <conditionalFormatting sqref="F36:I36">
    <cfRule type="expression" dxfId="2043" priority="5">
      <formula>OR(AND(F36="",+$B36="Croatia (2014)"),AND(F36="",+$B36="Albania (2015)"),AND(F36="",+$B36="Poland (2014)"),AND(F36="",+$B36="Ethiopia (2010)"),AND(F36="",+$B36="Iran (2011)"),AND(F36="",+$B36="Paraguay (2014) "),AND(F36="",+$B36="Uganda (2012)"))</formula>
    </cfRule>
    <cfRule type="expression" dxfId="2042" priority="6">
      <formula>OR(AND(F36="",+$B36="Georgia (2013)"),AND(F36="",+$B36="Ghana (2012)"),AND(F36="",+$B36="South Africa (2010)"),AND(F36="",+$B36="Sri Lanka (2009)"),AND(F36="",+$B36="Tanzania (2011)"))</formula>
    </cfRule>
  </conditionalFormatting>
  <conditionalFormatting sqref="K39:L39 N39">
    <cfRule type="expression" dxfId="2041" priority="19">
      <formula>OR(AND(K39="",+$B40="Croatia (2014)"),AND(K39="",+$B40="Albania (2015)"),AND(K39="",+$B40="Poland (2014)"),AND(K39="",+$B40="Ethiopia (2010)"),AND(K39="",+$B40="Iran (2011)"),AND(K39="",+$B40="Paraguay (2014) "),AND(K39="",+$B40="Uganda (2012)"))</formula>
    </cfRule>
    <cfRule type="expression" dxfId="2040" priority="20">
      <formula>OR(AND(K39="",+$B40="Georgia (2013)"),AND(K39="",+$B40="Ghana (2012)"),AND(K39="",+$B40="South Africa (2010)"),AND(K39="",+$B40="Sri Lanka (2009)"),AND(K39="",+$B40="Tanzania (2011)"))</formula>
    </cfRule>
  </conditionalFormatting>
  <conditionalFormatting sqref="K40:N40">
    <cfRule type="expression" dxfId="2039" priority="3">
      <formula>OR(AND(K40="",+$B40="Croatia (2014)"),AND(K40="",+$B40="Albania (2015)"),AND(K40="",+$B40="Poland (2014)"),AND(K40="",+$B40="Ethiopia (2010)"),AND(K40="",+$B40="Iran (2011)"),AND(K40="",+$B40="Paraguay (2014) "),AND(K40="",+$B40="Uganda (2012)"))</formula>
    </cfRule>
    <cfRule type="expression" dxfId="2038" priority="4">
      <formula>OR(AND(K40="",+$B40="Georgia (2013)"),AND(K40="",+$B40="Ghana (2012)"),AND(K40="",+$B40="South Africa (2010)"),AND(K40="",+$B40="Sri Lanka (2009)"),AND(K40="",+$B40="Tanzania (2011)"))</formula>
    </cfRule>
  </conditionalFormatting>
  <conditionalFormatting sqref="F50:I50 K50:N50">
    <cfRule type="expression" dxfId="2037" priority="1">
      <formula>OR(AND(F50="",+$B50="Croatia (2014)"),AND(F50="",+$B50="Albania (2015)"),AND(F50="",+$B50="Poland (2014)"),AND(F50="",+$B50="Ethiopia (2010)"),AND(F50="",+$B50="Iran (2011)"),AND(F50="",+$B50="Paraguay (2014) "),AND(F50="",+$B50="Uganda (2012)"))</formula>
    </cfRule>
    <cfRule type="expression" dxfId="2036" priority="2">
      <formula>OR(AND(F50="",+$B50="Georgia (2013)"),AND(F50="",+$B50="Ghana (2012)"),AND(F50="",+$B50="South Africa (2010)"),AND(F50="",+$B50="Sri Lanka (2009)"),AND(F50="",+$B50="Tanzania (2011)"))</formula>
    </cfRule>
  </conditionalFormatting>
  <hyperlinks>
    <hyperlink ref="A1" location="Contents!A1" display="Go to Contents" xr:uid="{A3E2A258-39F3-4A40-845B-628CA443524A}"/>
  </hyperlinks>
  <pageMargins left="0.7" right="0.7" top="0.75" bottom="0.75" header="0.3" footer="0.3"/>
  <pageSetup scale="1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CZ174"/>
  <sheetViews>
    <sheetView showGridLines="0" topLeftCell="F1" zoomScale="66" zoomScaleNormal="78" workbookViewId="0">
      <selection activeCell="Y17" sqref="Y17"/>
    </sheetView>
  </sheetViews>
  <sheetFormatPr baseColWidth="10" defaultColWidth="10.83203125" defaultRowHeight="14"/>
  <cols>
    <col min="1" max="1" width="5" style="274" customWidth="1" collapsed="1"/>
    <col min="2" max="2" width="24.83203125" style="252" customWidth="1" collapsed="1"/>
    <col min="3" max="3" width="13" style="252" customWidth="1" collapsed="1"/>
    <col min="4" max="9" width="14.1640625" style="252" customWidth="1" collapsed="1"/>
    <col min="10" max="11" width="14.33203125" style="252" customWidth="1" collapsed="1"/>
    <col min="12" max="12" width="12.1640625" style="252" customWidth="1" collapsed="1"/>
    <col min="13" max="13" width="2.33203125" style="241" customWidth="1" collapsed="1"/>
    <col min="14" max="14" width="13.33203125" style="241" customWidth="1" collapsed="1"/>
    <col min="15" max="16" width="11.6640625" style="241" customWidth="1" collapsed="1"/>
    <col min="17" max="17" width="1.1640625" style="241" customWidth="1" collapsed="1"/>
    <col min="18" max="18" width="13.6640625" style="241" customWidth="1" collapsed="1"/>
    <col min="19" max="20" width="11.6640625" style="241" customWidth="1" collapsed="1"/>
    <col min="21" max="21" width="1" style="241" customWidth="1" collapsed="1"/>
    <col min="22" max="22" width="13.6640625" style="241" customWidth="1" collapsed="1"/>
    <col min="23" max="23" width="10.83203125" style="241" collapsed="1"/>
    <col min="24" max="24" width="10.83203125" style="241" customWidth="1" collapsed="1"/>
    <col min="25" max="25" width="3.1640625" style="241" customWidth="1" collapsed="1"/>
    <col min="26" max="28" width="11.6640625" style="241" customWidth="1" collapsed="1"/>
    <col min="29" max="29" width="1" style="241" customWidth="1" collapsed="1"/>
    <col min="30" max="32" width="11.6640625" style="241" customWidth="1" collapsed="1"/>
    <col min="33" max="33" width="0.83203125" style="241" customWidth="1" collapsed="1"/>
    <col min="34" max="35" width="10.83203125" style="241" collapsed="1"/>
    <col min="36" max="36" width="10.83203125" style="241" customWidth="1" collapsed="1"/>
    <col min="37" max="38" width="10.83203125" style="252" collapsed="1"/>
    <col min="39" max="41" width="16.83203125" style="252" bestFit="1" customWidth="1" collapsed="1"/>
    <col min="42" max="42" width="10.83203125" style="252" collapsed="1"/>
    <col min="43" max="45" width="16.83203125" style="252" bestFit="1" customWidth="1" collapsed="1"/>
    <col min="46" max="46" width="10.83203125" style="252" collapsed="1"/>
    <col min="47" max="49" width="16.83203125" style="252" bestFit="1" customWidth="1" collapsed="1"/>
    <col min="50" max="50" width="10.83203125" style="252" collapsed="1"/>
    <col min="51" max="53" width="16.83203125" style="252" bestFit="1" customWidth="1" collapsed="1"/>
    <col min="54" max="54" width="10.83203125" style="252" collapsed="1"/>
    <col min="55" max="57" width="16.83203125" style="252" bestFit="1" customWidth="1" collapsed="1"/>
    <col min="58" max="58" width="10.83203125" style="252" collapsed="1"/>
    <col min="59" max="61" width="16.83203125" style="252" bestFit="1" customWidth="1" collapsed="1"/>
    <col min="62" max="98" width="10.83203125" style="252" collapsed="1"/>
    <col min="99" max="104" width="10.83203125" style="252"/>
    <col min="105" max="16384" width="10.83203125" style="252" collapsed="1"/>
  </cols>
  <sheetData>
    <row r="1" spans="1:63" ht="33" customHeight="1">
      <c r="A1" s="519" t="s">
        <v>209</v>
      </c>
    </row>
    <row r="2" spans="1:63" ht="38" customHeight="1">
      <c r="A2" s="519"/>
    </row>
    <row r="3" spans="1:63" ht="21">
      <c r="B3" s="360" t="s">
        <v>445</v>
      </c>
      <c r="C3" s="360"/>
      <c r="D3" s="360"/>
      <c r="E3" s="360"/>
      <c r="F3" s="360"/>
      <c r="G3" s="360"/>
      <c r="H3" s="360"/>
      <c r="I3" s="360"/>
      <c r="J3" s="360"/>
      <c r="K3" s="360"/>
      <c r="L3" s="360"/>
    </row>
    <row r="4" spans="1:63" ht="16">
      <c r="B4" s="397" t="s">
        <v>0</v>
      </c>
      <c r="C4" s="397"/>
      <c r="D4" s="397"/>
      <c r="E4" s="397"/>
      <c r="F4" s="397"/>
      <c r="G4" s="397"/>
      <c r="H4" s="397"/>
      <c r="I4" s="397"/>
      <c r="J4" s="397"/>
      <c r="K4" s="397"/>
      <c r="L4" s="397"/>
    </row>
    <row r="5" spans="1:63" ht="22" thickBot="1">
      <c r="B5" s="520"/>
      <c r="C5" s="264"/>
      <c r="D5" s="261"/>
      <c r="E5" s="261"/>
      <c r="F5" s="261"/>
      <c r="G5" s="261"/>
      <c r="H5" s="261"/>
      <c r="I5" s="261"/>
      <c r="J5" s="261"/>
      <c r="K5" s="261"/>
      <c r="L5" s="261"/>
      <c r="N5" s="261"/>
      <c r="O5" s="264"/>
      <c r="P5" s="261"/>
      <c r="Q5" s="261"/>
      <c r="R5" s="261"/>
      <c r="S5" s="261"/>
      <c r="T5" s="261"/>
      <c r="U5" s="261"/>
      <c r="V5" s="261"/>
      <c r="W5" s="261"/>
      <c r="X5" s="261"/>
      <c r="Y5" s="399"/>
      <c r="Z5" s="261"/>
      <c r="AA5" s="264"/>
      <c r="AB5" s="264"/>
      <c r="AC5" s="264"/>
      <c r="AD5" s="264"/>
      <c r="AE5" s="264"/>
      <c r="AF5" s="264"/>
      <c r="AG5" s="264"/>
      <c r="AH5" s="264"/>
      <c r="AI5" s="264"/>
      <c r="AJ5" s="264"/>
    </row>
    <row r="6" spans="1:63" ht="33" customHeight="1" thickBot="1">
      <c r="B6" s="1212" t="s">
        <v>3</v>
      </c>
      <c r="C6" s="1217" t="s">
        <v>1</v>
      </c>
      <c r="D6" s="1217" t="s">
        <v>4</v>
      </c>
      <c r="E6" s="1217" t="s">
        <v>359</v>
      </c>
      <c r="F6" s="1217" t="s">
        <v>360</v>
      </c>
      <c r="G6" s="1217" t="s">
        <v>298</v>
      </c>
      <c r="H6" s="1217" t="s">
        <v>242</v>
      </c>
      <c r="I6" s="1217" t="s">
        <v>361</v>
      </c>
      <c r="J6" s="1217" t="s">
        <v>362</v>
      </c>
      <c r="K6" s="1217" t="s">
        <v>363</v>
      </c>
      <c r="L6" s="1217" t="s">
        <v>364</v>
      </c>
      <c r="N6" s="1215" t="s">
        <v>477</v>
      </c>
      <c r="O6" s="1216"/>
      <c r="P6" s="1216"/>
      <c r="Q6" s="1216"/>
      <c r="R6" s="1216"/>
      <c r="S6" s="1216"/>
      <c r="T6" s="1216"/>
      <c r="U6" s="1216"/>
      <c r="V6" s="1216"/>
      <c r="W6" s="1216"/>
      <c r="X6" s="1216"/>
      <c r="Y6" s="1216"/>
      <c r="Z6" s="1216"/>
      <c r="AA6" s="1216"/>
      <c r="AB6" s="1216"/>
      <c r="AC6" s="1216"/>
      <c r="AD6" s="1216"/>
      <c r="AE6" s="1216"/>
      <c r="AF6" s="1216"/>
      <c r="AG6" s="1216"/>
      <c r="AH6" s="1216"/>
      <c r="AI6" s="1216"/>
      <c r="AJ6" s="1216"/>
    </row>
    <row r="7" spans="1:63" s="447" customFormat="1" ht="27" customHeight="1" thickBot="1">
      <c r="A7" s="521"/>
      <c r="B7" s="1213"/>
      <c r="C7" s="1218"/>
      <c r="D7" s="1218"/>
      <c r="E7" s="1218"/>
      <c r="F7" s="1218"/>
      <c r="G7" s="1218"/>
      <c r="H7" s="1218"/>
      <c r="I7" s="1218"/>
      <c r="J7" s="1218"/>
      <c r="K7" s="1218"/>
      <c r="L7" s="1218"/>
      <c r="M7" s="522"/>
      <c r="N7" s="1200" t="s">
        <v>239</v>
      </c>
      <c r="O7" s="1201"/>
      <c r="P7" s="1201"/>
      <c r="Q7" s="1202"/>
      <c r="R7" s="1201"/>
      <c r="S7" s="1201"/>
      <c r="T7" s="1201"/>
      <c r="U7" s="1202"/>
      <c r="V7" s="1201"/>
      <c r="W7" s="1201"/>
      <c r="X7" s="1203"/>
      <c r="Y7" s="242"/>
      <c r="Z7" s="1204" t="s">
        <v>266</v>
      </c>
      <c r="AA7" s="1202"/>
      <c r="AB7" s="1202"/>
      <c r="AC7" s="1205"/>
      <c r="AD7" s="1202"/>
      <c r="AE7" s="1202"/>
      <c r="AF7" s="1202"/>
      <c r="AG7" s="1205"/>
      <c r="AH7" s="1202"/>
      <c r="AI7" s="1202"/>
      <c r="AJ7" s="1206"/>
    </row>
    <row r="8" spans="1:63" ht="28.5" customHeight="1" thickBot="1">
      <c r="B8" s="1213"/>
      <c r="C8" s="1218"/>
      <c r="D8" s="1218"/>
      <c r="E8" s="1218"/>
      <c r="F8" s="1218"/>
      <c r="G8" s="1218"/>
      <c r="H8" s="1218"/>
      <c r="I8" s="1218"/>
      <c r="J8" s="1218"/>
      <c r="K8" s="1218"/>
      <c r="L8" s="1218"/>
      <c r="M8" s="262"/>
      <c r="N8" s="1207" t="s">
        <v>56</v>
      </c>
      <c r="O8" s="1208"/>
      <c r="P8" s="1209"/>
      <c r="Q8" s="262"/>
      <c r="R8" s="1209" t="s">
        <v>57</v>
      </c>
      <c r="S8" s="1208"/>
      <c r="T8" s="1209"/>
      <c r="U8" s="262"/>
      <c r="V8" s="1209" t="s">
        <v>58</v>
      </c>
      <c r="W8" s="1208"/>
      <c r="X8" s="1210"/>
      <c r="Y8" s="242"/>
      <c r="Z8" s="1207" t="s">
        <v>56</v>
      </c>
      <c r="AA8" s="1208"/>
      <c r="AB8" s="1210"/>
      <c r="AC8" s="265"/>
      <c r="AD8" s="1207" t="s">
        <v>57</v>
      </c>
      <c r="AE8" s="1208"/>
      <c r="AF8" s="1210"/>
      <c r="AG8" s="265"/>
      <c r="AH8" s="1207" t="s">
        <v>58</v>
      </c>
      <c r="AI8" s="1208"/>
      <c r="AJ8" s="1210"/>
    </row>
    <row r="9" spans="1:63" ht="32" thickTop="1" thickBot="1">
      <c r="B9" s="1214"/>
      <c r="C9" s="1219"/>
      <c r="D9" s="1219"/>
      <c r="E9" s="1219"/>
      <c r="F9" s="1219"/>
      <c r="G9" s="1219"/>
      <c r="H9" s="1219"/>
      <c r="I9" s="1219"/>
      <c r="J9" s="1219"/>
      <c r="K9" s="1219"/>
      <c r="L9" s="1219"/>
      <c r="M9" s="262"/>
      <c r="N9" s="403" t="s">
        <v>5</v>
      </c>
      <c r="O9" s="404" t="s">
        <v>6</v>
      </c>
      <c r="P9" s="353" t="s">
        <v>7</v>
      </c>
      <c r="Q9" s="262"/>
      <c r="R9" s="403" t="s">
        <v>5</v>
      </c>
      <c r="S9" s="404" t="s">
        <v>6</v>
      </c>
      <c r="T9" s="353" t="s">
        <v>7</v>
      </c>
      <c r="U9" s="262"/>
      <c r="V9" s="403" t="s">
        <v>5</v>
      </c>
      <c r="W9" s="404" t="s">
        <v>6</v>
      </c>
      <c r="X9" s="353" t="s">
        <v>7</v>
      </c>
      <c r="Y9" s="243"/>
      <c r="Z9" s="403" t="s">
        <v>9</v>
      </c>
      <c r="AA9" s="404" t="s">
        <v>6</v>
      </c>
      <c r="AB9" s="353" t="s">
        <v>7</v>
      </c>
      <c r="AC9" s="265"/>
      <c r="AD9" s="403" t="s">
        <v>9</v>
      </c>
      <c r="AE9" s="404" t="s">
        <v>6</v>
      </c>
      <c r="AF9" s="353" t="s">
        <v>7</v>
      </c>
      <c r="AG9" s="265"/>
      <c r="AH9" s="403" t="s">
        <v>9</v>
      </c>
      <c r="AI9" s="404" t="s">
        <v>6</v>
      </c>
      <c r="AJ9" s="404" t="s">
        <v>7</v>
      </c>
    </row>
    <row r="10" spans="1:63" s="522" customFormat="1" ht="15">
      <c r="A10" s="523">
        <f>A9+1</f>
        <v>1</v>
      </c>
      <c r="B10" s="996" t="s">
        <v>709</v>
      </c>
      <c r="C10" s="577" t="s">
        <v>498</v>
      </c>
      <c r="D10" s="565" t="s">
        <v>498</v>
      </c>
      <c r="E10" s="306">
        <v>86.675567999999998</v>
      </c>
      <c r="F10" s="306">
        <v>103.44284</v>
      </c>
      <c r="G10" s="524">
        <v>111.40497000000001</v>
      </c>
      <c r="H10" s="524">
        <v>55.653664999999997</v>
      </c>
      <c r="I10" s="524">
        <v>55.587502999999998</v>
      </c>
      <c r="J10" s="540">
        <v>1.4935864183211494</v>
      </c>
      <c r="K10" s="540">
        <v>2.9871728366422987</v>
      </c>
      <c r="L10" s="540">
        <v>4.7794765386276774</v>
      </c>
      <c r="M10" s="339"/>
      <c r="N10" s="651"/>
      <c r="O10" s="651"/>
      <c r="P10" s="651"/>
      <c r="Q10" s="262"/>
      <c r="R10" s="346">
        <v>7.5149999999999995E-2</v>
      </c>
      <c r="S10" s="346">
        <v>4.8986000000000002E-2</v>
      </c>
      <c r="T10" s="346">
        <v>8.1216999999999998E-2</v>
      </c>
      <c r="U10" s="262"/>
      <c r="V10" s="346">
        <v>0.22583800000000001</v>
      </c>
      <c r="W10" s="346">
        <v>0.212895</v>
      </c>
      <c r="X10" s="346">
        <v>0.29180200000000001</v>
      </c>
      <c r="Y10" s="331"/>
      <c r="Z10" s="651"/>
      <c r="AA10" s="651"/>
      <c r="AB10" s="651"/>
      <c r="AC10" s="265"/>
      <c r="AD10" s="346">
        <v>0.23039999999999999</v>
      </c>
      <c r="AE10" s="346">
        <v>4.8986000000000002E-2</v>
      </c>
      <c r="AF10" s="346">
        <v>8.1216999999999998E-2</v>
      </c>
      <c r="AG10" s="265"/>
      <c r="AH10" s="651"/>
      <c r="AI10" s="346">
        <v>0.212895</v>
      </c>
      <c r="AJ10" s="346">
        <v>0.29180200000000001</v>
      </c>
    </row>
    <row r="11" spans="1:63" s="275" customFormat="1" ht="15" customHeight="1">
      <c r="A11" s="523">
        <f t="shared" ref="A11:A18" si="0">A10+1</f>
        <v>2</v>
      </c>
      <c r="B11" s="996" t="s">
        <v>10</v>
      </c>
      <c r="C11" s="289" t="s">
        <v>272</v>
      </c>
      <c r="D11" s="289" t="s">
        <v>504</v>
      </c>
      <c r="E11" s="306"/>
      <c r="F11" s="306"/>
      <c r="G11" s="524">
        <v>110.61845069336503</v>
      </c>
      <c r="H11" s="524">
        <v>1.3525982000000001</v>
      </c>
      <c r="I11" s="524">
        <v>2.7683819999999999</v>
      </c>
      <c r="J11" s="540"/>
      <c r="K11" s="540"/>
      <c r="L11" s="540"/>
      <c r="M11" s="339"/>
      <c r="N11" s="346">
        <v>1.3158400000000001E-2</v>
      </c>
      <c r="O11" s="346">
        <v>2.8046999999999998E-3</v>
      </c>
      <c r="P11" s="346">
        <v>4.5512E-3</v>
      </c>
      <c r="Q11" s="262"/>
      <c r="R11" s="346">
        <v>4.6889899999999998E-2</v>
      </c>
      <c r="S11" s="346">
        <v>1.8298200000000001E-2</v>
      </c>
      <c r="T11" s="346">
        <v>3.0290600000000001E-2</v>
      </c>
      <c r="U11" s="262"/>
      <c r="V11" s="346">
        <v>0.12319099999999999</v>
      </c>
      <c r="W11" s="346">
        <v>7.2709700000000002E-2</v>
      </c>
      <c r="X11" s="346">
        <v>0.1251874</v>
      </c>
      <c r="Y11" s="331"/>
      <c r="Z11" s="346">
        <v>4.2883499999999998E-2</v>
      </c>
      <c r="AA11" s="346">
        <v>2.8046999999999998E-3</v>
      </c>
      <c r="AB11" s="346">
        <v>4.5512E-3</v>
      </c>
      <c r="AC11" s="265"/>
      <c r="AD11" s="346">
        <v>8.5146100000000002E-2</v>
      </c>
      <c r="AE11" s="346">
        <v>1.8298200000000001E-2</v>
      </c>
      <c r="AF11" s="346">
        <v>3.0562300000000001E-2</v>
      </c>
      <c r="AG11" s="265"/>
      <c r="AH11" s="346">
        <v>0.1734772</v>
      </c>
      <c r="AI11" s="346">
        <v>7.2837200000000005E-2</v>
      </c>
      <c r="AJ11" s="346">
        <v>0.12528420000000001</v>
      </c>
      <c r="AM11" s="525"/>
      <c r="AN11" s="525"/>
      <c r="AO11" s="525"/>
      <c r="AP11" s="525"/>
      <c r="AQ11" s="525"/>
      <c r="AR11" s="525"/>
      <c r="AS11" s="525"/>
      <c r="AT11" s="525"/>
      <c r="AU11" s="525"/>
      <c r="AV11" s="525"/>
      <c r="AW11" s="525"/>
      <c r="AX11" s="525"/>
      <c r="AY11" s="525"/>
      <c r="AZ11" s="525"/>
      <c r="BA11" s="525"/>
      <c r="BB11" s="525"/>
      <c r="BC11" s="525"/>
      <c r="BD11" s="525"/>
      <c r="BE11" s="525"/>
      <c r="BF11" s="525"/>
      <c r="BG11" s="525"/>
      <c r="BH11" s="525"/>
      <c r="BI11" s="525"/>
      <c r="BJ11" s="460"/>
      <c r="BK11" s="460"/>
    </row>
    <row r="12" spans="1:63" s="275" customFormat="1" ht="15" customHeight="1">
      <c r="A12" s="523">
        <f t="shared" si="0"/>
        <v>3</v>
      </c>
      <c r="B12" s="996" t="s">
        <v>11</v>
      </c>
      <c r="C12" s="289" t="s">
        <v>499</v>
      </c>
      <c r="D12" s="289" t="s">
        <v>499</v>
      </c>
      <c r="E12" s="306">
        <v>76.379600999999994</v>
      </c>
      <c r="F12" s="306">
        <v>107.65000999999999</v>
      </c>
      <c r="G12" s="524">
        <v>107.65000999999999</v>
      </c>
      <c r="H12" s="524">
        <v>196.18862999999999</v>
      </c>
      <c r="I12" s="524">
        <v>183.77959999999999</v>
      </c>
      <c r="J12" s="540">
        <v>1.8807160668434364</v>
      </c>
      <c r="K12" s="540">
        <v>3.7614321336868728</v>
      </c>
      <c r="L12" s="540">
        <v>6.0182914138989965</v>
      </c>
      <c r="M12" s="339"/>
      <c r="N12" s="346">
        <v>0.13102546768640533</v>
      </c>
      <c r="O12" s="346">
        <v>9.8267843334625293E-2</v>
      </c>
      <c r="P12" s="346">
        <v>0.11864206215695304</v>
      </c>
      <c r="Q12" s="262"/>
      <c r="R12" s="346">
        <v>0.31937487439417644</v>
      </c>
      <c r="S12" s="346">
        <v>0.29684634896255974</v>
      </c>
      <c r="T12" s="346">
        <v>0.35430746021208526</v>
      </c>
      <c r="U12" s="331"/>
      <c r="V12" s="346">
        <v>0.56016218813365315</v>
      </c>
      <c r="W12" s="346">
        <v>0.56070078220434494</v>
      </c>
      <c r="X12" s="346">
        <v>0.62793081802465878</v>
      </c>
      <c r="Y12" s="331"/>
      <c r="Z12" s="346">
        <v>0.21348541889022474</v>
      </c>
      <c r="AA12" s="346">
        <v>9.8267843334625293E-2</v>
      </c>
      <c r="AB12" s="346">
        <v>0.11864206215695304</v>
      </c>
      <c r="AC12" s="331"/>
      <c r="AD12" s="346">
        <v>0.39585906801893733</v>
      </c>
      <c r="AE12" s="346">
        <v>0.29684634896255974</v>
      </c>
      <c r="AF12" s="346">
        <v>0.35430746021208526</v>
      </c>
      <c r="AG12" s="265"/>
      <c r="AH12" s="346">
        <v>0.58762043532118458</v>
      </c>
      <c r="AI12" s="346">
        <v>0.56070078220434494</v>
      </c>
      <c r="AJ12" s="346">
        <v>0.62793081802465878</v>
      </c>
      <c r="AM12" s="525"/>
      <c r="AN12" s="525"/>
      <c r="AO12" s="525"/>
      <c r="AP12" s="525"/>
      <c r="AQ12" s="525"/>
      <c r="AR12" s="525"/>
      <c r="AS12" s="525"/>
      <c r="AT12" s="525"/>
      <c r="AU12" s="525"/>
      <c r="AV12" s="525"/>
      <c r="AW12" s="525"/>
      <c r="AX12" s="525"/>
      <c r="AY12" s="525"/>
      <c r="AZ12" s="525"/>
      <c r="BA12" s="525"/>
      <c r="BB12" s="525"/>
      <c r="BC12" s="525"/>
      <c r="BD12" s="525"/>
      <c r="BE12" s="525"/>
      <c r="BF12" s="525"/>
      <c r="BG12" s="525"/>
      <c r="BH12" s="525"/>
      <c r="BI12" s="525"/>
    </row>
    <row r="13" spans="1:63" s="275" customFormat="1" ht="15" customHeight="1">
      <c r="A13" s="523">
        <f t="shared" si="0"/>
        <v>4</v>
      </c>
      <c r="B13" s="996" t="s">
        <v>713</v>
      </c>
      <c r="C13" s="289">
        <v>2015</v>
      </c>
      <c r="D13" s="289">
        <v>2016</v>
      </c>
      <c r="E13" s="817"/>
      <c r="F13" s="817"/>
      <c r="G13" s="816"/>
      <c r="H13" s="524">
        <v>759.62347</v>
      </c>
      <c r="I13" s="524">
        <v>0.18324347999999999</v>
      </c>
      <c r="J13" s="818"/>
      <c r="K13" s="818"/>
      <c r="L13" s="818"/>
      <c r="M13" s="339"/>
      <c r="N13" s="651"/>
      <c r="O13" s="651"/>
      <c r="P13" s="651"/>
      <c r="Q13" s="262"/>
      <c r="R13" s="346">
        <v>1.7759149717105334E-3</v>
      </c>
      <c r="S13" s="651"/>
      <c r="T13" s="651"/>
      <c r="U13" s="331"/>
      <c r="V13" s="346">
        <v>3.8691682384275508E-3</v>
      </c>
      <c r="W13" s="651"/>
      <c r="X13" s="651"/>
      <c r="Y13" s="331"/>
      <c r="Z13" s="346">
        <v>5.8845189720516985E-2</v>
      </c>
      <c r="AA13" s="651"/>
      <c r="AB13" s="651"/>
      <c r="AC13" s="331"/>
      <c r="AD13" s="346">
        <v>8.3035542383495531E-2</v>
      </c>
      <c r="AE13" s="651"/>
      <c r="AF13" s="651"/>
      <c r="AG13" s="265"/>
      <c r="AH13" s="346">
        <v>0.10584151976585038</v>
      </c>
      <c r="AI13" s="651"/>
      <c r="AJ13" s="651"/>
      <c r="AM13" s="525"/>
      <c r="AN13" s="525"/>
      <c r="AO13" s="525"/>
      <c r="AP13" s="525"/>
      <c r="AQ13" s="525"/>
      <c r="AR13" s="525"/>
      <c r="AS13" s="525"/>
      <c r="AT13" s="525"/>
      <c r="AU13" s="525"/>
      <c r="AV13" s="525"/>
      <c r="AW13" s="525"/>
      <c r="AX13" s="525"/>
      <c r="AY13" s="525"/>
      <c r="AZ13" s="525"/>
      <c r="BA13" s="525"/>
      <c r="BB13" s="525"/>
      <c r="BC13" s="525"/>
      <c r="BD13" s="525"/>
      <c r="BE13" s="525"/>
      <c r="BF13" s="525"/>
      <c r="BG13" s="525"/>
      <c r="BH13" s="525"/>
      <c r="BI13" s="525"/>
    </row>
    <row r="14" spans="1:63" s="275" customFormat="1" ht="15" customHeight="1">
      <c r="A14" s="523">
        <f t="shared" si="0"/>
        <v>5</v>
      </c>
      <c r="B14" s="996" t="s">
        <v>12</v>
      </c>
      <c r="C14" s="289" t="s">
        <v>500</v>
      </c>
      <c r="D14" s="289" t="s">
        <v>500</v>
      </c>
      <c r="E14" s="306">
        <v>68.295169999999999</v>
      </c>
      <c r="F14" s="306">
        <v>109.883</v>
      </c>
      <c r="G14" s="524">
        <v>97.559483999999998</v>
      </c>
      <c r="H14" s="524">
        <v>2.5707952999999999</v>
      </c>
      <c r="I14" s="524">
        <v>2.9061056999999999</v>
      </c>
      <c r="J14" s="540">
        <v>1.4024409843539822</v>
      </c>
      <c r="K14" s="540">
        <v>2.8048819687079645</v>
      </c>
      <c r="L14" s="540">
        <v>4.4878111499327433</v>
      </c>
      <c r="M14" s="339"/>
      <c r="N14" s="346">
        <v>9.9599999999999994E-2</v>
      </c>
      <c r="O14" s="346">
        <v>8.3523E-2</v>
      </c>
      <c r="P14" s="346">
        <v>9.7299999999999998E-2</v>
      </c>
      <c r="Q14" s="331"/>
      <c r="R14" s="346">
        <v>0.19603999999999999</v>
      </c>
      <c r="S14" s="346">
        <v>0.17573</v>
      </c>
      <c r="T14" s="346">
        <v>0.20244999999999999</v>
      </c>
      <c r="U14" s="331"/>
      <c r="V14" s="346">
        <v>0.32488</v>
      </c>
      <c r="W14" s="346">
        <v>0.30656</v>
      </c>
      <c r="X14" s="346">
        <v>0.33926000000000001</v>
      </c>
      <c r="Y14" s="331"/>
      <c r="Z14" s="346">
        <v>0.10252</v>
      </c>
      <c r="AA14" s="346">
        <v>8.3519999999999997E-2</v>
      </c>
      <c r="AB14" s="346">
        <v>9.7280000000000005E-2</v>
      </c>
      <c r="AC14" s="331"/>
      <c r="AD14" s="346">
        <v>0.2001</v>
      </c>
      <c r="AE14" s="346">
        <v>0.1757</v>
      </c>
      <c r="AF14" s="346">
        <v>0.20246</v>
      </c>
      <c r="AG14" s="331"/>
      <c r="AH14" s="346">
        <v>0.33128000000000002</v>
      </c>
      <c r="AI14" s="346">
        <v>0.30656</v>
      </c>
      <c r="AJ14" s="346">
        <v>0.33926000000000001</v>
      </c>
      <c r="AM14" s="525"/>
      <c r="AN14" s="525"/>
      <c r="AO14" s="525"/>
      <c r="AP14" s="525"/>
      <c r="AQ14" s="525"/>
      <c r="AR14" s="525"/>
      <c r="AS14" s="525"/>
      <c r="AT14" s="525"/>
      <c r="AU14" s="525"/>
      <c r="AV14" s="525"/>
      <c r="AW14" s="525"/>
      <c r="AX14" s="525"/>
      <c r="AY14" s="525"/>
      <c r="AZ14" s="525"/>
      <c r="BA14" s="525"/>
      <c r="BB14" s="525"/>
      <c r="BC14" s="525"/>
      <c r="BD14" s="525"/>
      <c r="BE14" s="525"/>
      <c r="BF14" s="525"/>
      <c r="BG14" s="525"/>
      <c r="BH14" s="525"/>
      <c r="BI14" s="525"/>
    </row>
    <row r="15" spans="1:63" s="522" customFormat="1">
      <c r="A15" s="523">
        <f t="shared" si="0"/>
        <v>6</v>
      </c>
      <c r="B15" s="996" t="s">
        <v>688</v>
      </c>
      <c r="C15" s="289" t="s">
        <v>273</v>
      </c>
      <c r="D15" s="289" t="s">
        <v>500</v>
      </c>
      <c r="E15" s="306">
        <v>79.543671000000003</v>
      </c>
      <c r="F15" s="306">
        <v>106.63637</v>
      </c>
      <c r="G15" s="524">
        <v>95.202979999999997</v>
      </c>
      <c r="H15" s="524">
        <v>1.5713184</v>
      </c>
      <c r="I15" s="524">
        <v>1.6587826000000001</v>
      </c>
      <c r="J15" s="540">
        <v>1.2652456135175145</v>
      </c>
      <c r="K15" s="540">
        <v>2.530491227035029</v>
      </c>
      <c r="L15" s="540">
        <v>4.048785963256047</v>
      </c>
      <c r="M15" s="339"/>
      <c r="N15" s="346">
        <v>6.5500436851666996E-2</v>
      </c>
      <c r="O15" s="346">
        <v>4.1141781976505414E-2</v>
      </c>
      <c r="P15" s="346">
        <v>5.3183522525492216E-2</v>
      </c>
      <c r="Q15" s="262"/>
      <c r="R15" s="346">
        <v>0.17172534737509609</v>
      </c>
      <c r="S15" s="346">
        <v>0.14412838850474069</v>
      </c>
      <c r="T15" s="346">
        <v>0.1796831460794133</v>
      </c>
      <c r="U15" s="262"/>
      <c r="V15" s="346">
        <v>0.29488167753552108</v>
      </c>
      <c r="W15" s="346">
        <v>0.27632962539837086</v>
      </c>
      <c r="X15" s="346">
        <v>0.32923243818020986</v>
      </c>
      <c r="Y15" s="331"/>
      <c r="Z15" s="346">
        <v>0.10492452084298153</v>
      </c>
      <c r="AA15" s="346">
        <v>4.1141781976505414E-2</v>
      </c>
      <c r="AB15" s="346">
        <v>5.3183522525492216E-2</v>
      </c>
      <c r="AC15" s="265"/>
      <c r="AD15" s="346">
        <v>0.22994706652800587</v>
      </c>
      <c r="AE15" s="346">
        <v>0.14412838850474069</v>
      </c>
      <c r="AF15" s="346">
        <v>0.1796831460794133</v>
      </c>
      <c r="AG15" s="265"/>
      <c r="AH15" s="346">
        <v>0.3592963375992384</v>
      </c>
      <c r="AI15" s="346">
        <v>0.27632962539837086</v>
      </c>
      <c r="AJ15" s="346">
        <v>0.32923243818020986</v>
      </c>
    </row>
    <row r="16" spans="1:63" s="275" customFormat="1" ht="15" customHeight="1">
      <c r="A16" s="523">
        <f t="shared" si="0"/>
        <v>7</v>
      </c>
      <c r="B16" s="996" t="s">
        <v>714</v>
      </c>
      <c r="C16" s="577" t="s">
        <v>501</v>
      </c>
      <c r="D16" s="565" t="s">
        <v>501</v>
      </c>
      <c r="E16" s="306">
        <v>86.925362000000007</v>
      </c>
      <c r="F16" s="306">
        <v>102.75977</v>
      </c>
      <c r="G16" s="524">
        <v>106.97589000000001</v>
      </c>
      <c r="H16" s="524">
        <v>242.41741999999999</v>
      </c>
      <c r="I16" s="524">
        <v>222.24197000000001</v>
      </c>
      <c r="J16" s="540">
        <v>1.6118490785535744</v>
      </c>
      <c r="K16" s="540">
        <v>3.2236981571071488</v>
      </c>
      <c r="L16" s="540">
        <v>5.157917051371439</v>
      </c>
      <c r="M16" s="339"/>
      <c r="N16" s="346">
        <v>0.13519999999999999</v>
      </c>
      <c r="O16" s="346">
        <v>0.12640000000000001</v>
      </c>
      <c r="P16" s="346">
        <v>0.1913</v>
      </c>
      <c r="Q16" s="331"/>
      <c r="R16" s="346">
        <v>0.63980000000000004</v>
      </c>
      <c r="S16" s="346">
        <v>0.63380000000000003</v>
      </c>
      <c r="T16" s="346">
        <v>0.6895</v>
      </c>
      <c r="U16" s="331"/>
      <c r="V16" s="346">
        <v>0.8508</v>
      </c>
      <c r="W16" s="346">
        <v>0.85</v>
      </c>
      <c r="X16" s="346">
        <v>0.875</v>
      </c>
      <c r="Y16" s="331"/>
      <c r="Z16" s="346">
        <v>0.1346</v>
      </c>
      <c r="AA16" s="346">
        <v>0.12640000000000001</v>
      </c>
      <c r="AB16" s="346">
        <v>0.1913</v>
      </c>
      <c r="AC16" s="331"/>
      <c r="AD16" s="346">
        <v>0.63729999999999998</v>
      </c>
      <c r="AE16" s="346">
        <v>0.63380000000000003</v>
      </c>
      <c r="AF16" s="346">
        <v>0.6895</v>
      </c>
      <c r="AG16" s="331"/>
      <c r="AH16" s="346">
        <v>0.85170000000000001</v>
      </c>
      <c r="AI16" s="346">
        <v>0.85</v>
      </c>
      <c r="AJ16" s="346">
        <v>0.875</v>
      </c>
      <c r="AM16" s="525"/>
      <c r="AN16" s="525"/>
      <c r="AO16" s="525"/>
      <c r="AP16" s="525"/>
      <c r="AQ16" s="525"/>
      <c r="AR16" s="525"/>
      <c r="AS16" s="525"/>
      <c r="AT16" s="525"/>
      <c r="AU16" s="525"/>
      <c r="AV16" s="525"/>
      <c r="AW16" s="525"/>
      <c r="AX16" s="525"/>
      <c r="AY16" s="525"/>
      <c r="AZ16" s="525"/>
      <c r="BA16" s="525"/>
      <c r="BB16" s="525"/>
      <c r="BC16" s="525"/>
      <c r="BD16" s="525"/>
      <c r="BE16" s="525"/>
      <c r="BF16" s="525"/>
      <c r="BG16" s="525"/>
      <c r="BH16" s="525"/>
      <c r="BI16" s="525"/>
    </row>
    <row r="17" spans="1:61" s="255" customFormat="1" ht="15" customHeight="1">
      <c r="A17" s="1102">
        <f t="shared" si="0"/>
        <v>8</v>
      </c>
      <c r="B17" s="1103" t="s">
        <v>14</v>
      </c>
      <c r="C17" s="552" t="s">
        <v>502</v>
      </c>
      <c r="D17" s="552" t="s">
        <v>502</v>
      </c>
      <c r="E17" s="1104">
        <v>83.727997999999999</v>
      </c>
      <c r="F17" s="1104">
        <v>103.34032000000001</v>
      </c>
      <c r="G17" s="1105">
        <v>108.49979999999999</v>
      </c>
      <c r="H17" s="1105">
        <v>387.36</v>
      </c>
      <c r="I17" s="1105">
        <v>370.19873999999999</v>
      </c>
      <c r="J17" s="1106">
        <v>1.6143174594597336</v>
      </c>
      <c r="K17" s="1106">
        <v>3.2286349189194672</v>
      </c>
      <c r="L17" s="1106">
        <v>5.165815870271147</v>
      </c>
      <c r="M17" s="344"/>
      <c r="N17" s="1107">
        <v>7.6229908765066091E-3</v>
      </c>
      <c r="O17" s="1107">
        <v>2.3023004054364402E-3</v>
      </c>
      <c r="P17" s="1107">
        <v>2.5755931817972406E-3</v>
      </c>
      <c r="Q17" s="329"/>
      <c r="R17" s="1107">
        <v>2.7769350864172506E-2</v>
      </c>
      <c r="S17" s="1107">
        <v>1.1555428219820344E-2</v>
      </c>
      <c r="T17" s="1107">
        <v>1.339424354778993E-2</v>
      </c>
      <c r="U17" s="329"/>
      <c r="V17" s="1107">
        <v>7.4626370933284975E-2</v>
      </c>
      <c r="W17" s="1107">
        <v>4.3890147662126913E-2</v>
      </c>
      <c r="X17" s="1107">
        <v>5.6563955290553511E-2</v>
      </c>
      <c r="Y17" s="329"/>
      <c r="Z17" s="1107">
        <v>9.7319117241152307E-3</v>
      </c>
      <c r="AA17" s="1107">
        <v>2.3023004054364402E-3</v>
      </c>
      <c r="AB17" s="1107">
        <v>2.5755931817972406E-3</v>
      </c>
      <c r="AC17" s="329"/>
      <c r="AD17" s="1107">
        <v>3.426776166899597E-2</v>
      </c>
      <c r="AE17" s="1107">
        <v>1.1555428219820344E-2</v>
      </c>
      <c r="AF17" s="1107">
        <v>1.339424354778993E-2</v>
      </c>
      <c r="AG17" s="329"/>
      <c r="AH17" s="1107">
        <v>8.921908095858079E-2</v>
      </c>
      <c r="AI17" s="1107">
        <v>4.3913037960401406E-2</v>
      </c>
      <c r="AJ17" s="1107">
        <v>5.6677943180948272E-2</v>
      </c>
      <c r="AM17" s="1108"/>
      <c r="AN17" s="1108"/>
      <c r="AO17" s="1108"/>
      <c r="AP17" s="1108"/>
      <c r="AQ17" s="1108"/>
      <c r="AR17" s="1108"/>
      <c r="AS17" s="1108"/>
      <c r="AT17" s="1108"/>
      <c r="AU17" s="1108"/>
      <c r="AV17" s="1108"/>
      <c r="AW17" s="1108"/>
      <c r="AX17" s="1108"/>
      <c r="AY17" s="1108"/>
      <c r="AZ17" s="1108"/>
      <c r="BA17" s="1108"/>
      <c r="BB17" s="1108"/>
      <c r="BC17" s="1108"/>
      <c r="BD17" s="1108"/>
      <c r="BE17" s="1108"/>
      <c r="BF17" s="1108"/>
      <c r="BG17" s="1108"/>
      <c r="BH17" s="1108"/>
      <c r="BI17" s="1108"/>
    </row>
    <row r="18" spans="1:61" s="275" customFormat="1" ht="15" customHeight="1">
      <c r="A18" s="523">
        <f t="shared" si="0"/>
        <v>9</v>
      </c>
      <c r="B18" s="996" t="s">
        <v>15</v>
      </c>
      <c r="C18" s="289" t="s">
        <v>503</v>
      </c>
      <c r="D18" s="289" t="s">
        <v>503</v>
      </c>
      <c r="E18" s="306">
        <v>79.671288000000004</v>
      </c>
      <c r="F18" s="306">
        <v>103.41503</v>
      </c>
      <c r="G18" s="524">
        <v>100</v>
      </c>
      <c r="H18" s="524">
        <v>1191.7421999999999</v>
      </c>
      <c r="I18" s="524">
        <v>1196.9546</v>
      </c>
      <c r="J18" s="540">
        <v>1.510529295727334</v>
      </c>
      <c r="K18" s="540">
        <v>3.0210585914546679</v>
      </c>
      <c r="L18" s="540">
        <v>4.8336937463274685</v>
      </c>
      <c r="M18" s="339"/>
      <c r="N18" s="346">
        <v>7.0915629847668055E-2</v>
      </c>
      <c r="O18" s="346">
        <v>5.951831462169261E-2</v>
      </c>
      <c r="P18" s="346">
        <v>6.010199966895604E-2</v>
      </c>
      <c r="Q18" s="331"/>
      <c r="R18" s="346">
        <v>0.20627427923601602</v>
      </c>
      <c r="S18" s="346">
        <v>0.19623414773423845</v>
      </c>
      <c r="T18" s="346">
        <v>0.2001074461842062</v>
      </c>
      <c r="U18" s="331"/>
      <c r="V18" s="346">
        <v>0.3657936192046245</v>
      </c>
      <c r="W18" s="346">
        <v>0.3691157794873281</v>
      </c>
      <c r="X18" s="346">
        <v>0.37926598136026496</v>
      </c>
      <c r="Y18" s="331"/>
      <c r="Z18" s="346">
        <v>7.7503463280257381E-2</v>
      </c>
      <c r="AA18" s="346">
        <v>5.951831462169261E-2</v>
      </c>
      <c r="AB18" s="346">
        <v>6.010199966895604E-2</v>
      </c>
      <c r="AC18" s="331"/>
      <c r="AD18" s="346">
        <v>0.21860129943856402</v>
      </c>
      <c r="AE18" s="346">
        <v>0.19623414773423845</v>
      </c>
      <c r="AF18" s="346">
        <v>0.2001074461842062</v>
      </c>
      <c r="AG18" s="331"/>
      <c r="AH18" s="346">
        <v>0.38723769131394259</v>
      </c>
      <c r="AI18" s="346">
        <v>0.3691157794873281</v>
      </c>
      <c r="AJ18" s="346">
        <v>0.37926598136026496</v>
      </c>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row>
    <row r="19" spans="1:61" s="275" customFormat="1" ht="15" customHeight="1">
      <c r="A19" s="523"/>
      <c r="B19" s="996" t="s">
        <v>279</v>
      </c>
      <c r="C19" s="289" t="s">
        <v>501</v>
      </c>
      <c r="D19" s="289" t="s">
        <v>501</v>
      </c>
      <c r="E19" s="306">
        <v>79.671287000000007</v>
      </c>
      <c r="F19" s="306">
        <v>103.41503</v>
      </c>
      <c r="G19" s="524">
        <v>111.99978</v>
      </c>
      <c r="H19" s="524">
        <v>1191.7421999999999</v>
      </c>
      <c r="I19" s="524">
        <v>1196.9546</v>
      </c>
      <c r="J19" s="540">
        <v>1.6154610174221331</v>
      </c>
      <c r="K19" s="540">
        <v>3.2309220348442662</v>
      </c>
      <c r="L19" s="540">
        <v>5.1694752557508252</v>
      </c>
      <c r="M19" s="339"/>
      <c r="N19" s="346">
        <v>6.0589830552423868E-2</v>
      </c>
      <c r="O19" s="346">
        <v>4.8495375230102993E-2</v>
      </c>
      <c r="P19" s="346">
        <v>4.894690608154053E-2</v>
      </c>
      <c r="Q19" s="331"/>
      <c r="R19" s="346">
        <v>0.16940024949653484</v>
      </c>
      <c r="S19" s="346">
        <v>0.15501918042214427</v>
      </c>
      <c r="T19" s="346">
        <v>0.15831920701742583</v>
      </c>
      <c r="U19" s="331"/>
      <c r="V19" s="346">
        <v>0.32011982409405398</v>
      </c>
      <c r="W19" s="346">
        <v>0.31249525727365274</v>
      </c>
      <c r="X19" s="346">
        <v>0.31846620939617187</v>
      </c>
      <c r="Y19" s="331"/>
      <c r="Z19" s="346">
        <v>6.7480453188342934E-2</v>
      </c>
      <c r="AA19" s="346">
        <v>4.8495375230102993E-2</v>
      </c>
      <c r="AB19" s="346">
        <v>4.894690608154053E-2</v>
      </c>
      <c r="AC19" s="331"/>
      <c r="AD19" s="346">
        <v>0.18332896151590308</v>
      </c>
      <c r="AE19" s="346">
        <v>0.15501918042214427</v>
      </c>
      <c r="AF19" s="346">
        <v>0.15831920701742583</v>
      </c>
      <c r="AG19" s="331"/>
      <c r="AH19" s="346">
        <v>0.34003302526390744</v>
      </c>
      <c r="AI19" s="346">
        <v>0.31249525727365274</v>
      </c>
      <c r="AJ19" s="346">
        <v>0.31846620939617187</v>
      </c>
      <c r="AM19" s="525"/>
      <c r="AN19" s="525"/>
      <c r="AO19" s="525"/>
      <c r="AP19" s="525"/>
      <c r="AQ19" s="525"/>
      <c r="AR19" s="525"/>
      <c r="AS19" s="525"/>
      <c r="AT19" s="525"/>
      <c r="AU19" s="525"/>
      <c r="AV19" s="525"/>
      <c r="AW19" s="525"/>
      <c r="AX19" s="525"/>
      <c r="AY19" s="525"/>
      <c r="AZ19" s="525"/>
      <c r="BA19" s="525"/>
      <c r="BB19" s="525"/>
      <c r="BC19" s="525"/>
      <c r="BD19" s="525"/>
      <c r="BE19" s="525"/>
      <c r="BF19" s="525"/>
      <c r="BG19" s="525"/>
      <c r="BH19" s="525"/>
      <c r="BI19" s="525"/>
    </row>
    <row r="20" spans="1:61" s="275" customFormat="1" ht="15" customHeight="1">
      <c r="A20" s="523">
        <f>A18+1</f>
        <v>10</v>
      </c>
      <c r="B20" s="996" t="s">
        <v>715</v>
      </c>
      <c r="C20" s="289">
        <v>2014</v>
      </c>
      <c r="D20" s="642"/>
      <c r="E20" s="306">
        <v>84.413689000000005</v>
      </c>
      <c r="F20" s="306">
        <v>101.84267</v>
      </c>
      <c r="G20" s="816"/>
      <c r="H20" s="524">
        <v>294.41086000000001</v>
      </c>
      <c r="I20" s="524">
        <v>220.57248999999999</v>
      </c>
      <c r="J20" s="818">
        <f>IF(D20&gt;2011,1.25*$H20*($G20/$E20)/$I20*($F20/$G20), 1.25*$H20*($G20/$E20)/$I20*($G20/$F20))</f>
        <v>0</v>
      </c>
      <c r="K20" s="818">
        <f t="shared" ref="K20" si="1">IF(D20&gt;2011,2.5*$H20*($G20/$E20)/$I20*($F20/$G20), 2.5*$H20*($G20/$E20)/$I20*($G20/$F20))</f>
        <v>0</v>
      </c>
      <c r="L20" s="818">
        <f t="shared" ref="L20" si="2">IF(D20&gt;2011,4*$H20*($G20/$E20)/$I20*($F20/$G20), 4*$H20*($G20/$E20)/$I20*($G20/$F20))</f>
        <v>0</v>
      </c>
      <c r="M20" s="339"/>
      <c r="N20" s="651"/>
      <c r="O20" s="651"/>
      <c r="P20" s="651"/>
      <c r="Q20" s="262"/>
      <c r="R20" s="651"/>
      <c r="S20" s="651"/>
      <c r="T20" s="651"/>
      <c r="U20" s="331"/>
      <c r="V20" s="651"/>
      <c r="W20" s="651"/>
      <c r="X20" s="651"/>
      <c r="Y20" s="331"/>
      <c r="Z20" s="651"/>
      <c r="AA20" s="651"/>
      <c r="AB20" s="651"/>
      <c r="AC20" s="331"/>
      <c r="AD20" s="651"/>
      <c r="AE20" s="651"/>
      <c r="AF20" s="651"/>
      <c r="AG20" s="265"/>
      <c r="AH20" s="651"/>
      <c r="AI20" s="651"/>
      <c r="AJ20" s="651"/>
      <c r="AM20" s="525"/>
      <c r="AN20" s="525"/>
      <c r="AO20" s="525"/>
      <c r="AP20" s="525"/>
      <c r="AQ20" s="525"/>
      <c r="AR20" s="525"/>
      <c r="AS20" s="525"/>
      <c r="AT20" s="525"/>
      <c r="AU20" s="525"/>
      <c r="AV20" s="525"/>
      <c r="AW20" s="525"/>
      <c r="AX20" s="525"/>
      <c r="AY20" s="525"/>
      <c r="AZ20" s="525"/>
      <c r="BA20" s="525"/>
      <c r="BB20" s="525"/>
      <c r="BC20" s="525"/>
      <c r="BD20" s="525"/>
      <c r="BE20" s="525"/>
      <c r="BF20" s="525"/>
      <c r="BG20" s="525"/>
      <c r="BH20" s="525"/>
      <c r="BI20" s="525"/>
    </row>
    <row r="21" spans="1:61" s="522" customFormat="1">
      <c r="A21" s="523">
        <f>A20+1</f>
        <v>11</v>
      </c>
      <c r="B21" s="996" t="s">
        <v>16</v>
      </c>
      <c r="C21" s="289" t="s">
        <v>503</v>
      </c>
      <c r="D21" s="289" t="s">
        <v>503</v>
      </c>
      <c r="E21" s="306">
        <v>63.470568999999998</v>
      </c>
      <c r="F21" s="306">
        <v>104.87815000000001</v>
      </c>
      <c r="G21" s="524">
        <v>100</v>
      </c>
      <c r="H21" s="524">
        <v>278.96140000000003</v>
      </c>
      <c r="I21" s="524">
        <v>343.78566999999998</v>
      </c>
      <c r="J21" s="540">
        <v>1.5237332592081221</v>
      </c>
      <c r="K21" s="540">
        <v>3.0474665184162442</v>
      </c>
      <c r="L21" s="540">
        <v>4.8759464294659898</v>
      </c>
      <c r="M21" s="339"/>
      <c r="N21" s="346">
        <v>2.1999999999999999E-2</v>
      </c>
      <c r="O21" s="346">
        <v>1.2E-2</v>
      </c>
      <c r="P21" s="346">
        <v>1.7000000000000001E-2</v>
      </c>
      <c r="Q21" s="262"/>
      <c r="R21" s="346">
        <v>5.3999999999999999E-2</v>
      </c>
      <c r="S21" s="346">
        <v>3.9E-2</v>
      </c>
      <c r="T21" s="346">
        <v>4.2000000000000003E-2</v>
      </c>
      <c r="U21" s="262"/>
      <c r="V21" s="346">
        <v>0.108</v>
      </c>
      <c r="W21" s="346">
        <v>9.2999999999999999E-2</v>
      </c>
      <c r="X21" s="346">
        <v>0.111</v>
      </c>
      <c r="Y21" s="331"/>
      <c r="Z21" s="346">
        <v>2.8000000000000001E-2</v>
      </c>
      <c r="AA21" s="346">
        <v>1.2E-2</v>
      </c>
      <c r="AB21" s="346">
        <v>1.7000000000000001E-2</v>
      </c>
      <c r="AC21" s="265"/>
      <c r="AD21" s="346">
        <v>6.8000000000000005E-2</v>
      </c>
      <c r="AE21" s="346">
        <v>3.9E-2</v>
      </c>
      <c r="AF21" s="346">
        <v>4.3999999999999997E-2</v>
      </c>
      <c r="AG21" s="265"/>
      <c r="AH21" s="346">
        <v>0.13100000000000001</v>
      </c>
      <c r="AI21" s="346">
        <v>9.6000000000000002E-2</v>
      </c>
      <c r="AJ21" s="346">
        <v>0.11700000000000001</v>
      </c>
    </row>
    <row r="22" spans="1:61" s="275" customFormat="1" ht="15" customHeight="1">
      <c r="A22" s="523">
        <f t="shared" ref="A22:A38" si="3">A21+1</f>
        <v>12</v>
      </c>
      <c r="B22" s="996" t="s">
        <v>710</v>
      </c>
      <c r="C22" s="289" t="s">
        <v>501</v>
      </c>
      <c r="D22" s="289" t="s">
        <v>501</v>
      </c>
      <c r="E22" s="306">
        <v>85.835718999999997</v>
      </c>
      <c r="F22" s="306">
        <v>102.27273</v>
      </c>
      <c r="G22" s="524">
        <v>107.87402</v>
      </c>
      <c r="H22" s="524">
        <v>4.4176406000000004</v>
      </c>
      <c r="I22" s="524">
        <v>4.2908092</v>
      </c>
      <c r="J22" s="540">
        <v>1.5333912830371614</v>
      </c>
      <c r="K22" s="540">
        <v>3.0667825660743229</v>
      </c>
      <c r="L22" s="540">
        <v>4.9068521057189178</v>
      </c>
      <c r="M22" s="339"/>
      <c r="N22" s="785"/>
      <c r="O22" s="346">
        <v>1.3809333174881901E-2</v>
      </c>
      <c r="P22" s="346">
        <v>2.2668348221218101E-2</v>
      </c>
      <c r="Q22" s="331"/>
      <c r="R22" s="346">
        <v>5.1999999999999998E-2</v>
      </c>
      <c r="S22" s="346">
        <v>2.3608859058359698E-2</v>
      </c>
      <c r="T22" s="346">
        <v>5.9380242117424903E-2</v>
      </c>
      <c r="U22" s="331"/>
      <c r="V22" s="785"/>
      <c r="W22" s="346">
        <v>5.34682654875046E-2</v>
      </c>
      <c r="X22" s="346">
        <v>0.11505594391797</v>
      </c>
      <c r="Y22" s="331"/>
      <c r="Z22" s="346">
        <v>3.2949556269788897E-2</v>
      </c>
      <c r="AA22" s="346">
        <v>1.3809333174881901E-2</v>
      </c>
      <c r="AB22" s="346">
        <v>2.2668348221218101E-2</v>
      </c>
      <c r="AC22" s="331"/>
      <c r="AD22" s="346">
        <v>4.9892184087977999E-2</v>
      </c>
      <c r="AE22" s="346">
        <v>2.3608859058359698E-2</v>
      </c>
      <c r="AF22" s="346">
        <v>5.9380242117424903E-2</v>
      </c>
      <c r="AG22" s="331"/>
      <c r="AH22" s="346">
        <v>7.1177217646847493E-2</v>
      </c>
      <c r="AI22" s="346">
        <v>5.34682654875046E-2</v>
      </c>
      <c r="AJ22" s="346">
        <v>0.11505594391797</v>
      </c>
      <c r="AM22" s="525"/>
      <c r="AN22" s="525"/>
      <c r="AO22" s="525"/>
      <c r="AP22" s="525"/>
      <c r="AQ22" s="525"/>
      <c r="AR22" s="525"/>
      <c r="AS22" s="525"/>
      <c r="AT22" s="525"/>
      <c r="AU22" s="525"/>
      <c r="AV22" s="525"/>
      <c r="AW22" s="525"/>
      <c r="AX22" s="525"/>
      <c r="AY22" s="525"/>
      <c r="AZ22" s="525"/>
      <c r="BA22" s="525"/>
      <c r="BB22" s="525"/>
      <c r="BC22" s="525"/>
      <c r="BD22" s="525"/>
      <c r="BE22" s="525"/>
      <c r="BF22" s="525"/>
      <c r="BG22" s="525"/>
      <c r="BH22" s="525"/>
      <c r="BI22" s="525"/>
    </row>
    <row r="23" spans="1:61" s="275" customFormat="1" ht="15" customHeight="1">
      <c r="A23" s="523">
        <f t="shared" si="3"/>
        <v>13</v>
      </c>
      <c r="B23" s="996" t="s">
        <v>724</v>
      </c>
      <c r="C23" s="289" t="s">
        <v>274</v>
      </c>
      <c r="D23" s="289" t="s">
        <v>502</v>
      </c>
      <c r="E23" s="306">
        <v>73.383690000000001</v>
      </c>
      <c r="F23" s="306">
        <v>108.74036</v>
      </c>
      <c r="G23" s="524">
        <v>83.790679999999995</v>
      </c>
      <c r="H23" s="524">
        <v>20.396080000000001</v>
      </c>
      <c r="I23" s="524">
        <v>20.741029999999999</v>
      </c>
      <c r="J23" s="540">
        <v>1.8214515375090943</v>
      </c>
      <c r="K23" s="540">
        <v>3.6429030750181886</v>
      </c>
      <c r="L23" s="540">
        <v>5.8286449200291024</v>
      </c>
      <c r="M23" s="339"/>
      <c r="N23" s="346">
        <v>5.8484179776458707E-2</v>
      </c>
      <c r="O23" s="346">
        <v>4.7682448952541388E-2</v>
      </c>
      <c r="P23" s="346">
        <v>5.0624152223100335E-2</v>
      </c>
      <c r="Q23" s="331"/>
      <c r="R23" s="346">
        <v>0.20107432541161646</v>
      </c>
      <c r="S23" s="346">
        <v>0.1895207357322789</v>
      </c>
      <c r="T23" s="346">
        <v>0.20140991673999717</v>
      </c>
      <c r="U23" s="331"/>
      <c r="V23" s="346">
        <v>0.37566942294101885</v>
      </c>
      <c r="W23" s="346">
        <v>0.36583125831262642</v>
      </c>
      <c r="X23" s="346">
        <v>0.38436664202703658</v>
      </c>
      <c r="Y23" s="331"/>
      <c r="Z23" s="346">
        <v>6.0461775400495056E-2</v>
      </c>
      <c r="AA23" s="346">
        <v>4.7682448952541388E-2</v>
      </c>
      <c r="AB23" s="346">
        <v>5.0624152223100335E-2</v>
      </c>
      <c r="AC23" s="331"/>
      <c r="AD23" s="346">
        <v>0.20313324697550889</v>
      </c>
      <c r="AE23" s="346">
        <v>0.1895207357322789</v>
      </c>
      <c r="AF23" s="346">
        <v>0.20140991673999717</v>
      </c>
      <c r="AG23" s="331"/>
      <c r="AH23" s="346">
        <v>0.38045281763518896</v>
      </c>
      <c r="AI23" s="346">
        <v>0.36583125831262642</v>
      </c>
      <c r="AJ23" s="346">
        <v>0.38436664202703658</v>
      </c>
      <c r="AM23" s="525"/>
      <c r="AN23" s="525"/>
      <c r="AO23" s="525"/>
      <c r="AP23" s="525"/>
      <c r="AQ23" s="525"/>
      <c r="AR23" s="525"/>
      <c r="AS23" s="525"/>
      <c r="AT23" s="525"/>
      <c r="AU23" s="525"/>
      <c r="AV23" s="525"/>
      <c r="AW23" s="525"/>
      <c r="AX23" s="525"/>
      <c r="AY23" s="525"/>
      <c r="AZ23" s="525"/>
      <c r="BA23" s="525"/>
      <c r="BB23" s="525"/>
      <c r="BC23" s="525"/>
      <c r="BD23" s="525"/>
      <c r="BE23" s="525"/>
      <c r="BF23" s="525"/>
      <c r="BG23" s="525"/>
      <c r="BH23" s="525"/>
      <c r="BI23" s="525"/>
    </row>
    <row r="24" spans="1:61" s="275" customFormat="1" ht="15" customHeight="1">
      <c r="A24" s="523">
        <f t="shared" si="3"/>
        <v>14</v>
      </c>
      <c r="B24" s="996" t="s">
        <v>18</v>
      </c>
      <c r="C24" s="289" t="s">
        <v>275</v>
      </c>
      <c r="D24" s="289" t="s">
        <v>499</v>
      </c>
      <c r="E24" s="306">
        <v>80.182916000000006</v>
      </c>
      <c r="F24" s="306">
        <v>104.47453</v>
      </c>
      <c r="G24" s="524">
        <v>104.47453</v>
      </c>
      <c r="H24" s="524">
        <v>0.50084671999999997</v>
      </c>
      <c r="I24" s="524">
        <v>0.54723445000000004</v>
      </c>
      <c r="J24" s="540">
        <v>1.4906304797061061</v>
      </c>
      <c r="K24" s="540">
        <v>2.9812609594122121</v>
      </c>
      <c r="L24" s="540">
        <v>4.7700175350595391</v>
      </c>
      <c r="M24" s="339"/>
      <c r="N24" s="346">
        <v>3.4481221523179194E-2</v>
      </c>
      <c r="O24" s="346">
        <v>1.8622977395345231E-2</v>
      </c>
      <c r="P24" s="346">
        <v>1.5843482581215842E-2</v>
      </c>
      <c r="Q24" s="331"/>
      <c r="R24" s="346">
        <v>0.10822856300323494</v>
      </c>
      <c r="S24" s="346">
        <v>7.7203211358378751E-2</v>
      </c>
      <c r="T24" s="346">
        <v>7.0332297452954801E-2</v>
      </c>
      <c r="U24" s="331"/>
      <c r="V24" s="346">
        <v>0.24227293285474769</v>
      </c>
      <c r="W24" s="346">
        <v>0.21076723232694158</v>
      </c>
      <c r="X24" s="346">
        <v>0.20422146772373959</v>
      </c>
      <c r="Y24" s="331"/>
      <c r="Z24" s="346">
        <v>4.2526641797302624E-2</v>
      </c>
      <c r="AA24" s="346">
        <v>1.863790220842464E-2</v>
      </c>
      <c r="AB24" s="346">
        <v>1.5843482581215842E-2</v>
      </c>
      <c r="AC24" s="331"/>
      <c r="AD24" s="346">
        <v>0.12153477194209895</v>
      </c>
      <c r="AE24" s="346">
        <v>7.741923149991109E-2</v>
      </c>
      <c r="AF24" s="346">
        <v>7.046474622170637E-2</v>
      </c>
      <c r="AG24" s="331"/>
      <c r="AH24" s="346">
        <v>0.26217919643798748</v>
      </c>
      <c r="AI24" s="346">
        <v>0.21297437294635685</v>
      </c>
      <c r="AJ24" s="346">
        <v>0.20629495947017915</v>
      </c>
      <c r="AM24" s="525"/>
      <c r="AN24" s="525"/>
      <c r="AO24" s="525"/>
      <c r="AP24" s="525"/>
      <c r="AQ24" s="525"/>
      <c r="AR24" s="525"/>
      <c r="AS24" s="525"/>
      <c r="AT24" s="525"/>
      <c r="AU24" s="525"/>
      <c r="AV24" s="525"/>
      <c r="AW24" s="525"/>
      <c r="AX24" s="525"/>
      <c r="AY24" s="525"/>
      <c r="AZ24" s="525"/>
      <c r="BA24" s="525"/>
      <c r="BB24" s="525"/>
      <c r="BC24" s="525"/>
      <c r="BD24" s="525"/>
      <c r="BE24" s="525"/>
      <c r="BF24" s="525"/>
      <c r="BG24" s="525"/>
      <c r="BH24" s="525"/>
      <c r="BI24" s="525"/>
    </row>
    <row r="25" spans="1:61" s="275" customFormat="1" ht="15" customHeight="1">
      <c r="A25" s="523">
        <f t="shared" si="3"/>
        <v>15</v>
      </c>
      <c r="B25" s="996" t="s">
        <v>716</v>
      </c>
      <c r="C25" s="289">
        <v>2015</v>
      </c>
      <c r="D25" s="289">
        <v>2015</v>
      </c>
      <c r="E25" s="306">
        <v>57.757275</v>
      </c>
      <c r="F25" s="306">
        <v>110.05392000000001</v>
      </c>
      <c r="G25" s="524">
        <v>156.80304000000001</v>
      </c>
      <c r="H25" s="524">
        <v>2.0223917999999999</v>
      </c>
      <c r="I25" s="524">
        <v>1.8029792</v>
      </c>
      <c r="J25" s="540">
        <f>IF(D25&gt;2011,1.25*$H25*($G25/$E25)/$I25*($F25/$G25), 1.25*$H25*($G25/$E25)/$I25*($G25/$F25))</f>
        <v>2.6716736891116621</v>
      </c>
      <c r="K25" s="540">
        <f t="shared" ref="K25" si="4">IF(D25&gt;2011,2.5*$H25*($G25/$E25)/$I25*($F25/$G25), 2.5*$H25*($G25/$E25)/$I25*($G25/$F25))</f>
        <v>5.3433473782233243</v>
      </c>
      <c r="L25" s="540">
        <f t="shared" ref="L25" si="5">IF(D25&gt;2011,4*$H25*($G25/$E25)/$I25*($F25/$G25), 4*$H25*($G25/$E25)/$I25*($G25/$F25))</f>
        <v>8.5493558051573189</v>
      </c>
      <c r="M25" s="339"/>
      <c r="N25" s="651"/>
      <c r="O25" s="651"/>
      <c r="P25" s="651"/>
      <c r="Q25" s="262"/>
      <c r="R25" s="651"/>
      <c r="S25" s="651"/>
      <c r="T25" s="651"/>
      <c r="U25" s="331"/>
      <c r="V25" s="651"/>
      <c r="W25" s="651"/>
      <c r="X25" s="651"/>
      <c r="Y25" s="331"/>
      <c r="Z25" s="651"/>
      <c r="AA25" s="651"/>
      <c r="AB25" s="651"/>
      <c r="AC25" s="331"/>
      <c r="AD25" s="651"/>
      <c r="AE25" s="651"/>
      <c r="AF25" s="651"/>
      <c r="AG25" s="265"/>
      <c r="AH25" s="651"/>
      <c r="AI25" s="651"/>
      <c r="AJ25" s="651"/>
      <c r="AM25" s="525"/>
      <c r="AN25" s="525"/>
      <c r="AO25" s="525"/>
      <c r="AP25" s="525"/>
      <c r="AQ25" s="525"/>
      <c r="AR25" s="525"/>
      <c r="AS25" s="525"/>
      <c r="AT25" s="525"/>
      <c r="AU25" s="525"/>
      <c r="AV25" s="525"/>
      <c r="AW25" s="525"/>
      <c r="AX25" s="525"/>
      <c r="AY25" s="525"/>
      <c r="AZ25" s="525"/>
      <c r="BA25" s="525"/>
      <c r="BB25" s="525"/>
      <c r="BC25" s="525"/>
      <c r="BD25" s="525"/>
      <c r="BE25" s="525"/>
      <c r="BF25" s="525"/>
      <c r="BG25" s="525"/>
      <c r="BH25" s="525"/>
      <c r="BI25" s="525"/>
    </row>
    <row r="26" spans="1:61" s="275" customFormat="1" ht="15" customHeight="1">
      <c r="A26" s="523">
        <f t="shared" si="3"/>
        <v>16</v>
      </c>
      <c r="B26" s="996" t="s">
        <v>19</v>
      </c>
      <c r="C26" s="289" t="s">
        <v>499</v>
      </c>
      <c r="D26" s="289" t="s">
        <v>499</v>
      </c>
      <c r="E26" s="306">
        <v>84.240433999999993</v>
      </c>
      <c r="F26" s="306">
        <v>105.12891999999999</v>
      </c>
      <c r="G26" s="524">
        <v>105.12891999999999</v>
      </c>
      <c r="H26" s="524">
        <v>0.54998139999999995</v>
      </c>
      <c r="I26" s="524">
        <v>0.53077350999999995</v>
      </c>
      <c r="J26" s="540">
        <v>1.6164057348924534</v>
      </c>
      <c r="K26" s="540">
        <v>3.2328114697849069</v>
      </c>
      <c r="L26" s="540">
        <v>5.1724983516558503</v>
      </c>
      <c r="M26" s="339"/>
      <c r="N26" s="346">
        <v>4.5538210620665535E-2</v>
      </c>
      <c r="O26" s="346">
        <v>3.0378507067356886E-2</v>
      </c>
      <c r="P26" s="346">
        <v>3.3913876380918091E-2</v>
      </c>
      <c r="Q26" s="331"/>
      <c r="R26" s="346">
        <v>0.20466074851147006</v>
      </c>
      <c r="S26" s="346">
        <v>0.18624877572901494</v>
      </c>
      <c r="T26" s="346">
        <v>0.20166291508060299</v>
      </c>
      <c r="U26" s="330"/>
      <c r="V26" s="346">
        <v>0.41968444163741997</v>
      </c>
      <c r="W26" s="346">
        <v>0.40957577178590421</v>
      </c>
      <c r="X26" s="346">
        <v>0.44389062610208546</v>
      </c>
      <c r="Y26" s="331"/>
      <c r="Z26" s="347">
        <v>5.0390365707980493E-2</v>
      </c>
      <c r="AA26" s="347">
        <v>3.0378507067356886E-2</v>
      </c>
      <c r="AB26" s="347">
        <v>3.3913876380918091E-2</v>
      </c>
      <c r="AC26" s="331"/>
      <c r="AD26" s="347">
        <v>0.21452319536579012</v>
      </c>
      <c r="AE26" s="347">
        <v>0.18624877572901494</v>
      </c>
      <c r="AF26" s="347">
        <v>0.20166291508060299</v>
      </c>
      <c r="AG26" s="331"/>
      <c r="AH26" s="347">
        <v>0.43045061868157813</v>
      </c>
      <c r="AI26" s="347">
        <v>0.40957577178590421</v>
      </c>
      <c r="AJ26" s="347">
        <v>0.44389062610208546</v>
      </c>
      <c r="AM26" s="525"/>
      <c r="AN26" s="525"/>
      <c r="AO26" s="525"/>
      <c r="AP26" s="525"/>
      <c r="AQ26" s="525"/>
      <c r="AR26" s="525"/>
      <c r="AS26" s="525"/>
      <c r="AT26" s="525"/>
      <c r="AU26" s="525"/>
      <c r="AV26" s="525"/>
      <c r="AW26" s="525"/>
      <c r="AX26" s="525"/>
      <c r="AY26" s="525"/>
      <c r="AZ26" s="525"/>
      <c r="BA26" s="525"/>
      <c r="BB26" s="525"/>
      <c r="BC26" s="525"/>
      <c r="BD26" s="525"/>
      <c r="BE26" s="525"/>
      <c r="BF26" s="525"/>
      <c r="BG26" s="525"/>
      <c r="BH26" s="525"/>
      <c r="BI26" s="525"/>
    </row>
    <row r="27" spans="1:61" s="275" customFormat="1" ht="15" customHeight="1">
      <c r="A27" s="523">
        <f t="shared" si="3"/>
        <v>17</v>
      </c>
      <c r="B27" s="996" t="s">
        <v>280</v>
      </c>
      <c r="C27" s="289" t="s">
        <v>276</v>
      </c>
      <c r="D27" s="289" t="s">
        <v>499</v>
      </c>
      <c r="E27" s="306">
        <v>44.845641000000001</v>
      </c>
      <c r="F27" s="306">
        <v>133.2499</v>
      </c>
      <c r="G27" s="524">
        <v>100</v>
      </c>
      <c r="H27" s="524">
        <v>2.7512604999999999</v>
      </c>
      <c r="I27" s="524">
        <v>5.4386136</v>
      </c>
      <c r="J27" s="540">
        <v>1.0581966782434638</v>
      </c>
      <c r="K27" s="540">
        <v>2.1163933564869275</v>
      </c>
      <c r="L27" s="540">
        <v>3.3862293703790836</v>
      </c>
      <c r="M27" s="339"/>
      <c r="N27" s="346">
        <v>0.31914409995079041</v>
      </c>
      <c r="O27" s="346">
        <v>0.30870568752288818</v>
      </c>
      <c r="P27" s="346">
        <v>0.33239695429801941</v>
      </c>
      <c r="Q27" s="331"/>
      <c r="R27" s="872"/>
      <c r="S27" s="872"/>
      <c r="T27" s="872"/>
      <c r="U27" s="330"/>
      <c r="V27" s="872"/>
      <c r="W27" s="872"/>
      <c r="X27" s="872"/>
      <c r="Y27" s="331"/>
      <c r="Z27" s="838"/>
      <c r="AA27" s="838"/>
      <c r="AB27" s="838"/>
      <c r="AC27" s="331"/>
      <c r="AD27" s="838"/>
      <c r="AE27" s="838"/>
      <c r="AF27" s="838"/>
      <c r="AG27" s="331"/>
      <c r="AH27" s="838"/>
      <c r="AI27" s="838"/>
      <c r="AJ27" s="838"/>
      <c r="AM27" s="525"/>
      <c r="AN27" s="525"/>
      <c r="AO27" s="525"/>
      <c r="AP27" s="525"/>
      <c r="AQ27" s="525"/>
      <c r="AR27" s="525"/>
      <c r="AS27" s="525"/>
      <c r="AT27" s="525"/>
      <c r="AU27" s="525"/>
      <c r="AV27" s="525"/>
      <c r="AW27" s="525"/>
      <c r="AX27" s="525"/>
      <c r="AY27" s="525"/>
      <c r="AZ27" s="525"/>
      <c r="BA27" s="525"/>
      <c r="BB27" s="525"/>
      <c r="BC27" s="525"/>
      <c r="BD27" s="525"/>
      <c r="BE27" s="525"/>
      <c r="BF27" s="525"/>
      <c r="BG27" s="525"/>
      <c r="BH27" s="525"/>
      <c r="BI27" s="525"/>
    </row>
    <row r="28" spans="1:61" s="275" customFormat="1" ht="15" customHeight="1">
      <c r="A28" s="523">
        <f t="shared" si="3"/>
        <v>18</v>
      </c>
      <c r="B28" s="996" t="s">
        <v>20</v>
      </c>
      <c r="C28" s="289" t="s">
        <v>502</v>
      </c>
      <c r="D28" s="289" t="s">
        <v>502</v>
      </c>
      <c r="E28" s="306">
        <v>69.963516999999996</v>
      </c>
      <c r="F28" s="306">
        <v>108.54293</v>
      </c>
      <c r="G28" s="524">
        <v>106.96810000000001</v>
      </c>
      <c r="H28" s="524">
        <v>0.78454581000000001</v>
      </c>
      <c r="I28" s="524">
        <v>0.84190708999999997</v>
      </c>
      <c r="J28" s="540">
        <v>1.8071494139505773</v>
      </c>
      <c r="K28" s="540">
        <v>3.6142988279011545</v>
      </c>
      <c r="L28" s="540">
        <v>5.7828781246418473</v>
      </c>
      <c r="M28" s="339"/>
      <c r="N28" s="832"/>
      <c r="O28" s="832"/>
      <c r="P28" s="832"/>
      <c r="Q28" s="331"/>
      <c r="R28" s="832"/>
      <c r="S28" s="832"/>
      <c r="T28" s="832"/>
      <c r="U28" s="330"/>
      <c r="V28" s="832"/>
      <c r="W28" s="832"/>
      <c r="X28" s="832"/>
      <c r="Y28" s="331"/>
      <c r="Z28" s="346">
        <v>0.20470993023902107</v>
      </c>
      <c r="AA28" s="346">
        <v>5.9996378878328302E-2</v>
      </c>
      <c r="AB28" s="346">
        <v>9.3743244490966549E-2</v>
      </c>
      <c r="AC28" s="331"/>
      <c r="AD28" s="346">
        <v>0.39185606207959628</v>
      </c>
      <c r="AE28" s="346">
        <v>0.232670227028726</v>
      </c>
      <c r="AF28" s="346">
        <v>0.30041614477191975</v>
      </c>
      <c r="AG28" s="331"/>
      <c r="AH28" s="838"/>
      <c r="AI28" s="838"/>
      <c r="AJ28" s="838"/>
      <c r="AM28" s="525"/>
      <c r="AN28" s="525"/>
      <c r="AO28" s="525"/>
      <c r="AP28" s="525"/>
      <c r="AQ28" s="525"/>
      <c r="AR28" s="525"/>
      <c r="AS28" s="525"/>
      <c r="AT28" s="525"/>
      <c r="AU28" s="525"/>
      <c r="AV28" s="525"/>
      <c r="AW28" s="525"/>
      <c r="AX28" s="525"/>
      <c r="AY28" s="525"/>
      <c r="AZ28" s="525"/>
      <c r="BA28" s="525"/>
      <c r="BB28" s="525"/>
      <c r="BC28" s="525"/>
      <c r="BD28" s="525"/>
      <c r="BE28" s="525"/>
      <c r="BF28" s="525"/>
      <c r="BG28" s="525"/>
      <c r="BH28" s="525"/>
      <c r="BI28" s="525"/>
    </row>
    <row r="29" spans="1:61" s="275" customFormat="1" ht="15" customHeight="1">
      <c r="A29" s="523">
        <f t="shared" si="3"/>
        <v>19</v>
      </c>
      <c r="B29" s="996" t="s">
        <v>281</v>
      </c>
      <c r="C29" s="289" t="s">
        <v>272</v>
      </c>
      <c r="D29" s="289" t="s">
        <v>502</v>
      </c>
      <c r="E29" s="306">
        <v>52.928097000000001</v>
      </c>
      <c r="F29" s="306">
        <v>108.72684</v>
      </c>
      <c r="G29" s="524">
        <v>130.06328999999999</v>
      </c>
      <c r="H29" s="524">
        <v>0.44758218999999999</v>
      </c>
      <c r="I29" s="524">
        <v>0.78802174000000003</v>
      </c>
      <c r="J29" s="540">
        <v>1.4584619307693787</v>
      </c>
      <c r="K29" s="540">
        <v>2.9169238615387574</v>
      </c>
      <c r="L29" s="540">
        <v>4.6670781784620115</v>
      </c>
      <c r="M29" s="339"/>
      <c r="N29" s="346">
        <v>5.7563928788837239E-2</v>
      </c>
      <c r="O29" s="346">
        <v>5.6538082099484861E-2</v>
      </c>
      <c r="P29" s="346">
        <v>6.5076173376968388E-2</v>
      </c>
      <c r="Q29" s="331"/>
      <c r="R29" s="346">
        <v>0.25759066824549964</v>
      </c>
      <c r="S29" s="346">
        <v>0.26095938250707801</v>
      </c>
      <c r="T29" s="346">
        <v>0.27907576349817348</v>
      </c>
      <c r="U29" s="330"/>
      <c r="V29" s="346">
        <v>0.48093345439018303</v>
      </c>
      <c r="W29" s="346">
        <v>0.48932385643678317</v>
      </c>
      <c r="X29" s="346">
        <v>0.51212549958643394</v>
      </c>
      <c r="Y29" s="331"/>
      <c r="Z29" s="346"/>
      <c r="AA29" s="346"/>
      <c r="AB29" s="346"/>
      <c r="AC29" s="331"/>
      <c r="AD29" s="346"/>
      <c r="AE29" s="346"/>
      <c r="AF29" s="346"/>
      <c r="AG29" s="331"/>
      <c r="AH29" s="346"/>
      <c r="AI29" s="346"/>
      <c r="AJ29" s="346"/>
      <c r="AM29" s="525"/>
      <c r="AN29" s="525"/>
      <c r="AO29" s="525"/>
      <c r="AP29" s="525"/>
      <c r="AQ29" s="525"/>
      <c r="AR29" s="525"/>
      <c r="AS29" s="525"/>
      <c r="AT29" s="525"/>
      <c r="AU29" s="525"/>
      <c r="AV29" s="525"/>
      <c r="AW29" s="525"/>
      <c r="AX29" s="525"/>
      <c r="AY29" s="525"/>
      <c r="AZ29" s="525"/>
      <c r="BA29" s="525"/>
      <c r="BB29" s="525"/>
      <c r="BC29" s="525"/>
      <c r="BD29" s="525"/>
      <c r="BE29" s="525"/>
      <c r="BF29" s="525"/>
      <c r="BG29" s="525"/>
      <c r="BH29" s="525"/>
      <c r="BI29" s="525"/>
    </row>
    <row r="30" spans="1:61" s="275" customFormat="1" ht="15" customHeight="1">
      <c r="A30" s="523">
        <f t="shared" si="3"/>
        <v>20</v>
      </c>
      <c r="B30" s="996" t="s">
        <v>21</v>
      </c>
      <c r="C30" s="289" t="s">
        <v>499</v>
      </c>
      <c r="D30" s="289" t="s">
        <v>499</v>
      </c>
      <c r="E30" s="306">
        <v>74.573471999999995</v>
      </c>
      <c r="F30" s="306">
        <v>106.21411999999999</v>
      </c>
      <c r="G30" s="524">
        <v>106.21411999999999</v>
      </c>
      <c r="H30" s="524">
        <v>4.5403330000000004</v>
      </c>
      <c r="I30" s="524">
        <v>3.8732392</v>
      </c>
      <c r="J30" s="540">
        <v>2.0869944422648041</v>
      </c>
      <c r="K30" s="540">
        <v>4.1739888845296083</v>
      </c>
      <c r="L30" s="540">
        <v>6.678382215247372</v>
      </c>
      <c r="M30" s="339"/>
      <c r="N30" s="346">
        <v>5.6235869999999993E-2</v>
      </c>
      <c r="O30" s="346">
        <v>5.1572920000000001E-2</v>
      </c>
      <c r="P30" s="346">
        <v>5.760734E-2</v>
      </c>
      <c r="Q30" s="331"/>
      <c r="R30" s="346">
        <v>0.33259068999999997</v>
      </c>
      <c r="S30" s="346">
        <v>0.32318841999999998</v>
      </c>
      <c r="T30" s="346">
        <v>0.35052605999999997</v>
      </c>
      <c r="U30" s="330"/>
      <c r="V30" s="346">
        <v>0.58493424999999999</v>
      </c>
      <c r="W30" s="346">
        <v>0.58263348999999998</v>
      </c>
      <c r="X30" s="346">
        <v>0.60900584000000002</v>
      </c>
      <c r="Y30" s="331"/>
      <c r="Z30" s="347">
        <v>5.6657339999999994E-2</v>
      </c>
      <c r="AA30" s="347">
        <v>5.1826939999999995E-2</v>
      </c>
      <c r="AB30" s="347">
        <v>5.8524739999999999E-2</v>
      </c>
      <c r="AC30" s="331"/>
      <c r="AD30" s="347">
        <v>0.33288139</v>
      </c>
      <c r="AE30" s="347">
        <v>0.32457341000000001</v>
      </c>
      <c r="AF30" s="347">
        <v>0.35338534000000005</v>
      </c>
      <c r="AG30" s="331"/>
      <c r="AH30" s="347">
        <v>0.58539302999999998</v>
      </c>
      <c r="AI30" s="347">
        <v>0.58474493999999999</v>
      </c>
      <c r="AJ30" s="347">
        <v>0.61324431000000001</v>
      </c>
      <c r="AM30" s="525"/>
      <c r="AN30" s="525"/>
      <c r="AO30" s="525"/>
      <c r="AP30" s="525"/>
      <c r="AQ30" s="525"/>
      <c r="AR30" s="525"/>
      <c r="AS30" s="525"/>
      <c r="AT30" s="525"/>
      <c r="AU30" s="525"/>
      <c r="AV30" s="525"/>
      <c r="AW30" s="525"/>
      <c r="AX30" s="525"/>
      <c r="AY30" s="525"/>
      <c r="AZ30" s="525"/>
      <c r="BA30" s="525"/>
      <c r="BB30" s="525"/>
      <c r="BC30" s="525"/>
      <c r="BD30" s="525"/>
      <c r="BE30" s="525"/>
      <c r="BF30" s="525"/>
      <c r="BG30" s="525"/>
      <c r="BH30" s="525"/>
      <c r="BI30" s="525"/>
    </row>
    <row r="31" spans="1:61" s="275" customFormat="1" ht="15" customHeight="1">
      <c r="A31" s="523">
        <f t="shared" si="3"/>
        <v>21</v>
      </c>
      <c r="B31" s="996" t="s">
        <v>717</v>
      </c>
      <c r="C31" s="289">
        <v>2012</v>
      </c>
      <c r="D31" s="289">
        <v>2016</v>
      </c>
      <c r="E31" s="306">
        <v>42.235537999999998</v>
      </c>
      <c r="F31" s="306">
        <v>121.35046</v>
      </c>
      <c r="G31" s="524">
        <v>139.8262</v>
      </c>
      <c r="H31" s="524">
        <v>1479.5655999999999</v>
      </c>
      <c r="I31" s="524">
        <v>2572.3429999999998</v>
      </c>
      <c r="J31" s="540">
        <f>IF(D31&gt;2011,1.25*$H31*($G31/$E31)/$I31*($F31/$G31), 1.25*$H31*($G31/$E31)/$I31*($G31/$F31))</f>
        <v>2.0657547360712254</v>
      </c>
      <c r="K31" s="540">
        <f t="shared" ref="K31" si="6">IF(D31&gt;2011,2.5*$H31*($G31/$E31)/$I31*($F31/$G31), 2.5*$H31*($G31/$E31)/$I31*($G31/$F31))</f>
        <v>4.1315094721424508</v>
      </c>
      <c r="L31" s="540">
        <f t="shared" ref="L31" si="7">IF(D31&gt;2011,4*$H31*($G31/$E31)/$I31*($F31/$G31), 4*$H31*($G31/$E31)/$I31*($G31/$F31))</f>
        <v>6.6104151554279209</v>
      </c>
      <c r="M31" s="339"/>
      <c r="N31" s="651"/>
      <c r="O31" s="651"/>
      <c r="P31" s="651"/>
      <c r="Q31" s="262"/>
      <c r="R31" s="651"/>
      <c r="S31" s="651"/>
      <c r="T31" s="651"/>
      <c r="U31" s="331"/>
      <c r="V31" s="651"/>
      <c r="W31" s="651"/>
      <c r="X31" s="651"/>
      <c r="Y31" s="331"/>
      <c r="Z31" s="651"/>
      <c r="AA31" s="651"/>
      <c r="AB31" s="651"/>
      <c r="AC31" s="331"/>
      <c r="AD31" s="651"/>
      <c r="AE31" s="651"/>
      <c r="AF31" s="651"/>
      <c r="AG31" s="265"/>
      <c r="AH31" s="651"/>
      <c r="AI31" s="651"/>
      <c r="AJ31" s="651"/>
      <c r="AM31" s="525"/>
      <c r="AN31" s="525"/>
      <c r="AO31" s="525"/>
      <c r="AP31" s="525"/>
      <c r="AQ31" s="525"/>
      <c r="AR31" s="525"/>
      <c r="AS31" s="525"/>
      <c r="AT31" s="525"/>
      <c r="AU31" s="525"/>
      <c r="AV31" s="525"/>
      <c r="AW31" s="525"/>
      <c r="AX31" s="525"/>
      <c r="AY31" s="525"/>
      <c r="AZ31" s="525"/>
      <c r="BA31" s="525"/>
      <c r="BB31" s="525"/>
      <c r="BC31" s="525"/>
      <c r="BD31" s="525"/>
      <c r="BE31" s="525"/>
      <c r="BF31" s="525"/>
      <c r="BG31" s="525"/>
      <c r="BH31" s="525"/>
      <c r="BI31" s="525"/>
    </row>
    <row r="32" spans="1:61" s="275" customFormat="1" ht="15" customHeight="1">
      <c r="A32" s="523">
        <f t="shared" si="3"/>
        <v>22</v>
      </c>
      <c r="B32" s="996" t="s">
        <v>22</v>
      </c>
      <c r="C32" s="289" t="s">
        <v>499</v>
      </c>
      <c r="D32" s="289" t="s">
        <v>499</v>
      </c>
      <c r="E32" s="306">
        <v>71.982139000000004</v>
      </c>
      <c r="F32" s="306">
        <v>106.76228</v>
      </c>
      <c r="G32" s="524">
        <v>106.76228</v>
      </c>
      <c r="H32" s="524">
        <v>9.6621039999999994</v>
      </c>
      <c r="I32" s="524">
        <v>10.080314</v>
      </c>
      <c r="J32" s="540">
        <v>1.777054520805458</v>
      </c>
      <c r="K32" s="540">
        <v>3.554109041610916</v>
      </c>
      <c r="L32" s="540">
        <v>5.6865744665774658</v>
      </c>
      <c r="M32" s="339"/>
      <c r="N32" s="346">
        <v>0.1024404</v>
      </c>
      <c r="O32" s="346">
        <v>9.06782E-2</v>
      </c>
      <c r="P32" s="346">
        <v>9.3452599999999997E-2</v>
      </c>
      <c r="Q32" s="331"/>
      <c r="R32" s="346">
        <v>0.2505869</v>
      </c>
      <c r="S32" s="346">
        <v>0.2423458</v>
      </c>
      <c r="T32" s="346">
        <v>0.2519343</v>
      </c>
      <c r="U32" s="330"/>
      <c r="V32" s="346">
        <v>0.39666960000000001</v>
      </c>
      <c r="W32" s="346">
        <v>0.38998480000000002</v>
      </c>
      <c r="X32" s="346">
        <v>0.4162806</v>
      </c>
      <c r="Y32" s="331"/>
      <c r="Z32" s="347">
        <v>0.10425769999999999</v>
      </c>
      <c r="AA32" s="347">
        <v>9.06782E-2</v>
      </c>
      <c r="AB32" s="347">
        <v>9.3452599999999997E-2</v>
      </c>
      <c r="AC32" s="331"/>
      <c r="AD32" s="347">
        <v>0.2505869</v>
      </c>
      <c r="AE32" s="347">
        <v>0.2423458</v>
      </c>
      <c r="AF32" s="347">
        <v>0.2519343</v>
      </c>
      <c r="AG32" s="331"/>
      <c r="AH32" s="347">
        <v>0.39891260000000001</v>
      </c>
      <c r="AI32" s="347">
        <v>0.3902389</v>
      </c>
      <c r="AJ32" s="347">
        <v>0.41636440000000002</v>
      </c>
      <c r="AM32" s="525"/>
      <c r="AN32" s="525"/>
      <c r="AO32" s="525"/>
      <c r="AP32" s="525"/>
      <c r="AQ32" s="525"/>
      <c r="AR32" s="525"/>
      <c r="AS32" s="525"/>
      <c r="AT32" s="525"/>
      <c r="AU32" s="525"/>
      <c r="AV32" s="525"/>
      <c r="AW32" s="525"/>
      <c r="AX32" s="525"/>
      <c r="AY32" s="525"/>
      <c r="AZ32" s="525"/>
      <c r="BA32" s="525"/>
      <c r="BB32" s="525"/>
      <c r="BC32" s="525"/>
      <c r="BD32" s="525"/>
      <c r="BE32" s="525"/>
      <c r="BF32" s="525"/>
      <c r="BG32" s="525"/>
      <c r="BH32" s="525"/>
      <c r="BI32" s="525"/>
    </row>
    <row r="33" spans="1:61" s="275" customFormat="1" ht="15" customHeight="1">
      <c r="A33" s="523">
        <f t="shared" si="3"/>
        <v>23</v>
      </c>
      <c r="B33" s="996" t="s">
        <v>23</v>
      </c>
      <c r="C33" s="289" t="s">
        <v>504</v>
      </c>
      <c r="D33" s="289" t="s">
        <v>504</v>
      </c>
      <c r="E33" s="306">
        <v>68.684856999999994</v>
      </c>
      <c r="F33" s="306">
        <v>105.35605</v>
      </c>
      <c r="G33" s="524">
        <v>109.86476</v>
      </c>
      <c r="H33" s="524">
        <v>4192.8253999999997</v>
      </c>
      <c r="I33" s="524">
        <v>4091.9391000000001</v>
      </c>
      <c r="J33" s="540">
        <v>1.9646541523588668</v>
      </c>
      <c r="K33" s="540">
        <v>3.9293083047177335</v>
      </c>
      <c r="L33" s="540">
        <v>6.2868932875483736</v>
      </c>
      <c r="M33" s="339"/>
      <c r="N33" s="346">
        <v>0.12043261602169612</v>
      </c>
      <c r="O33" s="346">
        <v>0.10826643793056878</v>
      </c>
      <c r="P33" s="346">
        <v>0.10537794897838201</v>
      </c>
      <c r="Q33" s="331"/>
      <c r="R33" s="346">
        <v>0.56049045919065288</v>
      </c>
      <c r="S33" s="346">
        <v>0.55847881784352005</v>
      </c>
      <c r="T33" s="346">
        <v>0.54760959971426648</v>
      </c>
      <c r="U33" s="330"/>
      <c r="V33" s="346">
        <v>0.77970594543475946</v>
      </c>
      <c r="W33" s="346">
        <v>0.78254816078551837</v>
      </c>
      <c r="X33" s="346">
        <v>0.77767988903403362</v>
      </c>
      <c r="Y33" s="331"/>
      <c r="Z33" s="346">
        <v>0.1255</v>
      </c>
      <c r="AA33" s="346">
        <v>0.1084</v>
      </c>
      <c r="AB33" s="346">
        <v>0.1056</v>
      </c>
      <c r="AC33" s="331"/>
      <c r="AD33" s="346">
        <v>0.56999999999999995</v>
      </c>
      <c r="AE33" s="346">
        <v>0.55959999999999999</v>
      </c>
      <c r="AF33" s="346">
        <v>0.54869999999999997</v>
      </c>
      <c r="AG33" s="331"/>
      <c r="AH33" s="346">
        <v>0.78859999999999997</v>
      </c>
      <c r="AI33" s="346">
        <v>0.78369999999999995</v>
      </c>
      <c r="AJ33" s="346">
        <v>0.77880000000000005</v>
      </c>
      <c r="AM33" s="525"/>
      <c r="AN33" s="525"/>
      <c r="AO33" s="525"/>
      <c r="AP33" s="525"/>
      <c r="AQ33" s="525"/>
      <c r="AR33" s="525"/>
      <c r="AS33" s="525"/>
      <c r="AT33" s="525"/>
      <c r="AU33" s="525"/>
      <c r="AV33" s="525"/>
      <c r="AW33" s="525"/>
      <c r="AX33" s="525"/>
      <c r="AY33" s="525"/>
      <c r="AZ33" s="525"/>
      <c r="BA33" s="525"/>
      <c r="BB33" s="525"/>
      <c r="BC33" s="525"/>
      <c r="BD33" s="525"/>
      <c r="BE33" s="525"/>
      <c r="BF33" s="525"/>
      <c r="BG33" s="525"/>
      <c r="BH33" s="525"/>
      <c r="BI33" s="525"/>
    </row>
    <row r="34" spans="1:61" s="275" customFormat="1" ht="15" customHeight="1">
      <c r="A34" s="523">
        <f t="shared" si="3"/>
        <v>24</v>
      </c>
      <c r="B34" s="996" t="s">
        <v>24</v>
      </c>
      <c r="C34" s="289" t="s">
        <v>275</v>
      </c>
      <c r="D34" s="289" t="s">
        <v>275</v>
      </c>
      <c r="E34" s="306">
        <v>49.410840999999998</v>
      </c>
      <c r="F34" s="306">
        <v>120.86933999999999</v>
      </c>
      <c r="G34" s="524">
        <v>120.86933999999999</v>
      </c>
      <c r="H34" s="524">
        <v>2714.8227000000002</v>
      </c>
      <c r="I34" s="524">
        <v>5001.3634000000002</v>
      </c>
      <c r="J34" s="540">
        <v>1.6598046543182547</v>
      </c>
      <c r="K34" s="540">
        <v>3.3196093086365095</v>
      </c>
      <c r="L34" s="540">
        <v>5.3113748938184147</v>
      </c>
      <c r="M34" s="339"/>
      <c r="N34" s="346">
        <v>3.6164015528206715E-2</v>
      </c>
      <c r="O34" s="346">
        <v>2.7047086510209616E-3</v>
      </c>
      <c r="P34" s="346">
        <v>3.447237081341834E-3</v>
      </c>
      <c r="Q34" s="331"/>
      <c r="R34" s="346">
        <v>0.10263170840152472</v>
      </c>
      <c r="S34" s="346">
        <v>2.1164272594987332E-2</v>
      </c>
      <c r="T34" s="346">
        <v>2.5896638319853282E-2</v>
      </c>
      <c r="U34" s="330"/>
      <c r="V34" s="346">
        <v>0.21062499736069065</v>
      </c>
      <c r="W34" s="346">
        <v>9.388203536341104E-2</v>
      </c>
      <c r="X34" s="346">
        <v>0.10569595053456575</v>
      </c>
      <c r="Y34" s="331"/>
      <c r="Z34" s="347"/>
      <c r="AA34" s="347"/>
      <c r="AB34" s="347"/>
      <c r="AC34" s="331"/>
      <c r="AD34" s="347"/>
      <c r="AE34" s="347"/>
      <c r="AF34" s="347"/>
      <c r="AG34" s="331"/>
      <c r="AH34" s="347"/>
      <c r="AI34" s="347"/>
      <c r="AJ34" s="347"/>
      <c r="AM34" s="525"/>
      <c r="AN34" s="525"/>
      <c r="AO34" s="525"/>
      <c r="AP34" s="525"/>
      <c r="AQ34" s="525"/>
      <c r="AR34" s="525"/>
      <c r="AS34" s="525"/>
      <c r="AT34" s="525"/>
      <c r="AU34" s="525"/>
      <c r="AV34" s="525"/>
      <c r="AW34" s="525"/>
      <c r="AX34" s="525"/>
      <c r="AY34" s="525"/>
      <c r="AZ34" s="525"/>
      <c r="BA34" s="525"/>
      <c r="BB34" s="525"/>
      <c r="BC34" s="525"/>
      <c r="BD34" s="525"/>
      <c r="BE34" s="525"/>
      <c r="BF34" s="525"/>
      <c r="BG34" s="525"/>
      <c r="BH34" s="525"/>
      <c r="BI34" s="525"/>
    </row>
    <row r="35" spans="1:61" s="275" customFormat="1" ht="15" customHeight="1">
      <c r="A35" s="523">
        <f t="shared" si="3"/>
        <v>25</v>
      </c>
      <c r="B35" s="996" t="s">
        <v>25</v>
      </c>
      <c r="C35" s="289" t="s">
        <v>276</v>
      </c>
      <c r="D35" s="289" t="s">
        <v>503</v>
      </c>
      <c r="E35" s="306">
        <v>75.760664000000006</v>
      </c>
      <c r="F35" s="306">
        <v>104.16927</v>
      </c>
      <c r="G35" s="524">
        <v>100</v>
      </c>
      <c r="H35" s="524">
        <v>0.49294881000000002</v>
      </c>
      <c r="I35" s="524">
        <v>0.31933158</v>
      </c>
      <c r="J35" s="540">
        <v>2.4450434018406253</v>
      </c>
      <c r="K35" s="540">
        <v>4.8900868036812506</v>
      </c>
      <c r="L35" s="540">
        <v>7.8241388858900001</v>
      </c>
      <c r="M35" s="339"/>
      <c r="N35" s="346">
        <v>4.7339572594557056E-3</v>
      </c>
      <c r="O35" s="346">
        <v>1.4405247104951984E-3</v>
      </c>
      <c r="P35" s="346">
        <v>1.1176205931827832E-3</v>
      </c>
      <c r="Q35" s="331"/>
      <c r="R35" s="346">
        <v>5.242773285200545E-2</v>
      </c>
      <c r="S35" s="346">
        <v>3.9867202640703897E-2</v>
      </c>
      <c r="T35" s="346">
        <v>3.4173445144840393E-2</v>
      </c>
      <c r="U35" s="330"/>
      <c r="V35" s="346">
        <v>0.25813831220325578</v>
      </c>
      <c r="W35" s="346">
        <v>0.24612036400765877</v>
      </c>
      <c r="X35" s="346">
        <v>0.23636245238320833</v>
      </c>
      <c r="Y35" s="331"/>
      <c r="Z35" s="347">
        <v>1.04E-2</v>
      </c>
      <c r="AA35" s="347">
        <v>1.4E-3</v>
      </c>
      <c r="AB35" s="347">
        <v>1.1000000000000001E-3</v>
      </c>
      <c r="AC35" s="331"/>
      <c r="AD35" s="347">
        <v>8.8800000000000004E-2</v>
      </c>
      <c r="AE35" s="347">
        <v>4.2099999999999999E-2</v>
      </c>
      <c r="AF35" s="347">
        <v>3.7699999999999997E-2</v>
      </c>
      <c r="AG35" s="331"/>
      <c r="AH35" s="347">
        <v>0.31130000000000002</v>
      </c>
      <c r="AI35" s="347">
        <v>0.25240000000000001</v>
      </c>
      <c r="AJ35" s="347">
        <v>0.24279999999999999</v>
      </c>
      <c r="AM35" s="525"/>
      <c r="AN35" s="525"/>
      <c r="AO35" s="525"/>
      <c r="AP35" s="525"/>
      <c r="AQ35" s="525"/>
      <c r="AR35" s="525"/>
      <c r="AS35" s="525"/>
      <c r="AT35" s="525"/>
      <c r="AU35" s="525"/>
      <c r="AV35" s="525"/>
      <c r="AW35" s="525"/>
      <c r="AX35" s="525"/>
      <c r="AY35" s="525"/>
      <c r="AZ35" s="525"/>
      <c r="BA35" s="525"/>
      <c r="BB35" s="525"/>
      <c r="BC35" s="525"/>
      <c r="BD35" s="525"/>
      <c r="BE35" s="525"/>
      <c r="BF35" s="525"/>
      <c r="BG35" s="525"/>
      <c r="BH35" s="525"/>
      <c r="BI35" s="525"/>
    </row>
    <row r="36" spans="1:61" s="522" customFormat="1">
      <c r="A36" s="523">
        <f t="shared" si="3"/>
        <v>26</v>
      </c>
      <c r="B36" s="996" t="s">
        <v>718</v>
      </c>
      <c r="C36" s="289" t="s">
        <v>469</v>
      </c>
      <c r="D36" s="289" t="s">
        <v>469</v>
      </c>
      <c r="E36" s="306">
        <v>55.526919999999997</v>
      </c>
      <c r="F36" s="306">
        <v>114.02249</v>
      </c>
      <c r="G36" s="524">
        <v>150.18964</v>
      </c>
      <c r="H36" s="524">
        <v>32.683745999999999</v>
      </c>
      <c r="I36" s="524">
        <v>35.429595999999997</v>
      </c>
      <c r="J36" s="540">
        <v>2.3678957387571411</v>
      </c>
      <c r="K36" s="540">
        <v>4.7357914775142822</v>
      </c>
      <c r="L36" s="540">
        <v>7.5772663640228526</v>
      </c>
      <c r="M36" s="339"/>
      <c r="N36" s="651"/>
      <c r="O36" s="651"/>
      <c r="P36" s="651"/>
      <c r="Q36" s="331"/>
      <c r="R36" s="651"/>
      <c r="S36" s="651"/>
      <c r="T36" s="651"/>
      <c r="U36" s="330"/>
      <c r="V36" s="651"/>
      <c r="W36" s="651"/>
      <c r="X36" s="651"/>
      <c r="Y36" s="331"/>
      <c r="Z36" s="652"/>
      <c r="AA36" s="652"/>
      <c r="AB36" s="652"/>
      <c r="AC36" s="331"/>
      <c r="AD36" s="652"/>
      <c r="AE36" s="652"/>
      <c r="AF36" s="652"/>
      <c r="AG36" s="331"/>
      <c r="AH36" s="652"/>
      <c r="AI36" s="652"/>
      <c r="AJ36" s="652"/>
    </row>
    <row r="37" spans="1:61" s="522" customFormat="1">
      <c r="A37" s="523">
        <f t="shared" si="3"/>
        <v>27</v>
      </c>
      <c r="B37" s="996" t="s">
        <v>719</v>
      </c>
      <c r="C37" s="289">
        <v>2014</v>
      </c>
      <c r="D37" s="289">
        <v>2014</v>
      </c>
      <c r="E37" s="306">
        <v>85.860100000000003</v>
      </c>
      <c r="F37" s="306">
        <v>102.95564</v>
      </c>
      <c r="G37" s="524">
        <v>108.73074</v>
      </c>
      <c r="H37" s="524">
        <v>289.67867999999999</v>
      </c>
      <c r="I37" s="524">
        <v>221.86832000000001</v>
      </c>
      <c r="J37" s="540">
        <f>IF(D37&gt;2011,1.25*$H37*($G37/$E37)/$I37*($F37/$G37), 1.25*$H37*($G37/$E37)/$I37*($G37/$F37))</f>
        <v>1.9569962958472225</v>
      </c>
      <c r="K37" s="540">
        <f t="shared" ref="K37" si="8">IF(D37&gt;2011,2.5*$H37*($G37/$E37)/$I37*($F37/$G37), 2.5*$H37*($G37/$E37)/$I37*($G37/$F37))</f>
        <v>3.9139925916944449</v>
      </c>
      <c r="L37" s="540">
        <f t="shared" ref="L37" si="9">IF(D37&gt;2011,4*$H37*($G37/$E37)/$I37*($F37/$G37), 4*$H37*($G37/$E37)/$I37*($G37/$F37))</f>
        <v>6.2623881467111113</v>
      </c>
      <c r="M37" s="339"/>
      <c r="N37" s="651"/>
      <c r="O37" s="651"/>
      <c r="P37" s="651"/>
      <c r="Q37" s="331"/>
      <c r="R37" s="651"/>
      <c r="S37" s="651"/>
      <c r="T37" s="651"/>
      <c r="U37" s="330"/>
      <c r="V37" s="651"/>
      <c r="W37" s="651"/>
      <c r="X37" s="651"/>
      <c r="Y37" s="331"/>
      <c r="Z37" s="652"/>
      <c r="AA37" s="652"/>
      <c r="AB37" s="652"/>
      <c r="AC37" s="331"/>
      <c r="AD37" s="652"/>
      <c r="AE37" s="652"/>
      <c r="AF37" s="652"/>
      <c r="AG37" s="331"/>
      <c r="AH37" s="652"/>
      <c r="AI37" s="652"/>
      <c r="AJ37" s="652"/>
    </row>
    <row r="38" spans="1:61" s="275" customFormat="1" ht="15" customHeight="1">
      <c r="A38" s="523">
        <f t="shared" si="3"/>
        <v>28</v>
      </c>
      <c r="B38" s="996" t="s">
        <v>26</v>
      </c>
      <c r="C38" s="289" t="s">
        <v>503</v>
      </c>
      <c r="D38" s="289" t="s">
        <v>503</v>
      </c>
      <c r="E38" s="306">
        <v>80.502825000000001</v>
      </c>
      <c r="F38" s="306">
        <v>103.40738</v>
      </c>
      <c r="G38" s="524">
        <v>100</v>
      </c>
      <c r="H38" s="524">
        <v>7.6483314</v>
      </c>
      <c r="I38" s="524">
        <v>8.9402120000000007</v>
      </c>
      <c r="J38" s="540">
        <v>1.2845950305177232</v>
      </c>
      <c r="K38" s="540">
        <v>2.5691900610354463</v>
      </c>
      <c r="L38" s="540">
        <v>4.110704097656714</v>
      </c>
      <c r="M38" s="339"/>
      <c r="N38" s="346">
        <v>4.9651000000000001E-2</v>
      </c>
      <c r="O38" s="346">
        <v>3.2823199999999997E-2</v>
      </c>
      <c r="P38" s="346">
        <v>3.2271800000000003E-2</v>
      </c>
      <c r="Q38" s="331"/>
      <c r="R38" s="346">
        <v>0.12560869999999999</v>
      </c>
      <c r="S38" s="346">
        <v>0.1068438</v>
      </c>
      <c r="T38" s="346">
        <v>0.1066049</v>
      </c>
      <c r="U38" s="330"/>
      <c r="V38" s="346">
        <v>0.24683079999999999</v>
      </c>
      <c r="W38" s="346">
        <v>0.2314823</v>
      </c>
      <c r="X38" s="346">
        <v>0.23820340000000001</v>
      </c>
      <c r="Y38" s="331"/>
      <c r="Z38" s="347">
        <v>5.2902200000000003E-2</v>
      </c>
      <c r="AA38" s="347">
        <v>3.2823199999999997E-2</v>
      </c>
      <c r="AB38" s="347">
        <v>3.2056500000000002E-2</v>
      </c>
      <c r="AC38" s="331"/>
      <c r="AD38" s="347">
        <v>0.13314960000000001</v>
      </c>
      <c r="AE38" s="347">
        <v>0.1068438</v>
      </c>
      <c r="AF38" s="347">
        <v>0.10657079999999999</v>
      </c>
      <c r="AG38" s="331"/>
      <c r="AH38" s="347">
        <v>0.26010030000000001</v>
      </c>
      <c r="AI38" s="347">
        <v>0.2314823</v>
      </c>
      <c r="AJ38" s="347">
        <v>0.2376067</v>
      </c>
      <c r="AM38" s="525"/>
      <c r="AN38" s="525"/>
      <c r="AO38" s="525"/>
      <c r="AP38" s="525"/>
      <c r="AQ38" s="525"/>
      <c r="AR38" s="525"/>
      <c r="AS38" s="525"/>
      <c r="AT38" s="525"/>
      <c r="AU38" s="525"/>
      <c r="AV38" s="525"/>
      <c r="AW38" s="525"/>
      <c r="AX38" s="525"/>
      <c r="AY38" s="525"/>
      <c r="AZ38" s="525"/>
      <c r="BA38" s="525"/>
      <c r="BB38" s="525"/>
      <c r="BC38" s="525"/>
      <c r="BD38" s="525"/>
      <c r="BE38" s="525"/>
      <c r="BF38" s="525"/>
      <c r="BG38" s="525"/>
      <c r="BH38" s="525"/>
      <c r="BI38" s="525"/>
    </row>
    <row r="39" spans="1:61" s="346" customFormat="1" ht="15" customHeight="1">
      <c r="A39" s="523"/>
      <c r="B39" s="996" t="s">
        <v>27</v>
      </c>
      <c r="C39" s="289" t="s">
        <v>504</v>
      </c>
      <c r="D39" s="289" t="s">
        <v>504</v>
      </c>
      <c r="E39" s="306">
        <v>80.502823000000006</v>
      </c>
      <c r="F39" s="306">
        <v>103.40738</v>
      </c>
      <c r="G39" s="524">
        <v>107.65898</v>
      </c>
      <c r="H39" s="524">
        <v>7.6483312000000003</v>
      </c>
      <c r="I39" s="524">
        <v>8.9402121999999995</v>
      </c>
      <c r="J39" s="540">
        <v>1.3736285117601943</v>
      </c>
      <c r="K39" s="540">
        <v>2.7472570235203886</v>
      </c>
      <c r="L39" s="540">
        <v>4.3956112376326226</v>
      </c>
      <c r="M39" s="339"/>
      <c r="N39" s="346">
        <v>4.8783244705057995E-2</v>
      </c>
      <c r="O39" s="346">
        <v>2.0698220733120505E-2</v>
      </c>
      <c r="P39" s="346">
        <v>1.8930441312034696E-2</v>
      </c>
      <c r="Q39" s="331"/>
      <c r="R39" s="346">
        <v>0.13045303737634259</v>
      </c>
      <c r="S39" s="346">
        <v>0.10173277989015916</v>
      </c>
      <c r="T39" s="346">
        <v>9.9293572891930942E-2</v>
      </c>
      <c r="U39" s="330"/>
      <c r="V39" s="346">
        <v>0.26228417755267408</v>
      </c>
      <c r="W39" s="346">
        <v>0.23818709984084929</v>
      </c>
      <c r="X39" s="346">
        <v>0.23601468017549029</v>
      </c>
      <c r="Y39" s="331"/>
      <c r="Z39" s="347">
        <v>5.1658784134081433E-2</v>
      </c>
      <c r="AA39" s="347">
        <v>2.0698220733120505E-2</v>
      </c>
      <c r="AB39" s="347">
        <v>1.8930441312034696E-2</v>
      </c>
      <c r="AC39" s="331"/>
      <c r="AD39" s="347">
        <v>0.1387619408540583</v>
      </c>
      <c r="AE39" s="347">
        <v>0.10173277989015916</v>
      </c>
      <c r="AF39" s="347">
        <v>9.9293572891930942E-2</v>
      </c>
      <c r="AG39" s="331"/>
      <c r="AH39" s="347">
        <v>0.27555073828257287</v>
      </c>
      <c r="AI39" s="347">
        <v>0.23818709984084929</v>
      </c>
      <c r="AJ39" s="347">
        <v>0.23601468017549029</v>
      </c>
    </row>
    <row r="40" spans="1:61" s="275" customFormat="1" ht="15" customHeight="1">
      <c r="A40" s="523"/>
      <c r="B40" s="996" t="s">
        <v>28</v>
      </c>
      <c r="C40" s="289" t="s">
        <v>501</v>
      </c>
      <c r="D40" s="289" t="s">
        <v>501</v>
      </c>
      <c r="E40" s="306">
        <v>80.502824000000004</v>
      </c>
      <c r="F40" s="306">
        <v>103.40738</v>
      </c>
      <c r="G40" s="524">
        <v>116.24798</v>
      </c>
      <c r="H40" s="524">
        <v>7.6483314</v>
      </c>
      <c r="I40" s="524">
        <v>8.9402121999999995</v>
      </c>
      <c r="J40" s="540">
        <v>1.3736285306167766</v>
      </c>
      <c r="K40" s="540">
        <v>2.7472570612335532</v>
      </c>
      <c r="L40" s="540">
        <v>4.3956112979736846</v>
      </c>
      <c r="M40" s="339"/>
      <c r="N40" s="346">
        <v>5.0469953575087857E-2</v>
      </c>
      <c r="O40" s="346">
        <v>2.1606118617008251E-2</v>
      </c>
      <c r="P40" s="346">
        <v>2.1552568475294277E-2</v>
      </c>
      <c r="Q40" s="331"/>
      <c r="R40" s="346">
        <v>0.13104547823971102</v>
      </c>
      <c r="S40" s="346">
        <v>9.7048644111412577E-2</v>
      </c>
      <c r="T40" s="346">
        <v>9.9214918727547882E-2</v>
      </c>
      <c r="U40" s="330"/>
      <c r="V40" s="346">
        <v>0.26880490661742645</v>
      </c>
      <c r="W40" s="346">
        <v>0.25143075870768172</v>
      </c>
      <c r="X40" s="346">
        <v>0.25890577803777337</v>
      </c>
      <c r="Y40" s="331"/>
      <c r="Z40" s="347">
        <v>5.3379383397264356E-2</v>
      </c>
      <c r="AA40" s="347">
        <v>2.1606118617008251E-2</v>
      </c>
      <c r="AB40" s="347">
        <v>2.1552568475294277E-2</v>
      </c>
      <c r="AC40" s="331"/>
      <c r="AD40" s="347">
        <v>0.14102354344782117</v>
      </c>
      <c r="AE40" s="347">
        <v>9.7048644111412577E-2</v>
      </c>
      <c r="AF40" s="347">
        <v>9.9214918727547882E-2</v>
      </c>
      <c r="AG40" s="331"/>
      <c r="AH40" s="347">
        <v>0.28332960486683972</v>
      </c>
      <c r="AI40" s="347">
        <v>0.25143075870768172</v>
      </c>
      <c r="AJ40" s="347">
        <v>0.25890577803777337</v>
      </c>
      <c r="AM40" s="525"/>
      <c r="AN40" s="525"/>
      <c r="AO40" s="525"/>
      <c r="AP40" s="525"/>
      <c r="AQ40" s="525"/>
      <c r="AR40" s="525"/>
      <c r="AS40" s="525"/>
      <c r="AT40" s="525"/>
      <c r="AU40" s="525"/>
      <c r="AV40" s="525"/>
      <c r="AW40" s="525"/>
      <c r="AX40" s="525"/>
      <c r="AY40" s="525"/>
      <c r="AZ40" s="525"/>
      <c r="BA40" s="525"/>
      <c r="BB40" s="525"/>
      <c r="BC40" s="525"/>
      <c r="BD40" s="525"/>
      <c r="BE40" s="525"/>
      <c r="BF40" s="525"/>
      <c r="BG40" s="525"/>
      <c r="BH40" s="525"/>
      <c r="BI40" s="525"/>
    </row>
    <row r="41" spans="1:61" s="275" customFormat="1" ht="15" customHeight="1">
      <c r="A41" s="523">
        <f>A38+1</f>
        <v>29</v>
      </c>
      <c r="B41" s="996" t="s">
        <v>720</v>
      </c>
      <c r="C41" s="289">
        <v>2016</v>
      </c>
      <c r="D41" s="289">
        <v>2016</v>
      </c>
      <c r="E41" s="306">
        <v>57.265934000000001</v>
      </c>
      <c r="F41" s="306">
        <v>108.40917</v>
      </c>
      <c r="G41" s="524">
        <v>165.50894</v>
      </c>
      <c r="H41" s="524">
        <v>522.49285999999995</v>
      </c>
      <c r="I41" s="524">
        <v>590.32989999999995</v>
      </c>
      <c r="J41" s="540">
        <f t="shared" ref="J41:J42" si="10">IF(D41&gt;2011,1.25*$H41*($G41/$E41)/$I41*($F41/$G41), 1.25*$H41*($G41/$E41)/$I41*($G41/$F41))</f>
        <v>2.0944271714762768</v>
      </c>
      <c r="K41" s="540">
        <f t="shared" ref="K41:K42" si="11">IF(D41&gt;2011,2.5*$H41*($G41/$E41)/$I41*($F41/$G41), 2.5*$H41*($G41/$E41)/$I41*($G41/$F41))</f>
        <v>4.1888543429525535</v>
      </c>
      <c r="L41" s="540">
        <f t="shared" ref="L41:L42" si="12">IF(D41&gt;2011,4*$H41*($G41/$E41)/$I41*($F41/$G41), 4*$H41*($G41/$E41)/$I41*($G41/$F41))</f>
        <v>6.702166948724086</v>
      </c>
      <c r="M41" s="339"/>
      <c r="N41" s="651"/>
      <c r="O41" s="651"/>
      <c r="P41" s="651"/>
      <c r="Q41" s="262"/>
      <c r="R41" s="651"/>
      <c r="S41" s="651"/>
      <c r="T41" s="651"/>
      <c r="U41" s="331"/>
      <c r="V41" s="651"/>
      <c r="W41" s="651"/>
      <c r="X41" s="651"/>
      <c r="Y41" s="331"/>
      <c r="Z41" s="651"/>
      <c r="AA41" s="651"/>
      <c r="AB41" s="651"/>
      <c r="AC41" s="331"/>
      <c r="AD41" s="651"/>
      <c r="AE41" s="651"/>
      <c r="AF41" s="651"/>
      <c r="AG41" s="265"/>
      <c r="AH41" s="651"/>
      <c r="AI41" s="651"/>
      <c r="AJ41" s="651"/>
      <c r="AM41" s="525"/>
      <c r="AN41" s="525"/>
      <c r="AO41" s="525"/>
      <c r="AP41" s="525"/>
      <c r="AQ41" s="525"/>
      <c r="AR41" s="525"/>
      <c r="AS41" s="525"/>
      <c r="AT41" s="525"/>
      <c r="AU41" s="525"/>
      <c r="AV41" s="525"/>
      <c r="AW41" s="525"/>
      <c r="AX41" s="525"/>
      <c r="AY41" s="525"/>
      <c r="AZ41" s="525"/>
      <c r="BA41" s="525"/>
      <c r="BB41" s="525"/>
      <c r="BC41" s="525"/>
      <c r="BD41" s="525"/>
      <c r="BE41" s="525"/>
      <c r="BF41" s="525"/>
      <c r="BG41" s="525"/>
      <c r="BH41" s="525"/>
      <c r="BI41" s="525"/>
    </row>
    <row r="42" spans="1:61" s="275" customFormat="1" ht="15" customHeight="1">
      <c r="A42" s="523">
        <f>A41+1</f>
        <v>30</v>
      </c>
      <c r="B42" s="996" t="s">
        <v>727</v>
      </c>
      <c r="C42" s="289">
        <v>2009</v>
      </c>
      <c r="D42" s="289" t="s">
        <v>655</v>
      </c>
      <c r="E42" s="306">
        <v>71.405036999999993</v>
      </c>
      <c r="F42" s="306">
        <v>105.00559</v>
      </c>
      <c r="G42" s="524">
        <v>100</v>
      </c>
      <c r="H42" s="524">
        <v>5.0639523999999998</v>
      </c>
      <c r="I42" s="524">
        <v>5.1307020000000003</v>
      </c>
      <c r="J42" s="540">
        <f t="shared" si="10"/>
        <v>1.8142887511351562</v>
      </c>
      <c r="K42" s="540">
        <f t="shared" si="11"/>
        <v>3.6285775022703124</v>
      </c>
      <c r="L42" s="540">
        <f t="shared" si="12"/>
        <v>5.8057240036325002</v>
      </c>
      <c r="M42" s="339"/>
      <c r="N42" s="651"/>
      <c r="O42" s="651"/>
      <c r="P42" s="651"/>
      <c r="Q42" s="262"/>
      <c r="R42" s="651"/>
      <c r="S42" s="651"/>
      <c r="T42" s="651"/>
      <c r="U42" s="331"/>
      <c r="V42" s="651"/>
      <c r="W42" s="651"/>
      <c r="X42" s="651"/>
      <c r="Y42" s="331"/>
      <c r="Z42" s="651"/>
      <c r="AA42" s="651"/>
      <c r="AB42" s="651"/>
      <c r="AC42" s="331"/>
      <c r="AD42" s="651"/>
      <c r="AE42" s="651"/>
      <c r="AF42" s="651"/>
      <c r="AG42" s="265"/>
      <c r="AH42" s="651"/>
      <c r="AI42" s="651"/>
      <c r="AJ42" s="651"/>
      <c r="AM42" s="525"/>
      <c r="AN42" s="525"/>
      <c r="AO42" s="525"/>
      <c r="AP42" s="525"/>
      <c r="AQ42" s="525"/>
      <c r="AR42" s="525"/>
      <c r="AS42" s="525"/>
      <c r="AT42" s="525"/>
      <c r="AU42" s="525"/>
      <c r="AV42" s="525"/>
      <c r="AW42" s="525"/>
      <c r="AX42" s="525"/>
      <c r="AY42" s="525"/>
      <c r="AZ42" s="525"/>
      <c r="BA42" s="525"/>
      <c r="BB42" s="525"/>
      <c r="BC42" s="525"/>
      <c r="BD42" s="525"/>
      <c r="BE42" s="525"/>
      <c r="BF42" s="525"/>
      <c r="BG42" s="525"/>
      <c r="BH42" s="525"/>
      <c r="BI42" s="525"/>
    </row>
    <row r="43" spans="1:61" s="275" customFormat="1" ht="15" customHeight="1">
      <c r="A43" s="523">
        <f t="shared" ref="A43:A47" si="13">A42+1</f>
        <v>31</v>
      </c>
      <c r="B43" s="996" t="s">
        <v>29</v>
      </c>
      <c r="C43" s="289" t="s">
        <v>500</v>
      </c>
      <c r="D43" s="289" t="s">
        <v>500</v>
      </c>
      <c r="E43" s="306">
        <v>62.929181</v>
      </c>
      <c r="F43" s="306">
        <v>108.08239</v>
      </c>
      <c r="G43" s="524">
        <v>94.827056999999996</v>
      </c>
      <c r="H43" s="524">
        <v>7.2972590000000004</v>
      </c>
      <c r="I43" s="524">
        <v>9.1600754000000002</v>
      </c>
      <c r="J43" s="540">
        <v>1.3165223934224084</v>
      </c>
      <c r="K43" s="540">
        <v>2.6330447868448168</v>
      </c>
      <c r="L43" s="540">
        <v>4.2128716589517063</v>
      </c>
      <c r="M43" s="339"/>
      <c r="N43" s="346">
        <v>6.6519903020136384E-2</v>
      </c>
      <c r="O43" s="346">
        <v>6.7624532735039947E-2</v>
      </c>
      <c r="P43" s="346">
        <v>6.825723633057583E-2</v>
      </c>
      <c r="Q43" s="331"/>
      <c r="R43" s="346">
        <v>0.2702161199625443</v>
      </c>
      <c r="S43" s="346">
        <v>0.26843958955435498</v>
      </c>
      <c r="T43" s="346">
        <v>0.28141018670132661</v>
      </c>
      <c r="U43" s="330"/>
      <c r="V43" s="346">
        <v>0.50146182627603475</v>
      </c>
      <c r="W43" s="346">
        <v>0.50669186380985731</v>
      </c>
      <c r="X43" s="346">
        <v>0.52546866113987589</v>
      </c>
      <c r="Y43" s="331"/>
      <c r="Z43" s="347">
        <v>6.8969548191010574E-2</v>
      </c>
      <c r="AA43" s="347">
        <v>6.7668759548872623E-2</v>
      </c>
      <c r="AB43" s="347">
        <v>6.8523464406000073E-2</v>
      </c>
      <c r="AC43" s="331"/>
      <c r="AD43" s="347">
        <v>0.27341744753008862</v>
      </c>
      <c r="AE43" s="347">
        <v>0.2714126720748255</v>
      </c>
      <c r="AF43" s="347">
        <v>0.28515888612948259</v>
      </c>
      <c r="AG43" s="331"/>
      <c r="AH43" s="347">
        <v>0.50788824248365305</v>
      </c>
      <c r="AI43" s="347">
        <v>0.50923291106265256</v>
      </c>
      <c r="AJ43" s="347">
        <v>0.52807908378691837</v>
      </c>
      <c r="AM43" s="525"/>
      <c r="AN43" s="525"/>
      <c r="AO43" s="525"/>
      <c r="AP43" s="525"/>
      <c r="AQ43" s="525"/>
      <c r="AR43" s="525"/>
      <c r="AS43" s="525"/>
      <c r="AT43" s="525"/>
      <c r="AU43" s="525"/>
      <c r="AV43" s="525"/>
      <c r="AW43" s="525"/>
      <c r="AX43" s="525"/>
      <c r="AY43" s="525"/>
      <c r="AZ43" s="525"/>
      <c r="BA43" s="525"/>
      <c r="BB43" s="525"/>
      <c r="BC43" s="525"/>
      <c r="BD43" s="525"/>
      <c r="BE43" s="525"/>
      <c r="BF43" s="525"/>
      <c r="BG43" s="525"/>
      <c r="BH43" s="525"/>
      <c r="BI43" s="525"/>
    </row>
    <row r="44" spans="1:61" s="275" customFormat="1" ht="15" customHeight="1">
      <c r="A44" s="523">
        <f t="shared" si="13"/>
        <v>32</v>
      </c>
      <c r="B44" s="996" t="s">
        <v>728</v>
      </c>
      <c r="C44" s="289" t="s">
        <v>656</v>
      </c>
      <c r="D44" s="289">
        <v>2014</v>
      </c>
      <c r="E44" s="306">
        <v>88.526352000000003</v>
      </c>
      <c r="F44" s="306">
        <v>102.94238</v>
      </c>
      <c r="G44" s="524">
        <v>104.80234</v>
      </c>
      <c r="H44" s="524">
        <v>267.33093000000002</v>
      </c>
      <c r="I44" s="524">
        <v>228.75316000000001</v>
      </c>
      <c r="J44" s="540">
        <f>IF(D44&gt;2011,1.25*$H44*($G44/$E44)/$I44*($F44/$G44), 1.25*$H44*($G44/$E44)/$I44*($G44/$F44))</f>
        <v>1.6986885395121412</v>
      </c>
      <c r="K44" s="540">
        <f t="shared" ref="K44" si="14">IF(D44&gt;2011,2.5*$H44*($G44/$E44)/$I44*($F44/$G44), 2.5*$H44*($G44/$E44)/$I44*($G44/$F44))</f>
        <v>3.3973770790242823</v>
      </c>
      <c r="L44" s="540">
        <f t="shared" ref="L44" si="15">IF(D44&gt;2011,4*$H44*($G44/$E44)/$I44*($F44/$G44), 4*$H44*($G44/$E44)/$I44*($G44/$F44))</f>
        <v>5.4358033264388519</v>
      </c>
      <c r="M44" s="339"/>
      <c r="N44" s="651"/>
      <c r="O44" s="651"/>
      <c r="P44" s="651"/>
      <c r="Q44" s="262"/>
      <c r="R44" s="651"/>
      <c r="S44" s="651"/>
      <c r="T44" s="651"/>
      <c r="U44" s="331"/>
      <c r="V44" s="651"/>
      <c r="W44" s="651"/>
      <c r="X44" s="651"/>
      <c r="Y44" s="331"/>
      <c r="Z44" s="651"/>
      <c r="AA44" s="651"/>
      <c r="AB44" s="651"/>
      <c r="AC44" s="331"/>
      <c r="AD44" s="651"/>
      <c r="AE44" s="651"/>
      <c r="AF44" s="651"/>
      <c r="AG44" s="265"/>
      <c r="AH44" s="651"/>
      <c r="AI44" s="651"/>
      <c r="AJ44" s="651"/>
      <c r="AM44" s="525"/>
      <c r="AN44" s="525"/>
      <c r="AO44" s="525"/>
      <c r="AP44" s="525"/>
      <c r="AQ44" s="525"/>
      <c r="AR44" s="525"/>
      <c r="AS44" s="525"/>
      <c r="AT44" s="525"/>
      <c r="AU44" s="525"/>
      <c r="AV44" s="525"/>
      <c r="AW44" s="525"/>
      <c r="AX44" s="525"/>
      <c r="AY44" s="525"/>
      <c r="AZ44" s="525"/>
      <c r="BA44" s="525"/>
      <c r="BB44" s="525"/>
      <c r="BC44" s="525"/>
      <c r="BD44" s="525"/>
      <c r="BE44" s="525"/>
      <c r="BF44" s="525"/>
      <c r="BG44" s="525"/>
      <c r="BH44" s="525"/>
      <c r="BI44" s="525"/>
    </row>
    <row r="45" spans="1:61" s="275" customFormat="1" ht="15" customHeight="1">
      <c r="A45" s="523">
        <f t="shared" si="13"/>
        <v>33</v>
      </c>
      <c r="B45" s="996" t="s">
        <v>30</v>
      </c>
      <c r="C45" s="289" t="s">
        <v>505</v>
      </c>
      <c r="D45" s="289" t="s">
        <v>498</v>
      </c>
      <c r="E45" s="306">
        <v>81.285210000000006</v>
      </c>
      <c r="F45" s="306">
        <v>105.8758</v>
      </c>
      <c r="G45" s="524">
        <v>120.52139</v>
      </c>
      <c r="H45" s="524">
        <v>0.61135751000000005</v>
      </c>
      <c r="I45" s="524">
        <v>0.55340803000000005</v>
      </c>
      <c r="J45" s="540">
        <v>1.7986430372549811</v>
      </c>
      <c r="K45" s="540">
        <v>3.5972860745099622</v>
      </c>
      <c r="L45" s="540">
        <v>5.7556577192159395</v>
      </c>
      <c r="M45" s="339"/>
      <c r="N45" s="346">
        <v>5.4563799628882234E-2</v>
      </c>
      <c r="O45" s="346">
        <v>2.693267668052058E-2</v>
      </c>
      <c r="P45" s="346">
        <v>2.6341800778667376E-2</v>
      </c>
      <c r="Q45" s="331"/>
      <c r="R45" s="346">
        <v>0.12142360246051991</v>
      </c>
      <c r="S45" s="346">
        <v>9.31924702773438E-2</v>
      </c>
      <c r="T45" s="346">
        <v>9.1756761076576404E-2</v>
      </c>
      <c r="U45" s="330"/>
      <c r="V45" s="346">
        <v>0.20466961943938589</v>
      </c>
      <c r="W45" s="346">
        <v>0.17825728903396229</v>
      </c>
      <c r="X45" s="346">
        <v>0.17627078911489377</v>
      </c>
      <c r="Y45" s="331"/>
      <c r="Z45" s="347">
        <v>6.0229256805474723E-2</v>
      </c>
      <c r="AA45" s="347">
        <v>2.693267668052058E-2</v>
      </c>
      <c r="AB45" s="347">
        <v>2.6341800778667376E-2</v>
      </c>
      <c r="AC45" s="331"/>
      <c r="AD45" s="347">
        <v>0.13257261126556028</v>
      </c>
      <c r="AE45" s="347">
        <v>9.31924702773438E-2</v>
      </c>
      <c r="AF45" s="347">
        <v>9.1756761076576404E-2</v>
      </c>
      <c r="AG45" s="331"/>
      <c r="AH45" s="347">
        <v>0.21570395417502408</v>
      </c>
      <c r="AI45" s="347">
        <v>0.17825728903396229</v>
      </c>
      <c r="AJ45" s="347">
        <v>0.17627078911489377</v>
      </c>
      <c r="AM45" s="525"/>
      <c r="AN45" s="525"/>
      <c r="AO45" s="525"/>
      <c r="AP45" s="525"/>
      <c r="AQ45" s="525"/>
      <c r="AR45" s="525"/>
      <c r="AS45" s="525"/>
      <c r="AT45" s="525"/>
      <c r="AU45" s="525"/>
      <c r="AV45" s="525"/>
      <c r="AW45" s="525"/>
      <c r="AX45" s="525"/>
      <c r="AY45" s="525"/>
      <c r="AZ45" s="525"/>
      <c r="BA45" s="525"/>
      <c r="BB45" s="525"/>
      <c r="BC45" s="525"/>
      <c r="BD45" s="525"/>
      <c r="BE45" s="525"/>
      <c r="BF45" s="525"/>
      <c r="BG45" s="525"/>
      <c r="BH45" s="525"/>
      <c r="BI45" s="525"/>
    </row>
    <row r="46" spans="1:61" s="275" customFormat="1" ht="15" customHeight="1">
      <c r="A46" s="523">
        <f t="shared" si="13"/>
        <v>34</v>
      </c>
      <c r="B46" s="996" t="s">
        <v>31</v>
      </c>
      <c r="C46" s="289" t="s">
        <v>501</v>
      </c>
      <c r="D46" s="289" t="s">
        <v>501</v>
      </c>
      <c r="E46" s="306">
        <v>71.354742999999999</v>
      </c>
      <c r="F46" s="306">
        <v>108.25397</v>
      </c>
      <c r="G46" s="524">
        <v>121.04097</v>
      </c>
      <c r="H46" s="524">
        <v>2127.7957999999999</v>
      </c>
      <c r="I46" s="524">
        <v>2309.4299999999998</v>
      </c>
      <c r="J46" s="540">
        <v>1.7472544014472933</v>
      </c>
      <c r="K46" s="540">
        <v>3.4945088028945865</v>
      </c>
      <c r="L46" s="540">
        <v>5.5912140846313383</v>
      </c>
      <c r="M46" s="339"/>
      <c r="N46" s="346">
        <v>1.9271281308882053E-2</v>
      </c>
      <c r="O46" s="346">
        <v>1.0264428720932839E-2</v>
      </c>
      <c r="P46" s="346">
        <v>1.0264428720932839E-2</v>
      </c>
      <c r="Q46" s="331"/>
      <c r="R46" s="346">
        <v>7.3355903926905733E-2</v>
      </c>
      <c r="S46" s="346">
        <v>6.0453323233789109E-2</v>
      </c>
      <c r="T46" s="346">
        <v>6.1053573598658741E-2</v>
      </c>
      <c r="U46" s="330"/>
      <c r="V46" s="346">
        <v>0.16308035508864827</v>
      </c>
      <c r="W46" s="346">
        <v>0.14549582154954854</v>
      </c>
      <c r="X46" s="346">
        <v>0.14637628707246542</v>
      </c>
      <c r="Y46" s="331"/>
      <c r="Z46" s="347"/>
      <c r="AA46" s="347"/>
      <c r="AB46" s="347"/>
      <c r="AC46" s="331"/>
      <c r="AD46" s="347"/>
      <c r="AE46" s="347"/>
      <c r="AF46" s="347"/>
      <c r="AG46" s="331"/>
      <c r="AH46" s="347"/>
      <c r="AI46" s="347"/>
      <c r="AJ46" s="347"/>
      <c r="AM46" s="525"/>
      <c r="AN46" s="525"/>
      <c r="AO46" s="525"/>
      <c r="AP46" s="525"/>
      <c r="AQ46" s="525"/>
      <c r="AR46" s="525"/>
      <c r="AS46" s="525"/>
      <c r="AT46" s="525"/>
      <c r="AU46" s="525"/>
      <c r="AV46" s="525"/>
      <c r="AW46" s="525"/>
      <c r="AX46" s="525"/>
      <c r="AY46" s="525"/>
      <c r="AZ46" s="525"/>
      <c r="BA46" s="525"/>
      <c r="BB46" s="525"/>
      <c r="BC46" s="525"/>
      <c r="BD46" s="525"/>
      <c r="BE46" s="525"/>
      <c r="BF46" s="525"/>
      <c r="BG46" s="525"/>
      <c r="BH46" s="525"/>
      <c r="BI46" s="525"/>
    </row>
    <row r="47" spans="1:61" s="275" customFormat="1" ht="15" customHeight="1">
      <c r="A47" s="523">
        <f t="shared" si="13"/>
        <v>35</v>
      </c>
      <c r="B47" s="996" t="s">
        <v>32</v>
      </c>
      <c r="C47" s="289" t="s">
        <v>500</v>
      </c>
      <c r="D47" s="289" t="s">
        <v>500</v>
      </c>
      <c r="E47" s="306">
        <v>87.125377</v>
      </c>
      <c r="F47" s="306">
        <v>103.36931</v>
      </c>
      <c r="G47" s="524">
        <v>98.494685000000004</v>
      </c>
      <c r="H47" s="524">
        <v>1.6534499</v>
      </c>
      <c r="I47" s="524">
        <v>1.5686389999999999</v>
      </c>
      <c r="J47" s="540">
        <v>1.4192775995808165</v>
      </c>
      <c r="K47" s="540">
        <v>2.8385551991616329</v>
      </c>
      <c r="L47" s="540">
        <v>4.541688318658613</v>
      </c>
      <c r="M47" s="339"/>
      <c r="N47" s="346"/>
      <c r="O47" s="346"/>
      <c r="P47" s="346"/>
      <c r="Q47" s="331"/>
      <c r="R47" s="346">
        <v>0.1515</v>
      </c>
      <c r="S47" s="346">
        <v>0.1404</v>
      </c>
      <c r="T47" s="346">
        <v>0.14480000000000001</v>
      </c>
      <c r="U47" s="330"/>
      <c r="V47" s="346">
        <v>0.28570000000000001</v>
      </c>
      <c r="W47" s="346">
        <v>0.27800000000000002</v>
      </c>
      <c r="X47" s="346">
        <v>0.28689999999999999</v>
      </c>
      <c r="Y47" s="331"/>
      <c r="Z47" s="347"/>
      <c r="AA47" s="347"/>
      <c r="AB47" s="347"/>
      <c r="AC47" s="331"/>
      <c r="AD47" s="347">
        <v>0.1545</v>
      </c>
      <c r="AE47" s="347">
        <v>0.14050000000000001</v>
      </c>
      <c r="AF47" s="347">
        <v>0.14499999999999999</v>
      </c>
      <c r="AG47" s="331"/>
      <c r="AH47" s="347">
        <v>0.29249999999999998</v>
      </c>
      <c r="AI47" s="347">
        <v>0.27829999999999999</v>
      </c>
      <c r="AJ47" s="347">
        <v>0.28739999999999999</v>
      </c>
      <c r="AM47" s="525"/>
      <c r="AN47" s="525"/>
      <c r="AO47" s="525"/>
      <c r="AP47" s="525"/>
      <c r="AQ47" s="525"/>
      <c r="AR47" s="525"/>
      <c r="AS47" s="525"/>
      <c r="AT47" s="525"/>
      <c r="AU47" s="525"/>
      <c r="AV47" s="525"/>
      <c r="AW47" s="525"/>
      <c r="AX47" s="525"/>
      <c r="AY47" s="525"/>
      <c r="AZ47" s="525"/>
      <c r="BA47" s="525"/>
      <c r="BB47" s="525"/>
      <c r="BC47" s="525"/>
      <c r="BD47" s="525"/>
      <c r="BE47" s="525"/>
      <c r="BF47" s="525"/>
      <c r="BG47" s="525"/>
      <c r="BH47" s="525"/>
      <c r="BI47" s="525"/>
    </row>
    <row r="48" spans="1:61" s="275" customFormat="1" ht="15" customHeight="1">
      <c r="A48" s="523"/>
      <c r="B48" s="996" t="s">
        <v>282</v>
      </c>
      <c r="C48" s="289" t="s">
        <v>499</v>
      </c>
      <c r="D48" s="289" t="s">
        <v>499</v>
      </c>
      <c r="E48" s="306">
        <v>87.125373999999994</v>
      </c>
      <c r="F48" s="306">
        <v>103.36931</v>
      </c>
      <c r="G48" s="524">
        <v>103.36931</v>
      </c>
      <c r="H48" s="524">
        <v>1.6534499</v>
      </c>
      <c r="I48" s="524">
        <v>1.5686389999999999</v>
      </c>
      <c r="J48" s="540">
        <v>1.5632376516167183</v>
      </c>
      <c r="K48" s="540">
        <v>3.1264753032334367</v>
      </c>
      <c r="L48" s="540">
        <v>5.0023604851734982</v>
      </c>
      <c r="M48" s="339"/>
      <c r="N48" s="346">
        <v>4.3193089087591549E-2</v>
      </c>
      <c r="O48" s="346">
        <v>3.460510828041493E-2</v>
      </c>
      <c r="P48" s="346">
        <v>3.5711420945506431E-2</v>
      </c>
      <c r="Q48" s="331"/>
      <c r="R48" s="346">
        <v>0.1385238817692763</v>
      </c>
      <c r="S48" s="346">
        <v>0.13226853581420461</v>
      </c>
      <c r="T48" s="346">
        <v>0.13531932784432285</v>
      </c>
      <c r="U48" s="330"/>
      <c r="V48" s="346">
        <v>0.25784327512041405</v>
      </c>
      <c r="W48" s="346">
        <v>0.25634278826027107</v>
      </c>
      <c r="X48" s="346">
        <v>0.26366253713133064</v>
      </c>
      <c r="Y48" s="331"/>
      <c r="Z48" s="347">
        <v>4.3643482109289547E-2</v>
      </c>
      <c r="AA48" s="347">
        <v>3.460510828041493E-2</v>
      </c>
      <c r="AB48" s="347">
        <v>3.5711420945506431E-2</v>
      </c>
      <c r="AC48" s="331"/>
      <c r="AD48" s="347">
        <v>0.14094222058527012</v>
      </c>
      <c r="AE48" s="347">
        <v>0.13226853581420461</v>
      </c>
      <c r="AF48" s="347">
        <v>0.13531932784432285</v>
      </c>
      <c r="AG48" s="331"/>
      <c r="AH48" s="347">
        <v>0.26535646707040494</v>
      </c>
      <c r="AI48" s="347">
        <v>0.25634278826027107</v>
      </c>
      <c r="AJ48" s="347">
        <v>0.26366253713133064</v>
      </c>
      <c r="AM48" s="525"/>
      <c r="AN48" s="525"/>
      <c r="AO48" s="525"/>
      <c r="AP48" s="525"/>
      <c r="AQ48" s="525"/>
      <c r="AR48" s="525"/>
      <c r="AS48" s="525"/>
      <c r="AT48" s="525"/>
      <c r="AU48" s="525"/>
      <c r="AV48" s="525"/>
      <c r="AW48" s="525"/>
      <c r="AX48" s="525"/>
      <c r="AY48" s="525"/>
      <c r="AZ48" s="525"/>
      <c r="BA48" s="525"/>
      <c r="BB48" s="525"/>
      <c r="BC48" s="525"/>
      <c r="BD48" s="525"/>
      <c r="BE48" s="525"/>
      <c r="BF48" s="525"/>
      <c r="BG48" s="525"/>
      <c r="BH48" s="525"/>
      <c r="BI48" s="525"/>
    </row>
    <row r="49" spans="1:98" s="522" customFormat="1">
      <c r="A49" s="523">
        <f>A47+1</f>
        <v>36</v>
      </c>
      <c r="B49" s="996" t="s">
        <v>711</v>
      </c>
      <c r="C49" s="289" t="s">
        <v>501</v>
      </c>
      <c r="D49" s="289" t="s">
        <v>501</v>
      </c>
      <c r="E49" s="306">
        <v>86.884388000000001</v>
      </c>
      <c r="F49" s="306">
        <v>104.2394</v>
      </c>
      <c r="G49" s="524">
        <v>109.08024</v>
      </c>
      <c r="H49" s="524">
        <v>2.1335834</v>
      </c>
      <c r="I49" s="524">
        <v>1.9202049999999999</v>
      </c>
      <c r="J49" s="540">
        <v>1.6663345421781537</v>
      </c>
      <c r="K49" s="540">
        <v>3.3326690843563074</v>
      </c>
      <c r="L49" s="540">
        <v>5.3322705349700934</v>
      </c>
      <c r="M49" s="339"/>
      <c r="N49" s="346">
        <v>4.6917658385094603E-2</v>
      </c>
      <c r="O49" s="346">
        <v>1.26617676425441E-2</v>
      </c>
      <c r="P49" s="346">
        <v>1.6383905384506001E-2</v>
      </c>
      <c r="Q49" s="331"/>
      <c r="R49" s="346">
        <v>6.4000000000000001E-2</v>
      </c>
      <c r="S49" s="346">
        <v>1.7000000000000001E-2</v>
      </c>
      <c r="T49" s="346">
        <v>2.5000000000000001E-2</v>
      </c>
      <c r="U49" s="330"/>
      <c r="V49" s="346">
        <v>8.7578144581355197E-2</v>
      </c>
      <c r="W49" s="346">
        <v>2.95450894300829E-2</v>
      </c>
      <c r="X49" s="346">
        <v>4.5447825820842898E-2</v>
      </c>
      <c r="Y49" s="331"/>
      <c r="Z49" s="347">
        <v>0.144780843846572</v>
      </c>
      <c r="AA49" s="347">
        <v>1.33011353403195E-2</v>
      </c>
      <c r="AB49" s="347">
        <v>1.84335955252421E-2</v>
      </c>
      <c r="AC49" s="331"/>
      <c r="AD49" s="347">
        <v>0.189949945428735</v>
      </c>
      <c r="AE49" s="346">
        <v>1.89443254582582E-2</v>
      </c>
      <c r="AF49" s="346">
        <v>2.8728880564964299E-2</v>
      </c>
      <c r="AG49" s="331"/>
      <c r="AH49" s="347">
        <v>0.24637146622299599</v>
      </c>
      <c r="AI49" s="347">
        <v>3.4937638201648101E-2</v>
      </c>
      <c r="AJ49" s="347">
        <v>5.7950924781290901E-2</v>
      </c>
    </row>
    <row r="50" spans="1:98" s="522" customFormat="1">
      <c r="A50" s="523">
        <f>A49+1</f>
        <v>37</v>
      </c>
      <c r="B50" s="996" t="s">
        <v>723</v>
      </c>
      <c r="C50" s="289">
        <v>2016</v>
      </c>
      <c r="D50" s="289">
        <v>2016</v>
      </c>
      <c r="E50" s="306">
        <v>74.093497999999997</v>
      </c>
      <c r="F50" s="306">
        <v>105.78925</v>
      </c>
      <c r="G50" s="524">
        <v>112.44076</v>
      </c>
      <c r="H50" s="524">
        <v>1.7119983000000001</v>
      </c>
      <c r="I50" s="524">
        <v>1.8589568999999999</v>
      </c>
      <c r="J50" s="540">
        <f>IF(D50&gt;2011,1.25*$H50*($G50/$E50)/$I50*($F50/$G50), 1.25*$H50*($G50/$E50)/$I50*($G50/$F50))</f>
        <v>1.6436353038322795</v>
      </c>
      <c r="K50" s="540">
        <f t="shared" ref="K50" si="16">IF(D50&gt;2011,2.5*$H50*($G50/$E50)/$I50*($F50/$G50), 2.5*$H50*($G50/$E50)/$I50*($G50/$F50))</f>
        <v>3.287270607664559</v>
      </c>
      <c r="L50" s="540">
        <f t="shared" ref="L50" si="17">IF(D50&gt;2011,4*$H50*($G50/$E50)/$I50*($F50/$G50), 4*$H50*($G50/$E50)/$I50*($G50/$F50))</f>
        <v>5.2596329722632955</v>
      </c>
      <c r="M50" s="339"/>
      <c r="N50" s="651"/>
      <c r="O50" s="651"/>
      <c r="P50" s="651"/>
      <c r="Q50" s="262"/>
      <c r="R50" s="651"/>
      <c r="S50" s="651"/>
      <c r="T50" s="651"/>
      <c r="U50" s="331"/>
      <c r="V50" s="651"/>
      <c r="W50" s="651"/>
      <c r="X50" s="651"/>
      <c r="Y50" s="331"/>
      <c r="Z50" s="651"/>
      <c r="AA50" s="651"/>
      <c r="AB50" s="651"/>
      <c r="AC50" s="331"/>
      <c r="AD50" s="651"/>
      <c r="AE50" s="651"/>
      <c r="AF50" s="651"/>
      <c r="AG50" s="265"/>
      <c r="AH50" s="651"/>
      <c r="AI50" s="651"/>
      <c r="AJ50" s="651"/>
    </row>
    <row r="51" spans="1:98" s="275" customFormat="1" ht="15" customHeight="1">
      <c r="A51" s="523">
        <f t="shared" ref="A51:A60" si="18">A50+1</f>
        <v>38</v>
      </c>
      <c r="B51" s="996" t="s">
        <v>33</v>
      </c>
      <c r="C51" s="289" t="s">
        <v>503</v>
      </c>
      <c r="D51" s="289" t="s">
        <v>503</v>
      </c>
      <c r="E51" s="306">
        <v>61.449008999999997</v>
      </c>
      <c r="F51" s="306">
        <v>108.44047</v>
      </c>
      <c r="G51" s="524">
        <v>100</v>
      </c>
      <c r="H51" s="524">
        <v>13.390844</v>
      </c>
      <c r="I51" s="524">
        <v>16.769129</v>
      </c>
      <c r="J51" s="540">
        <v>1.4979633350398305</v>
      </c>
      <c r="K51" s="540">
        <v>2.995926670079661</v>
      </c>
      <c r="L51" s="540">
        <v>4.7934826721274577</v>
      </c>
      <c r="M51" s="339"/>
      <c r="N51" s="346">
        <v>2.382443941650686E-2</v>
      </c>
      <c r="O51" s="346">
        <v>1.3612786889759528E-2</v>
      </c>
      <c r="P51" s="346">
        <v>1.4243840467816052E-2</v>
      </c>
      <c r="Q51" s="331"/>
      <c r="R51" s="346">
        <v>3.8140534543664291E-2</v>
      </c>
      <c r="S51" s="346">
        <v>2.5242929495001194E-2</v>
      </c>
      <c r="T51" s="346">
        <v>2.8950785832800877E-2</v>
      </c>
      <c r="U51" s="330"/>
      <c r="V51" s="346">
        <v>6.1479869558953883E-2</v>
      </c>
      <c r="W51" s="346">
        <v>4.363781880357024E-2</v>
      </c>
      <c r="X51" s="346">
        <v>5.0897424600770964E-2</v>
      </c>
      <c r="Y51" s="331"/>
      <c r="Z51" s="347">
        <v>0.12676325982373021</v>
      </c>
      <c r="AA51" s="347">
        <v>1.3612786889759528E-2</v>
      </c>
      <c r="AB51" s="347">
        <v>1.4243840467816052E-2</v>
      </c>
      <c r="AC51" s="331"/>
      <c r="AD51" s="347">
        <v>0.16208151303435717</v>
      </c>
      <c r="AE51" s="347">
        <v>2.5242929495001194E-2</v>
      </c>
      <c r="AF51" s="347">
        <v>2.8950785832800877E-2</v>
      </c>
      <c r="AG51" s="331"/>
      <c r="AH51" s="347">
        <v>0.20483516782225558</v>
      </c>
      <c r="AI51" s="347">
        <v>4.363781880357024E-2</v>
      </c>
      <c r="AJ51" s="347">
        <v>5.0897424600770964E-2</v>
      </c>
      <c r="AM51" s="525"/>
      <c r="AN51" s="525"/>
      <c r="AO51" s="525"/>
      <c r="AP51" s="525"/>
      <c r="AQ51" s="525"/>
      <c r="AR51" s="525"/>
      <c r="AS51" s="525"/>
      <c r="AT51" s="525"/>
      <c r="AU51" s="525"/>
      <c r="AV51" s="525"/>
      <c r="AW51" s="525"/>
      <c r="AX51" s="525"/>
      <c r="AY51" s="525"/>
      <c r="AZ51" s="525"/>
      <c r="BA51" s="525"/>
      <c r="BB51" s="525"/>
      <c r="BC51" s="525"/>
      <c r="BD51" s="525"/>
      <c r="BE51" s="525"/>
      <c r="BF51" s="525"/>
      <c r="BG51" s="525"/>
      <c r="BH51" s="525"/>
      <c r="BI51" s="525"/>
    </row>
    <row r="52" spans="1:98" s="275" customFormat="1" ht="15" customHeight="1">
      <c r="A52" s="523">
        <f t="shared" si="18"/>
        <v>39</v>
      </c>
      <c r="B52" s="996" t="s">
        <v>34</v>
      </c>
      <c r="C52" s="289" t="s">
        <v>276</v>
      </c>
      <c r="D52" s="289" t="s">
        <v>503</v>
      </c>
      <c r="E52" s="306">
        <v>74.256772999999995</v>
      </c>
      <c r="F52" s="306">
        <v>105.01716</v>
      </c>
      <c r="G52" s="524">
        <v>105.01716</v>
      </c>
      <c r="H52" s="524">
        <v>4.5716545000000002</v>
      </c>
      <c r="I52" s="524">
        <v>5.0675346000000001</v>
      </c>
      <c r="J52" s="540">
        <v>1.5948171203342865</v>
      </c>
      <c r="K52" s="540">
        <v>3.1896342406685729</v>
      </c>
      <c r="L52" s="540">
        <v>5.1034147850697167</v>
      </c>
      <c r="M52" s="339"/>
      <c r="N52" s="346">
        <v>0.37041253223963222</v>
      </c>
      <c r="O52" s="346">
        <v>0.16142416065335202</v>
      </c>
      <c r="P52" s="346">
        <v>0.21237980908759693</v>
      </c>
      <c r="Q52" s="331"/>
      <c r="R52" s="346">
        <v>0.49291382787810545</v>
      </c>
      <c r="S52" s="346">
        <v>0.38749494844533322</v>
      </c>
      <c r="T52" s="346">
        <v>0.44089822563921144</v>
      </c>
      <c r="U52" s="330"/>
      <c r="V52" s="346">
        <v>0.57495641394917441</v>
      </c>
      <c r="W52" s="346">
        <v>0.52887406586026209</v>
      </c>
      <c r="X52" s="346">
        <v>0.57329036294181046</v>
      </c>
      <c r="Y52" s="331"/>
      <c r="Z52" s="844"/>
      <c r="AA52" s="844"/>
      <c r="AB52" s="844"/>
      <c r="AC52" s="331"/>
      <c r="AD52" s="844"/>
      <c r="AE52" s="844"/>
      <c r="AF52" s="844"/>
      <c r="AG52" s="331"/>
      <c r="AH52" s="844"/>
      <c r="AI52" s="844"/>
      <c r="AJ52" s="844"/>
      <c r="AM52" s="525"/>
      <c r="AN52" s="525"/>
      <c r="AO52" s="525"/>
      <c r="AP52" s="525"/>
      <c r="AQ52" s="525"/>
      <c r="AR52" s="525"/>
      <c r="AS52" s="525"/>
      <c r="AT52" s="525"/>
      <c r="AU52" s="525"/>
      <c r="AV52" s="525"/>
      <c r="AW52" s="525"/>
      <c r="AX52" s="525"/>
      <c r="AY52" s="525"/>
      <c r="AZ52" s="525"/>
      <c r="BA52" s="525"/>
      <c r="BB52" s="525"/>
      <c r="BC52" s="525"/>
      <c r="BD52" s="525"/>
      <c r="BE52" s="525"/>
      <c r="BF52" s="525"/>
      <c r="BG52" s="525"/>
      <c r="BH52" s="525"/>
      <c r="BI52" s="525"/>
    </row>
    <row r="53" spans="1:98" s="275" customFormat="1" ht="15" customHeight="1">
      <c r="A53" s="523">
        <f t="shared" si="18"/>
        <v>40</v>
      </c>
      <c r="B53" s="996" t="s">
        <v>283</v>
      </c>
      <c r="C53" s="289" t="s">
        <v>278</v>
      </c>
      <c r="D53" s="289" t="s">
        <v>503</v>
      </c>
      <c r="E53" s="306">
        <v>58.251418999999999</v>
      </c>
      <c r="F53" s="306">
        <v>106.71677</v>
      </c>
      <c r="G53" s="524">
        <v>94.146316999999996</v>
      </c>
      <c r="H53" s="524">
        <v>40.039496999999997</v>
      </c>
      <c r="I53" s="524">
        <v>42.218933</v>
      </c>
      <c r="J53" s="540">
        <v>1.6902808137099807</v>
      </c>
      <c r="K53" s="540">
        <v>3.3805616274199615</v>
      </c>
      <c r="L53" s="540">
        <v>5.4088986038719389</v>
      </c>
      <c r="M53" s="339"/>
      <c r="N53" s="346">
        <v>5.420874290875391E-2</v>
      </c>
      <c r="O53" s="346">
        <v>3.8580620536527124E-2</v>
      </c>
      <c r="P53" s="346">
        <v>5.2643169299633828E-2</v>
      </c>
      <c r="Q53" s="331"/>
      <c r="R53" s="346">
        <v>0.40925738895091718</v>
      </c>
      <c r="S53" s="346">
        <v>0.38647691291492164</v>
      </c>
      <c r="T53" s="346">
        <v>0.43718168820954217</v>
      </c>
      <c r="U53" s="330"/>
      <c r="V53" s="346">
        <v>0.73581483096600109</v>
      </c>
      <c r="W53" s="346">
        <v>0.7187248074297159</v>
      </c>
      <c r="X53" s="346">
        <v>0.75062597450966406</v>
      </c>
      <c r="Y53" s="331"/>
      <c r="Z53" s="347"/>
      <c r="AA53" s="347"/>
      <c r="AB53" s="347"/>
      <c r="AC53" s="331"/>
      <c r="AD53" s="347"/>
      <c r="AE53" s="347"/>
      <c r="AF53" s="347"/>
      <c r="AG53" s="331"/>
      <c r="AH53" s="347"/>
      <c r="AI53" s="347"/>
      <c r="AJ53" s="347"/>
      <c r="AM53" s="525"/>
      <c r="AN53" s="525"/>
      <c r="AO53" s="525"/>
      <c r="AP53" s="525"/>
      <c r="AQ53" s="525"/>
      <c r="AR53" s="525"/>
      <c r="AS53" s="525"/>
      <c r="AT53" s="525"/>
      <c r="AU53" s="525"/>
      <c r="AV53" s="525"/>
      <c r="AW53" s="525"/>
      <c r="AX53" s="525"/>
      <c r="AY53" s="525"/>
      <c r="AZ53" s="525"/>
      <c r="BA53" s="525"/>
      <c r="BB53" s="525"/>
      <c r="BC53" s="525"/>
      <c r="BD53" s="525"/>
      <c r="BE53" s="525"/>
      <c r="BF53" s="525"/>
      <c r="BG53" s="525"/>
      <c r="BH53" s="525"/>
      <c r="BI53" s="525"/>
    </row>
    <row r="54" spans="1:98" s="275" customFormat="1" ht="14" customHeight="1">
      <c r="A54" s="523">
        <f t="shared" si="18"/>
        <v>41</v>
      </c>
      <c r="B54" s="996" t="s">
        <v>35</v>
      </c>
      <c r="C54" s="289" t="s">
        <v>275</v>
      </c>
      <c r="D54" s="289" t="s">
        <v>275</v>
      </c>
      <c r="E54" s="306">
        <v>66.332549999999998</v>
      </c>
      <c r="F54" s="306">
        <v>112.69096999999999</v>
      </c>
      <c r="G54" s="524">
        <v>112.69096999999999</v>
      </c>
      <c r="H54" s="524">
        <v>482.45093000000003</v>
      </c>
      <c r="I54" s="524">
        <v>585.52039000000002</v>
      </c>
      <c r="J54" s="540">
        <v>1.7497804566854107</v>
      </c>
      <c r="K54" s="540">
        <v>3.4995609133708214</v>
      </c>
      <c r="L54" s="540">
        <v>5.5992974613933137</v>
      </c>
      <c r="M54" s="339"/>
      <c r="N54" s="346">
        <v>0.33437316776986298</v>
      </c>
      <c r="O54" s="346">
        <v>0.33341255482595555</v>
      </c>
      <c r="P54" s="346">
        <v>0.40628180024946703</v>
      </c>
      <c r="Q54" s="331"/>
      <c r="R54" s="346">
        <v>0.77198064702258629</v>
      </c>
      <c r="S54" s="346">
        <v>0.78147597677051994</v>
      </c>
      <c r="T54" s="346">
        <v>0.83447850440248117</v>
      </c>
      <c r="U54" s="330"/>
      <c r="V54" s="346">
        <v>0.91121265766183179</v>
      </c>
      <c r="W54" s="346">
        <v>0.92325202765454994</v>
      </c>
      <c r="X54" s="346">
        <v>0.9476898623903609</v>
      </c>
      <c r="Y54" s="331"/>
      <c r="Z54" s="347"/>
      <c r="AA54" s="347"/>
      <c r="AB54" s="347"/>
      <c r="AC54" s="331"/>
      <c r="AD54" s="347"/>
      <c r="AE54" s="347"/>
      <c r="AF54" s="347"/>
      <c r="AG54" s="331"/>
      <c r="AH54" s="347"/>
      <c r="AI54" s="347"/>
      <c r="AJ54" s="347"/>
      <c r="AM54" s="525"/>
      <c r="AN54" s="525"/>
      <c r="AO54" s="525"/>
      <c r="AP54" s="525"/>
      <c r="AQ54" s="525"/>
      <c r="AR54" s="525"/>
      <c r="AS54" s="525"/>
      <c r="AT54" s="525"/>
      <c r="AU54" s="525"/>
      <c r="AV54" s="525"/>
      <c r="AW54" s="525"/>
      <c r="AX54" s="525"/>
      <c r="AY54" s="525"/>
      <c r="AZ54" s="525"/>
      <c r="BA54" s="525"/>
      <c r="BB54" s="525"/>
      <c r="BC54" s="525"/>
      <c r="BD54" s="525"/>
      <c r="BE54" s="525"/>
      <c r="BF54" s="525"/>
      <c r="BG54" s="525"/>
      <c r="BH54" s="525"/>
      <c r="BI54" s="525"/>
    </row>
    <row r="55" spans="1:98" s="275" customFormat="1" ht="15" customHeight="1">
      <c r="A55" s="523">
        <f t="shared" si="18"/>
        <v>42</v>
      </c>
      <c r="B55" s="996" t="s">
        <v>36</v>
      </c>
      <c r="C55" s="289" t="s">
        <v>503</v>
      </c>
      <c r="D55" s="289" t="s">
        <v>503</v>
      </c>
      <c r="E55" s="306">
        <v>84.166019000000006</v>
      </c>
      <c r="F55" s="306">
        <v>103.54403000000001</v>
      </c>
      <c r="G55" s="524">
        <v>100</v>
      </c>
      <c r="H55" s="524">
        <v>0.69612006999999998</v>
      </c>
      <c r="I55" s="524">
        <v>0.69653374999999995</v>
      </c>
      <c r="J55" s="540">
        <v>1.433475100776846</v>
      </c>
      <c r="K55" s="540">
        <v>2.8669502015536921</v>
      </c>
      <c r="L55" s="540">
        <v>4.587120322485907</v>
      </c>
      <c r="M55" s="339"/>
      <c r="N55" s="346">
        <v>5.1999999999999998E-3</v>
      </c>
      <c r="O55" s="346">
        <v>3.3999999999999998E-3</v>
      </c>
      <c r="P55" s="346">
        <v>2.3999999999999998E-3</v>
      </c>
      <c r="Q55" s="331"/>
      <c r="R55" s="346">
        <v>5.0299999999999997E-2</v>
      </c>
      <c r="S55" s="346">
        <v>4.6100000000000002E-2</v>
      </c>
      <c r="T55" s="346">
        <v>3.7600000000000001E-2</v>
      </c>
      <c r="U55" s="330"/>
      <c r="V55" s="346">
        <v>0.14269999999999999</v>
      </c>
      <c r="W55" s="346">
        <v>0.1489</v>
      </c>
      <c r="X55" s="346">
        <v>0.14660000000000001</v>
      </c>
      <c r="Y55" s="331"/>
      <c r="Z55" s="347">
        <v>5.1999999999999998E-3</v>
      </c>
      <c r="AA55" s="347">
        <v>3.3999999999999998E-3</v>
      </c>
      <c r="AB55" s="347">
        <v>2.3999999999999998E-3</v>
      </c>
      <c r="AC55" s="331"/>
      <c r="AD55" s="347">
        <v>5.28E-2</v>
      </c>
      <c r="AE55" s="347">
        <v>4.6100000000000002E-2</v>
      </c>
      <c r="AF55" s="347">
        <v>3.7600000000000001E-2</v>
      </c>
      <c r="AG55" s="331"/>
      <c r="AH55" s="347">
        <v>0.15279999999999999</v>
      </c>
      <c r="AI55" s="347">
        <v>0.1489</v>
      </c>
      <c r="AJ55" s="347">
        <v>0.14660000000000001</v>
      </c>
      <c r="AM55" s="525"/>
      <c r="AN55" s="525"/>
      <c r="AO55" s="525"/>
      <c r="AP55" s="525"/>
      <c r="AQ55" s="525"/>
      <c r="AR55" s="525"/>
      <c r="AS55" s="525"/>
      <c r="AT55" s="525"/>
      <c r="AU55" s="525"/>
      <c r="AV55" s="525"/>
      <c r="AW55" s="525"/>
      <c r="AX55" s="525"/>
      <c r="AY55" s="525"/>
      <c r="AZ55" s="525"/>
      <c r="BA55" s="525"/>
      <c r="BB55" s="525"/>
      <c r="BC55" s="525"/>
      <c r="BD55" s="525"/>
      <c r="BE55" s="525"/>
      <c r="BF55" s="525"/>
      <c r="BG55" s="525"/>
      <c r="BH55" s="525"/>
      <c r="BI55" s="525"/>
    </row>
    <row r="56" spans="1:98" s="275" customFormat="1" ht="15" customHeight="1">
      <c r="A56" s="523">
        <f t="shared" si="18"/>
        <v>43</v>
      </c>
      <c r="B56" s="996" t="s">
        <v>284</v>
      </c>
      <c r="C56" s="289" t="s">
        <v>272</v>
      </c>
      <c r="D56" s="289" t="s">
        <v>272</v>
      </c>
      <c r="E56" s="306">
        <v>66.678945999999996</v>
      </c>
      <c r="F56" s="306">
        <v>116.56435</v>
      </c>
      <c r="G56" s="524">
        <v>137.78626</v>
      </c>
      <c r="H56" s="524">
        <v>744.61788999999999</v>
      </c>
      <c r="I56" s="524">
        <v>946.89041999999995</v>
      </c>
      <c r="J56" s="540">
        <v>1.7183862010419135</v>
      </c>
      <c r="K56" s="540">
        <v>3.4367724020838271</v>
      </c>
      <c r="L56" s="540">
        <v>5.4988358433341231</v>
      </c>
      <c r="M56" s="339"/>
      <c r="N56" s="346">
        <v>0.17951709322086487</v>
      </c>
      <c r="O56" s="346">
        <v>0.17724734416930707</v>
      </c>
      <c r="P56" s="346">
        <v>0.18074300923249834</v>
      </c>
      <c r="Q56" s="331"/>
      <c r="R56" s="346">
        <v>0.59816220881421134</v>
      </c>
      <c r="S56" s="346">
        <v>0.60025451294342558</v>
      </c>
      <c r="T56" s="346">
        <v>0.60832466767751503</v>
      </c>
      <c r="U56" s="330"/>
      <c r="V56" s="346">
        <v>0.8102774289072131</v>
      </c>
      <c r="W56" s="346">
        <v>0.81439273711757154</v>
      </c>
      <c r="X56" s="346">
        <v>0.82017004495458024</v>
      </c>
      <c r="Y56" s="331"/>
      <c r="Z56" s="347"/>
      <c r="AA56" s="347"/>
      <c r="AB56" s="347"/>
      <c r="AC56" s="331"/>
      <c r="AD56" s="347"/>
      <c r="AE56" s="347"/>
      <c r="AF56" s="347"/>
      <c r="AG56" s="331"/>
      <c r="AH56" s="347"/>
      <c r="AI56" s="347"/>
      <c r="AJ56" s="347"/>
      <c r="AM56" s="525"/>
      <c r="AN56" s="525"/>
      <c r="AO56" s="525"/>
      <c r="AP56" s="525"/>
      <c r="AQ56" s="525"/>
      <c r="AR56" s="525"/>
      <c r="AS56" s="525"/>
      <c r="AT56" s="525"/>
      <c r="AU56" s="525"/>
      <c r="AV56" s="525"/>
      <c r="AW56" s="525"/>
      <c r="AX56" s="525"/>
      <c r="AY56" s="525"/>
      <c r="AZ56" s="525"/>
      <c r="BA56" s="525"/>
      <c r="BB56" s="525"/>
      <c r="BC56" s="525"/>
      <c r="BD56" s="525"/>
      <c r="BE56" s="525"/>
      <c r="BF56" s="525"/>
      <c r="BG56" s="525"/>
      <c r="BH56" s="525"/>
      <c r="BI56" s="525"/>
    </row>
    <row r="57" spans="1:98" s="275" customFormat="1" ht="15" customHeight="1">
      <c r="A57" s="523">
        <f t="shared" si="18"/>
        <v>44</v>
      </c>
      <c r="B57" s="996" t="s">
        <v>722</v>
      </c>
      <c r="C57" s="289">
        <v>2016</v>
      </c>
      <c r="D57" s="289">
        <v>2016</v>
      </c>
      <c r="E57" s="306">
        <v>51.202007000000002</v>
      </c>
      <c r="F57" s="306">
        <v>107.95573</v>
      </c>
      <c r="G57" s="524">
        <v>205.61224000000001</v>
      </c>
      <c r="H57" s="524">
        <v>1.7091367</v>
      </c>
      <c r="I57" s="524">
        <v>3.3112316000000002</v>
      </c>
      <c r="J57" s="540">
        <f>IF(D57&gt;2011,1.25*$H57*($G57/$E57)/$I57*($F57/$G57), 1.25*$H57*($G57/$E57)/$I57*($G57/$F57))</f>
        <v>1.3603666254525053</v>
      </c>
      <c r="K57" s="540">
        <f t="shared" ref="K57" si="19">IF(D57&gt;2011,2.5*$H57*($G57/$E57)/$I57*($F57/$G57), 2.5*$H57*($G57/$E57)/$I57*($G57/$F57))</f>
        <v>2.7207332509050106</v>
      </c>
      <c r="L57" s="540">
        <f t="shared" ref="L57" si="20">IF(D57&gt;2011,4*$H57*($G57/$E57)/$I57*($F57/$G57), 4*$H57*($G57/$E57)/$I57*($G57/$F57))</f>
        <v>4.3531732014480173</v>
      </c>
      <c r="M57" s="339"/>
      <c r="N57" s="651"/>
      <c r="O57" s="651"/>
      <c r="P57" s="651"/>
      <c r="Q57" s="262"/>
      <c r="R57" s="651"/>
      <c r="S57" s="651"/>
      <c r="T57" s="651"/>
      <c r="U57" s="331"/>
      <c r="V57" s="651"/>
      <c r="W57" s="651"/>
      <c r="X57" s="651"/>
      <c r="Y57" s="331"/>
      <c r="Z57" s="651"/>
      <c r="AA57" s="651"/>
      <c r="AB57" s="651"/>
      <c r="AC57" s="331"/>
      <c r="AD57" s="651"/>
      <c r="AE57" s="651"/>
      <c r="AF57" s="651"/>
      <c r="AG57" s="265"/>
      <c r="AH57" s="651"/>
      <c r="AI57" s="651"/>
      <c r="AJ57" s="651"/>
      <c r="AM57" s="525"/>
      <c r="AN57" s="525"/>
      <c r="AO57" s="525"/>
      <c r="AP57" s="525"/>
      <c r="AQ57" s="525"/>
      <c r="AR57" s="525"/>
      <c r="AS57" s="525"/>
      <c r="AT57" s="525"/>
      <c r="AU57" s="525"/>
      <c r="AV57" s="525"/>
      <c r="AW57" s="525"/>
      <c r="AX57" s="525"/>
      <c r="AY57" s="525"/>
      <c r="AZ57" s="525"/>
      <c r="BA57" s="525"/>
      <c r="BB57" s="525"/>
      <c r="BC57" s="525"/>
      <c r="BD57" s="525"/>
      <c r="BE57" s="525"/>
      <c r="BF57" s="525"/>
      <c r="BG57" s="525"/>
      <c r="BH57" s="525"/>
      <c r="BI57" s="525"/>
    </row>
    <row r="58" spans="1:98" s="275" customFormat="1" ht="15" customHeight="1">
      <c r="A58" s="523">
        <f t="shared" si="18"/>
        <v>45</v>
      </c>
      <c r="B58" s="996" t="s">
        <v>130</v>
      </c>
      <c r="C58" s="289" t="s">
        <v>499</v>
      </c>
      <c r="D58" s="289" t="s">
        <v>499</v>
      </c>
      <c r="E58" s="306">
        <v>89.560531999999995</v>
      </c>
      <c r="F58" s="306">
        <v>103.15684</v>
      </c>
      <c r="G58" s="524">
        <v>103.15684</v>
      </c>
      <c r="H58" s="524">
        <v>1</v>
      </c>
      <c r="I58" s="524">
        <v>1</v>
      </c>
      <c r="J58" s="540">
        <v>1.4397642256077712</v>
      </c>
      <c r="K58" s="540">
        <v>2.8795284512155424</v>
      </c>
      <c r="L58" s="540">
        <v>4.6072455219448676</v>
      </c>
      <c r="M58" s="339"/>
      <c r="N58" s="346"/>
      <c r="O58" s="346"/>
      <c r="P58" s="346"/>
      <c r="Q58" s="331"/>
      <c r="R58" s="346"/>
      <c r="S58" s="346"/>
      <c r="T58" s="346"/>
      <c r="U58" s="330"/>
      <c r="V58" s="346"/>
      <c r="W58" s="346"/>
      <c r="X58" s="346"/>
      <c r="Y58" s="331"/>
      <c r="Z58" s="346"/>
      <c r="AA58" s="346"/>
      <c r="AB58" s="346"/>
      <c r="AC58" s="331"/>
      <c r="AD58" s="346"/>
      <c r="AE58" s="346"/>
      <c r="AF58" s="346"/>
      <c r="AG58" s="331"/>
      <c r="AH58" s="346"/>
      <c r="AI58" s="346"/>
      <c r="AJ58" s="346"/>
      <c r="AM58" s="525"/>
      <c r="AN58" s="525"/>
      <c r="AO58" s="525"/>
      <c r="AP58" s="525"/>
      <c r="AQ58" s="525"/>
      <c r="AR58" s="525"/>
      <c r="AS58" s="525"/>
      <c r="AT58" s="525"/>
      <c r="AU58" s="525"/>
      <c r="AV58" s="525"/>
      <c r="AW58" s="525"/>
      <c r="AX58" s="525"/>
      <c r="AY58" s="525"/>
      <c r="AZ58" s="525"/>
      <c r="BA58" s="525"/>
      <c r="BB58" s="525"/>
      <c r="BC58" s="525"/>
      <c r="BD58" s="525"/>
      <c r="BE58" s="525"/>
      <c r="BF58" s="525"/>
      <c r="BG58" s="525"/>
      <c r="BH58" s="525"/>
      <c r="BI58" s="525"/>
    </row>
    <row r="59" spans="1:98" s="275" customFormat="1" ht="15" customHeight="1">
      <c r="A59" s="523">
        <f t="shared" si="18"/>
        <v>46</v>
      </c>
      <c r="B59" s="996" t="s">
        <v>37</v>
      </c>
      <c r="C59" s="289" t="s">
        <v>500</v>
      </c>
      <c r="D59" s="289" t="s">
        <v>500</v>
      </c>
      <c r="E59" s="306">
        <v>70.543803999999994</v>
      </c>
      <c r="F59" s="306">
        <v>108.09283000000001</v>
      </c>
      <c r="G59" s="524">
        <v>93.721845999999999</v>
      </c>
      <c r="H59" s="524">
        <v>15.310342</v>
      </c>
      <c r="I59" s="524">
        <v>16.423850000000002</v>
      </c>
      <c r="J59" s="540">
        <v>1.3422884126732801</v>
      </c>
      <c r="K59" s="540">
        <v>2.6845768253465603</v>
      </c>
      <c r="L59" s="540">
        <v>4.2953229205544963</v>
      </c>
      <c r="M59" s="339"/>
      <c r="N59" s="346">
        <v>2.9114851251625676E-2</v>
      </c>
      <c r="O59" s="346">
        <v>2.4024303346693089E-3</v>
      </c>
      <c r="P59" s="346">
        <v>3.6896838671421476E-3</v>
      </c>
      <c r="Q59" s="331"/>
      <c r="R59" s="346">
        <v>8.3151595280845494E-2</v>
      </c>
      <c r="S59" s="346">
        <v>3.4472815696852621E-2</v>
      </c>
      <c r="T59" s="346">
        <v>4.7658278202894408E-2</v>
      </c>
      <c r="U59" s="330"/>
      <c r="V59" s="346">
        <v>0.16537337826817061</v>
      </c>
      <c r="W59" s="346">
        <v>0.12195356918032678</v>
      </c>
      <c r="X59" s="346">
        <v>0.15715787707808396</v>
      </c>
      <c r="Y59" s="331"/>
      <c r="Z59" s="346">
        <v>6.1702795582478071E-2</v>
      </c>
      <c r="AA59" s="346">
        <v>2.4024303346693089E-3</v>
      </c>
      <c r="AB59" s="346">
        <v>3.6896838671421476E-3</v>
      </c>
      <c r="AC59" s="331"/>
      <c r="AD59" s="346">
        <v>0.13797431140240873</v>
      </c>
      <c r="AE59" s="346">
        <v>3.4472815696852621E-2</v>
      </c>
      <c r="AF59" s="346">
        <v>4.7658278202894408E-2</v>
      </c>
      <c r="AG59" s="331"/>
      <c r="AH59" s="346">
        <v>0.22494182444519373</v>
      </c>
      <c r="AI59" s="346">
        <v>0.12195356918032678</v>
      </c>
      <c r="AJ59" s="346">
        <v>0.15715787707808396</v>
      </c>
      <c r="AM59" s="525"/>
      <c r="AN59" s="525"/>
      <c r="AO59" s="525"/>
      <c r="AP59" s="525"/>
      <c r="AQ59" s="525"/>
      <c r="AR59" s="525"/>
      <c r="AS59" s="525"/>
      <c r="AT59" s="525"/>
      <c r="AU59" s="525"/>
      <c r="AV59" s="525"/>
      <c r="AW59" s="525"/>
      <c r="AX59" s="525"/>
      <c r="AY59" s="525"/>
      <c r="AZ59" s="525"/>
      <c r="BA59" s="525"/>
      <c r="BB59" s="525"/>
      <c r="BC59" s="525"/>
      <c r="BD59" s="525"/>
      <c r="BE59" s="525"/>
      <c r="BF59" s="525"/>
      <c r="BG59" s="525"/>
      <c r="BH59" s="525"/>
      <c r="BI59" s="525"/>
    </row>
    <row r="60" spans="1:98" s="275" customFormat="1" ht="15" customHeight="1" thickBot="1">
      <c r="A60" s="523">
        <f t="shared" si="18"/>
        <v>47</v>
      </c>
      <c r="B60" s="511" t="s">
        <v>38</v>
      </c>
      <c r="C60" s="290" t="s">
        <v>502</v>
      </c>
      <c r="D60" s="290" t="s">
        <v>502</v>
      </c>
      <c r="E60" s="311">
        <v>34</v>
      </c>
      <c r="F60" s="311">
        <v>127.1</v>
      </c>
      <c r="G60" s="526">
        <v>213.3</v>
      </c>
      <c r="H60" s="526">
        <v>1.2511222</v>
      </c>
      <c r="I60" s="526">
        <v>2.9150052999999998</v>
      </c>
      <c r="J60" s="541">
        <v>2.0055663214806669</v>
      </c>
      <c r="K60" s="541">
        <v>4.0111326429613339</v>
      </c>
      <c r="L60" s="541">
        <v>6.417812228738133</v>
      </c>
      <c r="M60" s="339"/>
      <c r="N60" s="542">
        <v>4.4200000000000003E-2</v>
      </c>
      <c r="O60" s="543">
        <v>3.1399999999999997E-2</v>
      </c>
      <c r="P60" s="542">
        <v>2.8299999999999999E-2</v>
      </c>
      <c r="Q60" s="331"/>
      <c r="R60" s="542">
        <v>0.16339999999999999</v>
      </c>
      <c r="S60" s="543">
        <v>0.1522</v>
      </c>
      <c r="T60" s="542">
        <v>0.15029999999999999</v>
      </c>
      <c r="U60" s="331"/>
      <c r="V60" s="542">
        <v>0.3397</v>
      </c>
      <c r="W60" s="543">
        <v>0.33850000000000002</v>
      </c>
      <c r="X60" s="542">
        <v>0.34649999999999997</v>
      </c>
      <c r="Y60" s="346"/>
      <c r="Z60" s="542">
        <v>6.8500000000000005E-2</v>
      </c>
      <c r="AA60" s="543">
        <v>3.1699999999999999E-2</v>
      </c>
      <c r="AB60" s="542">
        <v>2.8400000000000002E-2</v>
      </c>
      <c r="AC60" s="346"/>
      <c r="AD60" s="542">
        <v>0.19889999999999999</v>
      </c>
      <c r="AE60" s="543">
        <v>0.15440000000000001</v>
      </c>
      <c r="AF60" s="542">
        <v>0.15290000000000001</v>
      </c>
      <c r="AG60" s="346"/>
      <c r="AH60" s="542">
        <v>0.38400000000000001</v>
      </c>
      <c r="AI60" s="543">
        <v>0.34489999999999998</v>
      </c>
      <c r="AJ60" s="543">
        <v>0.35499999999999998</v>
      </c>
      <c r="AM60" s="525"/>
      <c r="AN60" s="525"/>
      <c r="AO60" s="525"/>
      <c r="AP60" s="525"/>
      <c r="AQ60" s="525"/>
      <c r="AR60" s="525"/>
      <c r="AS60" s="525"/>
      <c r="AT60" s="525"/>
      <c r="AU60" s="525"/>
      <c r="AV60" s="525"/>
      <c r="AW60" s="525"/>
      <c r="AX60" s="525"/>
      <c r="AY60" s="525"/>
      <c r="AZ60" s="525"/>
      <c r="BA60" s="525"/>
      <c r="BB60" s="525"/>
      <c r="BC60" s="525"/>
      <c r="BD60" s="525"/>
      <c r="BE60" s="525"/>
      <c r="BF60" s="525"/>
      <c r="BG60" s="525"/>
      <c r="BH60" s="525"/>
      <c r="BI60" s="525"/>
    </row>
    <row r="61" spans="1:98">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544"/>
    </row>
    <row r="62" spans="1:98">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544"/>
    </row>
    <row r="63" spans="1:98" s="357" customFormat="1" ht="15" customHeight="1">
      <c r="A63" s="527"/>
      <c r="B63" s="5"/>
      <c r="C63" s="357" t="s">
        <v>39</v>
      </c>
      <c r="D63" s="24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245"/>
      <c r="AH63" s="245"/>
      <c r="AI63" s="245"/>
      <c r="AJ63" s="528"/>
      <c r="AK63" s="529"/>
      <c r="AL63" s="529"/>
      <c r="AM63" s="530"/>
      <c r="AN63" s="528"/>
      <c r="AO63" s="530"/>
      <c r="AP63" s="530"/>
      <c r="AQ63" s="246"/>
      <c r="AR63" s="528"/>
      <c r="AS63" s="528"/>
      <c r="AT63" s="528"/>
      <c r="AU63" s="528"/>
      <c r="AV63" s="528"/>
      <c r="AW63" s="528"/>
      <c r="AX63" s="528"/>
      <c r="AY63" s="528"/>
      <c r="AZ63" s="528"/>
      <c r="BA63" s="528"/>
      <c r="BB63" s="528"/>
      <c r="BC63" s="528"/>
      <c r="BD63" s="528"/>
      <c r="BE63" s="528"/>
      <c r="BF63" s="528"/>
      <c r="BG63" s="528"/>
      <c r="BH63" s="528"/>
      <c r="BI63" s="528"/>
      <c r="BJ63" s="528"/>
      <c r="BK63" s="528"/>
      <c r="BL63" s="528"/>
      <c r="BM63" s="528"/>
      <c r="BN63" s="528"/>
      <c r="BO63" s="528"/>
      <c r="BP63" s="528"/>
      <c r="BQ63" s="528"/>
      <c r="BR63" s="528"/>
      <c r="BS63" s="528"/>
      <c r="BT63" s="528"/>
      <c r="BU63" s="528"/>
      <c r="BV63" s="528"/>
      <c r="BW63" s="528"/>
      <c r="BX63" s="528"/>
      <c r="BY63" s="531"/>
      <c r="BZ63" s="531"/>
      <c r="CA63" s="531"/>
      <c r="CB63" s="532"/>
      <c r="CC63" s="532"/>
      <c r="CD63" s="532"/>
      <c r="CE63" s="532"/>
      <c r="CF63" s="532"/>
      <c r="CG63" s="533"/>
      <c r="CH63" s="533"/>
      <c r="CI63" s="533"/>
      <c r="CJ63" s="533"/>
      <c r="CK63" s="533"/>
      <c r="CL63" s="533"/>
      <c r="CM63" s="533"/>
      <c r="CN63" s="533"/>
      <c r="CO63" s="533"/>
      <c r="CP63" s="533"/>
      <c r="CQ63" s="533"/>
      <c r="CR63" s="533"/>
      <c r="CS63" s="533"/>
      <c r="CT63" s="533"/>
    </row>
    <row r="64" spans="1:98" s="357" customFormat="1" ht="11.25" customHeight="1">
      <c r="A64" s="527"/>
      <c r="B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c r="AA64" s="246"/>
      <c r="AB64" s="246"/>
      <c r="AC64" s="246"/>
      <c r="AD64" s="246"/>
      <c r="AE64" s="246"/>
      <c r="AF64" s="246"/>
      <c r="AG64" s="246"/>
      <c r="AH64" s="246"/>
      <c r="AI64" s="246"/>
      <c r="AJ64" s="246"/>
      <c r="AK64" s="534"/>
      <c r="AL64" s="534"/>
      <c r="AM64" s="530"/>
      <c r="AN64" s="530"/>
      <c r="AO64" s="530"/>
      <c r="AP64" s="530"/>
      <c r="AQ64" s="246"/>
      <c r="AR64" s="528"/>
      <c r="AS64" s="528"/>
      <c r="AT64" s="528"/>
      <c r="AU64" s="528"/>
      <c r="AV64" s="528"/>
      <c r="AW64" s="528"/>
      <c r="AX64" s="528"/>
      <c r="AY64" s="528"/>
      <c r="AZ64" s="528"/>
      <c r="BA64" s="528"/>
      <c r="BB64" s="528"/>
      <c r="BC64" s="528"/>
      <c r="BD64" s="528"/>
      <c r="BE64" s="528"/>
      <c r="BF64" s="528"/>
      <c r="BG64" s="528"/>
      <c r="BH64" s="528"/>
      <c r="BI64" s="528"/>
      <c r="BJ64" s="528"/>
      <c r="BK64" s="528"/>
      <c r="BL64" s="528"/>
      <c r="BM64" s="528"/>
      <c r="BN64" s="528"/>
      <c r="BO64" s="528"/>
      <c r="BP64" s="528"/>
      <c r="BQ64" s="528"/>
      <c r="BR64" s="528"/>
      <c r="BS64" s="528"/>
      <c r="BT64" s="528"/>
      <c r="BU64" s="528"/>
      <c r="BV64" s="528"/>
      <c r="BW64" s="528"/>
      <c r="BX64" s="528"/>
      <c r="BY64" s="531"/>
      <c r="BZ64" s="531"/>
      <c r="CA64" s="531"/>
      <c r="CB64" s="532"/>
      <c r="CC64" s="532"/>
      <c r="CD64" s="532"/>
      <c r="CE64" s="532"/>
      <c r="CF64" s="532"/>
      <c r="CG64" s="533"/>
      <c r="CH64" s="533"/>
      <c r="CI64" s="533"/>
      <c r="CJ64" s="533"/>
      <c r="CK64" s="533"/>
      <c r="CL64" s="533"/>
      <c r="CM64" s="533"/>
      <c r="CN64" s="533"/>
      <c r="CO64" s="533"/>
      <c r="CP64" s="533"/>
      <c r="CQ64" s="533"/>
      <c r="CR64" s="533"/>
      <c r="CS64" s="533"/>
      <c r="CT64" s="533"/>
    </row>
    <row r="65" spans="1:98" s="357" customFormat="1" ht="14.25" customHeight="1">
      <c r="A65" s="527"/>
      <c r="B65" s="408"/>
      <c r="C65" s="357" t="s">
        <v>40</v>
      </c>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535"/>
      <c r="AF65" s="247"/>
      <c r="AG65" s="247"/>
      <c r="AH65" s="247"/>
      <c r="AI65" s="247"/>
      <c r="AJ65" s="528"/>
      <c r="AK65" s="536"/>
      <c r="AL65" s="536"/>
      <c r="AM65" s="530"/>
      <c r="AN65" s="532"/>
      <c r="AO65" s="530"/>
      <c r="AP65" s="530"/>
      <c r="AQ65" s="246"/>
      <c r="AR65" s="532"/>
      <c r="AS65" s="532"/>
      <c r="AT65" s="532"/>
      <c r="AU65" s="532"/>
      <c r="AV65" s="532"/>
      <c r="AW65" s="532"/>
      <c r="AX65" s="532"/>
      <c r="AY65" s="532"/>
      <c r="AZ65" s="532"/>
      <c r="BA65" s="532"/>
      <c r="BB65" s="532"/>
      <c r="BC65" s="532"/>
      <c r="BD65" s="532"/>
      <c r="BE65" s="532"/>
      <c r="BF65" s="532"/>
      <c r="BG65" s="532"/>
      <c r="BH65" s="532"/>
      <c r="BI65" s="532"/>
      <c r="BJ65" s="247"/>
      <c r="BK65" s="247"/>
      <c r="BL65" s="247"/>
      <c r="BM65" s="532"/>
      <c r="BN65" s="247"/>
      <c r="BO65" s="247"/>
      <c r="BP65" s="247"/>
      <c r="BQ65" s="532"/>
      <c r="BR65" s="532"/>
      <c r="BS65" s="532"/>
      <c r="BT65" s="532"/>
      <c r="BU65" s="532"/>
      <c r="BV65" s="532"/>
      <c r="BW65" s="532"/>
      <c r="BX65" s="532"/>
      <c r="BY65" s="531"/>
      <c r="BZ65" s="531"/>
      <c r="CA65" s="531"/>
      <c r="CB65" s="532"/>
      <c r="CC65" s="532"/>
      <c r="CD65" s="532"/>
      <c r="CE65" s="532"/>
      <c r="CF65" s="532"/>
      <c r="CG65" s="533"/>
      <c r="CH65" s="533"/>
      <c r="CI65" s="533"/>
      <c r="CJ65" s="533"/>
      <c r="CK65" s="533"/>
      <c r="CL65" s="533"/>
      <c r="CM65" s="533"/>
      <c r="CN65" s="533"/>
      <c r="CO65" s="533"/>
      <c r="CP65" s="533"/>
      <c r="CQ65" s="533"/>
      <c r="CR65" s="533"/>
      <c r="CS65" s="533"/>
      <c r="CT65" s="533"/>
    </row>
    <row r="66" spans="1:98" s="357" customFormat="1" ht="12" customHeight="1">
      <c r="A66" s="527"/>
      <c r="B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46"/>
      <c r="AH66" s="246"/>
      <c r="AI66" s="246"/>
      <c r="AJ66" s="246"/>
      <c r="AK66" s="534"/>
      <c r="AL66" s="534"/>
      <c r="AM66" s="530"/>
      <c r="AN66" s="530"/>
      <c r="AO66" s="530"/>
      <c r="AP66" s="530"/>
      <c r="AQ66" s="246"/>
      <c r="AR66" s="528"/>
      <c r="AS66" s="528"/>
      <c r="AT66" s="528"/>
      <c r="AU66" s="528"/>
      <c r="AV66" s="528"/>
      <c r="AW66" s="528"/>
      <c r="AX66" s="528"/>
      <c r="AY66" s="528"/>
      <c r="AZ66" s="528"/>
      <c r="BA66" s="528"/>
      <c r="BB66" s="528"/>
      <c r="BC66" s="528"/>
      <c r="BD66" s="528"/>
      <c r="BE66" s="528"/>
      <c r="BF66" s="528"/>
      <c r="BG66" s="528"/>
      <c r="BH66" s="528"/>
      <c r="BI66" s="528"/>
      <c r="BJ66" s="528"/>
      <c r="BK66" s="528"/>
      <c r="BL66" s="528"/>
      <c r="BM66" s="528"/>
      <c r="BN66" s="528"/>
      <c r="BO66" s="528"/>
      <c r="BP66" s="528"/>
      <c r="BQ66" s="528"/>
      <c r="BR66" s="528"/>
      <c r="BS66" s="528"/>
      <c r="BT66" s="528"/>
      <c r="BU66" s="528"/>
      <c r="BV66" s="528"/>
      <c r="BW66" s="528"/>
      <c r="BX66" s="528"/>
      <c r="BY66" s="531"/>
      <c r="BZ66" s="531"/>
      <c r="CA66" s="531"/>
      <c r="CB66" s="532"/>
      <c r="CC66" s="532"/>
      <c r="CD66" s="532"/>
      <c r="CE66" s="532"/>
      <c r="CF66" s="532"/>
      <c r="CG66" s="533"/>
      <c r="CH66" s="533"/>
      <c r="CI66" s="533"/>
      <c r="CJ66" s="533"/>
      <c r="CK66" s="533"/>
      <c r="CL66" s="533"/>
      <c r="CM66" s="533"/>
      <c r="CN66" s="533"/>
      <c r="CO66" s="533"/>
      <c r="CP66" s="533"/>
      <c r="CQ66" s="533"/>
      <c r="CR66" s="533"/>
      <c r="CS66" s="533"/>
      <c r="CT66" s="533"/>
    </row>
    <row r="67" spans="1:98" s="357" customFormat="1" ht="14.25" customHeight="1">
      <c r="A67" s="527"/>
      <c r="B67" s="77"/>
      <c r="C67" s="357" t="s">
        <v>41</v>
      </c>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c r="AD67" s="247"/>
      <c r="AE67" s="535"/>
      <c r="AF67" s="247"/>
      <c r="AG67" s="247"/>
      <c r="AH67" s="247"/>
      <c r="AI67" s="247"/>
      <c r="AJ67" s="528"/>
      <c r="AK67" s="536"/>
      <c r="AL67" s="536"/>
      <c r="AM67" s="534"/>
      <c r="AN67" s="528"/>
      <c r="AO67" s="534"/>
      <c r="AP67" s="534"/>
      <c r="AQ67" s="246"/>
      <c r="AR67" s="528"/>
      <c r="AS67" s="528"/>
      <c r="AT67" s="528"/>
      <c r="AU67" s="528"/>
      <c r="AV67" s="528"/>
      <c r="AW67" s="528"/>
      <c r="AX67" s="528"/>
      <c r="AY67" s="528"/>
      <c r="AZ67" s="528"/>
      <c r="BA67" s="528"/>
      <c r="BB67" s="528"/>
      <c r="BC67" s="528"/>
      <c r="BD67" s="528"/>
      <c r="BE67" s="528"/>
      <c r="BF67" s="528"/>
      <c r="BG67" s="528"/>
      <c r="BH67" s="528"/>
      <c r="BI67" s="528"/>
      <c r="BJ67" s="247"/>
      <c r="BK67" s="247"/>
      <c r="BL67" s="247"/>
      <c r="BM67" s="528"/>
      <c r="BN67" s="247"/>
      <c r="BO67" s="247"/>
      <c r="BP67" s="247"/>
      <c r="BQ67" s="528"/>
      <c r="BR67" s="528"/>
      <c r="BS67" s="528"/>
      <c r="BT67" s="528"/>
      <c r="BU67" s="528"/>
      <c r="BV67" s="528"/>
      <c r="BW67" s="528"/>
      <c r="BX67" s="528"/>
      <c r="BY67" s="246"/>
      <c r="BZ67" s="246"/>
      <c r="CA67" s="246"/>
      <c r="CB67" s="532"/>
      <c r="CC67" s="532"/>
      <c r="CD67" s="532"/>
      <c r="CE67" s="532"/>
      <c r="CF67" s="532"/>
      <c r="CG67" s="533"/>
      <c r="CH67" s="533"/>
      <c r="CI67" s="533"/>
      <c r="CJ67" s="533"/>
      <c r="CK67" s="533"/>
      <c r="CL67" s="533"/>
      <c r="CM67" s="533"/>
      <c r="CN67" s="533"/>
      <c r="CO67" s="533"/>
      <c r="CP67" s="533"/>
      <c r="CQ67" s="533"/>
      <c r="CR67" s="533"/>
      <c r="CS67" s="533"/>
      <c r="CT67" s="533"/>
    </row>
    <row r="68" spans="1:98" s="357" customFormat="1" ht="12" customHeight="1">
      <c r="A68" s="527"/>
      <c r="B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c r="AE68" s="535"/>
      <c r="AF68" s="247"/>
      <c r="AG68" s="247"/>
      <c r="AH68" s="247"/>
      <c r="AI68" s="247"/>
      <c r="AJ68" s="528"/>
      <c r="AK68" s="536"/>
      <c r="AL68" s="536"/>
      <c r="AM68" s="534"/>
      <c r="AN68" s="528"/>
      <c r="AO68" s="534"/>
      <c r="AP68" s="534"/>
      <c r="AQ68" s="246"/>
      <c r="AR68" s="528"/>
      <c r="AS68" s="528"/>
      <c r="AT68" s="528"/>
      <c r="AU68" s="528"/>
      <c r="AV68" s="528"/>
      <c r="AW68" s="528"/>
      <c r="AX68" s="528"/>
      <c r="AY68" s="528"/>
      <c r="AZ68" s="528"/>
      <c r="BA68" s="528"/>
      <c r="BB68" s="528"/>
      <c r="BC68" s="528"/>
      <c r="BD68" s="528"/>
      <c r="BE68" s="528"/>
      <c r="BF68" s="528"/>
      <c r="BG68" s="528"/>
      <c r="BH68" s="528"/>
      <c r="BI68" s="528"/>
      <c r="BJ68" s="247"/>
      <c r="BK68" s="247"/>
      <c r="BL68" s="247"/>
      <c r="BM68" s="528"/>
      <c r="BN68" s="247"/>
      <c r="BO68" s="247"/>
      <c r="BP68" s="247"/>
      <c r="BQ68" s="528"/>
      <c r="BR68" s="528"/>
      <c r="BS68" s="528"/>
      <c r="BT68" s="528"/>
      <c r="BU68" s="528"/>
      <c r="BV68" s="528"/>
      <c r="BW68" s="528"/>
      <c r="BX68" s="528"/>
      <c r="BY68" s="246"/>
      <c r="BZ68" s="246"/>
      <c r="CA68" s="246"/>
      <c r="CB68" s="532"/>
      <c r="CC68" s="532"/>
      <c r="CD68" s="532"/>
      <c r="CE68" s="532"/>
      <c r="CF68" s="532"/>
      <c r="CG68" s="533"/>
      <c r="CH68" s="533"/>
      <c r="CI68" s="533"/>
      <c r="CJ68" s="533"/>
      <c r="CK68" s="533"/>
      <c r="CL68" s="533"/>
      <c r="CM68" s="533"/>
      <c r="CN68" s="533"/>
      <c r="CO68" s="533"/>
      <c r="CP68" s="533"/>
      <c r="CQ68" s="533"/>
      <c r="CR68" s="533"/>
      <c r="CS68" s="533"/>
      <c r="CT68" s="533"/>
    </row>
    <row r="69" spans="1:98" s="357" customFormat="1" ht="14.25" customHeight="1">
      <c r="A69" s="527"/>
      <c r="B69" s="120"/>
      <c r="C69" s="357" t="s">
        <v>358</v>
      </c>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247"/>
      <c r="AC69" s="247"/>
      <c r="AD69" s="247"/>
      <c r="AE69" s="535"/>
      <c r="AF69" s="247"/>
      <c r="AG69" s="247"/>
      <c r="AH69" s="247"/>
      <c r="AI69" s="247"/>
      <c r="AJ69" s="528"/>
      <c r="AK69" s="536"/>
      <c r="AL69" s="536"/>
      <c r="AM69" s="534"/>
      <c r="AN69" s="528"/>
      <c r="AO69" s="534"/>
      <c r="AP69" s="534"/>
      <c r="AQ69" s="246"/>
      <c r="AR69" s="528"/>
      <c r="AS69" s="528"/>
      <c r="AT69" s="528"/>
      <c r="AU69" s="528"/>
      <c r="AV69" s="528"/>
      <c r="AW69" s="528"/>
      <c r="AX69" s="528"/>
      <c r="AY69" s="528"/>
      <c r="AZ69" s="528"/>
      <c r="BA69" s="528"/>
      <c r="BB69" s="528"/>
      <c r="BC69" s="528"/>
      <c r="BD69" s="528"/>
      <c r="BE69" s="528"/>
      <c r="BF69" s="528"/>
      <c r="BG69" s="528"/>
      <c r="BH69" s="528"/>
      <c r="BI69" s="528"/>
      <c r="BJ69" s="247"/>
      <c r="BK69" s="247"/>
      <c r="BL69" s="247"/>
      <c r="BM69" s="528"/>
      <c r="BN69" s="247"/>
      <c r="BO69" s="247"/>
      <c r="BP69" s="247"/>
      <c r="BQ69" s="528"/>
      <c r="BR69" s="528"/>
      <c r="BS69" s="528"/>
      <c r="BT69" s="528"/>
      <c r="BU69" s="528"/>
      <c r="BV69" s="528"/>
      <c r="BW69" s="528"/>
      <c r="BX69" s="528"/>
      <c r="BY69" s="246"/>
      <c r="BZ69" s="246"/>
      <c r="CA69" s="246"/>
      <c r="CB69" s="532"/>
      <c r="CC69" s="532"/>
      <c r="CD69" s="532"/>
      <c r="CE69" s="532"/>
      <c r="CF69" s="532"/>
      <c r="CG69" s="533"/>
      <c r="CH69" s="533"/>
      <c r="CI69" s="533"/>
      <c r="CJ69" s="533"/>
      <c r="CK69" s="533"/>
      <c r="CL69" s="533"/>
      <c r="CM69" s="533"/>
      <c r="CN69" s="533"/>
      <c r="CO69" s="533"/>
      <c r="CP69" s="533"/>
      <c r="CQ69" s="533"/>
      <c r="CR69" s="533"/>
      <c r="CS69" s="533"/>
      <c r="CT69" s="533"/>
    </row>
    <row r="70" spans="1:98" s="4" customFormat="1" ht="15">
      <c r="A70" s="139"/>
      <c r="C70" s="357"/>
      <c r="L70" s="22"/>
      <c r="O70" s="95"/>
      <c r="Q70" s="165"/>
    </row>
    <row r="71" spans="1:98" s="4" customFormat="1" ht="15">
      <c r="A71" s="139"/>
      <c r="B71" s="635"/>
      <c r="C71" s="357" t="s">
        <v>541</v>
      </c>
      <c r="L71" s="22"/>
      <c r="O71" s="95"/>
      <c r="Q71" s="165"/>
    </row>
    <row r="72" spans="1:98" s="357" customFormat="1" ht="14.25" customHeight="1">
      <c r="A72" s="527"/>
      <c r="B72" s="4"/>
      <c r="D72" s="247"/>
      <c r="E72" s="247"/>
      <c r="F72" s="247"/>
      <c r="G72" s="247"/>
      <c r="H72" s="247"/>
      <c r="I72" s="247"/>
      <c r="J72" s="247"/>
      <c r="K72" s="247"/>
      <c r="L72" s="247"/>
      <c r="M72" s="247"/>
      <c r="N72" s="247"/>
      <c r="O72" s="247"/>
      <c r="P72" s="247"/>
      <c r="Q72" s="247"/>
      <c r="R72" s="247"/>
      <c r="S72" s="247"/>
      <c r="T72" s="247"/>
      <c r="U72" s="247"/>
      <c r="V72" s="247"/>
      <c r="W72" s="247"/>
      <c r="X72" s="247"/>
      <c r="Y72" s="247"/>
      <c r="Z72" s="247"/>
      <c r="AA72" s="247"/>
      <c r="AB72" s="247"/>
      <c r="AC72" s="247"/>
      <c r="AD72" s="247"/>
      <c r="AE72" s="535"/>
      <c r="AF72" s="247"/>
      <c r="AG72" s="247"/>
      <c r="AH72" s="247"/>
      <c r="AI72" s="247"/>
      <c r="AJ72" s="528"/>
      <c r="AK72" s="536"/>
      <c r="AL72" s="536"/>
      <c r="AM72" s="534"/>
      <c r="AN72" s="528"/>
      <c r="AO72" s="534"/>
      <c r="AP72" s="534"/>
      <c r="AQ72" s="246"/>
      <c r="AR72" s="528"/>
      <c r="AS72" s="528"/>
      <c r="AT72" s="528"/>
      <c r="AU72" s="528"/>
      <c r="AV72" s="528"/>
      <c r="AW72" s="528"/>
      <c r="AX72" s="528"/>
      <c r="AY72" s="528"/>
      <c r="AZ72" s="528"/>
      <c r="BA72" s="528"/>
      <c r="BB72" s="528"/>
      <c r="BC72" s="528"/>
      <c r="BD72" s="528"/>
      <c r="BE72" s="528"/>
      <c r="BF72" s="528"/>
      <c r="BG72" s="528"/>
      <c r="BH72" s="528"/>
      <c r="BI72" s="528"/>
      <c r="BJ72" s="247"/>
      <c r="BK72" s="247"/>
      <c r="BL72" s="247"/>
      <c r="BM72" s="528"/>
      <c r="BN72" s="247"/>
      <c r="BO72" s="247"/>
      <c r="BP72" s="247"/>
      <c r="BQ72" s="528"/>
      <c r="BR72" s="528"/>
      <c r="BS72" s="528"/>
      <c r="BT72" s="528"/>
      <c r="BU72" s="528"/>
      <c r="BV72" s="528"/>
      <c r="BW72" s="528"/>
      <c r="BX72" s="528"/>
      <c r="BY72" s="246"/>
      <c r="BZ72" s="246"/>
      <c r="CA72" s="246"/>
      <c r="CB72" s="532"/>
      <c r="CC72" s="532"/>
      <c r="CD72" s="532"/>
      <c r="CE72" s="532"/>
      <c r="CF72" s="532"/>
      <c r="CG72" s="533"/>
      <c r="CH72" s="533"/>
      <c r="CI72" s="533"/>
      <c r="CJ72" s="533"/>
      <c r="CK72" s="533"/>
      <c r="CL72" s="533"/>
      <c r="CM72" s="533"/>
      <c r="CN72" s="533"/>
      <c r="CO72" s="533"/>
      <c r="CP72" s="533"/>
      <c r="CQ72" s="533"/>
      <c r="CR72" s="533"/>
      <c r="CS72" s="533"/>
      <c r="CT72" s="533"/>
    </row>
    <row r="73" spans="1:98" s="4" customFormat="1" ht="15">
      <c r="A73" s="139"/>
      <c r="B73" s="139"/>
      <c r="C73" s="357"/>
      <c r="L73" s="22"/>
      <c r="O73" s="95"/>
      <c r="Q73" s="165"/>
    </row>
    <row r="74" spans="1:98">
      <c r="B74" s="16" t="s">
        <v>643</v>
      </c>
      <c r="L74" s="241"/>
      <c r="M74" s="252"/>
      <c r="N74" s="252"/>
      <c r="O74" s="552"/>
      <c r="P74" s="252"/>
      <c r="Q74" s="553"/>
      <c r="R74" s="252"/>
      <c r="S74" s="252"/>
      <c r="T74" s="252"/>
      <c r="U74" s="252"/>
      <c r="V74" s="252"/>
      <c r="W74" s="252"/>
      <c r="X74" s="252"/>
      <c r="Y74" s="252"/>
      <c r="Z74" s="252"/>
      <c r="AA74" s="252"/>
      <c r="AB74" s="252"/>
      <c r="AC74" s="252"/>
      <c r="AD74" s="252"/>
      <c r="AE74" s="252"/>
      <c r="AF74" s="252"/>
      <c r="AG74" s="252"/>
      <c r="AH74" s="252"/>
      <c r="AI74" s="252"/>
      <c r="AJ74" s="252"/>
    </row>
    <row r="75" spans="1:98">
      <c r="B75" s="252" t="s">
        <v>729</v>
      </c>
      <c r="L75" s="241"/>
      <c r="M75" s="252"/>
      <c r="N75" s="252"/>
      <c r="O75" s="552"/>
      <c r="P75" s="252"/>
      <c r="Q75" s="553"/>
      <c r="R75" s="252"/>
      <c r="S75" s="252"/>
      <c r="T75" s="252"/>
      <c r="U75" s="252"/>
      <c r="V75" s="252"/>
      <c r="W75" s="252"/>
      <c r="X75" s="252"/>
      <c r="Y75" s="252"/>
      <c r="Z75" s="252"/>
      <c r="AA75" s="252"/>
      <c r="AB75" s="252"/>
      <c r="AC75" s="252"/>
      <c r="AD75" s="252"/>
      <c r="AE75" s="252"/>
      <c r="AF75" s="252"/>
      <c r="AG75" s="252"/>
      <c r="AH75" s="252"/>
      <c r="AI75" s="252"/>
      <c r="AJ75" s="252"/>
    </row>
    <row r="76" spans="1:98">
      <c r="L76" s="241"/>
      <c r="M76" s="252"/>
      <c r="N76" s="252"/>
      <c r="O76" s="552"/>
      <c r="P76" s="252"/>
      <c r="Q76" s="553"/>
      <c r="R76" s="252"/>
      <c r="S76" s="252"/>
      <c r="T76" s="252"/>
      <c r="U76" s="252"/>
      <c r="V76" s="252"/>
      <c r="W76" s="252"/>
      <c r="X76" s="252"/>
      <c r="Y76" s="252"/>
      <c r="Z76" s="252"/>
      <c r="AA76" s="252"/>
      <c r="AB76" s="252"/>
      <c r="AC76" s="252"/>
      <c r="AD76" s="252"/>
      <c r="AE76" s="252"/>
      <c r="AF76" s="252"/>
      <c r="AG76" s="252"/>
      <c r="AH76" s="252"/>
      <c r="AI76" s="252"/>
      <c r="AJ76" s="252"/>
    </row>
    <row r="77" spans="1:98" s="241" customFormat="1" ht="15" customHeight="1">
      <c r="A77" s="274"/>
      <c r="B77" s="537" t="s">
        <v>42</v>
      </c>
      <c r="C77" s="456"/>
      <c r="D77" s="456"/>
      <c r="E77" s="456"/>
      <c r="F77" s="456"/>
      <c r="G77" s="456"/>
      <c r="H77" s="456"/>
      <c r="I77" s="456"/>
      <c r="J77" s="456"/>
      <c r="K77" s="456"/>
      <c r="L77" s="456"/>
      <c r="M77" s="246"/>
      <c r="N77" s="246"/>
      <c r="O77" s="246"/>
      <c r="P77" s="246"/>
      <c r="Q77" s="246"/>
      <c r="R77" s="246"/>
      <c r="S77" s="246"/>
      <c r="T77" s="246"/>
      <c r="U77" s="246"/>
      <c r="V77" s="246"/>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2"/>
      <c r="BI77" s="252"/>
      <c r="BJ77" s="252"/>
      <c r="BK77" s="252"/>
      <c r="BL77" s="252"/>
      <c r="BM77" s="252"/>
      <c r="BN77" s="252"/>
      <c r="BO77" s="252"/>
      <c r="BP77" s="252"/>
      <c r="BQ77" s="252"/>
      <c r="BR77" s="252"/>
      <c r="BS77" s="252"/>
      <c r="BT77" s="252"/>
      <c r="BU77" s="252"/>
      <c r="BV77" s="252"/>
      <c r="BW77" s="252"/>
      <c r="BX77" s="252"/>
      <c r="BY77" s="252"/>
      <c r="BZ77" s="252"/>
      <c r="CA77" s="252"/>
      <c r="CB77" s="252"/>
      <c r="CC77" s="252"/>
      <c r="CD77" s="252"/>
      <c r="CE77" s="252"/>
      <c r="CF77" s="252"/>
      <c r="CG77" s="252"/>
      <c r="CH77" s="252"/>
      <c r="CI77" s="252"/>
      <c r="CJ77" s="252"/>
      <c r="CK77" s="252"/>
      <c r="CL77" s="252"/>
      <c r="CM77" s="252"/>
      <c r="CN77" s="252"/>
      <c r="CO77" s="252"/>
      <c r="CP77" s="252"/>
      <c r="CQ77" s="252"/>
      <c r="CR77" s="252"/>
      <c r="CS77" s="252"/>
      <c r="CT77" s="252"/>
    </row>
    <row r="78" spans="1:98" s="241" customFormat="1" ht="15" customHeight="1">
      <c r="A78" s="274"/>
      <c r="B78" s="16" t="s">
        <v>538</v>
      </c>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c r="AI78" s="237"/>
      <c r="AJ78" s="237"/>
      <c r="AK78" s="237"/>
      <c r="AL78" s="237"/>
      <c r="AM78" s="237"/>
      <c r="AN78" s="252"/>
      <c r="AO78" s="252"/>
      <c r="AP78" s="252"/>
      <c r="AQ78" s="252"/>
      <c r="AR78" s="252"/>
      <c r="AS78" s="252"/>
      <c r="AT78" s="252"/>
      <c r="AU78" s="252"/>
      <c r="AV78" s="252"/>
      <c r="AW78" s="252"/>
      <c r="AX78" s="252"/>
      <c r="AY78" s="252"/>
      <c r="AZ78" s="252"/>
      <c r="BA78" s="252"/>
      <c r="BB78" s="252"/>
      <c r="BC78" s="252"/>
      <c r="BD78" s="252"/>
      <c r="BE78" s="252"/>
      <c r="BF78" s="252"/>
      <c r="BG78" s="252"/>
      <c r="BH78" s="252"/>
      <c r="BI78" s="252"/>
      <c r="BJ78" s="252"/>
      <c r="BK78" s="252"/>
      <c r="BL78" s="252"/>
      <c r="BM78" s="252"/>
      <c r="BN78" s="252"/>
      <c r="BO78" s="252"/>
      <c r="BP78" s="252"/>
      <c r="BQ78" s="252"/>
      <c r="BR78" s="252"/>
      <c r="BS78" s="252"/>
      <c r="BT78" s="252"/>
      <c r="BU78" s="252"/>
      <c r="BV78" s="252"/>
      <c r="BW78" s="252"/>
      <c r="BX78" s="252"/>
      <c r="BY78" s="252"/>
      <c r="BZ78" s="252"/>
      <c r="CA78" s="252"/>
      <c r="CB78" s="252"/>
      <c r="CC78" s="252"/>
      <c r="CD78" s="252"/>
      <c r="CE78" s="252"/>
      <c r="CF78" s="252"/>
      <c r="CG78" s="252"/>
      <c r="CH78" s="252"/>
      <c r="CI78" s="252"/>
      <c r="CJ78" s="252"/>
      <c r="CK78" s="252"/>
      <c r="CL78" s="252"/>
      <c r="CM78" s="252"/>
      <c r="CN78" s="252"/>
      <c r="CO78" s="252"/>
      <c r="CP78" s="252"/>
      <c r="CQ78" s="252"/>
      <c r="CR78" s="252"/>
      <c r="CS78" s="252"/>
      <c r="CT78" s="252"/>
    </row>
    <row r="79" spans="1:98" s="241" customFormat="1" ht="15" customHeight="1">
      <c r="A79" s="274"/>
      <c r="B79" s="237" t="s">
        <v>306</v>
      </c>
      <c r="C79" s="456"/>
      <c r="D79" s="456"/>
      <c r="E79" s="456"/>
      <c r="F79" s="456"/>
      <c r="G79" s="456"/>
      <c r="H79" s="456"/>
      <c r="I79" s="456"/>
      <c r="J79" s="456"/>
      <c r="K79" s="456"/>
      <c r="L79" s="456"/>
      <c r="M79" s="246"/>
      <c r="N79" s="246"/>
      <c r="O79" s="246"/>
      <c r="P79" s="246"/>
      <c r="Q79" s="246"/>
      <c r="R79" s="246"/>
      <c r="S79" s="246"/>
      <c r="T79" s="246"/>
      <c r="U79" s="246"/>
      <c r="V79" s="246"/>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252"/>
      <c r="BO79" s="252"/>
      <c r="BP79" s="252"/>
      <c r="BQ79" s="252"/>
      <c r="BR79" s="252"/>
      <c r="BS79" s="252"/>
      <c r="BT79" s="252"/>
      <c r="BU79" s="252"/>
      <c r="BV79" s="252"/>
      <c r="BW79" s="252"/>
      <c r="BX79" s="252"/>
      <c r="BY79" s="252"/>
      <c r="BZ79" s="252"/>
      <c r="CA79" s="252"/>
      <c r="CB79" s="252"/>
      <c r="CC79" s="252"/>
      <c r="CD79" s="252"/>
      <c r="CE79" s="252"/>
      <c r="CF79" s="252"/>
      <c r="CG79" s="252"/>
      <c r="CH79" s="252"/>
      <c r="CI79" s="252"/>
      <c r="CJ79" s="252"/>
      <c r="CK79" s="252"/>
      <c r="CL79" s="252"/>
      <c r="CM79" s="252"/>
      <c r="CN79" s="252"/>
      <c r="CO79" s="252"/>
      <c r="CP79" s="252"/>
      <c r="CQ79" s="252"/>
      <c r="CR79" s="252"/>
      <c r="CS79" s="252"/>
      <c r="CT79" s="252"/>
    </row>
    <row r="80" spans="1:98" ht="15.75" customHeight="1">
      <c r="B80" s="237" t="s">
        <v>307</v>
      </c>
      <c r="C80" s="237"/>
      <c r="D80" s="237"/>
      <c r="E80" s="237"/>
      <c r="F80" s="237"/>
      <c r="G80" s="237"/>
      <c r="H80" s="237"/>
      <c r="I80" s="237"/>
      <c r="J80" s="237"/>
      <c r="K80" s="237"/>
      <c r="L80" s="237"/>
      <c r="M80" s="237"/>
      <c r="N80" s="237"/>
      <c r="O80" s="237"/>
      <c r="P80" s="237"/>
      <c r="Q80" s="237"/>
      <c r="R80" s="237"/>
      <c r="S80" s="237"/>
      <c r="T80" s="237"/>
      <c r="U80" s="237"/>
      <c r="V80" s="237"/>
      <c r="W80" s="538"/>
      <c r="X80" s="248"/>
      <c r="Y80" s="248"/>
      <c r="Z80" s="248"/>
      <c r="AA80" s="252"/>
      <c r="AB80" s="252"/>
      <c r="AC80" s="252"/>
      <c r="AD80" s="252"/>
      <c r="AE80" s="252"/>
      <c r="AF80" s="252"/>
      <c r="AG80" s="252"/>
      <c r="AH80" s="252"/>
      <c r="AI80" s="252"/>
      <c r="AJ80" s="252"/>
    </row>
    <row r="81" spans="2:36" ht="15.75" customHeight="1">
      <c r="B81" s="237" t="s">
        <v>299</v>
      </c>
      <c r="C81" s="237"/>
      <c r="D81" s="237"/>
      <c r="E81" s="237"/>
      <c r="F81" s="237"/>
      <c r="G81" s="237"/>
      <c r="H81" s="237"/>
      <c r="I81" s="237"/>
      <c r="J81" s="237"/>
      <c r="K81" s="237"/>
      <c r="L81" s="237"/>
      <c r="M81" s="237"/>
      <c r="N81" s="237"/>
      <c r="O81" s="237"/>
      <c r="P81" s="237"/>
      <c r="Q81" s="237"/>
      <c r="R81" s="237"/>
      <c r="S81" s="237"/>
      <c r="T81" s="237"/>
      <c r="U81" s="237"/>
      <c r="V81" s="237"/>
      <c r="W81" s="538"/>
      <c r="X81" s="248"/>
      <c r="Y81" s="248"/>
      <c r="Z81" s="248"/>
      <c r="AA81" s="252"/>
      <c r="AB81" s="252"/>
      <c r="AC81" s="252"/>
      <c r="AD81" s="252"/>
      <c r="AE81" s="252"/>
      <c r="AF81" s="252"/>
      <c r="AG81" s="252"/>
      <c r="AH81" s="252"/>
      <c r="AI81" s="252"/>
      <c r="AJ81" s="252"/>
    </row>
    <row r="82" spans="2:36" ht="15.75" customHeight="1">
      <c r="B82" s="237" t="s">
        <v>84</v>
      </c>
      <c r="C82" s="237"/>
      <c r="D82" s="237"/>
      <c r="E82" s="237"/>
      <c r="F82" s="237"/>
      <c r="G82" s="237"/>
      <c r="H82" s="237"/>
      <c r="I82" s="237"/>
      <c r="J82" s="237"/>
      <c r="K82" s="237"/>
      <c r="L82" s="237"/>
      <c r="M82" s="237"/>
      <c r="N82" s="237"/>
      <c r="O82" s="237"/>
      <c r="P82" s="237"/>
      <c r="Q82" s="237"/>
      <c r="R82" s="237"/>
      <c r="S82" s="237"/>
      <c r="T82" s="237"/>
      <c r="U82" s="237"/>
      <c r="V82" s="237"/>
      <c r="W82" s="538"/>
      <c r="X82" s="248"/>
      <c r="Y82" s="248"/>
      <c r="Z82" s="248"/>
      <c r="AA82" s="252"/>
      <c r="AB82" s="252"/>
      <c r="AC82" s="252"/>
      <c r="AD82" s="252"/>
      <c r="AE82" s="252"/>
      <c r="AF82" s="252"/>
      <c r="AG82" s="252"/>
      <c r="AH82" s="252"/>
      <c r="AI82" s="252"/>
      <c r="AJ82" s="252"/>
    </row>
    <row r="83" spans="2:36" ht="15.75" customHeight="1">
      <c r="B83" s="237" t="s">
        <v>308</v>
      </c>
      <c r="C83" s="237"/>
      <c r="D83" s="237"/>
      <c r="E83" s="237"/>
      <c r="F83" s="237"/>
      <c r="G83" s="237"/>
      <c r="H83" s="237"/>
      <c r="I83" s="237"/>
      <c r="J83" s="237"/>
      <c r="K83" s="237"/>
      <c r="L83" s="237"/>
      <c r="M83" s="237"/>
      <c r="N83" s="237"/>
      <c r="O83" s="237"/>
      <c r="P83" s="237"/>
      <c r="Q83" s="237"/>
      <c r="R83" s="237"/>
      <c r="S83" s="237"/>
      <c r="T83" s="237"/>
      <c r="U83" s="237"/>
      <c r="V83" s="237"/>
      <c r="W83" s="538"/>
      <c r="X83" s="248"/>
      <c r="Y83" s="248"/>
      <c r="Z83" s="248"/>
      <c r="AA83" s="252"/>
      <c r="AB83" s="252"/>
      <c r="AC83" s="252"/>
      <c r="AD83" s="252"/>
      <c r="AE83" s="252"/>
      <c r="AF83" s="252"/>
      <c r="AG83" s="252"/>
      <c r="AH83" s="252"/>
      <c r="AI83" s="252"/>
      <c r="AJ83" s="252"/>
    </row>
    <row r="84" spans="2:36" ht="15.75" customHeight="1">
      <c r="B84" s="237" t="s">
        <v>309</v>
      </c>
      <c r="C84" s="237"/>
      <c r="D84" s="237"/>
      <c r="E84" s="237"/>
      <c r="F84" s="237"/>
      <c r="G84" s="237"/>
      <c r="H84" s="237"/>
      <c r="I84" s="237"/>
      <c r="J84" s="237"/>
      <c r="K84" s="237"/>
      <c r="L84" s="237"/>
      <c r="M84" s="237"/>
      <c r="N84" s="237"/>
      <c r="O84" s="237"/>
      <c r="P84" s="237"/>
      <c r="Q84" s="237"/>
      <c r="R84" s="237"/>
      <c r="S84" s="237"/>
      <c r="T84" s="237"/>
      <c r="U84" s="237"/>
      <c r="V84" s="237"/>
      <c r="W84" s="538"/>
      <c r="X84" s="248"/>
      <c r="Y84" s="248"/>
      <c r="Z84" s="248"/>
      <c r="AA84" s="252"/>
      <c r="AB84" s="252"/>
      <c r="AC84" s="252"/>
      <c r="AD84" s="252"/>
      <c r="AE84" s="252"/>
      <c r="AF84" s="252"/>
      <c r="AG84" s="252"/>
      <c r="AH84" s="252"/>
      <c r="AI84" s="252"/>
      <c r="AJ84" s="252"/>
    </row>
    <row r="85" spans="2:36" ht="15.75" customHeight="1">
      <c r="B85" s="237" t="s">
        <v>310</v>
      </c>
      <c r="C85" s="237"/>
      <c r="D85" s="237"/>
      <c r="E85" s="237"/>
      <c r="F85" s="237"/>
      <c r="G85" s="237"/>
      <c r="H85" s="237"/>
      <c r="I85" s="237"/>
      <c r="J85" s="237"/>
      <c r="K85" s="237"/>
      <c r="L85" s="237"/>
      <c r="M85" s="237"/>
      <c r="N85" s="237"/>
      <c r="O85" s="237"/>
      <c r="P85" s="237"/>
      <c r="Q85" s="237"/>
      <c r="R85" s="237"/>
      <c r="S85" s="237"/>
      <c r="T85" s="237"/>
      <c r="U85" s="237"/>
      <c r="V85" s="237"/>
      <c r="W85" s="538"/>
      <c r="X85" s="248"/>
      <c r="Y85" s="248"/>
      <c r="Z85" s="248"/>
      <c r="AA85" s="252"/>
      <c r="AB85" s="252"/>
      <c r="AC85" s="252"/>
      <c r="AD85" s="252"/>
      <c r="AE85" s="252"/>
      <c r="AF85" s="252"/>
      <c r="AG85" s="252"/>
      <c r="AH85" s="252"/>
      <c r="AI85" s="252"/>
      <c r="AJ85" s="252"/>
    </row>
    <row r="86" spans="2:36" ht="15.75" customHeight="1">
      <c r="B86" s="237" t="s">
        <v>311</v>
      </c>
      <c r="C86" s="237"/>
      <c r="D86" s="237"/>
      <c r="E86" s="237"/>
      <c r="F86" s="237"/>
      <c r="G86" s="237"/>
      <c r="H86" s="237"/>
      <c r="I86" s="237"/>
      <c r="J86" s="237"/>
      <c r="K86" s="237"/>
      <c r="L86" s="237"/>
      <c r="M86" s="237"/>
      <c r="N86" s="237"/>
      <c r="O86" s="237"/>
      <c r="P86" s="237"/>
      <c r="Q86" s="237"/>
      <c r="R86" s="237"/>
      <c r="S86" s="237"/>
      <c r="T86" s="237"/>
      <c r="U86" s="237"/>
      <c r="V86" s="237"/>
      <c r="W86" s="538"/>
      <c r="X86" s="248"/>
      <c r="Y86" s="248"/>
      <c r="Z86" s="248"/>
      <c r="AA86" s="252"/>
      <c r="AB86" s="252"/>
      <c r="AC86" s="252"/>
      <c r="AD86" s="252"/>
      <c r="AE86" s="252"/>
      <c r="AF86" s="252"/>
      <c r="AG86" s="252"/>
      <c r="AH86" s="252"/>
      <c r="AI86" s="252"/>
      <c r="AJ86" s="252"/>
    </row>
    <row r="87" spans="2:36" ht="15.75" customHeight="1">
      <c r="B87" s="237" t="s">
        <v>44</v>
      </c>
      <c r="C87" s="237"/>
      <c r="D87" s="237"/>
      <c r="E87" s="237"/>
      <c r="F87" s="237"/>
      <c r="G87" s="237"/>
      <c r="H87" s="237"/>
      <c r="I87" s="237"/>
      <c r="J87" s="237"/>
      <c r="K87" s="237"/>
      <c r="L87" s="237"/>
      <c r="M87" s="237"/>
      <c r="N87" s="237"/>
      <c r="O87" s="237"/>
      <c r="P87" s="237"/>
      <c r="Q87" s="237"/>
      <c r="R87" s="237"/>
      <c r="S87" s="237"/>
      <c r="T87" s="237"/>
      <c r="U87" s="237"/>
      <c r="V87" s="237"/>
      <c r="W87" s="538"/>
      <c r="X87" s="248"/>
      <c r="Y87" s="248"/>
      <c r="Z87" s="248"/>
      <c r="AA87" s="252"/>
      <c r="AB87" s="252"/>
      <c r="AC87" s="252"/>
      <c r="AD87" s="252"/>
      <c r="AE87" s="252"/>
      <c r="AF87" s="252"/>
      <c r="AG87" s="252"/>
      <c r="AH87" s="252"/>
      <c r="AI87" s="252"/>
      <c r="AJ87" s="252"/>
    </row>
    <row r="88" spans="2:36" ht="15.75" customHeight="1">
      <c r="B88" s="237" t="s">
        <v>45</v>
      </c>
      <c r="C88" s="237"/>
      <c r="D88" s="237"/>
      <c r="E88" s="237"/>
      <c r="F88" s="237"/>
      <c r="G88" s="237"/>
      <c r="H88" s="237"/>
      <c r="I88" s="237"/>
      <c r="J88" s="237"/>
      <c r="K88" s="237"/>
      <c r="L88" s="237"/>
      <c r="M88" s="237"/>
      <c r="N88" s="237"/>
      <c r="O88" s="237"/>
      <c r="P88" s="237"/>
      <c r="Q88" s="237"/>
      <c r="R88" s="237"/>
      <c r="S88" s="237"/>
      <c r="T88" s="237"/>
      <c r="U88" s="237"/>
      <c r="V88" s="237"/>
      <c r="W88" s="538"/>
      <c r="X88" s="248"/>
      <c r="Y88" s="248"/>
      <c r="Z88" s="248"/>
      <c r="AA88" s="252"/>
      <c r="AB88" s="252"/>
      <c r="AC88" s="252"/>
      <c r="AD88" s="252"/>
      <c r="AE88" s="252"/>
      <c r="AF88" s="252"/>
      <c r="AG88" s="252"/>
      <c r="AH88" s="252"/>
      <c r="AI88" s="252"/>
      <c r="AJ88" s="252"/>
    </row>
    <row r="89" spans="2:36" ht="15.75" customHeight="1">
      <c r="B89" s="237" t="s">
        <v>46</v>
      </c>
      <c r="C89" s="237"/>
      <c r="D89" s="237"/>
      <c r="E89" s="237"/>
      <c r="F89" s="237"/>
      <c r="G89" s="237"/>
      <c r="H89" s="237"/>
      <c r="I89" s="237"/>
      <c r="J89" s="237"/>
      <c r="K89" s="237"/>
      <c r="L89" s="237"/>
      <c r="M89" s="237"/>
      <c r="N89" s="237"/>
      <c r="O89" s="237"/>
      <c r="P89" s="237"/>
      <c r="Q89" s="237"/>
      <c r="R89" s="237"/>
      <c r="S89" s="237"/>
      <c r="T89" s="237"/>
      <c r="U89" s="237"/>
      <c r="V89" s="237"/>
      <c r="W89" s="538"/>
      <c r="X89" s="248"/>
      <c r="Y89" s="248"/>
      <c r="Z89" s="248"/>
      <c r="AA89" s="252"/>
      <c r="AB89" s="252"/>
      <c r="AC89" s="252"/>
      <c r="AD89" s="252"/>
      <c r="AE89" s="252"/>
      <c r="AF89" s="252"/>
      <c r="AG89" s="252"/>
      <c r="AH89" s="252"/>
      <c r="AI89" s="252"/>
      <c r="AJ89" s="252"/>
    </row>
    <row r="90" spans="2:36" ht="15.75" customHeight="1">
      <c r="B90" s="237" t="s">
        <v>47</v>
      </c>
      <c r="C90" s="237"/>
      <c r="D90" s="237"/>
      <c r="E90" s="237"/>
      <c r="F90" s="237"/>
      <c r="G90" s="237"/>
      <c r="H90" s="237"/>
      <c r="I90" s="237"/>
      <c r="J90" s="237"/>
      <c r="K90" s="237"/>
      <c r="L90" s="237"/>
      <c r="M90" s="237"/>
      <c r="N90" s="237"/>
      <c r="O90" s="237"/>
      <c r="P90" s="237"/>
      <c r="Q90" s="237"/>
      <c r="R90" s="237"/>
      <c r="S90" s="237"/>
      <c r="T90" s="237"/>
      <c r="U90" s="237"/>
      <c r="V90" s="237"/>
      <c r="W90" s="538"/>
      <c r="X90" s="248"/>
      <c r="Y90" s="248"/>
      <c r="Z90" s="248"/>
      <c r="AA90" s="252"/>
      <c r="AB90" s="252"/>
      <c r="AC90" s="252"/>
      <c r="AD90" s="252"/>
      <c r="AE90" s="252"/>
      <c r="AF90" s="252"/>
      <c r="AG90" s="252"/>
      <c r="AH90" s="252"/>
      <c r="AI90" s="252"/>
      <c r="AJ90" s="252"/>
    </row>
    <row r="91" spans="2:36" ht="15.75" customHeight="1">
      <c r="B91" s="237" t="s">
        <v>48</v>
      </c>
      <c r="C91" s="237"/>
      <c r="D91" s="237"/>
      <c r="E91" s="237"/>
      <c r="F91" s="237"/>
      <c r="G91" s="237"/>
      <c r="H91" s="237"/>
      <c r="I91" s="237"/>
      <c r="J91" s="237"/>
      <c r="K91" s="237"/>
      <c r="L91" s="237"/>
      <c r="M91" s="237"/>
      <c r="N91" s="237"/>
      <c r="O91" s="237"/>
      <c r="P91" s="237"/>
      <c r="Q91" s="237"/>
      <c r="R91" s="237"/>
      <c r="S91" s="237"/>
      <c r="T91" s="237"/>
      <c r="U91" s="237"/>
      <c r="V91" s="237"/>
      <c r="W91" s="538"/>
      <c r="X91" s="248"/>
      <c r="Y91" s="248"/>
      <c r="Z91" s="248"/>
      <c r="AA91" s="252"/>
      <c r="AB91" s="252"/>
      <c r="AC91" s="252"/>
      <c r="AD91" s="252"/>
      <c r="AE91" s="252"/>
      <c r="AF91" s="252"/>
      <c r="AG91" s="252"/>
      <c r="AH91" s="252"/>
      <c r="AI91" s="252"/>
      <c r="AJ91" s="252"/>
    </row>
    <row r="92" spans="2:36" ht="15.75" customHeight="1">
      <c r="B92" s="237" t="s">
        <v>49</v>
      </c>
      <c r="C92" s="237"/>
      <c r="D92" s="237"/>
      <c r="E92" s="237"/>
      <c r="F92" s="237"/>
      <c r="G92" s="237"/>
      <c r="H92" s="237"/>
      <c r="I92" s="237"/>
      <c r="J92" s="237"/>
      <c r="K92" s="237"/>
      <c r="L92" s="237"/>
      <c r="M92" s="237"/>
      <c r="N92" s="237"/>
      <c r="O92" s="237"/>
      <c r="P92" s="237"/>
      <c r="Q92" s="237"/>
      <c r="R92" s="237"/>
      <c r="S92" s="237"/>
      <c r="T92" s="237"/>
      <c r="U92" s="237"/>
      <c r="V92" s="237"/>
      <c r="W92" s="538"/>
      <c r="X92" s="248"/>
      <c r="Y92" s="248"/>
      <c r="Z92" s="248"/>
      <c r="AA92" s="252"/>
      <c r="AB92" s="252"/>
      <c r="AC92" s="252"/>
      <c r="AD92" s="252"/>
      <c r="AE92" s="252"/>
      <c r="AF92" s="252"/>
      <c r="AG92" s="252"/>
      <c r="AH92" s="252"/>
      <c r="AI92" s="252"/>
      <c r="AJ92" s="252"/>
    </row>
    <row r="93" spans="2:36" ht="15.75" customHeight="1">
      <c r="B93" s="237" t="s">
        <v>59</v>
      </c>
      <c r="C93" s="237"/>
      <c r="D93" s="237"/>
      <c r="E93" s="237"/>
      <c r="F93" s="237"/>
      <c r="G93" s="237"/>
      <c r="H93" s="237"/>
      <c r="I93" s="237"/>
      <c r="J93" s="237"/>
      <c r="K93" s="237"/>
      <c r="L93" s="237"/>
      <c r="M93" s="237"/>
      <c r="N93" s="237"/>
      <c r="O93" s="237"/>
      <c r="P93" s="237"/>
      <c r="Q93" s="237"/>
      <c r="R93" s="237"/>
      <c r="S93" s="237"/>
      <c r="T93" s="237"/>
      <c r="U93" s="237"/>
      <c r="V93" s="237"/>
      <c r="W93" s="538"/>
      <c r="X93" s="248"/>
      <c r="Y93" s="248"/>
      <c r="Z93" s="248"/>
      <c r="AA93" s="252"/>
      <c r="AB93" s="252"/>
      <c r="AC93" s="252"/>
      <c r="AD93" s="252"/>
      <c r="AE93" s="252"/>
      <c r="AF93" s="252"/>
      <c r="AG93" s="252"/>
      <c r="AH93" s="252"/>
      <c r="AI93" s="252"/>
      <c r="AJ93" s="252"/>
    </row>
    <row r="94" spans="2:36" ht="15.75" customHeight="1">
      <c r="B94" s="237" t="s">
        <v>60</v>
      </c>
      <c r="C94" s="237"/>
      <c r="D94" s="237"/>
      <c r="E94" s="237"/>
      <c r="F94" s="237"/>
      <c r="G94" s="237"/>
      <c r="H94" s="237"/>
      <c r="I94" s="237"/>
      <c r="J94" s="237"/>
      <c r="K94" s="237"/>
      <c r="L94" s="237"/>
      <c r="M94" s="237"/>
      <c r="N94" s="237"/>
      <c r="O94" s="237"/>
      <c r="P94" s="237"/>
      <c r="Q94" s="237"/>
      <c r="R94" s="237"/>
      <c r="S94" s="237"/>
      <c r="T94" s="237"/>
      <c r="U94" s="237"/>
      <c r="V94" s="237"/>
      <c r="W94" s="538"/>
      <c r="X94" s="248"/>
      <c r="Y94" s="248"/>
      <c r="Z94" s="248"/>
      <c r="AA94" s="252"/>
      <c r="AB94" s="252"/>
      <c r="AC94" s="252"/>
      <c r="AD94" s="252"/>
      <c r="AE94" s="252"/>
      <c r="AF94" s="252"/>
      <c r="AG94" s="252"/>
      <c r="AH94" s="252"/>
      <c r="AI94" s="252"/>
      <c r="AJ94" s="252"/>
    </row>
    <row r="95" spans="2:36" ht="15.75" customHeight="1">
      <c r="B95" s="237" t="s">
        <v>52</v>
      </c>
      <c r="C95" s="237"/>
      <c r="D95" s="237"/>
      <c r="E95" s="237"/>
      <c r="F95" s="237"/>
      <c r="G95" s="237"/>
      <c r="H95" s="237"/>
      <c r="I95" s="237"/>
      <c r="J95" s="237"/>
      <c r="K95" s="237"/>
      <c r="L95" s="237"/>
      <c r="M95" s="237"/>
      <c r="N95" s="237"/>
      <c r="O95" s="237"/>
      <c r="P95" s="237"/>
      <c r="Q95" s="237"/>
      <c r="R95" s="237"/>
      <c r="S95" s="237"/>
      <c r="T95" s="237"/>
      <c r="U95" s="237"/>
      <c r="V95" s="237"/>
      <c r="W95" s="538"/>
      <c r="X95" s="248"/>
      <c r="Y95" s="248"/>
      <c r="Z95" s="248"/>
      <c r="AA95" s="252"/>
      <c r="AB95" s="252"/>
      <c r="AC95" s="252"/>
      <c r="AD95" s="252"/>
      <c r="AE95" s="252"/>
      <c r="AF95" s="252"/>
      <c r="AG95" s="252"/>
      <c r="AH95" s="252"/>
      <c r="AI95" s="252"/>
      <c r="AJ95" s="252"/>
    </row>
    <row r="96" spans="2:36" ht="15.75" customHeight="1">
      <c r="B96" s="237" t="s">
        <v>61</v>
      </c>
      <c r="C96" s="237"/>
      <c r="D96" s="237"/>
      <c r="E96" s="237"/>
      <c r="F96" s="237"/>
      <c r="G96" s="237"/>
      <c r="H96" s="237"/>
      <c r="I96" s="237"/>
      <c r="J96" s="237"/>
      <c r="K96" s="237"/>
      <c r="L96" s="237"/>
      <c r="M96" s="237"/>
      <c r="N96" s="237"/>
      <c r="O96" s="237"/>
      <c r="P96" s="237"/>
      <c r="Q96" s="237"/>
      <c r="R96" s="237"/>
      <c r="S96" s="237"/>
      <c r="T96" s="237"/>
      <c r="U96" s="237"/>
      <c r="V96" s="237"/>
      <c r="W96" s="538"/>
      <c r="X96" s="248"/>
      <c r="Y96" s="248"/>
      <c r="Z96" s="248"/>
      <c r="AA96" s="252"/>
      <c r="AB96" s="252"/>
      <c r="AC96" s="252"/>
      <c r="AD96" s="252"/>
      <c r="AE96" s="252"/>
      <c r="AF96" s="252"/>
      <c r="AG96" s="252"/>
      <c r="AH96" s="252"/>
      <c r="AI96" s="252"/>
      <c r="AJ96" s="252"/>
    </row>
    <row r="97" spans="1:36" ht="15.75" customHeight="1">
      <c r="B97" s="237" t="s">
        <v>62</v>
      </c>
      <c r="C97" s="237"/>
      <c r="D97" s="237"/>
      <c r="E97" s="237"/>
      <c r="F97" s="237"/>
      <c r="G97" s="237"/>
      <c r="H97" s="237"/>
      <c r="I97" s="237"/>
      <c r="J97" s="237"/>
      <c r="K97" s="237"/>
      <c r="L97" s="237"/>
      <c r="M97" s="237"/>
      <c r="N97" s="237"/>
      <c r="O97" s="237"/>
      <c r="P97" s="237"/>
      <c r="Q97" s="237"/>
      <c r="R97" s="237"/>
      <c r="S97" s="237"/>
      <c r="T97" s="237"/>
      <c r="U97" s="237"/>
      <c r="V97" s="237"/>
      <c r="W97" s="538"/>
      <c r="X97" s="248"/>
      <c r="Y97" s="248"/>
      <c r="Z97" s="248"/>
      <c r="AA97" s="252"/>
      <c r="AB97" s="252"/>
      <c r="AC97" s="252"/>
      <c r="AD97" s="252"/>
      <c r="AE97" s="252"/>
      <c r="AF97" s="252"/>
      <c r="AG97" s="252"/>
      <c r="AH97" s="252"/>
      <c r="AI97" s="252"/>
      <c r="AJ97" s="252"/>
    </row>
    <row r="98" spans="1:36" ht="15.75" customHeight="1">
      <c r="B98" s="237" t="s">
        <v>305</v>
      </c>
      <c r="C98" s="237"/>
      <c r="D98" s="237"/>
      <c r="E98" s="237"/>
      <c r="F98" s="237"/>
      <c r="G98" s="237"/>
      <c r="H98" s="237"/>
      <c r="I98" s="237"/>
      <c r="J98" s="237"/>
      <c r="K98" s="237"/>
      <c r="L98" s="237"/>
      <c r="M98" s="237"/>
      <c r="N98" s="237"/>
      <c r="O98" s="237"/>
      <c r="P98" s="237"/>
      <c r="Q98" s="237"/>
      <c r="R98" s="237"/>
      <c r="S98" s="237"/>
      <c r="T98" s="237"/>
      <c r="U98" s="237"/>
      <c r="V98" s="237"/>
      <c r="W98" s="538"/>
      <c r="X98" s="248"/>
      <c r="Y98" s="248"/>
      <c r="Z98" s="248"/>
      <c r="AA98" s="252"/>
      <c r="AB98" s="252"/>
      <c r="AC98" s="252"/>
      <c r="AD98" s="252"/>
      <c r="AE98" s="252"/>
      <c r="AF98" s="252"/>
      <c r="AG98" s="252"/>
      <c r="AH98" s="252"/>
      <c r="AI98" s="252"/>
      <c r="AJ98" s="252"/>
    </row>
    <row r="99" spans="1:36" ht="15.75" customHeight="1">
      <c r="B99" s="237" t="s">
        <v>418</v>
      </c>
      <c r="C99" s="237"/>
      <c r="D99" s="237"/>
      <c r="E99" s="237"/>
      <c r="F99" s="237"/>
      <c r="G99" s="237"/>
      <c r="H99" s="237"/>
      <c r="I99" s="237"/>
      <c r="J99" s="237"/>
      <c r="K99" s="237"/>
      <c r="L99" s="237"/>
      <c r="M99" s="237"/>
      <c r="N99" s="237"/>
      <c r="O99" s="237"/>
      <c r="P99" s="237"/>
      <c r="Q99" s="237"/>
      <c r="R99" s="237"/>
      <c r="S99" s="237"/>
      <c r="T99" s="237"/>
      <c r="U99" s="237"/>
      <c r="V99" s="237"/>
      <c r="W99" s="538"/>
      <c r="X99" s="248"/>
      <c r="Y99" s="248"/>
      <c r="Z99" s="248"/>
      <c r="AA99" s="252"/>
      <c r="AB99" s="252"/>
      <c r="AC99" s="252"/>
      <c r="AD99" s="252"/>
      <c r="AE99" s="252"/>
      <c r="AF99" s="252"/>
      <c r="AG99" s="252"/>
      <c r="AH99" s="252"/>
      <c r="AI99" s="252"/>
      <c r="AJ99" s="252"/>
    </row>
    <row r="100" spans="1:36" ht="15.75" customHeight="1">
      <c r="B100" s="237" t="s">
        <v>325</v>
      </c>
      <c r="C100" s="237"/>
      <c r="D100" s="237"/>
      <c r="E100" s="237"/>
      <c r="F100" s="237"/>
      <c r="G100" s="237"/>
      <c r="H100" s="237"/>
      <c r="I100" s="237"/>
      <c r="J100" s="237"/>
      <c r="K100" s="237"/>
      <c r="L100" s="237"/>
      <c r="M100" s="237"/>
      <c r="N100" s="237"/>
      <c r="O100" s="237"/>
      <c r="P100" s="237"/>
      <c r="Q100" s="237"/>
      <c r="R100" s="237"/>
      <c r="S100" s="237"/>
      <c r="T100" s="237"/>
      <c r="U100" s="237"/>
      <c r="V100" s="237"/>
      <c r="W100" s="538"/>
      <c r="X100" s="248"/>
      <c r="Y100" s="248"/>
      <c r="Z100" s="248"/>
      <c r="AA100" s="252"/>
      <c r="AB100" s="252"/>
      <c r="AC100" s="252"/>
      <c r="AD100" s="252"/>
      <c r="AE100" s="252"/>
      <c r="AF100" s="252"/>
      <c r="AG100" s="252"/>
      <c r="AH100" s="252"/>
      <c r="AI100" s="252"/>
      <c r="AJ100" s="252"/>
    </row>
    <row r="101" spans="1:36">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49"/>
      <c r="X101" s="249"/>
      <c r="Y101" s="249"/>
      <c r="Z101" s="249"/>
      <c r="AA101" s="249"/>
      <c r="AB101" s="249"/>
      <c r="AC101" s="249"/>
      <c r="AD101" s="249"/>
      <c r="AE101" s="249"/>
      <c r="AF101" s="252"/>
      <c r="AG101" s="252"/>
      <c r="AH101" s="252"/>
      <c r="AI101" s="249"/>
      <c r="AJ101" s="249"/>
    </row>
    <row r="102" spans="1:36">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49"/>
      <c r="X102" s="249"/>
      <c r="Y102" s="249"/>
      <c r="Z102" s="249"/>
      <c r="AA102" s="249"/>
      <c r="AB102" s="249"/>
      <c r="AC102" s="249"/>
      <c r="AD102" s="249"/>
      <c r="AE102" s="249"/>
      <c r="AF102" s="252"/>
      <c r="AG102" s="252"/>
      <c r="AH102" s="252"/>
      <c r="AI102" s="249"/>
      <c r="AJ102" s="249"/>
    </row>
    <row r="103" spans="1:36" ht="15" customHeight="1">
      <c r="B103" s="1199" t="s">
        <v>54</v>
      </c>
      <c r="C103" s="1199"/>
      <c r="D103" s="1199"/>
      <c r="E103" s="1199"/>
      <c r="F103" s="1199"/>
      <c r="G103" s="1199"/>
      <c r="H103" s="1199"/>
      <c r="I103" s="1199"/>
      <c r="J103" s="1199"/>
      <c r="K103" s="1199"/>
      <c r="L103" s="1199"/>
      <c r="M103" s="1199"/>
      <c r="N103" s="1199"/>
      <c r="O103" s="1199"/>
      <c r="P103" s="1199"/>
      <c r="Q103" s="1199"/>
      <c r="R103" s="1199"/>
      <c r="S103" s="1199"/>
      <c r="T103" s="1199"/>
      <c r="U103" s="1199"/>
      <c r="V103" s="1199"/>
      <c r="W103" s="1199"/>
      <c r="X103" s="1199"/>
      <c r="Y103" s="1199"/>
      <c r="Z103" s="1199"/>
      <c r="AA103" s="249"/>
      <c r="AB103" s="249"/>
      <c r="AC103" s="249"/>
      <c r="AD103" s="249"/>
      <c r="AE103" s="249"/>
      <c r="AF103" s="249"/>
      <c r="AG103" s="249"/>
      <c r="AH103" s="249"/>
      <c r="AI103" s="252"/>
      <c r="AJ103" s="252"/>
    </row>
    <row r="104" spans="1:36" ht="65" customHeight="1">
      <c r="B104" s="1211" t="s">
        <v>654</v>
      </c>
      <c r="C104" s="1211"/>
      <c r="D104" s="1211"/>
      <c r="E104" s="1211"/>
      <c r="F104" s="1211"/>
      <c r="G104" s="1211"/>
      <c r="H104" s="1211"/>
      <c r="I104" s="1211"/>
      <c r="J104" s="1211"/>
      <c r="K104" s="1211"/>
      <c r="L104" s="1211"/>
      <c r="M104" s="1211"/>
      <c r="N104" s="1211"/>
      <c r="O104" s="1211"/>
      <c r="P104" s="1211"/>
      <c r="Q104" s="1211"/>
      <c r="R104" s="1211"/>
      <c r="S104" s="1211"/>
      <c r="T104" s="1211"/>
      <c r="U104" s="1211"/>
      <c r="V104" s="1211"/>
      <c r="W104" s="1211"/>
      <c r="X104" s="1211"/>
      <c r="Y104" s="1211"/>
      <c r="Z104" s="1211"/>
      <c r="AA104" s="1211"/>
      <c r="AB104" s="1211"/>
      <c r="AC104" s="1211"/>
      <c r="AD104" s="1211"/>
      <c r="AE104" s="1211"/>
      <c r="AF104" s="249"/>
      <c r="AG104" s="249"/>
      <c r="AH104" s="249"/>
      <c r="AI104" s="252"/>
      <c r="AJ104" s="252"/>
    </row>
    <row r="105" spans="1:36">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0"/>
      <c r="Y105" s="250"/>
      <c r="Z105" s="250"/>
      <c r="AA105" s="249"/>
      <c r="AB105" s="249"/>
      <c r="AC105" s="249"/>
      <c r="AD105" s="249"/>
      <c r="AE105" s="249"/>
      <c r="AF105" s="249"/>
      <c r="AG105" s="249"/>
      <c r="AH105" s="249"/>
      <c r="AI105" s="252"/>
      <c r="AJ105" s="252"/>
    </row>
    <row r="106" spans="1:36">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0"/>
      <c r="Y106" s="250"/>
      <c r="Z106" s="250"/>
      <c r="AA106" s="249"/>
      <c r="AB106" s="249"/>
      <c r="AC106" s="249"/>
      <c r="AD106" s="249"/>
      <c r="AE106" s="249"/>
      <c r="AF106" s="249"/>
      <c r="AG106" s="249"/>
      <c r="AH106" s="249"/>
      <c r="AI106" s="252"/>
      <c r="AJ106" s="252"/>
    </row>
    <row r="107" spans="1:36" ht="15" customHeight="1">
      <c r="B107" s="1199" t="s">
        <v>55</v>
      </c>
      <c r="C107" s="1199"/>
      <c r="D107" s="1199"/>
      <c r="E107" s="1199"/>
      <c r="F107" s="1199"/>
      <c r="G107" s="1199"/>
      <c r="H107" s="1199"/>
      <c r="I107" s="1199"/>
      <c r="J107" s="1199"/>
      <c r="K107" s="1199"/>
      <c r="L107" s="1199"/>
      <c r="M107" s="1199"/>
      <c r="N107" s="1199"/>
      <c r="O107" s="1199"/>
      <c r="P107" s="1199"/>
      <c r="Q107" s="1199"/>
      <c r="R107" s="1199"/>
      <c r="S107" s="1199"/>
      <c r="T107" s="1199"/>
      <c r="U107" s="1199"/>
      <c r="V107" s="1199"/>
      <c r="W107" s="1199"/>
      <c r="X107" s="1199"/>
      <c r="Y107" s="1199"/>
      <c r="Z107" s="1199"/>
      <c r="AA107" s="1199"/>
      <c r="AB107" s="1199"/>
      <c r="AC107" s="1199"/>
      <c r="AD107" s="1199"/>
      <c r="AE107" s="1199"/>
      <c r="AF107" s="1199"/>
      <c r="AG107" s="1199"/>
      <c r="AH107" s="1199"/>
      <c r="AI107" s="1199"/>
      <c r="AJ107" s="1199"/>
    </row>
    <row r="108" spans="1:36" ht="15" customHeight="1">
      <c r="A108" s="196">
        <f t="shared" ref="A108:A150" si="21">A10</f>
        <v>1</v>
      </c>
      <c r="B108" s="255" t="str">
        <f>'5.Inequality - Gini coefficient'!B101</f>
        <v>*,** Albania (2015): n.a.</v>
      </c>
      <c r="C108" s="456"/>
      <c r="D108" s="456"/>
      <c r="E108" s="456"/>
      <c r="F108" s="456"/>
      <c r="G108" s="456"/>
      <c r="H108" s="456"/>
      <c r="I108" s="456"/>
      <c r="J108" s="456"/>
      <c r="K108" s="456"/>
      <c r="L108" s="456"/>
      <c r="M108" s="456"/>
      <c r="N108" s="456"/>
      <c r="O108" s="456"/>
      <c r="P108" s="456"/>
      <c r="Q108" s="456"/>
      <c r="R108" s="456"/>
      <c r="S108" s="456"/>
      <c r="T108" s="456"/>
      <c r="U108" s="456"/>
      <c r="V108" s="456"/>
      <c r="W108" s="456"/>
      <c r="X108" s="456"/>
      <c r="Y108" s="456"/>
      <c r="Z108" s="456"/>
      <c r="AA108" s="456"/>
      <c r="AB108" s="456"/>
      <c r="AC108" s="456"/>
      <c r="AD108" s="456"/>
      <c r="AE108" s="456"/>
      <c r="AF108" s="456"/>
      <c r="AG108" s="456"/>
      <c r="AH108" s="456"/>
      <c r="AI108" s="456"/>
      <c r="AJ108" s="456"/>
    </row>
    <row r="109" spans="1:36" ht="15.75" customHeight="1">
      <c r="A109" s="196">
        <f t="shared" si="21"/>
        <v>2</v>
      </c>
      <c r="B109" s="255" t="str">
        <f>'5.Inequality - Gini coefficient'!B102</f>
        <v>Argentina (2012): Rossignolo, Dario. 2017. “CEQ Master Workbook: Argentina (2012-2013),” CEQ Data Center on Fiscal Redistribution (CEQ Institute, Tulane University). Jun 8, 2018.</v>
      </c>
      <c r="C109" s="275"/>
      <c r="D109" s="275"/>
      <c r="E109" s="275"/>
      <c r="F109" s="275"/>
      <c r="G109" s="275"/>
      <c r="H109" s="275"/>
      <c r="I109" s="275"/>
      <c r="J109" s="275"/>
      <c r="K109" s="275"/>
      <c r="L109" s="275"/>
      <c r="M109" s="251"/>
      <c r="N109" s="251"/>
      <c r="O109" s="251"/>
      <c r="P109" s="251"/>
      <c r="Q109" s="251"/>
      <c r="R109" s="251"/>
      <c r="S109" s="251"/>
      <c r="T109" s="251"/>
      <c r="U109" s="251"/>
      <c r="V109" s="251"/>
      <c r="W109" s="251"/>
      <c r="X109" s="251"/>
      <c r="Y109" s="251"/>
      <c r="Z109" s="277"/>
      <c r="AA109" s="249"/>
      <c r="AB109" s="249"/>
      <c r="AC109" s="249"/>
      <c r="AD109" s="249"/>
      <c r="AE109" s="249"/>
      <c r="AF109" s="249"/>
      <c r="AG109" s="249"/>
      <c r="AH109" s="249"/>
      <c r="AI109" s="252"/>
      <c r="AJ109" s="252"/>
    </row>
    <row r="110" spans="1:36" ht="15.75" customHeight="1">
      <c r="A110" s="196">
        <f t="shared" si="21"/>
        <v>3</v>
      </c>
      <c r="B110"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110" s="275"/>
      <c r="D110" s="275"/>
      <c r="E110" s="275"/>
      <c r="F110" s="275"/>
      <c r="G110" s="275"/>
      <c r="H110" s="275"/>
      <c r="I110" s="275"/>
      <c r="J110" s="275"/>
      <c r="K110" s="275"/>
      <c r="L110" s="275"/>
      <c r="M110" s="251"/>
      <c r="N110" s="251"/>
      <c r="O110" s="251"/>
      <c r="P110" s="251"/>
      <c r="Q110" s="251"/>
      <c r="R110" s="251"/>
      <c r="S110" s="251"/>
      <c r="T110" s="251"/>
      <c r="U110" s="251"/>
      <c r="V110" s="251"/>
      <c r="W110" s="251"/>
      <c r="X110" s="251"/>
      <c r="Y110" s="251"/>
      <c r="Z110" s="276"/>
      <c r="AA110" s="252"/>
      <c r="AB110" s="252"/>
      <c r="AC110" s="252"/>
      <c r="AD110" s="252"/>
      <c r="AE110" s="252"/>
      <c r="AF110" s="252"/>
      <c r="AG110" s="252"/>
      <c r="AH110" s="252"/>
      <c r="AI110" s="252"/>
      <c r="AJ110" s="252"/>
    </row>
    <row r="111" spans="1:36" ht="15.75" customHeight="1">
      <c r="A111" s="196">
        <f t="shared" si="21"/>
        <v>4</v>
      </c>
      <c r="B111" s="255" t="str">
        <f>'5.Inequality - Gini coefficient'!B104</f>
        <v>*,** Belarus (2015): n.a.</v>
      </c>
      <c r="C111" s="275"/>
      <c r="D111" s="275"/>
      <c r="E111" s="275"/>
      <c r="F111" s="275"/>
      <c r="G111" s="275"/>
      <c r="H111" s="275"/>
      <c r="I111" s="275"/>
      <c r="J111" s="275"/>
      <c r="K111" s="275"/>
      <c r="L111" s="275"/>
      <c r="M111" s="251"/>
      <c r="N111" s="251"/>
      <c r="O111" s="251"/>
      <c r="P111" s="251"/>
      <c r="Q111" s="251"/>
      <c r="R111" s="251"/>
      <c r="S111" s="251"/>
      <c r="T111" s="251"/>
      <c r="U111" s="251"/>
      <c r="V111" s="251"/>
      <c r="W111" s="251"/>
      <c r="X111" s="251"/>
      <c r="Y111" s="251"/>
      <c r="Z111" s="276"/>
      <c r="AA111" s="252"/>
      <c r="AB111" s="252"/>
      <c r="AC111" s="252"/>
      <c r="AD111" s="252"/>
      <c r="AE111" s="252"/>
      <c r="AF111" s="252"/>
      <c r="AG111" s="252"/>
      <c r="AH111" s="252"/>
      <c r="AI111" s="252"/>
      <c r="AJ111" s="252"/>
    </row>
    <row r="112" spans="1:36" ht="15.75" customHeight="1">
      <c r="A112" s="196">
        <f t="shared" si="21"/>
        <v>5</v>
      </c>
      <c r="B112" s="255" t="str">
        <f>'5.Inequality - Gini coefficient'!B105</f>
        <v>Bolivia (2009): Paz Arauco, Veronica, George Gray-Molina, Wilson Jimenez and Ernesto Yañez. 2014. “CEQ Master Workbook: Bolivia (2009),” CEQ Data Center on Fiscal Redistribution (CEQ Institute, Tulane University). September 22, 2014.</v>
      </c>
      <c r="C112" s="255"/>
      <c r="D112" s="255"/>
      <c r="E112" s="255"/>
      <c r="F112" s="255"/>
      <c r="G112" s="255"/>
      <c r="H112" s="255"/>
      <c r="I112" s="255"/>
      <c r="J112" s="255"/>
      <c r="K112" s="255"/>
      <c r="L112" s="255"/>
      <c r="M112" s="251"/>
      <c r="N112" s="251"/>
      <c r="O112" s="251"/>
      <c r="P112" s="251"/>
      <c r="Q112" s="251"/>
      <c r="R112" s="251"/>
      <c r="S112" s="251"/>
      <c r="T112" s="251"/>
      <c r="U112" s="251"/>
      <c r="V112" s="251"/>
      <c r="W112" s="251"/>
      <c r="X112" s="251"/>
      <c r="Y112" s="251"/>
      <c r="Z112" s="277"/>
      <c r="AA112" s="249"/>
      <c r="AB112" s="249"/>
      <c r="AC112" s="249"/>
      <c r="AD112" s="249"/>
      <c r="AE112" s="249"/>
      <c r="AF112" s="249"/>
      <c r="AG112" s="249"/>
      <c r="AH112" s="249"/>
      <c r="AI112" s="252"/>
      <c r="AJ112" s="252"/>
    </row>
    <row r="113" spans="1:36" ht="15.75" customHeight="1">
      <c r="A113" s="196">
        <f t="shared" si="21"/>
        <v>6</v>
      </c>
      <c r="B113" s="255" t="str">
        <f>'5.Inequality - Gini coefficient'!B106</f>
        <v>Brazil (2008): Higgins, Sean, Claudiney Pereira, and, Maynor Cabrera. 2019. “CEQ Master Workbook: Brazil (2008-2009),” CEQ Data Center on Fiscal Redistribution (CEQ Institute, Tulane University). May 3, 2019.</v>
      </c>
      <c r="C113" s="255"/>
      <c r="D113" s="255"/>
      <c r="E113" s="255"/>
      <c r="F113" s="255"/>
      <c r="G113" s="255"/>
      <c r="H113" s="255"/>
      <c r="I113" s="255"/>
      <c r="J113" s="255"/>
      <c r="K113" s="255"/>
      <c r="L113" s="255"/>
      <c r="M113" s="251"/>
      <c r="N113" s="251"/>
      <c r="O113" s="251"/>
      <c r="P113" s="251"/>
      <c r="Q113" s="251"/>
      <c r="R113" s="251"/>
      <c r="S113" s="251"/>
      <c r="T113" s="251"/>
      <c r="U113" s="251"/>
      <c r="V113" s="251"/>
      <c r="W113" s="251"/>
      <c r="X113" s="251"/>
      <c r="Y113" s="251"/>
      <c r="Z113" s="277"/>
      <c r="AA113" s="249"/>
      <c r="AB113" s="249"/>
      <c r="AC113" s="249"/>
      <c r="AD113" s="249"/>
      <c r="AE113" s="249"/>
      <c r="AF113" s="249"/>
      <c r="AG113" s="249"/>
      <c r="AH113" s="249"/>
      <c r="AI113" s="252"/>
      <c r="AJ113" s="252"/>
    </row>
    <row r="114" spans="1:36" ht="15.75" customHeight="1">
      <c r="A114" s="196">
        <f t="shared" si="21"/>
        <v>7</v>
      </c>
      <c r="B114" s="255" t="str">
        <f>'5.Inequality - Gini coefficient'!B107</f>
        <v>*,** Burkina Faso (2014): n.a.</v>
      </c>
      <c r="C114" s="275"/>
      <c r="D114" s="275"/>
      <c r="E114" s="275"/>
      <c r="F114" s="275"/>
      <c r="G114" s="275"/>
      <c r="H114" s="275"/>
      <c r="I114" s="275"/>
      <c r="J114" s="275"/>
      <c r="K114" s="275"/>
      <c r="L114" s="275"/>
      <c r="M114" s="251"/>
      <c r="N114" s="251"/>
      <c r="O114" s="251"/>
      <c r="P114" s="251"/>
      <c r="Q114" s="251"/>
      <c r="R114" s="251"/>
      <c r="S114" s="251"/>
      <c r="T114" s="251"/>
      <c r="U114" s="251"/>
      <c r="V114" s="251"/>
      <c r="W114" s="251"/>
      <c r="X114" s="251"/>
      <c r="Y114" s="251"/>
      <c r="Z114" s="276"/>
      <c r="AA114" s="252"/>
      <c r="AB114" s="252"/>
      <c r="AC114" s="252"/>
      <c r="AD114" s="252"/>
      <c r="AE114" s="252"/>
      <c r="AF114" s="252"/>
      <c r="AG114" s="252"/>
      <c r="AH114" s="252"/>
      <c r="AI114" s="252"/>
      <c r="AJ114" s="252"/>
    </row>
    <row r="115" spans="1:36" ht="15.75" customHeight="1">
      <c r="A115" s="196">
        <f t="shared" si="21"/>
        <v>8</v>
      </c>
      <c r="B115" s="255" t="str">
        <f>'5.Inequality - Gini coefficient'!B108</f>
        <v>Chile (2013): Martinez-Aguilar, Sandra and Eduardo Ortiz-Juarez. 2016. “CEQ Master Workbook: Chile (2013),” CEQ Data Center on Fiscal Redistribution (CEQ Institute, Tulane University and the World Bank). October 7, 2016.</v>
      </c>
      <c r="C115" s="275"/>
      <c r="D115" s="275"/>
      <c r="E115" s="275"/>
      <c r="F115" s="275"/>
      <c r="G115" s="275"/>
      <c r="H115" s="275"/>
      <c r="I115" s="275"/>
      <c r="J115" s="275"/>
      <c r="K115" s="275"/>
      <c r="L115" s="275"/>
      <c r="M115" s="251"/>
      <c r="N115" s="251"/>
      <c r="O115" s="251"/>
      <c r="P115" s="251"/>
      <c r="Q115" s="251"/>
      <c r="R115" s="251"/>
      <c r="S115" s="251"/>
      <c r="T115" s="251"/>
      <c r="U115" s="251"/>
      <c r="V115" s="251"/>
      <c r="W115" s="251"/>
      <c r="X115" s="251"/>
      <c r="Y115" s="251"/>
      <c r="Z115" s="276"/>
      <c r="AA115" s="252"/>
      <c r="AB115" s="252"/>
      <c r="AC115" s="252"/>
      <c r="AD115" s="252"/>
      <c r="AE115" s="252"/>
      <c r="AF115" s="252"/>
      <c r="AG115" s="252"/>
      <c r="AH115" s="252"/>
      <c r="AI115" s="252"/>
      <c r="AJ115" s="252"/>
    </row>
    <row r="116" spans="1:36" ht="15.75" customHeight="1">
      <c r="A116" s="196">
        <f t="shared" si="21"/>
        <v>9</v>
      </c>
      <c r="B116" s="255" t="str">
        <f>'5.Inequality - Gini coefficient'!B109</f>
        <v>Colombia (2010): Melendez, Marcela and Valentina Martinez. 2019. “CEQ Master Workbook: Colombia (2010),” CEQ Data Center on Fiscal Redistribution (CEQ Institute, Tulane University and Inter-American Development Bank). February 20, 2019.</v>
      </c>
      <c r="C116" s="275"/>
      <c r="D116" s="275"/>
      <c r="E116" s="275"/>
      <c r="F116" s="275"/>
      <c r="G116" s="275"/>
      <c r="H116" s="275"/>
      <c r="I116" s="275"/>
      <c r="J116" s="275"/>
      <c r="K116" s="275"/>
      <c r="L116" s="275"/>
      <c r="M116" s="251"/>
      <c r="N116" s="251"/>
      <c r="O116" s="251"/>
      <c r="P116" s="251"/>
      <c r="Q116" s="251"/>
      <c r="R116" s="251"/>
      <c r="S116" s="251"/>
      <c r="T116" s="251"/>
      <c r="U116" s="251"/>
      <c r="V116" s="251"/>
      <c r="W116" s="251"/>
      <c r="X116" s="251"/>
      <c r="Y116" s="251"/>
      <c r="Z116" s="277"/>
      <c r="AA116" s="249"/>
      <c r="AB116" s="249"/>
      <c r="AC116" s="249"/>
      <c r="AD116" s="249"/>
      <c r="AE116" s="249"/>
      <c r="AF116" s="249"/>
      <c r="AG116" s="249"/>
      <c r="AH116" s="249"/>
      <c r="AI116" s="252"/>
      <c r="AJ116" s="252"/>
    </row>
    <row r="117" spans="1:36" ht="15.75" customHeight="1">
      <c r="A117" s="196">
        <f t="shared" si="21"/>
        <v>0</v>
      </c>
      <c r="B117" s="255" t="str">
        <f>'5.Inequality - Gini coefficient'!B110</f>
        <v>Colombia (2014): Melendez, Marcela and Valentina Martinez. 2019. “CEQ Master Workbook: Colombia (2014),” CEQ Data Center on Fiscal Redistribution (CEQ Institute, Tulane University and Inter-American Development Bank). February 28, 2019.</v>
      </c>
      <c r="C117" s="275"/>
      <c r="D117" s="275"/>
      <c r="E117" s="275"/>
      <c r="F117" s="275"/>
      <c r="G117" s="275"/>
      <c r="H117" s="275"/>
      <c r="I117" s="275"/>
      <c r="J117" s="275"/>
      <c r="K117" s="275"/>
      <c r="L117" s="275"/>
      <c r="M117" s="251"/>
      <c r="N117" s="251"/>
      <c r="O117" s="251"/>
      <c r="P117" s="251"/>
      <c r="Q117" s="251"/>
      <c r="R117" s="251"/>
      <c r="S117" s="251"/>
      <c r="T117" s="251"/>
      <c r="U117" s="251"/>
      <c r="V117" s="251"/>
      <c r="W117" s="251"/>
      <c r="X117" s="251"/>
      <c r="Y117" s="251"/>
      <c r="Z117" s="276"/>
      <c r="AA117" s="252"/>
      <c r="AB117" s="252"/>
      <c r="AC117" s="252"/>
      <c r="AD117" s="252"/>
      <c r="AE117" s="252"/>
      <c r="AF117" s="252"/>
      <c r="AG117" s="252"/>
      <c r="AH117" s="252"/>
      <c r="AI117" s="252"/>
      <c r="AJ117" s="252"/>
    </row>
    <row r="118" spans="1:36" ht="15.75" customHeight="1">
      <c r="A118" s="196">
        <f t="shared" si="21"/>
        <v>10</v>
      </c>
      <c r="B118" s="255" t="str">
        <f>'5.Inequality - Gini coefficient'!B111</f>
        <v>*,** Comoros (2014): n.a.</v>
      </c>
      <c r="C118" s="275"/>
      <c r="D118" s="275"/>
      <c r="E118" s="275"/>
      <c r="F118" s="275"/>
      <c r="G118" s="275"/>
      <c r="H118" s="275"/>
      <c r="I118" s="275"/>
      <c r="J118" s="275"/>
      <c r="K118" s="275"/>
      <c r="L118" s="275"/>
      <c r="M118" s="251"/>
      <c r="N118" s="251"/>
      <c r="O118" s="251"/>
      <c r="P118" s="251"/>
      <c r="Q118" s="251"/>
      <c r="R118" s="251"/>
      <c r="S118" s="251"/>
      <c r="T118" s="251"/>
      <c r="U118" s="251"/>
      <c r="V118" s="251"/>
      <c r="W118" s="251"/>
      <c r="X118" s="251"/>
      <c r="Y118" s="251"/>
      <c r="Z118" s="276"/>
      <c r="AA118" s="252"/>
      <c r="AB118" s="252"/>
      <c r="AC118" s="252"/>
      <c r="AD118" s="252"/>
      <c r="AE118" s="252"/>
      <c r="AF118" s="252"/>
      <c r="AG118" s="252"/>
      <c r="AH118" s="252"/>
      <c r="AI118" s="252"/>
      <c r="AJ118" s="252"/>
    </row>
    <row r="119" spans="1:36" ht="15.75" customHeight="1">
      <c r="A119" s="196">
        <f t="shared" si="21"/>
        <v>11</v>
      </c>
      <c r="B119" s="255" t="str">
        <f>'5.Inequality - Gini coefficient'!B112</f>
        <v>Costa Rica (2010): Sauma, Pablo and Juan Diego Trejos. 2014. “CEQ Master Workbook: Costa Rica (2010),” CEQ Data Center on Fiscal Redistribution (CEQ Institute, Tulane University). February 14, 2014.</v>
      </c>
      <c r="C119" s="275"/>
      <c r="D119" s="275"/>
      <c r="E119" s="275"/>
      <c r="F119" s="275"/>
      <c r="G119" s="275"/>
      <c r="H119" s="275"/>
      <c r="I119" s="275"/>
      <c r="J119" s="275"/>
      <c r="K119" s="275"/>
      <c r="L119" s="275"/>
      <c r="M119" s="251"/>
      <c r="N119" s="251"/>
      <c r="O119" s="251"/>
      <c r="P119" s="251"/>
      <c r="Q119" s="251"/>
      <c r="R119" s="251"/>
      <c r="S119" s="251"/>
      <c r="T119" s="251"/>
      <c r="U119" s="251"/>
      <c r="V119" s="251"/>
      <c r="W119" s="251"/>
      <c r="X119" s="251"/>
      <c r="Y119" s="251"/>
      <c r="Z119" s="276"/>
      <c r="AA119" s="252"/>
      <c r="AB119" s="252"/>
      <c r="AC119" s="252"/>
      <c r="AD119" s="252"/>
      <c r="AE119" s="252"/>
      <c r="AF119" s="252"/>
      <c r="AG119" s="252"/>
      <c r="AH119" s="252"/>
      <c r="AI119" s="252"/>
      <c r="AJ119" s="252"/>
    </row>
    <row r="120" spans="1:36" ht="15.75" customHeight="1">
      <c r="A120" s="196">
        <f t="shared" si="21"/>
        <v>12</v>
      </c>
      <c r="B120" s="255" t="str">
        <f>'5.Inequality - Gini coefficient'!B113</f>
        <v>*,** Croatia (2014): n.a.</v>
      </c>
      <c r="C120" s="275"/>
      <c r="D120" s="275"/>
      <c r="E120" s="275"/>
      <c r="F120" s="275"/>
      <c r="G120" s="275"/>
      <c r="H120" s="275"/>
      <c r="I120" s="275"/>
      <c r="J120" s="275"/>
      <c r="K120" s="275"/>
      <c r="L120" s="275"/>
      <c r="M120" s="251"/>
      <c r="N120" s="251"/>
      <c r="O120" s="251"/>
      <c r="P120" s="251"/>
      <c r="Q120" s="251"/>
      <c r="R120" s="251"/>
      <c r="S120" s="251"/>
      <c r="T120" s="251"/>
      <c r="U120" s="251"/>
      <c r="V120" s="251"/>
      <c r="W120" s="251"/>
      <c r="X120" s="251"/>
      <c r="Y120" s="251"/>
      <c r="Z120" s="276"/>
      <c r="AA120" s="252"/>
      <c r="AB120" s="252"/>
      <c r="AC120" s="252"/>
      <c r="AD120" s="252"/>
      <c r="AE120" s="252"/>
      <c r="AF120" s="252"/>
      <c r="AG120" s="252"/>
      <c r="AH120" s="252"/>
      <c r="AI120" s="252"/>
      <c r="AJ120" s="252"/>
    </row>
    <row r="121" spans="1:36" ht="15.75" customHeight="1">
      <c r="A121" s="196">
        <f t="shared" si="21"/>
        <v>13</v>
      </c>
      <c r="B121" s="255" t="str">
        <f>'5.Inequality - Gini coefficient'!B114</f>
        <v xml:space="preserve">Dominican Republic (2006): Aristy-Escuder, Jaime. 2019. “CEQ Master Workbook: Dominican Republic (2006-2007),” CEQ Data Center on Fiscal Redistribution (CEQ Institute, Tulane University). January 23, 2019. </v>
      </c>
      <c r="C121" s="275"/>
      <c r="D121" s="275"/>
      <c r="E121" s="275"/>
      <c r="F121" s="275"/>
      <c r="G121" s="275"/>
      <c r="H121" s="275"/>
      <c r="I121" s="275"/>
      <c r="J121" s="275"/>
      <c r="K121" s="275"/>
      <c r="L121" s="275"/>
      <c r="M121" s="251"/>
      <c r="N121" s="251"/>
      <c r="O121" s="251"/>
      <c r="P121" s="251"/>
      <c r="Q121" s="251"/>
      <c r="R121" s="251"/>
      <c r="S121" s="251"/>
      <c r="T121" s="251"/>
      <c r="U121" s="251"/>
      <c r="V121" s="251"/>
      <c r="W121" s="251"/>
      <c r="X121" s="251"/>
      <c r="Y121" s="251"/>
      <c r="Z121" s="276"/>
      <c r="AA121" s="252"/>
      <c r="AB121" s="252"/>
      <c r="AC121" s="252"/>
      <c r="AD121" s="252"/>
      <c r="AE121" s="252"/>
      <c r="AF121" s="252"/>
      <c r="AG121" s="252"/>
      <c r="AH121" s="252"/>
      <c r="AI121" s="252"/>
      <c r="AJ121" s="252"/>
    </row>
    <row r="122" spans="1:36" ht="15.75" customHeight="1">
      <c r="A122" s="196">
        <f t="shared" si="21"/>
        <v>14</v>
      </c>
      <c r="B122"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122" s="275"/>
      <c r="D122" s="275"/>
      <c r="E122" s="275"/>
      <c r="F122" s="275"/>
      <c r="G122" s="275"/>
      <c r="H122" s="275"/>
      <c r="I122" s="275"/>
      <c r="J122" s="275"/>
      <c r="K122" s="275"/>
      <c r="L122" s="275"/>
      <c r="M122" s="251"/>
      <c r="N122" s="251"/>
      <c r="O122" s="251"/>
      <c r="P122" s="251"/>
      <c r="Q122" s="251"/>
      <c r="R122" s="251"/>
      <c r="S122" s="251"/>
      <c r="T122" s="251"/>
      <c r="U122" s="251"/>
      <c r="V122" s="251"/>
      <c r="W122" s="251"/>
      <c r="X122" s="251"/>
      <c r="Y122" s="251"/>
      <c r="Z122" s="276"/>
      <c r="AA122" s="252"/>
      <c r="AB122" s="252"/>
      <c r="AC122" s="252"/>
      <c r="AD122" s="252"/>
      <c r="AE122" s="252"/>
      <c r="AF122" s="252"/>
      <c r="AG122" s="252"/>
      <c r="AH122" s="252"/>
      <c r="AI122" s="252"/>
      <c r="AJ122" s="252"/>
    </row>
    <row r="123" spans="1:36" ht="15.75" customHeight="1">
      <c r="A123" s="196">
        <f t="shared" si="21"/>
        <v>15</v>
      </c>
      <c r="B123" s="255" t="str">
        <f>'5.Inequality - Gini coefficient'!B116</f>
        <v>*,** Egypt (2015): n.a.</v>
      </c>
      <c r="C123" s="275"/>
      <c r="D123" s="275"/>
      <c r="E123" s="275"/>
      <c r="F123" s="275"/>
      <c r="G123" s="275"/>
      <c r="H123" s="275"/>
      <c r="I123" s="275"/>
      <c r="J123" s="275"/>
      <c r="K123" s="275"/>
      <c r="L123" s="275"/>
      <c r="M123" s="251"/>
      <c r="N123" s="251"/>
      <c r="O123" s="251"/>
      <c r="P123" s="251"/>
      <c r="Q123" s="251"/>
      <c r="R123" s="251"/>
      <c r="S123" s="251"/>
      <c r="T123" s="251"/>
      <c r="U123" s="251"/>
      <c r="V123" s="251"/>
      <c r="W123" s="251"/>
      <c r="X123" s="251"/>
      <c r="Y123" s="251"/>
      <c r="Z123" s="277"/>
      <c r="AA123" s="249"/>
      <c r="AB123" s="249"/>
      <c r="AC123" s="249"/>
      <c r="AD123" s="249"/>
      <c r="AE123" s="249"/>
      <c r="AF123" s="249"/>
      <c r="AG123" s="249"/>
      <c r="AH123" s="249"/>
      <c r="AI123" s="252"/>
      <c r="AJ123" s="252"/>
    </row>
    <row r="124" spans="1:36" ht="15.75" customHeight="1">
      <c r="A124" s="196">
        <f t="shared" si="21"/>
        <v>16</v>
      </c>
      <c r="B124" s="255" t="str">
        <f>'5.Inequality - Gini coefficient'!B117</f>
        <v>El Salvador (2011): Oliva, Jose Andres. 2019. “CEQ Master Workbook: El Salvador (2011),” CEQ Data Center on Fiscal Redistribution (CEQ Institute, Tulane University and Inter-American Development Bank). October 23, 2019.</v>
      </c>
      <c r="C124" s="275"/>
      <c r="D124" s="275"/>
      <c r="E124" s="275"/>
      <c r="F124" s="275"/>
      <c r="G124" s="275"/>
      <c r="H124" s="275"/>
      <c r="I124" s="275"/>
      <c r="J124" s="275"/>
      <c r="K124" s="275"/>
      <c r="L124" s="275"/>
      <c r="M124" s="251"/>
      <c r="N124" s="251"/>
      <c r="O124" s="251"/>
      <c r="P124" s="251"/>
      <c r="Q124" s="251"/>
      <c r="R124" s="251"/>
      <c r="S124" s="251"/>
      <c r="T124" s="251"/>
      <c r="U124" s="251"/>
      <c r="V124" s="251"/>
      <c r="W124" s="251"/>
      <c r="X124" s="251"/>
      <c r="Y124" s="251"/>
      <c r="Z124" s="276"/>
      <c r="AA124" s="252"/>
      <c r="AB124" s="252"/>
      <c r="AC124" s="252"/>
      <c r="AD124" s="252"/>
      <c r="AE124" s="252"/>
      <c r="AF124" s="252"/>
      <c r="AG124" s="252"/>
      <c r="AH124" s="252"/>
      <c r="AI124" s="252"/>
      <c r="AJ124" s="252"/>
    </row>
    <row r="125" spans="1:36" ht="15.75" customHeight="1">
      <c r="A125" s="196">
        <f t="shared" si="21"/>
        <v>17</v>
      </c>
      <c r="B125" s="255" t="str">
        <f>'5.Inequality - Gini coefficient'!B118</f>
        <v>Ethiopia (2010): Hill, Ruth, Eyasu Tsehaye and Tassew Woldehanna. 2014. “CEQ Master Workbook: Ethiopia (2010-2011),” CEQ Data Center on Fiscal Redistribution (CEQ Institute, Tulane University and the World Bank). September 28, 2014.</v>
      </c>
      <c r="C125" s="275"/>
      <c r="D125" s="275"/>
      <c r="E125" s="275"/>
      <c r="F125" s="275"/>
      <c r="G125" s="275"/>
      <c r="H125" s="275"/>
      <c r="I125" s="275"/>
      <c r="J125" s="275"/>
      <c r="K125" s="275"/>
      <c r="L125" s="275"/>
      <c r="M125" s="251"/>
      <c r="N125" s="251"/>
      <c r="O125" s="251"/>
      <c r="P125" s="251"/>
      <c r="Q125" s="251"/>
      <c r="R125" s="251"/>
      <c r="S125" s="251"/>
      <c r="T125" s="251"/>
      <c r="U125" s="251"/>
      <c r="V125" s="251"/>
      <c r="W125" s="251"/>
      <c r="X125" s="251"/>
      <c r="Y125" s="251"/>
      <c r="Z125" s="276"/>
      <c r="AA125" s="252"/>
      <c r="AB125" s="252"/>
      <c r="AC125" s="252"/>
      <c r="AD125" s="252"/>
      <c r="AE125" s="252"/>
      <c r="AF125" s="252"/>
      <c r="AG125" s="252"/>
      <c r="AH125" s="252"/>
      <c r="AI125" s="252"/>
      <c r="AJ125" s="252"/>
    </row>
    <row r="126" spans="1:36" ht="15.75" customHeight="1">
      <c r="A126" s="196">
        <f t="shared" si="21"/>
        <v>18</v>
      </c>
      <c r="B126" s="255" t="str">
        <f>'5.Inequality - Gini coefficient'!B119</f>
        <v>Georgia (2013): Cancho, Cesar and Elena Bondarenko. 2015. “CEQ Master Workbook: Georgia (2013),” CEQ Data Center on Fiscal Redistribution (CEQ Institute, Tulane University and the World Bank). December 31, 2015.</v>
      </c>
      <c r="C126" s="275"/>
      <c r="D126" s="275"/>
      <c r="E126" s="275"/>
      <c r="F126" s="275"/>
      <c r="G126" s="275"/>
      <c r="H126" s="275"/>
      <c r="I126" s="275"/>
      <c r="J126" s="275"/>
      <c r="K126" s="275"/>
      <c r="L126" s="275"/>
      <c r="M126" s="251"/>
      <c r="N126" s="251"/>
      <c r="O126" s="251"/>
      <c r="P126" s="251"/>
      <c r="Q126" s="251"/>
      <c r="R126" s="251"/>
      <c r="S126" s="251"/>
      <c r="T126" s="251"/>
      <c r="U126" s="251"/>
      <c r="V126" s="251"/>
      <c r="W126" s="251"/>
      <c r="X126" s="251"/>
      <c r="Y126" s="251"/>
      <c r="Z126" s="276"/>
      <c r="AA126" s="252"/>
      <c r="AB126" s="252"/>
      <c r="AC126" s="252"/>
      <c r="AD126" s="252"/>
      <c r="AE126" s="252"/>
      <c r="AF126" s="252"/>
      <c r="AG126" s="252"/>
      <c r="AH126" s="252"/>
      <c r="AI126" s="252"/>
      <c r="AJ126" s="252"/>
    </row>
    <row r="127" spans="1:36" ht="15.75" customHeight="1">
      <c r="A127" s="196">
        <f t="shared" si="21"/>
        <v>19</v>
      </c>
      <c r="B127" s="255" t="str">
        <f>'5.Inequality - Gini coefficient'!B120</f>
        <v>Ghana (2012): Younger, Stephen, Eric Osei-Assibey, and Felix Oppong. 2018. “CEQ Master Workbook: Ghana (2012-2013),” CEQ Data Center on Fiscal Redistribution (CEQ Institute, Tulane University). October 27, 2018.</v>
      </c>
      <c r="C127" s="275"/>
      <c r="D127" s="275"/>
      <c r="E127" s="275"/>
      <c r="F127" s="275"/>
      <c r="G127" s="275"/>
      <c r="H127" s="275"/>
      <c r="I127" s="275"/>
      <c r="J127" s="275"/>
      <c r="K127" s="275"/>
      <c r="L127" s="275"/>
      <c r="M127" s="251"/>
      <c r="N127" s="251"/>
      <c r="O127" s="251"/>
      <c r="P127" s="251"/>
      <c r="Q127" s="251"/>
      <c r="R127" s="251"/>
      <c r="S127" s="251"/>
      <c r="T127" s="251"/>
      <c r="U127" s="251"/>
      <c r="V127" s="251"/>
      <c r="W127" s="251"/>
      <c r="X127" s="251"/>
      <c r="Y127" s="251"/>
      <c r="Z127" s="276"/>
      <c r="AA127" s="252"/>
      <c r="AB127" s="252"/>
      <c r="AC127" s="252"/>
      <c r="AD127" s="252"/>
      <c r="AE127" s="252"/>
      <c r="AF127" s="252"/>
      <c r="AG127" s="252"/>
      <c r="AH127" s="252"/>
      <c r="AI127" s="252"/>
      <c r="AJ127" s="252"/>
    </row>
    <row r="128" spans="1:36" ht="15.75" customHeight="1">
      <c r="A128" s="196">
        <f t="shared" si="21"/>
        <v>20</v>
      </c>
      <c r="B128"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28" s="275"/>
      <c r="D128" s="275"/>
      <c r="E128" s="275"/>
      <c r="F128" s="275"/>
      <c r="G128" s="275"/>
      <c r="H128" s="275"/>
      <c r="I128" s="275"/>
      <c r="J128" s="275"/>
      <c r="K128" s="275"/>
      <c r="L128" s="275"/>
      <c r="M128" s="251"/>
      <c r="N128" s="251"/>
      <c r="O128" s="251"/>
      <c r="P128" s="251"/>
      <c r="Q128" s="251"/>
      <c r="R128" s="251"/>
      <c r="S128" s="251"/>
      <c r="T128" s="251"/>
      <c r="U128" s="251"/>
      <c r="V128" s="251"/>
      <c r="W128" s="251"/>
      <c r="X128" s="251"/>
      <c r="Y128" s="251"/>
      <c r="Z128" s="276"/>
      <c r="AA128" s="252"/>
      <c r="AB128" s="252"/>
      <c r="AC128" s="252"/>
      <c r="AD128" s="252"/>
      <c r="AE128" s="252"/>
      <c r="AF128" s="252"/>
      <c r="AG128" s="252"/>
      <c r="AH128" s="252"/>
      <c r="AI128" s="252"/>
      <c r="AJ128" s="252"/>
    </row>
    <row r="129" spans="1:36" ht="15.75" customHeight="1">
      <c r="A129" s="196">
        <f t="shared" si="21"/>
        <v>21</v>
      </c>
      <c r="B129" s="255" t="str">
        <f>'5.Inequality - Gini coefficient'!B122</f>
        <v>*,** Guinea (2012): n.a.</v>
      </c>
      <c r="C129" s="275"/>
      <c r="D129" s="275"/>
      <c r="E129" s="275"/>
      <c r="F129" s="275"/>
      <c r="G129" s="275"/>
      <c r="H129" s="275"/>
      <c r="I129" s="275"/>
      <c r="J129" s="275"/>
      <c r="K129" s="275"/>
      <c r="L129" s="275"/>
      <c r="M129" s="251"/>
      <c r="N129" s="251"/>
      <c r="O129" s="251"/>
      <c r="P129" s="251"/>
      <c r="Q129" s="251"/>
      <c r="R129" s="251"/>
      <c r="S129" s="251"/>
      <c r="T129" s="251"/>
      <c r="U129" s="251"/>
      <c r="V129" s="251"/>
      <c r="W129" s="251"/>
      <c r="X129" s="251"/>
      <c r="Y129" s="251"/>
      <c r="Z129" s="276"/>
      <c r="AA129" s="252"/>
      <c r="AB129" s="252"/>
      <c r="AC129" s="252"/>
      <c r="AD129" s="252"/>
      <c r="AE129" s="252"/>
      <c r="AF129" s="252"/>
      <c r="AG129" s="252"/>
      <c r="AH129" s="252"/>
      <c r="AI129" s="252"/>
      <c r="AJ129" s="252"/>
    </row>
    <row r="130" spans="1:36" ht="15.75" customHeight="1">
      <c r="A130" s="196">
        <f t="shared" si="21"/>
        <v>22</v>
      </c>
      <c r="B130"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30" s="275"/>
      <c r="D130" s="275"/>
      <c r="E130" s="275"/>
      <c r="F130" s="275"/>
      <c r="G130" s="275"/>
      <c r="H130" s="275"/>
      <c r="I130" s="275"/>
      <c r="J130" s="275"/>
      <c r="K130" s="275"/>
      <c r="L130" s="275"/>
      <c r="M130" s="251"/>
      <c r="N130" s="251"/>
      <c r="O130" s="251"/>
      <c r="P130" s="251"/>
      <c r="Q130" s="251"/>
      <c r="R130" s="251"/>
      <c r="S130" s="251"/>
      <c r="T130" s="251"/>
      <c r="U130" s="251"/>
      <c r="V130" s="251"/>
      <c r="W130" s="251"/>
      <c r="X130" s="251"/>
      <c r="Y130" s="251"/>
      <c r="Z130" s="277"/>
      <c r="AA130" s="249"/>
      <c r="AB130" s="249"/>
      <c r="AC130" s="249"/>
      <c r="AD130" s="249"/>
      <c r="AE130" s="249"/>
      <c r="AF130" s="249"/>
      <c r="AG130" s="249"/>
      <c r="AH130" s="249"/>
      <c r="AI130" s="252"/>
      <c r="AJ130" s="252"/>
    </row>
    <row r="131" spans="1:36" ht="15.75" customHeight="1">
      <c r="A131" s="196">
        <f t="shared" si="21"/>
        <v>23</v>
      </c>
      <c r="B131" s="255" t="str">
        <f>'5.Inequality - Gini coefficient'!B124</f>
        <v>Indonesia (2012): Afkar, Rythia, Jon Jellema, and Matthew Wai-Poi. 2015. “CEQ Master Workbook: Indonesia (2012),” CEQ Data Center on Fiscal Redistribution (CEQ Institute, Tulane University and the World Bank). August 5, 2015.</v>
      </c>
      <c r="C131" s="275"/>
      <c r="D131" s="275"/>
      <c r="E131" s="275"/>
      <c r="F131" s="275"/>
      <c r="G131" s="275"/>
      <c r="H131" s="275"/>
      <c r="I131" s="275"/>
      <c r="J131" s="275"/>
      <c r="K131" s="275"/>
      <c r="L131" s="275"/>
      <c r="M131" s="251"/>
      <c r="N131" s="251"/>
      <c r="O131" s="251"/>
      <c r="P131" s="251"/>
      <c r="Q131" s="251"/>
      <c r="R131" s="251"/>
      <c r="S131" s="251"/>
      <c r="T131" s="251"/>
      <c r="U131" s="251"/>
      <c r="V131" s="251"/>
      <c r="W131" s="251"/>
      <c r="X131" s="251"/>
      <c r="Y131" s="251"/>
      <c r="Z131" s="277"/>
      <c r="AA131" s="249"/>
      <c r="AB131" s="249"/>
      <c r="AC131" s="249"/>
      <c r="AD131" s="249"/>
      <c r="AE131" s="249"/>
      <c r="AF131" s="249"/>
      <c r="AG131" s="249"/>
      <c r="AH131" s="249"/>
      <c r="AI131" s="252"/>
      <c r="AJ131" s="252"/>
    </row>
    <row r="132" spans="1:36" ht="15.75" customHeight="1">
      <c r="A132" s="196">
        <f t="shared" si="21"/>
        <v>24</v>
      </c>
      <c r="B132" s="255" t="str">
        <f>'5.Inequality - Gini coefficient'!B125</f>
        <v>Iran (2011): Enami, Ali, Nora Lustig and Alireza Taqdiri. 2017. “CEQ Master Workbook: Iran (2011-2012),” CEQ Data Center on Fiscal Redistribution (CEQ Institute, Tulane University and Economic Research Forum). May 5, 2017.</v>
      </c>
      <c r="C132" s="275"/>
      <c r="D132" s="275"/>
      <c r="E132" s="275"/>
      <c r="F132" s="275"/>
      <c r="G132" s="275"/>
      <c r="H132" s="275"/>
      <c r="I132" s="275"/>
      <c r="J132" s="275"/>
      <c r="K132" s="275"/>
      <c r="L132" s="275"/>
      <c r="M132" s="251"/>
      <c r="N132" s="251"/>
      <c r="O132" s="251"/>
      <c r="P132" s="251"/>
      <c r="Q132" s="251"/>
      <c r="R132" s="251"/>
      <c r="S132" s="251"/>
      <c r="T132" s="251"/>
      <c r="U132" s="251"/>
      <c r="V132" s="251"/>
      <c r="W132" s="251"/>
      <c r="X132" s="251"/>
      <c r="Y132" s="251"/>
      <c r="Z132" s="276"/>
      <c r="AA132" s="252"/>
      <c r="AB132" s="252"/>
      <c r="AC132" s="252"/>
      <c r="AD132" s="252"/>
      <c r="AE132" s="252"/>
      <c r="AF132" s="252"/>
      <c r="AG132" s="252"/>
      <c r="AH132" s="252"/>
      <c r="AI132" s="252"/>
      <c r="AJ132" s="252"/>
    </row>
    <row r="133" spans="1:36" ht="15.75" customHeight="1">
      <c r="A133" s="196">
        <f t="shared" si="21"/>
        <v>25</v>
      </c>
      <c r="B133"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133" s="275"/>
      <c r="D133" s="275"/>
      <c r="E133" s="275"/>
      <c r="F133" s="275"/>
      <c r="G133" s="275"/>
      <c r="H133" s="275"/>
      <c r="I133" s="275"/>
      <c r="J133" s="275"/>
      <c r="K133" s="275"/>
      <c r="L133" s="275"/>
      <c r="M133" s="251"/>
      <c r="N133" s="251"/>
      <c r="O133" s="251"/>
      <c r="P133" s="251"/>
      <c r="Q133" s="251"/>
      <c r="R133" s="251"/>
      <c r="S133" s="251"/>
      <c r="T133" s="251"/>
      <c r="U133" s="251"/>
      <c r="V133" s="251"/>
      <c r="W133" s="251"/>
      <c r="X133" s="251"/>
      <c r="Y133" s="251"/>
      <c r="Z133" s="276"/>
      <c r="AA133" s="252"/>
      <c r="AB133" s="252"/>
      <c r="AC133" s="252"/>
      <c r="AD133" s="252"/>
      <c r="AE133" s="252"/>
      <c r="AF133" s="252"/>
      <c r="AG133" s="252"/>
      <c r="AH133" s="252"/>
      <c r="AI133" s="252"/>
      <c r="AJ133" s="252"/>
    </row>
    <row r="134" spans="1:36" ht="15.75" customHeight="1">
      <c r="A134" s="196">
        <f t="shared" si="21"/>
        <v>26</v>
      </c>
      <c r="B134" s="255" t="str">
        <f>'5.Inequality - Gini coefficient'!B127</f>
        <v>*,** Kenya (2015): n.a.</v>
      </c>
      <c r="C134" s="255"/>
      <c r="D134" s="255"/>
      <c r="E134" s="255"/>
      <c r="F134" s="255"/>
      <c r="G134" s="255"/>
      <c r="H134" s="255"/>
      <c r="I134" s="255"/>
      <c r="J134" s="255"/>
      <c r="K134" s="255"/>
      <c r="L134" s="255"/>
      <c r="M134" s="251"/>
      <c r="N134" s="251"/>
      <c r="O134" s="251"/>
      <c r="P134" s="251"/>
      <c r="Q134" s="251"/>
      <c r="R134" s="251"/>
      <c r="S134" s="251"/>
      <c r="T134" s="251"/>
      <c r="U134" s="251"/>
      <c r="V134" s="251"/>
      <c r="W134" s="251"/>
      <c r="X134" s="251"/>
      <c r="Y134" s="251"/>
      <c r="Z134" s="276"/>
      <c r="AA134" s="252"/>
      <c r="AB134" s="252"/>
      <c r="AC134" s="252"/>
      <c r="AD134" s="252"/>
      <c r="AE134" s="252"/>
      <c r="AF134" s="252"/>
      <c r="AG134" s="252"/>
      <c r="AH134" s="252"/>
      <c r="AI134" s="252"/>
      <c r="AJ134" s="252"/>
    </row>
    <row r="135" spans="1:36" ht="15.75" customHeight="1">
      <c r="A135" s="196">
        <f t="shared" si="21"/>
        <v>27</v>
      </c>
      <c r="B135" s="255" t="str">
        <f>'5.Inequality - Gini coefficient'!B128</f>
        <v>*,** Mali (2014): n.a.</v>
      </c>
      <c r="C135" s="275"/>
      <c r="D135" s="275"/>
      <c r="E135" s="275"/>
      <c r="F135" s="275"/>
      <c r="G135" s="275"/>
      <c r="H135" s="275"/>
      <c r="I135" s="275"/>
      <c r="J135" s="275"/>
      <c r="K135" s="275"/>
      <c r="L135" s="275"/>
      <c r="M135" s="251"/>
      <c r="N135" s="251"/>
      <c r="O135" s="251"/>
      <c r="P135" s="251"/>
      <c r="Q135" s="251"/>
      <c r="R135" s="251"/>
      <c r="S135" s="251"/>
      <c r="T135" s="251"/>
      <c r="U135" s="251"/>
      <c r="V135" s="251"/>
      <c r="W135" s="251"/>
      <c r="X135" s="251"/>
      <c r="Y135" s="251"/>
      <c r="Z135" s="277"/>
      <c r="AA135" s="249"/>
      <c r="AB135" s="249"/>
      <c r="AC135" s="249"/>
      <c r="AD135" s="249"/>
      <c r="AE135" s="249"/>
      <c r="AF135" s="249"/>
      <c r="AG135" s="249"/>
      <c r="AH135" s="249"/>
      <c r="AI135" s="252"/>
      <c r="AJ135" s="252"/>
    </row>
    <row r="136" spans="1:36" ht="15.75" customHeight="1">
      <c r="A136" s="196">
        <f t="shared" si="21"/>
        <v>28</v>
      </c>
      <c r="B136" s="255" t="str">
        <f>'5.Inequality - Gini coefficient'!B129</f>
        <v>Mexico (2010): Scott, John. 2013. “CEQ Master Workbook: Mexico (2010),” CEQ Data Center on Fiscal Redistribution (CEQ Institute, Tulane University). September 2, 2013.</v>
      </c>
      <c r="C136" s="275"/>
      <c r="D136" s="275"/>
      <c r="E136" s="275"/>
      <c r="F136" s="275"/>
      <c r="G136" s="275"/>
      <c r="H136" s="275"/>
      <c r="I136" s="275"/>
      <c r="J136" s="275"/>
      <c r="K136" s="275"/>
      <c r="L136" s="275"/>
      <c r="M136" s="251"/>
      <c r="N136" s="251"/>
      <c r="O136" s="251"/>
      <c r="P136" s="251"/>
      <c r="Q136" s="251"/>
      <c r="R136" s="251"/>
      <c r="S136" s="251"/>
      <c r="T136" s="251"/>
      <c r="U136" s="251"/>
      <c r="V136" s="251"/>
      <c r="W136" s="251"/>
      <c r="X136" s="251"/>
      <c r="Y136" s="251"/>
      <c r="Z136" s="276"/>
      <c r="AA136" s="252"/>
      <c r="AB136" s="252"/>
      <c r="AC136" s="252"/>
      <c r="AD136" s="252"/>
      <c r="AE136" s="252"/>
      <c r="AF136" s="252"/>
      <c r="AG136" s="252"/>
      <c r="AH136" s="252"/>
      <c r="AI136" s="252"/>
      <c r="AJ136" s="252"/>
    </row>
    <row r="137" spans="1:36" ht="15.75" customHeight="1">
      <c r="A137" s="196">
        <f t="shared" si="21"/>
        <v>0</v>
      </c>
      <c r="B137" s="255" t="str">
        <f>'5.Inequality - Gini coefficient'!B130</f>
        <v>Mexico (2012): Scott, John, Sandra Martinez-Aguilar, Enrique de la Rosa, and Rodrigo Aranda. 2017. “CEQ Master Workbook: Mexico (2012),” CEQ Data Center on Fiscal Redistribution (CEQ Institute, Tulane University). June 15, 2019</v>
      </c>
      <c r="C137" s="255"/>
      <c r="D137" s="255"/>
      <c r="E137" s="255"/>
      <c r="F137" s="255"/>
      <c r="G137" s="255"/>
      <c r="H137" s="255"/>
      <c r="I137" s="255"/>
      <c r="J137" s="255"/>
      <c r="K137" s="255"/>
      <c r="L137" s="255"/>
      <c r="M137" s="251"/>
      <c r="N137" s="251"/>
      <c r="O137" s="251"/>
      <c r="P137" s="251"/>
      <c r="Q137" s="251"/>
      <c r="R137" s="251"/>
      <c r="S137" s="251"/>
      <c r="T137" s="251"/>
      <c r="U137" s="251"/>
      <c r="V137" s="251"/>
      <c r="W137" s="251"/>
      <c r="X137" s="251"/>
      <c r="Y137" s="251"/>
      <c r="Z137" s="276"/>
      <c r="AA137" s="252"/>
      <c r="AB137" s="252"/>
      <c r="AC137" s="252"/>
      <c r="AD137" s="252"/>
      <c r="AE137" s="252"/>
      <c r="AF137" s="252"/>
      <c r="AG137" s="252"/>
      <c r="AH137" s="252"/>
      <c r="AI137" s="252"/>
      <c r="AJ137" s="252"/>
    </row>
    <row r="138" spans="1:36" ht="15.75" customHeight="1">
      <c r="A138" s="196">
        <f t="shared" si="21"/>
        <v>0</v>
      </c>
      <c r="B138" s="255" t="str">
        <f>'5.Inequality - Gini coefficient'!B131</f>
        <v>Mexico (2014): Scott, John, Sandra Martinez-Aguilar, Enrique de la Rosa, and Rodrigo Aranda. 2017. “CEQ Master Workbook: Mexico (2014),” CEQ Data Center on Fiscal Redistribution (CEQ Institute, Tulane University). June 15, 2019.</v>
      </c>
      <c r="C138" s="255"/>
      <c r="D138" s="255"/>
      <c r="E138" s="255"/>
      <c r="F138" s="255"/>
      <c r="G138" s="255"/>
      <c r="H138" s="255"/>
      <c r="I138" s="255"/>
      <c r="J138" s="255"/>
      <c r="K138" s="255"/>
      <c r="L138" s="255"/>
      <c r="M138" s="251"/>
      <c r="N138" s="251"/>
      <c r="O138" s="251"/>
      <c r="P138" s="251"/>
      <c r="Q138" s="251"/>
      <c r="R138" s="251"/>
      <c r="S138" s="251"/>
      <c r="T138" s="251"/>
      <c r="U138" s="251"/>
      <c r="V138" s="251"/>
      <c r="W138" s="251"/>
      <c r="X138" s="251"/>
      <c r="Y138" s="251"/>
      <c r="Z138" s="276"/>
      <c r="AA138" s="252"/>
      <c r="AB138" s="252"/>
      <c r="AC138" s="252"/>
      <c r="AD138" s="252"/>
      <c r="AE138" s="252"/>
      <c r="AF138" s="252"/>
      <c r="AG138" s="252"/>
      <c r="AH138" s="252"/>
      <c r="AI138" s="252"/>
      <c r="AJ138" s="252"/>
    </row>
    <row r="139" spans="1:36" ht="15.75" customHeight="1">
      <c r="A139" s="196">
        <f t="shared" si="21"/>
        <v>29</v>
      </c>
      <c r="B139" s="255" t="str">
        <f>'5.Inequality - Gini coefficient'!B132</f>
        <v>*,** Mongolia (2016): n.a.</v>
      </c>
      <c r="C139" s="275"/>
      <c r="D139" s="275"/>
      <c r="E139" s="275"/>
      <c r="F139" s="275"/>
      <c r="G139" s="275"/>
      <c r="H139" s="275"/>
      <c r="I139" s="275"/>
      <c r="J139" s="275"/>
      <c r="K139" s="275"/>
      <c r="L139" s="275"/>
      <c r="M139" s="251"/>
      <c r="N139" s="251"/>
      <c r="O139" s="251"/>
      <c r="P139" s="251"/>
      <c r="Q139" s="251"/>
      <c r="R139" s="251"/>
      <c r="S139" s="251"/>
      <c r="T139" s="251"/>
      <c r="U139" s="251"/>
      <c r="V139" s="251"/>
      <c r="W139" s="251"/>
      <c r="X139" s="251"/>
      <c r="Y139" s="251"/>
      <c r="Z139" s="277"/>
      <c r="AA139" s="249"/>
      <c r="AB139" s="249"/>
      <c r="AC139" s="249"/>
      <c r="AD139" s="249"/>
      <c r="AE139" s="249"/>
      <c r="AF139" s="249"/>
      <c r="AG139" s="249"/>
      <c r="AH139" s="249"/>
      <c r="AI139" s="252"/>
      <c r="AJ139" s="252"/>
    </row>
    <row r="140" spans="1:36" ht="15.75" customHeight="1">
      <c r="A140" s="196">
        <f t="shared" si="21"/>
        <v>30</v>
      </c>
      <c r="B140" s="255" t="str">
        <f>'5.Inequality - Gini coefficient'!B133</f>
        <v>*,** Namibia (2009): n.a.</v>
      </c>
      <c r="C140" s="275"/>
      <c r="D140" s="275"/>
      <c r="E140" s="275"/>
      <c r="F140" s="275"/>
      <c r="G140" s="275"/>
      <c r="H140" s="275"/>
      <c r="I140" s="275"/>
      <c r="J140" s="275"/>
      <c r="K140" s="275"/>
      <c r="L140" s="275"/>
      <c r="M140" s="251"/>
      <c r="N140" s="251"/>
      <c r="O140" s="251"/>
      <c r="P140" s="251"/>
      <c r="Q140" s="251"/>
      <c r="R140" s="251"/>
      <c r="S140" s="251"/>
      <c r="T140" s="251"/>
      <c r="U140" s="251"/>
      <c r="V140" s="251"/>
      <c r="W140" s="251"/>
      <c r="X140" s="251"/>
      <c r="Y140" s="251"/>
      <c r="Z140" s="277"/>
      <c r="AA140" s="249"/>
      <c r="AB140" s="249"/>
      <c r="AC140" s="249"/>
      <c r="AD140" s="249"/>
      <c r="AE140" s="249"/>
      <c r="AF140" s="249"/>
      <c r="AG140" s="249"/>
      <c r="AH140" s="249"/>
      <c r="AI140" s="252"/>
      <c r="AJ140" s="252"/>
    </row>
    <row r="141" spans="1:36" ht="15.75" customHeight="1">
      <c r="A141" s="196">
        <f t="shared" si="21"/>
        <v>31</v>
      </c>
      <c r="B141"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41" s="275"/>
      <c r="D141" s="275"/>
      <c r="E141" s="275"/>
      <c r="F141" s="275"/>
      <c r="G141" s="275"/>
      <c r="H141" s="275"/>
      <c r="I141" s="275"/>
      <c r="J141" s="275"/>
      <c r="K141" s="275"/>
      <c r="L141" s="275"/>
      <c r="M141" s="251"/>
      <c r="N141" s="251"/>
      <c r="O141" s="251"/>
      <c r="P141" s="251"/>
      <c r="Q141" s="251"/>
      <c r="R141" s="251"/>
      <c r="S141" s="251"/>
      <c r="T141" s="251"/>
      <c r="U141" s="251"/>
      <c r="V141" s="251"/>
      <c r="W141" s="251"/>
      <c r="X141" s="251"/>
      <c r="Y141" s="251"/>
      <c r="Z141" s="276"/>
      <c r="AA141" s="252"/>
      <c r="AB141" s="252"/>
      <c r="AC141" s="252"/>
      <c r="AD141" s="252"/>
      <c r="AE141" s="252"/>
      <c r="AF141" s="252"/>
      <c r="AG141" s="252"/>
      <c r="AH141" s="252"/>
      <c r="AI141" s="252"/>
      <c r="AJ141" s="252"/>
    </row>
    <row r="142" spans="1:36" ht="15.75" customHeight="1">
      <c r="A142" s="196">
        <f t="shared" si="21"/>
        <v>32</v>
      </c>
      <c r="B142" s="255" t="str">
        <f>'5.Inequality - Gini coefficient'!B135</f>
        <v>*,** Niger (2014): n.a.</v>
      </c>
      <c r="C142" s="275"/>
      <c r="D142" s="275"/>
      <c r="E142" s="275"/>
      <c r="F142" s="275"/>
      <c r="G142" s="275"/>
      <c r="H142" s="275"/>
      <c r="I142" s="275"/>
      <c r="J142" s="275"/>
      <c r="K142" s="275"/>
      <c r="L142" s="275"/>
      <c r="M142" s="251"/>
      <c r="N142" s="251"/>
      <c r="O142" s="251"/>
      <c r="P142" s="251"/>
      <c r="Q142" s="251"/>
      <c r="R142" s="251"/>
      <c r="S142" s="251"/>
      <c r="T142" s="251"/>
      <c r="U142" s="251"/>
      <c r="V142" s="251"/>
      <c r="W142" s="251"/>
      <c r="X142" s="251"/>
      <c r="Y142" s="251"/>
      <c r="Z142" s="276"/>
      <c r="AA142" s="252"/>
      <c r="AB142" s="252"/>
      <c r="AC142" s="252"/>
      <c r="AD142" s="252"/>
      <c r="AE142" s="252"/>
      <c r="AF142" s="252"/>
      <c r="AG142" s="252"/>
      <c r="AH142" s="252"/>
      <c r="AI142" s="252"/>
      <c r="AJ142" s="252"/>
    </row>
    <row r="143" spans="1:36" ht="15.75" customHeight="1">
      <c r="A143" s="196">
        <f t="shared" si="21"/>
        <v>33</v>
      </c>
      <c r="B143" s="255" t="str">
        <f>'5.Inequality - Gini coefficient'!B136</f>
        <v>Panama (2016): Martinez-Aguilar, Sandra. 2019. “CEQ Master Workbook: Panama (2016),” CEQ Data Center on Fiscal Redistribution (CEQ Institute, Tulane University and the Economic Co-operation and Development). January 16, 2019.</v>
      </c>
      <c r="C143" s="275"/>
      <c r="D143" s="275"/>
      <c r="E143" s="275"/>
      <c r="F143" s="275"/>
      <c r="G143" s="275"/>
      <c r="H143" s="275"/>
      <c r="I143" s="275"/>
      <c r="J143" s="275"/>
      <c r="K143" s="275"/>
      <c r="L143" s="275"/>
      <c r="M143" s="251"/>
      <c r="N143" s="251"/>
      <c r="O143" s="251"/>
      <c r="P143" s="251"/>
      <c r="Q143" s="251"/>
      <c r="R143" s="251"/>
      <c r="S143" s="251"/>
      <c r="T143" s="251"/>
      <c r="U143" s="251"/>
      <c r="V143" s="251"/>
      <c r="W143" s="251"/>
      <c r="X143" s="251"/>
      <c r="Y143" s="251"/>
      <c r="Z143" s="277"/>
      <c r="AA143" s="249"/>
      <c r="AB143" s="249"/>
      <c r="AC143" s="249"/>
      <c r="AD143" s="249"/>
      <c r="AE143" s="249"/>
      <c r="AF143" s="249"/>
      <c r="AG143" s="249"/>
      <c r="AH143" s="249"/>
      <c r="AI143" s="252"/>
      <c r="AJ143" s="252"/>
    </row>
    <row r="144" spans="1:36" ht="15.75" customHeight="1">
      <c r="A144" s="196">
        <f t="shared" si="21"/>
        <v>34</v>
      </c>
      <c r="B144" s="255" t="str">
        <f>'5.Inequality - Gini coefficient'!B137</f>
        <v>Paraguay (2014) : Gimenez, Lea, Maria Ana Lugo, Sandra Martinez-Aguilar, Humberto Colman, Juan Jose Galeano and Gabriela Farfan. 2017. “CEQ Master Workbook: Paraguay (2014) ,” CEQ Data Center (CEQ Institute, Tulane University). February 12, 2017.</v>
      </c>
      <c r="C144" s="545"/>
      <c r="D144" s="545"/>
      <c r="E144" s="545"/>
      <c r="F144" s="545"/>
      <c r="G144" s="545"/>
      <c r="H144" s="545"/>
      <c r="I144" s="545"/>
      <c r="J144" s="545"/>
      <c r="K144" s="545"/>
      <c r="L144" s="545"/>
      <c r="M144" s="545"/>
      <c r="N144" s="545"/>
      <c r="O144" s="545"/>
      <c r="P144" s="545"/>
      <c r="Q144" s="545"/>
      <c r="R144" s="545"/>
      <c r="S144" s="545"/>
      <c r="T144" s="545"/>
      <c r="U144" s="545"/>
      <c r="V144" s="545"/>
      <c r="W144" s="545"/>
      <c r="X144" s="545"/>
      <c r="Y144" s="545"/>
      <c r="Z144" s="545"/>
      <c r="AA144" s="545"/>
      <c r="AB144" s="545"/>
      <c r="AC144" s="545"/>
      <c r="AD144" s="545"/>
      <c r="AE144" s="545"/>
      <c r="AF144" s="545"/>
      <c r="AG144" s="545"/>
      <c r="AH144" s="545"/>
      <c r="AI144" s="545"/>
      <c r="AJ144" s="545"/>
    </row>
    <row r="145" spans="1:98" ht="15.75" customHeight="1">
      <c r="A145" s="196">
        <f t="shared" si="21"/>
        <v>35</v>
      </c>
      <c r="B145" s="255" t="str">
        <f>'5.Inequality - Gini coefficient'!B138</f>
        <v>Peru (2009): Jaramillo, Miguel. 2015. “CEQ Master Workbook: Peru (2009),” CEQ Data Center on Fiscal Redistribution (CEQ Institute, Tulane University). August 7, 2015.</v>
      </c>
      <c r="C145" s="546"/>
      <c r="D145" s="522"/>
      <c r="E145" s="522"/>
      <c r="F145" s="522"/>
      <c r="G145" s="522"/>
      <c r="H145" s="522"/>
      <c r="I145" s="522"/>
      <c r="J145" s="522"/>
      <c r="K145" s="522"/>
      <c r="L145" s="522"/>
      <c r="M145" s="257"/>
      <c r="N145" s="539"/>
      <c r="O145" s="257"/>
      <c r="P145" s="257"/>
      <c r="Q145" s="257"/>
      <c r="R145" s="257"/>
      <c r="S145" s="257"/>
      <c r="T145" s="257"/>
      <c r="U145" s="257"/>
      <c r="V145" s="257"/>
    </row>
    <row r="146" spans="1:98" s="241" customFormat="1" ht="15.75" customHeight="1">
      <c r="A146" s="196">
        <f t="shared" si="21"/>
        <v>0</v>
      </c>
      <c r="B146" s="255" t="str">
        <f>'5.Inequality - Gini coefficient'!B139</f>
        <v>Peru (2011): Jaramillo, Miguel. 2019. “CEQ Master Workbook: Peru (2011),” CEQ Data Center on Fiscal Redistribution (CEQ Institute, Tulane University). February 11, 2019.</v>
      </c>
      <c r="C146" s="252"/>
      <c r="D146" s="252"/>
      <c r="E146" s="252"/>
      <c r="F146" s="252"/>
      <c r="G146" s="252"/>
      <c r="H146" s="252"/>
      <c r="I146" s="252"/>
      <c r="J146" s="252"/>
      <c r="K146" s="252"/>
      <c r="L146" s="252"/>
      <c r="N146" s="539"/>
      <c r="AK146" s="252"/>
      <c r="AL146" s="252"/>
      <c r="AM146" s="252"/>
      <c r="AN146" s="252"/>
      <c r="AO146" s="252"/>
      <c r="AP146" s="252"/>
      <c r="AQ146" s="252"/>
      <c r="AR146" s="252"/>
      <c r="AS146" s="252"/>
      <c r="AT146" s="252"/>
      <c r="AU146" s="252"/>
      <c r="AV146" s="252"/>
      <c r="AW146" s="252"/>
      <c r="AX146" s="252"/>
      <c r="AY146" s="252"/>
      <c r="AZ146" s="252"/>
      <c r="BA146" s="252"/>
      <c r="BB146" s="252"/>
      <c r="BC146" s="252"/>
      <c r="BD146" s="252"/>
      <c r="BE146" s="252"/>
      <c r="BF146" s="252"/>
      <c r="BG146" s="252"/>
      <c r="BH146" s="252"/>
      <c r="BI146" s="252"/>
      <c r="BJ146" s="252"/>
      <c r="BK146" s="252"/>
      <c r="BL146" s="252"/>
      <c r="BM146" s="252"/>
      <c r="BN146" s="252"/>
      <c r="BO146" s="252"/>
      <c r="BP146" s="252"/>
      <c r="BQ146" s="252"/>
      <c r="BR146" s="252"/>
      <c r="BS146" s="252"/>
      <c r="BT146" s="252"/>
      <c r="BU146" s="252"/>
      <c r="BV146" s="252"/>
      <c r="BW146" s="252"/>
      <c r="BX146" s="252"/>
      <c r="BY146" s="252"/>
      <c r="BZ146" s="252"/>
      <c r="CA146" s="252"/>
      <c r="CB146" s="252"/>
      <c r="CC146" s="252"/>
      <c r="CD146" s="252"/>
      <c r="CE146" s="252"/>
      <c r="CF146" s="252"/>
      <c r="CG146" s="252"/>
      <c r="CH146" s="252"/>
      <c r="CI146" s="252"/>
      <c r="CJ146" s="252"/>
      <c r="CK146" s="252"/>
      <c r="CL146" s="252"/>
      <c r="CM146" s="252"/>
      <c r="CN146" s="252"/>
      <c r="CO146" s="252"/>
      <c r="CP146" s="252"/>
      <c r="CQ146" s="252"/>
      <c r="CR146" s="252"/>
      <c r="CS146" s="252"/>
      <c r="CT146" s="252"/>
    </row>
    <row r="147" spans="1:98" s="241" customFormat="1" ht="15.75" customHeight="1">
      <c r="A147" s="196">
        <f t="shared" si="21"/>
        <v>36</v>
      </c>
      <c r="B147" s="255" t="str">
        <f>'5.Inequality - Gini coefficient'!B140</f>
        <v>*,** Poland (2014): n.a.</v>
      </c>
      <c r="C147" s="252"/>
      <c r="D147" s="252"/>
      <c r="E147" s="252"/>
      <c r="F147" s="252"/>
      <c r="G147" s="252"/>
      <c r="H147" s="252"/>
      <c r="I147" s="252"/>
      <c r="J147" s="252"/>
      <c r="K147" s="252"/>
      <c r="L147" s="252"/>
      <c r="N147" s="539"/>
      <c r="AK147" s="252"/>
      <c r="AL147" s="252"/>
      <c r="AM147" s="252"/>
      <c r="AN147" s="252"/>
      <c r="AO147" s="252"/>
      <c r="AP147" s="252"/>
      <c r="AQ147" s="252"/>
      <c r="AR147" s="252"/>
      <c r="AS147" s="252"/>
      <c r="AT147" s="252"/>
      <c r="AU147" s="252"/>
      <c r="AV147" s="252"/>
      <c r="AW147" s="252"/>
      <c r="AX147" s="252"/>
      <c r="AY147" s="252"/>
      <c r="AZ147" s="252"/>
      <c r="BA147" s="252"/>
      <c r="BB147" s="252"/>
      <c r="BC147" s="252"/>
      <c r="BD147" s="252"/>
      <c r="BE147" s="252"/>
      <c r="BF147" s="252"/>
      <c r="BG147" s="252"/>
      <c r="BH147" s="252"/>
      <c r="BI147" s="252"/>
      <c r="BJ147" s="252"/>
      <c r="BK147" s="252"/>
      <c r="BL147" s="252"/>
      <c r="BM147" s="252"/>
      <c r="BN147" s="252"/>
      <c r="BO147" s="252"/>
      <c r="BP147" s="252"/>
      <c r="BQ147" s="252"/>
      <c r="BR147" s="252"/>
      <c r="BS147" s="252"/>
      <c r="BT147" s="252"/>
      <c r="BU147" s="252"/>
      <c r="BV147" s="252"/>
      <c r="BW147" s="252"/>
      <c r="BX147" s="252"/>
      <c r="BY147" s="252"/>
      <c r="BZ147" s="252"/>
      <c r="CA147" s="252"/>
      <c r="CB147" s="252"/>
      <c r="CC147" s="252"/>
      <c r="CD147" s="252"/>
      <c r="CE147" s="252"/>
      <c r="CF147" s="252"/>
      <c r="CG147" s="252"/>
      <c r="CH147" s="252"/>
      <c r="CI147" s="252"/>
      <c r="CJ147" s="252"/>
      <c r="CK147" s="252"/>
      <c r="CL147" s="252"/>
      <c r="CM147" s="252"/>
      <c r="CN147" s="252"/>
      <c r="CO147" s="252"/>
      <c r="CP147" s="252"/>
      <c r="CQ147" s="252"/>
      <c r="CR147" s="252"/>
      <c r="CS147" s="252"/>
      <c r="CT147" s="252"/>
    </row>
    <row r="148" spans="1:98" s="241" customFormat="1" ht="15.75" customHeight="1">
      <c r="A148" s="196">
        <f t="shared" si="21"/>
        <v>37</v>
      </c>
      <c r="B148" s="255" t="str">
        <f>'5.Inequality - Gini coefficient'!B141</f>
        <v>*,** Romania (2016): n.a.</v>
      </c>
      <c r="C148" s="252"/>
      <c r="D148" s="252"/>
      <c r="E148" s="252"/>
      <c r="F148" s="252"/>
      <c r="G148" s="252"/>
      <c r="H148" s="252"/>
      <c r="I148" s="252"/>
      <c r="J148" s="252"/>
      <c r="K148" s="252"/>
      <c r="L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2"/>
      <c r="BI148" s="252"/>
      <c r="BJ148" s="252"/>
      <c r="BK148" s="252"/>
      <c r="BL148" s="252"/>
      <c r="BM148" s="252"/>
      <c r="BN148" s="252"/>
      <c r="BO148" s="252"/>
      <c r="BP148" s="252"/>
      <c r="BQ148" s="252"/>
      <c r="BR148" s="252"/>
      <c r="BS148" s="252"/>
      <c r="BT148" s="252"/>
      <c r="BU148" s="252"/>
      <c r="BV148" s="252"/>
      <c r="BW148" s="252"/>
      <c r="BX148" s="252"/>
      <c r="BY148" s="252"/>
      <c r="BZ148" s="252"/>
      <c r="CA148" s="252"/>
      <c r="CB148" s="252"/>
      <c r="CC148" s="252"/>
      <c r="CD148" s="252"/>
      <c r="CE148" s="252"/>
      <c r="CF148" s="252"/>
      <c r="CG148" s="252"/>
      <c r="CH148" s="252"/>
      <c r="CI148" s="252"/>
      <c r="CJ148" s="252"/>
      <c r="CK148" s="252"/>
      <c r="CL148" s="252"/>
      <c r="CM148" s="252"/>
      <c r="CN148" s="252"/>
      <c r="CO148" s="252"/>
      <c r="CP148" s="252"/>
      <c r="CQ148" s="252"/>
      <c r="CR148" s="252"/>
      <c r="CS148" s="252"/>
      <c r="CT148" s="252"/>
    </row>
    <row r="149" spans="1:98" s="241" customFormat="1" ht="15.75" customHeight="1">
      <c r="A149" s="196">
        <f t="shared" si="21"/>
        <v>38</v>
      </c>
      <c r="B149" s="255" t="str">
        <f>'5.Inequality - Gini coefficient'!B142</f>
        <v>Russia (2010): Popova, Daria. 2019. “CEQ Master Workbook: Russia (2010),” CEQ Data Center on Fiscal Redistribution (CEQ Institute, Tulane University and the World Bank). March 21, 2019.</v>
      </c>
      <c r="C149" s="252"/>
      <c r="D149" s="252"/>
      <c r="E149" s="252"/>
      <c r="F149" s="252"/>
      <c r="G149" s="252"/>
      <c r="H149" s="252"/>
      <c r="I149" s="252"/>
      <c r="J149" s="252"/>
      <c r="K149" s="252"/>
      <c r="L149" s="252"/>
      <c r="N149" s="539"/>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2"/>
      <c r="BI149" s="252"/>
      <c r="BJ149" s="252"/>
      <c r="BK149" s="252"/>
      <c r="BL149" s="252"/>
      <c r="BM149" s="252"/>
      <c r="BN149" s="252"/>
      <c r="BO149" s="252"/>
      <c r="BP149" s="252"/>
      <c r="BQ149" s="252"/>
      <c r="BR149" s="252"/>
      <c r="BS149" s="252"/>
      <c r="BT149" s="252"/>
      <c r="BU149" s="252"/>
      <c r="BV149" s="252"/>
      <c r="BW149" s="252"/>
      <c r="BX149" s="252"/>
      <c r="BY149" s="252"/>
      <c r="BZ149" s="252"/>
      <c r="CA149" s="252"/>
      <c r="CB149" s="252"/>
      <c r="CC149" s="252"/>
      <c r="CD149" s="252"/>
      <c r="CE149" s="252"/>
      <c r="CF149" s="252"/>
      <c r="CG149" s="252"/>
      <c r="CH149" s="252"/>
      <c r="CI149" s="252"/>
      <c r="CJ149" s="252"/>
      <c r="CK149" s="252"/>
      <c r="CL149" s="252"/>
      <c r="CM149" s="252"/>
      <c r="CN149" s="252"/>
      <c r="CO149" s="252"/>
      <c r="CP149" s="252"/>
      <c r="CQ149" s="252"/>
      <c r="CR149" s="252"/>
      <c r="CS149" s="252"/>
      <c r="CT149" s="252"/>
    </row>
    <row r="150" spans="1:98" s="241" customFormat="1" ht="15.75" customHeight="1">
      <c r="A150" s="196">
        <f t="shared" si="21"/>
        <v>39</v>
      </c>
      <c r="B150"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50" s="252"/>
      <c r="D150" s="252"/>
      <c r="E150" s="252"/>
      <c r="F150" s="252"/>
      <c r="G150" s="252"/>
      <c r="H150" s="252"/>
      <c r="I150" s="252"/>
      <c r="J150" s="252"/>
      <c r="K150" s="252"/>
      <c r="L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252"/>
      <c r="BO150" s="252"/>
      <c r="BP150" s="252"/>
      <c r="BQ150" s="252"/>
      <c r="BR150" s="252"/>
      <c r="BS150" s="252"/>
      <c r="BT150" s="252"/>
      <c r="BU150" s="252"/>
      <c r="BV150" s="252"/>
      <c r="BW150" s="252"/>
      <c r="BX150" s="252"/>
      <c r="BY150" s="252"/>
      <c r="BZ150" s="252"/>
      <c r="CA150" s="252"/>
      <c r="CB150" s="252"/>
      <c r="CC150" s="252"/>
      <c r="CD150" s="252"/>
      <c r="CE150" s="252"/>
      <c r="CF150" s="252"/>
      <c r="CG150" s="252"/>
      <c r="CH150" s="252"/>
      <c r="CI150" s="252"/>
      <c r="CJ150" s="252"/>
      <c r="CK150" s="252"/>
      <c r="CL150" s="252"/>
      <c r="CM150" s="252"/>
      <c r="CN150" s="252"/>
      <c r="CO150" s="252"/>
      <c r="CP150" s="252"/>
      <c r="CQ150" s="252"/>
      <c r="CR150" s="252"/>
      <c r="CS150" s="252"/>
      <c r="CT150" s="252"/>
    </row>
    <row r="151" spans="1:98" s="241" customFormat="1" ht="15">
      <c r="A151" s="196">
        <f t="shared" ref="A151:A157" si="22">A53</f>
        <v>40</v>
      </c>
      <c r="B151" s="255" t="str">
        <f>'5.Inequality - Gini coefficient'!B144</f>
        <v>Sri Lanka (2009): Arunatilake, Nisha, Priyanka Jayawardena, and Ashani Abayasekara. 2019. “CEQ Master Workbook: Sri Lanka (2009-2010),” CEQ Data Center on Fiscal Redistribution (CEQ Institute, Tulane University and the World Bank). August 10, 2019.</v>
      </c>
      <c r="C151" s="252"/>
      <c r="D151" s="252"/>
      <c r="E151" s="252"/>
      <c r="F151" s="252"/>
      <c r="G151" s="252"/>
      <c r="H151" s="252"/>
      <c r="I151" s="252"/>
      <c r="J151" s="252"/>
      <c r="K151" s="252"/>
      <c r="L151" s="252"/>
      <c r="N151" s="539"/>
      <c r="AK151" s="252"/>
      <c r="AL151" s="252"/>
      <c r="AM151" s="252"/>
      <c r="AN151" s="252"/>
      <c r="AO151" s="252"/>
      <c r="AP151" s="252"/>
      <c r="AQ151" s="252"/>
      <c r="AR151" s="252"/>
      <c r="AS151" s="252"/>
      <c r="AT151" s="252"/>
      <c r="AU151" s="252"/>
      <c r="AV151" s="252"/>
      <c r="AW151" s="252"/>
      <c r="AX151" s="252"/>
      <c r="AY151" s="252"/>
      <c r="AZ151" s="252"/>
      <c r="BA151" s="252"/>
      <c r="BB151" s="252"/>
      <c r="BC151" s="252"/>
      <c r="BD151" s="252"/>
      <c r="BE151" s="252"/>
      <c r="BF151" s="252"/>
      <c r="BG151" s="252"/>
      <c r="BH151" s="252"/>
      <c r="BI151" s="252"/>
      <c r="BJ151" s="252"/>
      <c r="BK151" s="252"/>
      <c r="BL151" s="252"/>
      <c r="BM151" s="252"/>
      <c r="BN151" s="252"/>
      <c r="BO151" s="252"/>
      <c r="BP151" s="252"/>
      <c r="BQ151" s="252"/>
      <c r="BR151" s="252"/>
      <c r="BS151" s="252"/>
      <c r="BT151" s="252"/>
      <c r="BU151" s="252"/>
      <c r="BV151" s="252"/>
      <c r="BW151" s="252"/>
      <c r="BX151" s="252"/>
      <c r="BY151" s="252"/>
      <c r="BZ151" s="252"/>
      <c r="CA151" s="252"/>
      <c r="CB151" s="252"/>
      <c r="CC151" s="252"/>
      <c r="CD151" s="252"/>
      <c r="CE151" s="252"/>
      <c r="CF151" s="252"/>
      <c r="CG151" s="252"/>
      <c r="CH151" s="252"/>
      <c r="CI151" s="252"/>
      <c r="CJ151" s="252"/>
      <c r="CK151" s="252"/>
      <c r="CL151" s="252"/>
      <c r="CM151" s="252"/>
      <c r="CN151" s="252"/>
      <c r="CO151" s="252"/>
      <c r="CP151" s="252"/>
      <c r="CQ151" s="252"/>
      <c r="CR151" s="252"/>
      <c r="CS151" s="252"/>
      <c r="CT151" s="252"/>
    </row>
    <row r="152" spans="1:98" s="241" customFormat="1" ht="15">
      <c r="A152" s="196">
        <f t="shared" si="22"/>
        <v>41</v>
      </c>
      <c r="B152" s="255" t="str">
        <f>'5.Inequality - Gini coefficient'!B145</f>
        <v>Tanzania (2011): Younger, Stephen. 2019. “CEQ Master Workbook: Tanzania (2011-2012),” CEQ Data Center on Fiscal Redistribution (CEQ Institute, Tulane University). June 21, 2019.</v>
      </c>
      <c r="C152" s="252"/>
      <c r="D152" s="252"/>
      <c r="E152" s="252"/>
      <c r="F152" s="252"/>
      <c r="G152" s="252"/>
      <c r="H152" s="252"/>
      <c r="I152" s="252"/>
      <c r="J152" s="252"/>
      <c r="K152" s="252"/>
      <c r="L152" s="252"/>
      <c r="N152" s="539"/>
      <c r="AK152" s="252"/>
      <c r="AL152" s="252"/>
      <c r="AM152" s="252"/>
      <c r="AN152" s="252"/>
      <c r="AO152" s="252"/>
      <c r="AP152" s="252"/>
      <c r="AQ152" s="252"/>
      <c r="AR152" s="252"/>
      <c r="AS152" s="252"/>
      <c r="AT152" s="252"/>
      <c r="AU152" s="252"/>
      <c r="AV152" s="252"/>
      <c r="AW152" s="252"/>
      <c r="AX152" s="252"/>
      <c r="AY152" s="252"/>
      <c r="AZ152" s="252"/>
      <c r="BA152" s="252"/>
      <c r="BB152" s="252"/>
      <c r="BC152" s="252"/>
      <c r="BD152" s="252"/>
      <c r="BE152" s="252"/>
      <c r="BF152" s="252"/>
      <c r="BG152" s="252"/>
      <c r="BH152" s="252"/>
      <c r="BI152" s="252"/>
      <c r="BJ152" s="252"/>
      <c r="BK152" s="252"/>
      <c r="BL152" s="252"/>
      <c r="BM152" s="252"/>
      <c r="BN152" s="252"/>
      <c r="BO152" s="252"/>
      <c r="BP152" s="252"/>
      <c r="BQ152" s="252"/>
      <c r="BR152" s="252"/>
      <c r="BS152" s="252"/>
      <c r="BT152" s="252"/>
      <c r="BU152" s="252"/>
      <c r="BV152" s="252"/>
      <c r="BW152" s="252"/>
      <c r="BX152" s="252"/>
      <c r="BY152" s="252"/>
      <c r="BZ152" s="252"/>
      <c r="CA152" s="252"/>
      <c r="CB152" s="252"/>
      <c r="CC152" s="252"/>
      <c r="CD152" s="252"/>
      <c r="CE152" s="252"/>
      <c r="CF152" s="252"/>
      <c r="CG152" s="252"/>
      <c r="CH152" s="252"/>
      <c r="CI152" s="252"/>
      <c r="CJ152" s="252"/>
      <c r="CK152" s="252"/>
      <c r="CL152" s="252"/>
      <c r="CM152" s="252"/>
      <c r="CN152" s="252"/>
      <c r="CO152" s="252"/>
      <c r="CP152" s="252"/>
      <c r="CQ152" s="252"/>
      <c r="CR152" s="252"/>
      <c r="CS152" s="252"/>
      <c r="CT152" s="252"/>
    </row>
    <row r="153" spans="1:98" s="241" customFormat="1" ht="15">
      <c r="A153" s="196">
        <f t="shared" si="22"/>
        <v>42</v>
      </c>
      <c r="B153" s="255" t="str">
        <f>'5.Inequality - Gini coefficient'!B146</f>
        <v>Tunisia (2010): Jouini, Nizar, Nora Lustig, Ahmed Moummi and Abebe Shimeles. 2015. “CEQ Master Workbook: Tunisia (2010),” CEQ Data Center on Fiscal Redistribution (CEQ Institute, Tulane University and African Development Bank). May 5, 2017.</v>
      </c>
      <c r="C153" s="252"/>
      <c r="D153" s="252"/>
      <c r="E153" s="252"/>
      <c r="F153" s="252"/>
      <c r="G153" s="252"/>
      <c r="H153" s="252"/>
      <c r="I153" s="252"/>
      <c r="J153" s="252"/>
      <c r="K153" s="252"/>
      <c r="L153" s="252"/>
      <c r="AK153" s="252"/>
      <c r="AL153" s="252"/>
      <c r="AM153" s="252"/>
      <c r="AN153" s="252"/>
      <c r="AO153" s="252"/>
      <c r="AP153" s="252"/>
      <c r="AQ153" s="252"/>
      <c r="AR153" s="252"/>
      <c r="AS153" s="252"/>
      <c r="AT153" s="252"/>
      <c r="AU153" s="252"/>
      <c r="AV153" s="252"/>
      <c r="AW153" s="252"/>
      <c r="AX153" s="252"/>
      <c r="AY153" s="252"/>
      <c r="AZ153" s="252"/>
      <c r="BA153" s="252"/>
      <c r="BB153" s="252"/>
      <c r="BC153" s="252"/>
      <c r="BD153" s="252"/>
      <c r="BE153" s="252"/>
      <c r="BF153" s="252"/>
      <c r="BG153" s="252"/>
      <c r="BH153" s="252"/>
      <c r="BI153" s="252"/>
      <c r="BJ153" s="252"/>
      <c r="BK153" s="252"/>
      <c r="BL153" s="252"/>
      <c r="BM153" s="252"/>
      <c r="BN153" s="252"/>
      <c r="BO153" s="252"/>
      <c r="BP153" s="252"/>
      <c r="BQ153" s="252"/>
      <c r="BR153" s="252"/>
      <c r="BS153" s="252"/>
      <c r="BT153" s="252"/>
      <c r="BU153" s="252"/>
      <c r="BV153" s="252"/>
      <c r="BW153" s="252"/>
      <c r="BX153" s="252"/>
      <c r="BY153" s="252"/>
      <c r="BZ153" s="252"/>
      <c r="CA153" s="252"/>
      <c r="CB153" s="252"/>
      <c r="CC153" s="252"/>
      <c r="CD153" s="252"/>
      <c r="CE153" s="252"/>
      <c r="CF153" s="252"/>
      <c r="CG153" s="252"/>
      <c r="CH153" s="252"/>
      <c r="CI153" s="252"/>
      <c r="CJ153" s="252"/>
      <c r="CK153" s="252"/>
      <c r="CL153" s="252"/>
      <c r="CM153" s="252"/>
      <c r="CN153" s="252"/>
      <c r="CO153" s="252"/>
      <c r="CP153" s="252"/>
      <c r="CQ153" s="252"/>
      <c r="CR153" s="252"/>
      <c r="CS153" s="252"/>
      <c r="CT153" s="252"/>
    </row>
    <row r="154" spans="1:98" s="241" customFormat="1" ht="15">
      <c r="A154" s="196">
        <f t="shared" si="22"/>
        <v>43</v>
      </c>
      <c r="B154" s="255" t="str">
        <f>'5.Inequality - Gini coefficient'!B147</f>
        <v>Uganda (2012): Jellema, Jon, Astrid Haas, Nora Lustig and Sebastian Wolf. 2016. “CEQ Master Workbook: Uganda (2012-2013),” CEQ Data Center on Fiscal Redistribution (CEQ Institute, Tulane University and International Growth Center). July 28, 2016.</v>
      </c>
      <c r="C154" s="252"/>
      <c r="D154" s="252"/>
      <c r="E154" s="252"/>
      <c r="F154" s="252"/>
      <c r="G154" s="252"/>
      <c r="H154" s="252"/>
      <c r="I154" s="252"/>
      <c r="J154" s="252"/>
      <c r="K154" s="252"/>
      <c r="L154" s="252"/>
      <c r="AK154" s="252"/>
      <c r="AL154" s="252"/>
      <c r="AM154" s="252"/>
      <c r="AN154" s="252"/>
      <c r="AO154" s="252"/>
      <c r="AP154" s="252"/>
      <c r="AQ154" s="252"/>
      <c r="AR154" s="252"/>
      <c r="AS154" s="252"/>
      <c r="AT154" s="252"/>
      <c r="AU154" s="252"/>
      <c r="AV154" s="252"/>
      <c r="AW154" s="252"/>
      <c r="AX154" s="252"/>
      <c r="AY154" s="252"/>
      <c r="AZ154" s="252"/>
      <c r="BA154" s="252"/>
      <c r="BB154" s="252"/>
      <c r="BC154" s="252"/>
      <c r="BD154" s="252"/>
      <c r="BE154" s="252"/>
      <c r="BF154" s="252"/>
      <c r="BG154" s="252"/>
      <c r="BH154" s="252"/>
      <c r="BI154" s="252"/>
      <c r="BJ154" s="252"/>
      <c r="BK154" s="252"/>
      <c r="BL154" s="252"/>
      <c r="BM154" s="252"/>
      <c r="BN154" s="252"/>
      <c r="BO154" s="252"/>
      <c r="BP154" s="252"/>
      <c r="BQ154" s="252"/>
      <c r="BR154" s="252"/>
      <c r="BS154" s="252"/>
      <c r="BT154" s="252"/>
      <c r="BU154" s="252"/>
      <c r="BV154" s="252"/>
      <c r="BW154" s="252"/>
      <c r="BX154" s="252"/>
      <c r="BY154" s="252"/>
      <c r="BZ154" s="252"/>
      <c r="CA154" s="252"/>
      <c r="CB154" s="252"/>
      <c r="CC154" s="252"/>
      <c r="CD154" s="252"/>
      <c r="CE154" s="252"/>
      <c r="CF154" s="252"/>
      <c r="CG154" s="252"/>
      <c r="CH154" s="252"/>
      <c r="CI154" s="252"/>
      <c r="CJ154" s="252"/>
      <c r="CK154" s="252"/>
      <c r="CL154" s="252"/>
      <c r="CM154" s="252"/>
      <c r="CN154" s="252"/>
      <c r="CO154" s="252"/>
      <c r="CP154" s="252"/>
      <c r="CQ154" s="252"/>
      <c r="CR154" s="252"/>
      <c r="CS154" s="252"/>
      <c r="CT154" s="252"/>
    </row>
    <row r="155" spans="1:98" s="241" customFormat="1" ht="15">
      <c r="A155" s="196">
        <f>A57</f>
        <v>44</v>
      </c>
      <c r="B155" s="255" t="str">
        <f>'5.Inequality - Gini coefficient'!B148</f>
        <v>*,** Ukraine (2016): n.a.</v>
      </c>
      <c r="C155" s="252"/>
      <c r="D155" s="252"/>
      <c r="E155" s="252"/>
      <c r="F155" s="252"/>
      <c r="G155" s="252"/>
      <c r="H155" s="252"/>
      <c r="I155" s="252"/>
      <c r="J155" s="252"/>
      <c r="K155" s="252"/>
      <c r="L155" s="252"/>
      <c r="AK155" s="252"/>
      <c r="AL155" s="252"/>
      <c r="AM155" s="252"/>
      <c r="AN155" s="252"/>
      <c r="AO155" s="252"/>
      <c r="AP155" s="252"/>
      <c r="AQ155" s="252"/>
      <c r="AR155" s="252"/>
      <c r="AS155" s="252"/>
      <c r="AT155" s="252"/>
      <c r="AU155" s="252"/>
      <c r="AV155" s="252"/>
      <c r="AW155" s="252"/>
      <c r="AX155" s="252"/>
      <c r="AY155" s="252"/>
      <c r="AZ155" s="252"/>
      <c r="BA155" s="252"/>
      <c r="BB155" s="252"/>
      <c r="BC155" s="252"/>
      <c r="BD155" s="252"/>
      <c r="BE155" s="252"/>
      <c r="BF155" s="252"/>
      <c r="BG155" s="252"/>
      <c r="BH155" s="252"/>
      <c r="BI155" s="252"/>
      <c r="BJ155" s="252"/>
      <c r="BK155" s="252"/>
      <c r="BL155" s="252"/>
      <c r="BM155" s="252"/>
      <c r="BN155" s="252"/>
      <c r="BO155" s="252"/>
      <c r="BP155" s="252"/>
      <c r="BQ155" s="252"/>
      <c r="BR155" s="252"/>
      <c r="BS155" s="252"/>
      <c r="BT155" s="252"/>
      <c r="BU155" s="252"/>
      <c r="BV155" s="252"/>
      <c r="BW155" s="252"/>
      <c r="BX155" s="252"/>
      <c r="BY155" s="252"/>
      <c r="BZ155" s="252"/>
      <c r="CA155" s="252"/>
      <c r="CB155" s="252"/>
      <c r="CC155" s="252"/>
      <c r="CD155" s="252"/>
      <c r="CE155" s="252"/>
      <c r="CF155" s="252"/>
      <c r="CG155" s="252"/>
      <c r="CH155" s="252"/>
      <c r="CI155" s="252"/>
      <c r="CJ155" s="252"/>
      <c r="CK155" s="252"/>
      <c r="CL155" s="252"/>
      <c r="CM155" s="252"/>
      <c r="CN155" s="252"/>
      <c r="CO155" s="252"/>
      <c r="CP155" s="252"/>
      <c r="CQ155" s="252"/>
      <c r="CR155" s="252"/>
      <c r="CS155" s="252"/>
      <c r="CT155" s="252"/>
    </row>
    <row r="156" spans="1:98" s="241" customFormat="1" ht="15">
      <c r="A156" s="196">
        <f t="shared" si="22"/>
        <v>45</v>
      </c>
      <c r="B156" s="255" t="str">
        <f>'5.Inequality - Gini coefficient'!B149</f>
        <v>United States (2011): n.a.</v>
      </c>
      <c r="C156" s="252"/>
      <c r="D156" s="252"/>
      <c r="E156" s="252"/>
      <c r="F156" s="252"/>
      <c r="G156" s="252"/>
      <c r="H156" s="252"/>
      <c r="I156" s="252"/>
      <c r="J156" s="252"/>
      <c r="K156" s="252"/>
      <c r="L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252"/>
      <c r="BF156" s="252"/>
      <c r="BG156" s="252"/>
      <c r="BH156" s="252"/>
      <c r="BI156" s="252"/>
      <c r="BJ156" s="252"/>
      <c r="BK156" s="252"/>
      <c r="BL156" s="252"/>
      <c r="BM156" s="252"/>
      <c r="BN156" s="252"/>
      <c r="BO156" s="252"/>
      <c r="BP156" s="252"/>
      <c r="BQ156" s="252"/>
      <c r="BR156" s="252"/>
      <c r="BS156" s="252"/>
      <c r="BT156" s="252"/>
      <c r="BU156" s="252"/>
      <c r="BV156" s="252"/>
      <c r="BW156" s="252"/>
      <c r="BX156" s="252"/>
      <c r="BY156" s="252"/>
      <c r="BZ156" s="252"/>
      <c r="CA156" s="252"/>
      <c r="CB156" s="252"/>
      <c r="CC156" s="252"/>
      <c r="CD156" s="252"/>
      <c r="CE156" s="252"/>
      <c r="CF156" s="252"/>
      <c r="CG156" s="252"/>
      <c r="CH156" s="252"/>
      <c r="CI156" s="252"/>
      <c r="CJ156" s="252"/>
      <c r="CK156" s="252"/>
      <c r="CL156" s="252"/>
      <c r="CM156" s="252"/>
      <c r="CN156" s="252"/>
      <c r="CO156" s="252"/>
      <c r="CP156" s="252"/>
      <c r="CQ156" s="252"/>
      <c r="CR156" s="252"/>
      <c r="CS156" s="252"/>
      <c r="CT156" s="252"/>
    </row>
    <row r="157" spans="1:98" s="241" customFormat="1" ht="15">
      <c r="A157" s="196">
        <f t="shared" si="22"/>
        <v>46</v>
      </c>
      <c r="B157" s="255" t="str">
        <f>'5.Inequality - Gini coefficient'!B150</f>
        <v>Uruguay (2009): Bucheli, Marisa. 2019. “CEQ Master Workbook: Uruguay (2009),” CEQ Data Center on Fiscal Redistribution (CEQ Institute, Tulane University). April 7, 2019.</v>
      </c>
      <c r="C157" s="252"/>
      <c r="D157" s="252"/>
      <c r="E157" s="252"/>
      <c r="F157" s="252"/>
      <c r="G157" s="252"/>
      <c r="H157" s="252"/>
      <c r="I157" s="252"/>
      <c r="J157" s="252"/>
      <c r="K157" s="252"/>
      <c r="L157" s="252"/>
      <c r="AK157" s="252"/>
      <c r="AL157" s="252"/>
      <c r="AM157" s="252"/>
      <c r="AN157" s="252"/>
      <c r="AO157" s="252"/>
      <c r="AP157" s="252"/>
      <c r="AQ157" s="252"/>
      <c r="AR157" s="252"/>
      <c r="AS157" s="252"/>
      <c r="AT157" s="252"/>
      <c r="AU157" s="252"/>
      <c r="AV157" s="252"/>
      <c r="AW157" s="252"/>
      <c r="AX157" s="252"/>
      <c r="AY157" s="252"/>
      <c r="AZ157" s="252"/>
      <c r="BA157" s="252"/>
      <c r="BB157" s="252"/>
      <c r="BC157" s="252"/>
      <c r="BD157" s="252"/>
      <c r="BE157" s="252"/>
      <c r="BF157" s="252"/>
      <c r="BG157" s="252"/>
      <c r="BH157" s="252"/>
      <c r="BI157" s="252"/>
      <c r="BJ157" s="252"/>
      <c r="BK157" s="252"/>
      <c r="BL157" s="252"/>
      <c r="BM157" s="252"/>
      <c r="BN157" s="252"/>
      <c r="BO157" s="252"/>
      <c r="BP157" s="252"/>
      <c r="BQ157" s="252"/>
      <c r="BR157" s="252"/>
      <c r="BS157" s="252"/>
      <c r="BT157" s="252"/>
      <c r="BU157" s="252"/>
      <c r="BV157" s="252"/>
      <c r="BW157" s="252"/>
      <c r="BX157" s="252"/>
      <c r="BY157" s="252"/>
      <c r="BZ157" s="252"/>
      <c r="CA157" s="252"/>
      <c r="CB157" s="252"/>
      <c r="CC157" s="252"/>
      <c r="CD157" s="252"/>
      <c r="CE157" s="252"/>
      <c r="CF157" s="252"/>
      <c r="CG157" s="252"/>
      <c r="CH157" s="252"/>
      <c r="CI157" s="252"/>
      <c r="CJ157" s="252"/>
      <c r="CK157" s="252"/>
      <c r="CL157" s="252"/>
      <c r="CM157" s="252"/>
      <c r="CN157" s="252"/>
      <c r="CO157" s="252"/>
      <c r="CP157" s="252"/>
      <c r="CQ157" s="252"/>
      <c r="CR157" s="252"/>
      <c r="CS157" s="252"/>
      <c r="CT157" s="252"/>
    </row>
    <row r="158" spans="1:98" s="241" customFormat="1" ht="15">
      <c r="A158" s="196">
        <f>A60</f>
        <v>47</v>
      </c>
      <c r="B158" s="255" t="str">
        <f>'5.Inequality - Gini coefficient'!B151</f>
        <v>Venezuela (2013): Molina, Emiro. 2016. “CEQ Master Workbook: Venezuela (2012),” CEQ Data Center on Fiscal Redistribution (CEQ Institute, Tulane University). April 5, 2018.</v>
      </c>
      <c r="C158" s="252"/>
      <c r="D158" s="252"/>
      <c r="E158" s="252"/>
      <c r="F158" s="252"/>
      <c r="G158" s="252"/>
      <c r="H158" s="252"/>
      <c r="I158" s="252"/>
      <c r="J158" s="252"/>
      <c r="K158" s="252"/>
      <c r="L158" s="252"/>
      <c r="N158" s="539"/>
      <c r="AK158" s="252"/>
      <c r="AL158" s="252"/>
      <c r="AM158" s="252"/>
      <c r="AN158" s="252"/>
      <c r="AO158" s="252"/>
      <c r="AP158" s="252"/>
      <c r="AQ158" s="252"/>
      <c r="AR158" s="252"/>
      <c r="AS158" s="252"/>
      <c r="AT158" s="252"/>
      <c r="AU158" s="252"/>
      <c r="AV158" s="252"/>
      <c r="AW158" s="252"/>
      <c r="AX158" s="252"/>
      <c r="AY158" s="252"/>
      <c r="AZ158" s="252"/>
      <c r="BA158" s="252"/>
      <c r="BB158" s="252"/>
      <c r="BC158" s="252"/>
      <c r="BD158" s="252"/>
      <c r="BE158" s="252"/>
      <c r="BF158" s="252"/>
      <c r="BG158" s="252"/>
      <c r="BH158" s="252"/>
      <c r="BI158" s="252"/>
      <c r="BJ158" s="252"/>
      <c r="BK158" s="252"/>
      <c r="BL158" s="252"/>
      <c r="BM158" s="252"/>
      <c r="BN158" s="252"/>
      <c r="BO158" s="252"/>
      <c r="BP158" s="252"/>
      <c r="BQ158" s="252"/>
      <c r="BR158" s="252"/>
      <c r="BS158" s="252"/>
      <c r="BT158" s="252"/>
      <c r="BU158" s="252"/>
      <c r="BV158" s="252"/>
      <c r="BW158" s="252"/>
      <c r="BX158" s="252"/>
      <c r="BY158" s="252"/>
      <c r="BZ158" s="252"/>
      <c r="CA158" s="252"/>
      <c r="CB158" s="252"/>
      <c r="CC158" s="252"/>
      <c r="CD158" s="252"/>
      <c r="CE158" s="252"/>
      <c r="CF158" s="252"/>
      <c r="CG158" s="252"/>
      <c r="CH158" s="252"/>
      <c r="CI158" s="252"/>
      <c r="CJ158" s="252"/>
      <c r="CK158" s="252"/>
      <c r="CL158" s="252"/>
      <c r="CM158" s="252"/>
      <c r="CN158" s="252"/>
      <c r="CO158" s="252"/>
      <c r="CP158" s="252"/>
      <c r="CQ158" s="252"/>
      <c r="CR158" s="252"/>
      <c r="CS158" s="252"/>
      <c r="CT158" s="252"/>
    </row>
    <row r="159" spans="1:98" s="241" customFormat="1" ht="15">
      <c r="A159" s="179"/>
      <c r="B159" s="252"/>
      <c r="C159" s="252"/>
      <c r="D159" s="252"/>
      <c r="E159" s="252"/>
      <c r="F159" s="252"/>
      <c r="G159" s="252"/>
      <c r="H159" s="252"/>
      <c r="I159" s="252"/>
      <c r="J159" s="252"/>
      <c r="K159" s="252"/>
      <c r="L159" s="252"/>
      <c r="N159" s="539"/>
      <c r="AK159" s="252"/>
      <c r="AL159" s="252"/>
      <c r="AM159" s="252"/>
      <c r="AN159" s="252"/>
      <c r="AO159" s="252"/>
      <c r="AP159" s="252"/>
      <c r="AQ159" s="252"/>
      <c r="AR159" s="252"/>
      <c r="AS159" s="252"/>
      <c r="AT159" s="252"/>
      <c r="AU159" s="252"/>
      <c r="AV159" s="252"/>
      <c r="AW159" s="252"/>
      <c r="AX159" s="252"/>
      <c r="AY159" s="252"/>
      <c r="AZ159" s="252"/>
      <c r="BA159" s="252"/>
      <c r="BB159" s="252"/>
      <c r="BC159" s="252"/>
      <c r="BD159" s="252"/>
      <c r="BE159" s="252"/>
      <c r="BF159" s="252"/>
      <c r="BG159" s="252"/>
      <c r="BH159" s="252"/>
      <c r="BI159" s="252"/>
      <c r="BJ159" s="252"/>
      <c r="BK159" s="252"/>
      <c r="BL159" s="252"/>
      <c r="BM159" s="252"/>
      <c r="BN159" s="252"/>
      <c r="BO159" s="252"/>
      <c r="BP159" s="252"/>
      <c r="BQ159" s="252"/>
      <c r="BR159" s="252"/>
      <c r="BS159" s="252"/>
      <c r="BT159" s="252"/>
      <c r="BU159" s="252"/>
      <c r="BV159" s="252"/>
      <c r="BW159" s="252"/>
      <c r="BX159" s="252"/>
      <c r="BY159" s="252"/>
      <c r="BZ159" s="252"/>
      <c r="CA159" s="252"/>
      <c r="CB159" s="252"/>
      <c r="CC159" s="252"/>
      <c r="CD159" s="252"/>
      <c r="CE159" s="252"/>
      <c r="CF159" s="252"/>
      <c r="CG159" s="252"/>
      <c r="CH159" s="252"/>
      <c r="CI159" s="252"/>
      <c r="CJ159" s="252"/>
      <c r="CK159" s="252"/>
      <c r="CL159" s="252"/>
      <c r="CM159" s="252"/>
      <c r="CN159" s="252"/>
      <c r="CO159" s="252"/>
      <c r="CP159" s="252"/>
      <c r="CQ159" s="252"/>
      <c r="CR159" s="252"/>
      <c r="CS159" s="252"/>
      <c r="CT159" s="252"/>
    </row>
    <row r="160" spans="1:98" s="241" customFormat="1" ht="15">
      <c r="A160" s="179"/>
      <c r="B160" s="252"/>
      <c r="C160" s="252"/>
      <c r="D160" s="252"/>
      <c r="E160" s="252"/>
      <c r="F160" s="252"/>
      <c r="G160" s="252"/>
      <c r="H160" s="252"/>
      <c r="I160" s="252"/>
      <c r="J160" s="252"/>
      <c r="K160" s="252"/>
      <c r="L160" s="252"/>
      <c r="N160" s="539"/>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2"/>
      <c r="BI160" s="252"/>
      <c r="BJ160" s="252"/>
      <c r="BK160" s="252"/>
      <c r="BL160" s="252"/>
      <c r="BM160" s="252"/>
      <c r="BN160" s="252"/>
      <c r="BO160" s="252"/>
      <c r="BP160" s="252"/>
      <c r="BQ160" s="252"/>
      <c r="BR160" s="252"/>
      <c r="BS160" s="252"/>
      <c r="BT160" s="252"/>
      <c r="BU160" s="252"/>
      <c r="BV160" s="252"/>
      <c r="BW160" s="252"/>
      <c r="BX160" s="252"/>
      <c r="BY160" s="252"/>
      <c r="BZ160" s="252"/>
      <c r="CA160" s="252"/>
      <c r="CB160" s="252"/>
      <c r="CC160" s="252"/>
      <c r="CD160" s="252"/>
      <c r="CE160" s="252"/>
      <c r="CF160" s="252"/>
      <c r="CG160" s="252"/>
      <c r="CH160" s="252"/>
      <c r="CI160" s="252"/>
      <c r="CJ160" s="252"/>
      <c r="CK160" s="252"/>
      <c r="CL160" s="252"/>
      <c r="CM160" s="252"/>
      <c r="CN160" s="252"/>
      <c r="CO160" s="252"/>
      <c r="CP160" s="252"/>
      <c r="CQ160" s="252"/>
      <c r="CR160" s="252"/>
      <c r="CS160" s="252"/>
      <c r="CT160" s="252"/>
    </row>
    <row r="161" spans="1:98" s="241" customFormat="1" ht="15">
      <c r="A161" s="179"/>
      <c r="B161" s="252"/>
      <c r="C161" s="252"/>
      <c r="D161" s="252"/>
      <c r="E161" s="252"/>
      <c r="F161" s="252"/>
      <c r="G161" s="252"/>
      <c r="H161" s="252"/>
      <c r="I161" s="252"/>
      <c r="J161" s="252"/>
      <c r="K161" s="252"/>
      <c r="L161" s="252"/>
      <c r="N161" s="539"/>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2"/>
      <c r="BI161" s="252"/>
      <c r="BJ161" s="252"/>
      <c r="BK161" s="252"/>
      <c r="BL161" s="252"/>
      <c r="BM161" s="252"/>
      <c r="BN161" s="252"/>
      <c r="BO161" s="252"/>
      <c r="BP161" s="252"/>
      <c r="BQ161" s="252"/>
      <c r="BR161" s="252"/>
      <c r="BS161" s="252"/>
      <c r="BT161" s="252"/>
      <c r="BU161" s="252"/>
      <c r="BV161" s="252"/>
      <c r="BW161" s="252"/>
      <c r="BX161" s="252"/>
      <c r="BY161" s="252"/>
      <c r="BZ161" s="252"/>
      <c r="CA161" s="252"/>
      <c r="CB161" s="252"/>
      <c r="CC161" s="252"/>
      <c r="CD161" s="252"/>
      <c r="CE161" s="252"/>
      <c r="CF161" s="252"/>
      <c r="CG161" s="252"/>
      <c r="CH161" s="252"/>
      <c r="CI161" s="252"/>
      <c r="CJ161" s="252"/>
      <c r="CK161" s="252"/>
      <c r="CL161" s="252"/>
      <c r="CM161" s="252"/>
      <c r="CN161" s="252"/>
      <c r="CO161" s="252"/>
      <c r="CP161" s="252"/>
      <c r="CQ161" s="252"/>
      <c r="CR161" s="252"/>
      <c r="CS161" s="252"/>
      <c r="CT161" s="252"/>
    </row>
    <row r="162" spans="1:98" s="241" customFormat="1" ht="15">
      <c r="A162" s="179"/>
      <c r="B162" s="252"/>
      <c r="C162" s="252"/>
      <c r="D162" s="252"/>
      <c r="E162" s="252"/>
      <c r="F162" s="252"/>
      <c r="G162" s="252"/>
      <c r="H162" s="252"/>
      <c r="I162" s="252"/>
      <c r="J162" s="252"/>
      <c r="K162" s="252"/>
      <c r="L162" s="252"/>
      <c r="N162" s="539"/>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row>
    <row r="163" spans="1:98" s="241" customFormat="1" ht="15">
      <c r="A163" s="179"/>
      <c r="B163" s="252"/>
      <c r="C163" s="252"/>
      <c r="D163" s="252"/>
      <c r="E163" s="252"/>
      <c r="F163" s="252"/>
      <c r="G163" s="252"/>
      <c r="H163" s="252"/>
      <c r="I163" s="252"/>
      <c r="J163" s="252"/>
      <c r="K163" s="252"/>
      <c r="L163" s="252"/>
      <c r="N163" s="539"/>
      <c r="AK163" s="252"/>
      <c r="AL163" s="252"/>
      <c r="AM163" s="252"/>
      <c r="AN163" s="252"/>
      <c r="AO163" s="252"/>
      <c r="AP163" s="252"/>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252"/>
      <c r="BL163" s="252"/>
      <c r="BM163" s="252"/>
      <c r="BN163" s="252"/>
      <c r="BO163" s="252"/>
      <c r="BP163" s="252"/>
      <c r="BQ163" s="252"/>
      <c r="BR163" s="252"/>
      <c r="BS163" s="252"/>
      <c r="BT163" s="252"/>
      <c r="BU163" s="252"/>
      <c r="BV163" s="252"/>
      <c r="BW163" s="252"/>
      <c r="BX163" s="252"/>
      <c r="BY163" s="252"/>
      <c r="BZ163" s="252"/>
      <c r="CA163" s="252"/>
      <c r="CB163" s="252"/>
      <c r="CC163" s="252"/>
      <c r="CD163" s="252"/>
      <c r="CE163" s="252"/>
      <c r="CF163" s="252"/>
      <c r="CG163" s="252"/>
      <c r="CH163" s="252"/>
      <c r="CI163" s="252"/>
      <c r="CJ163" s="252"/>
      <c r="CK163" s="252"/>
      <c r="CL163" s="252"/>
      <c r="CM163" s="252"/>
      <c r="CN163" s="252"/>
      <c r="CO163" s="252"/>
      <c r="CP163" s="252"/>
      <c r="CQ163" s="252"/>
      <c r="CR163" s="252"/>
      <c r="CS163" s="252"/>
      <c r="CT163" s="252"/>
    </row>
    <row r="164" spans="1:98" s="241" customFormat="1" ht="15">
      <c r="A164" s="179"/>
      <c r="B164" s="252"/>
      <c r="C164" s="252"/>
      <c r="D164" s="252"/>
      <c r="E164" s="252"/>
      <c r="F164" s="252"/>
      <c r="G164" s="252"/>
      <c r="H164" s="252"/>
      <c r="I164" s="252"/>
      <c r="J164" s="252"/>
      <c r="K164" s="252"/>
      <c r="L164" s="252"/>
      <c r="N164" s="539"/>
      <c r="AK164" s="252"/>
      <c r="AL164" s="252"/>
      <c r="AM164" s="252"/>
      <c r="AN164" s="252"/>
      <c r="AO164" s="252"/>
      <c r="AP164" s="252"/>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252"/>
      <c r="BO164" s="252"/>
      <c r="BP164" s="252"/>
      <c r="BQ164" s="252"/>
      <c r="BR164" s="252"/>
      <c r="BS164" s="252"/>
      <c r="BT164" s="252"/>
      <c r="BU164" s="252"/>
      <c r="BV164" s="252"/>
      <c r="BW164" s="252"/>
      <c r="BX164" s="252"/>
      <c r="BY164" s="252"/>
      <c r="BZ164" s="252"/>
      <c r="CA164" s="252"/>
      <c r="CB164" s="252"/>
      <c r="CC164" s="252"/>
      <c r="CD164" s="252"/>
      <c r="CE164" s="252"/>
      <c r="CF164" s="252"/>
      <c r="CG164" s="252"/>
      <c r="CH164" s="252"/>
      <c r="CI164" s="252"/>
      <c r="CJ164" s="252"/>
      <c r="CK164" s="252"/>
      <c r="CL164" s="252"/>
      <c r="CM164" s="252"/>
      <c r="CN164" s="252"/>
      <c r="CO164" s="252"/>
      <c r="CP164" s="252"/>
      <c r="CQ164" s="252"/>
      <c r="CR164" s="252"/>
      <c r="CS164" s="252"/>
      <c r="CT164" s="252"/>
    </row>
    <row r="165" spans="1:98" s="241" customFormat="1" ht="15">
      <c r="A165" s="179"/>
      <c r="B165" s="252"/>
      <c r="C165" s="252"/>
      <c r="D165" s="252"/>
      <c r="E165" s="252"/>
      <c r="F165" s="252"/>
      <c r="G165" s="252"/>
      <c r="H165" s="252"/>
      <c r="I165" s="252"/>
      <c r="J165" s="252"/>
      <c r="K165" s="252"/>
      <c r="L165" s="252"/>
      <c r="N165" s="539"/>
      <c r="AK165" s="252"/>
      <c r="AL165" s="252"/>
      <c r="AM165" s="252"/>
      <c r="AN165" s="252"/>
      <c r="AO165" s="252"/>
      <c r="AP165" s="252"/>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252"/>
      <c r="BL165" s="252"/>
      <c r="BM165" s="252"/>
      <c r="BN165" s="252"/>
      <c r="BO165" s="252"/>
      <c r="BP165" s="252"/>
      <c r="BQ165" s="252"/>
      <c r="BR165" s="252"/>
      <c r="BS165" s="252"/>
      <c r="BT165" s="252"/>
      <c r="BU165" s="252"/>
      <c r="BV165" s="252"/>
      <c r="BW165" s="252"/>
      <c r="BX165" s="252"/>
      <c r="BY165" s="252"/>
      <c r="BZ165" s="252"/>
      <c r="CA165" s="252"/>
      <c r="CB165" s="252"/>
      <c r="CC165" s="252"/>
      <c r="CD165" s="252"/>
      <c r="CE165" s="252"/>
      <c r="CF165" s="252"/>
      <c r="CG165" s="252"/>
      <c r="CH165" s="252"/>
      <c r="CI165" s="252"/>
      <c r="CJ165" s="252"/>
      <c r="CK165" s="252"/>
      <c r="CL165" s="252"/>
      <c r="CM165" s="252"/>
      <c r="CN165" s="252"/>
      <c r="CO165" s="252"/>
      <c r="CP165" s="252"/>
      <c r="CQ165" s="252"/>
      <c r="CR165" s="252"/>
      <c r="CS165" s="252"/>
      <c r="CT165" s="252"/>
    </row>
    <row r="166" spans="1:98" s="241" customFormat="1" ht="15">
      <c r="A166" s="179"/>
      <c r="B166" s="252"/>
      <c r="C166" s="252"/>
      <c r="D166" s="252"/>
      <c r="E166" s="252"/>
      <c r="F166" s="252"/>
      <c r="G166" s="252"/>
      <c r="H166" s="252"/>
      <c r="I166" s="252"/>
      <c r="J166" s="252"/>
      <c r="K166" s="252"/>
      <c r="L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row>
    <row r="167" spans="1:98" s="241" customFormat="1">
      <c r="A167" s="274"/>
      <c r="B167" s="252"/>
      <c r="C167" s="252"/>
      <c r="D167" s="252"/>
      <c r="E167" s="252"/>
      <c r="F167" s="252"/>
      <c r="G167" s="252"/>
      <c r="H167" s="252"/>
      <c r="I167" s="252"/>
      <c r="J167" s="252"/>
      <c r="K167" s="252"/>
      <c r="L167" s="252"/>
      <c r="AK167" s="252"/>
      <c r="AL167" s="252"/>
      <c r="AM167" s="252"/>
      <c r="AN167" s="252"/>
      <c r="AO167" s="252"/>
      <c r="AP167" s="252"/>
      <c r="AQ167" s="252"/>
      <c r="AR167" s="252"/>
      <c r="AS167" s="252"/>
      <c r="AT167" s="252"/>
      <c r="AU167" s="252"/>
      <c r="AV167" s="252"/>
      <c r="AW167" s="252"/>
      <c r="AX167" s="252"/>
      <c r="AY167" s="252"/>
      <c r="AZ167" s="252"/>
      <c r="BA167" s="252"/>
      <c r="BB167" s="252"/>
      <c r="BC167" s="252"/>
      <c r="BD167" s="252"/>
      <c r="BE167" s="252"/>
      <c r="BF167" s="252"/>
      <c r="BG167" s="252"/>
      <c r="BH167" s="252"/>
      <c r="BI167" s="252"/>
      <c r="BJ167" s="252"/>
      <c r="BK167" s="252"/>
      <c r="BL167" s="252"/>
      <c r="BM167" s="252"/>
      <c r="BN167" s="252"/>
      <c r="BO167" s="252"/>
      <c r="BP167" s="252"/>
      <c r="BQ167" s="252"/>
      <c r="BR167" s="252"/>
      <c r="BS167" s="252"/>
      <c r="BT167" s="252"/>
      <c r="BU167" s="252"/>
      <c r="BV167" s="252"/>
      <c r="BW167" s="252"/>
      <c r="BX167" s="252"/>
      <c r="BY167" s="252"/>
      <c r="BZ167" s="252"/>
      <c r="CA167" s="252"/>
      <c r="CB167" s="252"/>
      <c r="CC167" s="252"/>
      <c r="CD167" s="252"/>
      <c r="CE167" s="252"/>
      <c r="CF167" s="252"/>
      <c r="CG167" s="252"/>
      <c r="CH167" s="252"/>
      <c r="CI167" s="252"/>
      <c r="CJ167" s="252"/>
      <c r="CK167" s="252"/>
      <c r="CL167" s="252"/>
      <c r="CM167" s="252"/>
      <c r="CN167" s="252"/>
      <c r="CO167" s="252"/>
      <c r="CP167" s="252"/>
      <c r="CQ167" s="252"/>
      <c r="CR167" s="252"/>
      <c r="CS167" s="252"/>
      <c r="CT167" s="252"/>
    </row>
    <row r="168" spans="1:98" s="241" customFormat="1">
      <c r="A168" s="274"/>
      <c r="B168" s="252"/>
      <c r="C168" s="252"/>
      <c r="D168" s="252"/>
      <c r="E168" s="252"/>
      <c r="F168" s="252"/>
      <c r="G168" s="252"/>
      <c r="H168" s="252"/>
      <c r="I168" s="252"/>
      <c r="J168" s="252"/>
      <c r="K168" s="252"/>
      <c r="L168" s="252"/>
      <c r="AK168" s="252"/>
      <c r="AL168" s="252"/>
      <c r="AM168" s="252"/>
      <c r="AN168" s="252"/>
      <c r="AO168" s="252"/>
      <c r="AP168" s="252"/>
      <c r="AQ168" s="252"/>
      <c r="AR168" s="252"/>
      <c r="AS168" s="252"/>
      <c r="AT168" s="252"/>
      <c r="AU168" s="252"/>
      <c r="AV168" s="252"/>
      <c r="AW168" s="252"/>
      <c r="AX168" s="252"/>
      <c r="AY168" s="252"/>
      <c r="AZ168" s="252"/>
      <c r="BA168" s="252"/>
      <c r="BB168" s="252"/>
      <c r="BC168" s="252"/>
      <c r="BD168" s="252"/>
      <c r="BE168" s="252"/>
      <c r="BF168" s="252"/>
      <c r="BG168" s="252"/>
      <c r="BH168" s="252"/>
      <c r="BI168" s="252"/>
      <c r="BJ168" s="252"/>
      <c r="BK168" s="252"/>
      <c r="BL168" s="252"/>
      <c r="BM168" s="252"/>
      <c r="BN168" s="252"/>
      <c r="BO168" s="252"/>
      <c r="BP168" s="252"/>
      <c r="BQ168" s="252"/>
      <c r="BR168" s="252"/>
      <c r="BS168" s="252"/>
      <c r="BT168" s="252"/>
      <c r="BU168" s="252"/>
      <c r="BV168" s="252"/>
      <c r="BW168" s="252"/>
      <c r="BX168" s="252"/>
      <c r="BY168" s="252"/>
      <c r="BZ168" s="252"/>
      <c r="CA168" s="252"/>
      <c r="CB168" s="252"/>
      <c r="CC168" s="252"/>
      <c r="CD168" s="252"/>
      <c r="CE168" s="252"/>
      <c r="CF168" s="252"/>
      <c r="CG168" s="252"/>
      <c r="CH168" s="252"/>
      <c r="CI168" s="252"/>
      <c r="CJ168" s="252"/>
      <c r="CK168" s="252"/>
      <c r="CL168" s="252"/>
      <c r="CM168" s="252"/>
      <c r="CN168" s="252"/>
      <c r="CO168" s="252"/>
      <c r="CP168" s="252"/>
      <c r="CQ168" s="252"/>
      <c r="CR168" s="252"/>
      <c r="CS168" s="252"/>
      <c r="CT168" s="252"/>
    </row>
    <row r="169" spans="1:98" s="241" customFormat="1">
      <c r="A169" s="274"/>
      <c r="B169" s="252"/>
      <c r="C169" s="252"/>
      <c r="D169" s="252"/>
      <c r="E169" s="252"/>
      <c r="F169" s="252"/>
      <c r="G169" s="252"/>
      <c r="H169" s="252"/>
      <c r="I169" s="252"/>
      <c r="J169" s="252"/>
      <c r="K169" s="252"/>
      <c r="L169" s="252"/>
      <c r="AK169" s="252"/>
      <c r="AL169" s="252"/>
      <c r="AM169" s="252"/>
      <c r="AN169" s="252"/>
      <c r="AO169" s="252"/>
      <c r="AP169" s="252"/>
      <c r="AQ169" s="252"/>
      <c r="AR169" s="252"/>
      <c r="AS169" s="252"/>
      <c r="AT169" s="252"/>
      <c r="AU169" s="252"/>
      <c r="AV169" s="252"/>
      <c r="AW169" s="252"/>
      <c r="AX169" s="252"/>
      <c r="AY169" s="252"/>
      <c r="AZ169" s="252"/>
      <c r="BA169" s="252"/>
      <c r="BB169" s="252"/>
      <c r="BC169" s="252"/>
      <c r="BD169" s="252"/>
      <c r="BE169" s="252"/>
      <c r="BF169" s="252"/>
      <c r="BG169" s="252"/>
      <c r="BH169" s="252"/>
      <c r="BI169" s="252"/>
      <c r="BJ169" s="252"/>
      <c r="BK169" s="252"/>
      <c r="BL169" s="252"/>
      <c r="BM169" s="252"/>
      <c r="BN169" s="252"/>
      <c r="BO169" s="252"/>
      <c r="BP169" s="252"/>
      <c r="BQ169" s="252"/>
      <c r="BR169" s="252"/>
      <c r="BS169" s="252"/>
      <c r="BT169" s="252"/>
      <c r="BU169" s="252"/>
      <c r="BV169" s="252"/>
      <c r="BW169" s="252"/>
      <c r="BX169" s="252"/>
      <c r="BY169" s="252"/>
      <c r="BZ169" s="252"/>
      <c r="CA169" s="252"/>
      <c r="CB169" s="252"/>
      <c r="CC169" s="252"/>
      <c r="CD169" s="252"/>
      <c r="CE169" s="252"/>
      <c r="CF169" s="252"/>
      <c r="CG169" s="252"/>
      <c r="CH169" s="252"/>
      <c r="CI169" s="252"/>
      <c r="CJ169" s="252"/>
      <c r="CK169" s="252"/>
      <c r="CL169" s="252"/>
      <c r="CM169" s="252"/>
      <c r="CN169" s="252"/>
      <c r="CO169" s="252"/>
      <c r="CP169" s="252"/>
      <c r="CQ169" s="252"/>
      <c r="CR169" s="252"/>
      <c r="CS169" s="252"/>
      <c r="CT169" s="252"/>
    </row>
    <row r="170" spans="1:98" s="241" customFormat="1">
      <c r="A170" s="274"/>
      <c r="B170" s="252"/>
      <c r="C170" s="252"/>
      <c r="D170" s="252"/>
      <c r="E170" s="252"/>
      <c r="F170" s="252"/>
      <c r="G170" s="252"/>
      <c r="H170" s="252"/>
      <c r="I170" s="252"/>
      <c r="J170" s="252"/>
      <c r="K170" s="252"/>
      <c r="L170" s="252"/>
      <c r="AK170" s="252"/>
      <c r="AL170" s="252"/>
      <c r="AM170" s="252"/>
      <c r="AN170" s="252"/>
      <c r="AO170" s="252"/>
      <c r="AP170" s="252"/>
      <c r="AQ170" s="252"/>
      <c r="AR170" s="252"/>
      <c r="AS170" s="252"/>
      <c r="AT170" s="252"/>
      <c r="AU170" s="252"/>
      <c r="AV170" s="252"/>
      <c r="AW170" s="252"/>
      <c r="AX170" s="252"/>
      <c r="AY170" s="252"/>
      <c r="AZ170" s="252"/>
      <c r="BA170" s="252"/>
      <c r="BB170" s="252"/>
      <c r="BC170" s="252"/>
      <c r="BD170" s="252"/>
      <c r="BE170" s="252"/>
      <c r="BF170" s="252"/>
      <c r="BG170" s="252"/>
      <c r="BH170" s="252"/>
      <c r="BI170" s="252"/>
      <c r="BJ170" s="252"/>
      <c r="BK170" s="252"/>
      <c r="BL170" s="252"/>
      <c r="BM170" s="252"/>
      <c r="BN170" s="252"/>
      <c r="BO170" s="252"/>
      <c r="BP170" s="252"/>
      <c r="BQ170" s="252"/>
      <c r="BR170" s="252"/>
      <c r="BS170" s="252"/>
      <c r="BT170" s="252"/>
      <c r="BU170" s="252"/>
      <c r="BV170" s="252"/>
      <c r="BW170" s="252"/>
      <c r="BX170" s="252"/>
      <c r="BY170" s="252"/>
      <c r="BZ170" s="252"/>
      <c r="CA170" s="252"/>
      <c r="CB170" s="252"/>
      <c r="CC170" s="252"/>
      <c r="CD170" s="252"/>
      <c r="CE170" s="252"/>
      <c r="CF170" s="252"/>
      <c r="CG170" s="252"/>
      <c r="CH170" s="252"/>
      <c r="CI170" s="252"/>
      <c r="CJ170" s="252"/>
      <c r="CK170" s="252"/>
      <c r="CL170" s="252"/>
      <c r="CM170" s="252"/>
      <c r="CN170" s="252"/>
      <c r="CO170" s="252"/>
      <c r="CP170" s="252"/>
      <c r="CQ170" s="252"/>
      <c r="CR170" s="252"/>
      <c r="CS170" s="252"/>
      <c r="CT170" s="252"/>
    </row>
    <row r="171" spans="1:98" s="241" customFormat="1">
      <c r="A171" s="274"/>
      <c r="B171" s="252"/>
      <c r="C171" s="252"/>
      <c r="D171" s="252"/>
      <c r="E171" s="252"/>
      <c r="F171" s="252"/>
      <c r="G171" s="252"/>
      <c r="H171" s="252"/>
      <c r="I171" s="252"/>
      <c r="J171" s="252"/>
      <c r="K171" s="252"/>
      <c r="L171" s="252"/>
      <c r="AK171" s="252"/>
      <c r="AL171" s="252"/>
      <c r="AM171" s="252"/>
      <c r="AN171" s="252"/>
      <c r="AO171" s="252"/>
      <c r="AP171" s="252"/>
      <c r="AQ171" s="252"/>
      <c r="AR171" s="252"/>
      <c r="AS171" s="252"/>
      <c r="AT171" s="252"/>
      <c r="AU171" s="252"/>
      <c r="AV171" s="252"/>
      <c r="AW171" s="252"/>
      <c r="AX171" s="252"/>
      <c r="AY171" s="252"/>
      <c r="AZ171" s="252"/>
      <c r="BA171" s="252"/>
      <c r="BB171" s="252"/>
      <c r="BC171" s="252"/>
      <c r="BD171" s="252"/>
      <c r="BE171" s="252"/>
      <c r="BF171" s="252"/>
      <c r="BG171" s="252"/>
      <c r="BH171" s="252"/>
      <c r="BI171" s="252"/>
      <c r="BJ171" s="252"/>
      <c r="BK171" s="252"/>
      <c r="BL171" s="252"/>
      <c r="BM171" s="252"/>
      <c r="BN171" s="252"/>
      <c r="BO171" s="252"/>
      <c r="BP171" s="252"/>
      <c r="BQ171" s="252"/>
      <c r="BR171" s="252"/>
      <c r="BS171" s="252"/>
      <c r="BT171" s="252"/>
      <c r="BU171" s="252"/>
      <c r="BV171" s="252"/>
      <c r="BW171" s="252"/>
      <c r="BX171" s="252"/>
      <c r="BY171" s="252"/>
      <c r="BZ171" s="252"/>
      <c r="CA171" s="252"/>
      <c r="CB171" s="252"/>
      <c r="CC171" s="252"/>
      <c r="CD171" s="252"/>
      <c r="CE171" s="252"/>
      <c r="CF171" s="252"/>
      <c r="CG171" s="252"/>
      <c r="CH171" s="252"/>
      <c r="CI171" s="252"/>
      <c r="CJ171" s="252"/>
      <c r="CK171" s="252"/>
      <c r="CL171" s="252"/>
      <c r="CM171" s="252"/>
      <c r="CN171" s="252"/>
      <c r="CO171" s="252"/>
      <c r="CP171" s="252"/>
      <c r="CQ171" s="252"/>
      <c r="CR171" s="252"/>
      <c r="CS171" s="252"/>
      <c r="CT171" s="252"/>
    </row>
    <row r="172" spans="1:98" s="241" customFormat="1">
      <c r="A172" s="274"/>
      <c r="B172" s="252"/>
      <c r="C172" s="252"/>
      <c r="D172" s="252"/>
      <c r="E172" s="252"/>
      <c r="F172" s="252"/>
      <c r="G172" s="252"/>
      <c r="H172" s="252"/>
      <c r="I172" s="252"/>
      <c r="J172" s="252"/>
      <c r="K172" s="252"/>
      <c r="L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2"/>
      <c r="BI172" s="252"/>
      <c r="BJ172" s="252"/>
      <c r="BK172" s="252"/>
      <c r="BL172" s="252"/>
      <c r="BM172" s="252"/>
      <c r="BN172" s="252"/>
      <c r="BO172" s="252"/>
      <c r="BP172" s="252"/>
      <c r="BQ172" s="252"/>
      <c r="BR172" s="252"/>
      <c r="BS172" s="252"/>
      <c r="BT172" s="252"/>
      <c r="BU172" s="252"/>
      <c r="BV172" s="252"/>
      <c r="BW172" s="252"/>
      <c r="BX172" s="252"/>
      <c r="BY172" s="252"/>
      <c r="BZ172" s="252"/>
      <c r="CA172" s="252"/>
      <c r="CB172" s="252"/>
      <c r="CC172" s="252"/>
      <c r="CD172" s="252"/>
      <c r="CE172" s="252"/>
      <c r="CF172" s="252"/>
      <c r="CG172" s="252"/>
      <c r="CH172" s="252"/>
      <c r="CI172" s="252"/>
      <c r="CJ172" s="252"/>
      <c r="CK172" s="252"/>
      <c r="CL172" s="252"/>
      <c r="CM172" s="252"/>
      <c r="CN172" s="252"/>
      <c r="CO172" s="252"/>
      <c r="CP172" s="252"/>
      <c r="CQ172" s="252"/>
      <c r="CR172" s="252"/>
      <c r="CS172" s="252"/>
      <c r="CT172" s="252"/>
    </row>
    <row r="173" spans="1:98" s="241" customFormat="1">
      <c r="A173" s="274"/>
      <c r="B173" s="252"/>
      <c r="C173" s="252"/>
      <c r="D173" s="252"/>
      <c r="E173" s="252"/>
      <c r="F173" s="252"/>
      <c r="G173" s="252"/>
      <c r="H173" s="252"/>
      <c r="I173" s="252"/>
      <c r="J173" s="252"/>
      <c r="K173" s="252"/>
      <c r="L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2"/>
      <c r="BI173" s="252"/>
      <c r="BJ173" s="252"/>
      <c r="BK173" s="252"/>
      <c r="BL173" s="252"/>
      <c r="BM173" s="252"/>
      <c r="BN173" s="252"/>
      <c r="BO173" s="252"/>
      <c r="BP173" s="252"/>
      <c r="BQ173" s="252"/>
      <c r="BR173" s="252"/>
      <c r="BS173" s="252"/>
      <c r="BT173" s="252"/>
      <c r="BU173" s="252"/>
      <c r="BV173" s="252"/>
      <c r="BW173" s="252"/>
      <c r="BX173" s="252"/>
      <c r="BY173" s="252"/>
      <c r="BZ173" s="252"/>
      <c r="CA173" s="252"/>
      <c r="CB173" s="252"/>
      <c r="CC173" s="252"/>
      <c r="CD173" s="252"/>
      <c r="CE173" s="252"/>
      <c r="CF173" s="252"/>
      <c r="CG173" s="252"/>
      <c r="CH173" s="252"/>
      <c r="CI173" s="252"/>
      <c r="CJ173" s="252"/>
      <c r="CK173" s="252"/>
      <c r="CL173" s="252"/>
      <c r="CM173" s="252"/>
      <c r="CN173" s="252"/>
      <c r="CO173" s="252"/>
      <c r="CP173" s="252"/>
      <c r="CQ173" s="252"/>
      <c r="CR173" s="252"/>
      <c r="CS173" s="252"/>
      <c r="CT173" s="252"/>
    </row>
    <row r="174" spans="1:98" s="241" customFormat="1">
      <c r="A174" s="274"/>
      <c r="B174" s="252"/>
      <c r="C174" s="252"/>
      <c r="D174" s="252"/>
      <c r="E174" s="252"/>
      <c r="F174" s="252"/>
      <c r="G174" s="252"/>
      <c r="H174" s="252"/>
      <c r="I174" s="252"/>
      <c r="J174" s="252"/>
      <c r="K174" s="252"/>
      <c r="L174" s="252"/>
      <c r="AK174" s="252"/>
      <c r="AL174" s="252"/>
      <c r="AM174" s="252"/>
      <c r="AN174" s="252"/>
      <c r="AO174" s="252"/>
      <c r="AP174" s="252"/>
      <c r="AQ174" s="252"/>
      <c r="AR174" s="252"/>
      <c r="AS174" s="252"/>
      <c r="AT174" s="252"/>
      <c r="AU174" s="252"/>
      <c r="AV174" s="252"/>
      <c r="AW174" s="252"/>
      <c r="AX174" s="252"/>
      <c r="AY174" s="252"/>
      <c r="AZ174" s="252"/>
      <c r="BA174" s="252"/>
      <c r="BB174" s="252"/>
      <c r="BC174" s="252"/>
      <c r="BD174" s="252"/>
      <c r="BE174" s="252"/>
      <c r="BF174" s="252"/>
      <c r="BG174" s="252"/>
      <c r="BH174" s="252"/>
      <c r="BI174" s="252"/>
      <c r="BJ174" s="252"/>
      <c r="BK174" s="252"/>
      <c r="BL174" s="252"/>
      <c r="BM174" s="252"/>
      <c r="BN174" s="252"/>
      <c r="BO174" s="252"/>
      <c r="BP174" s="252"/>
      <c r="BQ174" s="252"/>
      <c r="BR174" s="252"/>
      <c r="BS174" s="252"/>
      <c r="BT174" s="252"/>
      <c r="BU174" s="252"/>
      <c r="BV174" s="252"/>
      <c r="BW174" s="252"/>
      <c r="BX174" s="252"/>
      <c r="BY174" s="252"/>
      <c r="BZ174" s="252"/>
      <c r="CA174" s="252"/>
      <c r="CB174" s="252"/>
      <c r="CC174" s="252"/>
      <c r="CD174" s="252"/>
      <c r="CE174" s="252"/>
      <c r="CF174" s="252"/>
      <c r="CG174" s="252"/>
      <c r="CH174" s="252"/>
      <c r="CI174" s="252"/>
      <c r="CJ174" s="252"/>
      <c r="CK174" s="252"/>
      <c r="CL174" s="252"/>
      <c r="CM174" s="252"/>
      <c r="CN174" s="252"/>
      <c r="CO174" s="252"/>
      <c r="CP174" s="252"/>
      <c r="CQ174" s="252"/>
      <c r="CR174" s="252"/>
      <c r="CS174" s="252"/>
      <c r="CT174" s="252"/>
    </row>
  </sheetData>
  <mergeCells count="23">
    <mergeCell ref="D6:D9"/>
    <mergeCell ref="C6:C9"/>
    <mergeCell ref="L6:L9"/>
    <mergeCell ref="K6:K9"/>
    <mergeCell ref="J6:J9"/>
    <mergeCell ref="I6:I9"/>
    <mergeCell ref="H6:H9"/>
    <mergeCell ref="B107:AJ107"/>
    <mergeCell ref="N7:X7"/>
    <mergeCell ref="Z7:AJ7"/>
    <mergeCell ref="N8:P8"/>
    <mergeCell ref="R8:T8"/>
    <mergeCell ref="V8:X8"/>
    <mergeCell ref="Z8:AB8"/>
    <mergeCell ref="AD8:AF8"/>
    <mergeCell ref="AH8:AJ8"/>
    <mergeCell ref="B104:AE104"/>
    <mergeCell ref="B103:Z103"/>
    <mergeCell ref="B6:B9"/>
    <mergeCell ref="N6:AJ6"/>
    <mergeCell ref="G6:G9"/>
    <mergeCell ref="F6:F9"/>
    <mergeCell ref="E6:E9"/>
  </mergeCells>
  <conditionalFormatting sqref="Z16:AB20 Z23:AB60 Z11:AB14 AD23:AF48 AD16:AF20 AD50:AF60 AD11:AF14 AH16:AJ20 AH23:AJ60 AH11:AJ14">
    <cfRule type="expression" dxfId="2035" priority="126">
      <formula>OR(AND(Z11="",+$B11="Ghana (2012)"),AND(Z11="",+$B11="South Africa (2010)"),AND(Z11="",+$B11="Sri Lanka (2009)"),AND(Z11="",+$B11="Tanzania (2011)"))</formula>
    </cfRule>
    <cfRule type="expression" dxfId="2034" priority="127">
      <formula>OR(AND(Z11="",+$B11="Croatia (2014)"),AND(Z11="",+$B11="Albania (2015)"),AND(Z11="",+$B11="Poland (2014)"),AND(Z11="",+$B11="United States (2011)"),AND(Z11="",+$B11="Ethiopia (2010)"),AND(Z11="",+$B11="Georgia (2013)"),AND(Z11="",+$B11="Iran (2011)"),AND(Z11="",+$B11="Paraguay (2014) "),AND(Z11="",+$B11="Peru (2009)"),AND(Z11="",+$B11="Peru (2011)"),AND(Z11="",+$B11="Uganda (2012)"))</formula>
    </cfRule>
  </conditionalFormatting>
  <conditionalFormatting sqref="N58:P59 R58:T59 V58:X59">
    <cfRule type="expression" dxfId="2033" priority="123">
      <formula>AND(N58="",+$B58="Ethiopia (2010)")</formula>
    </cfRule>
    <cfRule type="expression" dxfId="2032" priority="124">
      <formula>AND(N58="",+$B58="Georgia (2013)")</formula>
    </cfRule>
    <cfRule type="expression" dxfId="2031" priority="125">
      <formula>AND(N58="",+$B58="United States (2011)")</formula>
    </cfRule>
  </conditionalFormatting>
  <conditionalFormatting sqref="Z58:AB59 AD58:AF59 AH58:AJ59">
    <cfRule type="expression" dxfId="2030" priority="121">
      <formula>OR(AND(Z58="",+$B58="Ghana (2012)"),AND(Z58="",+$B58="South Africa (2010)"),AND(Z58="",+$B58="Sri Lanka (2009)"),AND(Z58="",+$B58="Tanzania (2011)"))</formula>
    </cfRule>
    <cfRule type="expression" dxfId="2029" priority="122">
      <formula>OR(AND(Z58="",+$B58="United States (2011)"),AND(Z58="",+$B58="Ethiopia (2010)"),AND(Z58="",+$B58="Georgia (2013)"),AND(Z58="",+$B58="Iran (2011)"),AND(Z58="",+$B58="Paraguay (2014) "),AND(Z58="",+$B58="Peru (2011)"),AND(Z58="",+$B58="Uganda (2012)"))</formula>
    </cfRule>
  </conditionalFormatting>
  <conditionalFormatting sqref="E38:L40 E10:L14 E16:L19 F20:L20 E22:L35 E43:L43 E41:I42 E45:L48 E44:I44 E58:L60 E57:I57 E51:L56">
    <cfRule type="expression" dxfId="2028" priority="115">
      <formula>AND(E10="",+$B10="Argentina (2012)")</formula>
    </cfRule>
  </conditionalFormatting>
  <conditionalFormatting sqref="E10:L10">
    <cfRule type="expression" dxfId="2027" priority="109">
      <formula>AND(E10="",+$B10="Argentina (2012)")</formula>
    </cfRule>
  </conditionalFormatting>
  <conditionalFormatting sqref="N22 V22 N16:P20 N23:P60 N11:P14 R10:T60 V16:X20 V23:X60 V10:X14 Z22:AB22 AD22:AF22 AH22:AJ22">
    <cfRule type="expression" dxfId="2026" priority="128">
      <formula>AND(N10="",+$B10="Ethiopia (2010)")</formula>
    </cfRule>
    <cfRule type="expression" dxfId="2025" priority="129">
      <formula>AND(N10="",+$B10="Georgia (2013)")</formula>
    </cfRule>
    <cfRule type="expression" dxfId="2024" priority="130">
      <formula>OR(AND(N10="",+$B10="Croatia (2014)"),AND(N10="",+$B10="Albania (2015)"),AND(N10="",+$B10="Poland (2014)"),AND(N10="",+$B10="Peru (2009)"),AND(N10="",+$B10="United States (2011)"))</formula>
    </cfRule>
  </conditionalFormatting>
  <conditionalFormatting sqref="E21:L21">
    <cfRule type="expression" dxfId="2023" priority="102">
      <formula>AND(E21="",+$B21="Argentina (2012)")</formula>
    </cfRule>
  </conditionalFormatting>
  <conditionalFormatting sqref="E21:L21">
    <cfRule type="expression" dxfId="2022" priority="101">
      <formula>AND(E21="",+$B21="Argentina (2012)")</formula>
    </cfRule>
  </conditionalFormatting>
  <conditionalFormatting sqref="E49:L49 E50:I50">
    <cfRule type="expression" dxfId="2021" priority="97">
      <formula>AND(E49="",+$B49="Argentina (2012)")</formula>
    </cfRule>
  </conditionalFormatting>
  <conditionalFormatting sqref="E49:L49 E50:I50">
    <cfRule type="expression" dxfId="2020" priority="96">
      <formula>AND(E49="",+$B49="Argentina (2012)")</formula>
    </cfRule>
  </conditionalFormatting>
  <conditionalFormatting sqref="E36:I37">
    <cfRule type="expression" dxfId="2019" priority="92">
      <formula>AND(E36="",+$B36="Argentina (2012)")</formula>
    </cfRule>
  </conditionalFormatting>
  <conditionalFormatting sqref="E36:I37">
    <cfRule type="expression" dxfId="2018" priority="91">
      <formula>AND(E36="",+$B36="Argentina (2012)")</formula>
    </cfRule>
  </conditionalFormatting>
  <conditionalFormatting sqref="J36:L36">
    <cfRule type="expression" dxfId="2017" priority="90">
      <formula>AND(J36="",+$B36="Argentina (2012)")</formula>
    </cfRule>
  </conditionalFormatting>
  <conditionalFormatting sqref="J36:L36">
    <cfRule type="expression" dxfId="2016" priority="89">
      <formula>AND(J36="",+$B36="Argentina (2012)")</formula>
    </cfRule>
  </conditionalFormatting>
  <conditionalFormatting sqref="E15:L15">
    <cfRule type="expression" dxfId="2015" priority="85">
      <formula>AND(E15="",+$B15="Argentina (2012)")</formula>
    </cfRule>
  </conditionalFormatting>
  <conditionalFormatting sqref="E15:L15">
    <cfRule type="expression" dxfId="2014" priority="84">
      <formula>AND(E15="",+$B15="Argentina (2012)")</formula>
    </cfRule>
  </conditionalFormatting>
  <conditionalFormatting sqref="AD10:AF10">
    <cfRule type="expression" dxfId="2013" priority="76">
      <formula>AND(AD10="",+$B10="Ethiopia (2010)")</formula>
    </cfRule>
    <cfRule type="expression" dxfId="2012" priority="77">
      <formula>AND(AD10="",+$B10="Georgia (2013)")</formula>
    </cfRule>
    <cfRule type="expression" dxfId="2011" priority="78">
      <formula>OR(AND(AD10="",+$B10="Croatia (2014)"),AND(AD10="",+$B10="Albania (2015)"),AND(AD10="",+$B10="Poland (2014)"),AND(AD10="",+$B10="Peru (2009)"),AND(AD10="",+$B10="United States (2011)"))</formula>
    </cfRule>
  </conditionalFormatting>
  <conditionalFormatting sqref="AE49:AF49">
    <cfRule type="expression" dxfId="2010" priority="70">
      <formula>AND(AE49="",+$B49="Ethiopia (2010)")</formula>
    </cfRule>
    <cfRule type="expression" dxfId="2009" priority="71">
      <formula>AND(AE49="",+$B49="Georgia (2013)")</formula>
    </cfRule>
    <cfRule type="expression" dxfId="2008" priority="72">
      <formula>OR(AND(AE49="",+$B49="Croatia (2014)"),AND(AE49="",+$B49="Albania (2015)"),AND(AE49="",+$B49="Poland (2014)"),AND(AE49="",+$B49="Peru (2009)"),AND(AE49="",+$B49="United States (2011)"))</formula>
    </cfRule>
  </conditionalFormatting>
  <conditionalFormatting sqref="AD49">
    <cfRule type="expression" dxfId="2007" priority="66">
      <formula>OR(AND(AD49="",+$B49="Ghana (2012)"),AND(AD49="",+$B49="South Africa (2010)"),AND(AD49="",+$B49="Sri Lanka (2009)"),AND(AD49="",+$B49="Tanzania (2011)"))</formula>
    </cfRule>
    <cfRule type="expression" dxfId="2006" priority="67">
      <formula>OR(AND(AD49="",+$B49="Croatia (2014)"),AND(AD49="",+$B49="Albania (2015)"),AND(AD49="",+$B49="Poland (2014)"),AND(AD49="",+$B49="United States (2011)"),AND(AD49="",+$B49="Ethiopia (2010)"),AND(AD49="",+$B49="Georgia (2013)"),AND(AD49="",+$B49="Iran (2011)"),AND(AD49="",+$B49="Paraguay (2014) "),AND(AD49="",+$B49="Peru (2009)"),AND(AD49="",+$B49="Peru (2011)"),AND(AD49="",+$B49="Uganda (2012)"))</formula>
    </cfRule>
  </conditionalFormatting>
  <conditionalFormatting sqref="E20">
    <cfRule type="expression" dxfId="2005" priority="22">
      <formula>AND(E20="",+$B20="Argentina (2012)")</formula>
    </cfRule>
  </conditionalFormatting>
  <conditionalFormatting sqref="E20">
    <cfRule type="expression" dxfId="2004" priority="21">
      <formula>AND(E20="",+$B20="Argentina (2012)")</formula>
    </cfRule>
  </conditionalFormatting>
  <conditionalFormatting sqref="J37:L37">
    <cfRule type="expression" dxfId="2003" priority="20">
      <formula>AND(J37="",+$B37="Argentina (2012)")</formula>
    </cfRule>
  </conditionalFormatting>
  <conditionalFormatting sqref="J41:L42">
    <cfRule type="expression" dxfId="2002" priority="19">
      <formula>AND(J41="",+$B41="Argentina (2012)")</formula>
    </cfRule>
  </conditionalFormatting>
  <conditionalFormatting sqref="J44:L44">
    <cfRule type="expression" dxfId="2001" priority="18">
      <formula>AND(J44="",+$B44="Argentina (2012)")</formula>
    </cfRule>
  </conditionalFormatting>
  <conditionalFormatting sqref="J50:L50">
    <cfRule type="expression" dxfId="2000" priority="17">
      <formula>AND(J50="",+$B50="Argentina (2012)")</formula>
    </cfRule>
  </conditionalFormatting>
  <conditionalFormatting sqref="J57:L57">
    <cfRule type="expression" dxfId="1999" priority="16">
      <formula>AND(J57="",+$B57="Argentina (2012)")</formula>
    </cfRule>
  </conditionalFormatting>
  <conditionalFormatting sqref="AI10:AJ10">
    <cfRule type="expression" dxfId="1998" priority="13">
      <formula>AND(AI10="",+$B10="Ethiopia (2010)")</formula>
    </cfRule>
    <cfRule type="expression" dxfId="1997" priority="14">
      <formula>AND(AI10="",+$B10="Georgia (2013)")</formula>
    </cfRule>
    <cfRule type="expression" dxfId="1996" priority="15">
      <formula>OR(AND(AI10="",+$B10="Croatia (2014)"),AND(AI10="",+$B10="Albania (2015)"),AND(AI10="",+$B10="Poland (2014)"),AND(AI10="",+$B10="Peru (2009)"),AND(AI10="",+$B10="United States (2011)"))</formula>
    </cfRule>
  </conditionalFormatting>
  <conditionalFormatting sqref="O22:P22">
    <cfRule type="expression" dxfId="1995" priority="10">
      <formula>AND(O22="",+$B22="Ethiopia (2010)")</formula>
    </cfRule>
    <cfRule type="expression" dxfId="1994" priority="11">
      <formula>AND(O22="",+$B22="Georgia (2013)")</formula>
    </cfRule>
    <cfRule type="expression" dxfId="1993" priority="12">
      <formula>OR(AND(O22="",+$B22="Croatia (2014)"),AND(O22="",+$B22="Albania (2015)"),AND(O22="",+$B22="Poland (2014)"),AND(O22="",+$B22="Peru (2009)"),AND(O22="",+$B22="United States (2011)"))</formula>
    </cfRule>
  </conditionalFormatting>
  <conditionalFormatting sqref="W22:X22">
    <cfRule type="expression" dxfId="1992" priority="7">
      <formula>AND(W22="",+$B22="Ethiopia (2010)")</formula>
    </cfRule>
    <cfRule type="expression" dxfId="1991" priority="8">
      <formula>AND(W22="",+$B22="Georgia (2013)")</formula>
    </cfRule>
    <cfRule type="expression" dxfId="1990" priority="9">
      <formula>OR(AND(W22="",+$B22="Croatia (2014)"),AND(W22="",+$B22="Albania (2015)"),AND(W22="",+$B22="Poland (2014)"),AND(W22="",+$B22="Peru (2009)"),AND(W22="",+$B22="United States (2011)"))</formula>
    </cfRule>
  </conditionalFormatting>
  <hyperlinks>
    <hyperlink ref="A1" location="Contents!A1" display="Go to Contents" xr:uid="{00000000-0004-0000-0500-000000000000}"/>
  </hyperlinks>
  <pageMargins left="0.7" right="0.7" top="0.75" bottom="0.75" header="0.3" footer="0.3"/>
  <pageSetup scale="1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0BE0-2346-404B-A863-512E81A4F3FA}">
  <sheetPr>
    <pageSetUpPr fitToPage="1"/>
  </sheetPr>
  <dimension ref="A1:CZ168"/>
  <sheetViews>
    <sheetView showGridLines="0" topLeftCell="I2" zoomScale="75" zoomScaleNormal="115" workbookViewId="0">
      <selection activeCell="AI14" sqref="AI14"/>
    </sheetView>
  </sheetViews>
  <sheetFormatPr baseColWidth="10" defaultColWidth="10.83203125" defaultRowHeight="14"/>
  <cols>
    <col min="1" max="1" width="5" style="274" customWidth="1" collapsed="1"/>
    <col min="2" max="2" width="24.83203125" style="252" customWidth="1" collapsed="1"/>
    <col min="3" max="3" width="13" style="252" customWidth="1" collapsed="1"/>
    <col min="4" max="9" width="14.1640625" style="252" customWidth="1" collapsed="1"/>
    <col min="10" max="10" width="2.33203125" style="241" customWidth="1" collapsed="1"/>
    <col min="11" max="11" width="13.33203125" style="241" customWidth="1" collapsed="1"/>
    <col min="12" max="13" width="11.6640625" style="241" customWidth="1" collapsed="1"/>
    <col min="14" max="14" width="1.1640625" style="241" customWidth="1" collapsed="1"/>
    <col min="15" max="15" width="13.6640625" style="241" customWidth="1" collapsed="1"/>
    <col min="16" max="17" width="11.6640625" style="241" customWidth="1" collapsed="1"/>
    <col min="18" max="18" width="1" style="241" customWidth="1" collapsed="1"/>
    <col min="19" max="19" width="13.6640625" style="241" customWidth="1" collapsed="1"/>
    <col min="20" max="20" width="10.83203125" style="241" collapsed="1"/>
    <col min="21" max="21" width="10.83203125" style="241" customWidth="1" collapsed="1"/>
    <col min="22" max="22" width="3.1640625" style="241" customWidth="1" collapsed="1"/>
    <col min="23" max="25" width="11.6640625" style="241" customWidth="1" collapsed="1"/>
    <col min="26" max="26" width="1" style="241" customWidth="1" collapsed="1"/>
    <col min="27" max="29" width="11.6640625" style="241" customWidth="1" collapsed="1"/>
    <col min="30" max="30" width="0.83203125" style="241" customWidth="1" collapsed="1"/>
    <col min="31" max="32" width="10.83203125" style="241" collapsed="1"/>
    <col min="33" max="33" width="10.83203125" style="241" customWidth="1" collapsed="1"/>
    <col min="34" max="35" width="10.83203125" style="252" collapsed="1"/>
    <col min="36" max="38" width="16.83203125" style="252" bestFit="1" customWidth="1" collapsed="1"/>
    <col min="39" max="39" width="10.83203125" style="252" collapsed="1"/>
    <col min="40" max="42" width="16.83203125" style="252" bestFit="1" customWidth="1" collapsed="1"/>
    <col min="43" max="43" width="10.83203125" style="252" collapsed="1"/>
    <col min="44" max="46" width="16.83203125" style="252" bestFit="1" customWidth="1" collapsed="1"/>
    <col min="47" max="47" width="10.83203125" style="252" collapsed="1"/>
    <col min="48" max="50" width="16.83203125" style="252" bestFit="1" customWidth="1" collapsed="1"/>
    <col min="51" max="51" width="10.83203125" style="252" collapsed="1"/>
    <col min="52" max="54" width="16.83203125" style="252" bestFit="1" customWidth="1" collapsed="1"/>
    <col min="55" max="55" width="10.83203125" style="252" collapsed="1"/>
    <col min="56" max="58" width="16.83203125" style="252" bestFit="1" customWidth="1" collapsed="1"/>
    <col min="59" max="98" width="10.83203125" style="252" collapsed="1"/>
    <col min="99" max="104" width="10.83203125" style="252"/>
    <col min="105" max="16384" width="10.83203125" style="252" collapsed="1"/>
  </cols>
  <sheetData>
    <row r="1" spans="1:60" ht="33" customHeight="1">
      <c r="A1" s="519" t="s">
        <v>209</v>
      </c>
    </row>
    <row r="2" spans="1:60" ht="33" customHeight="1">
      <c r="A2" s="519"/>
    </row>
    <row r="3" spans="1:60" ht="26" customHeight="1">
      <c r="B3" s="360" t="s">
        <v>444</v>
      </c>
      <c r="C3" s="360"/>
      <c r="D3" s="360"/>
      <c r="E3" s="360"/>
      <c r="F3" s="360"/>
      <c r="G3" s="360"/>
      <c r="H3" s="360"/>
      <c r="I3" s="360"/>
    </row>
    <row r="4" spans="1:60" ht="16">
      <c r="B4" s="397" t="s">
        <v>0</v>
      </c>
      <c r="C4" s="397"/>
      <c r="D4" s="397"/>
      <c r="E4" s="397"/>
      <c r="F4" s="397"/>
      <c r="G4" s="397"/>
      <c r="H4" s="397"/>
      <c r="I4" s="397"/>
    </row>
    <row r="5" spans="1:60" ht="22" thickBot="1">
      <c r="B5" s="520"/>
      <c r="C5" s="264"/>
      <c r="D5" s="261"/>
      <c r="E5" s="261"/>
      <c r="F5" s="261"/>
      <c r="G5" s="261"/>
      <c r="H5" s="261"/>
      <c r="I5" s="261"/>
      <c r="K5" s="261"/>
      <c r="L5" s="264"/>
      <c r="M5" s="261"/>
      <c r="N5" s="261"/>
      <c r="O5" s="261"/>
      <c r="P5" s="261"/>
      <c r="Q5" s="261"/>
      <c r="R5" s="261"/>
      <c r="S5" s="261"/>
      <c r="T5" s="261"/>
      <c r="U5" s="261"/>
      <c r="V5" s="399"/>
      <c r="W5" s="261"/>
      <c r="X5" s="264"/>
      <c r="Y5" s="264"/>
      <c r="Z5" s="264"/>
      <c r="AA5" s="264"/>
      <c r="AB5" s="264"/>
      <c r="AC5" s="264"/>
      <c r="AD5" s="264"/>
      <c r="AE5" s="264"/>
      <c r="AF5" s="264"/>
      <c r="AG5" s="264"/>
    </row>
    <row r="6" spans="1:60" ht="31" customHeight="1" thickBot="1">
      <c r="B6" s="1212" t="s">
        <v>3</v>
      </c>
      <c r="C6" s="1217" t="s">
        <v>1</v>
      </c>
      <c r="D6" s="1217" t="s">
        <v>4</v>
      </c>
      <c r="E6" s="1217" t="s">
        <v>359</v>
      </c>
      <c r="F6" s="1217" t="s">
        <v>360</v>
      </c>
      <c r="G6" s="1217" t="s">
        <v>298</v>
      </c>
      <c r="H6" s="1217" t="s">
        <v>242</v>
      </c>
      <c r="I6" s="1217" t="s">
        <v>361</v>
      </c>
      <c r="K6" s="1215" t="s">
        <v>477</v>
      </c>
      <c r="L6" s="1216"/>
      <c r="M6" s="1216"/>
      <c r="N6" s="1216"/>
      <c r="O6" s="1216"/>
      <c r="P6" s="1216"/>
      <c r="Q6" s="1216"/>
      <c r="R6" s="1216"/>
      <c r="S6" s="1216"/>
      <c r="T6" s="1216"/>
      <c r="U6" s="1216"/>
      <c r="V6" s="1216"/>
      <c r="W6" s="1216"/>
      <c r="X6" s="1216"/>
      <c r="Y6" s="1216"/>
      <c r="Z6" s="1216"/>
      <c r="AA6" s="1216"/>
      <c r="AB6" s="1216"/>
      <c r="AC6" s="1216"/>
      <c r="AD6" s="1216"/>
      <c r="AE6" s="1216"/>
      <c r="AF6" s="1216"/>
      <c r="AG6" s="1216"/>
    </row>
    <row r="7" spans="1:60" s="447" customFormat="1" ht="27" customHeight="1" thickBot="1">
      <c r="A7" s="521"/>
      <c r="B7" s="1213"/>
      <c r="C7" s="1218"/>
      <c r="D7" s="1218"/>
      <c r="E7" s="1218"/>
      <c r="F7" s="1218"/>
      <c r="G7" s="1218"/>
      <c r="H7" s="1218"/>
      <c r="I7" s="1218"/>
      <c r="J7" s="522"/>
      <c r="K7" s="1220" t="s">
        <v>239</v>
      </c>
      <c r="L7" s="1221"/>
      <c r="M7" s="1221"/>
      <c r="N7" s="1202"/>
      <c r="O7" s="1221"/>
      <c r="P7" s="1221"/>
      <c r="Q7" s="1221"/>
      <c r="R7" s="1202"/>
      <c r="S7" s="1221"/>
      <c r="T7" s="1221"/>
      <c r="U7" s="1222"/>
      <c r="V7" s="242"/>
      <c r="W7" s="1204" t="s">
        <v>266</v>
      </c>
      <c r="X7" s="1202"/>
      <c r="Y7" s="1202"/>
      <c r="Z7" s="1205"/>
      <c r="AA7" s="1202"/>
      <c r="AB7" s="1202"/>
      <c r="AC7" s="1202"/>
      <c r="AD7" s="1205"/>
      <c r="AE7" s="1202"/>
      <c r="AF7" s="1202"/>
      <c r="AG7" s="1206"/>
    </row>
    <row r="8" spans="1:60" ht="28.5" customHeight="1" thickBot="1">
      <c r="B8" s="1213"/>
      <c r="C8" s="1218"/>
      <c r="D8" s="1218"/>
      <c r="E8" s="1218"/>
      <c r="F8" s="1218"/>
      <c r="G8" s="1218"/>
      <c r="H8" s="1218"/>
      <c r="I8" s="1218"/>
      <c r="J8" s="262"/>
      <c r="K8" s="1207" t="s">
        <v>409</v>
      </c>
      <c r="L8" s="1208"/>
      <c r="M8" s="1209"/>
      <c r="N8" s="262"/>
      <c r="O8" s="1209" t="s">
        <v>408</v>
      </c>
      <c r="P8" s="1208"/>
      <c r="Q8" s="1209"/>
      <c r="R8" s="262"/>
      <c r="S8" s="1209" t="s">
        <v>407</v>
      </c>
      <c r="T8" s="1208"/>
      <c r="U8" s="1210"/>
      <c r="V8" s="242"/>
      <c r="W8" s="1207" t="s">
        <v>409</v>
      </c>
      <c r="X8" s="1208"/>
      <c r="Y8" s="1210"/>
      <c r="Z8" s="265"/>
      <c r="AA8" s="1207" t="s">
        <v>408</v>
      </c>
      <c r="AB8" s="1208"/>
      <c r="AC8" s="1210"/>
      <c r="AD8" s="265"/>
      <c r="AE8" s="1207" t="s">
        <v>407</v>
      </c>
      <c r="AF8" s="1208"/>
      <c r="AG8" s="1210"/>
    </row>
    <row r="9" spans="1:60" ht="32" thickTop="1" thickBot="1">
      <c r="B9" s="1214"/>
      <c r="C9" s="1219"/>
      <c r="D9" s="1219"/>
      <c r="E9" s="1219"/>
      <c r="F9" s="1219"/>
      <c r="G9" s="1219"/>
      <c r="H9" s="1219"/>
      <c r="I9" s="1219"/>
      <c r="J9" s="262"/>
      <c r="K9" s="403" t="s">
        <v>5</v>
      </c>
      <c r="L9" s="404" t="s">
        <v>6</v>
      </c>
      <c r="M9" s="353" t="s">
        <v>7</v>
      </c>
      <c r="N9" s="262"/>
      <c r="O9" s="403" t="s">
        <v>5</v>
      </c>
      <c r="P9" s="404" t="s">
        <v>6</v>
      </c>
      <c r="Q9" s="353" t="s">
        <v>7</v>
      </c>
      <c r="R9" s="262"/>
      <c r="S9" s="403" t="s">
        <v>5</v>
      </c>
      <c r="T9" s="404" t="s">
        <v>6</v>
      </c>
      <c r="U9" s="353" t="s">
        <v>7</v>
      </c>
      <c r="V9" s="243"/>
      <c r="W9" s="403" t="s">
        <v>9</v>
      </c>
      <c r="X9" s="404" t="s">
        <v>6</v>
      </c>
      <c r="Y9" s="353" t="s">
        <v>7</v>
      </c>
      <c r="Z9" s="262"/>
      <c r="AA9" s="403" t="s">
        <v>9</v>
      </c>
      <c r="AB9" s="404" t="s">
        <v>6</v>
      </c>
      <c r="AC9" s="353" t="s">
        <v>7</v>
      </c>
      <c r="AD9" s="262"/>
      <c r="AE9" s="403" t="s">
        <v>9</v>
      </c>
      <c r="AF9" s="404" t="s">
        <v>6</v>
      </c>
      <c r="AG9" s="404" t="s">
        <v>7</v>
      </c>
    </row>
    <row r="10" spans="1:60" s="522" customFormat="1" ht="15">
      <c r="A10" s="523">
        <f>A9+1</f>
        <v>1</v>
      </c>
      <c r="B10" s="576" t="s">
        <v>709</v>
      </c>
      <c r="C10" s="577" t="s">
        <v>498</v>
      </c>
      <c r="D10" s="565" t="s">
        <v>498</v>
      </c>
      <c r="E10" s="306">
        <v>86.675567999999998</v>
      </c>
      <c r="F10" s="306">
        <v>103.44284</v>
      </c>
      <c r="G10" s="524">
        <v>111.40497000000001</v>
      </c>
      <c r="H10" s="524">
        <v>55.653664999999997</v>
      </c>
      <c r="I10" s="524">
        <v>55.587502999999998</v>
      </c>
      <c r="J10" s="339"/>
      <c r="K10" s="653"/>
      <c r="L10" s="653"/>
      <c r="M10" s="653"/>
      <c r="N10" s="281"/>
      <c r="O10" s="653"/>
      <c r="P10" s="653"/>
      <c r="Q10" s="653"/>
      <c r="R10" s="281"/>
      <c r="S10" s="653"/>
      <c r="T10" s="653"/>
      <c r="U10" s="653"/>
      <c r="V10" s="281"/>
      <c r="W10" s="653"/>
      <c r="X10" s="653"/>
      <c r="Y10" s="653"/>
      <c r="Z10" s="281"/>
      <c r="AA10" s="653"/>
      <c r="AB10" s="653"/>
      <c r="AC10" s="653"/>
      <c r="AD10" s="281"/>
      <c r="AE10" s="653"/>
      <c r="AF10" s="653"/>
      <c r="AG10" s="653"/>
    </row>
    <row r="11" spans="1:60" s="275" customFormat="1" ht="15" customHeight="1">
      <c r="A11" s="523">
        <f t="shared" ref="A11:A18" si="0">A10+1</f>
        <v>2</v>
      </c>
      <c r="B11" s="996" t="s">
        <v>10</v>
      </c>
      <c r="C11" s="289" t="s">
        <v>272</v>
      </c>
      <c r="D11" s="289" t="s">
        <v>504</v>
      </c>
      <c r="E11" s="306"/>
      <c r="F11" s="306"/>
      <c r="G11" s="524">
        <v>110.61845069336503</v>
      </c>
      <c r="H11" s="524">
        <v>1.3525982000000001</v>
      </c>
      <c r="I11" s="524">
        <v>2.7683819999999999</v>
      </c>
      <c r="J11" s="339"/>
      <c r="K11" s="283"/>
      <c r="L11" s="283"/>
      <c r="M11" s="283"/>
      <c r="N11" s="281"/>
      <c r="O11" s="283"/>
      <c r="P11" s="283"/>
      <c r="Q11" s="283"/>
      <c r="R11" s="281"/>
      <c r="S11" s="283"/>
      <c r="T11" s="283"/>
      <c r="U11" s="283"/>
      <c r="V11" s="281"/>
      <c r="W11" s="283"/>
      <c r="X11" s="283"/>
      <c r="Y11" s="283"/>
      <c r="Z11" s="281"/>
      <c r="AA11" s="283"/>
      <c r="AB11" s="283"/>
      <c r="AC11" s="283"/>
      <c r="AD11" s="281"/>
      <c r="AE11" s="283"/>
      <c r="AF11" s="283"/>
      <c r="AG11" s="283"/>
      <c r="AH11" s="522"/>
      <c r="AJ11" s="525"/>
      <c r="AK11" s="525"/>
      <c r="AL11" s="525"/>
      <c r="AM11" s="525"/>
      <c r="AN11" s="525"/>
      <c r="AO11" s="525"/>
      <c r="AP11" s="525"/>
      <c r="AQ11" s="525"/>
      <c r="AR11" s="525"/>
      <c r="AS11" s="525"/>
      <c r="AT11" s="525"/>
      <c r="AU11" s="525"/>
      <c r="AV11" s="525"/>
      <c r="AW11" s="525"/>
      <c r="AX11" s="525"/>
      <c r="AY11" s="525"/>
      <c r="AZ11" s="525"/>
      <c r="BA11" s="525"/>
      <c r="BB11" s="525"/>
      <c r="BC11" s="525"/>
      <c r="BD11" s="525"/>
      <c r="BE11" s="525"/>
      <c r="BF11" s="525"/>
      <c r="BG11" s="460"/>
      <c r="BH11" s="460"/>
    </row>
    <row r="12" spans="1:60" s="275" customFormat="1" ht="15" customHeight="1">
      <c r="A12" s="523">
        <f t="shared" si="0"/>
        <v>3</v>
      </c>
      <c r="B12" s="996" t="s">
        <v>11</v>
      </c>
      <c r="C12" s="289" t="s">
        <v>499</v>
      </c>
      <c r="D12" s="289" t="s">
        <v>499</v>
      </c>
      <c r="E12" s="306">
        <v>76.379600999999994</v>
      </c>
      <c r="F12" s="306">
        <v>107.65000999999999</v>
      </c>
      <c r="G12" s="524">
        <v>107.65000999999999</v>
      </c>
      <c r="H12" s="524">
        <v>196.18862999999999</v>
      </c>
      <c r="I12" s="524">
        <v>183.77959999999999</v>
      </c>
      <c r="J12" s="339"/>
      <c r="K12" s="283">
        <v>0.1321196516577744</v>
      </c>
      <c r="L12" s="283">
        <v>9.906417166596819E-2</v>
      </c>
      <c r="M12" s="283">
        <v>0.11966967266442367</v>
      </c>
      <c r="N12" s="281"/>
      <c r="O12" s="283">
        <v>0.25531936372775088</v>
      </c>
      <c r="P12" s="283">
        <v>0.22659737929570137</v>
      </c>
      <c r="Q12" s="283">
        <v>0.27591709186213448</v>
      </c>
      <c r="R12" s="281"/>
      <c r="S12" s="283">
        <v>0.50757823876781794</v>
      </c>
      <c r="T12" s="283">
        <v>0.50946791207060627</v>
      </c>
      <c r="U12" s="283">
        <v>0.57390340457543065</v>
      </c>
      <c r="V12" s="281"/>
      <c r="W12" s="283">
        <v>0.21503818639459121</v>
      </c>
      <c r="X12" s="283">
        <v>9.906417166596819E-2</v>
      </c>
      <c r="Y12" s="283">
        <v>0.11966967266442367</v>
      </c>
      <c r="Z12" s="281"/>
      <c r="AA12" s="283">
        <v>0.34383564431218516</v>
      </c>
      <c r="AB12" s="283">
        <v>0.22659737929570137</v>
      </c>
      <c r="AC12" s="283">
        <v>0.27591709186213448</v>
      </c>
      <c r="AD12" s="281"/>
      <c r="AE12" s="283">
        <v>0.54756476744307825</v>
      </c>
      <c r="AF12" s="283">
        <v>0.50946791207060627</v>
      </c>
      <c r="AG12" s="283">
        <v>0.57390340457543065</v>
      </c>
      <c r="AH12" s="522"/>
      <c r="AJ12" s="525"/>
      <c r="AK12" s="525"/>
      <c r="AL12" s="525"/>
      <c r="AM12" s="525"/>
      <c r="AN12" s="525"/>
      <c r="AO12" s="525"/>
      <c r="AP12" s="525"/>
      <c r="AQ12" s="525"/>
      <c r="AR12" s="525"/>
      <c r="AS12" s="525"/>
      <c r="AT12" s="525"/>
      <c r="AU12" s="525"/>
      <c r="AV12" s="525"/>
      <c r="AW12" s="525"/>
      <c r="AX12" s="525"/>
      <c r="AY12" s="525"/>
      <c r="AZ12" s="525"/>
      <c r="BA12" s="525"/>
      <c r="BB12" s="525"/>
      <c r="BC12" s="525"/>
      <c r="BD12" s="525"/>
      <c r="BE12" s="525"/>
      <c r="BF12" s="525"/>
    </row>
    <row r="13" spans="1:60" s="275" customFormat="1" ht="15" customHeight="1">
      <c r="A13" s="523">
        <f t="shared" si="0"/>
        <v>4</v>
      </c>
      <c r="B13" s="996" t="s">
        <v>713</v>
      </c>
      <c r="C13" s="289">
        <v>2015</v>
      </c>
      <c r="D13" s="289">
        <v>2016</v>
      </c>
      <c r="E13" s="817"/>
      <c r="F13" s="817"/>
      <c r="G13" s="816"/>
      <c r="H13" s="524">
        <v>759.62347</v>
      </c>
      <c r="I13" s="524">
        <v>0.18324347999999999</v>
      </c>
      <c r="J13" s="339"/>
      <c r="K13" s="651"/>
      <c r="L13" s="651"/>
      <c r="M13" s="651"/>
      <c r="N13" s="262"/>
      <c r="O13" s="651"/>
      <c r="P13" s="651"/>
      <c r="Q13" s="651"/>
      <c r="R13" s="331"/>
      <c r="S13" s="651"/>
      <c r="T13" s="651"/>
      <c r="U13" s="651"/>
      <c r="V13" s="331"/>
      <c r="W13" s="651"/>
      <c r="X13" s="651"/>
      <c r="Y13" s="651"/>
      <c r="Z13" s="331"/>
      <c r="AA13" s="651"/>
      <c r="AB13" s="651"/>
      <c r="AC13" s="651"/>
      <c r="AD13" s="265"/>
      <c r="AE13" s="651"/>
      <c r="AF13" s="651"/>
      <c r="AG13" s="651"/>
      <c r="AH13" s="522"/>
      <c r="AJ13" s="525"/>
      <c r="AK13" s="525"/>
      <c r="AL13" s="525"/>
      <c r="AM13" s="525"/>
      <c r="AN13" s="525"/>
      <c r="AO13" s="525"/>
      <c r="AP13" s="525"/>
      <c r="AQ13" s="525"/>
      <c r="AR13" s="525"/>
      <c r="AS13" s="525"/>
      <c r="AT13" s="525"/>
      <c r="AU13" s="525"/>
      <c r="AV13" s="525"/>
      <c r="AW13" s="525"/>
      <c r="AX13" s="525"/>
      <c r="AY13" s="525"/>
      <c r="AZ13" s="525"/>
      <c r="BA13" s="525"/>
      <c r="BB13" s="525"/>
      <c r="BC13" s="525"/>
      <c r="BD13" s="525"/>
      <c r="BE13" s="525"/>
      <c r="BF13" s="525"/>
    </row>
    <row r="14" spans="1:60" s="275" customFormat="1" ht="15" customHeight="1">
      <c r="A14" s="523">
        <f t="shared" si="0"/>
        <v>5</v>
      </c>
      <c r="B14" s="996" t="s">
        <v>12</v>
      </c>
      <c r="C14" s="289" t="s">
        <v>500</v>
      </c>
      <c r="D14" s="289" t="s">
        <v>500</v>
      </c>
      <c r="E14" s="306">
        <v>68.295169999999999</v>
      </c>
      <c r="F14" s="306">
        <v>109.883</v>
      </c>
      <c r="G14" s="524">
        <v>97.559483999999998</v>
      </c>
      <c r="H14" s="524">
        <v>2.5707952999999999</v>
      </c>
      <c r="I14" s="524">
        <v>2.9061056999999999</v>
      </c>
      <c r="J14" s="339"/>
      <c r="K14" s="283"/>
      <c r="L14" s="283"/>
      <c r="M14" s="283"/>
      <c r="N14" s="281"/>
      <c r="O14" s="283"/>
      <c r="P14" s="283"/>
      <c r="Q14" s="283"/>
      <c r="R14" s="281"/>
      <c r="S14" s="283"/>
      <c r="T14" s="283"/>
      <c r="U14" s="283"/>
      <c r="V14" s="281"/>
      <c r="W14" s="283"/>
      <c r="X14" s="283"/>
      <c r="Y14" s="283"/>
      <c r="Z14" s="281"/>
      <c r="AA14" s="283"/>
      <c r="AB14" s="283"/>
      <c r="AC14" s="283"/>
      <c r="AD14" s="281"/>
      <c r="AE14" s="283"/>
      <c r="AF14" s="283"/>
      <c r="AG14" s="283"/>
      <c r="AH14" s="522"/>
      <c r="AJ14" s="525"/>
      <c r="AK14" s="525"/>
      <c r="AL14" s="525"/>
      <c r="AM14" s="525"/>
      <c r="AN14" s="525"/>
      <c r="AO14" s="525"/>
      <c r="AP14" s="525"/>
      <c r="AQ14" s="525"/>
      <c r="AR14" s="525"/>
      <c r="AS14" s="525"/>
      <c r="AT14" s="525"/>
      <c r="AU14" s="525"/>
      <c r="AV14" s="525"/>
      <c r="AW14" s="525"/>
      <c r="AX14" s="525"/>
      <c r="AY14" s="525"/>
      <c r="AZ14" s="525"/>
      <c r="BA14" s="525"/>
      <c r="BB14" s="525"/>
      <c r="BC14" s="525"/>
      <c r="BD14" s="525"/>
      <c r="BE14" s="525"/>
      <c r="BF14" s="525"/>
    </row>
    <row r="15" spans="1:60" s="275" customFormat="1" ht="15" customHeight="1">
      <c r="A15" s="523">
        <f t="shared" si="0"/>
        <v>6</v>
      </c>
      <c r="B15" s="996" t="s">
        <v>688</v>
      </c>
      <c r="C15" s="289" t="s">
        <v>273</v>
      </c>
      <c r="D15" s="289" t="s">
        <v>500</v>
      </c>
      <c r="E15" s="306">
        <v>79.543671000000003</v>
      </c>
      <c r="F15" s="306">
        <v>106.63637</v>
      </c>
      <c r="G15" s="524">
        <v>95.202979999999997</v>
      </c>
      <c r="H15" s="524">
        <v>1.5713184</v>
      </c>
      <c r="I15" s="524">
        <v>1.6587826000000001</v>
      </c>
      <c r="J15" s="339"/>
      <c r="K15" s="283">
        <v>8.4076308286567439E-2</v>
      </c>
      <c r="L15" s="283">
        <v>5.8002799641482375E-2</v>
      </c>
      <c r="M15" s="283">
        <v>7.5140488899773705E-2</v>
      </c>
      <c r="N15" s="281"/>
      <c r="O15" s="283">
        <v>0.17329952568038087</v>
      </c>
      <c r="P15" s="283">
        <v>0.14536957760074889</v>
      </c>
      <c r="Q15" s="283">
        <v>0.18153755288678999</v>
      </c>
      <c r="R15" s="281"/>
      <c r="S15" s="283">
        <v>0.32203757047327536</v>
      </c>
      <c r="T15" s="283">
        <v>0.30467014546774013</v>
      </c>
      <c r="U15" s="283">
        <v>0.35930322543531384</v>
      </c>
      <c r="V15" s="281"/>
      <c r="W15" s="283">
        <v>0.12909815770194363</v>
      </c>
      <c r="X15" s="283">
        <v>5.8002799641482375E-2</v>
      </c>
      <c r="Y15" s="283">
        <v>7.5140488899773705E-2</v>
      </c>
      <c r="Z15" s="281"/>
      <c r="AA15" s="283">
        <v>0.23162424343904958</v>
      </c>
      <c r="AB15" s="283">
        <v>0.14536957760074889</v>
      </c>
      <c r="AC15" s="283">
        <v>0.18153755288678999</v>
      </c>
      <c r="AD15" s="281"/>
      <c r="AE15" s="283">
        <v>0.38645003304099868</v>
      </c>
      <c r="AF15" s="283">
        <v>0.30467014546774013</v>
      </c>
      <c r="AG15" s="283">
        <v>0.35930322543531384</v>
      </c>
      <c r="AH15" s="522"/>
      <c r="AJ15" s="525"/>
      <c r="AK15" s="525"/>
      <c r="AL15" s="525"/>
      <c r="AM15" s="525"/>
      <c r="AN15" s="525"/>
      <c r="AO15" s="525"/>
      <c r="AP15" s="525"/>
      <c r="AQ15" s="525"/>
      <c r="AR15" s="525"/>
      <c r="AS15" s="525"/>
      <c r="AT15" s="525"/>
      <c r="AU15" s="525"/>
      <c r="AV15" s="525"/>
      <c r="AW15" s="525"/>
      <c r="AX15" s="525"/>
      <c r="AY15" s="525"/>
      <c r="AZ15" s="525"/>
      <c r="BA15" s="525"/>
      <c r="BB15" s="525"/>
      <c r="BC15" s="525"/>
      <c r="BD15" s="525"/>
      <c r="BE15" s="525"/>
      <c r="BF15" s="525"/>
    </row>
    <row r="16" spans="1:60" s="522" customFormat="1" ht="15">
      <c r="A16" s="523">
        <f t="shared" si="0"/>
        <v>7</v>
      </c>
      <c r="B16" s="996" t="s">
        <v>714</v>
      </c>
      <c r="C16" s="577" t="s">
        <v>501</v>
      </c>
      <c r="D16" s="565" t="s">
        <v>501</v>
      </c>
      <c r="E16" s="306">
        <v>86.925362000000007</v>
      </c>
      <c r="F16" s="306">
        <v>102.75977</v>
      </c>
      <c r="G16" s="524">
        <v>106.97589000000001</v>
      </c>
      <c r="H16" s="524">
        <v>242.41741999999999</v>
      </c>
      <c r="I16" s="524">
        <v>222.24197000000001</v>
      </c>
      <c r="J16" s="339"/>
      <c r="K16" s="653"/>
      <c r="L16" s="653"/>
      <c r="M16" s="653"/>
      <c r="N16" s="281"/>
      <c r="O16" s="653"/>
      <c r="P16" s="653"/>
      <c r="Q16" s="653"/>
      <c r="R16" s="281"/>
      <c r="S16" s="653"/>
      <c r="T16" s="653"/>
      <c r="U16" s="653"/>
      <c r="V16" s="281"/>
      <c r="W16" s="653"/>
      <c r="X16" s="653"/>
      <c r="Y16" s="653"/>
      <c r="Z16" s="281"/>
      <c r="AA16" s="653"/>
      <c r="AB16" s="653"/>
      <c r="AC16" s="653"/>
      <c r="AD16" s="281"/>
      <c r="AE16" s="653"/>
      <c r="AF16" s="653"/>
      <c r="AG16" s="653"/>
    </row>
    <row r="17" spans="1:58" s="255" customFormat="1" ht="15" customHeight="1">
      <c r="A17" s="1102">
        <f t="shared" si="0"/>
        <v>8</v>
      </c>
      <c r="B17" s="1103" t="s">
        <v>14</v>
      </c>
      <c r="C17" s="552" t="s">
        <v>502</v>
      </c>
      <c r="D17" s="552" t="s">
        <v>502</v>
      </c>
      <c r="E17" s="1104">
        <v>83.727997999999999</v>
      </c>
      <c r="F17" s="1104">
        <v>103.34032000000001</v>
      </c>
      <c r="G17" s="1105">
        <v>108.49979999999999</v>
      </c>
      <c r="H17" s="1105">
        <v>387.36</v>
      </c>
      <c r="I17" s="1105">
        <v>370.19873999999999</v>
      </c>
      <c r="J17" s="344"/>
      <c r="K17" s="1109">
        <v>9.893418714725398E-3</v>
      </c>
      <c r="L17" s="1109">
        <v>3.3120233348916121E-3</v>
      </c>
      <c r="M17" s="1109">
        <v>3.6202020848251867E-3</v>
      </c>
      <c r="N17" s="279"/>
      <c r="O17" s="1109">
        <v>2.7446336882952168E-2</v>
      </c>
      <c r="P17" s="1109">
        <v>1.1221461665501579E-2</v>
      </c>
      <c r="Q17" s="1109">
        <v>1.3225029190925313E-2</v>
      </c>
      <c r="R17" s="279"/>
      <c r="S17" s="1109">
        <v>8.4873633094248516E-2</v>
      </c>
      <c r="T17" s="1109">
        <v>5.3164253420752254E-2</v>
      </c>
      <c r="U17" s="1109">
        <v>6.7531827221247023E-2</v>
      </c>
      <c r="V17" s="279"/>
      <c r="W17" s="1109">
        <v>1.2797878840086581E-2</v>
      </c>
      <c r="X17" s="1109">
        <v>3.3120233348916121E-3</v>
      </c>
      <c r="Y17" s="1109">
        <v>3.6202020848251867E-3</v>
      </c>
      <c r="Z17" s="279"/>
      <c r="AA17" s="1109">
        <v>3.3789035709386857E-2</v>
      </c>
      <c r="AB17" s="1109">
        <v>1.1221461665501579E-2</v>
      </c>
      <c r="AC17" s="1109">
        <v>1.3225029190925313E-2</v>
      </c>
      <c r="AD17" s="279"/>
      <c r="AE17" s="1109">
        <v>0.10074205710996134</v>
      </c>
      <c r="AF17" s="1109">
        <v>5.3187143719026747E-2</v>
      </c>
      <c r="AG17" s="1109">
        <v>6.7644424308708651E-2</v>
      </c>
      <c r="AH17" s="252"/>
      <c r="AJ17" s="1108"/>
      <c r="AK17" s="1108"/>
      <c r="AL17" s="1108"/>
      <c r="AM17" s="1108"/>
      <c r="AN17" s="1108"/>
      <c r="AO17" s="1108"/>
      <c r="AP17" s="1108"/>
      <c r="AQ17" s="1108"/>
      <c r="AR17" s="1108"/>
      <c r="AS17" s="1108"/>
      <c r="AT17" s="1108"/>
      <c r="AU17" s="1108"/>
      <c r="AV17" s="1108"/>
      <c r="AW17" s="1108"/>
      <c r="AX17" s="1108"/>
      <c r="AY17" s="1108"/>
      <c r="AZ17" s="1108"/>
      <c r="BA17" s="1108"/>
      <c r="BB17" s="1108"/>
      <c r="BC17" s="1108"/>
      <c r="BD17" s="1108"/>
      <c r="BE17" s="1108"/>
      <c r="BF17" s="1108"/>
    </row>
    <row r="18" spans="1:58" s="275" customFormat="1" ht="15" customHeight="1">
      <c r="A18" s="523">
        <f t="shared" si="0"/>
        <v>9</v>
      </c>
      <c r="B18" s="996" t="s">
        <v>15</v>
      </c>
      <c r="C18" s="289" t="s">
        <v>503</v>
      </c>
      <c r="D18" s="289" t="s">
        <v>503</v>
      </c>
      <c r="E18" s="306">
        <v>79.671288000000004</v>
      </c>
      <c r="F18" s="306">
        <v>103.41503</v>
      </c>
      <c r="G18" s="524">
        <v>100</v>
      </c>
      <c r="H18" s="524">
        <v>1191.7421999999999</v>
      </c>
      <c r="I18" s="524">
        <v>1196.9546</v>
      </c>
      <c r="J18" s="339"/>
      <c r="K18" s="283">
        <v>9.2493597423639815E-2</v>
      </c>
      <c r="L18" s="283">
        <v>8.2351077708227124E-2</v>
      </c>
      <c r="M18" s="283">
        <v>8.3489481054681403E-2</v>
      </c>
      <c r="N18" s="281"/>
      <c r="O18" s="283">
        <v>0.20425277554039323</v>
      </c>
      <c r="P18" s="283">
        <v>0.19390611825542101</v>
      </c>
      <c r="Q18" s="283">
        <v>0.19755381316350418</v>
      </c>
      <c r="R18" s="281"/>
      <c r="S18" s="283">
        <v>0.39280098127065288</v>
      </c>
      <c r="T18" s="283">
        <v>0.39518562257461304</v>
      </c>
      <c r="U18" s="283">
        <v>0.40779306850564773</v>
      </c>
      <c r="V18" s="281"/>
      <c r="W18" s="283">
        <v>0.10015805793576317</v>
      </c>
      <c r="X18" s="283">
        <v>8.2351077708227124E-2</v>
      </c>
      <c r="Y18" s="283">
        <v>8.3489481054681403E-2</v>
      </c>
      <c r="Z18" s="281"/>
      <c r="AA18" s="283">
        <v>0.21661660139999628</v>
      </c>
      <c r="AB18" s="283">
        <v>0.19390611825542101</v>
      </c>
      <c r="AC18" s="283">
        <v>0.19755381316350418</v>
      </c>
      <c r="AD18" s="281"/>
      <c r="AE18" s="283">
        <v>0.41467992453841396</v>
      </c>
      <c r="AF18" s="283">
        <v>0.39518562257461304</v>
      </c>
      <c r="AG18" s="283">
        <v>0.40779306850564773</v>
      </c>
      <c r="AH18" s="522"/>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row>
    <row r="19" spans="1:58" s="275" customFormat="1" ht="15" customHeight="1">
      <c r="A19" s="523"/>
      <c r="B19" s="996" t="s">
        <v>279</v>
      </c>
      <c r="C19" s="289" t="s">
        <v>501</v>
      </c>
      <c r="D19" s="289" t="s">
        <v>501</v>
      </c>
      <c r="E19" s="306">
        <v>79.671287000000007</v>
      </c>
      <c r="F19" s="306">
        <v>103.41503</v>
      </c>
      <c r="G19" s="524">
        <v>111.99978</v>
      </c>
      <c r="H19" s="524">
        <v>1191.7421999999999</v>
      </c>
      <c r="I19" s="524">
        <v>1196.9546</v>
      </c>
      <c r="J19" s="339"/>
      <c r="K19" s="283">
        <v>7.3524428996932498E-2</v>
      </c>
      <c r="L19" s="283">
        <v>6.2717580184434907E-2</v>
      </c>
      <c r="M19" s="283">
        <v>6.3969236245966482E-2</v>
      </c>
      <c r="N19" s="281"/>
      <c r="O19" s="283">
        <v>0.16711444076334261</v>
      </c>
      <c r="P19" s="283">
        <v>0.15262681261122235</v>
      </c>
      <c r="Q19" s="283">
        <v>0.15533892120945528</v>
      </c>
      <c r="R19" s="281"/>
      <c r="S19" s="283">
        <v>0.34018322483867952</v>
      </c>
      <c r="T19" s="283">
        <v>0.33386594512118523</v>
      </c>
      <c r="U19" s="283">
        <v>0.34308646186619224</v>
      </c>
      <c r="V19" s="281"/>
      <c r="W19" s="283">
        <v>8.1106096785046947E-2</v>
      </c>
      <c r="X19" s="283">
        <v>6.2717580184434907E-2</v>
      </c>
      <c r="Y19" s="283">
        <v>6.3969236245966482E-2</v>
      </c>
      <c r="Z19" s="281"/>
      <c r="AA19" s="283">
        <v>0.18115602490321661</v>
      </c>
      <c r="AB19" s="283">
        <v>0.15262681261122235</v>
      </c>
      <c r="AC19" s="283">
        <v>0.15533892120945528</v>
      </c>
      <c r="AD19" s="281"/>
      <c r="AE19" s="283">
        <v>0.36095913084399744</v>
      </c>
      <c r="AF19" s="283">
        <v>0.33386594512118523</v>
      </c>
      <c r="AG19" s="283">
        <v>0.34308646186619224</v>
      </c>
      <c r="AH19" s="522"/>
      <c r="AJ19" s="525"/>
      <c r="AK19" s="525"/>
      <c r="AL19" s="525"/>
      <c r="AM19" s="525"/>
      <c r="AN19" s="525"/>
      <c r="AO19" s="525"/>
      <c r="AP19" s="525"/>
      <c r="AQ19" s="525"/>
      <c r="AR19" s="525"/>
      <c r="AS19" s="525"/>
      <c r="AT19" s="525"/>
      <c r="AU19" s="525"/>
      <c r="AV19" s="525"/>
      <c r="AW19" s="525"/>
      <c r="AX19" s="525"/>
      <c r="AY19" s="525"/>
      <c r="AZ19" s="525"/>
      <c r="BA19" s="525"/>
      <c r="BB19" s="525"/>
      <c r="BC19" s="525"/>
      <c r="BD19" s="525"/>
      <c r="BE19" s="525"/>
      <c r="BF19" s="525"/>
    </row>
    <row r="20" spans="1:58" s="275" customFormat="1" ht="15" customHeight="1">
      <c r="A20" s="523">
        <f>A18+1</f>
        <v>10</v>
      </c>
      <c r="B20" s="996" t="s">
        <v>715</v>
      </c>
      <c r="C20" s="289">
        <v>2014</v>
      </c>
      <c r="D20" s="642"/>
      <c r="E20" s="306">
        <v>84.413689000000005</v>
      </c>
      <c r="F20" s="306">
        <v>101.84267</v>
      </c>
      <c r="G20" s="816"/>
      <c r="H20" s="524">
        <v>294.41086000000001</v>
      </c>
      <c r="I20" s="524">
        <v>220.57248999999999</v>
      </c>
      <c r="J20" s="339"/>
      <c r="K20" s="651"/>
      <c r="L20" s="651"/>
      <c r="M20" s="651"/>
      <c r="N20" s="262"/>
      <c r="O20" s="651"/>
      <c r="P20" s="651"/>
      <c r="Q20" s="651"/>
      <c r="R20" s="331"/>
      <c r="S20" s="651"/>
      <c r="T20" s="651"/>
      <c r="U20" s="651"/>
      <c r="V20" s="331"/>
      <c r="W20" s="651"/>
      <c r="X20" s="651"/>
      <c r="Y20" s="651"/>
      <c r="Z20" s="331"/>
      <c r="AA20" s="651"/>
      <c r="AB20" s="651"/>
      <c r="AC20" s="651"/>
      <c r="AD20" s="265"/>
      <c r="AE20" s="651"/>
      <c r="AF20" s="651"/>
      <c r="AG20" s="651"/>
      <c r="AH20" s="522"/>
      <c r="AJ20" s="525"/>
      <c r="AK20" s="525"/>
      <c r="AL20" s="525"/>
      <c r="AM20" s="525"/>
      <c r="AN20" s="525"/>
      <c r="AO20" s="525"/>
      <c r="AP20" s="525"/>
      <c r="AQ20" s="525"/>
      <c r="AR20" s="525"/>
      <c r="AS20" s="525"/>
      <c r="AT20" s="525"/>
      <c r="AU20" s="525"/>
      <c r="AV20" s="525"/>
      <c r="AW20" s="525"/>
      <c r="AX20" s="525"/>
      <c r="AY20" s="525"/>
      <c r="AZ20" s="525"/>
      <c r="BA20" s="525"/>
      <c r="BB20" s="525"/>
      <c r="BC20" s="525"/>
      <c r="BD20" s="525"/>
      <c r="BE20" s="525"/>
      <c r="BF20" s="525"/>
    </row>
    <row r="21" spans="1:58" s="275" customFormat="1" ht="15" customHeight="1">
      <c r="A21" s="523">
        <f>A20+1</f>
        <v>11</v>
      </c>
      <c r="B21" s="996" t="s">
        <v>16</v>
      </c>
      <c r="C21" s="289" t="s">
        <v>503</v>
      </c>
      <c r="D21" s="289" t="s">
        <v>503</v>
      </c>
      <c r="E21" s="306">
        <v>63.470568999999998</v>
      </c>
      <c r="F21" s="306">
        <v>104.87815000000001</v>
      </c>
      <c r="G21" s="524">
        <v>100</v>
      </c>
      <c r="H21" s="524">
        <v>278.96140000000003</v>
      </c>
      <c r="I21" s="524">
        <v>343.78566999999998</v>
      </c>
      <c r="J21" s="339"/>
      <c r="K21" s="283"/>
      <c r="L21" s="283"/>
      <c r="M21" s="283"/>
      <c r="N21" s="281"/>
      <c r="O21" s="283"/>
      <c r="P21" s="283"/>
      <c r="Q21" s="283"/>
      <c r="R21" s="281"/>
      <c r="S21" s="283"/>
      <c r="T21" s="283"/>
      <c r="U21" s="283"/>
      <c r="V21" s="281"/>
      <c r="W21" s="283"/>
      <c r="X21" s="283"/>
      <c r="Y21" s="283"/>
      <c r="Z21" s="281"/>
      <c r="AA21" s="283"/>
      <c r="AB21" s="283"/>
      <c r="AC21" s="283"/>
      <c r="AD21" s="281"/>
      <c r="AE21" s="283"/>
      <c r="AF21" s="283"/>
      <c r="AG21" s="283"/>
      <c r="AH21" s="522"/>
      <c r="AJ21" s="525"/>
      <c r="AK21" s="525"/>
      <c r="AL21" s="525"/>
      <c r="AM21" s="525"/>
      <c r="AN21" s="525"/>
      <c r="AO21" s="525"/>
      <c r="AP21" s="525"/>
      <c r="AQ21" s="525"/>
      <c r="AR21" s="525"/>
      <c r="AS21" s="525"/>
      <c r="AT21" s="525"/>
      <c r="AU21" s="525"/>
      <c r="AV21" s="525"/>
      <c r="AW21" s="525"/>
      <c r="AX21" s="525"/>
      <c r="AY21" s="525"/>
      <c r="AZ21" s="525"/>
      <c r="BA21" s="525"/>
      <c r="BB21" s="525"/>
      <c r="BC21" s="525"/>
      <c r="BD21" s="525"/>
      <c r="BE21" s="525"/>
      <c r="BF21" s="525"/>
    </row>
    <row r="22" spans="1:58" s="522" customFormat="1">
      <c r="A22" s="523">
        <f t="shared" ref="A22:A38" si="1">A21+1</f>
        <v>12</v>
      </c>
      <c r="B22" s="996" t="s">
        <v>710</v>
      </c>
      <c r="C22" s="289" t="s">
        <v>501</v>
      </c>
      <c r="D22" s="289" t="s">
        <v>501</v>
      </c>
      <c r="E22" s="306">
        <v>85.835718999999997</v>
      </c>
      <c r="F22" s="306">
        <v>102.27273</v>
      </c>
      <c r="G22" s="524">
        <v>107.87402</v>
      </c>
      <c r="H22" s="524">
        <v>4.4176406000000004</v>
      </c>
      <c r="I22" s="524">
        <v>4.2908092</v>
      </c>
      <c r="J22" s="339"/>
      <c r="K22" s="653"/>
      <c r="L22" s="653"/>
      <c r="M22" s="653"/>
      <c r="N22" s="281"/>
      <c r="O22" s="653"/>
      <c r="P22" s="653"/>
      <c r="Q22" s="653"/>
      <c r="R22" s="281"/>
      <c r="S22" s="653"/>
      <c r="T22" s="653"/>
      <c r="U22" s="653"/>
      <c r="V22" s="281"/>
      <c r="W22" s="653"/>
      <c r="X22" s="653"/>
      <c r="Y22" s="653"/>
      <c r="Z22" s="281"/>
      <c r="AA22" s="653"/>
      <c r="AB22" s="653"/>
      <c r="AC22" s="653"/>
      <c r="AD22" s="281"/>
      <c r="AE22" s="653"/>
      <c r="AF22" s="653"/>
      <c r="AG22" s="653"/>
    </row>
    <row r="23" spans="1:58" s="275" customFormat="1" ht="15" customHeight="1">
      <c r="A23" s="523">
        <f t="shared" si="1"/>
        <v>13</v>
      </c>
      <c r="B23" s="996" t="s">
        <v>724</v>
      </c>
      <c r="C23" s="289" t="s">
        <v>274</v>
      </c>
      <c r="D23" s="289" t="s">
        <v>502</v>
      </c>
      <c r="E23" s="306">
        <v>73.383690000000001</v>
      </c>
      <c r="F23" s="306">
        <v>108.74036</v>
      </c>
      <c r="G23" s="524">
        <v>83.790679999999995</v>
      </c>
      <c r="H23" s="524">
        <v>20.396080000000001</v>
      </c>
      <c r="I23" s="524">
        <v>20.741029999999999</v>
      </c>
      <c r="J23" s="339"/>
      <c r="K23" s="283">
        <v>6.3816389201907728E-2</v>
      </c>
      <c r="L23" s="283">
        <v>5.4462606636066745E-2</v>
      </c>
      <c r="M23" s="283">
        <v>5.6120746171454142E-2</v>
      </c>
      <c r="N23" s="281"/>
      <c r="O23" s="283">
        <v>0.16811241302401897</v>
      </c>
      <c r="P23" s="283">
        <v>0.15342891170731845</v>
      </c>
      <c r="Q23" s="283">
        <v>0.16356909770223357</v>
      </c>
      <c r="R23" s="281"/>
      <c r="S23" s="283">
        <v>0.35185857386571973</v>
      </c>
      <c r="T23" s="283">
        <v>0.34225247513494583</v>
      </c>
      <c r="U23" s="283">
        <v>0.3593741302943349</v>
      </c>
      <c r="V23" s="281"/>
      <c r="W23" s="283">
        <v>6.5916461041626101E-2</v>
      </c>
      <c r="X23" s="283">
        <v>5.4462606636066745E-2</v>
      </c>
      <c r="Y23" s="283">
        <v>5.6120746171454142E-2</v>
      </c>
      <c r="Z23" s="281"/>
      <c r="AA23" s="283">
        <v>0.17051515597145731</v>
      </c>
      <c r="AB23" s="283">
        <v>0.15342891170731845</v>
      </c>
      <c r="AC23" s="283">
        <v>0.16356909770223357</v>
      </c>
      <c r="AD23" s="281"/>
      <c r="AE23" s="283">
        <v>0.35647953326057674</v>
      </c>
      <c r="AF23" s="283">
        <v>0.34225247513494583</v>
      </c>
      <c r="AG23" s="283">
        <v>0.3593741302943349</v>
      </c>
      <c r="AH23" s="522"/>
      <c r="AJ23" s="525"/>
      <c r="AK23" s="525"/>
      <c r="AL23" s="525"/>
      <c r="AM23" s="525"/>
      <c r="AN23" s="525"/>
      <c r="AO23" s="525"/>
      <c r="AP23" s="525"/>
      <c r="AQ23" s="525"/>
      <c r="AR23" s="525"/>
      <c r="AS23" s="525"/>
      <c r="AT23" s="525"/>
      <c r="AU23" s="525"/>
      <c r="AV23" s="525"/>
      <c r="AW23" s="525"/>
      <c r="AX23" s="525"/>
      <c r="AY23" s="525"/>
      <c r="AZ23" s="525"/>
      <c r="BA23" s="525"/>
      <c r="BB23" s="525"/>
      <c r="BC23" s="525"/>
      <c r="BD23" s="525"/>
      <c r="BE23" s="525"/>
      <c r="BF23" s="525"/>
    </row>
    <row r="24" spans="1:58" s="275" customFormat="1" ht="15" customHeight="1">
      <c r="A24" s="523">
        <f t="shared" si="1"/>
        <v>14</v>
      </c>
      <c r="B24" s="996" t="s">
        <v>18</v>
      </c>
      <c r="C24" s="289" t="s">
        <v>275</v>
      </c>
      <c r="D24" s="289" t="s">
        <v>499</v>
      </c>
      <c r="E24" s="306">
        <v>80.182916000000006</v>
      </c>
      <c r="F24" s="306">
        <v>104.47453</v>
      </c>
      <c r="G24" s="524">
        <v>104.47453</v>
      </c>
      <c r="H24" s="524">
        <v>0.50084671999999997</v>
      </c>
      <c r="I24" s="524">
        <v>0.54723445000000004</v>
      </c>
      <c r="J24" s="339"/>
      <c r="K24" s="283"/>
      <c r="L24" s="283"/>
      <c r="M24" s="283"/>
      <c r="N24" s="281"/>
      <c r="O24" s="297"/>
      <c r="P24" s="297"/>
      <c r="Q24" s="297"/>
      <c r="R24" s="282"/>
      <c r="S24" s="297"/>
      <c r="T24" s="297"/>
      <c r="U24" s="297"/>
      <c r="V24" s="281"/>
      <c r="W24" s="297"/>
      <c r="X24" s="297"/>
      <c r="Y24" s="297"/>
      <c r="Z24" s="281"/>
      <c r="AA24" s="297"/>
      <c r="AB24" s="297"/>
      <c r="AC24" s="297"/>
      <c r="AD24" s="281"/>
      <c r="AE24" s="297"/>
      <c r="AF24" s="297"/>
      <c r="AG24" s="297"/>
      <c r="AH24" s="522"/>
      <c r="AJ24" s="525"/>
      <c r="AK24" s="525"/>
      <c r="AL24" s="525"/>
      <c r="AM24" s="525"/>
      <c r="AN24" s="525"/>
      <c r="AO24" s="525"/>
      <c r="AP24" s="525"/>
      <c r="AQ24" s="525"/>
      <c r="AR24" s="525"/>
      <c r="AS24" s="525"/>
      <c r="AT24" s="525"/>
      <c r="AU24" s="525"/>
      <c r="AV24" s="525"/>
      <c r="AW24" s="525"/>
      <c r="AX24" s="525"/>
      <c r="AY24" s="525"/>
      <c r="AZ24" s="525"/>
      <c r="BA24" s="525"/>
      <c r="BB24" s="525"/>
      <c r="BC24" s="525"/>
      <c r="BD24" s="525"/>
      <c r="BE24" s="525"/>
      <c r="BF24" s="525"/>
    </row>
    <row r="25" spans="1:58" s="275" customFormat="1" ht="15" customHeight="1">
      <c r="A25" s="523">
        <f t="shared" si="1"/>
        <v>15</v>
      </c>
      <c r="B25" s="996" t="s">
        <v>716</v>
      </c>
      <c r="C25" s="289">
        <v>2015</v>
      </c>
      <c r="D25" s="289">
        <v>2015</v>
      </c>
      <c r="E25" s="306">
        <v>57.757275</v>
      </c>
      <c r="F25" s="306">
        <v>110.05392000000001</v>
      </c>
      <c r="G25" s="524">
        <v>156.80304000000001</v>
      </c>
      <c r="H25" s="524">
        <v>2.0223917999999999</v>
      </c>
      <c r="I25" s="524">
        <v>1.8029792</v>
      </c>
      <c r="J25" s="339"/>
      <c r="K25" s="651"/>
      <c r="L25" s="651"/>
      <c r="M25" s="651"/>
      <c r="N25" s="262"/>
      <c r="O25" s="651"/>
      <c r="P25" s="651"/>
      <c r="Q25" s="651"/>
      <c r="R25" s="331"/>
      <c r="S25" s="651"/>
      <c r="T25" s="651"/>
      <c r="U25" s="651"/>
      <c r="V25" s="331"/>
      <c r="W25" s="651"/>
      <c r="X25" s="651"/>
      <c r="Y25" s="651"/>
      <c r="Z25" s="331"/>
      <c r="AA25" s="651"/>
      <c r="AB25" s="651"/>
      <c r="AC25" s="651"/>
      <c r="AD25" s="265"/>
      <c r="AE25" s="651"/>
      <c r="AF25" s="651"/>
      <c r="AG25" s="651"/>
      <c r="AH25" s="522"/>
      <c r="AJ25" s="525"/>
      <c r="AK25" s="525"/>
      <c r="AL25" s="525"/>
      <c r="AM25" s="525"/>
      <c r="AN25" s="525"/>
      <c r="AO25" s="525"/>
      <c r="AP25" s="525"/>
      <c r="AQ25" s="525"/>
      <c r="AR25" s="525"/>
      <c r="AS25" s="525"/>
      <c r="AT25" s="525"/>
      <c r="AU25" s="525"/>
      <c r="AV25" s="525"/>
      <c r="AW25" s="525"/>
      <c r="AX25" s="525"/>
      <c r="AY25" s="525"/>
      <c r="AZ25" s="525"/>
      <c r="BA25" s="525"/>
      <c r="BB25" s="525"/>
      <c r="BC25" s="525"/>
      <c r="BD25" s="525"/>
      <c r="BE25" s="525"/>
      <c r="BF25" s="525"/>
    </row>
    <row r="26" spans="1:58" s="275" customFormat="1" ht="15" customHeight="1">
      <c r="A26" s="523">
        <f t="shared" si="1"/>
        <v>16</v>
      </c>
      <c r="B26" s="996" t="s">
        <v>19</v>
      </c>
      <c r="C26" s="289" t="s">
        <v>499</v>
      </c>
      <c r="D26" s="289" t="s">
        <v>499</v>
      </c>
      <c r="E26" s="306">
        <v>84.240433999999993</v>
      </c>
      <c r="F26" s="306">
        <v>105.12891999999999</v>
      </c>
      <c r="G26" s="524">
        <v>105.12891999999999</v>
      </c>
      <c r="H26" s="524">
        <v>0.54998139999999995</v>
      </c>
      <c r="I26" s="524">
        <v>0.53077350999999995</v>
      </c>
      <c r="J26" s="339"/>
      <c r="K26" s="297">
        <v>6.9924271532595644E-2</v>
      </c>
      <c r="L26" s="297">
        <v>5.0834018001815834E-2</v>
      </c>
      <c r="M26" s="297">
        <v>5.5265065739446791E-2</v>
      </c>
      <c r="N26" s="281"/>
      <c r="O26" s="297">
        <v>0.20056803597142461</v>
      </c>
      <c r="P26" s="297">
        <v>0.18235413662687056</v>
      </c>
      <c r="Q26" s="297">
        <v>0.19779259231107901</v>
      </c>
      <c r="R26" s="282"/>
      <c r="S26" s="297">
        <v>0.44971092550538516</v>
      </c>
      <c r="T26" s="297">
        <v>0.44432171764132217</v>
      </c>
      <c r="U26" s="297">
        <v>0.48023581367441043</v>
      </c>
      <c r="V26" s="281"/>
      <c r="W26" s="283">
        <v>7.5199788464009737E-2</v>
      </c>
      <c r="X26" s="283">
        <v>5.0834018001815834E-2</v>
      </c>
      <c r="Y26" s="283">
        <v>5.5265065739446791E-2</v>
      </c>
      <c r="Z26" s="281"/>
      <c r="AA26" s="283">
        <v>0.21063451457031429</v>
      </c>
      <c r="AB26" s="283">
        <v>0.18235413662687056</v>
      </c>
      <c r="AC26" s="283">
        <v>0.19779259231107901</v>
      </c>
      <c r="AD26" s="281"/>
      <c r="AE26" s="297">
        <v>0.46117921652454225</v>
      </c>
      <c r="AF26" s="297">
        <v>0.44432171764132217</v>
      </c>
      <c r="AG26" s="297">
        <v>0.48023581367441043</v>
      </c>
      <c r="AH26" s="522"/>
      <c r="AJ26" s="525"/>
      <c r="AK26" s="525"/>
      <c r="AL26" s="525"/>
      <c r="AM26" s="525"/>
      <c r="AN26" s="525"/>
      <c r="AO26" s="525"/>
      <c r="AP26" s="525"/>
      <c r="AQ26" s="525"/>
      <c r="AR26" s="525"/>
      <c r="AS26" s="525"/>
      <c r="AT26" s="525"/>
      <c r="AU26" s="525"/>
      <c r="AV26" s="525"/>
      <c r="AW26" s="525"/>
      <c r="AX26" s="525"/>
      <c r="AY26" s="525"/>
      <c r="AZ26" s="525"/>
      <c r="BA26" s="525"/>
      <c r="BB26" s="525"/>
      <c r="BC26" s="525"/>
      <c r="BD26" s="525"/>
      <c r="BE26" s="525"/>
      <c r="BF26" s="525"/>
    </row>
    <row r="27" spans="1:58" s="275" customFormat="1" ht="15" customHeight="1">
      <c r="A27" s="523">
        <f t="shared" si="1"/>
        <v>17</v>
      </c>
      <c r="B27" s="996" t="s">
        <v>280</v>
      </c>
      <c r="C27" s="289" t="s">
        <v>276</v>
      </c>
      <c r="D27" s="289" t="s">
        <v>499</v>
      </c>
      <c r="E27" s="306">
        <v>44.845641000000001</v>
      </c>
      <c r="F27" s="306">
        <v>133.2499</v>
      </c>
      <c r="G27" s="524">
        <v>100</v>
      </c>
      <c r="H27" s="524">
        <v>2.7512604999999999</v>
      </c>
      <c r="I27" s="524">
        <v>5.4386136</v>
      </c>
      <c r="J27" s="339"/>
      <c r="K27" s="873"/>
      <c r="L27" s="873"/>
      <c r="M27" s="873"/>
      <c r="N27" s="281"/>
      <c r="O27" s="873"/>
      <c r="P27" s="873"/>
      <c r="Q27" s="873"/>
      <c r="R27" s="282"/>
      <c r="S27" s="873"/>
      <c r="T27" s="873"/>
      <c r="U27" s="873"/>
      <c r="V27" s="281"/>
      <c r="W27" s="873"/>
      <c r="X27" s="873"/>
      <c r="Y27" s="873"/>
      <c r="Z27" s="281"/>
      <c r="AA27" s="873"/>
      <c r="AB27" s="873"/>
      <c r="AC27" s="873"/>
      <c r="AD27" s="281"/>
      <c r="AE27" s="873"/>
      <c r="AF27" s="873"/>
      <c r="AG27" s="873"/>
      <c r="AH27" s="522"/>
      <c r="AJ27" s="525"/>
      <c r="AK27" s="525"/>
      <c r="AL27" s="525"/>
      <c r="AM27" s="525"/>
      <c r="AN27" s="525"/>
      <c r="AO27" s="525"/>
      <c r="AP27" s="525"/>
      <c r="AQ27" s="525"/>
      <c r="AR27" s="525"/>
      <c r="AS27" s="525"/>
      <c r="AT27" s="525"/>
      <c r="AU27" s="525"/>
      <c r="AV27" s="525"/>
      <c r="AW27" s="525"/>
      <c r="AX27" s="525"/>
      <c r="AY27" s="525"/>
      <c r="AZ27" s="525"/>
      <c r="BA27" s="525"/>
      <c r="BB27" s="525"/>
      <c r="BC27" s="525"/>
      <c r="BD27" s="525"/>
      <c r="BE27" s="525"/>
      <c r="BF27" s="525"/>
    </row>
    <row r="28" spans="1:58" s="275" customFormat="1" ht="15" customHeight="1">
      <c r="A28" s="523">
        <f t="shared" si="1"/>
        <v>18</v>
      </c>
      <c r="B28" s="996" t="s">
        <v>20</v>
      </c>
      <c r="C28" s="289" t="s">
        <v>502</v>
      </c>
      <c r="D28" s="289" t="s">
        <v>502</v>
      </c>
      <c r="E28" s="306">
        <v>69.963516999999996</v>
      </c>
      <c r="F28" s="306">
        <v>108.54293</v>
      </c>
      <c r="G28" s="524">
        <v>106.96810000000001</v>
      </c>
      <c r="H28" s="524">
        <v>0.78454581000000001</v>
      </c>
      <c r="I28" s="524">
        <v>0.84190708999999997</v>
      </c>
      <c r="J28" s="339"/>
      <c r="K28" s="286"/>
      <c r="L28" s="286"/>
      <c r="M28" s="286"/>
      <c r="N28" s="281"/>
      <c r="O28" s="286"/>
      <c r="P28" s="286"/>
      <c r="Q28" s="286"/>
      <c r="R28" s="281"/>
      <c r="S28" s="286"/>
      <c r="T28" s="286"/>
      <c r="U28" s="286"/>
      <c r="V28" s="281"/>
      <c r="W28" s="286"/>
      <c r="X28" s="286"/>
      <c r="Y28" s="286"/>
      <c r="Z28" s="281"/>
      <c r="AA28" s="286"/>
      <c r="AB28" s="286"/>
      <c r="AC28" s="286"/>
      <c r="AD28" s="281"/>
      <c r="AE28" s="286"/>
      <c r="AF28" s="286"/>
      <c r="AG28" s="286"/>
      <c r="AH28" s="522"/>
      <c r="AJ28" s="525"/>
      <c r="AK28" s="525"/>
      <c r="AL28" s="525"/>
      <c r="AM28" s="525"/>
      <c r="AN28" s="525"/>
      <c r="AO28" s="525"/>
      <c r="AP28" s="525"/>
      <c r="AQ28" s="525"/>
      <c r="AR28" s="525"/>
      <c r="AS28" s="525"/>
      <c r="AT28" s="525"/>
      <c r="AU28" s="525"/>
      <c r="AV28" s="525"/>
      <c r="AW28" s="525"/>
      <c r="AX28" s="525"/>
      <c r="AY28" s="525"/>
      <c r="AZ28" s="525"/>
      <c r="BA28" s="525"/>
      <c r="BB28" s="525"/>
      <c r="BC28" s="525"/>
      <c r="BD28" s="525"/>
      <c r="BE28" s="525"/>
      <c r="BF28" s="525"/>
    </row>
    <row r="29" spans="1:58" s="275" customFormat="1" ht="15" customHeight="1">
      <c r="A29" s="523">
        <f t="shared" si="1"/>
        <v>19</v>
      </c>
      <c r="B29" s="996" t="s">
        <v>281</v>
      </c>
      <c r="C29" s="289" t="s">
        <v>272</v>
      </c>
      <c r="D29" s="289" t="s">
        <v>502</v>
      </c>
      <c r="E29" s="306">
        <v>52.928097000000001</v>
      </c>
      <c r="F29" s="306">
        <v>108.72684</v>
      </c>
      <c r="G29" s="524">
        <v>130.06328999999999</v>
      </c>
      <c r="H29" s="524">
        <v>0.44758218999999999</v>
      </c>
      <c r="I29" s="524">
        <v>0.78802174000000003</v>
      </c>
      <c r="J29" s="339"/>
      <c r="K29" s="283">
        <v>0.10521126019321209</v>
      </c>
      <c r="L29" s="283">
        <v>0.10694556904716343</v>
      </c>
      <c r="M29" s="283">
        <v>0.1187225249658992</v>
      </c>
      <c r="N29" s="281"/>
      <c r="O29" s="283">
        <v>0.29759821301396111</v>
      </c>
      <c r="P29" s="283">
        <v>0.30133142153080045</v>
      </c>
      <c r="Q29" s="283">
        <v>0.32161829302968975</v>
      </c>
      <c r="R29" s="282"/>
      <c r="S29" s="283">
        <v>0.56769518419659071</v>
      </c>
      <c r="T29" s="283">
        <v>0.58003945863648076</v>
      </c>
      <c r="U29" s="283">
        <v>0.60252339630827589</v>
      </c>
      <c r="V29" s="281"/>
      <c r="W29" s="283"/>
      <c r="X29" s="283"/>
      <c r="Y29" s="283"/>
      <c r="Z29" s="281"/>
      <c r="AA29" s="283"/>
      <c r="AB29" s="283"/>
      <c r="AC29" s="283"/>
      <c r="AD29" s="281"/>
      <c r="AE29" s="283"/>
      <c r="AF29" s="283"/>
      <c r="AG29" s="283"/>
      <c r="AH29" s="522"/>
      <c r="AJ29" s="525"/>
      <c r="AK29" s="525"/>
      <c r="AL29" s="525"/>
      <c r="AM29" s="525"/>
      <c r="AN29" s="525"/>
      <c r="AO29" s="525"/>
      <c r="AP29" s="525"/>
      <c r="AQ29" s="525"/>
      <c r="AR29" s="525"/>
      <c r="AS29" s="525"/>
      <c r="AT29" s="525"/>
      <c r="AU29" s="525"/>
      <c r="AV29" s="525"/>
      <c r="AW29" s="525"/>
      <c r="AX29" s="525"/>
      <c r="AY29" s="525"/>
      <c r="AZ29" s="525"/>
      <c r="BA29" s="525"/>
      <c r="BB29" s="525"/>
      <c r="BC29" s="525"/>
      <c r="BD29" s="525"/>
      <c r="BE29" s="525"/>
      <c r="BF29" s="525"/>
    </row>
    <row r="30" spans="1:58" s="275" customFormat="1" ht="15" customHeight="1">
      <c r="A30" s="523">
        <f t="shared" si="1"/>
        <v>20</v>
      </c>
      <c r="B30" s="996" t="s">
        <v>21</v>
      </c>
      <c r="C30" s="289" t="s">
        <v>499</v>
      </c>
      <c r="D30" s="289" t="s">
        <v>499</v>
      </c>
      <c r="E30" s="306">
        <v>74.573471999999995</v>
      </c>
      <c r="F30" s="306">
        <v>106.21411999999999</v>
      </c>
      <c r="G30" s="524">
        <v>106.21411999999999</v>
      </c>
      <c r="H30" s="524">
        <v>4.5403330000000004</v>
      </c>
      <c r="I30" s="524">
        <v>3.8732392</v>
      </c>
      <c r="J30" s="339"/>
      <c r="K30" s="283"/>
      <c r="L30" s="283"/>
      <c r="M30" s="283"/>
      <c r="N30" s="281"/>
      <c r="O30" s="283"/>
      <c r="P30" s="283"/>
      <c r="Q30" s="283"/>
      <c r="R30" s="282"/>
      <c r="S30" s="283"/>
      <c r="T30" s="283"/>
      <c r="U30" s="283"/>
      <c r="V30" s="281"/>
      <c r="W30" s="283"/>
      <c r="X30" s="283"/>
      <c r="Y30" s="283"/>
      <c r="Z30" s="281"/>
      <c r="AA30" s="283"/>
      <c r="AB30" s="283"/>
      <c r="AC30" s="283"/>
      <c r="AD30" s="281"/>
      <c r="AE30" s="283"/>
      <c r="AF30" s="283"/>
      <c r="AG30" s="283"/>
      <c r="AH30" s="522"/>
      <c r="AJ30" s="525"/>
      <c r="AK30" s="525"/>
      <c r="AL30" s="525"/>
      <c r="AM30" s="525"/>
      <c r="AN30" s="525"/>
      <c r="AO30" s="525"/>
      <c r="AP30" s="525"/>
      <c r="AQ30" s="525"/>
      <c r="AR30" s="525"/>
      <c r="AS30" s="525"/>
      <c r="AT30" s="525"/>
      <c r="AU30" s="525"/>
      <c r="AV30" s="525"/>
      <c r="AW30" s="525"/>
      <c r="AX30" s="525"/>
      <c r="AY30" s="525"/>
      <c r="AZ30" s="525"/>
      <c r="BA30" s="525"/>
      <c r="BB30" s="525"/>
      <c r="BC30" s="525"/>
      <c r="BD30" s="525"/>
      <c r="BE30" s="525"/>
      <c r="BF30" s="525"/>
    </row>
    <row r="31" spans="1:58" s="275" customFormat="1" ht="15" customHeight="1">
      <c r="A31" s="523">
        <f t="shared" si="1"/>
        <v>21</v>
      </c>
      <c r="B31" s="996" t="s">
        <v>717</v>
      </c>
      <c r="C31" s="289">
        <v>2012</v>
      </c>
      <c r="D31" s="289">
        <v>2016</v>
      </c>
      <c r="E31" s="306">
        <v>42.235537999999998</v>
      </c>
      <c r="F31" s="306">
        <v>121.35046</v>
      </c>
      <c r="G31" s="524">
        <v>139.8262</v>
      </c>
      <c r="H31" s="524">
        <v>1479.5655999999999</v>
      </c>
      <c r="I31" s="524">
        <v>2572.3429999999998</v>
      </c>
      <c r="J31" s="339"/>
      <c r="K31" s="651"/>
      <c r="L31" s="651"/>
      <c r="M31" s="651"/>
      <c r="N31" s="262"/>
      <c r="O31" s="651"/>
      <c r="P31" s="651"/>
      <c r="Q31" s="651"/>
      <c r="R31" s="331"/>
      <c r="S31" s="651"/>
      <c r="T31" s="651"/>
      <c r="U31" s="651"/>
      <c r="V31" s="331"/>
      <c r="W31" s="651"/>
      <c r="X31" s="651"/>
      <c r="Y31" s="651"/>
      <c r="Z31" s="331"/>
      <c r="AA31" s="651"/>
      <c r="AB31" s="651"/>
      <c r="AC31" s="651"/>
      <c r="AD31" s="265"/>
      <c r="AE31" s="651"/>
      <c r="AF31" s="651"/>
      <c r="AG31" s="651"/>
      <c r="AH31" s="522"/>
      <c r="AJ31" s="525"/>
      <c r="AK31" s="525"/>
      <c r="AL31" s="525"/>
      <c r="AM31" s="525"/>
      <c r="AN31" s="525"/>
      <c r="AO31" s="525"/>
      <c r="AP31" s="525"/>
      <c r="AQ31" s="525"/>
      <c r="AR31" s="525"/>
      <c r="AS31" s="525"/>
      <c r="AT31" s="525"/>
      <c r="AU31" s="525"/>
      <c r="AV31" s="525"/>
      <c r="AW31" s="525"/>
      <c r="AX31" s="525"/>
      <c r="AY31" s="525"/>
      <c r="AZ31" s="525"/>
      <c r="BA31" s="525"/>
      <c r="BB31" s="525"/>
      <c r="BC31" s="525"/>
      <c r="BD31" s="525"/>
      <c r="BE31" s="525"/>
      <c r="BF31" s="525"/>
    </row>
    <row r="32" spans="1:58" s="275" customFormat="1" ht="15" customHeight="1">
      <c r="A32" s="523">
        <f t="shared" si="1"/>
        <v>22</v>
      </c>
      <c r="B32" s="996" t="s">
        <v>22</v>
      </c>
      <c r="C32" s="289" t="s">
        <v>499</v>
      </c>
      <c r="D32" s="289" t="s">
        <v>499</v>
      </c>
      <c r="E32" s="306">
        <v>71.982139000000004</v>
      </c>
      <c r="F32" s="306">
        <v>106.76228</v>
      </c>
      <c r="G32" s="524">
        <v>106.76228</v>
      </c>
      <c r="H32" s="524">
        <v>9.6621039999999994</v>
      </c>
      <c r="I32" s="524">
        <v>10.080314</v>
      </c>
      <c r="J32" s="339"/>
      <c r="K32" s="283"/>
      <c r="L32" s="283"/>
      <c r="M32" s="283"/>
      <c r="N32" s="281"/>
      <c r="O32" s="283"/>
      <c r="P32" s="283"/>
      <c r="Q32" s="283"/>
      <c r="R32" s="282"/>
      <c r="S32" s="283"/>
      <c r="T32" s="283"/>
      <c r="U32" s="283"/>
      <c r="V32" s="281"/>
      <c r="W32" s="297"/>
      <c r="X32" s="297"/>
      <c r="Y32" s="297"/>
      <c r="Z32" s="281"/>
      <c r="AA32" s="297"/>
      <c r="AB32" s="297"/>
      <c r="AC32" s="297"/>
      <c r="AD32" s="281"/>
      <c r="AE32" s="297"/>
      <c r="AF32" s="297"/>
      <c r="AG32" s="297"/>
      <c r="AH32" s="522"/>
      <c r="AJ32" s="525"/>
      <c r="AK32" s="525"/>
      <c r="AL32" s="525"/>
      <c r="AM32" s="525"/>
      <c r="AN32" s="525"/>
      <c r="AO32" s="525"/>
      <c r="AP32" s="525"/>
      <c r="AQ32" s="525"/>
      <c r="AR32" s="525"/>
      <c r="AS32" s="525"/>
      <c r="AT32" s="525"/>
      <c r="AU32" s="525"/>
      <c r="AV32" s="525"/>
      <c r="AW32" s="525"/>
      <c r="AX32" s="525"/>
      <c r="AY32" s="525"/>
      <c r="AZ32" s="525"/>
      <c r="BA32" s="525"/>
      <c r="BB32" s="525"/>
      <c r="BC32" s="525"/>
      <c r="BD32" s="525"/>
      <c r="BE32" s="525"/>
      <c r="BF32" s="525"/>
    </row>
    <row r="33" spans="1:58" s="275" customFormat="1" ht="15" customHeight="1">
      <c r="A33" s="523">
        <f t="shared" si="1"/>
        <v>23</v>
      </c>
      <c r="B33" s="996" t="s">
        <v>23</v>
      </c>
      <c r="C33" s="289" t="s">
        <v>504</v>
      </c>
      <c r="D33" s="289" t="s">
        <v>504</v>
      </c>
      <c r="E33" s="306">
        <v>68.684856999999994</v>
      </c>
      <c r="F33" s="306">
        <v>105.35605</v>
      </c>
      <c r="G33" s="524">
        <v>109.86476</v>
      </c>
      <c r="H33" s="524">
        <v>4192.8253999999997</v>
      </c>
      <c r="I33" s="524">
        <v>4091.9391000000001</v>
      </c>
      <c r="J33" s="339"/>
      <c r="K33" s="286"/>
      <c r="L33" s="286"/>
      <c r="M33" s="286"/>
      <c r="N33" s="281"/>
      <c r="O33" s="286"/>
      <c r="P33" s="286"/>
      <c r="Q33" s="286"/>
      <c r="R33" s="282"/>
      <c r="S33" s="286"/>
      <c r="T33" s="286"/>
      <c r="U33" s="286"/>
      <c r="V33" s="281"/>
      <c r="W33" s="873"/>
      <c r="X33" s="873"/>
      <c r="Y33" s="873"/>
      <c r="Z33" s="875"/>
      <c r="AA33" s="873"/>
      <c r="AB33" s="873"/>
      <c r="AC33" s="873"/>
      <c r="AD33" s="875"/>
      <c r="AE33" s="873"/>
      <c r="AF33" s="873"/>
      <c r="AG33" s="873"/>
      <c r="AH33" s="522"/>
      <c r="AJ33" s="525"/>
      <c r="AK33" s="525"/>
      <c r="AL33" s="525"/>
      <c r="AM33" s="525"/>
      <c r="AN33" s="525"/>
      <c r="AO33" s="525"/>
      <c r="AP33" s="525"/>
      <c r="AQ33" s="525"/>
      <c r="AR33" s="525"/>
      <c r="AS33" s="525"/>
      <c r="AT33" s="525"/>
      <c r="AU33" s="525"/>
      <c r="AV33" s="525"/>
      <c r="AW33" s="525"/>
      <c r="AX33" s="525"/>
      <c r="AY33" s="525"/>
      <c r="AZ33" s="525"/>
      <c r="BA33" s="525"/>
      <c r="BB33" s="525"/>
      <c r="BC33" s="525"/>
      <c r="BD33" s="525"/>
      <c r="BE33" s="525"/>
      <c r="BF33" s="525"/>
    </row>
    <row r="34" spans="1:58" s="275" customFormat="1" ht="15" customHeight="1">
      <c r="A34" s="523">
        <f t="shared" si="1"/>
        <v>24</v>
      </c>
      <c r="B34" s="996" t="s">
        <v>24</v>
      </c>
      <c r="C34" s="289" t="s">
        <v>275</v>
      </c>
      <c r="D34" s="289" t="s">
        <v>275</v>
      </c>
      <c r="E34" s="306">
        <v>49.410840999999998</v>
      </c>
      <c r="F34" s="306">
        <v>120.86933999999999</v>
      </c>
      <c r="G34" s="524">
        <v>120.86933999999999</v>
      </c>
      <c r="H34" s="524">
        <v>2714.8227000000002</v>
      </c>
      <c r="I34" s="524">
        <v>5001.3634000000002</v>
      </c>
      <c r="J34" s="339"/>
      <c r="K34" s="286"/>
      <c r="L34" s="286"/>
      <c r="M34" s="286"/>
      <c r="N34" s="281"/>
      <c r="O34" s="286"/>
      <c r="P34" s="286"/>
      <c r="Q34" s="286"/>
      <c r="R34" s="282"/>
      <c r="S34" s="286"/>
      <c r="T34" s="286"/>
      <c r="U34" s="286"/>
      <c r="V34" s="281"/>
      <c r="W34" s="283"/>
      <c r="X34" s="283"/>
      <c r="Y34" s="283"/>
      <c r="Z34" s="281"/>
      <c r="AA34" s="283"/>
      <c r="AB34" s="283"/>
      <c r="AC34" s="283"/>
      <c r="AD34" s="281"/>
      <c r="AE34" s="283"/>
      <c r="AF34" s="283"/>
      <c r="AG34" s="283"/>
      <c r="AH34" s="522"/>
      <c r="AJ34" s="525"/>
      <c r="AK34" s="525"/>
      <c r="AL34" s="525"/>
      <c r="AM34" s="525"/>
      <c r="AN34" s="525"/>
      <c r="AO34" s="525"/>
      <c r="AP34" s="525"/>
      <c r="AQ34" s="525"/>
      <c r="AR34" s="525"/>
      <c r="AS34" s="525"/>
      <c r="AT34" s="525"/>
      <c r="AU34" s="525"/>
      <c r="AV34" s="525"/>
      <c r="AW34" s="525"/>
      <c r="AX34" s="525"/>
      <c r="AY34" s="525"/>
      <c r="AZ34" s="525"/>
      <c r="BA34" s="525"/>
      <c r="BB34" s="525"/>
      <c r="BC34" s="525"/>
      <c r="BD34" s="525"/>
      <c r="BE34" s="525"/>
      <c r="BF34" s="525"/>
    </row>
    <row r="35" spans="1:58" s="275" customFormat="1" ht="15" customHeight="1">
      <c r="A35" s="523">
        <f t="shared" si="1"/>
        <v>25</v>
      </c>
      <c r="B35" s="996" t="s">
        <v>25</v>
      </c>
      <c r="C35" s="289" t="s">
        <v>276</v>
      </c>
      <c r="D35" s="289" t="s">
        <v>503</v>
      </c>
      <c r="E35" s="306">
        <v>75.760664000000006</v>
      </c>
      <c r="F35" s="306">
        <v>104.16927</v>
      </c>
      <c r="G35" s="524">
        <v>100</v>
      </c>
      <c r="H35" s="524">
        <v>0.49294881000000002</v>
      </c>
      <c r="I35" s="524">
        <v>0.31933158</v>
      </c>
      <c r="J35" s="339"/>
      <c r="K35" s="286"/>
      <c r="L35" s="286"/>
      <c r="M35" s="286"/>
      <c r="N35" s="281"/>
      <c r="O35" s="286"/>
      <c r="P35" s="286"/>
      <c r="Q35" s="286"/>
      <c r="R35" s="282"/>
      <c r="S35" s="286"/>
      <c r="T35" s="286"/>
      <c r="U35" s="286"/>
      <c r="V35" s="281"/>
      <c r="W35" s="286"/>
      <c r="X35" s="286"/>
      <c r="Y35" s="286"/>
      <c r="Z35" s="875"/>
      <c r="AA35" s="286"/>
      <c r="AB35" s="286"/>
      <c r="AC35" s="286"/>
      <c r="AD35" s="875"/>
      <c r="AE35" s="286"/>
      <c r="AF35" s="286"/>
      <c r="AG35" s="286"/>
      <c r="AH35" s="522"/>
      <c r="AJ35" s="525"/>
      <c r="AK35" s="525"/>
      <c r="AL35" s="525"/>
      <c r="AM35" s="525"/>
      <c r="AN35" s="525"/>
      <c r="AO35" s="525"/>
      <c r="AP35" s="525"/>
      <c r="AQ35" s="525"/>
      <c r="AR35" s="525"/>
      <c r="AS35" s="525"/>
      <c r="AT35" s="525"/>
      <c r="AU35" s="525"/>
      <c r="AV35" s="525"/>
      <c r="AW35" s="525"/>
      <c r="AX35" s="525"/>
      <c r="AY35" s="525"/>
      <c r="AZ35" s="525"/>
      <c r="BA35" s="525"/>
      <c r="BB35" s="525"/>
      <c r="BC35" s="525"/>
      <c r="BD35" s="525"/>
      <c r="BE35" s="525"/>
      <c r="BF35" s="525"/>
    </row>
    <row r="36" spans="1:58" s="275" customFormat="1" ht="15" customHeight="1">
      <c r="A36" s="523">
        <f t="shared" si="1"/>
        <v>26</v>
      </c>
      <c r="B36" s="996" t="s">
        <v>718</v>
      </c>
      <c r="C36" s="289" t="s">
        <v>469</v>
      </c>
      <c r="D36" s="289" t="s">
        <v>469</v>
      </c>
      <c r="E36" s="306">
        <v>55.526919999999997</v>
      </c>
      <c r="F36" s="306">
        <v>114.02249</v>
      </c>
      <c r="G36" s="524">
        <v>150.18964</v>
      </c>
      <c r="H36" s="524">
        <v>32.683745999999999</v>
      </c>
      <c r="I36" s="524">
        <v>35.429595999999997</v>
      </c>
      <c r="J36" s="339"/>
      <c r="K36" s="283">
        <v>0.35599999999999998</v>
      </c>
      <c r="L36" s="651"/>
      <c r="M36" s="651"/>
      <c r="N36" s="262"/>
      <c r="O36" s="651"/>
      <c r="P36" s="651"/>
      <c r="Q36" s="651"/>
      <c r="R36" s="331"/>
      <c r="S36" s="651"/>
      <c r="T36" s="651"/>
      <c r="U36" s="651"/>
      <c r="V36" s="281"/>
      <c r="W36" s="653"/>
      <c r="X36" s="653"/>
      <c r="Y36" s="653"/>
      <c r="Z36" s="281"/>
      <c r="AA36" s="653"/>
      <c r="AB36" s="653"/>
      <c r="AC36" s="653"/>
      <c r="AD36" s="281"/>
      <c r="AE36" s="653"/>
      <c r="AF36" s="653"/>
      <c r="AG36" s="653"/>
      <c r="AH36" s="522"/>
      <c r="AJ36" s="525"/>
      <c r="AK36" s="525"/>
      <c r="AL36" s="525"/>
      <c r="AM36" s="525"/>
      <c r="AN36" s="525"/>
      <c r="AO36" s="525"/>
      <c r="AP36" s="525"/>
      <c r="AQ36" s="525"/>
      <c r="AR36" s="525"/>
      <c r="AS36" s="525"/>
      <c r="AT36" s="525"/>
      <c r="AU36" s="525"/>
      <c r="AV36" s="525"/>
      <c r="AW36" s="525"/>
      <c r="AX36" s="525"/>
      <c r="AY36" s="525"/>
      <c r="AZ36" s="525"/>
      <c r="BA36" s="525"/>
      <c r="BB36" s="525"/>
      <c r="BC36" s="525"/>
      <c r="BD36" s="525"/>
      <c r="BE36" s="525"/>
      <c r="BF36" s="525"/>
    </row>
    <row r="37" spans="1:58" s="275" customFormat="1" ht="15" customHeight="1">
      <c r="A37" s="523">
        <f t="shared" si="1"/>
        <v>27</v>
      </c>
      <c r="B37" s="996" t="s">
        <v>719</v>
      </c>
      <c r="C37" s="289">
        <v>2014</v>
      </c>
      <c r="D37" s="289">
        <v>2014</v>
      </c>
      <c r="E37" s="306">
        <v>85.860100000000003</v>
      </c>
      <c r="F37" s="306">
        <v>102.95564</v>
      </c>
      <c r="G37" s="524">
        <v>108.73074</v>
      </c>
      <c r="H37" s="524">
        <v>289.67867999999999</v>
      </c>
      <c r="I37" s="524">
        <v>221.86832000000001</v>
      </c>
      <c r="J37" s="339"/>
      <c r="K37" s="651"/>
      <c r="L37" s="651"/>
      <c r="M37" s="651"/>
      <c r="N37" s="262"/>
      <c r="O37" s="651"/>
      <c r="P37" s="651"/>
      <c r="Q37" s="651"/>
      <c r="R37" s="331"/>
      <c r="S37" s="651"/>
      <c r="T37" s="651"/>
      <c r="U37" s="651"/>
      <c r="V37" s="331"/>
      <c r="W37" s="651"/>
      <c r="X37" s="651"/>
      <c r="Y37" s="651"/>
      <c r="Z37" s="331"/>
      <c r="AA37" s="651"/>
      <c r="AB37" s="651"/>
      <c r="AC37" s="651"/>
      <c r="AD37" s="265"/>
      <c r="AE37" s="651"/>
      <c r="AF37" s="651"/>
      <c r="AG37" s="651"/>
      <c r="AH37" s="522"/>
      <c r="AJ37" s="525"/>
      <c r="AK37" s="525"/>
      <c r="AL37" s="525"/>
      <c r="AM37" s="525"/>
      <c r="AN37" s="525"/>
      <c r="AO37" s="525"/>
      <c r="AP37" s="525"/>
      <c r="AQ37" s="525"/>
      <c r="AR37" s="525"/>
      <c r="AS37" s="525"/>
      <c r="AT37" s="525"/>
      <c r="AU37" s="525"/>
      <c r="AV37" s="525"/>
      <c r="AW37" s="525"/>
      <c r="AX37" s="525"/>
      <c r="AY37" s="525"/>
      <c r="AZ37" s="525"/>
      <c r="BA37" s="525"/>
      <c r="BB37" s="525"/>
      <c r="BC37" s="525"/>
      <c r="BD37" s="525"/>
      <c r="BE37" s="525"/>
      <c r="BF37" s="525"/>
    </row>
    <row r="38" spans="1:58" s="522" customFormat="1">
      <c r="A38" s="523">
        <f t="shared" si="1"/>
        <v>28</v>
      </c>
      <c r="B38" s="996" t="s">
        <v>26</v>
      </c>
      <c r="C38" s="289" t="s">
        <v>503</v>
      </c>
      <c r="D38" s="289" t="s">
        <v>503</v>
      </c>
      <c r="E38" s="306">
        <v>80.502825000000001</v>
      </c>
      <c r="F38" s="306">
        <v>103.40738</v>
      </c>
      <c r="G38" s="524">
        <v>100</v>
      </c>
      <c r="H38" s="524">
        <v>7.6483314</v>
      </c>
      <c r="I38" s="524">
        <v>8.9402120000000007</v>
      </c>
      <c r="J38" s="339"/>
      <c r="K38" s="653"/>
      <c r="L38" s="653"/>
      <c r="M38" s="653"/>
      <c r="N38" s="281"/>
      <c r="O38" s="653"/>
      <c r="P38" s="653"/>
      <c r="Q38" s="653"/>
      <c r="R38" s="281"/>
      <c r="S38" s="653"/>
      <c r="T38" s="653"/>
      <c r="U38" s="653"/>
      <c r="V38" s="281"/>
      <c r="W38" s="653"/>
      <c r="X38" s="653"/>
      <c r="Y38" s="653"/>
      <c r="Z38" s="281"/>
      <c r="AA38" s="653"/>
      <c r="AB38" s="653"/>
      <c r="AC38" s="653"/>
      <c r="AD38" s="281"/>
      <c r="AE38" s="653"/>
      <c r="AF38" s="653"/>
      <c r="AG38" s="653"/>
    </row>
    <row r="39" spans="1:58" s="275" customFormat="1" ht="15" customHeight="1">
      <c r="A39" s="523"/>
      <c r="B39" s="996" t="s">
        <v>27</v>
      </c>
      <c r="C39" s="289" t="s">
        <v>504</v>
      </c>
      <c r="D39" s="289" t="s">
        <v>504</v>
      </c>
      <c r="E39" s="306">
        <v>80.502823000000006</v>
      </c>
      <c r="F39" s="306">
        <v>103.40738</v>
      </c>
      <c r="G39" s="524">
        <v>107.65898</v>
      </c>
      <c r="H39" s="524">
        <v>7.6483312000000003</v>
      </c>
      <c r="I39" s="524">
        <v>8.9402121999999995</v>
      </c>
      <c r="J39" s="339"/>
      <c r="K39" s="283">
        <v>7.7606815138265284E-2</v>
      </c>
      <c r="L39" s="283">
        <v>4.6023082910690558E-2</v>
      </c>
      <c r="M39" s="283">
        <v>4.5092157970944291E-2</v>
      </c>
      <c r="N39" s="281"/>
      <c r="O39" s="283">
        <v>0.1659510658486473</v>
      </c>
      <c r="P39" s="283">
        <v>0.13614149922663646</v>
      </c>
      <c r="Q39" s="283">
        <v>0.13533789724124418</v>
      </c>
      <c r="R39" s="282"/>
      <c r="S39" s="283">
        <v>0.34241324566622566</v>
      </c>
      <c r="T39" s="283">
        <v>0.33498535427921128</v>
      </c>
      <c r="U39" s="283">
        <v>0.33380805392333879</v>
      </c>
      <c r="V39" s="281"/>
      <c r="W39" s="283">
        <v>8.26384464045095E-2</v>
      </c>
      <c r="X39" s="283">
        <v>4.6023082910690558E-2</v>
      </c>
      <c r="Y39" s="283">
        <v>4.5092157970944291E-2</v>
      </c>
      <c r="Z39" s="281"/>
      <c r="AA39" s="283">
        <v>0.17589463644828759</v>
      </c>
      <c r="AB39" s="283">
        <v>0.13614149922663646</v>
      </c>
      <c r="AC39" s="283">
        <v>0.13533789724124418</v>
      </c>
      <c r="AD39" s="281"/>
      <c r="AE39" s="283">
        <v>0.35554995966259084</v>
      </c>
      <c r="AF39" s="283">
        <v>0.33498535427921128</v>
      </c>
      <c r="AG39" s="283">
        <v>0.33380805392333879</v>
      </c>
      <c r="AH39" s="522"/>
      <c r="AJ39" s="525"/>
      <c r="AK39" s="525"/>
      <c r="AL39" s="525"/>
      <c r="AM39" s="525"/>
      <c r="AN39" s="525"/>
      <c r="AO39" s="525"/>
      <c r="AP39" s="525"/>
      <c r="AQ39" s="525"/>
      <c r="AR39" s="525"/>
      <c r="AS39" s="525"/>
      <c r="AT39" s="525"/>
      <c r="AU39" s="525"/>
      <c r="AV39" s="525"/>
      <c r="AW39" s="525"/>
      <c r="AX39" s="525"/>
      <c r="AY39" s="525"/>
      <c r="AZ39" s="525"/>
      <c r="BA39" s="525"/>
      <c r="BB39" s="525"/>
      <c r="BC39" s="525"/>
      <c r="BD39" s="525"/>
      <c r="BE39" s="525"/>
      <c r="BF39" s="525"/>
    </row>
    <row r="40" spans="1:58" s="346" customFormat="1" ht="15" customHeight="1">
      <c r="A40" s="523"/>
      <c r="B40" s="996" t="s">
        <v>28</v>
      </c>
      <c r="C40" s="289" t="s">
        <v>501</v>
      </c>
      <c r="D40" s="289" t="s">
        <v>501</v>
      </c>
      <c r="E40" s="306">
        <v>80.502824000000004</v>
      </c>
      <c r="F40" s="306">
        <v>103.40738</v>
      </c>
      <c r="G40" s="524">
        <v>116.24798</v>
      </c>
      <c r="H40" s="524">
        <v>7.6483314</v>
      </c>
      <c r="I40" s="524">
        <v>8.9402121999999995</v>
      </c>
      <c r="J40" s="339"/>
      <c r="K40" s="283">
        <v>7.6143180852731085E-2</v>
      </c>
      <c r="L40" s="283">
        <v>4.5867785509073118E-2</v>
      </c>
      <c r="M40" s="283">
        <v>4.638006879904704E-2</v>
      </c>
      <c r="N40" s="281"/>
      <c r="O40" s="283">
        <v>0.16870970896010878</v>
      </c>
      <c r="P40" s="283">
        <v>0.13405211728970531</v>
      </c>
      <c r="Q40" s="283">
        <v>0.14035657272154281</v>
      </c>
      <c r="R40" s="282"/>
      <c r="S40" s="283">
        <v>0.3628278384544093</v>
      </c>
      <c r="T40" s="283">
        <v>0.36090954077546811</v>
      </c>
      <c r="U40" s="283">
        <v>0.37301897001051953</v>
      </c>
      <c r="V40" s="281"/>
      <c r="W40" s="283">
        <v>8.1122226492963939E-2</v>
      </c>
      <c r="X40" s="283">
        <v>4.5867785509073118E-2</v>
      </c>
      <c r="Y40" s="283">
        <v>4.638006879904704E-2</v>
      </c>
      <c r="Z40" s="281"/>
      <c r="AA40" s="283">
        <v>0.18025329642362781</v>
      </c>
      <c r="AB40" s="283">
        <v>0.13405211728970531</v>
      </c>
      <c r="AC40" s="283">
        <v>0.14035657272154281</v>
      </c>
      <c r="AD40" s="281"/>
      <c r="AE40" s="283">
        <v>0.38023855658240913</v>
      </c>
      <c r="AF40" s="283">
        <v>0.36090954077546811</v>
      </c>
      <c r="AG40" s="283">
        <v>0.37301897001051953</v>
      </c>
      <c r="AH40" s="522"/>
    </row>
    <row r="41" spans="1:58" s="346" customFormat="1" ht="15" customHeight="1">
      <c r="A41" s="523">
        <f>A38+1</f>
        <v>29</v>
      </c>
      <c r="B41" s="996" t="s">
        <v>720</v>
      </c>
      <c r="C41" s="289">
        <v>2016</v>
      </c>
      <c r="D41" s="289">
        <v>2016</v>
      </c>
      <c r="E41" s="306">
        <v>57.265934000000001</v>
      </c>
      <c r="F41" s="306">
        <v>108.40917</v>
      </c>
      <c r="G41" s="524">
        <v>165.50894</v>
      </c>
      <c r="H41" s="524">
        <v>522.49285999999995</v>
      </c>
      <c r="I41" s="524">
        <v>590.32989999999995</v>
      </c>
      <c r="J41" s="339"/>
      <c r="K41" s="651"/>
      <c r="L41" s="651"/>
      <c r="M41" s="651"/>
      <c r="N41" s="262"/>
      <c r="O41" s="651"/>
      <c r="P41" s="651"/>
      <c r="Q41" s="651"/>
      <c r="R41" s="331"/>
      <c r="S41" s="651"/>
      <c r="T41" s="651"/>
      <c r="U41" s="651"/>
      <c r="V41" s="331"/>
      <c r="W41" s="651"/>
      <c r="X41" s="651"/>
      <c r="Y41" s="651"/>
      <c r="Z41" s="331"/>
      <c r="AA41" s="651"/>
      <c r="AB41" s="651"/>
      <c r="AC41" s="651"/>
      <c r="AD41" s="265"/>
      <c r="AE41" s="651"/>
      <c r="AF41" s="651"/>
      <c r="AG41" s="651"/>
      <c r="AH41" s="522"/>
    </row>
    <row r="42" spans="1:58" s="346" customFormat="1" ht="15" customHeight="1">
      <c r="A42" s="523">
        <f>A41+1</f>
        <v>30</v>
      </c>
      <c r="B42" s="996" t="s">
        <v>727</v>
      </c>
      <c r="C42" s="289">
        <v>2009</v>
      </c>
      <c r="D42" s="289" t="s">
        <v>655</v>
      </c>
      <c r="E42" s="306">
        <v>71.405036999999993</v>
      </c>
      <c r="F42" s="306">
        <v>105.00559</v>
      </c>
      <c r="G42" s="524">
        <v>100</v>
      </c>
      <c r="H42" s="524">
        <v>5.0639523999999998</v>
      </c>
      <c r="I42" s="524">
        <v>5.1307020000000003</v>
      </c>
      <c r="J42" s="339"/>
      <c r="K42" s="346">
        <v>0.22</v>
      </c>
      <c r="L42" s="346">
        <v>0.153</v>
      </c>
      <c r="M42" s="346">
        <v>0.16600000000000001</v>
      </c>
      <c r="N42" s="262"/>
      <c r="O42" s="651"/>
      <c r="P42" s="651"/>
      <c r="Q42" s="651"/>
      <c r="R42" s="331"/>
      <c r="S42" s="651"/>
      <c r="T42" s="651"/>
      <c r="U42" s="651"/>
      <c r="V42" s="331"/>
      <c r="W42" s="651"/>
      <c r="X42" s="651"/>
      <c r="Y42" s="651"/>
      <c r="Z42" s="331"/>
      <c r="AA42" s="651"/>
      <c r="AB42" s="651"/>
      <c r="AC42" s="651"/>
      <c r="AD42" s="265"/>
      <c r="AE42" s="651"/>
      <c r="AF42" s="651"/>
      <c r="AG42" s="651"/>
      <c r="AH42" s="522"/>
    </row>
    <row r="43" spans="1:58" s="275" customFormat="1" ht="15" customHeight="1">
      <c r="A43" s="523">
        <f t="shared" ref="A43:A47" si="2">A42+1</f>
        <v>31</v>
      </c>
      <c r="B43" s="996" t="s">
        <v>29</v>
      </c>
      <c r="C43" s="289" t="s">
        <v>500</v>
      </c>
      <c r="D43" s="289" t="s">
        <v>500</v>
      </c>
      <c r="E43" s="306">
        <v>62.929181</v>
      </c>
      <c r="F43" s="306">
        <v>108.08239</v>
      </c>
      <c r="G43" s="524">
        <v>94.827056999999996</v>
      </c>
      <c r="H43" s="524">
        <v>7.2972590000000004</v>
      </c>
      <c r="I43" s="524">
        <v>9.1600754000000002</v>
      </c>
      <c r="J43" s="339"/>
      <c r="K43" s="283"/>
      <c r="L43" s="283"/>
      <c r="M43" s="283"/>
      <c r="N43" s="281"/>
      <c r="O43" s="283"/>
      <c r="P43" s="283"/>
      <c r="Q43" s="283"/>
      <c r="R43" s="282"/>
      <c r="S43" s="283"/>
      <c r="T43" s="283"/>
      <c r="U43" s="283"/>
      <c r="V43" s="281"/>
      <c r="W43" s="283"/>
      <c r="X43" s="283"/>
      <c r="Y43" s="283"/>
      <c r="Z43" s="281"/>
      <c r="AA43" s="283"/>
      <c r="AB43" s="283"/>
      <c r="AC43" s="283"/>
      <c r="AD43" s="281"/>
      <c r="AE43" s="283"/>
      <c r="AF43" s="283"/>
      <c r="AG43" s="283"/>
      <c r="AH43" s="522"/>
      <c r="AJ43" s="525"/>
      <c r="AK43" s="525"/>
      <c r="AL43" s="525"/>
      <c r="AM43" s="525"/>
      <c r="AN43" s="525"/>
      <c r="AO43" s="525"/>
      <c r="AP43" s="525"/>
      <c r="AQ43" s="525"/>
      <c r="AR43" s="525"/>
      <c r="AS43" s="525"/>
      <c r="AT43" s="525"/>
      <c r="AU43" s="525"/>
      <c r="AV43" s="525"/>
      <c r="AW43" s="525"/>
      <c r="AX43" s="525"/>
      <c r="AY43" s="525"/>
      <c r="AZ43" s="525"/>
      <c r="BA43" s="525"/>
      <c r="BB43" s="525"/>
      <c r="BC43" s="525"/>
      <c r="BD43" s="525"/>
      <c r="BE43" s="525"/>
      <c r="BF43" s="525"/>
    </row>
    <row r="44" spans="1:58" s="275" customFormat="1" ht="15" customHeight="1">
      <c r="A44" s="523">
        <f t="shared" si="2"/>
        <v>32</v>
      </c>
      <c r="B44" s="996" t="s">
        <v>728</v>
      </c>
      <c r="C44" s="289" t="s">
        <v>656</v>
      </c>
      <c r="D44" s="289">
        <v>2014</v>
      </c>
      <c r="E44" s="306">
        <v>88.526352000000003</v>
      </c>
      <c r="F44" s="306">
        <v>102.94238</v>
      </c>
      <c r="G44" s="524">
        <v>104.80234</v>
      </c>
      <c r="H44" s="524">
        <v>267.33093000000002</v>
      </c>
      <c r="I44" s="524">
        <v>228.75316000000001</v>
      </c>
      <c r="J44" s="339"/>
      <c r="K44" s="651"/>
      <c r="L44" s="651"/>
      <c r="M44" s="651"/>
      <c r="N44" s="262"/>
      <c r="O44" s="651"/>
      <c r="P44" s="651"/>
      <c r="Q44" s="651"/>
      <c r="R44" s="331"/>
      <c r="S44" s="651"/>
      <c r="T44" s="651"/>
      <c r="U44" s="651"/>
      <c r="V44" s="331"/>
      <c r="W44" s="651"/>
      <c r="X44" s="651"/>
      <c r="Y44" s="651"/>
      <c r="Z44" s="331"/>
      <c r="AA44" s="651"/>
      <c r="AB44" s="651"/>
      <c r="AC44" s="651"/>
      <c r="AD44" s="265"/>
      <c r="AE44" s="651"/>
      <c r="AF44" s="651"/>
      <c r="AG44" s="651"/>
      <c r="AH44" s="522"/>
      <c r="AJ44" s="525"/>
      <c r="AK44" s="525"/>
      <c r="AL44" s="525"/>
      <c r="AM44" s="525"/>
      <c r="AN44" s="525"/>
      <c r="AO44" s="525"/>
      <c r="AP44" s="525"/>
      <c r="AQ44" s="525"/>
      <c r="AR44" s="525"/>
      <c r="AS44" s="525"/>
      <c r="AT44" s="525"/>
      <c r="AU44" s="525"/>
      <c r="AV44" s="525"/>
      <c r="AW44" s="525"/>
      <c r="AX44" s="525"/>
      <c r="AY44" s="525"/>
      <c r="AZ44" s="525"/>
      <c r="BA44" s="525"/>
      <c r="BB44" s="525"/>
      <c r="BC44" s="525"/>
      <c r="BD44" s="525"/>
      <c r="BE44" s="525"/>
      <c r="BF44" s="525"/>
    </row>
    <row r="45" spans="1:58" s="275" customFormat="1" ht="15" customHeight="1">
      <c r="A45" s="523">
        <f t="shared" si="2"/>
        <v>33</v>
      </c>
      <c r="B45" s="996" t="s">
        <v>30</v>
      </c>
      <c r="C45" s="289" t="s">
        <v>505</v>
      </c>
      <c r="D45" s="289" t="s">
        <v>498</v>
      </c>
      <c r="E45" s="306">
        <v>81.285210000000006</v>
      </c>
      <c r="F45" s="306">
        <v>105.8758</v>
      </c>
      <c r="G45" s="524">
        <v>120.52139</v>
      </c>
      <c r="H45" s="524">
        <v>0.61135751000000005</v>
      </c>
      <c r="I45" s="524">
        <v>0.55340803000000005</v>
      </c>
      <c r="J45" s="339"/>
      <c r="K45" s="283">
        <v>5.8481745765558507E-2</v>
      </c>
      <c r="L45" s="283">
        <v>2.9652887680808281E-2</v>
      </c>
      <c r="M45" s="283">
        <v>2.9799274711881402E-2</v>
      </c>
      <c r="N45" s="281"/>
      <c r="O45" s="283">
        <v>0.10920827703225539</v>
      </c>
      <c r="P45" s="283">
        <v>7.7385715365767146E-2</v>
      </c>
      <c r="Q45" s="283">
        <v>7.583558579929095E-2</v>
      </c>
      <c r="R45" s="282"/>
      <c r="S45" s="283">
        <v>0.1935457272999889</v>
      </c>
      <c r="T45" s="283">
        <v>0.16648290062477072</v>
      </c>
      <c r="U45" s="283">
        <v>0.1657628895429934</v>
      </c>
      <c r="V45" s="281"/>
      <c r="W45" s="283">
        <v>6.4336719601096604E-2</v>
      </c>
      <c r="X45" s="283">
        <v>2.9652887680808281E-2</v>
      </c>
      <c r="Y45" s="283">
        <v>2.9799274711881402E-2</v>
      </c>
      <c r="Z45" s="281"/>
      <c r="AA45" s="283">
        <v>0.11850930813480597</v>
      </c>
      <c r="AB45" s="283">
        <v>7.7385715365767146E-2</v>
      </c>
      <c r="AC45" s="283">
        <v>7.583558579929095E-2</v>
      </c>
      <c r="AD45" s="281"/>
      <c r="AE45" s="283">
        <v>0.20308980654078565</v>
      </c>
      <c r="AF45" s="283">
        <v>0.16648290062477072</v>
      </c>
      <c r="AG45" s="283">
        <v>0.1657628895429934</v>
      </c>
      <c r="AH45" s="522"/>
      <c r="AJ45" s="525"/>
      <c r="AK45" s="525"/>
      <c r="AL45" s="525"/>
      <c r="AM45" s="525"/>
      <c r="AN45" s="525"/>
      <c r="AO45" s="525"/>
      <c r="AP45" s="525"/>
      <c r="AQ45" s="525"/>
      <c r="AR45" s="525"/>
      <c r="AS45" s="525"/>
      <c r="AT45" s="525"/>
      <c r="AU45" s="525"/>
      <c r="AV45" s="525"/>
      <c r="AW45" s="525"/>
      <c r="AX45" s="525"/>
      <c r="AY45" s="525"/>
      <c r="AZ45" s="525"/>
      <c r="BA45" s="525"/>
      <c r="BB45" s="525"/>
      <c r="BC45" s="525"/>
      <c r="BD45" s="525"/>
      <c r="BE45" s="525"/>
      <c r="BF45" s="525"/>
    </row>
    <row r="46" spans="1:58" s="275" customFormat="1" ht="15" customHeight="1">
      <c r="A46" s="523">
        <f t="shared" si="2"/>
        <v>34</v>
      </c>
      <c r="B46" s="996" t="s">
        <v>31</v>
      </c>
      <c r="C46" s="289" t="s">
        <v>501</v>
      </c>
      <c r="D46" s="289" t="s">
        <v>501</v>
      </c>
      <c r="E46" s="306">
        <v>71.354742999999999</v>
      </c>
      <c r="F46" s="306">
        <v>108.25397</v>
      </c>
      <c r="G46" s="524">
        <v>121.04097</v>
      </c>
      <c r="H46" s="524">
        <v>2127.7957999999999</v>
      </c>
      <c r="I46" s="524">
        <v>2309.4299999999998</v>
      </c>
      <c r="J46" s="339"/>
      <c r="K46" s="283">
        <v>2.3928604717289453E-2</v>
      </c>
      <c r="L46" s="283">
        <v>1.6300410706932701E-2</v>
      </c>
      <c r="M46" s="283">
        <v>1.6192749093577704E-2</v>
      </c>
      <c r="N46" s="281"/>
      <c r="O46" s="283">
        <v>6.0833678440422721E-2</v>
      </c>
      <c r="P46" s="283">
        <v>4.7016416478775032E-2</v>
      </c>
      <c r="Q46" s="283">
        <v>4.7946288358505507E-2</v>
      </c>
      <c r="R46" s="282"/>
      <c r="S46" s="283">
        <v>0.15903876761963417</v>
      </c>
      <c r="T46" s="283">
        <v>0.14146293549860012</v>
      </c>
      <c r="U46" s="283">
        <v>0.14365982233769053</v>
      </c>
      <c r="V46" s="281"/>
      <c r="W46" s="297"/>
      <c r="X46" s="297"/>
      <c r="Y46" s="297"/>
      <c r="Z46" s="281"/>
      <c r="AA46" s="297"/>
      <c r="AB46" s="297"/>
      <c r="AC46" s="297"/>
      <c r="AD46" s="281"/>
      <c r="AE46" s="297"/>
      <c r="AF46" s="297"/>
      <c r="AG46" s="297"/>
      <c r="AH46" s="522"/>
      <c r="AJ46" s="525"/>
      <c r="AK46" s="525"/>
      <c r="AL46" s="525"/>
      <c r="AM46" s="525"/>
      <c r="AN46" s="525"/>
      <c r="AO46" s="525"/>
      <c r="AP46" s="525"/>
      <c r="AQ46" s="525"/>
      <c r="AR46" s="525"/>
      <c r="AS46" s="525"/>
      <c r="AT46" s="525"/>
      <c r="AU46" s="525"/>
      <c r="AV46" s="525"/>
      <c r="AW46" s="525"/>
      <c r="AX46" s="525"/>
      <c r="AY46" s="525"/>
      <c r="AZ46" s="525"/>
      <c r="BA46" s="525"/>
      <c r="BB46" s="525"/>
      <c r="BC46" s="525"/>
      <c r="BD46" s="525"/>
      <c r="BE46" s="525"/>
      <c r="BF46" s="525"/>
    </row>
    <row r="47" spans="1:58" s="275" customFormat="1" ht="15" customHeight="1">
      <c r="A47" s="523">
        <f t="shared" si="2"/>
        <v>35</v>
      </c>
      <c r="B47" s="996" t="s">
        <v>32</v>
      </c>
      <c r="C47" s="289" t="s">
        <v>500</v>
      </c>
      <c r="D47" s="289" t="s">
        <v>500</v>
      </c>
      <c r="E47" s="306">
        <v>87.125377</v>
      </c>
      <c r="F47" s="306">
        <v>103.36931</v>
      </c>
      <c r="G47" s="524">
        <v>98.494685000000004</v>
      </c>
      <c r="H47" s="524">
        <v>1.6534499</v>
      </c>
      <c r="I47" s="524">
        <v>1.5686389999999999</v>
      </c>
      <c r="J47" s="339"/>
      <c r="K47" s="283"/>
      <c r="L47" s="283"/>
      <c r="M47" s="283"/>
      <c r="N47" s="281"/>
      <c r="O47" s="283"/>
      <c r="P47" s="283"/>
      <c r="Q47" s="283"/>
      <c r="R47" s="282"/>
      <c r="S47" s="283"/>
      <c r="T47" s="283"/>
      <c r="U47" s="283"/>
      <c r="V47" s="281"/>
      <c r="W47" s="283"/>
      <c r="X47" s="283"/>
      <c r="Y47" s="283"/>
      <c r="Z47" s="281"/>
      <c r="AA47" s="283"/>
      <c r="AB47" s="283"/>
      <c r="AC47" s="283"/>
      <c r="AD47" s="281"/>
      <c r="AE47" s="283"/>
      <c r="AF47" s="283"/>
      <c r="AG47" s="283"/>
      <c r="AH47" s="522"/>
      <c r="AJ47" s="525"/>
      <c r="AK47" s="525"/>
      <c r="AL47" s="525"/>
      <c r="AM47" s="525"/>
      <c r="AN47" s="525"/>
      <c r="AO47" s="525"/>
      <c r="AP47" s="525"/>
      <c r="AQ47" s="525"/>
      <c r="AR47" s="525"/>
      <c r="AS47" s="525"/>
      <c r="AT47" s="525"/>
      <c r="AU47" s="525"/>
      <c r="AV47" s="525"/>
      <c r="AW47" s="525"/>
      <c r="AX47" s="525"/>
      <c r="AY47" s="525"/>
      <c r="AZ47" s="525"/>
      <c r="BA47" s="525"/>
      <c r="BB47" s="525"/>
      <c r="BC47" s="525"/>
      <c r="BD47" s="525"/>
      <c r="BE47" s="525"/>
      <c r="BF47" s="525"/>
    </row>
    <row r="48" spans="1:58" s="275" customFormat="1" ht="15" customHeight="1">
      <c r="A48" s="523"/>
      <c r="B48" s="996" t="s">
        <v>282</v>
      </c>
      <c r="C48" s="289" t="s">
        <v>499</v>
      </c>
      <c r="D48" s="289" t="s">
        <v>499</v>
      </c>
      <c r="E48" s="306">
        <v>87.125373999999994</v>
      </c>
      <c r="F48" s="306">
        <v>103.36931</v>
      </c>
      <c r="G48" s="524">
        <v>103.36931</v>
      </c>
      <c r="H48" s="524">
        <v>1.6534499</v>
      </c>
      <c r="I48" s="524">
        <v>1.5686389999999999</v>
      </c>
      <c r="J48" s="339"/>
      <c r="K48" s="283">
        <v>6.4799107642033241E-2</v>
      </c>
      <c r="L48" s="283">
        <v>5.5435689576698768E-2</v>
      </c>
      <c r="M48" s="283">
        <v>5.7081502847812486E-2</v>
      </c>
      <c r="N48" s="281"/>
      <c r="O48" s="283">
        <v>0.14283028786238516</v>
      </c>
      <c r="P48" s="283">
        <v>0.13658529788291443</v>
      </c>
      <c r="Q48" s="283">
        <v>0.14056387091890202</v>
      </c>
      <c r="R48" s="282"/>
      <c r="S48" s="283">
        <v>0.28649344659467013</v>
      </c>
      <c r="T48" s="283">
        <v>0.28685346337621248</v>
      </c>
      <c r="U48" s="283">
        <v>0.29702774039204821</v>
      </c>
      <c r="V48" s="281"/>
      <c r="W48" s="283">
        <v>6.5653596838267242E-2</v>
      </c>
      <c r="X48" s="283">
        <v>5.5435689576698768E-2</v>
      </c>
      <c r="Y48" s="283">
        <v>5.7081502847812486E-2</v>
      </c>
      <c r="Z48" s="281"/>
      <c r="AA48" s="283">
        <v>0.14526311925311619</v>
      </c>
      <c r="AB48" s="283">
        <v>0.13658529788291443</v>
      </c>
      <c r="AC48" s="283">
        <v>0.14056387091890202</v>
      </c>
      <c r="AD48" s="281"/>
      <c r="AE48" s="283">
        <v>0.29526107014499775</v>
      </c>
      <c r="AF48" s="283">
        <v>0.28685346337621248</v>
      </c>
      <c r="AG48" s="283">
        <v>0.29702774039204821</v>
      </c>
      <c r="AH48" s="522"/>
      <c r="AJ48" s="525"/>
      <c r="AK48" s="525"/>
      <c r="AL48" s="525"/>
      <c r="AM48" s="525"/>
      <c r="AN48" s="525"/>
      <c r="AO48" s="525"/>
      <c r="AP48" s="525"/>
      <c r="AQ48" s="525"/>
      <c r="AR48" s="525"/>
      <c r="AS48" s="525"/>
      <c r="AT48" s="525"/>
      <c r="AU48" s="525"/>
      <c r="AV48" s="525"/>
      <c r="AW48" s="525"/>
      <c r="AX48" s="525"/>
      <c r="AY48" s="525"/>
      <c r="AZ48" s="525"/>
      <c r="BA48" s="525"/>
      <c r="BB48" s="525"/>
      <c r="BC48" s="525"/>
      <c r="BD48" s="525"/>
      <c r="BE48" s="525"/>
      <c r="BF48" s="525"/>
    </row>
    <row r="49" spans="1:95" s="275" customFormat="1" ht="15" customHeight="1">
      <c r="A49" s="523">
        <f>A47+1</f>
        <v>36</v>
      </c>
      <c r="B49" s="996" t="s">
        <v>711</v>
      </c>
      <c r="C49" s="289" t="s">
        <v>501</v>
      </c>
      <c r="D49" s="289" t="s">
        <v>501</v>
      </c>
      <c r="E49" s="306">
        <v>86.884388000000001</v>
      </c>
      <c r="F49" s="306">
        <v>104.2394</v>
      </c>
      <c r="G49" s="524">
        <v>109.08024</v>
      </c>
      <c r="H49" s="524">
        <v>2.1335834</v>
      </c>
      <c r="I49" s="524">
        <v>1.9202049999999999</v>
      </c>
      <c r="J49" s="339"/>
      <c r="K49" s="653"/>
      <c r="L49" s="653"/>
      <c r="M49" s="653"/>
      <c r="N49" s="281"/>
      <c r="O49" s="653"/>
      <c r="P49" s="653"/>
      <c r="Q49" s="653"/>
      <c r="R49" s="281"/>
      <c r="S49" s="653"/>
      <c r="T49" s="653"/>
      <c r="U49" s="653"/>
      <c r="V49" s="281"/>
      <c r="W49" s="653"/>
      <c r="X49" s="653"/>
      <c r="Y49" s="653"/>
      <c r="Z49" s="281"/>
      <c r="AA49" s="653"/>
      <c r="AB49" s="653"/>
      <c r="AC49" s="653"/>
      <c r="AD49" s="281"/>
      <c r="AE49" s="653"/>
      <c r="AF49" s="653"/>
      <c r="AG49" s="653"/>
      <c r="AH49" s="522"/>
      <c r="AJ49" s="525"/>
      <c r="AK49" s="525"/>
      <c r="AL49" s="525"/>
      <c r="AM49" s="525"/>
      <c r="AN49" s="525"/>
      <c r="AO49" s="525"/>
      <c r="AP49" s="525"/>
      <c r="AQ49" s="525"/>
      <c r="AR49" s="525"/>
      <c r="AS49" s="525"/>
      <c r="AT49" s="525"/>
      <c r="AU49" s="525"/>
      <c r="AV49" s="525"/>
      <c r="AW49" s="525"/>
      <c r="AX49" s="525"/>
      <c r="AY49" s="525"/>
      <c r="AZ49" s="525"/>
      <c r="BA49" s="525"/>
      <c r="BB49" s="525"/>
      <c r="BC49" s="525"/>
      <c r="BD49" s="525"/>
      <c r="BE49" s="525"/>
      <c r="BF49" s="525"/>
    </row>
    <row r="50" spans="1:95" s="275" customFormat="1" ht="15" customHeight="1">
      <c r="A50" s="523">
        <f>A49+1</f>
        <v>37</v>
      </c>
      <c r="B50" s="996" t="s">
        <v>721</v>
      </c>
      <c r="C50" s="289">
        <v>2016</v>
      </c>
      <c r="D50" s="289">
        <v>2016</v>
      </c>
      <c r="E50" s="306">
        <v>74.093497999999997</v>
      </c>
      <c r="F50" s="306">
        <v>105.78925</v>
      </c>
      <c r="G50" s="524">
        <v>112.44076</v>
      </c>
      <c r="H50" s="524">
        <v>1.7119983000000001</v>
      </c>
      <c r="I50" s="524">
        <v>1.8589568999999999</v>
      </c>
      <c r="J50" s="339"/>
      <c r="K50" s="283">
        <v>3.76472928945841E-2</v>
      </c>
      <c r="L50" s="283">
        <v>5.0385875924596002E-3</v>
      </c>
      <c r="M50" s="283">
        <v>9.0133301765035392E-3</v>
      </c>
      <c r="N50" s="281"/>
      <c r="O50" s="283">
        <v>7.2999999999999995E-2</v>
      </c>
      <c r="P50" s="283" t="s">
        <v>667</v>
      </c>
      <c r="Q50" s="283">
        <v>4.9000000000000002E-2</v>
      </c>
      <c r="R50" s="281"/>
      <c r="S50" s="283">
        <v>0.13900000000000001</v>
      </c>
      <c r="T50" s="283">
        <v>0.121</v>
      </c>
      <c r="U50" s="283">
        <v>0.154</v>
      </c>
      <c r="V50" s="281"/>
      <c r="W50" s="283">
        <v>9.6000000000000002E-2</v>
      </c>
      <c r="X50" s="283">
        <v>5.0385875924596046E-3</v>
      </c>
      <c r="Y50" s="283">
        <v>9.0133301765035444E-3</v>
      </c>
      <c r="Z50" s="281"/>
      <c r="AA50" s="283">
        <v>0.17483688872074044</v>
      </c>
      <c r="AB50" s="283">
        <v>3.5000000000000003E-2</v>
      </c>
      <c r="AC50" s="283">
        <v>4.9000000000000002E-2</v>
      </c>
      <c r="AD50" s="281"/>
      <c r="AE50" s="283">
        <v>0.28054228651692514</v>
      </c>
      <c r="AF50" s="283">
        <v>0.121</v>
      </c>
      <c r="AG50" s="283">
        <v>0.14399999999999999</v>
      </c>
      <c r="AH50" s="522"/>
      <c r="AJ50" s="525"/>
      <c r="AK50" s="525"/>
      <c r="AL50" s="525"/>
      <c r="AM50" s="525"/>
      <c r="AN50" s="525"/>
      <c r="AO50" s="525"/>
      <c r="AP50" s="525"/>
      <c r="AQ50" s="525"/>
      <c r="AR50" s="525"/>
      <c r="AS50" s="525"/>
      <c r="AT50" s="525"/>
      <c r="AU50" s="525"/>
      <c r="AV50" s="525"/>
      <c r="AW50" s="525"/>
      <c r="AX50" s="525"/>
      <c r="AY50" s="525"/>
      <c r="AZ50" s="525"/>
      <c r="BA50" s="525"/>
      <c r="BB50" s="525"/>
      <c r="BC50" s="525"/>
      <c r="BD50" s="525"/>
      <c r="BE50" s="525"/>
      <c r="BF50" s="525"/>
    </row>
    <row r="51" spans="1:95" s="522" customFormat="1">
      <c r="A51" s="523">
        <f t="shared" ref="A51:A60" si="3">A50+1</f>
        <v>38</v>
      </c>
      <c r="B51" s="996" t="s">
        <v>33</v>
      </c>
      <c r="C51" s="289" t="s">
        <v>503</v>
      </c>
      <c r="D51" s="289" t="s">
        <v>503</v>
      </c>
      <c r="E51" s="306">
        <v>61.449008999999997</v>
      </c>
      <c r="F51" s="306">
        <v>108.44047</v>
      </c>
      <c r="G51" s="524">
        <v>100</v>
      </c>
      <c r="H51" s="524">
        <v>13.390844</v>
      </c>
      <c r="I51" s="524">
        <v>16.769129</v>
      </c>
      <c r="J51" s="339"/>
      <c r="K51" s="283">
        <v>2.4711221161534201E-2</v>
      </c>
      <c r="L51" s="283">
        <v>1.4382327590779193E-2</v>
      </c>
      <c r="M51" s="283">
        <v>1.485184356160014E-2</v>
      </c>
      <c r="N51" s="281"/>
      <c r="O51" s="283">
        <v>3.4777025070988288E-2</v>
      </c>
      <c r="P51" s="283">
        <v>2.3178253923449774E-2</v>
      </c>
      <c r="Q51" s="283">
        <v>2.614054640534547E-2</v>
      </c>
      <c r="R51" s="281"/>
      <c r="S51" s="283">
        <v>5.9960960152783967E-2</v>
      </c>
      <c r="T51" s="283">
        <v>4.2488096523935863E-2</v>
      </c>
      <c r="U51" s="283">
        <v>4.8249894050838495E-2</v>
      </c>
      <c r="V51" s="281"/>
      <c r="W51" s="283">
        <v>0.13016853293670436</v>
      </c>
      <c r="X51" s="283">
        <v>1.4382327590779193E-2</v>
      </c>
      <c r="Y51" s="283">
        <v>1.485184356160014E-2</v>
      </c>
      <c r="Z51" s="281"/>
      <c r="AA51" s="283">
        <v>0.15874015856794754</v>
      </c>
      <c r="AB51" s="283">
        <v>2.3178253923449774E-2</v>
      </c>
      <c r="AC51" s="283">
        <v>2.614054640534547E-2</v>
      </c>
      <c r="AD51" s="281"/>
      <c r="AE51" s="283">
        <v>0.20192885773447408</v>
      </c>
      <c r="AF51" s="283">
        <v>4.2488096523935863E-2</v>
      </c>
      <c r="AG51" s="283">
        <v>4.8249894050838495E-2</v>
      </c>
    </row>
    <row r="52" spans="1:95" s="275" customFormat="1" ht="15" customHeight="1">
      <c r="A52" s="523">
        <f t="shared" si="3"/>
        <v>39</v>
      </c>
      <c r="B52" s="996" t="s">
        <v>34</v>
      </c>
      <c r="C52" s="289" t="s">
        <v>276</v>
      </c>
      <c r="D52" s="289" t="s">
        <v>503</v>
      </c>
      <c r="E52" s="306">
        <v>74.256772999999995</v>
      </c>
      <c r="F52" s="306">
        <v>105.01716</v>
      </c>
      <c r="G52" s="524">
        <v>105.01716</v>
      </c>
      <c r="H52" s="524">
        <v>4.5716545000000002</v>
      </c>
      <c r="I52" s="524">
        <v>5.0675346000000001</v>
      </c>
      <c r="J52" s="339"/>
      <c r="K52" s="874"/>
      <c r="L52" s="874"/>
      <c r="M52" s="874"/>
      <c r="N52" s="281"/>
      <c r="O52" s="874"/>
      <c r="P52" s="874"/>
      <c r="Q52" s="874"/>
      <c r="R52" s="282"/>
      <c r="S52" s="874"/>
      <c r="T52" s="874"/>
      <c r="U52" s="874"/>
      <c r="V52" s="281"/>
      <c r="W52" s="286"/>
      <c r="X52" s="286"/>
      <c r="Y52" s="286"/>
      <c r="Z52" s="281"/>
      <c r="AA52" s="286"/>
      <c r="AB52" s="286"/>
      <c r="AC52" s="286"/>
      <c r="AD52" s="281"/>
      <c r="AE52" s="286"/>
      <c r="AF52" s="286"/>
      <c r="AG52" s="286"/>
      <c r="AH52" s="522"/>
      <c r="AJ52" s="525"/>
      <c r="AK52" s="525"/>
      <c r="AL52" s="525"/>
      <c r="AM52" s="525"/>
      <c r="AN52" s="525"/>
      <c r="AO52" s="525"/>
      <c r="AP52" s="525"/>
      <c r="AQ52" s="525"/>
      <c r="AR52" s="525"/>
      <c r="AS52" s="525"/>
      <c r="AT52" s="525"/>
      <c r="AU52" s="525"/>
      <c r="AV52" s="525"/>
      <c r="AW52" s="525"/>
      <c r="AX52" s="525"/>
      <c r="AY52" s="525"/>
      <c r="AZ52" s="525"/>
      <c r="BA52" s="525"/>
      <c r="BB52" s="525"/>
      <c r="BC52" s="525"/>
      <c r="BD52" s="525"/>
      <c r="BE52" s="525"/>
      <c r="BF52" s="525"/>
    </row>
    <row r="53" spans="1:95" s="275" customFormat="1" ht="15" customHeight="1">
      <c r="A53" s="523">
        <f t="shared" si="3"/>
        <v>40</v>
      </c>
      <c r="B53" s="996" t="s">
        <v>283</v>
      </c>
      <c r="C53" s="289" t="s">
        <v>278</v>
      </c>
      <c r="D53" s="289" t="s">
        <v>503</v>
      </c>
      <c r="E53" s="306">
        <v>58.251418999999999</v>
      </c>
      <c r="F53" s="306">
        <v>106.71677</v>
      </c>
      <c r="G53" s="524">
        <v>94.146316999999996</v>
      </c>
      <c r="H53" s="524">
        <v>40.039496999999997</v>
      </c>
      <c r="I53" s="524">
        <v>42.218933</v>
      </c>
      <c r="J53" s="339"/>
      <c r="K53" s="283">
        <v>3.5578406673051614E-2</v>
      </c>
      <c r="L53" s="283">
        <v>2.2489994708443088E-2</v>
      </c>
      <c r="M53" s="283">
        <v>2.9968439167032398E-2</v>
      </c>
      <c r="N53" s="281"/>
      <c r="O53" s="283">
        <v>0.20048749016484674</v>
      </c>
      <c r="P53" s="283">
        <v>0.17879357172393426</v>
      </c>
      <c r="Q53" s="283">
        <v>0.21383076441173682</v>
      </c>
      <c r="R53" s="282"/>
      <c r="S53" s="283">
        <v>0.59046540863380981</v>
      </c>
      <c r="T53" s="283">
        <v>0.57024635760173936</v>
      </c>
      <c r="U53" s="283">
        <v>0.61119956021211341</v>
      </c>
      <c r="V53" s="281"/>
      <c r="W53" s="283"/>
      <c r="X53" s="283"/>
      <c r="Y53" s="283"/>
      <c r="Z53" s="281"/>
      <c r="AA53" s="283"/>
      <c r="AB53" s="283"/>
      <c r="AC53" s="283"/>
      <c r="AD53" s="281"/>
      <c r="AE53" s="283"/>
      <c r="AF53" s="283"/>
      <c r="AG53" s="283"/>
      <c r="AH53" s="522"/>
      <c r="AJ53" s="525"/>
      <c r="AK53" s="525"/>
      <c r="AL53" s="525"/>
      <c r="AM53" s="525"/>
      <c r="AN53" s="525"/>
      <c r="AO53" s="525"/>
      <c r="AP53" s="525"/>
      <c r="AQ53" s="525"/>
      <c r="AR53" s="525"/>
      <c r="AS53" s="525"/>
      <c r="AT53" s="525"/>
      <c r="AU53" s="525"/>
      <c r="AV53" s="525"/>
      <c r="AW53" s="525"/>
      <c r="AX53" s="525"/>
      <c r="AY53" s="525"/>
      <c r="AZ53" s="525"/>
      <c r="BA53" s="525"/>
      <c r="BB53" s="525"/>
      <c r="BC53" s="525"/>
      <c r="BD53" s="525"/>
      <c r="BE53" s="525"/>
      <c r="BF53" s="525"/>
    </row>
    <row r="54" spans="1:95" s="275" customFormat="1" ht="15" customHeight="1">
      <c r="A54" s="523">
        <f t="shared" si="3"/>
        <v>41</v>
      </c>
      <c r="B54" s="996" t="s">
        <v>35</v>
      </c>
      <c r="C54" s="289" t="s">
        <v>275</v>
      </c>
      <c r="D54" s="289" t="s">
        <v>275</v>
      </c>
      <c r="E54" s="306">
        <v>66.332549999999998</v>
      </c>
      <c r="F54" s="306">
        <v>112.69096999999999</v>
      </c>
      <c r="G54" s="524">
        <v>112.69096999999999</v>
      </c>
      <c r="H54" s="524">
        <v>482.45093000000003</v>
      </c>
      <c r="I54" s="524">
        <v>585.52039000000002</v>
      </c>
      <c r="J54" s="339"/>
      <c r="K54" s="283">
        <v>0.38797342683238567</v>
      </c>
      <c r="L54" s="283">
        <v>0.38666364355562732</v>
      </c>
      <c r="M54" s="283">
        <v>0.46489158782799461</v>
      </c>
      <c r="N54" s="281"/>
      <c r="O54" s="283">
        <v>0.73109005528318116</v>
      </c>
      <c r="P54" s="283">
        <v>0.73920399493980105</v>
      </c>
      <c r="Q54" s="283">
        <v>0.80346890501230117</v>
      </c>
      <c r="R54" s="282"/>
      <c r="S54" s="283">
        <v>0.9076609139653633</v>
      </c>
      <c r="T54" s="283">
        <v>0.91949789113904801</v>
      </c>
      <c r="U54" s="283">
        <v>0.94532385563036692</v>
      </c>
      <c r="V54" s="281"/>
      <c r="W54" s="283"/>
      <c r="X54" s="283"/>
      <c r="Y54" s="283"/>
      <c r="Z54" s="281"/>
      <c r="AA54" s="283"/>
      <c r="AB54" s="283"/>
      <c r="AC54" s="283"/>
      <c r="AD54" s="281"/>
      <c r="AE54" s="283"/>
      <c r="AF54" s="283"/>
      <c r="AG54" s="283"/>
      <c r="AH54" s="522"/>
      <c r="AJ54" s="525"/>
      <c r="AK54" s="525"/>
      <c r="AL54" s="525"/>
      <c r="AM54" s="525"/>
      <c r="AN54" s="525"/>
      <c r="AO54" s="525"/>
      <c r="AP54" s="525"/>
      <c r="AQ54" s="525"/>
      <c r="AR54" s="525"/>
      <c r="AS54" s="525"/>
      <c r="AT54" s="525"/>
      <c r="AU54" s="525"/>
      <c r="AV54" s="525"/>
      <c r="AW54" s="525"/>
      <c r="AX54" s="525"/>
      <c r="AY54" s="525"/>
      <c r="AZ54" s="525"/>
      <c r="BA54" s="525"/>
      <c r="BB54" s="525"/>
      <c r="BC54" s="525"/>
      <c r="BD54" s="525"/>
      <c r="BE54" s="525"/>
      <c r="BF54" s="525"/>
    </row>
    <row r="55" spans="1:95" s="275" customFormat="1" ht="15" customHeight="1">
      <c r="A55" s="523">
        <f t="shared" si="3"/>
        <v>42</v>
      </c>
      <c r="B55" s="996" t="s">
        <v>36</v>
      </c>
      <c r="C55" s="289" t="s">
        <v>503</v>
      </c>
      <c r="D55" s="289" t="s">
        <v>503</v>
      </c>
      <c r="E55" s="306">
        <v>84.166019000000006</v>
      </c>
      <c r="F55" s="306">
        <v>103.54403000000001</v>
      </c>
      <c r="G55" s="524">
        <v>100</v>
      </c>
      <c r="H55" s="524">
        <v>0.69612006999999998</v>
      </c>
      <c r="I55" s="524">
        <v>0.69653374999999995</v>
      </c>
      <c r="J55" s="339"/>
      <c r="K55" s="297"/>
      <c r="L55" s="297"/>
      <c r="M55" s="297"/>
      <c r="N55" s="281"/>
      <c r="O55" s="297"/>
      <c r="P55" s="297"/>
      <c r="Q55" s="297"/>
      <c r="R55" s="282"/>
      <c r="S55" s="297"/>
      <c r="T55" s="297"/>
      <c r="U55" s="297"/>
      <c r="V55" s="281"/>
      <c r="W55" s="283"/>
      <c r="X55" s="283"/>
      <c r="Y55" s="283"/>
      <c r="Z55" s="281"/>
      <c r="AA55" s="297"/>
      <c r="AB55" s="297"/>
      <c r="AC55" s="297"/>
      <c r="AD55" s="281"/>
      <c r="AE55" s="297"/>
      <c r="AF55" s="297"/>
      <c r="AG55" s="297"/>
      <c r="AH55" s="522"/>
      <c r="AJ55" s="525"/>
      <c r="AK55" s="525"/>
      <c r="AL55" s="525"/>
      <c r="AM55" s="525"/>
      <c r="AN55" s="525"/>
      <c r="AO55" s="525"/>
      <c r="AP55" s="525"/>
      <c r="AQ55" s="525"/>
      <c r="AR55" s="525"/>
      <c r="AS55" s="525"/>
      <c r="AT55" s="525"/>
      <c r="AU55" s="525"/>
      <c r="AV55" s="525"/>
      <c r="AW55" s="525"/>
      <c r="AX55" s="525"/>
      <c r="AY55" s="525"/>
      <c r="AZ55" s="525"/>
      <c r="BA55" s="525"/>
      <c r="BB55" s="525"/>
      <c r="BC55" s="525"/>
      <c r="BD55" s="525"/>
      <c r="BE55" s="525"/>
      <c r="BF55" s="525"/>
    </row>
    <row r="56" spans="1:95" s="275" customFormat="1" ht="15" customHeight="1">
      <c r="A56" s="523">
        <f t="shared" si="3"/>
        <v>43</v>
      </c>
      <c r="B56" s="996" t="s">
        <v>284</v>
      </c>
      <c r="C56" s="289" t="s">
        <v>272</v>
      </c>
      <c r="D56" s="289" t="s">
        <v>272</v>
      </c>
      <c r="E56" s="306">
        <v>66.678945999999996</v>
      </c>
      <c r="F56" s="306">
        <v>116.56435</v>
      </c>
      <c r="G56" s="524">
        <v>137.78626</v>
      </c>
      <c r="H56" s="524">
        <v>744.61788999999999</v>
      </c>
      <c r="I56" s="524">
        <v>946.89041999999995</v>
      </c>
      <c r="J56" s="339"/>
      <c r="K56" s="283"/>
      <c r="L56" s="283"/>
      <c r="M56" s="283"/>
      <c r="N56" s="281"/>
      <c r="O56" s="283"/>
      <c r="P56" s="283"/>
      <c r="Q56" s="283"/>
      <c r="R56" s="282"/>
      <c r="S56" s="283"/>
      <c r="T56" s="283"/>
      <c r="U56" s="283"/>
      <c r="V56" s="281"/>
      <c r="W56" s="283"/>
      <c r="X56" s="283"/>
      <c r="Y56" s="283"/>
      <c r="Z56" s="281"/>
      <c r="AA56" s="283"/>
      <c r="AB56" s="283"/>
      <c r="AC56" s="283"/>
      <c r="AD56" s="281"/>
      <c r="AE56" s="283"/>
      <c r="AF56" s="283"/>
      <c r="AG56" s="283"/>
      <c r="AH56" s="522"/>
      <c r="AJ56" s="525"/>
      <c r="AK56" s="525"/>
      <c r="AL56" s="525"/>
      <c r="AM56" s="525"/>
      <c r="AN56" s="525"/>
      <c r="AO56" s="525"/>
      <c r="AP56" s="525"/>
      <c r="AQ56" s="525"/>
      <c r="AR56" s="525"/>
      <c r="AS56" s="525"/>
      <c r="AT56" s="525"/>
      <c r="AU56" s="525"/>
      <c r="AV56" s="525"/>
      <c r="AW56" s="525"/>
      <c r="AX56" s="525"/>
      <c r="AY56" s="525"/>
      <c r="AZ56" s="525"/>
      <c r="BA56" s="525"/>
      <c r="BB56" s="525"/>
      <c r="BC56" s="525"/>
      <c r="BD56" s="525"/>
      <c r="BE56" s="525"/>
      <c r="BF56" s="525"/>
    </row>
    <row r="57" spans="1:95" s="275" customFormat="1" ht="15" customHeight="1">
      <c r="A57" s="523">
        <f t="shared" si="3"/>
        <v>44</v>
      </c>
      <c r="B57" s="996" t="s">
        <v>722</v>
      </c>
      <c r="C57" s="289">
        <v>2016</v>
      </c>
      <c r="D57" s="289">
        <v>2016</v>
      </c>
      <c r="E57" s="306">
        <v>51.202007000000002</v>
      </c>
      <c r="F57" s="306">
        <v>107.95573</v>
      </c>
      <c r="G57" s="524">
        <v>205.61224000000001</v>
      </c>
      <c r="H57" s="524">
        <v>1.7091367</v>
      </c>
      <c r="I57" s="524">
        <v>3.3112316000000002</v>
      </c>
      <c r="J57" s="339"/>
      <c r="K57" s="651"/>
      <c r="L57" s="651"/>
      <c r="M57" s="651"/>
      <c r="N57" s="262"/>
      <c r="O57" s="651"/>
      <c r="P57" s="651"/>
      <c r="Q57" s="651"/>
      <c r="R57" s="331"/>
      <c r="S57" s="651"/>
      <c r="T57" s="651"/>
      <c r="U57" s="651"/>
      <c r="V57" s="331"/>
      <c r="W57" s="651"/>
      <c r="X57" s="651"/>
      <c r="Y57" s="651"/>
      <c r="Z57" s="331"/>
      <c r="AA57" s="651"/>
      <c r="AB57" s="651"/>
      <c r="AC57" s="651"/>
      <c r="AD57" s="265"/>
      <c r="AE57" s="651"/>
      <c r="AF57" s="651"/>
      <c r="AG57" s="651"/>
      <c r="AH57" s="522"/>
      <c r="AJ57" s="525"/>
      <c r="AK57" s="525"/>
      <c r="AL57" s="525"/>
      <c r="AM57" s="525"/>
      <c r="AN57" s="525"/>
      <c r="AO57" s="525"/>
      <c r="AP57" s="525"/>
      <c r="AQ57" s="525"/>
      <c r="AR57" s="525"/>
      <c r="AS57" s="525"/>
      <c r="AT57" s="525"/>
      <c r="AU57" s="525"/>
      <c r="AV57" s="525"/>
      <c r="AW57" s="525"/>
      <c r="AX57" s="525"/>
      <c r="AY57" s="525"/>
      <c r="AZ57" s="525"/>
      <c r="BA57" s="525"/>
      <c r="BB57" s="525"/>
      <c r="BC57" s="525"/>
      <c r="BD57" s="525"/>
      <c r="BE57" s="525"/>
      <c r="BF57" s="525"/>
    </row>
    <row r="58" spans="1:95" s="275" customFormat="1" ht="15" customHeight="1">
      <c r="A58" s="523">
        <f t="shared" si="3"/>
        <v>45</v>
      </c>
      <c r="B58" s="996" t="s">
        <v>130</v>
      </c>
      <c r="C58" s="289" t="s">
        <v>499</v>
      </c>
      <c r="D58" s="289" t="s">
        <v>499</v>
      </c>
      <c r="E58" s="306">
        <v>89.560531999999995</v>
      </c>
      <c r="F58" s="306">
        <v>103.15684</v>
      </c>
      <c r="G58" s="524">
        <v>103.15684</v>
      </c>
      <c r="H58" s="524">
        <v>1</v>
      </c>
      <c r="I58" s="524">
        <v>1</v>
      </c>
      <c r="J58" s="339"/>
      <c r="K58" s="283"/>
      <c r="L58" s="283"/>
      <c r="M58" s="283"/>
      <c r="N58" s="281"/>
      <c r="O58" s="283"/>
      <c r="P58" s="283"/>
      <c r="Q58" s="283"/>
      <c r="R58" s="282"/>
      <c r="S58" s="283"/>
      <c r="T58" s="283"/>
      <c r="U58" s="283"/>
      <c r="V58" s="281"/>
      <c r="W58" s="283"/>
      <c r="X58" s="283"/>
      <c r="Y58" s="283"/>
      <c r="Z58" s="281"/>
      <c r="AA58" s="283"/>
      <c r="AB58" s="283"/>
      <c r="AC58" s="283"/>
      <c r="AD58" s="281"/>
      <c r="AE58" s="283"/>
      <c r="AF58" s="283"/>
      <c r="AG58" s="283"/>
      <c r="AH58" s="522"/>
      <c r="AJ58" s="525"/>
      <c r="AK58" s="525"/>
      <c r="AL58" s="525"/>
      <c r="AM58" s="525"/>
      <c r="AN58" s="525"/>
      <c r="AO58" s="525"/>
      <c r="AP58" s="525"/>
      <c r="AQ58" s="525"/>
      <c r="AR58" s="525"/>
      <c r="AS58" s="525"/>
      <c r="AT58" s="525"/>
      <c r="AU58" s="525"/>
      <c r="AV58" s="525"/>
      <c r="AW58" s="525"/>
      <c r="AX58" s="525"/>
      <c r="AY58" s="525"/>
      <c r="AZ58" s="525"/>
      <c r="BA58" s="525"/>
      <c r="BB58" s="525"/>
      <c r="BC58" s="525"/>
      <c r="BD58" s="525"/>
      <c r="BE58" s="525"/>
      <c r="BF58" s="525"/>
    </row>
    <row r="59" spans="1:95" s="275" customFormat="1" ht="15" customHeight="1">
      <c r="A59" s="523">
        <f t="shared" si="3"/>
        <v>46</v>
      </c>
      <c r="B59" s="996" t="s">
        <v>37</v>
      </c>
      <c r="C59" s="289" t="s">
        <v>500</v>
      </c>
      <c r="D59" s="289" t="s">
        <v>500</v>
      </c>
      <c r="E59" s="306">
        <v>70.543803999999994</v>
      </c>
      <c r="F59" s="306">
        <v>108.09283000000001</v>
      </c>
      <c r="G59" s="524">
        <v>93.721845999999999</v>
      </c>
      <c r="H59" s="524">
        <v>15.310342</v>
      </c>
      <c r="I59" s="524">
        <v>16.423850000000002</v>
      </c>
      <c r="J59" s="339"/>
      <c r="K59" s="283">
        <v>3.1939168550486084E-2</v>
      </c>
      <c r="L59" s="283">
        <v>3.3126431550501031E-3</v>
      </c>
      <c r="M59" s="283">
        <v>4.5706635750435588E-3</v>
      </c>
      <c r="N59" s="281"/>
      <c r="O59" s="283">
        <v>6.9209725989399673E-2</v>
      </c>
      <c r="P59" s="283">
        <v>2.3725328332699396E-2</v>
      </c>
      <c r="Q59" s="283">
        <v>3.4073517955941046E-2</v>
      </c>
      <c r="R59" s="282"/>
      <c r="S59" s="283">
        <v>0.15650577935311774</v>
      </c>
      <c r="T59" s="283">
        <v>0.11263916871658332</v>
      </c>
      <c r="U59" s="283">
        <v>0.1453646415538728</v>
      </c>
      <c r="V59" s="281"/>
      <c r="W59" s="283">
        <v>6.5407096005859908E-2</v>
      </c>
      <c r="X59" s="283">
        <v>3.3126431550501031E-3</v>
      </c>
      <c r="Y59" s="283">
        <v>4.5706635750435588E-3</v>
      </c>
      <c r="Z59" s="281"/>
      <c r="AA59" s="283">
        <v>0.12006936220324653</v>
      </c>
      <c r="AB59" s="283">
        <v>2.3725328332699396E-2</v>
      </c>
      <c r="AC59" s="283">
        <v>3.4073517955941046E-2</v>
      </c>
      <c r="AD59" s="281"/>
      <c r="AE59" s="283">
        <v>0.21689142390172358</v>
      </c>
      <c r="AF59" s="283">
        <v>0.11263916871658332</v>
      </c>
      <c r="AG59" s="283">
        <v>0.1453646415538728</v>
      </c>
      <c r="AH59" s="522"/>
      <c r="AJ59" s="525"/>
      <c r="AK59" s="525"/>
      <c r="AL59" s="525"/>
      <c r="AM59" s="525"/>
      <c r="AN59" s="525"/>
      <c r="AO59" s="525"/>
      <c r="AP59" s="525"/>
      <c r="AQ59" s="525"/>
      <c r="AR59" s="525"/>
      <c r="AS59" s="525"/>
      <c r="AT59" s="525"/>
      <c r="AU59" s="525"/>
      <c r="AV59" s="525"/>
      <c r="AW59" s="525"/>
      <c r="AX59" s="525"/>
      <c r="AY59" s="525"/>
      <c r="AZ59" s="525"/>
      <c r="BA59" s="525"/>
      <c r="BB59" s="525"/>
      <c r="BC59" s="525"/>
      <c r="BD59" s="525"/>
      <c r="BE59" s="525"/>
      <c r="BF59" s="525"/>
    </row>
    <row r="60" spans="1:95" s="275" customFormat="1" ht="15" customHeight="1" thickBot="1">
      <c r="A60" s="523">
        <f t="shared" si="3"/>
        <v>47</v>
      </c>
      <c r="B60" s="511" t="s">
        <v>38</v>
      </c>
      <c r="C60" s="290" t="s">
        <v>502</v>
      </c>
      <c r="D60" s="290" t="s">
        <v>502</v>
      </c>
      <c r="E60" s="311">
        <v>34</v>
      </c>
      <c r="F60" s="311">
        <v>127.1</v>
      </c>
      <c r="G60" s="526">
        <v>213.3</v>
      </c>
      <c r="H60" s="526">
        <v>1.2511222</v>
      </c>
      <c r="I60" s="526">
        <v>2.9150052999999998</v>
      </c>
      <c r="J60" s="339"/>
      <c r="K60" s="298"/>
      <c r="L60" s="298"/>
      <c r="M60" s="298"/>
      <c r="N60" s="281"/>
      <c r="O60" s="298"/>
      <c r="P60" s="298"/>
      <c r="Q60" s="298"/>
      <c r="R60" s="281"/>
      <c r="S60" s="298"/>
      <c r="T60" s="298"/>
      <c r="U60" s="298"/>
      <c r="V60" s="283"/>
      <c r="W60" s="298"/>
      <c r="X60" s="298"/>
      <c r="Y60" s="298"/>
      <c r="Z60" s="281"/>
      <c r="AA60" s="298"/>
      <c r="AB60" s="298"/>
      <c r="AC60" s="298"/>
      <c r="AD60" s="281"/>
      <c r="AE60" s="298"/>
      <c r="AF60" s="298"/>
      <c r="AG60" s="298"/>
      <c r="AH60" s="522"/>
      <c r="AJ60" s="525"/>
      <c r="AK60" s="525"/>
      <c r="AL60" s="525"/>
      <c r="AM60" s="525"/>
      <c r="AN60" s="525"/>
      <c r="AO60" s="525"/>
      <c r="AP60" s="525"/>
      <c r="AQ60" s="525"/>
      <c r="AR60" s="525"/>
      <c r="AS60" s="525"/>
      <c r="AT60" s="525"/>
      <c r="AU60" s="525"/>
      <c r="AV60" s="525"/>
      <c r="AW60" s="525"/>
      <c r="AX60" s="525"/>
      <c r="AY60" s="525"/>
      <c r="AZ60" s="525"/>
      <c r="BA60" s="525"/>
      <c r="BB60" s="525"/>
      <c r="BC60" s="525"/>
      <c r="BD60" s="525"/>
      <c r="BE60" s="525"/>
      <c r="BF60" s="525"/>
    </row>
    <row r="61" spans="1:95">
      <c r="K61" s="244"/>
      <c r="L61" s="244"/>
      <c r="M61" s="244"/>
      <c r="N61" s="279"/>
      <c r="O61" s="244"/>
      <c r="P61" s="244"/>
      <c r="Q61" s="244"/>
      <c r="R61" s="279"/>
      <c r="S61" s="244"/>
      <c r="T61" s="244"/>
      <c r="U61" s="244"/>
      <c r="V61" s="244"/>
      <c r="W61" s="244"/>
      <c r="X61" s="244"/>
      <c r="Y61" s="244"/>
      <c r="Z61" s="244"/>
      <c r="AA61" s="244"/>
      <c r="AB61" s="244"/>
      <c r="AC61" s="244"/>
      <c r="AD61" s="244"/>
      <c r="AE61" s="244"/>
      <c r="AF61" s="244"/>
      <c r="AG61" s="244"/>
    </row>
    <row r="62" spans="1:95">
      <c r="K62" s="244"/>
      <c r="L62" s="244"/>
      <c r="M62" s="244"/>
      <c r="N62" s="279"/>
      <c r="O62" s="244"/>
      <c r="P62" s="244"/>
      <c r="Q62" s="244"/>
      <c r="R62" s="279"/>
      <c r="S62" s="244"/>
      <c r="T62" s="244"/>
      <c r="U62" s="244"/>
      <c r="V62" s="244"/>
      <c r="W62" s="244"/>
      <c r="X62" s="244"/>
      <c r="Y62" s="244"/>
      <c r="Z62" s="244"/>
      <c r="AA62" s="244"/>
      <c r="AB62" s="244"/>
      <c r="AC62" s="244"/>
      <c r="AD62" s="244"/>
      <c r="AE62" s="244"/>
      <c r="AF62" s="244"/>
      <c r="AG62" s="244"/>
    </row>
    <row r="63" spans="1:95" s="357" customFormat="1" ht="15" customHeight="1">
      <c r="A63" s="527"/>
      <c r="B63" s="5"/>
      <c r="C63" s="357" t="s">
        <v>39</v>
      </c>
      <c r="D63" s="245"/>
      <c r="E63" s="245"/>
      <c r="F63" s="245"/>
      <c r="G63" s="245"/>
      <c r="H63" s="245"/>
      <c r="I63" s="245"/>
      <c r="J63" s="245"/>
      <c r="K63" s="245"/>
      <c r="L63" s="245"/>
      <c r="M63" s="245"/>
      <c r="N63" s="279"/>
      <c r="O63" s="245"/>
      <c r="P63" s="245"/>
      <c r="Q63" s="245"/>
      <c r="R63" s="245"/>
      <c r="S63" s="245"/>
      <c r="T63" s="245"/>
      <c r="U63" s="245"/>
      <c r="V63" s="245"/>
      <c r="W63" s="245"/>
      <c r="X63" s="245"/>
      <c r="Y63" s="245"/>
      <c r="Z63" s="245"/>
      <c r="AA63" s="245"/>
      <c r="AB63" s="245"/>
      <c r="AC63" s="245"/>
      <c r="AD63" s="245"/>
      <c r="AE63" s="245"/>
      <c r="AF63" s="245"/>
      <c r="AG63" s="528"/>
      <c r="AH63" s="252"/>
      <c r="AI63" s="529"/>
      <c r="AJ63" s="530"/>
      <c r="AK63" s="528"/>
      <c r="AL63" s="530"/>
      <c r="AM63" s="530"/>
      <c r="AN63" s="246"/>
      <c r="AO63" s="528"/>
      <c r="AP63" s="528"/>
      <c r="AQ63" s="528"/>
      <c r="AR63" s="528"/>
      <c r="AS63" s="528"/>
      <c r="AT63" s="528"/>
      <c r="AU63" s="528"/>
      <c r="AV63" s="528"/>
      <c r="AW63" s="528"/>
      <c r="AX63" s="528"/>
      <c r="AY63" s="528"/>
      <c r="AZ63" s="528"/>
      <c r="BA63" s="528"/>
      <c r="BB63" s="528"/>
      <c r="BC63" s="528"/>
      <c r="BD63" s="528"/>
      <c r="BE63" s="528"/>
      <c r="BF63" s="528"/>
      <c r="BG63" s="528"/>
      <c r="BH63" s="528"/>
      <c r="BI63" s="528"/>
      <c r="BJ63" s="528"/>
      <c r="BK63" s="528"/>
      <c r="BL63" s="528"/>
      <c r="BM63" s="528"/>
      <c r="BN63" s="528"/>
      <c r="BO63" s="528"/>
      <c r="BP63" s="528"/>
      <c r="BQ63" s="528"/>
      <c r="BR63" s="528"/>
      <c r="BS63" s="528"/>
      <c r="BT63" s="528"/>
      <c r="BU63" s="528"/>
      <c r="BV63" s="531"/>
      <c r="BW63" s="531"/>
      <c r="BX63" s="531"/>
      <c r="BY63" s="532"/>
      <c r="BZ63" s="532"/>
      <c r="CA63" s="532"/>
      <c r="CB63" s="532"/>
      <c r="CC63" s="532"/>
      <c r="CD63" s="533"/>
      <c r="CE63" s="533"/>
      <c r="CF63" s="533"/>
      <c r="CG63" s="533"/>
      <c r="CH63" s="533"/>
      <c r="CI63" s="533"/>
      <c r="CJ63" s="533"/>
      <c r="CK63" s="533"/>
      <c r="CL63" s="533"/>
      <c r="CM63" s="533"/>
      <c r="CN63" s="533"/>
      <c r="CO63" s="533"/>
      <c r="CP63" s="533"/>
      <c r="CQ63" s="533"/>
    </row>
    <row r="64" spans="1:95" s="357" customFormat="1" ht="11.25" customHeight="1">
      <c r="A64" s="527"/>
      <c r="B64" s="246"/>
      <c r="D64" s="246"/>
      <c r="E64" s="246"/>
      <c r="F64" s="246"/>
      <c r="G64" s="246"/>
      <c r="H64" s="246"/>
      <c r="I64" s="246"/>
      <c r="J64" s="246"/>
      <c r="K64" s="246"/>
      <c r="L64" s="246"/>
      <c r="M64" s="246"/>
      <c r="N64" s="279"/>
      <c r="O64" s="246"/>
      <c r="P64" s="246"/>
      <c r="Q64" s="246"/>
      <c r="R64" s="246"/>
      <c r="S64" s="246"/>
      <c r="T64" s="246"/>
      <c r="U64" s="246"/>
      <c r="V64" s="246"/>
      <c r="W64" s="246"/>
      <c r="X64" s="246"/>
      <c r="Y64" s="246"/>
      <c r="Z64" s="246"/>
      <c r="AA64" s="246"/>
      <c r="AB64" s="246"/>
      <c r="AC64" s="246"/>
      <c r="AD64" s="246"/>
      <c r="AE64" s="246"/>
      <c r="AF64" s="246"/>
      <c r="AG64" s="246"/>
      <c r="AH64" s="252"/>
      <c r="AI64" s="534"/>
      <c r="AJ64" s="530"/>
      <c r="AK64" s="530"/>
      <c r="AL64" s="530"/>
      <c r="AM64" s="530"/>
      <c r="AN64" s="246"/>
      <c r="AO64" s="528"/>
      <c r="AP64" s="528"/>
      <c r="AQ64" s="528"/>
      <c r="AR64" s="528"/>
      <c r="AS64" s="528"/>
      <c r="AT64" s="528"/>
      <c r="AU64" s="528"/>
      <c r="AV64" s="528"/>
      <c r="AW64" s="528"/>
      <c r="AX64" s="528"/>
      <c r="AY64" s="528"/>
      <c r="AZ64" s="528"/>
      <c r="BA64" s="528"/>
      <c r="BB64" s="528"/>
      <c r="BC64" s="528"/>
      <c r="BD64" s="528"/>
      <c r="BE64" s="528"/>
      <c r="BF64" s="528"/>
      <c r="BG64" s="528"/>
      <c r="BH64" s="528"/>
      <c r="BI64" s="528"/>
      <c r="BJ64" s="528"/>
      <c r="BK64" s="528"/>
      <c r="BL64" s="528"/>
      <c r="BM64" s="528"/>
      <c r="BN64" s="528"/>
      <c r="BO64" s="528"/>
      <c r="BP64" s="528"/>
      <c r="BQ64" s="528"/>
      <c r="BR64" s="528"/>
      <c r="BS64" s="528"/>
      <c r="BT64" s="528"/>
      <c r="BU64" s="528"/>
      <c r="BV64" s="531"/>
      <c r="BW64" s="531"/>
      <c r="BX64" s="531"/>
      <c r="BY64" s="532"/>
      <c r="BZ64" s="532"/>
      <c r="CA64" s="532"/>
      <c r="CB64" s="532"/>
      <c r="CC64" s="532"/>
      <c r="CD64" s="533"/>
      <c r="CE64" s="533"/>
      <c r="CF64" s="533"/>
      <c r="CG64" s="533"/>
      <c r="CH64" s="533"/>
      <c r="CI64" s="533"/>
      <c r="CJ64" s="533"/>
      <c r="CK64" s="533"/>
      <c r="CL64" s="533"/>
      <c r="CM64" s="533"/>
      <c r="CN64" s="533"/>
      <c r="CO64" s="533"/>
      <c r="CP64" s="533"/>
      <c r="CQ64" s="533"/>
    </row>
    <row r="65" spans="1:98" s="357" customFormat="1" ht="14.25" customHeight="1">
      <c r="A65" s="527"/>
      <c r="B65" s="408"/>
      <c r="C65" s="357" t="s">
        <v>40</v>
      </c>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535"/>
      <c r="AF65" s="247"/>
      <c r="AG65" s="247"/>
      <c r="AH65" s="247"/>
      <c r="AI65" s="247"/>
      <c r="AJ65" s="528"/>
      <c r="AK65" s="536"/>
      <c r="AL65" s="536"/>
      <c r="AM65" s="530"/>
      <c r="AN65" s="532"/>
      <c r="AO65" s="530"/>
      <c r="AP65" s="530"/>
      <c r="AQ65" s="246"/>
      <c r="AR65" s="532"/>
      <c r="AS65" s="532"/>
      <c r="AT65" s="532"/>
      <c r="AU65" s="532"/>
      <c r="AV65" s="532"/>
      <c r="AW65" s="532"/>
      <c r="AX65" s="532"/>
      <c r="AY65" s="532"/>
      <c r="AZ65" s="532"/>
      <c r="BA65" s="532"/>
      <c r="BB65" s="532"/>
      <c r="BC65" s="532"/>
      <c r="BD65" s="532"/>
      <c r="BE65" s="532"/>
      <c r="BF65" s="532"/>
      <c r="BG65" s="532"/>
      <c r="BH65" s="532"/>
      <c r="BI65" s="532"/>
      <c r="BJ65" s="247"/>
      <c r="BK65" s="247"/>
      <c r="BL65" s="247"/>
      <c r="BM65" s="532"/>
      <c r="BN65" s="247"/>
      <c r="BO65" s="247"/>
      <c r="BP65" s="247"/>
      <c r="BQ65" s="532"/>
      <c r="BR65" s="532"/>
      <c r="BS65" s="532"/>
      <c r="BT65" s="532"/>
      <c r="BU65" s="532"/>
      <c r="BV65" s="532"/>
      <c r="BW65" s="532"/>
      <c r="BX65" s="532"/>
      <c r="BY65" s="531"/>
      <c r="BZ65" s="531"/>
      <c r="CA65" s="531"/>
      <c r="CB65" s="532"/>
      <c r="CC65" s="532"/>
      <c r="CD65" s="532"/>
      <c r="CE65" s="532"/>
      <c r="CF65" s="532"/>
      <c r="CG65" s="533"/>
      <c r="CH65" s="533"/>
      <c r="CI65" s="533"/>
      <c r="CJ65" s="533"/>
      <c r="CK65" s="533"/>
      <c r="CL65" s="533"/>
      <c r="CM65" s="533"/>
      <c r="CN65" s="533"/>
      <c r="CO65" s="533"/>
      <c r="CP65" s="533"/>
      <c r="CQ65" s="533"/>
      <c r="CR65" s="533"/>
      <c r="CS65" s="533"/>
      <c r="CT65" s="533"/>
    </row>
    <row r="66" spans="1:98" s="357" customFormat="1" ht="12" customHeight="1">
      <c r="A66" s="527"/>
      <c r="B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46"/>
      <c r="AH66" s="246"/>
      <c r="AI66" s="246"/>
      <c r="AJ66" s="246"/>
      <c r="AK66" s="534"/>
      <c r="AL66" s="534"/>
      <c r="AM66" s="530"/>
      <c r="AN66" s="530"/>
      <c r="AO66" s="530"/>
      <c r="AP66" s="530"/>
      <c r="AQ66" s="246"/>
      <c r="AR66" s="528"/>
      <c r="AS66" s="528"/>
      <c r="AT66" s="528"/>
      <c r="AU66" s="528"/>
      <c r="AV66" s="528"/>
      <c r="AW66" s="528"/>
      <c r="AX66" s="528"/>
      <c r="AY66" s="528"/>
      <c r="AZ66" s="528"/>
      <c r="BA66" s="528"/>
      <c r="BB66" s="528"/>
      <c r="BC66" s="528"/>
      <c r="BD66" s="528"/>
      <c r="BE66" s="528"/>
      <c r="BF66" s="528"/>
      <c r="BG66" s="528"/>
      <c r="BH66" s="528"/>
      <c r="BI66" s="528"/>
      <c r="BJ66" s="528"/>
      <c r="BK66" s="528"/>
      <c r="BL66" s="528"/>
      <c r="BM66" s="528"/>
      <c r="BN66" s="528"/>
      <c r="BO66" s="528"/>
      <c r="BP66" s="528"/>
      <c r="BQ66" s="528"/>
      <c r="BR66" s="528"/>
      <c r="BS66" s="528"/>
      <c r="BT66" s="528"/>
      <c r="BU66" s="528"/>
      <c r="BV66" s="528"/>
      <c r="BW66" s="528"/>
      <c r="BX66" s="528"/>
      <c r="BY66" s="531"/>
      <c r="BZ66" s="531"/>
      <c r="CA66" s="531"/>
      <c r="CB66" s="532"/>
      <c r="CC66" s="532"/>
      <c r="CD66" s="532"/>
      <c r="CE66" s="532"/>
      <c r="CF66" s="532"/>
      <c r="CG66" s="533"/>
      <c r="CH66" s="533"/>
      <c r="CI66" s="533"/>
      <c r="CJ66" s="533"/>
      <c r="CK66" s="533"/>
      <c r="CL66" s="533"/>
      <c r="CM66" s="533"/>
      <c r="CN66" s="533"/>
      <c r="CO66" s="533"/>
      <c r="CP66" s="533"/>
      <c r="CQ66" s="533"/>
      <c r="CR66" s="533"/>
      <c r="CS66" s="533"/>
      <c r="CT66" s="533"/>
    </row>
    <row r="67" spans="1:98" s="357" customFormat="1" ht="14.25" customHeight="1">
      <c r="A67" s="527"/>
      <c r="B67" s="547"/>
      <c r="C67" s="357" t="s">
        <v>439</v>
      </c>
      <c r="D67" s="247"/>
      <c r="E67" s="247"/>
      <c r="F67" s="247"/>
      <c r="G67" s="247"/>
      <c r="H67" s="247"/>
      <c r="I67" s="247"/>
      <c r="J67" s="247"/>
      <c r="K67" s="247"/>
      <c r="L67" s="247"/>
      <c r="M67" s="247"/>
      <c r="N67" s="279"/>
      <c r="O67" s="247"/>
      <c r="P67" s="247"/>
      <c r="Q67" s="247"/>
      <c r="R67" s="247"/>
      <c r="S67" s="247"/>
      <c r="T67" s="247"/>
      <c r="U67" s="247"/>
      <c r="V67" s="247"/>
      <c r="W67" s="247"/>
      <c r="X67" s="247"/>
      <c r="Y67" s="247"/>
      <c r="Z67" s="247"/>
      <c r="AA67" s="247"/>
      <c r="AB67" s="535"/>
      <c r="AC67" s="247"/>
      <c r="AD67" s="247"/>
      <c r="AE67" s="247"/>
      <c r="AF67" s="247"/>
      <c r="AG67" s="528"/>
      <c r="AH67" s="252"/>
      <c r="AI67" s="536"/>
      <c r="AJ67" s="530"/>
      <c r="AK67" s="532"/>
      <c r="AL67" s="530"/>
      <c r="AM67" s="530"/>
      <c r="AN67" s="246"/>
      <c r="AO67" s="532"/>
      <c r="AP67" s="532"/>
      <c r="AQ67" s="532"/>
      <c r="AR67" s="532"/>
      <c r="AS67" s="532"/>
      <c r="AT67" s="532"/>
      <c r="AU67" s="532"/>
      <c r="AV67" s="532"/>
      <c r="AW67" s="532"/>
      <c r="AX67" s="532"/>
      <c r="AY67" s="532"/>
      <c r="AZ67" s="532"/>
      <c r="BA67" s="532"/>
      <c r="BB67" s="532"/>
      <c r="BC67" s="532"/>
      <c r="BD67" s="532"/>
      <c r="BE67" s="532"/>
      <c r="BF67" s="532"/>
      <c r="BG67" s="247"/>
      <c r="BH67" s="247"/>
      <c r="BI67" s="247"/>
      <c r="BJ67" s="532"/>
      <c r="BK67" s="247"/>
      <c r="BL67" s="247"/>
      <c r="BM67" s="247"/>
      <c r="BN67" s="532"/>
      <c r="BO67" s="532"/>
      <c r="BP67" s="532"/>
      <c r="BQ67" s="532"/>
      <c r="BR67" s="532"/>
      <c r="BS67" s="532"/>
      <c r="BT67" s="532"/>
      <c r="BU67" s="532"/>
      <c r="BV67" s="531"/>
      <c r="BW67" s="531"/>
      <c r="BX67" s="531"/>
      <c r="BY67" s="532"/>
      <c r="BZ67" s="532"/>
      <c r="CA67" s="532"/>
      <c r="CB67" s="532"/>
      <c r="CC67" s="532"/>
      <c r="CD67" s="533"/>
      <c r="CE67" s="533"/>
      <c r="CF67" s="533"/>
      <c r="CG67" s="533"/>
      <c r="CH67" s="533"/>
      <c r="CI67" s="533"/>
      <c r="CJ67" s="533"/>
      <c r="CK67" s="533"/>
      <c r="CL67" s="533"/>
      <c r="CM67" s="533"/>
      <c r="CN67" s="533"/>
      <c r="CO67" s="533"/>
      <c r="CP67" s="533"/>
      <c r="CQ67" s="533"/>
    </row>
    <row r="68" spans="1:98" s="357" customFormat="1" ht="12" customHeight="1">
      <c r="A68" s="527"/>
      <c r="B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46"/>
      <c r="AG68" s="246"/>
      <c r="AH68" s="252"/>
      <c r="AI68" s="534"/>
      <c r="AJ68" s="530"/>
      <c r="AK68" s="530"/>
      <c r="AL68" s="530"/>
      <c r="AM68" s="530"/>
      <c r="AN68" s="246"/>
      <c r="AO68" s="528"/>
      <c r="AP68" s="528"/>
      <c r="AQ68" s="528"/>
      <c r="AR68" s="528"/>
      <c r="AS68" s="528"/>
      <c r="AT68" s="528"/>
      <c r="AU68" s="528"/>
      <c r="AV68" s="528"/>
      <c r="AW68" s="528"/>
      <c r="AX68" s="528"/>
      <c r="AY68" s="528"/>
      <c r="AZ68" s="528"/>
      <c r="BA68" s="528"/>
      <c r="BB68" s="528"/>
      <c r="BC68" s="528"/>
      <c r="BD68" s="528"/>
      <c r="BE68" s="528"/>
      <c r="BF68" s="528"/>
      <c r="BG68" s="528"/>
      <c r="BH68" s="528"/>
      <c r="BI68" s="528"/>
      <c r="BJ68" s="528"/>
      <c r="BK68" s="528"/>
      <c r="BL68" s="528"/>
      <c r="BM68" s="528"/>
      <c r="BN68" s="528"/>
      <c r="BO68" s="528"/>
      <c r="BP68" s="528"/>
      <c r="BQ68" s="528"/>
      <c r="BR68" s="528"/>
      <c r="BS68" s="528"/>
      <c r="BT68" s="528"/>
      <c r="BU68" s="528"/>
      <c r="BV68" s="531"/>
      <c r="BW68" s="531"/>
      <c r="BX68" s="531"/>
      <c r="BY68" s="532"/>
      <c r="BZ68" s="532"/>
      <c r="CA68" s="532"/>
      <c r="CB68" s="532"/>
      <c r="CC68" s="532"/>
      <c r="CD68" s="533"/>
      <c r="CE68" s="533"/>
      <c r="CF68" s="533"/>
      <c r="CG68" s="533"/>
      <c r="CH68" s="533"/>
      <c r="CI68" s="533"/>
      <c r="CJ68" s="533"/>
      <c r="CK68" s="533"/>
      <c r="CL68" s="533"/>
      <c r="CM68" s="533"/>
      <c r="CN68" s="533"/>
      <c r="CO68" s="533"/>
      <c r="CP68" s="533"/>
      <c r="CQ68" s="533"/>
    </row>
    <row r="69" spans="1:98" s="357" customFormat="1" ht="14.25" customHeight="1">
      <c r="A69" s="527"/>
      <c r="B69" s="77"/>
      <c r="C69" s="357" t="s">
        <v>41</v>
      </c>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535"/>
      <c r="AC69" s="247"/>
      <c r="AD69" s="247"/>
      <c r="AE69" s="247"/>
      <c r="AF69" s="247"/>
      <c r="AG69" s="528"/>
      <c r="AH69" s="252"/>
      <c r="AI69" s="536"/>
      <c r="AJ69" s="534"/>
      <c r="AK69" s="528"/>
      <c r="AL69" s="534"/>
      <c r="AM69" s="534"/>
      <c r="AN69" s="246"/>
      <c r="AO69" s="528"/>
      <c r="AP69" s="528"/>
      <c r="AQ69" s="528"/>
      <c r="AR69" s="528"/>
      <c r="AS69" s="528"/>
      <c r="AT69" s="528"/>
      <c r="AU69" s="528"/>
      <c r="AV69" s="528"/>
      <c r="AW69" s="528"/>
      <c r="AX69" s="528"/>
      <c r="AY69" s="528"/>
      <c r="AZ69" s="528"/>
      <c r="BA69" s="528"/>
      <c r="BB69" s="528"/>
      <c r="BC69" s="528"/>
      <c r="BD69" s="528"/>
      <c r="BE69" s="528"/>
      <c r="BF69" s="528"/>
      <c r="BG69" s="247"/>
      <c r="BH69" s="247"/>
      <c r="BI69" s="247"/>
      <c r="BJ69" s="528"/>
      <c r="BK69" s="247"/>
      <c r="BL69" s="247"/>
      <c r="BM69" s="247"/>
      <c r="BN69" s="528"/>
      <c r="BO69" s="528"/>
      <c r="BP69" s="528"/>
      <c r="BQ69" s="528"/>
      <c r="BR69" s="528"/>
      <c r="BS69" s="528"/>
      <c r="BT69" s="528"/>
      <c r="BU69" s="528"/>
      <c r="BV69" s="246"/>
      <c r="BW69" s="246"/>
      <c r="BX69" s="246"/>
      <c r="BY69" s="532"/>
      <c r="BZ69" s="532"/>
      <c r="CA69" s="532"/>
      <c r="CB69" s="532"/>
      <c r="CC69" s="532"/>
      <c r="CD69" s="533"/>
      <c r="CE69" s="533"/>
      <c r="CF69" s="533"/>
      <c r="CG69" s="533"/>
      <c r="CH69" s="533"/>
      <c r="CI69" s="533"/>
      <c r="CJ69" s="533"/>
      <c r="CK69" s="533"/>
      <c r="CL69" s="533"/>
      <c r="CM69" s="533"/>
      <c r="CN69" s="533"/>
      <c r="CO69" s="533"/>
      <c r="CP69" s="533"/>
      <c r="CQ69" s="533"/>
    </row>
    <row r="70" spans="1:98" s="357" customFormat="1" ht="12" customHeight="1">
      <c r="A70" s="527"/>
      <c r="B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c r="AA70" s="247"/>
      <c r="AB70" s="535"/>
      <c r="AC70" s="247"/>
      <c r="AD70" s="247"/>
      <c r="AE70" s="247"/>
      <c r="AF70" s="247"/>
      <c r="AG70" s="528"/>
      <c r="AH70" s="252"/>
      <c r="AI70" s="536"/>
      <c r="AJ70" s="534"/>
      <c r="AK70" s="528"/>
      <c r="AL70" s="534"/>
      <c r="AM70" s="534"/>
      <c r="AN70" s="246"/>
      <c r="AO70" s="528"/>
      <c r="AP70" s="528"/>
      <c r="AQ70" s="528"/>
      <c r="AR70" s="528"/>
      <c r="AS70" s="528"/>
      <c r="AT70" s="528"/>
      <c r="AU70" s="528"/>
      <c r="AV70" s="528"/>
      <c r="AW70" s="528"/>
      <c r="AX70" s="528"/>
      <c r="AY70" s="528"/>
      <c r="AZ70" s="528"/>
      <c r="BA70" s="528"/>
      <c r="BB70" s="528"/>
      <c r="BC70" s="528"/>
      <c r="BD70" s="528"/>
      <c r="BE70" s="528"/>
      <c r="BF70" s="528"/>
      <c r="BG70" s="247"/>
      <c r="BH70" s="247"/>
      <c r="BI70" s="247"/>
      <c r="BJ70" s="528"/>
      <c r="BK70" s="247"/>
      <c r="BL70" s="247"/>
      <c r="BM70" s="247"/>
      <c r="BN70" s="528"/>
      <c r="BO70" s="528"/>
      <c r="BP70" s="528"/>
      <c r="BQ70" s="528"/>
      <c r="BR70" s="528"/>
      <c r="BS70" s="528"/>
      <c r="BT70" s="528"/>
      <c r="BU70" s="528"/>
      <c r="BV70" s="246"/>
      <c r="BW70" s="246"/>
      <c r="BX70" s="246"/>
      <c r="BY70" s="532"/>
      <c r="BZ70" s="532"/>
      <c r="CA70" s="532"/>
      <c r="CB70" s="532"/>
      <c r="CC70" s="532"/>
      <c r="CD70" s="533"/>
      <c r="CE70" s="533"/>
      <c r="CF70" s="533"/>
      <c r="CG70" s="533"/>
      <c r="CH70" s="533"/>
      <c r="CI70" s="533"/>
      <c r="CJ70" s="533"/>
      <c r="CK70" s="533"/>
      <c r="CL70" s="533"/>
      <c r="CM70" s="533"/>
      <c r="CN70" s="533"/>
      <c r="CO70" s="533"/>
      <c r="CP70" s="533"/>
      <c r="CQ70" s="533"/>
    </row>
    <row r="71" spans="1:98" s="357" customFormat="1" ht="14.25" customHeight="1">
      <c r="A71" s="527"/>
      <c r="B71" s="120"/>
      <c r="C71" s="357" t="s">
        <v>358</v>
      </c>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535"/>
      <c r="AC71" s="247"/>
      <c r="AD71" s="247"/>
      <c r="AE71" s="247"/>
      <c r="AF71" s="247"/>
      <c r="AG71" s="528"/>
      <c r="AH71" s="252"/>
      <c r="AI71" s="536"/>
      <c r="AJ71" s="534"/>
      <c r="AK71" s="528"/>
      <c r="AL71" s="534"/>
      <c r="AM71" s="534"/>
      <c r="AN71" s="246"/>
      <c r="AO71" s="528"/>
      <c r="AP71" s="528"/>
      <c r="AQ71" s="528"/>
      <c r="AR71" s="528"/>
      <c r="AS71" s="528"/>
      <c r="AT71" s="528"/>
      <c r="AU71" s="528"/>
      <c r="AV71" s="528"/>
      <c r="AW71" s="528"/>
      <c r="AX71" s="528"/>
      <c r="AY71" s="528"/>
      <c r="AZ71" s="528"/>
      <c r="BA71" s="528"/>
      <c r="BB71" s="528"/>
      <c r="BC71" s="528"/>
      <c r="BD71" s="528"/>
      <c r="BE71" s="528"/>
      <c r="BF71" s="528"/>
      <c r="BG71" s="247"/>
      <c r="BH71" s="247"/>
      <c r="BI71" s="247"/>
      <c r="BJ71" s="528"/>
      <c r="BK71" s="247"/>
      <c r="BL71" s="247"/>
      <c r="BM71" s="247"/>
      <c r="BN71" s="528"/>
      <c r="BO71" s="528"/>
      <c r="BP71" s="528"/>
      <c r="BQ71" s="528"/>
      <c r="BR71" s="528"/>
      <c r="BS71" s="528"/>
      <c r="BT71" s="528"/>
      <c r="BU71" s="528"/>
      <c r="BV71" s="246"/>
      <c r="BW71" s="246"/>
      <c r="BX71" s="246"/>
      <c r="BY71" s="532"/>
      <c r="BZ71" s="532"/>
      <c r="CA71" s="532"/>
      <c r="CB71" s="532"/>
      <c r="CC71" s="532"/>
      <c r="CD71" s="533"/>
      <c r="CE71" s="533"/>
      <c r="CF71" s="533"/>
      <c r="CG71" s="533"/>
      <c r="CH71" s="533"/>
      <c r="CI71" s="533"/>
      <c r="CJ71" s="533"/>
      <c r="CK71" s="533"/>
      <c r="CL71" s="533"/>
      <c r="CM71" s="533"/>
      <c r="CN71" s="533"/>
      <c r="CO71" s="533"/>
      <c r="CP71" s="533"/>
      <c r="CQ71" s="533"/>
    </row>
    <row r="72" spans="1:98" s="4" customFormat="1" ht="15">
      <c r="A72" s="139"/>
      <c r="C72" s="357"/>
      <c r="L72" s="22"/>
      <c r="O72" s="95"/>
      <c r="Q72" s="165"/>
    </row>
    <row r="73" spans="1:98" s="4" customFormat="1" ht="15">
      <c r="A73" s="139"/>
      <c r="B73" s="635"/>
      <c r="C73" s="357" t="s">
        <v>541</v>
      </c>
      <c r="L73" s="22"/>
      <c r="O73" s="95"/>
      <c r="Q73" s="165"/>
    </row>
    <row r="74" spans="1:98" s="357" customFormat="1" ht="14.25" customHeight="1">
      <c r="A74" s="527"/>
      <c r="B74" s="4"/>
      <c r="D74" s="247"/>
      <c r="E74" s="247"/>
      <c r="F74" s="247"/>
      <c r="G74" s="247"/>
      <c r="H74" s="247"/>
      <c r="I74" s="247"/>
      <c r="J74" s="247"/>
      <c r="K74" s="247"/>
      <c r="L74" s="247"/>
      <c r="M74" s="247"/>
      <c r="N74" s="247"/>
      <c r="O74" s="247"/>
      <c r="P74" s="247"/>
      <c r="Q74" s="247"/>
      <c r="R74" s="247"/>
      <c r="S74" s="247"/>
      <c r="T74" s="247"/>
      <c r="U74" s="247"/>
      <c r="V74" s="247"/>
      <c r="W74" s="247"/>
      <c r="X74" s="247"/>
      <c r="Y74" s="247"/>
      <c r="Z74" s="247"/>
      <c r="AA74" s="247"/>
      <c r="AB74" s="535"/>
      <c r="AC74" s="247"/>
      <c r="AD74" s="247"/>
      <c r="AE74" s="247"/>
      <c r="AF74" s="247"/>
      <c r="AG74" s="528"/>
      <c r="AH74" s="252"/>
      <c r="AI74" s="536"/>
      <c r="AJ74" s="534"/>
      <c r="AK74" s="528"/>
      <c r="AL74" s="534"/>
      <c r="AM74" s="534"/>
      <c r="AN74" s="246"/>
      <c r="AO74" s="528"/>
      <c r="AP74" s="528"/>
      <c r="AQ74" s="528"/>
      <c r="AR74" s="528"/>
      <c r="AS74" s="528"/>
      <c r="AT74" s="528"/>
      <c r="AU74" s="528"/>
      <c r="AV74" s="528"/>
      <c r="AW74" s="528"/>
      <c r="AX74" s="528"/>
      <c r="AY74" s="528"/>
      <c r="AZ74" s="528"/>
      <c r="BA74" s="528"/>
      <c r="BB74" s="528"/>
      <c r="BC74" s="528"/>
      <c r="BD74" s="528"/>
      <c r="BE74" s="528"/>
      <c r="BF74" s="528"/>
      <c r="BG74" s="247"/>
      <c r="BH74" s="247"/>
      <c r="BI74" s="247"/>
      <c r="BJ74" s="528"/>
      <c r="BK74" s="247"/>
      <c r="BL74" s="247"/>
      <c r="BM74" s="247"/>
      <c r="BN74" s="528"/>
      <c r="BO74" s="528"/>
      <c r="BP74" s="528"/>
      <c r="BQ74" s="528"/>
      <c r="BR74" s="528"/>
      <c r="BS74" s="528"/>
      <c r="BT74" s="528"/>
      <c r="BU74" s="528"/>
      <c r="BV74" s="246"/>
      <c r="BW74" s="246"/>
      <c r="BX74" s="246"/>
      <c r="BY74" s="532"/>
      <c r="BZ74" s="532"/>
      <c r="CA74" s="532"/>
      <c r="CB74" s="532"/>
      <c r="CC74" s="532"/>
      <c r="CD74" s="533"/>
      <c r="CE74" s="533"/>
      <c r="CF74" s="533"/>
      <c r="CG74" s="533"/>
      <c r="CH74" s="533"/>
      <c r="CI74" s="533"/>
      <c r="CJ74" s="533"/>
      <c r="CK74" s="533"/>
      <c r="CL74" s="533"/>
      <c r="CM74" s="533"/>
      <c r="CN74" s="533"/>
      <c r="CO74" s="533"/>
      <c r="CP74" s="533"/>
      <c r="CQ74" s="533"/>
    </row>
    <row r="75" spans="1:98" s="4" customFormat="1" ht="15">
      <c r="A75" s="139"/>
      <c r="B75" s="139"/>
      <c r="C75" s="357"/>
      <c r="L75" s="22"/>
      <c r="O75" s="95"/>
      <c r="Q75" s="165"/>
    </row>
    <row r="76" spans="1:98">
      <c r="B76" s="16" t="s">
        <v>643</v>
      </c>
      <c r="J76" s="252"/>
      <c r="K76" s="252"/>
      <c r="M76" s="252"/>
      <c r="N76" s="252"/>
      <c r="O76" s="552"/>
      <c r="P76" s="252"/>
      <c r="Q76" s="553"/>
      <c r="R76" s="252"/>
      <c r="S76" s="252"/>
      <c r="T76" s="252"/>
      <c r="U76" s="252"/>
      <c r="V76" s="252"/>
      <c r="W76" s="252"/>
      <c r="X76" s="252"/>
      <c r="Y76" s="252"/>
      <c r="Z76" s="252"/>
      <c r="AA76" s="252"/>
      <c r="AB76" s="252"/>
      <c r="AC76" s="252"/>
      <c r="AD76" s="252"/>
      <c r="AE76" s="252"/>
      <c r="AF76" s="252"/>
      <c r="AG76" s="252"/>
    </row>
    <row r="77" spans="1:98">
      <c r="B77" s="252" t="s">
        <v>729</v>
      </c>
      <c r="J77" s="252"/>
      <c r="K77" s="252"/>
      <c r="M77" s="252"/>
      <c r="N77" s="252"/>
      <c r="O77" s="552"/>
      <c r="P77" s="252"/>
      <c r="Q77" s="553"/>
      <c r="R77" s="252"/>
      <c r="S77" s="252"/>
      <c r="T77" s="252"/>
      <c r="U77" s="252"/>
      <c r="V77" s="252"/>
      <c r="W77" s="252"/>
      <c r="X77" s="252"/>
      <c r="Y77" s="252"/>
      <c r="Z77" s="252"/>
      <c r="AA77" s="252"/>
      <c r="AB77" s="252"/>
      <c r="AC77" s="252"/>
      <c r="AD77" s="252"/>
      <c r="AE77" s="252"/>
      <c r="AF77" s="252"/>
      <c r="AG77" s="252"/>
    </row>
    <row r="78" spans="1:98">
      <c r="J78" s="252"/>
      <c r="K78" s="252"/>
      <c r="M78" s="252"/>
      <c r="N78" s="252"/>
      <c r="O78" s="552"/>
      <c r="P78" s="252"/>
      <c r="Q78" s="553"/>
      <c r="R78" s="252"/>
      <c r="S78" s="252"/>
      <c r="T78" s="252"/>
      <c r="U78" s="252"/>
      <c r="V78" s="252"/>
      <c r="W78" s="252"/>
      <c r="X78" s="252"/>
      <c r="Y78" s="252"/>
      <c r="Z78" s="252"/>
      <c r="AA78" s="252"/>
      <c r="AB78" s="252"/>
      <c r="AC78" s="252"/>
      <c r="AD78" s="252"/>
      <c r="AE78" s="252"/>
      <c r="AF78" s="252"/>
      <c r="AG78" s="252"/>
    </row>
    <row r="79" spans="1:98" s="241" customFormat="1" ht="15" customHeight="1">
      <c r="A79" s="274"/>
      <c r="B79" s="537" t="s">
        <v>42</v>
      </c>
      <c r="C79" s="456"/>
      <c r="D79" s="456"/>
      <c r="E79" s="456"/>
      <c r="F79" s="456"/>
      <c r="G79" s="456"/>
      <c r="H79" s="456"/>
      <c r="I79" s="456"/>
      <c r="J79" s="246"/>
      <c r="K79" s="246"/>
      <c r="L79" s="246"/>
      <c r="M79" s="246"/>
      <c r="N79" s="246"/>
      <c r="O79" s="246"/>
      <c r="P79" s="246"/>
      <c r="Q79" s="246"/>
      <c r="R79" s="246"/>
      <c r="S79" s="246"/>
      <c r="AH79" s="252"/>
      <c r="AI79" s="252"/>
      <c r="AJ79" s="252"/>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252"/>
      <c r="BO79" s="252"/>
      <c r="BP79" s="252"/>
      <c r="BQ79" s="252"/>
      <c r="BR79" s="252"/>
      <c r="BS79" s="252"/>
      <c r="BT79" s="252"/>
      <c r="BU79" s="252"/>
      <c r="BV79" s="252"/>
      <c r="BW79" s="252"/>
      <c r="BX79" s="252"/>
      <c r="BY79" s="252"/>
      <c r="BZ79" s="252"/>
      <c r="CA79" s="252"/>
      <c r="CB79" s="252"/>
      <c r="CC79" s="252"/>
      <c r="CD79" s="252"/>
      <c r="CE79" s="252"/>
      <c r="CF79" s="252"/>
      <c r="CG79" s="252"/>
      <c r="CH79" s="252"/>
      <c r="CI79" s="252"/>
      <c r="CJ79" s="252"/>
      <c r="CK79" s="252"/>
      <c r="CL79" s="252"/>
      <c r="CM79" s="252"/>
      <c r="CN79" s="252"/>
      <c r="CO79" s="252"/>
      <c r="CP79" s="252"/>
      <c r="CQ79" s="252"/>
    </row>
    <row r="80" spans="1:98" s="241" customFormat="1" ht="15" customHeight="1">
      <c r="A80" s="274"/>
      <c r="B80" s="16" t="s">
        <v>538</v>
      </c>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c r="AE80" s="237"/>
      <c r="AF80" s="237"/>
      <c r="AG80" s="237"/>
      <c r="AH80" s="252"/>
      <c r="AI80" s="237"/>
      <c r="AJ80" s="237"/>
      <c r="AK80" s="252"/>
      <c r="AL80" s="252"/>
      <c r="AM80" s="252"/>
      <c r="AN80" s="252"/>
      <c r="AO80" s="252"/>
      <c r="AP80" s="252"/>
      <c r="AQ80" s="252"/>
      <c r="AR80" s="252"/>
      <c r="AS80" s="252"/>
      <c r="AT80" s="252"/>
      <c r="AU80" s="252"/>
      <c r="AV80" s="252"/>
      <c r="AW80" s="252"/>
      <c r="AX80" s="252"/>
      <c r="AY80" s="252"/>
      <c r="AZ80" s="252"/>
      <c r="BA80" s="252"/>
      <c r="BB80" s="252"/>
      <c r="BC80" s="252"/>
      <c r="BD80" s="252"/>
      <c r="BE80" s="252"/>
      <c r="BF80" s="252"/>
      <c r="BG80" s="252"/>
      <c r="BH80" s="252"/>
      <c r="BI80" s="252"/>
      <c r="BJ80" s="252"/>
      <c r="BK80" s="252"/>
      <c r="BL80" s="252"/>
      <c r="BM80" s="252"/>
      <c r="BN80" s="252"/>
      <c r="BO80" s="252"/>
      <c r="BP80" s="252"/>
      <c r="BQ80" s="252"/>
      <c r="BR80" s="252"/>
      <c r="BS80" s="252"/>
      <c r="BT80" s="252"/>
      <c r="BU80" s="252"/>
      <c r="BV80" s="252"/>
      <c r="BW80" s="252"/>
      <c r="BX80" s="252"/>
      <c r="BY80" s="252"/>
      <c r="BZ80" s="252"/>
      <c r="CA80" s="252"/>
      <c r="CB80" s="252"/>
      <c r="CC80" s="252"/>
      <c r="CD80" s="252"/>
      <c r="CE80" s="252"/>
      <c r="CF80" s="252"/>
      <c r="CG80" s="252"/>
      <c r="CH80" s="252"/>
      <c r="CI80" s="252"/>
      <c r="CJ80" s="252"/>
      <c r="CK80" s="252"/>
      <c r="CL80" s="252"/>
      <c r="CM80" s="252"/>
      <c r="CN80" s="252"/>
      <c r="CO80" s="252"/>
      <c r="CP80" s="252"/>
      <c r="CQ80" s="252"/>
    </row>
    <row r="81" spans="1:95" s="241" customFormat="1" ht="15" customHeight="1">
      <c r="A81" s="274"/>
      <c r="B81" s="237" t="s">
        <v>306</v>
      </c>
      <c r="C81" s="456"/>
      <c r="D81" s="456"/>
      <c r="E81" s="456"/>
      <c r="F81" s="456"/>
      <c r="G81" s="456"/>
      <c r="H81" s="456"/>
      <c r="I81" s="456"/>
      <c r="J81" s="246"/>
      <c r="K81" s="246"/>
      <c r="L81" s="246"/>
      <c r="M81" s="246"/>
      <c r="N81" s="246"/>
      <c r="O81" s="246"/>
      <c r="P81" s="246"/>
      <c r="Q81" s="246"/>
      <c r="R81" s="246"/>
      <c r="S81" s="246"/>
      <c r="AH81" s="252"/>
      <c r="AI81" s="252"/>
      <c r="AJ81" s="252"/>
      <c r="AK81" s="252"/>
      <c r="AL81" s="252"/>
      <c r="AM81" s="252"/>
      <c r="AN81" s="252"/>
      <c r="AO81" s="252"/>
      <c r="AP81" s="252"/>
      <c r="AQ81" s="252"/>
      <c r="AR81" s="252"/>
      <c r="AS81" s="252"/>
      <c r="AT81" s="252"/>
      <c r="AU81" s="252"/>
      <c r="AV81" s="252"/>
      <c r="AW81" s="252"/>
      <c r="AX81" s="252"/>
      <c r="AY81" s="252"/>
      <c r="AZ81" s="252"/>
      <c r="BA81" s="252"/>
      <c r="BB81" s="252"/>
      <c r="BC81" s="252"/>
      <c r="BD81" s="252"/>
      <c r="BE81" s="252"/>
      <c r="BF81" s="252"/>
      <c r="BG81" s="252"/>
      <c r="BH81" s="252"/>
      <c r="BI81" s="252"/>
      <c r="BJ81" s="252"/>
      <c r="BK81" s="252"/>
      <c r="BL81" s="252"/>
      <c r="BM81" s="252"/>
      <c r="BN81" s="252"/>
      <c r="BO81" s="252"/>
      <c r="BP81" s="252"/>
      <c r="BQ81" s="252"/>
      <c r="BR81" s="252"/>
      <c r="BS81" s="252"/>
      <c r="BT81" s="252"/>
      <c r="BU81" s="252"/>
      <c r="BV81" s="252"/>
      <c r="BW81" s="252"/>
      <c r="BX81" s="252"/>
      <c r="BY81" s="252"/>
      <c r="BZ81" s="252"/>
      <c r="CA81" s="252"/>
      <c r="CB81" s="252"/>
      <c r="CC81" s="252"/>
      <c r="CD81" s="252"/>
      <c r="CE81" s="252"/>
      <c r="CF81" s="252"/>
      <c r="CG81" s="252"/>
      <c r="CH81" s="252"/>
      <c r="CI81" s="252"/>
      <c r="CJ81" s="252"/>
      <c r="CK81" s="252"/>
      <c r="CL81" s="252"/>
      <c r="CM81" s="252"/>
      <c r="CN81" s="252"/>
      <c r="CO81" s="252"/>
      <c r="CP81" s="252"/>
      <c r="CQ81" s="252"/>
    </row>
    <row r="82" spans="1:95" ht="15.75" customHeight="1">
      <c r="B82" s="237" t="s">
        <v>307</v>
      </c>
      <c r="C82" s="237"/>
      <c r="D82" s="237"/>
      <c r="E82" s="237"/>
      <c r="F82" s="237"/>
      <c r="G82" s="237"/>
      <c r="H82" s="237"/>
      <c r="I82" s="237"/>
      <c r="J82" s="237"/>
      <c r="K82" s="237"/>
      <c r="L82" s="237"/>
      <c r="M82" s="237"/>
      <c r="N82" s="237"/>
      <c r="O82" s="237"/>
      <c r="P82" s="237"/>
      <c r="Q82" s="237"/>
      <c r="R82" s="237"/>
      <c r="S82" s="237"/>
      <c r="T82" s="538"/>
      <c r="U82" s="248"/>
      <c r="V82" s="248"/>
      <c r="W82" s="248"/>
      <c r="X82" s="252"/>
      <c r="Y82" s="252"/>
      <c r="Z82" s="252"/>
      <c r="AA82" s="252"/>
      <c r="AB82" s="252"/>
      <c r="AC82" s="252"/>
      <c r="AD82" s="252"/>
      <c r="AE82" s="252"/>
      <c r="AF82" s="252"/>
      <c r="AG82" s="252"/>
    </row>
    <row r="83" spans="1:95" ht="15.75" customHeight="1">
      <c r="B83" s="237" t="s">
        <v>299</v>
      </c>
      <c r="C83" s="237"/>
      <c r="D83" s="237"/>
      <c r="E83" s="237"/>
      <c r="F83" s="237"/>
      <c r="G83" s="237"/>
      <c r="H83" s="237"/>
      <c r="I83" s="237"/>
      <c r="J83" s="237"/>
      <c r="K83" s="237"/>
      <c r="L83" s="237"/>
      <c r="M83" s="237"/>
      <c r="N83" s="237"/>
      <c r="O83" s="237"/>
      <c r="P83" s="237"/>
      <c r="Q83" s="237"/>
      <c r="R83" s="237"/>
      <c r="S83" s="237"/>
      <c r="T83" s="538"/>
      <c r="U83" s="248"/>
      <c r="V83" s="248"/>
      <c r="W83" s="248"/>
      <c r="X83" s="252"/>
      <c r="Y83" s="252"/>
      <c r="Z83" s="252"/>
      <c r="AA83" s="252"/>
      <c r="AB83" s="252"/>
      <c r="AC83" s="252"/>
      <c r="AD83" s="252"/>
      <c r="AE83" s="252"/>
      <c r="AF83" s="252"/>
      <c r="AG83" s="252"/>
    </row>
    <row r="84" spans="1:95" ht="15.75" customHeight="1">
      <c r="B84" s="237" t="s">
        <v>84</v>
      </c>
      <c r="C84" s="237"/>
      <c r="D84" s="237"/>
      <c r="E84" s="237"/>
      <c r="F84" s="237"/>
      <c r="G84" s="237"/>
      <c r="H84" s="237"/>
      <c r="I84" s="237"/>
      <c r="J84" s="237"/>
      <c r="K84" s="237"/>
      <c r="L84" s="237"/>
      <c r="M84" s="237"/>
      <c r="N84" s="237"/>
      <c r="O84" s="237"/>
      <c r="P84" s="237"/>
      <c r="Q84" s="237"/>
      <c r="R84" s="237"/>
      <c r="S84" s="237"/>
      <c r="T84" s="538"/>
      <c r="U84" s="248"/>
      <c r="V84" s="248"/>
      <c r="W84" s="248"/>
      <c r="X84" s="252"/>
      <c r="Y84" s="252"/>
      <c r="Z84" s="252"/>
      <c r="AA84" s="252"/>
      <c r="AB84" s="252"/>
      <c r="AC84" s="252"/>
      <c r="AD84" s="252"/>
      <c r="AE84" s="252"/>
      <c r="AF84" s="252"/>
      <c r="AG84" s="252"/>
    </row>
    <row r="85" spans="1:95" ht="15.75" customHeight="1">
      <c r="B85" s="237" t="s">
        <v>308</v>
      </c>
      <c r="C85" s="237"/>
      <c r="D85" s="237"/>
      <c r="E85" s="237"/>
      <c r="F85" s="237"/>
      <c r="G85" s="237"/>
      <c r="H85" s="237"/>
      <c r="I85" s="237"/>
      <c r="J85" s="237"/>
      <c r="K85" s="237"/>
      <c r="L85" s="237"/>
      <c r="M85" s="237"/>
      <c r="N85" s="237"/>
      <c r="O85" s="237"/>
      <c r="P85" s="237"/>
      <c r="Q85" s="237"/>
      <c r="R85" s="237"/>
      <c r="S85" s="237"/>
      <c r="T85" s="538"/>
      <c r="U85" s="248"/>
      <c r="V85" s="248"/>
      <c r="W85" s="248"/>
      <c r="X85" s="252"/>
      <c r="Y85" s="252"/>
      <c r="Z85" s="252"/>
      <c r="AA85" s="252"/>
      <c r="AB85" s="252"/>
      <c r="AC85" s="252"/>
      <c r="AD85" s="252"/>
      <c r="AE85" s="252"/>
      <c r="AF85" s="252"/>
      <c r="AG85" s="252"/>
    </row>
    <row r="86" spans="1:95" ht="15.75" customHeight="1">
      <c r="B86" s="237" t="s">
        <v>309</v>
      </c>
      <c r="C86" s="237"/>
      <c r="D86" s="237"/>
      <c r="E86" s="237"/>
      <c r="F86" s="237"/>
      <c r="G86" s="237"/>
      <c r="H86" s="237"/>
      <c r="I86" s="237"/>
      <c r="J86" s="237"/>
      <c r="K86" s="237"/>
      <c r="L86" s="237"/>
      <c r="M86" s="237"/>
      <c r="N86" s="237"/>
      <c r="O86" s="237"/>
      <c r="P86" s="237"/>
      <c r="Q86" s="237"/>
      <c r="R86" s="237"/>
      <c r="S86" s="237"/>
      <c r="T86" s="538"/>
      <c r="U86" s="248"/>
      <c r="V86" s="248"/>
      <c r="W86" s="248"/>
      <c r="X86" s="252"/>
      <c r="Y86" s="252"/>
      <c r="Z86" s="252"/>
      <c r="AA86" s="252"/>
      <c r="AB86" s="252"/>
      <c r="AC86" s="252"/>
      <c r="AD86" s="252"/>
      <c r="AE86" s="252"/>
      <c r="AF86" s="252"/>
      <c r="AG86" s="252"/>
    </row>
    <row r="87" spans="1:95" ht="15.75" customHeight="1">
      <c r="B87" s="237" t="s">
        <v>310</v>
      </c>
      <c r="C87" s="237"/>
      <c r="D87" s="237"/>
      <c r="E87" s="237"/>
      <c r="F87" s="237"/>
      <c r="G87" s="237"/>
      <c r="H87" s="237"/>
      <c r="I87" s="237"/>
      <c r="J87" s="237"/>
      <c r="K87" s="237"/>
      <c r="L87" s="237"/>
      <c r="M87" s="237"/>
      <c r="N87" s="237"/>
      <c r="O87" s="237"/>
      <c r="P87" s="237"/>
      <c r="Q87" s="237"/>
      <c r="R87" s="237"/>
      <c r="S87" s="237"/>
      <c r="T87" s="538"/>
      <c r="U87" s="248"/>
      <c r="V87" s="248"/>
      <c r="W87" s="248"/>
      <c r="X87" s="252"/>
      <c r="Y87" s="252"/>
      <c r="Z87" s="252"/>
      <c r="AA87" s="252"/>
      <c r="AB87" s="252"/>
      <c r="AC87" s="252"/>
      <c r="AD87" s="252"/>
      <c r="AE87" s="252"/>
      <c r="AF87" s="252"/>
      <c r="AG87" s="252"/>
    </row>
    <row r="88" spans="1:95" ht="15.75" customHeight="1">
      <c r="B88" s="237" t="s">
        <v>311</v>
      </c>
      <c r="C88" s="237"/>
      <c r="D88" s="237"/>
      <c r="E88" s="237"/>
      <c r="F88" s="237"/>
      <c r="G88" s="237"/>
      <c r="H88" s="237"/>
      <c r="I88" s="237"/>
      <c r="J88" s="237"/>
      <c r="K88" s="237"/>
      <c r="L88" s="237"/>
      <c r="M88" s="237"/>
      <c r="N88" s="237"/>
      <c r="O88" s="237"/>
      <c r="P88" s="237"/>
      <c r="Q88" s="237"/>
      <c r="R88" s="237"/>
      <c r="S88" s="237"/>
      <c r="T88" s="538"/>
      <c r="U88" s="248"/>
      <c r="V88" s="248"/>
      <c r="W88" s="248"/>
      <c r="X88" s="252"/>
      <c r="Y88" s="252"/>
      <c r="Z88" s="252"/>
      <c r="AA88" s="252"/>
      <c r="AB88" s="252"/>
      <c r="AC88" s="252"/>
      <c r="AD88" s="252"/>
      <c r="AE88" s="252"/>
      <c r="AF88" s="252"/>
      <c r="AG88" s="252"/>
    </row>
    <row r="89" spans="1:95" ht="15.75" customHeight="1">
      <c r="B89" s="237" t="s">
        <v>44</v>
      </c>
      <c r="C89" s="237"/>
      <c r="D89" s="237"/>
      <c r="E89" s="237"/>
      <c r="F89" s="237"/>
      <c r="G89" s="237"/>
      <c r="H89" s="237"/>
      <c r="I89" s="237"/>
      <c r="J89" s="237"/>
      <c r="K89" s="237"/>
      <c r="L89" s="237"/>
      <c r="M89" s="237"/>
      <c r="N89" s="237"/>
      <c r="O89" s="237"/>
      <c r="P89" s="237"/>
      <c r="Q89" s="237"/>
      <c r="R89" s="237"/>
      <c r="S89" s="237"/>
      <c r="T89" s="538"/>
      <c r="U89" s="248"/>
      <c r="V89" s="248"/>
      <c r="W89" s="248"/>
      <c r="X89" s="252"/>
      <c r="Y89" s="252"/>
      <c r="Z89" s="252"/>
      <c r="AA89" s="252"/>
      <c r="AB89" s="252"/>
      <c r="AC89" s="252"/>
      <c r="AD89" s="252"/>
      <c r="AE89" s="252"/>
      <c r="AF89" s="252"/>
      <c r="AG89" s="252"/>
    </row>
    <row r="90" spans="1:95" ht="15.75" customHeight="1">
      <c r="B90" s="237" t="s">
        <v>45</v>
      </c>
      <c r="C90" s="237"/>
      <c r="D90" s="237"/>
      <c r="E90" s="237"/>
      <c r="F90" s="237"/>
      <c r="G90" s="237"/>
      <c r="H90" s="237"/>
      <c r="I90" s="237"/>
      <c r="J90" s="237"/>
      <c r="K90" s="237"/>
      <c r="L90" s="237"/>
      <c r="M90" s="237"/>
      <c r="N90" s="237"/>
      <c r="O90" s="237"/>
      <c r="P90" s="237"/>
      <c r="Q90" s="237"/>
      <c r="R90" s="237"/>
      <c r="S90" s="237"/>
      <c r="T90" s="538"/>
      <c r="U90" s="248"/>
      <c r="V90" s="248"/>
      <c r="W90" s="248"/>
      <c r="X90" s="252"/>
      <c r="Y90" s="252"/>
      <c r="Z90" s="252"/>
      <c r="AA90" s="252"/>
      <c r="AB90" s="252"/>
      <c r="AC90" s="252"/>
      <c r="AD90" s="252"/>
      <c r="AE90" s="252"/>
      <c r="AF90" s="252"/>
      <c r="AG90" s="252"/>
    </row>
    <row r="91" spans="1:95" ht="15.75" customHeight="1">
      <c r="B91" s="237" t="s">
        <v>46</v>
      </c>
      <c r="C91" s="237"/>
      <c r="D91" s="237"/>
      <c r="E91" s="237"/>
      <c r="F91" s="237"/>
      <c r="G91" s="237"/>
      <c r="H91" s="237"/>
      <c r="I91" s="237"/>
      <c r="J91" s="237"/>
      <c r="K91" s="237"/>
      <c r="L91" s="237"/>
      <c r="M91" s="237"/>
      <c r="N91" s="237"/>
      <c r="O91" s="237"/>
      <c r="P91" s="237"/>
      <c r="Q91" s="237"/>
      <c r="R91" s="237"/>
      <c r="S91" s="237"/>
      <c r="T91" s="538"/>
      <c r="U91" s="248"/>
      <c r="V91" s="248"/>
      <c r="W91" s="248"/>
      <c r="X91" s="252"/>
      <c r="Y91" s="252"/>
      <c r="Z91" s="252"/>
      <c r="AA91" s="252"/>
      <c r="AB91" s="252"/>
      <c r="AC91" s="252"/>
      <c r="AD91" s="252"/>
      <c r="AE91" s="252"/>
      <c r="AF91" s="252"/>
      <c r="AG91" s="252"/>
    </row>
    <row r="92" spans="1:95" ht="15.75" customHeight="1">
      <c r="B92" s="237" t="s">
        <v>47</v>
      </c>
      <c r="C92" s="237"/>
      <c r="D92" s="237"/>
      <c r="E92" s="237"/>
      <c r="F92" s="237"/>
      <c r="G92" s="237"/>
      <c r="H92" s="237"/>
      <c r="I92" s="237"/>
      <c r="J92" s="237"/>
      <c r="K92" s="237"/>
      <c r="L92" s="237"/>
      <c r="M92" s="237"/>
      <c r="N92" s="237"/>
      <c r="O92" s="237"/>
      <c r="P92" s="237"/>
      <c r="Q92" s="237"/>
      <c r="R92" s="237"/>
      <c r="S92" s="237"/>
      <c r="T92" s="538"/>
      <c r="U92" s="248"/>
      <c r="V92" s="248"/>
      <c r="W92" s="248"/>
      <c r="X92" s="252"/>
      <c r="Y92" s="252"/>
      <c r="Z92" s="252"/>
      <c r="AA92" s="252"/>
      <c r="AB92" s="252"/>
      <c r="AC92" s="252"/>
      <c r="AD92" s="252"/>
      <c r="AE92" s="252"/>
      <c r="AF92" s="252"/>
      <c r="AG92" s="252"/>
    </row>
    <row r="93" spans="1:95" ht="15.75" customHeight="1">
      <c r="B93" s="237" t="s">
        <v>48</v>
      </c>
      <c r="C93" s="237"/>
      <c r="D93" s="237"/>
      <c r="E93" s="237"/>
      <c r="F93" s="237"/>
      <c r="G93" s="237"/>
      <c r="H93" s="237"/>
      <c r="I93" s="237"/>
      <c r="J93" s="237"/>
      <c r="K93" s="237"/>
      <c r="L93" s="237"/>
      <c r="M93" s="237"/>
      <c r="N93" s="237"/>
      <c r="O93" s="237"/>
      <c r="P93" s="237"/>
      <c r="Q93" s="237"/>
      <c r="R93" s="237"/>
      <c r="S93" s="237"/>
      <c r="T93" s="538"/>
      <c r="U93" s="248"/>
      <c r="V93" s="248"/>
      <c r="W93" s="248"/>
      <c r="X93" s="252"/>
      <c r="Y93" s="252"/>
      <c r="Z93" s="252"/>
      <c r="AA93" s="252"/>
      <c r="AB93" s="252"/>
      <c r="AC93" s="252"/>
      <c r="AD93" s="252"/>
      <c r="AE93" s="252"/>
      <c r="AF93" s="252"/>
      <c r="AG93" s="252"/>
    </row>
    <row r="94" spans="1:95" ht="15.75" customHeight="1">
      <c r="B94" s="237" t="s">
        <v>49</v>
      </c>
      <c r="C94" s="237"/>
      <c r="D94" s="237"/>
      <c r="E94" s="237"/>
      <c r="F94" s="237"/>
      <c r="G94" s="237"/>
      <c r="H94" s="237"/>
      <c r="I94" s="237"/>
      <c r="J94" s="237"/>
      <c r="K94" s="237"/>
      <c r="L94" s="237"/>
      <c r="M94" s="237"/>
      <c r="N94" s="237"/>
      <c r="O94" s="237"/>
      <c r="P94" s="237"/>
      <c r="Q94" s="237"/>
      <c r="R94" s="237"/>
      <c r="S94" s="237"/>
      <c r="T94" s="538"/>
      <c r="U94" s="248"/>
      <c r="V94" s="248"/>
      <c r="W94" s="248"/>
      <c r="X94" s="252"/>
      <c r="Y94" s="252"/>
      <c r="Z94" s="252"/>
      <c r="AA94" s="252"/>
      <c r="AB94" s="252"/>
      <c r="AC94" s="252"/>
      <c r="AD94" s="252"/>
      <c r="AE94" s="252"/>
      <c r="AF94" s="252"/>
      <c r="AG94" s="252"/>
    </row>
    <row r="95" spans="1:95" ht="15.75" customHeight="1">
      <c r="B95" s="237" t="s">
        <v>59</v>
      </c>
      <c r="C95" s="237"/>
      <c r="D95" s="237"/>
      <c r="E95" s="237"/>
      <c r="F95" s="237"/>
      <c r="G95" s="237"/>
      <c r="H95" s="237"/>
      <c r="I95" s="237"/>
      <c r="J95" s="237"/>
      <c r="K95" s="237"/>
      <c r="L95" s="237"/>
      <c r="M95" s="237"/>
      <c r="N95" s="237"/>
      <c r="O95" s="237"/>
      <c r="P95" s="237"/>
      <c r="Q95" s="237"/>
      <c r="R95" s="237"/>
      <c r="S95" s="237"/>
      <c r="T95" s="538"/>
      <c r="U95" s="248"/>
      <c r="V95" s="248"/>
      <c r="W95" s="248"/>
      <c r="X95" s="252"/>
      <c r="Y95" s="252"/>
      <c r="Z95" s="252"/>
      <c r="AA95" s="252"/>
      <c r="AB95" s="252"/>
      <c r="AC95" s="252"/>
      <c r="AD95" s="252"/>
      <c r="AE95" s="252"/>
      <c r="AF95" s="252"/>
      <c r="AG95" s="252"/>
    </row>
    <row r="96" spans="1:95" ht="15.75" customHeight="1">
      <c r="B96" s="237" t="s">
        <v>60</v>
      </c>
      <c r="C96" s="237"/>
      <c r="D96" s="237"/>
      <c r="E96" s="237"/>
      <c r="F96" s="237"/>
      <c r="G96" s="237"/>
      <c r="H96" s="237"/>
      <c r="I96" s="237"/>
      <c r="J96" s="237"/>
      <c r="K96" s="237"/>
      <c r="L96" s="237"/>
      <c r="M96" s="237"/>
      <c r="N96" s="237"/>
      <c r="O96" s="237"/>
      <c r="P96" s="237"/>
      <c r="Q96" s="237"/>
      <c r="R96" s="237"/>
      <c r="S96" s="237"/>
      <c r="T96" s="538"/>
      <c r="U96" s="248"/>
      <c r="V96" s="248"/>
      <c r="W96" s="248"/>
      <c r="X96" s="252"/>
      <c r="Y96" s="252"/>
      <c r="Z96" s="252"/>
      <c r="AA96" s="252"/>
      <c r="AB96" s="252"/>
      <c r="AC96" s="252"/>
      <c r="AD96" s="252"/>
      <c r="AE96" s="252"/>
      <c r="AF96" s="252"/>
      <c r="AG96" s="252"/>
    </row>
    <row r="97" spans="1:33" ht="15.75" customHeight="1">
      <c r="B97" s="237" t="s">
        <v>52</v>
      </c>
      <c r="C97" s="237"/>
      <c r="D97" s="237"/>
      <c r="E97" s="237"/>
      <c r="F97" s="237"/>
      <c r="G97" s="237"/>
      <c r="H97" s="237"/>
      <c r="I97" s="237"/>
      <c r="J97" s="237"/>
      <c r="K97" s="237"/>
      <c r="L97" s="237"/>
      <c r="M97" s="237"/>
      <c r="N97" s="237"/>
      <c r="O97" s="237"/>
      <c r="P97" s="237"/>
      <c r="Q97" s="237"/>
      <c r="R97" s="237"/>
      <c r="S97" s="237"/>
      <c r="T97" s="538"/>
      <c r="U97" s="248"/>
      <c r="V97" s="248"/>
      <c r="W97" s="248"/>
      <c r="X97" s="252"/>
      <c r="Y97" s="252"/>
      <c r="Z97" s="252"/>
      <c r="AA97" s="252"/>
      <c r="AB97" s="252"/>
      <c r="AC97" s="252"/>
      <c r="AD97" s="252"/>
      <c r="AE97" s="252"/>
      <c r="AF97" s="252"/>
      <c r="AG97" s="252"/>
    </row>
    <row r="98" spans="1:33" ht="15.75" customHeight="1">
      <c r="B98" s="237" t="s">
        <v>61</v>
      </c>
      <c r="C98" s="237"/>
      <c r="D98" s="237"/>
      <c r="E98" s="237"/>
      <c r="F98" s="237"/>
      <c r="G98" s="237"/>
      <c r="H98" s="237"/>
      <c r="I98" s="237"/>
      <c r="J98" s="237"/>
      <c r="K98" s="237"/>
      <c r="L98" s="237"/>
      <c r="M98" s="237"/>
      <c r="N98" s="237"/>
      <c r="O98" s="237"/>
      <c r="P98" s="237"/>
      <c r="Q98" s="237"/>
      <c r="R98" s="237"/>
      <c r="S98" s="237"/>
      <c r="T98" s="538"/>
      <c r="U98" s="248"/>
      <c r="V98" s="248"/>
      <c r="W98" s="248"/>
      <c r="X98" s="252"/>
      <c r="Y98" s="252"/>
      <c r="Z98" s="252"/>
      <c r="AA98" s="252"/>
      <c r="AB98" s="252"/>
      <c r="AC98" s="252"/>
      <c r="AD98" s="252"/>
      <c r="AE98" s="252"/>
      <c r="AF98" s="252"/>
      <c r="AG98" s="252"/>
    </row>
    <row r="99" spans="1:33" ht="15.75" customHeight="1">
      <c r="B99" s="237" t="s">
        <v>62</v>
      </c>
      <c r="C99" s="237"/>
      <c r="D99" s="237"/>
      <c r="E99" s="237"/>
      <c r="F99" s="237"/>
      <c r="G99" s="237"/>
      <c r="H99" s="237"/>
      <c r="I99" s="237"/>
      <c r="J99" s="237"/>
      <c r="K99" s="237"/>
      <c r="L99" s="237"/>
      <c r="M99" s="237"/>
      <c r="N99" s="237"/>
      <c r="O99" s="237"/>
      <c r="P99" s="237"/>
      <c r="Q99" s="237"/>
      <c r="R99" s="237"/>
      <c r="S99" s="237"/>
      <c r="T99" s="538"/>
      <c r="U99" s="248"/>
      <c r="V99" s="248"/>
      <c r="W99" s="248"/>
      <c r="X99" s="252"/>
      <c r="Y99" s="252"/>
      <c r="Z99" s="252"/>
      <c r="AA99" s="252"/>
      <c r="AB99" s="252"/>
      <c r="AC99" s="252"/>
      <c r="AD99" s="252"/>
      <c r="AE99" s="252"/>
      <c r="AF99" s="252"/>
      <c r="AG99" s="252"/>
    </row>
    <row r="100" spans="1:33" ht="15.75" customHeight="1">
      <c r="B100" s="237" t="s">
        <v>305</v>
      </c>
      <c r="C100" s="237"/>
      <c r="D100" s="237"/>
      <c r="E100" s="237"/>
      <c r="F100" s="237"/>
      <c r="G100" s="237"/>
      <c r="H100" s="237"/>
      <c r="I100" s="237"/>
      <c r="J100" s="237"/>
      <c r="K100" s="237"/>
      <c r="L100" s="237"/>
      <c r="M100" s="237"/>
      <c r="N100" s="237"/>
      <c r="O100" s="237"/>
      <c r="P100" s="237"/>
      <c r="Q100" s="237"/>
      <c r="R100" s="237"/>
      <c r="S100" s="237"/>
      <c r="T100" s="538"/>
      <c r="U100" s="248"/>
      <c r="V100" s="248"/>
      <c r="W100" s="248"/>
      <c r="X100" s="252"/>
      <c r="Y100" s="252"/>
      <c r="Z100" s="252"/>
      <c r="AA100" s="252"/>
      <c r="AB100" s="252"/>
      <c r="AC100" s="252"/>
      <c r="AD100" s="252"/>
      <c r="AE100" s="252"/>
      <c r="AF100" s="252"/>
      <c r="AG100" s="252"/>
    </row>
    <row r="101" spans="1:33" ht="15.75" customHeight="1">
      <c r="B101" s="237" t="s">
        <v>419</v>
      </c>
      <c r="C101" s="237"/>
      <c r="D101" s="237"/>
      <c r="E101" s="237"/>
      <c r="F101" s="237"/>
      <c r="G101" s="237"/>
      <c r="H101" s="237"/>
      <c r="I101" s="237"/>
      <c r="J101" s="237"/>
      <c r="K101" s="237"/>
      <c r="L101" s="237"/>
      <c r="M101" s="237"/>
      <c r="N101" s="237"/>
      <c r="O101" s="237"/>
      <c r="P101" s="237"/>
      <c r="Q101" s="237"/>
      <c r="R101" s="237"/>
      <c r="S101" s="237"/>
      <c r="T101" s="538"/>
      <c r="U101" s="248"/>
      <c r="V101" s="248"/>
      <c r="W101" s="248"/>
      <c r="X101" s="252"/>
      <c r="Y101" s="252"/>
      <c r="Z101" s="252"/>
      <c r="AA101" s="252"/>
      <c r="AB101" s="252"/>
      <c r="AC101" s="252"/>
      <c r="AD101" s="252"/>
      <c r="AE101" s="252"/>
      <c r="AF101" s="252"/>
      <c r="AG101" s="252"/>
    </row>
    <row r="102" spans="1:33" ht="15.75" customHeight="1">
      <c r="B102" s="237" t="s">
        <v>325</v>
      </c>
      <c r="C102" s="237"/>
      <c r="D102" s="237"/>
      <c r="E102" s="237"/>
      <c r="F102" s="237"/>
      <c r="G102" s="237"/>
      <c r="H102" s="237"/>
      <c r="I102" s="237"/>
      <c r="J102" s="237"/>
      <c r="K102" s="237"/>
      <c r="L102" s="237"/>
      <c r="M102" s="237"/>
      <c r="N102" s="237"/>
      <c r="O102" s="237"/>
      <c r="P102" s="237"/>
      <c r="Q102" s="237"/>
      <c r="R102" s="237"/>
      <c r="S102" s="237"/>
      <c r="T102" s="538"/>
      <c r="U102" s="248"/>
      <c r="V102" s="248"/>
      <c r="W102" s="248"/>
      <c r="X102" s="252"/>
      <c r="Y102" s="252"/>
      <c r="Z102" s="252"/>
      <c r="AA102" s="252"/>
      <c r="AB102" s="252"/>
      <c r="AC102" s="252"/>
      <c r="AD102" s="252"/>
      <c r="AE102" s="252"/>
      <c r="AF102" s="252"/>
      <c r="AG102" s="252"/>
    </row>
    <row r="103" spans="1:33">
      <c r="B103" s="263"/>
      <c r="C103" s="263"/>
      <c r="D103" s="263"/>
      <c r="E103" s="263"/>
      <c r="F103" s="263"/>
      <c r="G103" s="263"/>
      <c r="H103" s="263"/>
      <c r="I103" s="263"/>
      <c r="J103" s="263"/>
      <c r="K103" s="263"/>
      <c r="L103" s="263"/>
      <c r="M103" s="263"/>
      <c r="N103" s="263"/>
      <c r="O103" s="263"/>
      <c r="P103" s="263"/>
      <c r="Q103" s="263"/>
      <c r="R103" s="263"/>
      <c r="S103" s="263"/>
      <c r="T103" s="249"/>
      <c r="U103" s="249"/>
      <c r="V103" s="249"/>
      <c r="W103" s="249"/>
      <c r="X103" s="249"/>
      <c r="Y103" s="249"/>
      <c r="Z103" s="249"/>
      <c r="AA103" s="249"/>
      <c r="AB103" s="249"/>
      <c r="AC103" s="252"/>
      <c r="AD103" s="252"/>
      <c r="AE103" s="252"/>
      <c r="AF103" s="249"/>
      <c r="AG103" s="249"/>
    </row>
    <row r="104" spans="1:33">
      <c r="B104" s="263"/>
      <c r="C104" s="263"/>
      <c r="D104" s="263"/>
      <c r="E104" s="263"/>
      <c r="F104" s="263"/>
      <c r="G104" s="263"/>
      <c r="H104" s="263"/>
      <c r="I104" s="263"/>
      <c r="J104" s="263"/>
      <c r="K104" s="263"/>
      <c r="L104" s="263"/>
      <c r="M104" s="263"/>
      <c r="N104" s="263"/>
      <c r="O104" s="263"/>
      <c r="P104" s="263"/>
      <c r="Q104" s="263"/>
      <c r="R104" s="263"/>
      <c r="S104" s="263"/>
      <c r="T104" s="249"/>
      <c r="U104" s="249"/>
      <c r="V104" s="249"/>
      <c r="W104" s="249"/>
      <c r="X104" s="249"/>
      <c r="Y104" s="249"/>
      <c r="Z104" s="249"/>
      <c r="AA104" s="249"/>
      <c r="AB104" s="249"/>
      <c r="AC104" s="252"/>
      <c r="AD104" s="252"/>
      <c r="AE104" s="252"/>
      <c r="AF104" s="249"/>
      <c r="AG104" s="249"/>
    </row>
    <row r="105" spans="1:33" ht="15" customHeight="1">
      <c r="B105" s="1199" t="s">
        <v>54</v>
      </c>
      <c r="C105" s="1199"/>
      <c r="D105" s="1199"/>
      <c r="E105" s="1199"/>
      <c r="F105" s="1199"/>
      <c r="G105" s="1199"/>
      <c r="H105" s="1199"/>
      <c r="I105" s="1199"/>
      <c r="J105" s="1199"/>
      <c r="K105" s="1199"/>
      <c r="L105" s="1199"/>
      <c r="M105" s="1199"/>
      <c r="N105" s="1199"/>
      <c r="O105" s="1199"/>
      <c r="P105" s="1199"/>
      <c r="Q105" s="1199"/>
      <c r="R105" s="1199"/>
      <c r="S105" s="1199"/>
      <c r="T105" s="1199"/>
      <c r="U105" s="1199"/>
      <c r="V105" s="1199"/>
      <c r="W105" s="1199"/>
      <c r="X105" s="249"/>
      <c r="Y105" s="249"/>
      <c r="Z105" s="249"/>
      <c r="AA105" s="249"/>
      <c r="AB105" s="249"/>
      <c r="AC105" s="249"/>
      <c r="AD105" s="249"/>
      <c r="AE105" s="249"/>
      <c r="AF105" s="252"/>
      <c r="AG105" s="252"/>
    </row>
    <row r="106" spans="1:33" ht="90" customHeight="1">
      <c r="B106" s="1211" t="s">
        <v>654</v>
      </c>
      <c r="C106" s="1211"/>
      <c r="D106" s="1211"/>
      <c r="E106" s="1211"/>
      <c r="F106" s="1211"/>
      <c r="G106" s="1211"/>
      <c r="H106" s="1211"/>
      <c r="I106" s="1211"/>
      <c r="J106" s="1211"/>
      <c r="K106" s="1211"/>
      <c r="L106" s="1211"/>
      <c r="M106" s="1211"/>
      <c r="N106" s="1211"/>
      <c r="O106" s="1211"/>
      <c r="P106" s="1211"/>
      <c r="Q106" s="1211"/>
      <c r="R106" s="1211"/>
      <c r="S106" s="1211"/>
      <c r="T106" s="1211"/>
      <c r="U106" s="1211"/>
      <c r="V106" s="1211"/>
      <c r="W106" s="1211"/>
      <c r="X106" s="1211"/>
      <c r="Y106" s="1211"/>
      <c r="Z106" s="1211"/>
      <c r="AA106" s="1211"/>
      <c r="AB106" s="1211"/>
      <c r="AC106" s="249"/>
      <c r="AD106" s="249"/>
      <c r="AE106" s="249"/>
      <c r="AF106" s="252"/>
      <c r="AG106" s="252"/>
    </row>
    <row r="107" spans="1:33">
      <c r="B107" s="258"/>
      <c r="C107" s="258"/>
      <c r="D107" s="258"/>
      <c r="E107" s="258"/>
      <c r="F107" s="258"/>
      <c r="G107" s="258"/>
      <c r="H107" s="258"/>
      <c r="I107" s="258"/>
      <c r="J107" s="258"/>
      <c r="K107" s="258"/>
      <c r="L107" s="258"/>
      <c r="M107" s="258"/>
      <c r="N107" s="258"/>
      <c r="O107" s="258"/>
      <c r="P107" s="258"/>
      <c r="Q107" s="258"/>
      <c r="R107" s="258"/>
      <c r="S107" s="258"/>
      <c r="T107" s="258"/>
      <c r="U107" s="250"/>
      <c r="V107" s="250"/>
      <c r="W107" s="250"/>
      <c r="X107" s="249"/>
      <c r="Y107" s="249"/>
      <c r="Z107" s="249"/>
      <c r="AA107" s="249"/>
      <c r="AB107" s="249"/>
      <c r="AC107" s="249"/>
      <c r="AD107" s="249"/>
      <c r="AE107" s="249"/>
      <c r="AF107" s="252"/>
      <c r="AG107" s="252"/>
    </row>
    <row r="108" spans="1:33">
      <c r="B108" s="258"/>
      <c r="C108" s="258"/>
      <c r="D108" s="258"/>
      <c r="E108" s="258"/>
      <c r="F108" s="258"/>
      <c r="G108" s="258"/>
      <c r="H108" s="258"/>
      <c r="I108" s="258"/>
      <c r="J108" s="258"/>
      <c r="K108" s="258"/>
      <c r="L108" s="258"/>
      <c r="M108" s="258"/>
      <c r="N108" s="258"/>
      <c r="O108" s="258"/>
      <c r="P108" s="258"/>
      <c r="Q108" s="258"/>
      <c r="R108" s="258"/>
      <c r="S108" s="258"/>
      <c r="T108" s="258"/>
      <c r="U108" s="250"/>
      <c r="V108" s="250"/>
      <c r="W108" s="250"/>
      <c r="X108" s="249"/>
      <c r="Y108" s="249"/>
      <c r="Z108" s="249"/>
      <c r="AA108" s="249"/>
      <c r="AB108" s="249"/>
      <c r="AC108" s="249"/>
      <c r="AD108" s="249"/>
      <c r="AE108" s="249"/>
      <c r="AF108" s="252"/>
      <c r="AG108" s="252"/>
    </row>
    <row r="109" spans="1:33" ht="15" customHeight="1">
      <c r="B109" s="1199" t="s">
        <v>55</v>
      </c>
      <c r="C109" s="1199"/>
      <c r="D109" s="1199"/>
      <c r="E109" s="1199"/>
      <c r="F109" s="1199"/>
      <c r="G109" s="1199"/>
      <c r="H109" s="1199"/>
      <c r="I109" s="1199"/>
      <c r="J109" s="1199"/>
      <c r="K109" s="1199"/>
      <c r="L109" s="1199"/>
      <c r="M109" s="1199"/>
      <c r="N109" s="1199"/>
      <c r="O109" s="1199"/>
      <c r="P109" s="1199"/>
      <c r="Q109" s="1199"/>
      <c r="R109" s="1199"/>
      <c r="S109" s="1199"/>
      <c r="T109" s="1199"/>
      <c r="U109" s="1199"/>
      <c r="V109" s="1199"/>
      <c r="W109" s="1199"/>
      <c r="X109" s="1199"/>
      <c r="Y109" s="1199"/>
      <c r="Z109" s="1199"/>
      <c r="AA109" s="1199"/>
      <c r="AB109" s="1199"/>
      <c r="AC109" s="1199"/>
      <c r="AD109" s="1199"/>
      <c r="AE109" s="1199"/>
      <c r="AF109" s="1199"/>
      <c r="AG109" s="1199"/>
    </row>
    <row r="110" spans="1:33" ht="15" customHeight="1">
      <c r="A110" s="196">
        <f t="shared" ref="A110:A152" si="4">A10</f>
        <v>1</v>
      </c>
      <c r="B110" s="255" t="str">
        <f>'5.Inequality - Gini coefficient'!B101</f>
        <v>*,** Albania (2015): n.a.</v>
      </c>
      <c r="C110" s="456"/>
      <c r="D110" s="456"/>
      <c r="E110" s="456"/>
      <c r="F110" s="456"/>
      <c r="G110" s="456"/>
      <c r="H110" s="456"/>
      <c r="I110" s="456"/>
      <c r="J110" s="456"/>
      <c r="K110" s="456"/>
      <c r="L110" s="456"/>
      <c r="M110" s="456"/>
      <c r="N110" s="456"/>
      <c r="O110" s="456"/>
      <c r="P110" s="456"/>
      <c r="Q110" s="456"/>
      <c r="R110" s="456"/>
      <c r="S110" s="456"/>
      <c r="T110" s="456"/>
      <c r="U110" s="456"/>
      <c r="V110" s="456"/>
      <c r="W110" s="456"/>
      <c r="X110" s="456"/>
      <c r="Y110" s="456"/>
      <c r="Z110" s="456"/>
      <c r="AA110" s="456"/>
      <c r="AB110" s="456"/>
      <c r="AC110" s="456"/>
      <c r="AD110" s="456"/>
      <c r="AE110" s="456"/>
      <c r="AF110" s="456"/>
      <c r="AG110" s="456"/>
    </row>
    <row r="111" spans="1:33" ht="15.75" customHeight="1">
      <c r="A111" s="196">
        <f t="shared" si="4"/>
        <v>2</v>
      </c>
      <c r="B111" s="255" t="str">
        <f>'5.Inequality - Gini coefficient'!B102</f>
        <v>Argentina (2012): Rossignolo, Dario. 2017. “CEQ Master Workbook: Argentina (2012-2013),” CEQ Data Center on Fiscal Redistribution (CEQ Institute, Tulane University). Jun 8, 2018.</v>
      </c>
      <c r="C111" s="275"/>
      <c r="D111" s="275"/>
      <c r="E111" s="275"/>
      <c r="F111" s="275"/>
      <c r="G111" s="275"/>
      <c r="H111" s="275"/>
      <c r="I111" s="275"/>
      <c r="J111" s="251"/>
      <c r="K111" s="251"/>
      <c r="L111" s="251"/>
      <c r="M111" s="251"/>
      <c r="N111" s="251"/>
      <c r="O111" s="251"/>
      <c r="P111" s="251"/>
      <c r="Q111" s="251"/>
      <c r="R111" s="251"/>
      <c r="S111" s="251"/>
      <c r="T111" s="251"/>
      <c r="U111" s="251"/>
      <c r="V111" s="251"/>
      <c r="W111" s="276"/>
      <c r="X111" s="252"/>
      <c r="Y111" s="252"/>
      <c r="Z111" s="252"/>
      <c r="AA111" s="252"/>
      <c r="AB111" s="252"/>
      <c r="AC111" s="252"/>
      <c r="AD111" s="252"/>
      <c r="AE111" s="252"/>
      <c r="AF111" s="252"/>
      <c r="AG111" s="252"/>
    </row>
    <row r="112" spans="1:33" ht="15.75" customHeight="1">
      <c r="A112" s="196">
        <f t="shared" si="4"/>
        <v>3</v>
      </c>
      <c r="B112"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112" s="275"/>
      <c r="D112" s="275"/>
      <c r="E112" s="275"/>
      <c r="F112" s="275"/>
      <c r="G112" s="275"/>
      <c r="H112" s="275"/>
      <c r="I112" s="275"/>
      <c r="J112" s="251"/>
      <c r="K112" s="251"/>
      <c r="L112" s="251"/>
      <c r="M112" s="251"/>
      <c r="N112" s="251"/>
      <c r="O112" s="251"/>
      <c r="P112" s="251"/>
      <c r="Q112" s="251"/>
      <c r="R112" s="251"/>
      <c r="S112" s="251"/>
      <c r="T112" s="251"/>
      <c r="U112" s="251"/>
      <c r="V112" s="251"/>
      <c r="W112" s="276"/>
      <c r="X112" s="252"/>
      <c r="Y112" s="252"/>
      <c r="Z112" s="252"/>
      <c r="AA112" s="252"/>
      <c r="AB112" s="252"/>
      <c r="AC112" s="252"/>
      <c r="AD112" s="252"/>
      <c r="AE112" s="252"/>
      <c r="AF112" s="252"/>
      <c r="AG112" s="252"/>
    </row>
    <row r="113" spans="1:95" ht="15.75" customHeight="1">
      <c r="A113" s="196">
        <f t="shared" si="4"/>
        <v>4</v>
      </c>
      <c r="B113" s="255" t="str">
        <f>'5.Inequality - Gini coefficient'!B104</f>
        <v>*,** Belarus (2015): n.a.</v>
      </c>
      <c r="C113" s="275"/>
      <c r="D113" s="275"/>
      <c r="E113" s="275"/>
      <c r="F113" s="275"/>
      <c r="G113" s="275"/>
      <c r="H113" s="275"/>
      <c r="I113" s="275"/>
      <c r="J113" s="251"/>
      <c r="K113" s="251"/>
      <c r="L113" s="251"/>
      <c r="M113" s="251"/>
      <c r="N113" s="251"/>
      <c r="O113" s="251"/>
      <c r="P113" s="251"/>
      <c r="Q113" s="251"/>
      <c r="R113" s="251"/>
      <c r="S113" s="251"/>
      <c r="T113" s="251"/>
      <c r="U113" s="251"/>
      <c r="V113" s="251"/>
      <c r="W113" s="277"/>
      <c r="X113" s="249"/>
      <c r="Y113" s="249"/>
      <c r="Z113" s="249"/>
      <c r="AA113" s="249"/>
      <c r="AB113" s="249"/>
      <c r="AC113" s="249"/>
      <c r="AD113" s="249"/>
      <c r="AE113" s="249"/>
      <c r="AF113" s="252"/>
      <c r="AG113" s="252"/>
    </row>
    <row r="114" spans="1:95" ht="15.75" customHeight="1">
      <c r="A114" s="196">
        <f t="shared" si="4"/>
        <v>5</v>
      </c>
      <c r="B114" s="255" t="str">
        <f>'5.Inequality - Gini coefficient'!B105</f>
        <v>Bolivia (2009): Paz Arauco, Veronica, George Gray-Molina, Wilson Jimenez and Ernesto Yañez. 2014. “CEQ Master Workbook: Bolivia (2009),” CEQ Data Center on Fiscal Redistribution (CEQ Institute, Tulane University). September 22, 2014.</v>
      </c>
      <c r="C114" s="275"/>
      <c r="D114" s="275"/>
      <c r="E114" s="275"/>
      <c r="F114" s="275"/>
      <c r="G114" s="275"/>
      <c r="H114" s="275"/>
      <c r="I114" s="275"/>
      <c r="J114" s="251"/>
      <c r="K114" s="251"/>
      <c r="L114" s="251"/>
      <c r="M114" s="251"/>
      <c r="N114" s="251"/>
      <c r="O114" s="251"/>
      <c r="P114" s="251"/>
      <c r="Q114" s="251"/>
      <c r="R114" s="251"/>
      <c r="S114" s="251"/>
      <c r="T114" s="251"/>
      <c r="U114" s="251"/>
      <c r="V114" s="251"/>
      <c r="W114" s="276"/>
      <c r="X114" s="252"/>
      <c r="Y114" s="252"/>
      <c r="Z114" s="252"/>
      <c r="AA114" s="252"/>
      <c r="AB114" s="252"/>
      <c r="AC114" s="252"/>
      <c r="AD114" s="252"/>
      <c r="AE114" s="252"/>
      <c r="AF114" s="252"/>
      <c r="AG114" s="252"/>
    </row>
    <row r="115" spans="1:95" ht="15.75" customHeight="1">
      <c r="A115" s="196">
        <f t="shared" si="4"/>
        <v>6</v>
      </c>
      <c r="B115" s="255" t="str">
        <f>'5.Inequality - Gini coefficient'!B106</f>
        <v>Brazil (2008): Higgins, Sean, Claudiney Pereira, and, Maynor Cabrera. 2019. “CEQ Master Workbook: Brazil (2008-2009),” CEQ Data Center on Fiscal Redistribution (CEQ Institute, Tulane University). May 3, 2019.</v>
      </c>
      <c r="C115" s="275"/>
      <c r="D115" s="275"/>
      <c r="E115" s="275"/>
      <c r="F115" s="275"/>
      <c r="G115" s="275"/>
      <c r="H115" s="275"/>
      <c r="I115" s="275"/>
      <c r="J115" s="251"/>
      <c r="K115" s="251"/>
      <c r="L115" s="251"/>
      <c r="M115" s="251"/>
      <c r="N115" s="251"/>
      <c r="O115" s="251"/>
      <c r="P115" s="251"/>
      <c r="Q115" s="251"/>
      <c r="R115" s="251"/>
      <c r="S115" s="251"/>
      <c r="T115" s="251"/>
      <c r="U115" s="251"/>
      <c r="V115" s="251"/>
      <c r="W115" s="276"/>
      <c r="X115" s="252"/>
      <c r="Y115" s="252"/>
      <c r="Z115" s="252"/>
      <c r="AA115" s="252"/>
      <c r="AB115" s="252"/>
      <c r="AC115" s="252"/>
      <c r="AD115" s="252"/>
      <c r="AE115" s="252"/>
      <c r="AF115" s="252"/>
      <c r="AG115" s="252"/>
    </row>
    <row r="116" spans="1:95" ht="15.75" customHeight="1">
      <c r="A116" s="196">
        <f t="shared" si="4"/>
        <v>7</v>
      </c>
      <c r="B116" s="255" t="str">
        <f>'5.Inequality - Gini coefficient'!B107</f>
        <v>*,** Burkina Faso (2014): n.a.</v>
      </c>
      <c r="C116" s="275"/>
      <c r="D116" s="275"/>
      <c r="E116" s="275"/>
      <c r="F116" s="275"/>
      <c r="G116" s="275"/>
      <c r="H116" s="275"/>
      <c r="I116" s="275"/>
      <c r="J116" s="251"/>
      <c r="K116" s="251"/>
      <c r="L116" s="251"/>
      <c r="M116" s="251"/>
      <c r="N116" s="251"/>
      <c r="O116" s="251"/>
      <c r="P116" s="251"/>
      <c r="Q116" s="251"/>
      <c r="R116" s="251"/>
      <c r="S116" s="251"/>
      <c r="T116" s="251"/>
      <c r="U116" s="251"/>
      <c r="V116" s="251"/>
      <c r="W116" s="276"/>
      <c r="X116" s="252"/>
      <c r="Y116" s="252"/>
      <c r="Z116" s="252"/>
      <c r="AA116" s="252"/>
      <c r="AB116" s="252"/>
      <c r="AC116" s="252"/>
      <c r="AD116" s="252"/>
      <c r="AE116" s="252"/>
      <c r="AF116" s="252"/>
      <c r="AG116" s="252"/>
    </row>
    <row r="117" spans="1:95" ht="15.75" customHeight="1">
      <c r="A117" s="196">
        <f t="shared" si="4"/>
        <v>8</v>
      </c>
      <c r="B117" s="255" t="str">
        <f>'5.Inequality - Gini coefficient'!B108</f>
        <v>Chile (2013): Martinez-Aguilar, Sandra and Eduardo Ortiz-Juarez. 2016. “CEQ Master Workbook: Chile (2013),” CEQ Data Center on Fiscal Redistribution (CEQ Institute, Tulane University and the World Bank). October 7, 2016.</v>
      </c>
      <c r="C117" s="255"/>
      <c r="D117" s="255"/>
      <c r="E117" s="255"/>
      <c r="F117" s="255"/>
      <c r="G117" s="255"/>
      <c r="H117" s="255"/>
      <c r="I117" s="255"/>
      <c r="J117" s="251"/>
      <c r="K117" s="251"/>
      <c r="L117" s="251"/>
      <c r="M117" s="251"/>
      <c r="N117" s="251"/>
      <c r="O117" s="251"/>
      <c r="P117" s="251"/>
      <c r="Q117" s="251"/>
      <c r="R117" s="251"/>
      <c r="S117" s="251"/>
      <c r="T117" s="251"/>
      <c r="U117" s="251"/>
      <c r="V117" s="251"/>
      <c r="W117" s="276"/>
      <c r="X117" s="252"/>
      <c r="Y117" s="252"/>
      <c r="Z117" s="252"/>
      <c r="AA117" s="252"/>
      <c r="AB117" s="252"/>
      <c r="AC117" s="252"/>
      <c r="AD117" s="252"/>
      <c r="AE117" s="252"/>
      <c r="AF117" s="252"/>
      <c r="AG117" s="252"/>
    </row>
    <row r="118" spans="1:95" ht="15.75" customHeight="1">
      <c r="A118" s="196">
        <f t="shared" si="4"/>
        <v>9</v>
      </c>
      <c r="B118" s="255" t="str">
        <f>'5.Inequality - Gini coefficient'!B109</f>
        <v>Colombia (2010): Melendez, Marcela and Valentina Martinez. 2019. “CEQ Master Workbook: Colombia (2010),” CEQ Data Center on Fiscal Redistribution (CEQ Institute, Tulane University and Inter-American Development Bank). February 20, 2019.</v>
      </c>
      <c r="C118" s="275"/>
      <c r="D118" s="275"/>
      <c r="E118" s="275"/>
      <c r="F118" s="275"/>
      <c r="G118" s="275"/>
      <c r="H118" s="275"/>
      <c r="I118" s="275"/>
      <c r="J118" s="251"/>
      <c r="K118" s="251"/>
      <c r="L118" s="251"/>
      <c r="M118" s="251"/>
      <c r="N118" s="251"/>
      <c r="O118" s="251"/>
      <c r="P118" s="251"/>
      <c r="Q118" s="251"/>
      <c r="R118" s="251"/>
      <c r="S118" s="251"/>
      <c r="T118" s="251"/>
      <c r="U118" s="251"/>
      <c r="V118" s="251"/>
      <c r="W118" s="276"/>
      <c r="X118" s="252"/>
      <c r="Y118" s="252"/>
      <c r="Z118" s="252"/>
      <c r="AA118" s="252"/>
      <c r="AB118" s="252"/>
      <c r="AC118" s="252"/>
      <c r="AD118" s="252"/>
      <c r="AE118" s="252"/>
      <c r="AF118" s="252"/>
      <c r="AG118" s="252"/>
    </row>
    <row r="119" spans="1:95" ht="15.75" customHeight="1">
      <c r="A119" s="196">
        <f t="shared" si="4"/>
        <v>0</v>
      </c>
      <c r="B119" s="255" t="str">
        <f>'5.Inequality - Gini coefficient'!B110</f>
        <v>Colombia (2014): Melendez, Marcela and Valentina Martinez. 2019. “CEQ Master Workbook: Colombia (2014),” CEQ Data Center on Fiscal Redistribution (CEQ Institute, Tulane University and Inter-American Development Bank). February 28, 2019.</v>
      </c>
      <c r="C119" s="255"/>
      <c r="D119" s="255"/>
      <c r="E119" s="255"/>
      <c r="F119" s="255"/>
      <c r="G119" s="255"/>
      <c r="H119" s="255"/>
      <c r="I119" s="255"/>
      <c r="J119" s="251"/>
      <c r="K119" s="251"/>
      <c r="L119" s="251"/>
      <c r="M119" s="251"/>
      <c r="N119" s="251"/>
      <c r="O119" s="251"/>
      <c r="P119" s="251"/>
      <c r="Q119" s="251"/>
      <c r="R119" s="251"/>
      <c r="S119" s="251"/>
      <c r="T119" s="251"/>
      <c r="U119" s="251"/>
      <c r="V119" s="251"/>
      <c r="W119" s="276"/>
      <c r="X119" s="252"/>
      <c r="Y119" s="252"/>
      <c r="Z119" s="252"/>
      <c r="AA119" s="252"/>
      <c r="AB119" s="252"/>
      <c r="AC119" s="252"/>
      <c r="AD119" s="252"/>
      <c r="AE119" s="252"/>
      <c r="AF119" s="252"/>
      <c r="AG119" s="252"/>
    </row>
    <row r="120" spans="1:95" ht="15.75" customHeight="1">
      <c r="A120" s="196">
        <f t="shared" si="4"/>
        <v>10</v>
      </c>
      <c r="B120" s="255" t="str">
        <f>'5.Inequality - Gini coefficient'!B111</f>
        <v>*,** Comoros (2014): n.a.</v>
      </c>
      <c r="C120" s="255"/>
      <c r="D120" s="255"/>
      <c r="E120" s="255"/>
      <c r="F120" s="255"/>
      <c r="G120" s="255"/>
      <c r="H120" s="255"/>
      <c r="I120" s="255"/>
      <c r="J120" s="251"/>
      <c r="K120" s="251"/>
      <c r="L120" s="251"/>
      <c r="M120" s="251"/>
      <c r="N120" s="251"/>
      <c r="O120" s="251"/>
      <c r="P120" s="251"/>
      <c r="Q120" s="251"/>
      <c r="R120" s="251"/>
      <c r="S120" s="251"/>
      <c r="T120" s="251"/>
      <c r="U120" s="251"/>
      <c r="V120" s="251"/>
      <c r="W120" s="276"/>
      <c r="X120" s="252"/>
      <c r="Y120" s="252"/>
      <c r="Z120" s="252"/>
      <c r="AA120" s="252"/>
      <c r="AB120" s="252"/>
      <c r="AC120" s="252"/>
      <c r="AD120" s="252"/>
      <c r="AE120" s="252"/>
      <c r="AF120" s="252"/>
      <c r="AG120" s="252"/>
    </row>
    <row r="121" spans="1:95" ht="15.75" customHeight="1">
      <c r="A121" s="196">
        <f t="shared" si="4"/>
        <v>11</v>
      </c>
      <c r="B121" s="255" t="str">
        <f>'5.Inequality - Gini coefficient'!B112</f>
        <v>Costa Rica (2010): Sauma, Pablo and Juan Diego Trejos. 2014. “CEQ Master Workbook: Costa Rica (2010),” CEQ Data Center on Fiscal Redistribution (CEQ Institute, Tulane University). February 14, 2014.</v>
      </c>
      <c r="C121" s="275"/>
      <c r="D121" s="275"/>
      <c r="E121" s="275"/>
      <c r="F121" s="275"/>
      <c r="G121" s="275"/>
      <c r="H121" s="275"/>
      <c r="I121" s="275"/>
      <c r="J121" s="251"/>
      <c r="K121" s="251"/>
      <c r="L121" s="251"/>
      <c r="M121" s="251"/>
      <c r="N121" s="251"/>
      <c r="O121" s="251"/>
      <c r="P121" s="251"/>
      <c r="Q121" s="251"/>
      <c r="R121" s="251"/>
      <c r="S121" s="251"/>
      <c r="T121" s="251"/>
      <c r="U121" s="251"/>
      <c r="V121" s="251"/>
      <c r="W121" s="277"/>
      <c r="X121" s="249"/>
      <c r="Y121" s="249"/>
      <c r="Z121" s="249"/>
      <c r="AA121" s="249"/>
      <c r="AB121" s="249"/>
      <c r="AC121" s="249"/>
      <c r="AD121" s="249"/>
      <c r="AE121" s="249"/>
      <c r="AF121" s="252"/>
      <c r="AG121" s="252"/>
    </row>
    <row r="122" spans="1:95" ht="15.75" customHeight="1">
      <c r="A122" s="196">
        <f t="shared" si="4"/>
        <v>12</v>
      </c>
      <c r="B122" s="255" t="str">
        <f>'5.Inequality - Gini coefficient'!B113</f>
        <v>*,** Croatia (2014): n.a.</v>
      </c>
      <c r="C122" s="275"/>
      <c r="D122" s="275"/>
      <c r="E122" s="275"/>
      <c r="F122" s="275"/>
      <c r="G122" s="275"/>
      <c r="H122" s="275"/>
      <c r="I122" s="275"/>
      <c r="J122" s="251"/>
      <c r="K122" s="251"/>
      <c r="L122" s="251"/>
      <c r="M122" s="251"/>
      <c r="N122" s="251"/>
      <c r="O122" s="251"/>
      <c r="P122" s="251"/>
      <c r="Q122" s="251"/>
      <c r="R122" s="251"/>
      <c r="S122" s="251"/>
      <c r="T122" s="251"/>
      <c r="U122" s="251"/>
      <c r="V122" s="251"/>
      <c r="W122" s="276"/>
      <c r="X122" s="252"/>
      <c r="Y122" s="252"/>
      <c r="Z122" s="252"/>
      <c r="AA122" s="252"/>
      <c r="AB122" s="252"/>
      <c r="AC122" s="252"/>
      <c r="AD122" s="252"/>
      <c r="AE122" s="252"/>
      <c r="AF122" s="252"/>
      <c r="AG122" s="252"/>
    </row>
    <row r="123" spans="1:95" s="241" customFormat="1" ht="15.75" customHeight="1">
      <c r="A123" s="196">
        <f t="shared" si="4"/>
        <v>13</v>
      </c>
      <c r="B123" s="255" t="str">
        <f>'5.Inequality - Gini coefficient'!B114</f>
        <v xml:space="preserve">Dominican Republic (2006): Aristy-Escuder, Jaime. 2019. “CEQ Master Workbook: Dominican Republic (2006-2007),” CEQ Data Center on Fiscal Redistribution (CEQ Institute, Tulane University). January 23, 2019. </v>
      </c>
      <c r="C123" s="252"/>
      <c r="D123" s="252"/>
      <c r="E123" s="252"/>
      <c r="F123" s="252"/>
      <c r="G123" s="252"/>
      <c r="H123" s="252"/>
      <c r="I123" s="252"/>
      <c r="AH123" s="252"/>
      <c r="AI123" s="252"/>
      <c r="AJ123" s="252"/>
      <c r="AK123" s="252"/>
      <c r="AL123" s="252"/>
      <c r="AM123" s="252"/>
      <c r="AN123" s="252"/>
      <c r="AO123" s="252"/>
      <c r="AP123" s="252"/>
      <c r="AQ123" s="252"/>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c r="BM123" s="252"/>
      <c r="BN123" s="252"/>
      <c r="BO123" s="252"/>
      <c r="BP123" s="252"/>
      <c r="BQ123" s="252"/>
      <c r="BR123" s="252"/>
      <c r="BS123" s="252"/>
      <c r="BT123" s="252"/>
      <c r="BU123" s="252"/>
      <c r="BV123" s="252"/>
      <c r="BW123" s="252"/>
      <c r="BX123" s="252"/>
      <c r="BY123" s="252"/>
      <c r="BZ123" s="252"/>
      <c r="CA123" s="252"/>
      <c r="CB123" s="252"/>
      <c r="CC123" s="252"/>
      <c r="CD123" s="252"/>
      <c r="CE123" s="252"/>
      <c r="CF123" s="252"/>
      <c r="CG123" s="252"/>
      <c r="CH123" s="252"/>
      <c r="CI123" s="252"/>
      <c r="CJ123" s="252"/>
      <c r="CK123" s="252"/>
      <c r="CL123" s="252"/>
      <c r="CM123" s="252"/>
      <c r="CN123" s="252"/>
      <c r="CO123" s="252"/>
      <c r="CP123" s="252"/>
      <c r="CQ123" s="252"/>
    </row>
    <row r="124" spans="1:95" s="241" customFormat="1" ht="15.75" customHeight="1">
      <c r="A124" s="196">
        <f t="shared" si="4"/>
        <v>14</v>
      </c>
      <c r="B124"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124" s="252"/>
      <c r="D124" s="252"/>
      <c r="E124" s="252"/>
      <c r="F124" s="252"/>
      <c r="G124" s="252"/>
      <c r="H124" s="252"/>
      <c r="I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c r="BM124" s="252"/>
      <c r="BN124" s="252"/>
      <c r="BO124" s="252"/>
      <c r="BP124" s="252"/>
      <c r="BQ124" s="252"/>
      <c r="BR124" s="252"/>
      <c r="BS124" s="252"/>
      <c r="BT124" s="252"/>
      <c r="BU124" s="252"/>
      <c r="BV124" s="252"/>
      <c r="BW124" s="252"/>
      <c r="BX124" s="252"/>
      <c r="BY124" s="252"/>
      <c r="BZ124" s="252"/>
      <c r="CA124" s="252"/>
      <c r="CB124" s="252"/>
      <c r="CC124" s="252"/>
      <c r="CD124" s="252"/>
      <c r="CE124" s="252"/>
      <c r="CF124" s="252"/>
      <c r="CG124" s="252"/>
      <c r="CH124" s="252"/>
      <c r="CI124" s="252"/>
      <c r="CJ124" s="252"/>
      <c r="CK124" s="252"/>
      <c r="CL124" s="252"/>
      <c r="CM124" s="252"/>
      <c r="CN124" s="252"/>
      <c r="CO124" s="252"/>
      <c r="CP124" s="252"/>
      <c r="CQ124" s="252"/>
    </row>
    <row r="125" spans="1:95" s="241" customFormat="1" ht="15">
      <c r="A125" s="196">
        <f t="shared" si="4"/>
        <v>15</v>
      </c>
      <c r="B125" s="255" t="str">
        <f>'5.Inequality - Gini coefficient'!B116</f>
        <v>*,** Egypt (2015): n.a.</v>
      </c>
      <c r="C125" s="252"/>
      <c r="D125" s="252"/>
      <c r="E125" s="252"/>
      <c r="F125" s="252"/>
      <c r="G125" s="252"/>
      <c r="H125" s="252"/>
      <c r="I125" s="252"/>
      <c r="K125" s="539"/>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c r="BM125" s="252"/>
      <c r="BN125" s="252"/>
      <c r="BO125" s="252"/>
      <c r="BP125" s="252"/>
      <c r="BQ125" s="252"/>
      <c r="BR125" s="252"/>
      <c r="BS125" s="252"/>
      <c r="BT125" s="252"/>
      <c r="BU125" s="252"/>
      <c r="BV125" s="252"/>
      <c r="BW125" s="252"/>
      <c r="BX125" s="252"/>
      <c r="BY125" s="252"/>
      <c r="BZ125" s="252"/>
      <c r="CA125" s="252"/>
      <c r="CB125" s="252"/>
      <c r="CC125" s="252"/>
      <c r="CD125" s="252"/>
      <c r="CE125" s="252"/>
      <c r="CF125" s="252"/>
      <c r="CG125" s="252"/>
      <c r="CH125" s="252"/>
      <c r="CI125" s="252"/>
      <c r="CJ125" s="252"/>
      <c r="CK125" s="252"/>
      <c r="CL125" s="252"/>
      <c r="CM125" s="252"/>
      <c r="CN125" s="252"/>
      <c r="CO125" s="252"/>
      <c r="CP125" s="252"/>
      <c r="CQ125" s="252"/>
    </row>
    <row r="126" spans="1:95" s="241" customFormat="1" ht="15">
      <c r="A126" s="196">
        <f t="shared" si="4"/>
        <v>16</v>
      </c>
      <c r="B126" s="255" t="str">
        <f>'5.Inequality - Gini coefficient'!B117</f>
        <v>El Salvador (2011): Oliva, Jose Andres. 2019. “CEQ Master Workbook: El Salvador (2011),” CEQ Data Center on Fiscal Redistribution (CEQ Institute, Tulane University and Inter-American Development Bank). October 23, 2019.</v>
      </c>
      <c r="C126" s="252"/>
      <c r="D126" s="252"/>
      <c r="E126" s="252"/>
      <c r="F126" s="252"/>
      <c r="G126" s="252"/>
      <c r="H126" s="252"/>
      <c r="I126" s="252"/>
      <c r="K126" s="539"/>
      <c r="AH126" s="252"/>
      <c r="AI126" s="252"/>
      <c r="AJ126" s="252"/>
      <c r="AK126" s="252"/>
      <c r="AL126" s="252"/>
      <c r="AM126" s="252"/>
      <c r="AN126" s="252"/>
      <c r="AO126" s="252"/>
      <c r="AP126" s="252"/>
      <c r="AQ126" s="252"/>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c r="BM126" s="252"/>
      <c r="BN126" s="252"/>
      <c r="BO126" s="252"/>
      <c r="BP126" s="252"/>
      <c r="BQ126" s="252"/>
      <c r="BR126" s="252"/>
      <c r="BS126" s="252"/>
      <c r="BT126" s="252"/>
      <c r="BU126" s="252"/>
      <c r="BV126" s="252"/>
      <c r="BW126" s="252"/>
      <c r="BX126" s="252"/>
      <c r="BY126" s="252"/>
      <c r="BZ126" s="252"/>
      <c r="CA126" s="252"/>
      <c r="CB126" s="252"/>
      <c r="CC126" s="252"/>
      <c r="CD126" s="252"/>
      <c r="CE126" s="252"/>
      <c r="CF126" s="252"/>
      <c r="CG126" s="252"/>
      <c r="CH126" s="252"/>
      <c r="CI126" s="252"/>
      <c r="CJ126" s="252"/>
      <c r="CK126" s="252"/>
      <c r="CL126" s="252"/>
      <c r="CM126" s="252"/>
      <c r="CN126" s="252"/>
      <c r="CO126" s="252"/>
      <c r="CP126" s="252"/>
      <c r="CQ126" s="252"/>
    </row>
    <row r="127" spans="1:95" s="241" customFormat="1" ht="15">
      <c r="A127" s="196">
        <f t="shared" si="4"/>
        <v>17</v>
      </c>
      <c r="B127" s="255" t="str">
        <f>'5.Inequality - Gini coefficient'!B118</f>
        <v>Ethiopia (2010): Hill, Ruth, Eyasu Tsehaye and Tassew Woldehanna. 2014. “CEQ Master Workbook: Ethiopia (2010-2011),” CEQ Data Center on Fiscal Redistribution (CEQ Institute, Tulane University and the World Bank). September 28, 2014.</v>
      </c>
      <c r="C127" s="252"/>
      <c r="D127" s="252"/>
      <c r="E127" s="252"/>
      <c r="F127" s="252"/>
      <c r="G127" s="252"/>
      <c r="H127" s="252"/>
      <c r="I127" s="252"/>
      <c r="K127" s="539"/>
      <c r="AH127" s="252"/>
      <c r="AI127" s="252"/>
      <c r="AJ127" s="252"/>
      <c r="AK127" s="252"/>
      <c r="AL127" s="252"/>
      <c r="AM127" s="252"/>
      <c r="AN127" s="252"/>
      <c r="AO127" s="252"/>
      <c r="AP127" s="252"/>
      <c r="AQ127" s="252"/>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c r="BM127" s="252"/>
      <c r="BN127" s="252"/>
      <c r="BO127" s="252"/>
      <c r="BP127" s="252"/>
      <c r="BQ127" s="252"/>
      <c r="BR127" s="252"/>
      <c r="BS127" s="252"/>
      <c r="BT127" s="252"/>
      <c r="BU127" s="252"/>
      <c r="BV127" s="252"/>
      <c r="BW127" s="252"/>
      <c r="BX127" s="252"/>
      <c r="BY127" s="252"/>
      <c r="BZ127" s="252"/>
      <c r="CA127" s="252"/>
      <c r="CB127" s="252"/>
      <c r="CC127" s="252"/>
      <c r="CD127" s="252"/>
      <c r="CE127" s="252"/>
      <c r="CF127" s="252"/>
      <c r="CG127" s="252"/>
      <c r="CH127" s="252"/>
      <c r="CI127" s="252"/>
      <c r="CJ127" s="252"/>
      <c r="CK127" s="252"/>
      <c r="CL127" s="252"/>
      <c r="CM127" s="252"/>
      <c r="CN127" s="252"/>
      <c r="CO127" s="252"/>
      <c r="CP127" s="252"/>
      <c r="CQ127" s="252"/>
    </row>
    <row r="128" spans="1:95" s="241" customFormat="1" ht="15">
      <c r="A128" s="196">
        <f t="shared" si="4"/>
        <v>18</v>
      </c>
      <c r="B128" s="255" t="str">
        <f>'5.Inequality - Gini coefficient'!B119</f>
        <v>Georgia (2013): Cancho, Cesar and Elena Bondarenko. 2015. “CEQ Master Workbook: Georgia (2013),” CEQ Data Center on Fiscal Redistribution (CEQ Institute, Tulane University and the World Bank). December 31, 2015.</v>
      </c>
      <c r="C128" s="252"/>
      <c r="D128" s="252"/>
      <c r="E128" s="252"/>
      <c r="F128" s="252"/>
      <c r="G128" s="252"/>
      <c r="H128" s="252"/>
      <c r="I128" s="252"/>
      <c r="AH128" s="252"/>
      <c r="AI128" s="252"/>
      <c r="AJ128" s="252"/>
      <c r="AK128" s="252"/>
      <c r="AL128" s="252"/>
      <c r="AM128" s="252"/>
      <c r="AN128" s="252"/>
      <c r="AO128" s="252"/>
      <c r="AP128" s="252"/>
      <c r="AQ128" s="252"/>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c r="BM128" s="252"/>
      <c r="BN128" s="252"/>
      <c r="BO128" s="252"/>
      <c r="BP128" s="252"/>
      <c r="BQ128" s="252"/>
      <c r="BR128" s="252"/>
      <c r="BS128" s="252"/>
      <c r="BT128" s="252"/>
      <c r="BU128" s="252"/>
      <c r="BV128" s="252"/>
      <c r="BW128" s="252"/>
      <c r="BX128" s="252"/>
      <c r="BY128" s="252"/>
      <c r="BZ128" s="252"/>
      <c r="CA128" s="252"/>
      <c r="CB128" s="252"/>
      <c r="CC128" s="252"/>
      <c r="CD128" s="252"/>
      <c r="CE128" s="252"/>
      <c r="CF128" s="252"/>
      <c r="CG128" s="252"/>
      <c r="CH128" s="252"/>
      <c r="CI128" s="252"/>
      <c r="CJ128" s="252"/>
      <c r="CK128" s="252"/>
      <c r="CL128" s="252"/>
      <c r="CM128" s="252"/>
      <c r="CN128" s="252"/>
      <c r="CO128" s="252"/>
      <c r="CP128" s="252"/>
      <c r="CQ128" s="252"/>
    </row>
    <row r="129" spans="1:95" s="241" customFormat="1" ht="15">
      <c r="A129" s="196">
        <f t="shared" si="4"/>
        <v>19</v>
      </c>
      <c r="B129" s="255" t="str">
        <f>'5.Inequality - Gini coefficient'!B120</f>
        <v>Ghana (2012): Younger, Stephen, Eric Osei-Assibey, and Felix Oppong. 2018. “CEQ Master Workbook: Ghana (2012-2013),” CEQ Data Center on Fiscal Redistribution (CEQ Institute, Tulane University). October 27, 2018.</v>
      </c>
      <c r="C129" s="252"/>
      <c r="D129" s="252"/>
      <c r="E129" s="252"/>
      <c r="F129" s="252"/>
      <c r="G129" s="252"/>
      <c r="H129" s="252"/>
      <c r="I129" s="252"/>
      <c r="AH129" s="252"/>
      <c r="AI129" s="252"/>
      <c r="AJ129" s="252"/>
      <c r="AK129" s="252"/>
      <c r="AL129" s="252"/>
      <c r="AM129" s="252"/>
      <c r="AN129" s="252"/>
      <c r="AO129" s="252"/>
      <c r="AP129" s="252"/>
      <c r="AQ129" s="252"/>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c r="BM129" s="252"/>
      <c r="BN129" s="252"/>
      <c r="BO129" s="252"/>
      <c r="BP129" s="252"/>
      <c r="BQ129" s="252"/>
      <c r="BR129" s="252"/>
      <c r="BS129" s="252"/>
      <c r="BT129" s="252"/>
      <c r="BU129" s="252"/>
      <c r="BV129" s="252"/>
      <c r="BW129" s="252"/>
      <c r="BX129" s="252"/>
      <c r="BY129" s="252"/>
      <c r="BZ129" s="252"/>
      <c r="CA129" s="252"/>
      <c r="CB129" s="252"/>
      <c r="CC129" s="252"/>
      <c r="CD129" s="252"/>
      <c r="CE129" s="252"/>
      <c r="CF129" s="252"/>
      <c r="CG129" s="252"/>
      <c r="CH129" s="252"/>
      <c r="CI129" s="252"/>
      <c r="CJ129" s="252"/>
      <c r="CK129" s="252"/>
      <c r="CL129" s="252"/>
      <c r="CM129" s="252"/>
      <c r="CN129" s="252"/>
      <c r="CO129" s="252"/>
      <c r="CP129" s="252"/>
      <c r="CQ129" s="252"/>
    </row>
    <row r="130" spans="1:95" s="241" customFormat="1" ht="15">
      <c r="A130" s="196">
        <f t="shared" si="4"/>
        <v>20</v>
      </c>
      <c r="B130"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30" s="252"/>
      <c r="D130" s="252"/>
      <c r="E130" s="252"/>
      <c r="F130" s="252"/>
      <c r="G130" s="252"/>
      <c r="H130" s="252"/>
      <c r="I130" s="252"/>
      <c r="AH130" s="252"/>
      <c r="AI130" s="252"/>
      <c r="AJ130" s="252"/>
      <c r="AK130" s="252"/>
      <c r="AL130" s="252"/>
      <c r="AM130" s="252"/>
      <c r="AN130" s="252"/>
      <c r="AO130" s="252"/>
      <c r="AP130" s="252"/>
      <c r="AQ130" s="252"/>
      <c r="AR130" s="252"/>
      <c r="AS130" s="252"/>
      <c r="AT130" s="252"/>
      <c r="AU130" s="252"/>
      <c r="AV130" s="252"/>
      <c r="AW130" s="252"/>
      <c r="AX130" s="252"/>
      <c r="AY130" s="252"/>
      <c r="AZ130" s="252"/>
      <c r="BA130" s="252"/>
      <c r="BB130" s="252"/>
      <c r="BC130" s="252"/>
      <c r="BD130" s="252"/>
      <c r="BE130" s="252"/>
      <c r="BF130" s="252"/>
      <c r="BG130" s="252"/>
      <c r="BH130" s="252"/>
      <c r="BI130" s="252"/>
      <c r="BJ130" s="252"/>
      <c r="BK130" s="252"/>
      <c r="BL130" s="252"/>
      <c r="BM130" s="252"/>
      <c r="BN130" s="252"/>
      <c r="BO130" s="252"/>
      <c r="BP130" s="252"/>
      <c r="BQ130" s="252"/>
      <c r="BR130" s="252"/>
      <c r="BS130" s="252"/>
      <c r="BT130" s="252"/>
      <c r="BU130" s="252"/>
      <c r="BV130" s="252"/>
      <c r="BW130" s="252"/>
      <c r="BX130" s="252"/>
      <c r="BY130" s="252"/>
      <c r="BZ130" s="252"/>
      <c r="CA130" s="252"/>
      <c r="CB130" s="252"/>
      <c r="CC130" s="252"/>
      <c r="CD130" s="252"/>
      <c r="CE130" s="252"/>
      <c r="CF130" s="252"/>
      <c r="CG130" s="252"/>
      <c r="CH130" s="252"/>
      <c r="CI130" s="252"/>
      <c r="CJ130" s="252"/>
      <c r="CK130" s="252"/>
      <c r="CL130" s="252"/>
      <c r="CM130" s="252"/>
      <c r="CN130" s="252"/>
      <c r="CO130" s="252"/>
      <c r="CP130" s="252"/>
      <c r="CQ130" s="252"/>
    </row>
    <row r="131" spans="1:95" s="241" customFormat="1" ht="15">
      <c r="A131" s="196">
        <f t="shared" si="4"/>
        <v>21</v>
      </c>
      <c r="B131" s="255" t="str">
        <f>'5.Inequality - Gini coefficient'!B122</f>
        <v>*,** Guinea (2012): n.a.</v>
      </c>
      <c r="C131" s="252"/>
      <c r="D131" s="252"/>
      <c r="E131" s="252"/>
      <c r="F131" s="252"/>
      <c r="G131" s="252"/>
      <c r="H131" s="252"/>
      <c r="I131" s="252"/>
      <c r="AH131" s="252"/>
      <c r="AI131" s="252"/>
      <c r="AJ131" s="252"/>
      <c r="AK131" s="252"/>
      <c r="AL131" s="252"/>
      <c r="AM131" s="252"/>
      <c r="AN131" s="252"/>
      <c r="AO131" s="252"/>
      <c r="AP131" s="252"/>
      <c r="AQ131" s="252"/>
      <c r="AR131" s="252"/>
      <c r="AS131" s="252"/>
      <c r="AT131" s="252"/>
      <c r="AU131" s="252"/>
      <c r="AV131" s="252"/>
      <c r="AW131" s="252"/>
      <c r="AX131" s="252"/>
      <c r="AY131" s="252"/>
      <c r="AZ131" s="252"/>
      <c r="BA131" s="252"/>
      <c r="BB131" s="252"/>
      <c r="BC131" s="252"/>
      <c r="BD131" s="252"/>
      <c r="BE131" s="252"/>
      <c r="BF131" s="252"/>
      <c r="BG131" s="252"/>
      <c r="BH131" s="252"/>
      <c r="BI131" s="252"/>
      <c r="BJ131" s="252"/>
      <c r="BK131" s="252"/>
      <c r="BL131" s="252"/>
      <c r="BM131" s="252"/>
      <c r="BN131" s="252"/>
      <c r="BO131" s="252"/>
      <c r="BP131" s="252"/>
      <c r="BQ131" s="252"/>
      <c r="BR131" s="252"/>
      <c r="BS131" s="252"/>
      <c r="BT131" s="252"/>
      <c r="BU131" s="252"/>
      <c r="BV131" s="252"/>
      <c r="BW131" s="252"/>
      <c r="BX131" s="252"/>
      <c r="BY131" s="252"/>
      <c r="BZ131" s="252"/>
      <c r="CA131" s="252"/>
      <c r="CB131" s="252"/>
      <c r="CC131" s="252"/>
      <c r="CD131" s="252"/>
      <c r="CE131" s="252"/>
      <c r="CF131" s="252"/>
      <c r="CG131" s="252"/>
      <c r="CH131" s="252"/>
      <c r="CI131" s="252"/>
      <c r="CJ131" s="252"/>
      <c r="CK131" s="252"/>
      <c r="CL131" s="252"/>
      <c r="CM131" s="252"/>
      <c r="CN131" s="252"/>
      <c r="CO131" s="252"/>
      <c r="CP131" s="252"/>
      <c r="CQ131" s="252"/>
    </row>
    <row r="132" spans="1:95" s="241" customFormat="1" ht="15">
      <c r="A132" s="196">
        <f t="shared" si="4"/>
        <v>22</v>
      </c>
      <c r="B132"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32" s="252"/>
      <c r="D132" s="252"/>
      <c r="E132" s="252"/>
      <c r="F132" s="252"/>
      <c r="G132" s="252"/>
      <c r="H132" s="252"/>
      <c r="I132" s="252"/>
      <c r="AH132" s="252"/>
      <c r="AI132" s="252"/>
      <c r="AJ132" s="252"/>
      <c r="AK132" s="252"/>
      <c r="AL132" s="252"/>
      <c r="AM132" s="252"/>
      <c r="AN132" s="252"/>
      <c r="AO132" s="252"/>
      <c r="AP132" s="252"/>
      <c r="AQ132" s="252"/>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2"/>
      <c r="CA132" s="252"/>
      <c r="CB132" s="252"/>
      <c r="CC132" s="252"/>
      <c r="CD132" s="252"/>
      <c r="CE132" s="252"/>
      <c r="CF132" s="252"/>
      <c r="CG132" s="252"/>
      <c r="CH132" s="252"/>
      <c r="CI132" s="252"/>
      <c r="CJ132" s="252"/>
      <c r="CK132" s="252"/>
      <c r="CL132" s="252"/>
      <c r="CM132" s="252"/>
      <c r="CN132" s="252"/>
      <c r="CO132" s="252"/>
      <c r="CP132" s="252"/>
      <c r="CQ132" s="252"/>
    </row>
    <row r="133" spans="1:95" s="241" customFormat="1" ht="15">
      <c r="A133" s="196">
        <f t="shared" si="4"/>
        <v>23</v>
      </c>
      <c r="B133" s="255" t="str">
        <f>'5.Inequality - Gini coefficient'!B124</f>
        <v>Indonesia (2012): Afkar, Rythia, Jon Jellema, and Matthew Wai-Poi. 2015. “CEQ Master Workbook: Indonesia (2012),” CEQ Data Center on Fiscal Redistribution (CEQ Institute, Tulane University and the World Bank). August 5, 2015.</v>
      </c>
      <c r="C133" s="252"/>
      <c r="D133" s="252"/>
      <c r="E133" s="252"/>
      <c r="F133" s="252"/>
      <c r="G133" s="252"/>
      <c r="H133" s="252"/>
      <c r="I133" s="252"/>
      <c r="AH133" s="252"/>
      <c r="AI133" s="252"/>
      <c r="AJ133" s="252"/>
      <c r="AK133" s="252"/>
      <c r="AL133" s="252"/>
      <c r="AM133" s="252"/>
      <c r="AN133" s="252"/>
      <c r="AO133" s="252"/>
      <c r="AP133" s="252"/>
      <c r="AQ133" s="252"/>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c r="BM133" s="252"/>
      <c r="BN133" s="252"/>
      <c r="BO133" s="252"/>
      <c r="BP133" s="252"/>
      <c r="BQ133" s="252"/>
      <c r="BR133" s="252"/>
      <c r="BS133" s="252"/>
      <c r="BT133" s="252"/>
      <c r="BU133" s="252"/>
      <c r="BV133" s="252"/>
      <c r="BW133" s="252"/>
      <c r="BX133" s="252"/>
      <c r="BY133" s="252"/>
      <c r="BZ133" s="252"/>
      <c r="CA133" s="252"/>
      <c r="CB133" s="252"/>
      <c r="CC133" s="252"/>
      <c r="CD133" s="252"/>
      <c r="CE133" s="252"/>
      <c r="CF133" s="252"/>
      <c r="CG133" s="252"/>
      <c r="CH133" s="252"/>
      <c r="CI133" s="252"/>
      <c r="CJ133" s="252"/>
      <c r="CK133" s="252"/>
      <c r="CL133" s="252"/>
      <c r="CM133" s="252"/>
      <c r="CN133" s="252"/>
      <c r="CO133" s="252"/>
      <c r="CP133" s="252"/>
      <c r="CQ133" s="252"/>
    </row>
    <row r="134" spans="1:95" s="241" customFormat="1" ht="15">
      <c r="A134" s="196">
        <f t="shared" si="4"/>
        <v>24</v>
      </c>
      <c r="B134" s="255" t="str">
        <f>'5.Inequality - Gini coefficient'!B125</f>
        <v>Iran (2011): Enami, Ali, Nora Lustig and Alireza Taqdiri. 2017. “CEQ Master Workbook: Iran (2011-2012),” CEQ Data Center on Fiscal Redistribution (CEQ Institute, Tulane University and Economic Research Forum). May 5, 2017.</v>
      </c>
      <c r="C134" s="252"/>
      <c r="D134" s="252"/>
      <c r="E134" s="252"/>
      <c r="F134" s="252"/>
      <c r="G134" s="252"/>
      <c r="H134" s="252"/>
      <c r="I134" s="252"/>
      <c r="AH134" s="252"/>
      <c r="AI134" s="252"/>
      <c r="AJ134" s="252"/>
      <c r="AK134" s="252"/>
      <c r="AL134" s="252"/>
      <c r="AM134" s="252"/>
      <c r="AN134" s="252"/>
      <c r="AO134" s="252"/>
      <c r="AP134" s="252"/>
      <c r="AQ134" s="252"/>
      <c r="AR134" s="252"/>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2"/>
      <c r="CA134" s="252"/>
      <c r="CB134" s="252"/>
      <c r="CC134" s="252"/>
      <c r="CD134" s="252"/>
      <c r="CE134" s="252"/>
      <c r="CF134" s="252"/>
      <c r="CG134" s="252"/>
      <c r="CH134" s="252"/>
      <c r="CI134" s="252"/>
      <c r="CJ134" s="252"/>
      <c r="CK134" s="252"/>
      <c r="CL134" s="252"/>
      <c r="CM134" s="252"/>
      <c r="CN134" s="252"/>
      <c r="CO134" s="252"/>
      <c r="CP134" s="252"/>
      <c r="CQ134" s="252"/>
    </row>
    <row r="135" spans="1:95" s="241" customFormat="1" ht="15">
      <c r="A135" s="196">
        <f t="shared" si="4"/>
        <v>25</v>
      </c>
      <c r="B135"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135" s="252"/>
      <c r="D135" s="252"/>
      <c r="E135" s="252"/>
      <c r="F135" s="252"/>
      <c r="G135" s="252"/>
      <c r="H135" s="252"/>
      <c r="I135" s="252"/>
      <c r="K135" s="539"/>
      <c r="AH135" s="252"/>
      <c r="AI135" s="252"/>
      <c r="AJ135" s="252"/>
      <c r="AK135" s="252"/>
      <c r="AL135" s="252"/>
      <c r="AM135" s="252"/>
      <c r="AN135" s="252"/>
      <c r="AO135" s="252"/>
      <c r="AP135" s="252"/>
      <c r="AQ135" s="252"/>
      <c r="AR135" s="252"/>
      <c r="AS135" s="252"/>
      <c r="AT135" s="252"/>
      <c r="AU135" s="252"/>
      <c r="AV135" s="252"/>
      <c r="AW135" s="252"/>
      <c r="AX135" s="252"/>
      <c r="AY135" s="252"/>
      <c r="AZ135" s="252"/>
      <c r="BA135" s="252"/>
      <c r="BB135" s="252"/>
      <c r="BC135" s="252"/>
      <c r="BD135" s="252"/>
      <c r="BE135" s="252"/>
      <c r="BF135" s="252"/>
      <c r="BG135" s="252"/>
      <c r="BH135" s="252"/>
      <c r="BI135" s="252"/>
      <c r="BJ135" s="252"/>
      <c r="BK135" s="252"/>
      <c r="BL135" s="252"/>
      <c r="BM135" s="252"/>
      <c r="BN135" s="252"/>
      <c r="BO135" s="252"/>
      <c r="BP135" s="252"/>
      <c r="BQ135" s="252"/>
      <c r="BR135" s="252"/>
      <c r="BS135" s="252"/>
      <c r="BT135" s="252"/>
      <c r="BU135" s="252"/>
      <c r="BV135" s="252"/>
      <c r="BW135" s="252"/>
      <c r="BX135" s="252"/>
      <c r="BY135" s="252"/>
      <c r="BZ135" s="252"/>
      <c r="CA135" s="252"/>
      <c r="CB135" s="252"/>
      <c r="CC135" s="252"/>
      <c r="CD135" s="252"/>
      <c r="CE135" s="252"/>
      <c r="CF135" s="252"/>
      <c r="CG135" s="252"/>
      <c r="CH135" s="252"/>
      <c r="CI135" s="252"/>
      <c r="CJ135" s="252"/>
      <c r="CK135" s="252"/>
      <c r="CL135" s="252"/>
      <c r="CM135" s="252"/>
      <c r="CN135" s="252"/>
      <c r="CO135" s="252"/>
      <c r="CP135" s="252"/>
      <c r="CQ135" s="252"/>
    </row>
    <row r="136" spans="1:95" s="241" customFormat="1" ht="15">
      <c r="A136" s="196">
        <f t="shared" si="4"/>
        <v>26</v>
      </c>
      <c r="B136" s="255" t="str">
        <f>'5.Inequality - Gini coefficient'!B127</f>
        <v>*,** Kenya (2015): n.a.</v>
      </c>
      <c r="C136" s="252"/>
      <c r="D136" s="252"/>
      <c r="E136" s="252"/>
      <c r="F136" s="252"/>
      <c r="G136" s="252"/>
      <c r="H136" s="252"/>
      <c r="I136" s="252"/>
      <c r="K136" s="539"/>
      <c r="AH136" s="252"/>
      <c r="AI136" s="252"/>
      <c r="AJ136" s="252"/>
      <c r="AK136" s="252"/>
      <c r="AL136" s="252"/>
      <c r="AM136" s="252"/>
      <c r="AN136" s="252"/>
      <c r="AO136" s="252"/>
      <c r="AP136" s="252"/>
      <c r="AQ136" s="252"/>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252"/>
      <c r="BO136" s="252"/>
      <c r="BP136" s="252"/>
      <c r="BQ136" s="252"/>
      <c r="BR136" s="252"/>
      <c r="BS136" s="252"/>
      <c r="BT136" s="252"/>
      <c r="BU136" s="252"/>
      <c r="BV136" s="252"/>
      <c r="BW136" s="252"/>
      <c r="BX136" s="252"/>
      <c r="BY136" s="252"/>
      <c r="BZ136" s="252"/>
      <c r="CA136" s="252"/>
      <c r="CB136" s="252"/>
      <c r="CC136" s="252"/>
      <c r="CD136" s="252"/>
      <c r="CE136" s="252"/>
      <c r="CF136" s="252"/>
      <c r="CG136" s="252"/>
      <c r="CH136" s="252"/>
      <c r="CI136" s="252"/>
      <c r="CJ136" s="252"/>
      <c r="CK136" s="252"/>
      <c r="CL136" s="252"/>
      <c r="CM136" s="252"/>
      <c r="CN136" s="252"/>
      <c r="CO136" s="252"/>
      <c r="CP136" s="252"/>
      <c r="CQ136" s="252"/>
    </row>
    <row r="137" spans="1:95" s="241" customFormat="1" ht="15">
      <c r="A137" s="196">
        <f t="shared" si="4"/>
        <v>27</v>
      </c>
      <c r="B137" s="255" t="str">
        <f>'5.Inequality - Gini coefficient'!B128</f>
        <v>*,** Mali (2014): n.a.</v>
      </c>
      <c r="C137" s="252"/>
      <c r="D137" s="252"/>
      <c r="E137" s="252"/>
      <c r="F137" s="252"/>
      <c r="G137" s="252"/>
      <c r="H137" s="252"/>
      <c r="I137" s="252"/>
      <c r="K137" s="539"/>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2"/>
      <c r="BI137" s="252"/>
      <c r="BJ137" s="252"/>
      <c r="BK137" s="252"/>
      <c r="BL137" s="252"/>
      <c r="BM137" s="252"/>
      <c r="BN137" s="252"/>
      <c r="BO137" s="252"/>
      <c r="BP137" s="252"/>
      <c r="BQ137" s="252"/>
      <c r="BR137" s="252"/>
      <c r="BS137" s="252"/>
      <c r="BT137" s="252"/>
      <c r="BU137" s="252"/>
      <c r="BV137" s="252"/>
      <c r="BW137" s="252"/>
      <c r="BX137" s="252"/>
      <c r="BY137" s="252"/>
      <c r="BZ137" s="252"/>
      <c r="CA137" s="252"/>
      <c r="CB137" s="252"/>
      <c r="CC137" s="252"/>
      <c r="CD137" s="252"/>
      <c r="CE137" s="252"/>
      <c r="CF137" s="252"/>
      <c r="CG137" s="252"/>
      <c r="CH137" s="252"/>
      <c r="CI137" s="252"/>
      <c r="CJ137" s="252"/>
      <c r="CK137" s="252"/>
      <c r="CL137" s="252"/>
      <c r="CM137" s="252"/>
      <c r="CN137" s="252"/>
      <c r="CO137" s="252"/>
      <c r="CP137" s="252"/>
      <c r="CQ137" s="252"/>
    </row>
    <row r="138" spans="1:95" s="241" customFormat="1" ht="15">
      <c r="A138" s="196">
        <f t="shared" si="4"/>
        <v>28</v>
      </c>
      <c r="B138" s="255" t="str">
        <f>'5.Inequality - Gini coefficient'!B129</f>
        <v>Mexico (2010): Scott, John. 2013. “CEQ Master Workbook: Mexico (2010),” CEQ Data Center on Fiscal Redistribution (CEQ Institute, Tulane University). September 2, 2013.</v>
      </c>
      <c r="C138" s="252"/>
      <c r="D138" s="252"/>
      <c r="E138" s="252"/>
      <c r="F138" s="252"/>
      <c r="G138" s="252"/>
      <c r="H138" s="252"/>
      <c r="I138" s="252"/>
      <c r="K138" s="539"/>
      <c r="AH138" s="252"/>
      <c r="AI138" s="252"/>
      <c r="AJ138" s="252"/>
      <c r="AK138" s="252"/>
      <c r="AL138" s="252"/>
      <c r="AM138" s="252"/>
      <c r="AN138" s="252"/>
      <c r="AO138" s="252"/>
      <c r="AP138" s="252"/>
      <c r="AQ138" s="252"/>
      <c r="AR138" s="252"/>
      <c r="AS138" s="252"/>
      <c r="AT138" s="252"/>
      <c r="AU138" s="252"/>
      <c r="AV138" s="252"/>
      <c r="AW138" s="252"/>
      <c r="AX138" s="252"/>
      <c r="AY138" s="252"/>
      <c r="AZ138" s="252"/>
      <c r="BA138" s="252"/>
      <c r="BB138" s="252"/>
      <c r="BC138" s="252"/>
      <c r="BD138" s="252"/>
      <c r="BE138" s="252"/>
      <c r="BF138" s="252"/>
      <c r="BG138" s="252"/>
      <c r="BH138" s="252"/>
      <c r="BI138" s="252"/>
      <c r="BJ138" s="252"/>
      <c r="BK138" s="252"/>
      <c r="BL138" s="252"/>
      <c r="BM138" s="252"/>
      <c r="BN138" s="252"/>
      <c r="BO138" s="252"/>
      <c r="BP138" s="252"/>
      <c r="BQ138" s="252"/>
      <c r="BR138" s="252"/>
      <c r="BS138" s="252"/>
      <c r="BT138" s="252"/>
      <c r="BU138" s="252"/>
      <c r="BV138" s="252"/>
      <c r="BW138" s="252"/>
      <c r="BX138" s="252"/>
      <c r="BY138" s="252"/>
      <c r="BZ138" s="252"/>
      <c r="CA138" s="252"/>
      <c r="CB138" s="252"/>
      <c r="CC138" s="252"/>
      <c r="CD138" s="252"/>
      <c r="CE138" s="252"/>
      <c r="CF138" s="252"/>
      <c r="CG138" s="252"/>
      <c r="CH138" s="252"/>
      <c r="CI138" s="252"/>
      <c r="CJ138" s="252"/>
      <c r="CK138" s="252"/>
      <c r="CL138" s="252"/>
      <c r="CM138" s="252"/>
      <c r="CN138" s="252"/>
      <c r="CO138" s="252"/>
      <c r="CP138" s="252"/>
      <c r="CQ138" s="252"/>
    </row>
    <row r="139" spans="1:95" s="241" customFormat="1" ht="15">
      <c r="A139" s="196">
        <f t="shared" si="4"/>
        <v>0</v>
      </c>
      <c r="B139" s="255" t="str">
        <f>'5.Inequality - Gini coefficient'!B130</f>
        <v>Mexico (2012): Scott, John, Sandra Martinez-Aguilar, Enrique de la Rosa, and Rodrigo Aranda. 2017. “CEQ Master Workbook: Mexico (2012),” CEQ Data Center on Fiscal Redistribution (CEQ Institute, Tulane University). June 15, 2019</v>
      </c>
      <c r="C139" s="252"/>
      <c r="D139" s="252"/>
      <c r="E139" s="252"/>
      <c r="F139" s="252"/>
      <c r="G139" s="252"/>
      <c r="H139" s="252"/>
      <c r="I139" s="252"/>
      <c r="K139" s="539"/>
      <c r="AH139" s="252"/>
      <c r="AI139" s="252"/>
      <c r="AJ139" s="252"/>
      <c r="AK139" s="252"/>
      <c r="AL139" s="252"/>
      <c r="AM139" s="252"/>
      <c r="AN139" s="252"/>
      <c r="AO139" s="252"/>
      <c r="AP139" s="252"/>
      <c r="AQ139" s="252"/>
      <c r="AR139" s="252"/>
      <c r="AS139" s="252"/>
      <c r="AT139" s="252"/>
      <c r="AU139" s="252"/>
      <c r="AV139" s="252"/>
      <c r="AW139" s="252"/>
      <c r="AX139" s="252"/>
      <c r="AY139" s="252"/>
      <c r="AZ139" s="252"/>
      <c r="BA139" s="252"/>
      <c r="BB139" s="252"/>
      <c r="BC139" s="252"/>
      <c r="BD139" s="252"/>
      <c r="BE139" s="252"/>
      <c r="BF139" s="252"/>
      <c r="BG139" s="252"/>
      <c r="BH139" s="252"/>
      <c r="BI139" s="252"/>
      <c r="BJ139" s="252"/>
      <c r="BK139" s="252"/>
      <c r="BL139" s="252"/>
      <c r="BM139" s="252"/>
      <c r="BN139" s="252"/>
      <c r="BO139" s="252"/>
      <c r="BP139" s="252"/>
      <c r="BQ139" s="252"/>
      <c r="BR139" s="252"/>
      <c r="BS139" s="252"/>
      <c r="BT139" s="252"/>
      <c r="BU139" s="252"/>
      <c r="BV139" s="252"/>
      <c r="BW139" s="252"/>
      <c r="BX139" s="252"/>
      <c r="BY139" s="252"/>
      <c r="BZ139" s="252"/>
      <c r="CA139" s="252"/>
      <c r="CB139" s="252"/>
      <c r="CC139" s="252"/>
      <c r="CD139" s="252"/>
      <c r="CE139" s="252"/>
      <c r="CF139" s="252"/>
      <c r="CG139" s="252"/>
      <c r="CH139" s="252"/>
      <c r="CI139" s="252"/>
      <c r="CJ139" s="252"/>
      <c r="CK139" s="252"/>
      <c r="CL139" s="252"/>
      <c r="CM139" s="252"/>
      <c r="CN139" s="252"/>
      <c r="CO139" s="252"/>
      <c r="CP139" s="252"/>
      <c r="CQ139" s="252"/>
    </row>
    <row r="140" spans="1:95" s="241" customFormat="1" ht="15">
      <c r="A140" s="196">
        <f t="shared" si="4"/>
        <v>0</v>
      </c>
      <c r="B140" s="255" t="str">
        <f>'5.Inequality - Gini coefficient'!B131</f>
        <v>Mexico (2014): Scott, John, Sandra Martinez-Aguilar, Enrique de la Rosa, and Rodrigo Aranda. 2017. “CEQ Master Workbook: Mexico (2014),” CEQ Data Center on Fiscal Redistribution (CEQ Institute, Tulane University). June 15, 2019.</v>
      </c>
      <c r="C140" s="252"/>
      <c r="D140" s="252"/>
      <c r="E140" s="252"/>
      <c r="F140" s="252"/>
      <c r="G140" s="252"/>
      <c r="H140" s="252"/>
      <c r="I140" s="252"/>
      <c r="K140" s="539"/>
      <c r="AH140" s="252"/>
      <c r="AI140" s="252"/>
      <c r="AJ140" s="252"/>
      <c r="AK140" s="252"/>
      <c r="AL140" s="252"/>
      <c r="AM140" s="252"/>
      <c r="AN140" s="252"/>
      <c r="AO140" s="252"/>
      <c r="AP140" s="252"/>
      <c r="AQ140" s="252"/>
      <c r="AR140" s="252"/>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252"/>
      <c r="BO140" s="252"/>
      <c r="BP140" s="252"/>
      <c r="BQ140" s="252"/>
      <c r="BR140" s="252"/>
      <c r="BS140" s="252"/>
      <c r="BT140" s="252"/>
      <c r="BU140" s="252"/>
      <c r="BV140" s="252"/>
      <c r="BW140" s="252"/>
      <c r="BX140" s="252"/>
      <c r="BY140" s="252"/>
      <c r="BZ140" s="252"/>
      <c r="CA140" s="252"/>
      <c r="CB140" s="252"/>
      <c r="CC140" s="252"/>
      <c r="CD140" s="252"/>
      <c r="CE140" s="252"/>
      <c r="CF140" s="252"/>
      <c r="CG140" s="252"/>
      <c r="CH140" s="252"/>
      <c r="CI140" s="252"/>
      <c r="CJ140" s="252"/>
      <c r="CK140" s="252"/>
      <c r="CL140" s="252"/>
      <c r="CM140" s="252"/>
      <c r="CN140" s="252"/>
      <c r="CO140" s="252"/>
      <c r="CP140" s="252"/>
      <c r="CQ140" s="252"/>
    </row>
    <row r="141" spans="1:95" s="241" customFormat="1" ht="15">
      <c r="A141" s="196">
        <f t="shared" si="4"/>
        <v>29</v>
      </c>
      <c r="B141" s="255" t="str">
        <f>'5.Inequality - Gini coefficient'!B132</f>
        <v>*,** Mongolia (2016): n.a.</v>
      </c>
      <c r="C141" s="252"/>
      <c r="D141" s="252"/>
      <c r="E141" s="252"/>
      <c r="F141" s="252"/>
      <c r="G141" s="252"/>
      <c r="H141" s="252"/>
      <c r="I141" s="252"/>
      <c r="K141" s="539"/>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252"/>
      <c r="BO141" s="252"/>
      <c r="BP141" s="252"/>
      <c r="BQ141" s="252"/>
      <c r="BR141" s="252"/>
      <c r="BS141" s="252"/>
      <c r="BT141" s="252"/>
      <c r="BU141" s="252"/>
      <c r="BV141" s="252"/>
      <c r="BW141" s="252"/>
      <c r="BX141" s="252"/>
      <c r="BY141" s="252"/>
      <c r="BZ141" s="252"/>
      <c r="CA141" s="252"/>
      <c r="CB141" s="252"/>
      <c r="CC141" s="252"/>
      <c r="CD141" s="252"/>
      <c r="CE141" s="252"/>
      <c r="CF141" s="252"/>
      <c r="CG141" s="252"/>
      <c r="CH141" s="252"/>
      <c r="CI141" s="252"/>
      <c r="CJ141" s="252"/>
      <c r="CK141" s="252"/>
      <c r="CL141" s="252"/>
      <c r="CM141" s="252"/>
      <c r="CN141" s="252"/>
      <c r="CO141" s="252"/>
      <c r="CP141" s="252"/>
      <c r="CQ141" s="252"/>
    </row>
    <row r="142" spans="1:95" s="241" customFormat="1" ht="15">
      <c r="A142" s="196">
        <f t="shared" si="4"/>
        <v>30</v>
      </c>
      <c r="B142" s="255" t="str">
        <f>'5.Inequality - Gini coefficient'!B133</f>
        <v>*,** Namibia (2009): n.a.</v>
      </c>
      <c r="C142" s="252"/>
      <c r="D142" s="252"/>
      <c r="E142" s="252"/>
      <c r="F142" s="252"/>
      <c r="G142" s="252"/>
      <c r="H142" s="252"/>
      <c r="I142" s="252"/>
      <c r="K142" s="539"/>
      <c r="AH142" s="252"/>
      <c r="AI142" s="252"/>
      <c r="AJ142" s="252"/>
      <c r="AK142" s="252"/>
      <c r="AL142" s="252"/>
      <c r="AM142" s="252"/>
      <c r="AN142" s="252"/>
      <c r="AO142" s="252"/>
      <c r="AP142" s="252"/>
      <c r="AQ142" s="252"/>
      <c r="AR142" s="252"/>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252"/>
      <c r="BO142" s="252"/>
      <c r="BP142" s="252"/>
      <c r="BQ142" s="252"/>
      <c r="BR142" s="252"/>
      <c r="BS142" s="252"/>
      <c r="BT142" s="252"/>
      <c r="BU142" s="252"/>
      <c r="BV142" s="252"/>
      <c r="BW142" s="252"/>
      <c r="BX142" s="252"/>
      <c r="BY142" s="252"/>
      <c r="BZ142" s="252"/>
      <c r="CA142" s="252"/>
      <c r="CB142" s="252"/>
      <c r="CC142" s="252"/>
      <c r="CD142" s="252"/>
      <c r="CE142" s="252"/>
      <c r="CF142" s="252"/>
      <c r="CG142" s="252"/>
      <c r="CH142" s="252"/>
      <c r="CI142" s="252"/>
      <c r="CJ142" s="252"/>
      <c r="CK142" s="252"/>
      <c r="CL142" s="252"/>
      <c r="CM142" s="252"/>
      <c r="CN142" s="252"/>
      <c r="CO142" s="252"/>
      <c r="CP142" s="252"/>
      <c r="CQ142" s="252"/>
    </row>
    <row r="143" spans="1:95" s="241" customFormat="1" ht="15">
      <c r="A143" s="196">
        <f t="shared" si="4"/>
        <v>31</v>
      </c>
      <c r="B143"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43" s="252"/>
      <c r="D143" s="252"/>
      <c r="E143" s="252"/>
      <c r="F143" s="252"/>
      <c r="G143" s="252"/>
      <c r="H143" s="252"/>
      <c r="I143" s="252"/>
      <c r="K143" s="539"/>
      <c r="AH143" s="252"/>
      <c r="AI143" s="252"/>
      <c r="AJ143" s="252"/>
      <c r="AK143" s="252"/>
      <c r="AL143" s="252"/>
      <c r="AM143" s="252"/>
      <c r="AN143" s="252"/>
      <c r="AO143" s="252"/>
      <c r="AP143" s="252"/>
      <c r="AQ143" s="252"/>
      <c r="AR143" s="252"/>
      <c r="AS143" s="252"/>
      <c r="AT143" s="252"/>
      <c r="AU143" s="252"/>
      <c r="AV143" s="252"/>
      <c r="AW143" s="252"/>
      <c r="AX143" s="252"/>
      <c r="AY143" s="252"/>
      <c r="AZ143" s="252"/>
      <c r="BA143" s="252"/>
      <c r="BB143" s="252"/>
      <c r="BC143" s="252"/>
      <c r="BD143" s="252"/>
      <c r="BE143" s="252"/>
      <c r="BF143" s="252"/>
      <c r="BG143" s="252"/>
      <c r="BH143" s="252"/>
      <c r="BI143" s="252"/>
      <c r="BJ143" s="252"/>
      <c r="BK143" s="252"/>
      <c r="BL143" s="252"/>
      <c r="BM143" s="252"/>
      <c r="BN143" s="252"/>
      <c r="BO143" s="252"/>
      <c r="BP143" s="252"/>
      <c r="BQ143" s="252"/>
      <c r="BR143" s="252"/>
      <c r="BS143" s="252"/>
      <c r="BT143" s="252"/>
      <c r="BU143" s="252"/>
      <c r="BV143" s="252"/>
      <c r="BW143" s="252"/>
      <c r="BX143" s="252"/>
      <c r="BY143" s="252"/>
      <c r="BZ143" s="252"/>
      <c r="CA143" s="252"/>
      <c r="CB143" s="252"/>
      <c r="CC143" s="252"/>
      <c r="CD143" s="252"/>
      <c r="CE143" s="252"/>
      <c r="CF143" s="252"/>
      <c r="CG143" s="252"/>
      <c r="CH143" s="252"/>
      <c r="CI143" s="252"/>
      <c r="CJ143" s="252"/>
      <c r="CK143" s="252"/>
      <c r="CL143" s="252"/>
      <c r="CM143" s="252"/>
      <c r="CN143" s="252"/>
      <c r="CO143" s="252"/>
      <c r="CP143" s="252"/>
      <c r="CQ143" s="252"/>
    </row>
    <row r="144" spans="1:95" s="241" customFormat="1" ht="15">
      <c r="A144" s="196">
        <f t="shared" si="4"/>
        <v>32</v>
      </c>
      <c r="B144" s="255" t="str">
        <f>'5.Inequality - Gini coefficient'!B135</f>
        <v>*,** Niger (2014): n.a.</v>
      </c>
      <c r="C144" s="252"/>
      <c r="D144" s="252"/>
      <c r="E144" s="252"/>
      <c r="F144" s="252"/>
      <c r="G144" s="252"/>
      <c r="H144" s="252"/>
      <c r="I144" s="252"/>
      <c r="AH144" s="252"/>
      <c r="AI144" s="252"/>
      <c r="AJ144" s="252"/>
      <c r="AK144" s="252"/>
      <c r="AL144" s="252"/>
      <c r="AM144" s="252"/>
      <c r="AN144" s="252"/>
      <c r="AO144" s="252"/>
      <c r="AP144" s="252"/>
      <c r="AQ144" s="252"/>
      <c r="AR144" s="252"/>
      <c r="AS144" s="252"/>
      <c r="AT144" s="252"/>
      <c r="AU144" s="252"/>
      <c r="AV144" s="252"/>
      <c r="AW144" s="252"/>
      <c r="AX144" s="252"/>
      <c r="AY144" s="252"/>
      <c r="AZ144" s="252"/>
      <c r="BA144" s="252"/>
      <c r="BB144" s="252"/>
      <c r="BC144" s="252"/>
      <c r="BD144" s="252"/>
      <c r="BE144" s="252"/>
      <c r="BF144" s="252"/>
      <c r="BG144" s="252"/>
      <c r="BH144" s="252"/>
      <c r="BI144" s="252"/>
      <c r="BJ144" s="252"/>
      <c r="BK144" s="252"/>
      <c r="BL144" s="252"/>
      <c r="BM144" s="252"/>
      <c r="BN144" s="252"/>
      <c r="BO144" s="252"/>
      <c r="BP144" s="252"/>
      <c r="BQ144" s="252"/>
      <c r="BR144" s="252"/>
      <c r="BS144" s="252"/>
      <c r="BT144" s="252"/>
      <c r="BU144" s="252"/>
      <c r="BV144" s="252"/>
      <c r="BW144" s="252"/>
      <c r="BX144" s="252"/>
      <c r="BY144" s="252"/>
      <c r="BZ144" s="252"/>
      <c r="CA144" s="252"/>
      <c r="CB144" s="252"/>
      <c r="CC144" s="252"/>
      <c r="CD144" s="252"/>
      <c r="CE144" s="252"/>
      <c r="CF144" s="252"/>
      <c r="CG144" s="252"/>
      <c r="CH144" s="252"/>
      <c r="CI144" s="252"/>
      <c r="CJ144" s="252"/>
      <c r="CK144" s="252"/>
      <c r="CL144" s="252"/>
      <c r="CM144" s="252"/>
      <c r="CN144" s="252"/>
      <c r="CO144" s="252"/>
      <c r="CP144" s="252"/>
      <c r="CQ144" s="252"/>
    </row>
    <row r="145" spans="1:95" s="241" customFormat="1" ht="15">
      <c r="A145" s="196">
        <f t="shared" si="4"/>
        <v>33</v>
      </c>
      <c r="B145" s="255" t="str">
        <f>'5.Inequality - Gini coefficient'!B136</f>
        <v>Panama (2016): Martinez-Aguilar, Sandra. 2019. “CEQ Master Workbook: Panama (2016),” CEQ Data Center on Fiscal Redistribution (CEQ Institute, Tulane University and the Economic Co-operation and Development). January 16, 2019.</v>
      </c>
      <c r="C145" s="252"/>
      <c r="D145" s="252"/>
      <c r="E145" s="252"/>
      <c r="F145" s="252"/>
      <c r="G145" s="252"/>
      <c r="H145" s="252"/>
      <c r="I145" s="252"/>
      <c r="AH145" s="252"/>
      <c r="AI145" s="252"/>
      <c r="AJ145" s="252"/>
      <c r="AK145" s="252"/>
      <c r="AL145" s="252"/>
      <c r="AM145" s="252"/>
      <c r="AN145" s="252"/>
      <c r="AO145" s="252"/>
      <c r="AP145" s="252"/>
      <c r="AQ145" s="252"/>
      <c r="AR145" s="252"/>
      <c r="AS145" s="252"/>
      <c r="AT145" s="252"/>
      <c r="AU145" s="252"/>
      <c r="AV145" s="252"/>
      <c r="AW145" s="252"/>
      <c r="AX145" s="252"/>
      <c r="AY145" s="252"/>
      <c r="AZ145" s="252"/>
      <c r="BA145" s="252"/>
      <c r="BB145" s="252"/>
      <c r="BC145" s="252"/>
      <c r="BD145" s="252"/>
      <c r="BE145" s="252"/>
      <c r="BF145" s="252"/>
      <c r="BG145" s="252"/>
      <c r="BH145" s="252"/>
      <c r="BI145" s="252"/>
      <c r="BJ145" s="252"/>
      <c r="BK145" s="252"/>
      <c r="BL145" s="252"/>
      <c r="BM145" s="252"/>
      <c r="BN145" s="252"/>
      <c r="BO145" s="252"/>
      <c r="BP145" s="252"/>
      <c r="BQ145" s="252"/>
      <c r="BR145" s="252"/>
      <c r="BS145" s="252"/>
      <c r="BT145" s="252"/>
      <c r="BU145" s="252"/>
      <c r="BV145" s="252"/>
      <c r="BW145" s="252"/>
      <c r="BX145" s="252"/>
      <c r="BY145" s="252"/>
      <c r="BZ145" s="252"/>
      <c r="CA145" s="252"/>
      <c r="CB145" s="252"/>
      <c r="CC145" s="252"/>
      <c r="CD145" s="252"/>
      <c r="CE145" s="252"/>
      <c r="CF145" s="252"/>
      <c r="CG145" s="252"/>
      <c r="CH145" s="252"/>
      <c r="CI145" s="252"/>
      <c r="CJ145" s="252"/>
      <c r="CK145" s="252"/>
      <c r="CL145" s="252"/>
      <c r="CM145" s="252"/>
      <c r="CN145" s="252"/>
      <c r="CO145" s="252"/>
      <c r="CP145" s="252"/>
      <c r="CQ145" s="252"/>
    </row>
    <row r="146" spans="1:95" s="241" customFormat="1" ht="15">
      <c r="A146" s="196">
        <f t="shared" si="4"/>
        <v>34</v>
      </c>
      <c r="B146" s="255" t="str">
        <f>'5.Inequality - Gini coefficient'!B137</f>
        <v>Paraguay (2014) : Gimenez, Lea, Maria Ana Lugo, Sandra Martinez-Aguilar, Humberto Colman, Juan Jose Galeano and Gabriela Farfan. 2017. “CEQ Master Workbook: Paraguay (2014) ,” CEQ Data Center (CEQ Institute, Tulane University). February 12, 2017.</v>
      </c>
      <c r="C146" s="252"/>
      <c r="D146" s="252"/>
      <c r="E146" s="252"/>
      <c r="F146" s="252"/>
      <c r="G146" s="252"/>
      <c r="H146" s="252"/>
      <c r="I146" s="252"/>
      <c r="AH146" s="252"/>
      <c r="AI146" s="252"/>
      <c r="AJ146" s="252"/>
      <c r="AK146" s="252"/>
      <c r="AL146" s="252"/>
      <c r="AM146" s="252"/>
      <c r="AN146" s="252"/>
      <c r="AO146" s="252"/>
      <c r="AP146" s="252"/>
      <c r="AQ146" s="252"/>
      <c r="AR146" s="252"/>
      <c r="AS146" s="252"/>
      <c r="AT146" s="252"/>
      <c r="AU146" s="252"/>
      <c r="AV146" s="252"/>
      <c r="AW146" s="252"/>
      <c r="AX146" s="252"/>
      <c r="AY146" s="252"/>
      <c r="AZ146" s="252"/>
      <c r="BA146" s="252"/>
      <c r="BB146" s="252"/>
      <c r="BC146" s="252"/>
      <c r="BD146" s="252"/>
      <c r="BE146" s="252"/>
      <c r="BF146" s="252"/>
      <c r="BG146" s="252"/>
      <c r="BH146" s="252"/>
      <c r="BI146" s="252"/>
      <c r="BJ146" s="252"/>
      <c r="BK146" s="252"/>
      <c r="BL146" s="252"/>
      <c r="BM146" s="252"/>
      <c r="BN146" s="252"/>
      <c r="BO146" s="252"/>
      <c r="BP146" s="252"/>
      <c r="BQ146" s="252"/>
      <c r="BR146" s="252"/>
      <c r="BS146" s="252"/>
      <c r="BT146" s="252"/>
      <c r="BU146" s="252"/>
      <c r="BV146" s="252"/>
      <c r="BW146" s="252"/>
      <c r="BX146" s="252"/>
      <c r="BY146" s="252"/>
      <c r="BZ146" s="252"/>
      <c r="CA146" s="252"/>
      <c r="CB146" s="252"/>
      <c r="CC146" s="252"/>
      <c r="CD146" s="252"/>
      <c r="CE146" s="252"/>
      <c r="CF146" s="252"/>
      <c r="CG146" s="252"/>
      <c r="CH146" s="252"/>
      <c r="CI146" s="252"/>
      <c r="CJ146" s="252"/>
      <c r="CK146" s="252"/>
      <c r="CL146" s="252"/>
      <c r="CM146" s="252"/>
      <c r="CN146" s="252"/>
      <c r="CO146" s="252"/>
      <c r="CP146" s="252"/>
      <c r="CQ146" s="252"/>
    </row>
    <row r="147" spans="1:95" s="241" customFormat="1" ht="15">
      <c r="A147" s="196">
        <f t="shared" si="4"/>
        <v>35</v>
      </c>
      <c r="B147" s="255" t="str">
        <f>'5.Inequality - Gini coefficient'!B138</f>
        <v>Peru (2009): Jaramillo, Miguel. 2015. “CEQ Master Workbook: Peru (2009),” CEQ Data Center on Fiscal Redistribution (CEQ Institute, Tulane University). August 7, 2015.</v>
      </c>
      <c r="C147" s="252"/>
      <c r="D147" s="252"/>
      <c r="E147" s="252"/>
      <c r="F147" s="252"/>
      <c r="G147" s="252"/>
      <c r="H147" s="252"/>
      <c r="I147" s="252"/>
      <c r="AH147" s="252"/>
      <c r="AI147" s="252"/>
      <c r="AJ147" s="252"/>
      <c r="AK147" s="252"/>
      <c r="AL147" s="252"/>
      <c r="AM147" s="252"/>
      <c r="AN147" s="252"/>
      <c r="AO147" s="252"/>
      <c r="AP147" s="252"/>
      <c r="AQ147" s="252"/>
      <c r="AR147" s="252"/>
      <c r="AS147" s="252"/>
      <c r="AT147" s="252"/>
      <c r="AU147" s="252"/>
      <c r="AV147" s="252"/>
      <c r="AW147" s="252"/>
      <c r="AX147" s="252"/>
      <c r="AY147" s="252"/>
      <c r="AZ147" s="252"/>
      <c r="BA147" s="252"/>
      <c r="BB147" s="252"/>
      <c r="BC147" s="252"/>
      <c r="BD147" s="252"/>
      <c r="BE147" s="252"/>
      <c r="BF147" s="252"/>
      <c r="BG147" s="252"/>
      <c r="BH147" s="252"/>
      <c r="BI147" s="252"/>
      <c r="BJ147" s="252"/>
      <c r="BK147" s="252"/>
      <c r="BL147" s="252"/>
      <c r="BM147" s="252"/>
      <c r="BN147" s="252"/>
      <c r="BO147" s="252"/>
      <c r="BP147" s="252"/>
      <c r="BQ147" s="252"/>
      <c r="BR147" s="252"/>
      <c r="BS147" s="252"/>
      <c r="BT147" s="252"/>
      <c r="BU147" s="252"/>
      <c r="BV147" s="252"/>
      <c r="BW147" s="252"/>
      <c r="BX147" s="252"/>
      <c r="BY147" s="252"/>
      <c r="BZ147" s="252"/>
      <c r="CA147" s="252"/>
      <c r="CB147" s="252"/>
      <c r="CC147" s="252"/>
      <c r="CD147" s="252"/>
      <c r="CE147" s="252"/>
      <c r="CF147" s="252"/>
      <c r="CG147" s="252"/>
      <c r="CH147" s="252"/>
      <c r="CI147" s="252"/>
      <c r="CJ147" s="252"/>
      <c r="CK147" s="252"/>
      <c r="CL147" s="252"/>
      <c r="CM147" s="252"/>
      <c r="CN147" s="252"/>
      <c r="CO147" s="252"/>
      <c r="CP147" s="252"/>
      <c r="CQ147" s="252"/>
    </row>
    <row r="148" spans="1:95" s="241" customFormat="1" ht="15">
      <c r="A148" s="196">
        <f t="shared" si="4"/>
        <v>0</v>
      </c>
      <c r="B148" s="255" t="str">
        <f>'5.Inequality - Gini coefficient'!B139</f>
        <v>Peru (2011): Jaramillo, Miguel. 2019. “CEQ Master Workbook: Peru (2011),” CEQ Data Center on Fiscal Redistribution (CEQ Institute, Tulane University). February 11, 2019.</v>
      </c>
      <c r="C148" s="252"/>
      <c r="D148" s="252"/>
      <c r="E148" s="252"/>
      <c r="F148" s="252"/>
      <c r="G148" s="252"/>
      <c r="H148" s="252"/>
      <c r="I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2"/>
      <c r="BI148" s="252"/>
      <c r="BJ148" s="252"/>
      <c r="BK148" s="252"/>
      <c r="BL148" s="252"/>
      <c r="BM148" s="252"/>
      <c r="BN148" s="252"/>
      <c r="BO148" s="252"/>
      <c r="BP148" s="252"/>
      <c r="BQ148" s="252"/>
      <c r="BR148" s="252"/>
      <c r="BS148" s="252"/>
      <c r="BT148" s="252"/>
      <c r="BU148" s="252"/>
      <c r="BV148" s="252"/>
      <c r="BW148" s="252"/>
      <c r="BX148" s="252"/>
      <c r="BY148" s="252"/>
      <c r="BZ148" s="252"/>
      <c r="CA148" s="252"/>
      <c r="CB148" s="252"/>
      <c r="CC148" s="252"/>
      <c r="CD148" s="252"/>
      <c r="CE148" s="252"/>
      <c r="CF148" s="252"/>
      <c r="CG148" s="252"/>
      <c r="CH148" s="252"/>
      <c r="CI148" s="252"/>
      <c r="CJ148" s="252"/>
      <c r="CK148" s="252"/>
      <c r="CL148" s="252"/>
      <c r="CM148" s="252"/>
      <c r="CN148" s="252"/>
      <c r="CO148" s="252"/>
      <c r="CP148" s="252"/>
      <c r="CQ148" s="252"/>
    </row>
    <row r="149" spans="1:95" s="241" customFormat="1" ht="15">
      <c r="A149" s="196">
        <f t="shared" si="4"/>
        <v>36</v>
      </c>
      <c r="B149" s="255" t="str">
        <f>'5.Inequality - Gini coefficient'!B140</f>
        <v>*,** Poland (2014): n.a.</v>
      </c>
      <c r="C149" s="252"/>
      <c r="D149" s="252"/>
      <c r="E149" s="252"/>
      <c r="F149" s="252"/>
      <c r="G149" s="252"/>
      <c r="H149" s="252"/>
      <c r="I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2"/>
      <c r="BI149" s="252"/>
      <c r="BJ149" s="252"/>
      <c r="BK149" s="252"/>
      <c r="BL149" s="252"/>
      <c r="BM149" s="252"/>
      <c r="BN149" s="252"/>
      <c r="BO149" s="252"/>
      <c r="BP149" s="252"/>
      <c r="BQ149" s="252"/>
      <c r="BR149" s="252"/>
      <c r="BS149" s="252"/>
      <c r="BT149" s="252"/>
      <c r="BU149" s="252"/>
      <c r="BV149" s="252"/>
      <c r="BW149" s="252"/>
      <c r="BX149" s="252"/>
      <c r="BY149" s="252"/>
      <c r="BZ149" s="252"/>
      <c r="CA149" s="252"/>
      <c r="CB149" s="252"/>
      <c r="CC149" s="252"/>
      <c r="CD149" s="252"/>
      <c r="CE149" s="252"/>
      <c r="CF149" s="252"/>
      <c r="CG149" s="252"/>
      <c r="CH149" s="252"/>
      <c r="CI149" s="252"/>
      <c r="CJ149" s="252"/>
      <c r="CK149" s="252"/>
      <c r="CL149" s="252"/>
      <c r="CM149" s="252"/>
      <c r="CN149" s="252"/>
      <c r="CO149" s="252"/>
      <c r="CP149" s="252"/>
      <c r="CQ149" s="252"/>
    </row>
    <row r="150" spans="1:95" s="241" customFormat="1" ht="15">
      <c r="A150" s="196">
        <f t="shared" si="4"/>
        <v>37</v>
      </c>
      <c r="B150" s="255" t="str">
        <f>'5.Inequality - Gini coefficient'!B141</f>
        <v>*,** Romania (2016): n.a.</v>
      </c>
      <c r="C150" s="252"/>
      <c r="D150" s="252"/>
      <c r="E150" s="252"/>
      <c r="F150" s="252"/>
      <c r="G150" s="252"/>
      <c r="H150" s="252"/>
      <c r="I150" s="252"/>
      <c r="AH150" s="252"/>
      <c r="AI150" s="252"/>
      <c r="AJ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252"/>
      <c r="BO150" s="252"/>
      <c r="BP150" s="252"/>
      <c r="BQ150" s="252"/>
      <c r="BR150" s="252"/>
      <c r="BS150" s="252"/>
      <c r="BT150" s="252"/>
      <c r="BU150" s="252"/>
      <c r="BV150" s="252"/>
      <c r="BW150" s="252"/>
      <c r="BX150" s="252"/>
      <c r="BY150" s="252"/>
      <c r="BZ150" s="252"/>
      <c r="CA150" s="252"/>
      <c r="CB150" s="252"/>
      <c r="CC150" s="252"/>
      <c r="CD150" s="252"/>
      <c r="CE150" s="252"/>
      <c r="CF150" s="252"/>
      <c r="CG150" s="252"/>
      <c r="CH150" s="252"/>
      <c r="CI150" s="252"/>
      <c r="CJ150" s="252"/>
      <c r="CK150" s="252"/>
      <c r="CL150" s="252"/>
      <c r="CM150" s="252"/>
      <c r="CN150" s="252"/>
      <c r="CO150" s="252"/>
      <c r="CP150" s="252"/>
      <c r="CQ150" s="252"/>
    </row>
    <row r="151" spans="1:95" s="241" customFormat="1" ht="15">
      <c r="A151" s="196">
        <f t="shared" si="4"/>
        <v>38</v>
      </c>
      <c r="B151" s="255" t="str">
        <f>'5.Inequality - Gini coefficient'!B142</f>
        <v>Russia (2010): Popova, Daria. 2019. “CEQ Master Workbook: Russia (2010),” CEQ Data Center on Fiscal Redistribution (CEQ Institute, Tulane University and the World Bank). March 21, 2019.</v>
      </c>
      <c r="C151" s="252"/>
      <c r="D151" s="252"/>
      <c r="E151" s="252"/>
      <c r="F151" s="252"/>
      <c r="G151" s="252"/>
      <c r="H151" s="252"/>
      <c r="I151" s="252"/>
      <c r="AH151" s="252"/>
      <c r="AI151" s="252"/>
      <c r="AJ151" s="252"/>
      <c r="AK151" s="252"/>
      <c r="AL151" s="252"/>
      <c r="AM151" s="252"/>
      <c r="AN151" s="252"/>
      <c r="AO151" s="252"/>
      <c r="AP151" s="252"/>
      <c r="AQ151" s="252"/>
      <c r="AR151" s="252"/>
      <c r="AS151" s="252"/>
      <c r="AT151" s="252"/>
      <c r="AU151" s="252"/>
      <c r="AV151" s="252"/>
      <c r="AW151" s="252"/>
      <c r="AX151" s="252"/>
      <c r="AY151" s="252"/>
      <c r="AZ151" s="252"/>
      <c r="BA151" s="252"/>
      <c r="BB151" s="252"/>
      <c r="BC151" s="252"/>
      <c r="BD151" s="252"/>
      <c r="BE151" s="252"/>
      <c r="BF151" s="252"/>
      <c r="BG151" s="252"/>
      <c r="BH151" s="252"/>
      <c r="BI151" s="252"/>
      <c r="BJ151" s="252"/>
      <c r="BK151" s="252"/>
      <c r="BL151" s="252"/>
      <c r="BM151" s="252"/>
      <c r="BN151" s="252"/>
      <c r="BO151" s="252"/>
      <c r="BP151" s="252"/>
      <c r="BQ151" s="252"/>
      <c r="BR151" s="252"/>
      <c r="BS151" s="252"/>
      <c r="BT151" s="252"/>
      <c r="BU151" s="252"/>
      <c r="BV151" s="252"/>
      <c r="BW151" s="252"/>
      <c r="BX151" s="252"/>
      <c r="BY151" s="252"/>
      <c r="BZ151" s="252"/>
      <c r="CA151" s="252"/>
      <c r="CB151" s="252"/>
      <c r="CC151" s="252"/>
      <c r="CD151" s="252"/>
      <c r="CE151" s="252"/>
      <c r="CF151" s="252"/>
      <c r="CG151" s="252"/>
      <c r="CH151" s="252"/>
      <c r="CI151" s="252"/>
      <c r="CJ151" s="252"/>
      <c r="CK151" s="252"/>
      <c r="CL151" s="252"/>
      <c r="CM151" s="252"/>
      <c r="CN151" s="252"/>
      <c r="CO151" s="252"/>
      <c r="CP151" s="252"/>
      <c r="CQ151" s="252"/>
    </row>
    <row r="152" spans="1:95" s="241" customFormat="1" ht="15">
      <c r="A152" s="196">
        <f t="shared" si="4"/>
        <v>39</v>
      </c>
      <c r="B152"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C152" s="252"/>
      <c r="D152" s="252"/>
      <c r="E152" s="252"/>
      <c r="F152" s="252"/>
      <c r="G152" s="252"/>
      <c r="H152" s="252"/>
      <c r="I152" s="252"/>
      <c r="AH152" s="252"/>
      <c r="AI152" s="252"/>
      <c r="AJ152" s="252"/>
      <c r="AK152" s="252"/>
      <c r="AL152" s="252"/>
      <c r="AM152" s="252"/>
      <c r="AN152" s="252"/>
      <c r="AO152" s="252"/>
      <c r="AP152" s="252"/>
      <c r="AQ152" s="252"/>
      <c r="AR152" s="252"/>
      <c r="AS152" s="252"/>
      <c r="AT152" s="252"/>
      <c r="AU152" s="252"/>
      <c r="AV152" s="252"/>
      <c r="AW152" s="252"/>
      <c r="AX152" s="252"/>
      <c r="AY152" s="252"/>
      <c r="AZ152" s="252"/>
      <c r="BA152" s="252"/>
      <c r="BB152" s="252"/>
      <c r="BC152" s="252"/>
      <c r="BD152" s="252"/>
      <c r="BE152" s="252"/>
      <c r="BF152" s="252"/>
      <c r="BG152" s="252"/>
      <c r="BH152" s="252"/>
      <c r="BI152" s="252"/>
      <c r="BJ152" s="252"/>
      <c r="BK152" s="252"/>
      <c r="BL152" s="252"/>
      <c r="BM152" s="252"/>
      <c r="BN152" s="252"/>
      <c r="BO152" s="252"/>
      <c r="BP152" s="252"/>
      <c r="BQ152" s="252"/>
      <c r="BR152" s="252"/>
      <c r="BS152" s="252"/>
      <c r="BT152" s="252"/>
      <c r="BU152" s="252"/>
      <c r="BV152" s="252"/>
      <c r="BW152" s="252"/>
      <c r="BX152" s="252"/>
      <c r="BY152" s="252"/>
      <c r="BZ152" s="252"/>
      <c r="CA152" s="252"/>
      <c r="CB152" s="252"/>
      <c r="CC152" s="252"/>
      <c r="CD152" s="252"/>
      <c r="CE152" s="252"/>
      <c r="CF152" s="252"/>
      <c r="CG152" s="252"/>
      <c r="CH152" s="252"/>
      <c r="CI152" s="252"/>
      <c r="CJ152" s="252"/>
      <c r="CK152" s="252"/>
      <c r="CL152" s="252"/>
      <c r="CM152" s="252"/>
      <c r="CN152" s="252"/>
      <c r="CO152" s="252"/>
      <c r="CP152" s="252"/>
      <c r="CQ152" s="252"/>
    </row>
    <row r="153" spans="1:95" ht="15">
      <c r="A153" s="196">
        <f t="shared" ref="A153:A159" si="5">A53</f>
        <v>40</v>
      </c>
      <c r="B153"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54" spans="1:95" ht="15">
      <c r="A154" s="196">
        <f t="shared" si="5"/>
        <v>41</v>
      </c>
      <c r="B154" s="255" t="str">
        <f>'5.Inequality - Gini coefficient'!B145</f>
        <v>Tanzania (2011): Younger, Stephen. 2019. “CEQ Master Workbook: Tanzania (2011-2012),” CEQ Data Center on Fiscal Redistribution (CEQ Institute, Tulane University). June 21, 2019.</v>
      </c>
    </row>
    <row r="155" spans="1:95" ht="15">
      <c r="A155" s="196">
        <f t="shared" si="5"/>
        <v>42</v>
      </c>
      <c r="B155"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156" spans="1:95" ht="15">
      <c r="A156" s="196">
        <f t="shared" si="5"/>
        <v>43</v>
      </c>
      <c r="B156"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157" spans="1:95" ht="15">
      <c r="A157" s="196">
        <f t="shared" si="5"/>
        <v>44</v>
      </c>
      <c r="B157" s="255" t="str">
        <f>'5.Inequality - Gini coefficient'!B148</f>
        <v>*,** Ukraine (2016): n.a.</v>
      </c>
    </row>
    <row r="158" spans="1:95" ht="15">
      <c r="A158" s="196">
        <f>A58</f>
        <v>45</v>
      </c>
      <c r="B158" s="255" t="str">
        <f>'5.Inequality - Gini coefficient'!B149</f>
        <v>United States (2011): n.a.</v>
      </c>
    </row>
    <row r="159" spans="1:95" ht="15">
      <c r="A159" s="196">
        <f t="shared" si="5"/>
        <v>46</v>
      </c>
      <c r="B159" s="255" t="str">
        <f>'5.Inequality - Gini coefficient'!B150</f>
        <v>Uruguay (2009): Bucheli, Marisa. 2019. “CEQ Master Workbook: Uruguay (2009),” CEQ Data Center on Fiscal Redistribution (CEQ Institute, Tulane University). April 7, 2019.</v>
      </c>
    </row>
    <row r="160" spans="1:95" ht="15">
      <c r="A160" s="196">
        <f>A60</f>
        <v>47</v>
      </c>
      <c r="B160" s="255" t="str">
        <f>'5.Inequality - Gini coefficient'!B151</f>
        <v>Venezuela (2013): Molina, Emiro. 2016. “CEQ Master Workbook: Venezuela (2012),” CEQ Data Center on Fiscal Redistribution (CEQ Institute, Tulane University). April 5, 2018.</v>
      </c>
    </row>
    <row r="161" spans="1:1" ht="15">
      <c r="A161" s="179"/>
    </row>
    <row r="162" spans="1:1" ht="15">
      <c r="A162" s="179"/>
    </row>
    <row r="163" spans="1:1" ht="15">
      <c r="A163" s="179"/>
    </row>
    <row r="164" spans="1:1" ht="15">
      <c r="A164" s="179"/>
    </row>
    <row r="165" spans="1:1" ht="15">
      <c r="A165" s="179"/>
    </row>
    <row r="166" spans="1:1" ht="15">
      <c r="A166" s="179"/>
    </row>
    <row r="167" spans="1:1" ht="15">
      <c r="A167" s="179"/>
    </row>
    <row r="168" spans="1:1" ht="15">
      <c r="A168" s="179"/>
    </row>
  </sheetData>
  <mergeCells count="20">
    <mergeCell ref="H6:H9"/>
    <mergeCell ref="G6:G9"/>
    <mergeCell ref="F6:F9"/>
    <mergeCell ref="E6:E9"/>
    <mergeCell ref="B105:W105"/>
    <mergeCell ref="B106:AB106"/>
    <mergeCell ref="B109:AG109"/>
    <mergeCell ref="W7:AG7"/>
    <mergeCell ref="K8:M8"/>
    <mergeCell ref="O8:Q8"/>
    <mergeCell ref="S8:U8"/>
    <mergeCell ref="W8:Y8"/>
    <mergeCell ref="AA8:AC8"/>
    <mergeCell ref="AE8:AG8"/>
    <mergeCell ref="K7:U7"/>
    <mergeCell ref="D6:D9"/>
    <mergeCell ref="C6:C9"/>
    <mergeCell ref="B6:B9"/>
    <mergeCell ref="K6:AG6"/>
    <mergeCell ref="I6:I9"/>
  </mergeCells>
  <conditionalFormatting sqref="K59:M59 O59:Q59 S59:U59">
    <cfRule type="expression" dxfId="1989" priority="98">
      <formula>AND(K59="",+$B59="Ethiopia (2010)")</formula>
    </cfRule>
    <cfRule type="expression" dxfId="1988" priority="99">
      <formula>AND(K59="",+$B59="Georgia (2013)")</formula>
    </cfRule>
    <cfRule type="expression" dxfId="1987" priority="100">
      <formula>AND(K59="",+$B59="United States (2011)")</formula>
    </cfRule>
  </conditionalFormatting>
  <conditionalFormatting sqref="W59:Y59 AA59:AC59 AE59:AG59">
    <cfRule type="expression" dxfId="1986" priority="96">
      <formula>OR(AND(W59="",+$B59="Ghana (2012)"),AND(W59="",+$B59="South Africa (2010)"),AND(W59="",+$B59="Sri Lanka (2009)"),AND(W59="",+$B59="Tanzania (2011)"))</formula>
    </cfRule>
    <cfRule type="expression" dxfId="1985" priority="97">
      <formula>OR(AND(W59="",+$B59="United States (2011)"),AND(W59="",+$B59="Ethiopia (2010)"),AND(W59="",+$B59="Georgia (2013)"),AND(W59="",+$B59="Iran (2011)"),AND(W59="",+$B59="Paraguay (2014) "),AND(W59="",+$B59="Peru (2011)"),AND(W59="",+$B59="Uganda (2012)"))</formula>
    </cfRule>
  </conditionalFormatting>
  <conditionalFormatting sqref="K17:M19 K59:M59 K23:M23 K46:M47 K40:M40 K43:M43 O17:Q19 O29:Q29 O59:Q59 O23:Q23 O46:Q47 O40:Q40 O43:Q43 S17:U19 S29:U29 S59:U59 S23:U23 S46:U47 S40:U40 S43:U43">
    <cfRule type="expression" dxfId="1984" priority="108">
      <formula>AND(K17="",+$B17="Ethiopia (2010)")</formula>
    </cfRule>
    <cfRule type="expression" dxfId="1983" priority="109">
      <formula>AND(K17="",+$B17="Georgia (2013)")</formula>
    </cfRule>
    <cfRule type="expression" dxfId="1982" priority="110">
      <formula>OR(AND(K17="",+$B17="United States (2011)"),AND(K17="",+$B17="Bolivia (2009)"),AND(K17="",+$B17="Colombia (2014)"),AND(K17="",+$B17="Ecuador (2011)"),AND(K17="",+$B17="El Salvador (2011)"),AND(K17="",+$B17="Iran (2011)"),AND(K17="",+$B17="Mexico (2012)"),AND(K17="",+$B17="Mexico (2014)"),AND(K17="",+$B17="Panama (2016)"),AND(K17="",+$B17="Paraguay (2014) "),AND(K17="",+$B17="Peru (2009)"),AND(K17="",+$B17="Peru (2011)"),AND(K17="",+$B17="Uganda (2012)"),AND(K17="",+$B17="Armenia (2011)"),AND(K17="",+$B17="Brazil (2009)"),AND(K17="",+$B17="Costa Rica (2010)"),AND(K17="",+$B17="Honduras (2011)"),AND(K17="",+$B17="Guatemala (2011)"),AND(K17="",+$B17="Indonesia (2012)"),AND(K17="",+$B17="Mexico (2010)"),AND(K17="",+$B17="Jordan (2010)"),AND(K17="",+$B17="Nicaragua (2009)"),AND(K17="",+$B17="Tunisia (2010)"),AND(K17="",+$B17="Venezuela (2013)"),AND(K17="",+$B17="South Africa (2010)"),AND(K17="",+$B17="Sri Lanka (2009)"),AND(K17="",+$B17="Tanzania (2011)"),AND(K17="",+$B17="Argentina (2012)"),AND(K17="",+$B17="Ghana (2012)"))</formula>
    </cfRule>
  </conditionalFormatting>
  <conditionalFormatting sqref="E12:I15 E23:I37 E17:I21 E52:I60 E39:I50">
    <cfRule type="expression" dxfId="1981" priority="95">
      <formula>AND(E12="",+$B12="Argentina (2012)")</formula>
    </cfRule>
  </conditionalFormatting>
  <conditionalFormatting sqref="L29:M29">
    <cfRule type="expression" dxfId="1980" priority="83">
      <formula>AND(L29="",+$B29="Ethiopia (2010)")</formula>
    </cfRule>
    <cfRule type="expression" dxfId="1979" priority="84">
      <formula>AND(L29="",+$B29="Georgia (2013)")</formula>
    </cfRule>
    <cfRule type="expression" dxfId="1978" priority="85">
      <formula>OR(AND(L29="",+$B29="United States (2011)"),AND(L29="",+$B29="Bolivia (2009)"),AND(L29="",+$B29="Colombia (2014)"),AND(L29="",+$B29="Ecuador (2011)"),AND(L29="",+$B29="El Salvador (2011)"),AND(L29="",+$B29="Iran (2011)"),AND(L29="",+$B29="Mexico (2012)"),AND(L29="",+$B29="Mexico (2014)"),AND(L29="",+$B29="Panama (2016)"),AND(L29="",+$B29="Paraguay (2014) "),AND(L29="",+$B29="Peru (2009)"),AND(L29="",+$B29="Peru (2011)"),AND(L29="",+$B29="Uganda (2012)"),AND(L29="",+$B29="Armenia (2011)"),AND(L29="",+$B29="Brazil (2009)"),AND(L29="",+$B29="Costa Rica (2010)"),AND(L29="",+$B29="Honduras (2011)"),AND(L29="",+$B29="Guatemala (2011)"),AND(L29="",+$B29="Indonesia (2012)"),AND(L29="",+$B29="Mexico (2010)"),AND(L29="",+$B29="Jordan (2010)"),AND(L29="",+$B29="Nicaragua (2009)"),AND(L29="",+$B29="Tunisia (2010)"),AND(L29="",+$B29="Venezuela (2013)"),AND(L29="",+$B29="South Africa (2010)"),AND(L29="",+$B29="Sri Lanka (2009)"),AND(L29="",+$B29="Tanzania (2011)"),AND(L29="",+$B29="Argentina (2012)"),AND(L29="",+$B29="Ghana (2012)"))</formula>
    </cfRule>
  </conditionalFormatting>
  <conditionalFormatting sqref="K29">
    <cfRule type="expression" dxfId="1977" priority="73">
      <formula>AND(K29="",+$B29="Ethiopia (2010)")</formula>
    </cfRule>
    <cfRule type="expression" dxfId="1976" priority="74">
      <formula>AND(K29="",+$B29="Georgia (2013)")</formula>
    </cfRule>
    <cfRule type="expression" dxfId="1975" priority="75">
      <formula>OR(AND(K29="",+$B29="United States (2011)"),AND(K29="",+$B29="Bolivia (2009)"),AND(K29="",+$B29="Colombia (2014)"),AND(K29="",+$B29="Ecuador (2011)"),AND(K29="",+$B29="El Salvador (2011)"),AND(K29="",+$B29="Iran (2011)"),AND(K29="",+$B29="Mexico (2012)"),AND(K29="",+$B29="Mexico (2014)"),AND(K29="",+$B29="Panama (2016)"),AND(K29="",+$B29="Paraguay (2014) "),AND(K29="",+$B29="Peru (2009)"),AND(K29="",+$B29="Peru (2011)"),AND(K29="",+$B29="Uganda (2012)"),AND(K29="",+$B29="Armenia (2011)"),AND(K29="",+$B29="Brazil (2009)"),AND(K29="",+$B29="Costa Rica (2010)"),AND(K29="",+$B29="Honduras (2011)"),AND(K29="",+$B29="Guatemala (2011)"),AND(K29="",+$B29="Indonesia (2012)"),AND(K29="",+$B29="Mexico (2010)"),AND(K29="",+$B29="Jordan (2010)"),AND(K29="",+$B29="Nicaragua (2009)"),AND(K29="",+$B29="Tunisia (2010)"),AND(K29="",+$B29="Venezuela (2013)"),AND(K29="",+$B29="South Africa (2010)"),AND(K29="",+$B29="Sri Lanka (2009)"),AND(K29="",+$B29="Tanzania (2011)"),AND(K29="",+$B29="Argentina (2012)"),AND(K29="",+$B29="Ghana (2012)"))</formula>
    </cfRule>
  </conditionalFormatting>
  <conditionalFormatting sqref="E10:I15 E23:I37 E17:I21">
    <cfRule type="expression" dxfId="1974" priority="68">
      <formula>AND(E10="",+$B10="Argentina (2012)")</formula>
    </cfRule>
  </conditionalFormatting>
  <conditionalFormatting sqref="E10:I10">
    <cfRule type="expression" dxfId="1973" priority="67">
      <formula>AND(E10="",+$B10="Argentina (2012)")</formula>
    </cfRule>
  </conditionalFormatting>
  <conditionalFormatting sqref="K36 K11:M12 K23:M24 K17:M19 K52:M56 K39:M40 K14:M15 K21:M21 K26:M30 K32:M35 K43:M43 K45:M48 K58:M60 O11:Q12 O23:Q24 O17:Q19 O52:Q56 O39:Q40 O14:Q15 O21:Q21 O26:Q30 O32:Q35 O43:Q43 O45:Q48 O58:Q60 S11:U12 S23:U24 S17:U19 S52:U56 S39:U40 S14:U15 S21:U21 S26:U30 S32:U35 S43:U43 S45:U48 S58:U60">
    <cfRule type="expression" dxfId="1972" priority="58">
      <formula>OR(AND(K11="",$B11="Georgia (2013)"))</formula>
    </cfRule>
  </conditionalFormatting>
  <conditionalFormatting sqref="W11:Y12 W23:Y24 W17:Y19 W39:Y40 W14:Y15 W21:Y21 W26:Y30 W32:Y35 W43:Y43 W45:Y48 W58:Y60 W52:Y56 AA11:AC12 AA23:AC24 AA17:AC19 AA39:AC40 AA14:AC15 AA21:AC21 AA26:AC30 AA32:AC35 AA43:AC43 AA45:AC48 AA58:AC60 AA52:AC56 AE11:AG12 AE23:AG24 AE17:AG19 AE39:AG40 AE14:AG15 AE21:AG21 AE26:AG30 AE32:AG35 AE43:AG43 AE45:AG48 AE58:AG60 AE52:AG56">
    <cfRule type="expression" dxfId="1971" priority="57">
      <formula>OR(AND(W11="",+$B11="Croatia (2014)"),AND(W11="",+$B11="Albania (2015)"),AND(W11="",+$B11="Poland (2014)"),AND(W11="",+$B11="Ethiopia (2010)"),AND(W11="",+$B11="Iran (2011)"),AND(W11="",+$B11="Paraguay (2014) "),AND(W11="",+$B11="Uganda (2012)"))</formula>
    </cfRule>
    <cfRule type="expression" dxfId="1970" priority="64">
      <formula>OR(AND(W11="",$B11="Indonesia (2012)"),AND(W11="",$B11="Armenia (2011)"),AND(W11="",$B11="Bolivia (2009)"),AND(W11="",$B11="Brazil (2009)"),AND(W11="",$B11="Colombia (2010)"),AND(W11="",$B11="Colombia (2014)"),AND(W11="",$B11="Costa Rica (2010)"),AND(W11="",$B11="Dominican Republic (2013)"),AND(W11="",$B11="Ecuador (2011)"),AND(W11="",$B11="El Salvador (2011)"),AND(W11="",$B11="Guatemala (2011)"),AND(W11="",$B11="Honduras (2011)"),AND(W11="",$B11="Jordan (2010)"),AND(W11="",$B11="Mexico (2010)"),AND(W11="",$B11="Mexico (2012)"),AND(W11="",$B11="Mexico (2014)"),AND(W11="",$B11="Nicaragua (2009)"),AND(W11="",$B11="Panama (2016)"),AND(W11="",$B11="Peru (2009)"),AND(W11="",$B11="Tunisia (2010)"),AND(W11="",$B11="Uruguay (2009)"),AND(W11="",$B11="Venezuela (2013)"),AND(W11="",$B11="India (2011)"),AND(W11="",$B11="China (2014)"),AND(W11="",$B11="Mexico (2010)"),AND(W11="",$B11="Argentina (2012)"),AND(W11="",+$B11="Georgia (2013)"),AND(W11="",+$B11="United States (2011)"),AND(W11="",+$B11="Peru (2009)"),AND(W11="",+$B11="Peru (2011)"))</formula>
    </cfRule>
    <cfRule type="expression" dxfId="1969" priority="106">
      <formula>OR(AND(W11="",+$B11="Ghana (2012)"),AND(W11="",+$B11="South Africa (2010)"),AND(W11="",+$B11="Sri Lanka (2009)"),AND(W11="",+$B11="Tanzania (2011)"))</formula>
    </cfRule>
  </conditionalFormatting>
  <conditionalFormatting sqref="E22:I22">
    <cfRule type="expression" dxfId="1968" priority="63">
      <formula>AND(E22="",+$B22="Argentina (2012)")</formula>
    </cfRule>
  </conditionalFormatting>
  <conditionalFormatting sqref="E22:I22">
    <cfRule type="expression" dxfId="1967" priority="62">
      <formula>AND(E22="",+$B22="Argentina (2012)")</formula>
    </cfRule>
  </conditionalFormatting>
  <conditionalFormatting sqref="E51:I51">
    <cfRule type="expression" dxfId="1966" priority="61">
      <formula>AND(E51="",+$B51="Argentina (2012)")</formula>
    </cfRule>
  </conditionalFormatting>
  <conditionalFormatting sqref="E51:I51">
    <cfRule type="expression" dxfId="1965" priority="60">
      <formula>AND(E51="",+$B51="Argentina (2012)")</formula>
    </cfRule>
  </conditionalFormatting>
  <conditionalFormatting sqref="K36 K11:M12 K23:M24 K17:M19 K52:M56 K39:M40 K14:M15 K21:M21 K26:M30 K32:M35 K43:M43 K45:M48 K58:M60 O11:Q12 O23:Q24 O17:Q19 O52:Q56 O39:Q40 O14:Q15 O21:Q21 O26:Q30 O32:Q35 O43:Q43 O45:Q48 O58:Q60 S11:U12 S23:U24 S17:U19 S52:U56 S39:U40 S14:U15 S21:U21 S26:U30 S32:U35 S43:U43 S45:U48 S58:U60">
    <cfRule type="expression" dxfId="1964" priority="65">
      <formula>OR(AND(K11="",$B11="United States (2011)"),AND(K11="",$B11="Indonesia (2012)"),AND(K11="",$B11="Poland (2014)"),AND(K11="",$B11="Croatia (2014)"),AND(K11="",$B11="Albania (2015)"),AND(K11="",$B11="Armenia (2011)"),AND(K11="",$B11="Bolivia (2009)"),AND(K11="",$B11="Brazil (2009)"),AND(K11="",$B11="Colombia (2010)"),AND(K11="",$B11="Colombia (2014)"),AND(K11="",$B11="Costa Rica (2010)"),AND(K11="",$B11="Dominican Republic (2013)"),AND(K11="",$B11="Ecuador (2011)"),AND(K11="",$B11="El Salvador (2011)"),AND(K11="",$B11="Ethiopia (2010)"),AND(K11="",$B11="Ghana (2012)"),AND(K11="",$B11="Guatemala (2011)"),AND(K11="",$B11="Honduras (2011)"),AND(K11="",$B11="Iran (2011)"),AND(K11="",$B11="Jordan (2010)"),AND(K11="",$B11="Mexico (2010)"),AND(K11="",$B11="Mexico (2012)"),AND(K11="",$B11="Mexico (2014)"),AND(K11="",$B11="Nicaragua (2009)"),AND(K11="",$B11="Panama (2016)"),AND(K11="",$B11="Peru (2009)"),AND(K11="",$B11="Peru (2011)"),AND(K11="",$B11="Russia (2010)"),AND(K11="",$B11="Tanzania (2011)"),AND(K11="",$B11="Tunisia (2010)"),AND(K11="",$B11="Uganda (2012)"),AND(K11="",$B11="Uruguay (2009)"),AND(K11="",$B11="Venezuela (2013)"),AND(K11="",$B11="India (2011)"),AND(K11="",$B11="China (2014)"),AND(K11="",$B11="Mexico (2010)"),AND(K11="",$B11="Argentina (2012)"),AND(K11="",$B11="Iran (2011)"),AND(K11="",$B11="Sri Lanka (2009)"))</formula>
    </cfRule>
  </conditionalFormatting>
  <conditionalFormatting sqref="K36 K11:M12 K23:M24 K17:M19 K52:M56 K39:M40 K14:M15 K21:M21 K26:M30 K32:M35 K43:M43 K45:M48 K58:M60 O11:Q12 O23:Q24 O17:Q19 O52:Q56 O39:Q40 O14:Q15 O21:Q21 O26:Q30 O32:Q35 O43:Q43 O45:Q48 O58:Q60 S11:U12 S23:U24 S17:U19 S52:U56 S39:U40 S14:U15 S21:U21 S26:U30 S32:U35 S43:U43 S45:U48 S58:U60">
    <cfRule type="expression" dxfId="1963" priority="66">
      <formula>AND(K11="",+$B11="South Africa (2010)")</formula>
    </cfRule>
  </conditionalFormatting>
  <conditionalFormatting sqref="E38:I38">
    <cfRule type="expression" dxfId="1962" priority="53">
      <formula>AND(E38="",+$B38="Argentina (2012)")</formula>
    </cfRule>
  </conditionalFormatting>
  <conditionalFormatting sqref="E38:I38">
    <cfRule type="expression" dxfId="1961" priority="52">
      <formula>AND(E38="",+$B38="Argentina (2012)")</formula>
    </cfRule>
  </conditionalFormatting>
  <conditionalFormatting sqref="E16:I16">
    <cfRule type="expression" dxfId="1960" priority="51">
      <formula>AND(E16="",+$B16="Argentina (2012)")</formula>
    </cfRule>
  </conditionalFormatting>
  <conditionalFormatting sqref="E16:I16">
    <cfRule type="expression" dxfId="1959" priority="50">
      <formula>AND(E16="",+$B16="Argentina (2012)")</formula>
    </cfRule>
  </conditionalFormatting>
  <conditionalFormatting sqref="W13:Y13 W20:Y20 W25:Y25 W31:Y31 W37:Y37 W41:Y42 W44:Y44 W57:Y57 AA13:AC13 AA20:AC20 AA25:AC25 AA31:AC31 AA37:AC37 AA41:AC42 AA44:AC44 AA57:AC57 AE13:AG13 AE20:AG20 AE25:AG25 AE31:AG31 AE37:AG37 AE41:AG42 AE44:AG44 AE57:AG57">
    <cfRule type="expression" dxfId="1958" priority="44">
      <formula>OR(AND(W13="",+$B13="Ghana (2012)"),AND(W13="",+$B13="South Africa (2010)"),AND(W13="",+$B13="Sri Lanka (2009)"),AND(W13="",+$B13="Tanzania (2011)"))</formula>
    </cfRule>
    <cfRule type="expression" dxfId="1957" priority="45">
      <formula>OR(AND(W13="",+$B13="Croatia (2014)"),AND(W13="",+$B13="Albania (2015)"),AND(W13="",+$B13="Poland (2014)"),AND(W13="",+$B13="United States (2011)"),AND(W13="",+$B13="Ethiopia (2010)"),AND(W13="",+$B13="Georgia (2013)"),AND(W13="",+$B13="Iran (2011)"),AND(W13="",+$B13="Paraguay (2014) "),AND(W13="",+$B13="Peru (2009)"),AND(W13="",+$B13="Peru (2011)"),AND(W13="",+$B13="Uganda (2012)"))</formula>
    </cfRule>
  </conditionalFormatting>
  <conditionalFormatting sqref="K13:M13 K20:M20 K25:M25 K31:M31 K37:M37 K41:M42 K44:M44 K57:M57 O13:Q13 O20:Q20 O25:Q25 O31:Q31 O36:Q37 O41:Q42 O44:Q44 O57:Q57 S13:U13 S20:U20 S25:U25 S31:U31 S36:U37 S41:U42 S44:U44 S57:U57">
    <cfRule type="expression" dxfId="1956" priority="46">
      <formula>AND(K13="",+$B13="Ethiopia (2010)")</formula>
    </cfRule>
    <cfRule type="expression" dxfId="1955" priority="47">
      <formula>AND(K13="",+$B13="Georgia (2013)")</formula>
    </cfRule>
    <cfRule type="expression" dxfId="1954" priority="48">
      <formula>OR(AND(K13="",+$B13="Croatia (2014)"),AND(K13="",+$B13="Albania (2015)"),AND(K13="",+$B13="Poland (2014)"),AND(K13="",+$B13="Peru (2009)"),AND(K13="",+$B13="United States (2011)"))</formula>
    </cfRule>
  </conditionalFormatting>
  <conditionalFormatting sqref="L36:M36">
    <cfRule type="expression" dxfId="1953" priority="1">
      <formula>AND(L36="",+$B36="Ethiopia (2010)")</formula>
    </cfRule>
    <cfRule type="expression" dxfId="1952" priority="2">
      <formula>AND(L36="",+$B36="Georgia (2013)")</formula>
    </cfRule>
    <cfRule type="expression" dxfId="1951" priority="3">
      <formula>OR(AND(L36="",+$B36="Croatia (2014)"),AND(L36="",+$B36="Albania (2015)"),AND(L36="",+$B36="Poland (2014)"),AND(L36="",+$B36="Peru (2009)"),AND(L36="",+$B36="United States (2011)"))</formula>
    </cfRule>
  </conditionalFormatting>
  <hyperlinks>
    <hyperlink ref="A1" location="Contents!A1" display="Go to Contents" xr:uid="{F70F413F-EC57-4692-8121-833786A13CAD}"/>
  </hyperlinks>
  <pageMargins left="0.7" right="0.7" top="0.75" bottom="0.75" header="0.3" footer="0.3"/>
  <pageSetup scale="1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BY176"/>
  <sheetViews>
    <sheetView showGridLines="0" topLeftCell="AK1" zoomScale="81" zoomScaleNormal="100" workbookViewId="0">
      <selection activeCell="BC15" sqref="BC15"/>
    </sheetView>
  </sheetViews>
  <sheetFormatPr baseColWidth="10" defaultColWidth="11.33203125" defaultRowHeight="15"/>
  <cols>
    <col min="1" max="1" width="5" style="24" customWidth="1" collapsed="1"/>
    <col min="2" max="2" width="5" style="291" customWidth="1" collapsed="1"/>
    <col min="3" max="3" width="26.33203125" style="54" customWidth="1" collapsed="1"/>
    <col min="4" max="6" width="17.33203125" style="54" customWidth="1" collapsed="1"/>
    <col min="7" max="7" width="29" style="54" customWidth="1" collapsed="1"/>
    <col min="8" max="10" width="13.33203125" style="24" customWidth="1" collapsed="1"/>
    <col min="11" max="12" width="15.33203125" style="24" customWidth="1" collapsed="1"/>
    <col min="13" max="13" width="21.83203125" style="24" customWidth="1" collapsed="1"/>
    <col min="14" max="16" width="16.33203125" style="24" customWidth="1" collapsed="1"/>
    <col min="17" max="17" width="2.83203125" style="24" customWidth="1" collapsed="1"/>
    <col min="18" max="18" width="11" style="54" customWidth="1" collapsed="1"/>
    <col min="19" max="19" width="9.6640625" style="54" customWidth="1" collapsed="1"/>
    <col min="20" max="20" width="17" style="54" customWidth="1" collapsed="1"/>
    <col min="21" max="21" width="12.83203125" style="54" customWidth="1" collapsed="1"/>
    <col min="22" max="22" width="1.6640625" style="54" customWidth="1" collapsed="1"/>
    <col min="23" max="23" width="11" style="54" customWidth="1" collapsed="1"/>
    <col min="24" max="24" width="9.6640625" style="54" customWidth="1" collapsed="1"/>
    <col min="25" max="25" width="19.6640625" style="54" customWidth="1" collapsed="1"/>
    <col min="26" max="26" width="12.1640625" style="54" customWidth="1" collapsed="1"/>
    <col min="27" max="27" width="1.6640625" style="54" customWidth="1" collapsed="1"/>
    <col min="28" max="28" width="11" style="54" customWidth="1" collapsed="1"/>
    <col min="29" max="29" width="9.33203125" style="54" customWidth="1" collapsed="1"/>
    <col min="30" max="30" width="18.33203125" style="54" customWidth="1" collapsed="1"/>
    <col min="31" max="31" width="12.5" style="54" customWidth="1" collapsed="1"/>
    <col min="32" max="32" width="2.33203125" style="54" customWidth="1" collapsed="1"/>
    <col min="33" max="33" width="9.83203125" style="24" customWidth="1" collapsed="1"/>
    <col min="34" max="34" width="9.5" style="24" customWidth="1" collapsed="1"/>
    <col min="35" max="35" width="17.33203125" style="24" customWidth="1" collapsed="1"/>
    <col min="36" max="36" width="13.1640625" style="24" customWidth="1" collapsed="1"/>
    <col min="37" max="37" width="1.6640625" style="24" customWidth="1" collapsed="1"/>
    <col min="38" max="38" width="9.83203125" style="24" customWidth="1" collapsed="1"/>
    <col min="39" max="39" width="9.5" style="24" customWidth="1" collapsed="1"/>
    <col min="40" max="40" width="17.33203125" style="24" customWidth="1" collapsed="1"/>
    <col min="41" max="41" width="13.5" style="24" customWidth="1" collapsed="1"/>
    <col min="42" max="42" width="1.6640625" style="24" customWidth="1" collapsed="1"/>
    <col min="43" max="43" width="9.83203125" style="24" customWidth="1" collapsed="1"/>
    <col min="44" max="44" width="9.5" style="24" customWidth="1" collapsed="1"/>
    <col min="45" max="45" width="17.33203125" style="24" customWidth="1" collapsed="1"/>
    <col min="46" max="46" width="13.33203125" style="24" customWidth="1" collapsed="1"/>
    <col min="47" max="47" width="2.33203125" style="54" customWidth="1" collapsed="1"/>
    <col min="48" max="48" width="9.83203125" style="24" customWidth="1" collapsed="1"/>
    <col min="49" max="49" width="9.1640625" style="24" customWidth="1" collapsed="1"/>
    <col min="50" max="50" width="17.33203125" style="24" customWidth="1" collapsed="1"/>
    <col min="51" max="51" width="12.1640625" style="24" customWidth="1" collapsed="1"/>
    <col min="52" max="52" width="1.6640625" style="24" customWidth="1" collapsed="1"/>
    <col min="53" max="54" width="9.83203125" style="24" customWidth="1" collapsed="1"/>
    <col min="55" max="55" width="17.33203125" style="24" customWidth="1" collapsed="1"/>
    <col min="56" max="56" width="12.33203125" style="24" customWidth="1" collapsed="1"/>
    <col min="57" max="57" width="1.6640625" style="24" customWidth="1" collapsed="1"/>
    <col min="58" max="59" width="9.83203125" style="24" customWidth="1" collapsed="1"/>
    <col min="60" max="60" width="17.33203125" style="24" customWidth="1" collapsed="1"/>
    <col min="61" max="61" width="12.5" style="24" customWidth="1" collapsed="1"/>
    <col min="62" max="62" width="11.33203125" style="24" collapsed="1"/>
    <col min="63" max="77" width="11.33203125" style="24"/>
    <col min="78" max="16384" width="11.33203125" style="24" collapsed="1"/>
  </cols>
  <sheetData>
    <row r="1" spans="1:61" ht="36" customHeight="1">
      <c r="A1" s="108" t="s">
        <v>209</v>
      </c>
    </row>
    <row r="2" spans="1:61" ht="36" customHeight="1">
      <c r="A2" s="108"/>
    </row>
    <row r="3" spans="1:61" ht="21">
      <c r="A3" s="293"/>
      <c r="B3" s="294" t="s">
        <v>446</v>
      </c>
      <c r="C3" s="1"/>
      <c r="D3" s="25"/>
      <c r="E3" s="25"/>
      <c r="F3" s="78"/>
      <c r="G3" s="78"/>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row>
    <row r="4" spans="1:61" ht="19">
      <c r="A4" s="293"/>
      <c r="B4" s="295" t="s">
        <v>0</v>
      </c>
      <c r="C4" s="25"/>
      <c r="D4" s="25"/>
      <c r="E4" s="25"/>
      <c r="F4" s="78"/>
      <c r="G4" s="78"/>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row>
    <row r="5" spans="1:61" s="26" customFormat="1" ht="17" customHeight="1" thickBot="1">
      <c r="A5" s="28"/>
      <c r="B5" s="292"/>
      <c r="C5" s="96"/>
      <c r="D5" s="91"/>
      <c r="E5" s="91"/>
      <c r="F5" s="96"/>
      <c r="G5" s="96"/>
      <c r="H5" s="97"/>
      <c r="I5" s="100"/>
      <c r="J5" s="97"/>
      <c r="K5" s="97"/>
      <c r="L5" s="100"/>
      <c r="M5" s="100"/>
      <c r="N5" s="100"/>
      <c r="O5" s="100"/>
      <c r="P5" s="100"/>
      <c r="R5" s="28"/>
      <c r="S5" s="28"/>
      <c r="T5" s="28"/>
      <c r="U5" s="28"/>
      <c r="V5" s="28"/>
      <c r="W5" s="28"/>
      <c r="X5" s="28"/>
      <c r="Y5" s="28"/>
      <c r="Z5" s="28"/>
      <c r="AA5" s="28"/>
      <c r="AB5" s="28" t="s">
        <v>213</v>
      </c>
      <c r="AC5" s="28"/>
      <c r="AD5" s="28"/>
      <c r="AE5" s="28"/>
      <c r="AF5" s="28"/>
      <c r="AU5" s="28"/>
    </row>
    <row r="6" spans="1:61" ht="26.5" customHeight="1" thickBot="1">
      <c r="C6" s="1174" t="s">
        <v>3</v>
      </c>
      <c r="D6" s="1223" t="s">
        <v>1</v>
      </c>
      <c r="E6" s="1174" t="s">
        <v>4</v>
      </c>
      <c r="F6" s="1225" t="s">
        <v>85</v>
      </c>
      <c r="G6" s="1174" t="s">
        <v>240</v>
      </c>
      <c r="H6" s="1174" t="s">
        <v>241</v>
      </c>
      <c r="I6" s="1226" t="s">
        <v>360</v>
      </c>
      <c r="J6" s="1226" t="s">
        <v>298</v>
      </c>
      <c r="K6" s="1227" t="s">
        <v>242</v>
      </c>
      <c r="L6" s="1227" t="s">
        <v>361</v>
      </c>
      <c r="M6" s="1232" t="s">
        <v>243</v>
      </c>
      <c r="N6" s="1177" t="s">
        <v>362</v>
      </c>
      <c r="O6" s="1177" t="s">
        <v>363</v>
      </c>
      <c r="P6" s="1177" t="s">
        <v>364</v>
      </c>
      <c r="Q6" s="94"/>
      <c r="R6" s="1234" t="s">
        <v>239</v>
      </c>
      <c r="S6" s="1234"/>
      <c r="T6" s="1234"/>
      <c r="U6" s="1234"/>
      <c r="V6" s="1234"/>
      <c r="W6" s="1234"/>
      <c r="X6" s="1234"/>
      <c r="Y6" s="1234"/>
      <c r="Z6" s="1234"/>
      <c r="AA6" s="1234"/>
      <c r="AB6" s="1234"/>
      <c r="AC6" s="1234"/>
      <c r="AD6" s="1234"/>
      <c r="AE6" s="1234"/>
      <c r="AF6" s="1234"/>
      <c r="AG6" s="1234"/>
      <c r="AH6" s="1234"/>
      <c r="AI6" s="1234"/>
      <c r="AJ6" s="1234"/>
      <c r="AK6" s="1234"/>
      <c r="AL6" s="1234"/>
      <c r="AM6" s="1234"/>
      <c r="AN6" s="1234"/>
      <c r="AO6" s="1234"/>
      <c r="AP6" s="1234"/>
      <c r="AQ6" s="1234"/>
      <c r="AR6" s="1234"/>
      <c r="AS6" s="1234"/>
      <c r="AT6" s="1234"/>
      <c r="AU6" s="1234"/>
      <c r="AV6" s="1234"/>
      <c r="AW6" s="1234"/>
      <c r="AX6" s="1234"/>
      <c r="AY6" s="1234"/>
      <c r="AZ6" s="1234"/>
      <c r="BA6" s="1234"/>
      <c r="BB6" s="1234"/>
      <c r="BC6" s="1234"/>
      <c r="BD6" s="1234"/>
      <c r="BE6" s="1234"/>
      <c r="BF6" s="1234"/>
      <c r="BG6" s="1234"/>
      <c r="BH6" s="1234"/>
      <c r="BI6" s="1234"/>
    </row>
    <row r="7" spans="1:61" s="27" customFormat="1" ht="15" customHeight="1">
      <c r="B7" s="144"/>
      <c r="C7" s="1174"/>
      <c r="D7" s="1223"/>
      <c r="E7" s="1174"/>
      <c r="F7" s="1225"/>
      <c r="G7" s="1174"/>
      <c r="H7" s="1174"/>
      <c r="I7" s="1227"/>
      <c r="J7" s="1227"/>
      <c r="K7" s="1227"/>
      <c r="L7" s="1227"/>
      <c r="M7" s="1232"/>
      <c r="N7" s="1177"/>
      <c r="O7" s="1177"/>
      <c r="P7" s="1177"/>
      <c r="Q7" s="104"/>
      <c r="R7" s="1235">
        <v>1.25</v>
      </c>
      <c r="S7" s="1236"/>
      <c r="T7" s="1236"/>
      <c r="U7" s="1236"/>
      <c r="V7" s="1236"/>
      <c r="W7" s="1236"/>
      <c r="X7" s="1236"/>
      <c r="Y7" s="1236"/>
      <c r="Z7" s="1236"/>
      <c r="AA7" s="1236"/>
      <c r="AB7" s="1236"/>
      <c r="AC7" s="1236"/>
      <c r="AD7" s="1236"/>
      <c r="AE7" s="1236"/>
      <c r="AF7" s="104"/>
      <c r="AG7" s="1236">
        <v>2.5</v>
      </c>
      <c r="AH7" s="1236"/>
      <c r="AI7" s="1236"/>
      <c r="AJ7" s="1236"/>
      <c r="AK7" s="1236"/>
      <c r="AL7" s="1236"/>
      <c r="AM7" s="1236"/>
      <c r="AN7" s="1236"/>
      <c r="AO7" s="1236"/>
      <c r="AP7" s="1236"/>
      <c r="AQ7" s="1236"/>
      <c r="AR7" s="1236"/>
      <c r="AS7" s="1236"/>
      <c r="AT7" s="1237"/>
      <c r="AU7" s="104"/>
      <c r="AV7" s="1235">
        <v>4</v>
      </c>
      <c r="AW7" s="1236"/>
      <c r="AX7" s="1236"/>
      <c r="AY7" s="1236"/>
      <c r="AZ7" s="1236"/>
      <c r="BA7" s="1236"/>
      <c r="BB7" s="1236"/>
      <c r="BC7" s="1236"/>
      <c r="BD7" s="1236"/>
      <c r="BE7" s="1236"/>
      <c r="BF7" s="1236"/>
      <c r="BG7" s="1236"/>
      <c r="BH7" s="1236"/>
      <c r="BI7" s="1237"/>
    </row>
    <row r="8" spans="1:61" s="27" customFormat="1" ht="15.75" customHeight="1" thickBot="1">
      <c r="B8" s="144"/>
      <c r="C8" s="1174"/>
      <c r="D8" s="1223"/>
      <c r="E8" s="1174"/>
      <c r="F8" s="1225"/>
      <c r="G8" s="1174"/>
      <c r="H8" s="1174"/>
      <c r="I8" s="1227"/>
      <c r="J8" s="1227"/>
      <c r="K8" s="1227"/>
      <c r="L8" s="1227"/>
      <c r="M8" s="1232"/>
      <c r="N8" s="1177"/>
      <c r="O8" s="1177"/>
      <c r="P8" s="1177"/>
      <c r="Q8" s="104"/>
      <c r="R8" s="1238" t="s">
        <v>86</v>
      </c>
      <c r="S8" s="1239"/>
      <c r="T8" s="1239"/>
      <c r="U8" s="1239"/>
      <c r="V8" s="1239"/>
      <c r="W8" s="1239"/>
      <c r="X8" s="1239"/>
      <c r="Y8" s="1239"/>
      <c r="Z8" s="1239"/>
      <c r="AA8" s="1239"/>
      <c r="AB8" s="1239"/>
      <c r="AC8" s="1239"/>
      <c r="AD8" s="1239"/>
      <c r="AE8" s="1240"/>
      <c r="AF8" s="104"/>
      <c r="AG8" s="1238" t="s">
        <v>86</v>
      </c>
      <c r="AH8" s="1239"/>
      <c r="AI8" s="1239"/>
      <c r="AJ8" s="1239"/>
      <c r="AK8" s="1239"/>
      <c r="AL8" s="1239"/>
      <c r="AM8" s="1239"/>
      <c r="AN8" s="1239"/>
      <c r="AO8" s="1239"/>
      <c r="AP8" s="1239"/>
      <c r="AQ8" s="1239"/>
      <c r="AR8" s="1239"/>
      <c r="AS8" s="1239"/>
      <c r="AT8" s="1240"/>
      <c r="AU8" s="104"/>
      <c r="AV8" s="1238" t="s">
        <v>86</v>
      </c>
      <c r="AW8" s="1239"/>
      <c r="AX8" s="1239"/>
      <c r="AY8" s="1239"/>
      <c r="AZ8" s="1239"/>
      <c r="BA8" s="1239"/>
      <c r="BB8" s="1239"/>
      <c r="BC8" s="1239"/>
      <c r="BD8" s="1239"/>
      <c r="BE8" s="1239"/>
      <c r="BF8" s="1239"/>
      <c r="BG8" s="1239"/>
      <c r="BH8" s="1239"/>
      <c r="BI8" s="1240"/>
    </row>
    <row r="9" spans="1:61" s="27" customFormat="1" ht="21.75" customHeight="1" thickBot="1">
      <c r="B9" s="144"/>
      <c r="C9" s="1174"/>
      <c r="D9" s="1223"/>
      <c r="E9" s="1174"/>
      <c r="F9" s="1225"/>
      <c r="G9" s="1174"/>
      <c r="H9" s="1174"/>
      <c r="I9" s="1227"/>
      <c r="J9" s="1227"/>
      <c r="K9" s="1227"/>
      <c r="L9" s="1227"/>
      <c r="M9" s="1232"/>
      <c r="N9" s="1177"/>
      <c r="O9" s="1177"/>
      <c r="P9" s="1177"/>
      <c r="Q9" s="104"/>
      <c r="R9" s="1229" t="s">
        <v>5</v>
      </c>
      <c r="S9" s="1230"/>
      <c r="T9" s="1230"/>
      <c r="U9" s="1231"/>
      <c r="V9" s="104"/>
      <c r="W9" s="1229" t="s">
        <v>6</v>
      </c>
      <c r="X9" s="1230"/>
      <c r="Y9" s="1230"/>
      <c r="Z9" s="1231"/>
      <c r="AA9" s="104"/>
      <c r="AB9" s="1229" t="s">
        <v>7</v>
      </c>
      <c r="AC9" s="1230"/>
      <c r="AD9" s="1230"/>
      <c r="AE9" s="1231"/>
      <c r="AF9" s="104"/>
      <c r="AG9" s="1229" t="s">
        <v>5</v>
      </c>
      <c r="AH9" s="1230"/>
      <c r="AI9" s="1230"/>
      <c r="AJ9" s="1231"/>
      <c r="AK9" s="104"/>
      <c r="AL9" s="1229" t="s">
        <v>6</v>
      </c>
      <c r="AM9" s="1230"/>
      <c r="AN9" s="1230"/>
      <c r="AO9" s="1231"/>
      <c r="AP9" s="104"/>
      <c r="AQ9" s="1229" t="s">
        <v>87</v>
      </c>
      <c r="AR9" s="1230"/>
      <c r="AS9" s="1230"/>
      <c r="AT9" s="1231"/>
      <c r="AU9" s="104"/>
      <c r="AV9" s="1229" t="s">
        <v>5</v>
      </c>
      <c r="AW9" s="1230"/>
      <c r="AX9" s="1230"/>
      <c r="AY9" s="1231"/>
      <c r="AZ9" s="104"/>
      <c r="BA9" s="1229" t="s">
        <v>6</v>
      </c>
      <c r="BB9" s="1230"/>
      <c r="BC9" s="1230"/>
      <c r="BD9" s="1231"/>
      <c r="BE9" s="104"/>
      <c r="BF9" s="1229" t="s">
        <v>7</v>
      </c>
      <c r="BG9" s="1230"/>
      <c r="BH9" s="1230"/>
      <c r="BI9" s="1231"/>
    </row>
    <row r="10" spans="1:61" s="29" customFormat="1" ht="47" thickTop="1" thickBot="1">
      <c r="B10" s="74"/>
      <c r="C10" s="1175"/>
      <c r="D10" s="1224"/>
      <c r="E10" s="1175"/>
      <c r="F10" s="1185"/>
      <c r="G10" s="1175"/>
      <c r="H10" s="1175"/>
      <c r="I10" s="1228"/>
      <c r="J10" s="1228"/>
      <c r="K10" s="1228"/>
      <c r="L10" s="1228"/>
      <c r="M10" s="1233"/>
      <c r="N10" s="1178"/>
      <c r="O10" s="1178"/>
      <c r="P10" s="1178"/>
      <c r="Q10" s="104"/>
      <c r="R10" s="105" t="s">
        <v>230</v>
      </c>
      <c r="S10" s="92" t="s">
        <v>231</v>
      </c>
      <c r="T10" s="92" t="s">
        <v>89</v>
      </c>
      <c r="U10" s="92" t="s">
        <v>88</v>
      </c>
      <c r="V10" s="103"/>
      <c r="W10" s="105" t="s">
        <v>230</v>
      </c>
      <c r="X10" s="92" t="s">
        <v>231</v>
      </c>
      <c r="Y10" s="569" t="s">
        <v>89</v>
      </c>
      <c r="Z10" s="105" t="s">
        <v>88</v>
      </c>
      <c r="AA10" s="103"/>
      <c r="AB10" s="105" t="s">
        <v>230</v>
      </c>
      <c r="AC10" s="92" t="s">
        <v>231</v>
      </c>
      <c r="AD10" s="93" t="s">
        <v>89</v>
      </c>
      <c r="AE10" s="105" t="s">
        <v>88</v>
      </c>
      <c r="AF10" s="103"/>
      <c r="AG10" s="105" t="s">
        <v>230</v>
      </c>
      <c r="AH10" s="92" t="s">
        <v>231</v>
      </c>
      <c r="AI10" s="92" t="s">
        <v>89</v>
      </c>
      <c r="AJ10" s="92" t="s">
        <v>88</v>
      </c>
      <c r="AK10" s="103"/>
      <c r="AL10" s="105" t="s">
        <v>230</v>
      </c>
      <c r="AM10" s="92" t="s">
        <v>231</v>
      </c>
      <c r="AN10" s="569" t="s">
        <v>89</v>
      </c>
      <c r="AO10" s="105" t="s">
        <v>88</v>
      </c>
      <c r="AP10" s="103"/>
      <c r="AQ10" s="105" t="s">
        <v>230</v>
      </c>
      <c r="AR10" s="92" t="s">
        <v>231</v>
      </c>
      <c r="AS10" s="93" t="s">
        <v>89</v>
      </c>
      <c r="AT10" s="105" t="s">
        <v>88</v>
      </c>
      <c r="AU10" s="103"/>
      <c r="AV10" s="105" t="s">
        <v>230</v>
      </c>
      <c r="AW10" s="92" t="s">
        <v>231</v>
      </c>
      <c r="AX10" s="92" t="s">
        <v>89</v>
      </c>
      <c r="AY10" s="92" t="s">
        <v>88</v>
      </c>
      <c r="AZ10" s="103"/>
      <c r="BA10" s="105" t="s">
        <v>230</v>
      </c>
      <c r="BB10" s="92" t="s">
        <v>231</v>
      </c>
      <c r="BC10" s="569" t="s">
        <v>89</v>
      </c>
      <c r="BD10" s="105" t="s">
        <v>88</v>
      </c>
      <c r="BE10" s="103"/>
      <c r="BF10" s="105" t="s">
        <v>230</v>
      </c>
      <c r="BG10" s="92" t="s">
        <v>231</v>
      </c>
      <c r="BH10" s="93" t="s">
        <v>89</v>
      </c>
      <c r="BI10" s="98" t="s">
        <v>88</v>
      </c>
    </row>
    <row r="11" spans="1:61" s="275" customFormat="1">
      <c r="B11" s="523">
        <f>B10+1</f>
        <v>1</v>
      </c>
      <c r="C11" s="576" t="s">
        <v>709</v>
      </c>
      <c r="D11" s="577" t="s">
        <v>498</v>
      </c>
      <c r="E11" s="565" t="s">
        <v>498</v>
      </c>
      <c r="F11" s="627">
        <v>2880703</v>
      </c>
      <c r="G11" s="656"/>
      <c r="H11" s="300">
        <v>86.675567999999998</v>
      </c>
      <c r="I11" s="300">
        <v>103.44284</v>
      </c>
      <c r="J11" s="628">
        <v>111.40497000000001</v>
      </c>
      <c r="K11" s="628">
        <v>55.653664999999997</v>
      </c>
      <c r="L11" s="628">
        <v>55.587502999999998</v>
      </c>
      <c r="M11" s="654"/>
      <c r="N11" s="629">
        <v>1.4935864183211494</v>
      </c>
      <c r="O11" s="629">
        <v>2.9871728366422987</v>
      </c>
      <c r="P11" s="629">
        <v>4.7794765386276774</v>
      </c>
      <c r="Q11" s="630"/>
      <c r="R11" s="653"/>
      <c r="S11" s="653"/>
      <c r="T11" s="655"/>
      <c r="U11" s="653"/>
      <c r="V11" s="304"/>
      <c r="W11" s="653"/>
      <c r="X11" s="653"/>
      <c r="Y11" s="655"/>
      <c r="Z11" s="653"/>
      <c r="AA11" s="304"/>
      <c r="AB11" s="653"/>
      <c r="AC11" s="653"/>
      <c r="AD11" s="655"/>
      <c r="AE11" s="653"/>
      <c r="AF11" s="317"/>
      <c r="AG11" s="283">
        <v>2.1999999999999999E-2</v>
      </c>
      <c r="AH11" s="283">
        <v>1.0999999999999999E-2</v>
      </c>
      <c r="AI11" s="299">
        <v>57830112.724999994</v>
      </c>
      <c r="AJ11" s="653"/>
      <c r="AK11" s="304"/>
      <c r="AL11" s="283">
        <v>1.0999999999999999E-2</v>
      </c>
      <c r="AM11" s="283">
        <v>4.0000000000000001E-3</v>
      </c>
      <c r="AN11" s="299">
        <v>28915056.362499997</v>
      </c>
      <c r="AO11" s="653"/>
      <c r="AP11" s="304"/>
      <c r="AQ11" s="283">
        <v>1.7999999999999999E-2</v>
      </c>
      <c r="AR11" s="283">
        <v>6.0000000000000001E-3</v>
      </c>
      <c r="AS11" s="299">
        <v>47315546.774999999</v>
      </c>
      <c r="AT11" s="653"/>
      <c r="AU11" s="317"/>
      <c r="AV11" s="283">
        <v>6.8000000000000005E-2</v>
      </c>
      <c r="AW11" s="283">
        <v>3.2000000000000001E-2</v>
      </c>
      <c r="AX11" s="299">
        <v>285996193.84000003</v>
      </c>
      <c r="AY11" s="653"/>
      <c r="AZ11" s="304"/>
      <c r="BA11" s="283">
        <v>5.2999999999999999E-2</v>
      </c>
      <c r="BB11" s="283">
        <v>0.02</v>
      </c>
      <c r="BC11" s="299">
        <v>222908798.13999999</v>
      </c>
      <c r="BD11" s="653"/>
      <c r="BE11" s="304"/>
      <c r="BF11" s="283">
        <v>0.08</v>
      </c>
      <c r="BG11" s="283">
        <v>3.2000000000000001E-2</v>
      </c>
      <c r="BH11" s="299">
        <v>336466110.40000004</v>
      </c>
      <c r="BI11" s="653"/>
    </row>
    <row r="12" spans="1:61" s="275" customFormat="1" ht="15" customHeight="1">
      <c r="B12" s="523">
        <f t="shared" ref="B12:B19" si="0">B11+1</f>
        <v>2</v>
      </c>
      <c r="C12" s="576" t="s">
        <v>10</v>
      </c>
      <c r="D12" s="289" t="s">
        <v>272</v>
      </c>
      <c r="E12" s="289" t="s">
        <v>504</v>
      </c>
      <c r="F12" s="627">
        <v>36138213</v>
      </c>
      <c r="G12" s="627">
        <v>1002661681808.8689</v>
      </c>
      <c r="H12" s="300"/>
      <c r="I12" s="300"/>
      <c r="J12" s="628">
        <v>110.61845069336503</v>
      </c>
      <c r="K12" s="628">
        <v>1.3525982000000001</v>
      </c>
      <c r="L12" s="628">
        <v>2.7683819999999999</v>
      </c>
      <c r="M12" s="314"/>
      <c r="N12" s="629"/>
      <c r="O12" s="629"/>
      <c r="P12" s="629"/>
      <c r="Q12" s="630"/>
      <c r="R12" s="283">
        <v>6.4925E-3</v>
      </c>
      <c r="S12" s="283">
        <v>4.4114999999999996E-3</v>
      </c>
      <c r="T12" s="299">
        <v>107048727.48051563</v>
      </c>
      <c r="U12" s="283"/>
      <c r="V12" s="304"/>
      <c r="W12" s="283">
        <v>6.8340000000000002E-4</v>
      </c>
      <c r="X12" s="283">
        <v>3.3780000000000003E-4</v>
      </c>
      <c r="Y12" s="299">
        <v>11267939.98616625</v>
      </c>
      <c r="Z12" s="283"/>
      <c r="AA12" s="304"/>
      <c r="AB12" s="283">
        <v>1.1582000000000001E-3</v>
      </c>
      <c r="AC12" s="283">
        <v>5.3479999999999999E-4</v>
      </c>
      <c r="AD12" s="299">
        <v>19096470.72282375</v>
      </c>
      <c r="AE12" s="283"/>
      <c r="AF12" s="317"/>
      <c r="AG12" s="283">
        <v>1.7684399999999999E-2</v>
      </c>
      <c r="AH12" s="283">
        <v>1.01774E-2</v>
      </c>
      <c r="AI12" s="299">
        <v>583162885.25419497</v>
      </c>
      <c r="AJ12" s="283"/>
      <c r="AK12" s="304"/>
      <c r="AL12" s="283">
        <v>5.1234000000000002E-3</v>
      </c>
      <c r="AM12" s="283">
        <v>2.1404000000000002E-3</v>
      </c>
      <c r="AN12" s="299">
        <v>168949849.94183251</v>
      </c>
      <c r="AO12" s="283"/>
      <c r="AP12" s="304"/>
      <c r="AQ12" s="283">
        <v>8.3616000000000003E-3</v>
      </c>
      <c r="AR12" s="283">
        <v>3.5731000000000001E-3</v>
      </c>
      <c r="AS12" s="299">
        <v>275733119.66148001</v>
      </c>
      <c r="AT12" s="283"/>
      <c r="AU12" s="317"/>
      <c r="AV12" s="283">
        <v>4.22523E-2</v>
      </c>
      <c r="AW12" s="283">
        <v>2.2289699999999999E-2</v>
      </c>
      <c r="AX12" s="299">
        <v>2229307021.0242538</v>
      </c>
      <c r="AY12" s="283"/>
      <c r="AZ12" s="304"/>
      <c r="BA12" s="283">
        <v>1.8405999999999999E-2</v>
      </c>
      <c r="BB12" s="283">
        <v>7.6676000000000001E-3</v>
      </c>
      <c r="BC12" s="299">
        <v>971133524.77787995</v>
      </c>
      <c r="BD12" s="283"/>
      <c r="BE12" s="304"/>
      <c r="BF12" s="283">
        <v>3.2506800000000002E-2</v>
      </c>
      <c r="BG12" s="283">
        <v>1.3338300000000001E-2</v>
      </c>
      <c r="BH12" s="299">
        <v>1715116987.0286641</v>
      </c>
      <c r="BI12" s="283"/>
    </row>
    <row r="13" spans="1:61" s="275" customFormat="1" ht="15" customHeight="1">
      <c r="B13" s="523">
        <f t="shared" si="0"/>
        <v>3</v>
      </c>
      <c r="C13" s="576" t="s">
        <v>11</v>
      </c>
      <c r="D13" s="289" t="s">
        <v>499</v>
      </c>
      <c r="E13" s="289" t="s">
        <v>499</v>
      </c>
      <c r="F13" s="627">
        <v>2965466.5331904572</v>
      </c>
      <c r="G13" s="627">
        <v>1314289259225.2319</v>
      </c>
      <c r="H13" s="300">
        <v>76.379600999999994</v>
      </c>
      <c r="I13" s="306">
        <v>107.65000999999999</v>
      </c>
      <c r="J13" s="628">
        <v>107.65000999999999</v>
      </c>
      <c r="K13" s="628">
        <v>196.18862999999999</v>
      </c>
      <c r="L13" s="628">
        <v>183.77959999999999</v>
      </c>
      <c r="M13" s="314">
        <v>4753138126.0897293</v>
      </c>
      <c r="N13" s="629">
        <v>1.8807160668434364</v>
      </c>
      <c r="O13" s="629">
        <v>3.7614321336868728</v>
      </c>
      <c r="P13" s="629">
        <v>6.0182914138989965</v>
      </c>
      <c r="Q13" s="630"/>
      <c r="R13" s="283">
        <v>5.9924386938148201E-2</v>
      </c>
      <c r="S13" s="283">
        <v>3.9582491652806001E-2</v>
      </c>
      <c r="T13" s="299">
        <v>81077342.319084197</v>
      </c>
      <c r="U13" s="283">
        <v>1.7057644900756168E-2</v>
      </c>
      <c r="V13" s="304"/>
      <c r="W13" s="283">
        <v>3.85720119578363E-2</v>
      </c>
      <c r="X13" s="283">
        <v>2.3168040453707101E-2</v>
      </c>
      <c r="Y13" s="299">
        <v>52187704.826570958</v>
      </c>
      <c r="Z13" s="283">
        <v>1.0979631443932871E-2</v>
      </c>
      <c r="AA13" s="304"/>
      <c r="AB13" s="283">
        <v>4.6562292517481597E-2</v>
      </c>
      <c r="AC13" s="283">
        <v>2.73241966544975E-2</v>
      </c>
      <c r="AD13" s="299">
        <v>62998507.327204853</v>
      </c>
      <c r="AE13" s="283">
        <v>1.3254087227427561E-2</v>
      </c>
      <c r="AF13" s="317"/>
      <c r="AG13" s="283">
        <v>0.139694636310085</v>
      </c>
      <c r="AH13" s="283">
        <v>8.6831503364683704E-2</v>
      </c>
      <c r="AI13" s="299">
        <v>378012039.06993967</v>
      </c>
      <c r="AJ13" s="283">
        <v>7.9528940468834922E-2</v>
      </c>
      <c r="AK13" s="304"/>
      <c r="AL13" s="283">
        <v>0.11364493582426199</v>
      </c>
      <c r="AM13" s="283">
        <v>6.4041525254002696E-2</v>
      </c>
      <c r="AN13" s="299">
        <v>307521856.64125139</v>
      </c>
      <c r="AO13" s="283">
        <v>6.4698699781788341E-2</v>
      </c>
      <c r="AP13" s="304"/>
      <c r="AQ13" s="283">
        <v>0.13751701410766601</v>
      </c>
      <c r="AR13" s="283">
        <v>7.7166942219140597E-2</v>
      </c>
      <c r="AS13" s="299">
        <v>372119419.06101418</v>
      </c>
      <c r="AT13" s="283">
        <v>7.8289207927383794E-2</v>
      </c>
      <c r="AU13" s="317"/>
      <c r="AV13" s="283">
        <v>0.25219732201313499</v>
      </c>
      <c r="AW13" s="283">
        <v>0.155437135927741</v>
      </c>
      <c r="AX13" s="299">
        <v>1091908768.5577049</v>
      </c>
      <c r="AY13" s="283">
        <v>0.22972376135342548</v>
      </c>
      <c r="AZ13" s="304"/>
      <c r="BA13" s="283">
        <v>0.233103230449904</v>
      </c>
      <c r="BB13" s="283">
        <v>0.132756652070948</v>
      </c>
      <c r="BC13" s="299">
        <v>1009239349.8695487</v>
      </c>
      <c r="BD13" s="283">
        <v>0.21233116376944447</v>
      </c>
      <c r="BE13" s="304"/>
      <c r="BF13" s="283">
        <v>0.27311435995118699</v>
      </c>
      <c r="BG13" s="283">
        <v>0.15831416728320599</v>
      </c>
      <c r="BH13" s="299">
        <v>1182470781.4867067</v>
      </c>
      <c r="BI13" s="283">
        <v>0.24877686070097266</v>
      </c>
    </row>
    <row r="14" spans="1:61" s="275" customFormat="1" ht="15" customHeight="1">
      <c r="B14" s="523">
        <f t="shared" si="0"/>
        <v>4</v>
      </c>
      <c r="C14" s="792" t="s">
        <v>713</v>
      </c>
      <c r="D14" s="289">
        <v>2015</v>
      </c>
      <c r="E14" s="289">
        <v>2016</v>
      </c>
      <c r="F14" s="627">
        <v>9489616</v>
      </c>
      <c r="G14" s="656"/>
      <c r="H14" s="820"/>
      <c r="I14" s="817"/>
      <c r="J14" s="819"/>
      <c r="K14" s="628">
        <v>759.62347</v>
      </c>
      <c r="L14" s="628">
        <v>0.18324347999999999</v>
      </c>
      <c r="M14" s="654"/>
      <c r="N14" s="825"/>
      <c r="O14" s="825"/>
      <c r="P14" s="825"/>
      <c r="Q14" s="630"/>
      <c r="R14" s="283">
        <v>1E-3</v>
      </c>
      <c r="S14" s="653"/>
      <c r="T14" s="655"/>
      <c r="U14" s="653"/>
      <c r="V14" s="304"/>
      <c r="W14" s="653"/>
      <c r="X14" s="653"/>
      <c r="Y14" s="655"/>
      <c r="Z14" s="653"/>
      <c r="AA14" s="304"/>
      <c r="AB14" s="653"/>
      <c r="AC14" s="653"/>
      <c r="AD14" s="655"/>
      <c r="AE14" s="653"/>
      <c r="AF14" s="317"/>
      <c r="AG14" s="653"/>
      <c r="AH14" s="653"/>
      <c r="AI14" s="655"/>
      <c r="AJ14" s="653"/>
      <c r="AK14" s="826"/>
      <c r="AL14" s="653"/>
      <c r="AM14" s="653"/>
      <c r="AN14" s="655"/>
      <c r="AO14" s="653"/>
      <c r="AP14" s="304"/>
      <c r="AQ14" s="653"/>
      <c r="AR14" s="653"/>
      <c r="AS14" s="655"/>
      <c r="AT14" s="653"/>
      <c r="AU14" s="317"/>
      <c r="AV14" s="653"/>
      <c r="AW14" s="653"/>
      <c r="AX14" s="655"/>
      <c r="AY14" s="653"/>
      <c r="AZ14" s="304"/>
      <c r="BA14" s="653"/>
      <c r="BB14" s="653"/>
      <c r="BC14" s="655"/>
      <c r="BD14" s="653"/>
      <c r="BE14" s="304"/>
      <c r="BF14" s="653"/>
      <c r="BG14" s="653"/>
      <c r="BH14" s="655"/>
      <c r="BI14" s="653"/>
    </row>
    <row r="15" spans="1:61" s="275" customFormat="1" ht="15" customHeight="1">
      <c r="B15" s="523">
        <f t="shared" si="0"/>
        <v>5</v>
      </c>
      <c r="C15" s="576" t="s">
        <v>12</v>
      </c>
      <c r="D15" s="289" t="s">
        <v>500</v>
      </c>
      <c r="E15" s="289" t="s">
        <v>500</v>
      </c>
      <c r="F15" s="627">
        <v>10232625</v>
      </c>
      <c r="G15" s="627">
        <v>119460660000</v>
      </c>
      <c r="H15" s="300">
        <v>68.295169999999999</v>
      </c>
      <c r="I15" s="306">
        <v>109.883</v>
      </c>
      <c r="J15" s="628">
        <v>97.559483999999998</v>
      </c>
      <c r="K15" s="628">
        <v>2.5707952999999999</v>
      </c>
      <c r="L15" s="628">
        <v>2.9061056999999999</v>
      </c>
      <c r="M15" s="314">
        <v>32529538979.943287</v>
      </c>
      <c r="N15" s="629">
        <v>1.4024409843539822</v>
      </c>
      <c r="O15" s="629">
        <v>2.8048819687079645</v>
      </c>
      <c r="P15" s="629">
        <v>4.4878111499327433</v>
      </c>
      <c r="Q15" s="630"/>
      <c r="R15" s="283">
        <v>4.5699999999999998E-2</v>
      </c>
      <c r="S15" s="283">
        <v>2.699E-2</v>
      </c>
      <c r="T15" s="299">
        <v>213356626.640625</v>
      </c>
      <c r="U15" s="283">
        <v>6.5588579897235596E-3</v>
      </c>
      <c r="V15" s="304"/>
      <c r="W15" s="283">
        <v>3.5099999999999999E-2</v>
      </c>
      <c r="X15" s="283">
        <v>1.9019999999999999E-2</v>
      </c>
      <c r="Y15" s="299">
        <v>163869093.984375</v>
      </c>
      <c r="Z15" s="283">
        <v>5.0375473837920553E-3</v>
      </c>
      <c r="AA15" s="304"/>
      <c r="AB15" s="283">
        <v>4.6699999999999998E-2</v>
      </c>
      <c r="AC15" s="283">
        <v>2.8830000000000001E-2</v>
      </c>
      <c r="AD15" s="299">
        <v>218025261.796875</v>
      </c>
      <c r="AE15" s="283">
        <v>6.7023778582076636E-3</v>
      </c>
      <c r="AF15" s="317"/>
      <c r="AG15" s="283">
        <v>9.8140000000000005E-2</v>
      </c>
      <c r="AH15" s="283">
        <v>6.3289999999999999E-2</v>
      </c>
      <c r="AI15" s="299">
        <v>916359708.46875</v>
      </c>
      <c r="AJ15" s="283">
        <v>2.8170079786059961E-2</v>
      </c>
      <c r="AK15" s="304"/>
      <c r="AL15" s="283">
        <v>8.2379999999999995E-2</v>
      </c>
      <c r="AM15" s="283">
        <v>5.0849999999999999E-2</v>
      </c>
      <c r="AN15" s="299">
        <v>769204328.34375</v>
      </c>
      <c r="AO15" s="283">
        <v>2.3646333531441001E-2</v>
      </c>
      <c r="AP15" s="304"/>
      <c r="AQ15" s="283">
        <v>9.7909999999999997E-2</v>
      </c>
      <c r="AR15" s="283">
        <v>6.3839999999999994E-2</v>
      </c>
      <c r="AS15" s="299">
        <v>914212136.296875</v>
      </c>
      <c r="AT15" s="283">
        <v>2.8104060646557273E-2</v>
      </c>
      <c r="AU15" s="317"/>
      <c r="AV15" s="283">
        <v>0.15872</v>
      </c>
      <c r="AW15" s="283">
        <v>0.1042</v>
      </c>
      <c r="AX15" s="299">
        <v>2371218470.4000001</v>
      </c>
      <c r="AY15" s="283">
        <v>7.2894315282550443E-2</v>
      </c>
      <c r="AZ15" s="304"/>
      <c r="BA15" s="283">
        <v>0.14146</v>
      </c>
      <c r="BB15" s="283">
        <v>8.9109999999999995E-2</v>
      </c>
      <c r="BC15" s="299">
        <v>2113360413.45</v>
      </c>
      <c r="BD15" s="283">
        <v>6.4967425906436393E-2</v>
      </c>
      <c r="BE15" s="304"/>
      <c r="BF15" s="283">
        <v>0.16261999999999999</v>
      </c>
      <c r="BG15" s="283">
        <v>0.10564999999999999</v>
      </c>
      <c r="BH15" s="299">
        <v>2429483037.1499996</v>
      </c>
      <c r="BI15" s="283">
        <v>7.4685443241232038E-2</v>
      </c>
    </row>
    <row r="16" spans="1:61" s="275" customFormat="1" ht="14">
      <c r="B16" s="523">
        <f t="shared" si="0"/>
        <v>6</v>
      </c>
      <c r="C16" s="576" t="s">
        <v>688</v>
      </c>
      <c r="D16" s="289" t="s">
        <v>273</v>
      </c>
      <c r="E16" s="289" t="s">
        <v>500</v>
      </c>
      <c r="F16" s="627">
        <v>190519296.99999997</v>
      </c>
      <c r="G16" s="627">
        <v>1631051283287.4355</v>
      </c>
      <c r="H16" s="300">
        <v>79.543671000000003</v>
      </c>
      <c r="I16" s="300">
        <v>106.63637</v>
      </c>
      <c r="J16" s="628">
        <v>95.202979999999997</v>
      </c>
      <c r="K16" s="628">
        <v>1.5713184</v>
      </c>
      <c r="L16" s="628">
        <v>1.6587826000000001</v>
      </c>
      <c r="M16" s="314">
        <v>867278354939.55139</v>
      </c>
      <c r="N16" s="629">
        <v>1.2652456135175145</v>
      </c>
      <c r="O16" s="629">
        <v>2.530491227035029</v>
      </c>
      <c r="P16" s="629">
        <v>4.048785963256047</v>
      </c>
      <c r="Q16" s="630"/>
      <c r="R16" s="283">
        <v>2.6468696312764599E-2</v>
      </c>
      <c r="S16" s="283">
        <v>1.53326309255007E-2</v>
      </c>
      <c r="T16" s="299">
        <v>2300776320.1440711</v>
      </c>
      <c r="U16" s="283">
        <v>2.6528695280357058E-3</v>
      </c>
      <c r="V16" s="304"/>
      <c r="W16" s="283">
        <v>1.27175381641791E-2</v>
      </c>
      <c r="X16" s="283">
        <v>5.9583362519788196E-3</v>
      </c>
      <c r="Y16" s="299">
        <v>1105464746.4658453</v>
      </c>
      <c r="Z16" s="283">
        <v>1.2746366148419504E-3</v>
      </c>
      <c r="AA16" s="304"/>
      <c r="AB16" s="283">
        <v>1.6897851070117299E-2</v>
      </c>
      <c r="AC16" s="283">
        <v>7.9224984587618202E-3</v>
      </c>
      <c r="AD16" s="299">
        <v>1468836059.9270592</v>
      </c>
      <c r="AE16" s="283">
        <v>1.6936154944503785E-3</v>
      </c>
      <c r="AF16" s="317"/>
      <c r="AG16" s="283">
        <v>7.2100727396320299E-2</v>
      </c>
      <c r="AH16" s="283">
        <v>4.2001561328607898E-2</v>
      </c>
      <c r="AI16" s="299">
        <v>12534629155.771217</v>
      </c>
      <c r="AJ16" s="283">
        <v>1.4452832916192024E-2</v>
      </c>
      <c r="AK16" s="304"/>
      <c r="AL16" s="283">
        <v>5.10870170252904E-2</v>
      </c>
      <c r="AM16" s="283">
        <v>2.5867161610276301E-2</v>
      </c>
      <c r="AN16" s="299">
        <v>8881419594.6553879</v>
      </c>
      <c r="AO16" s="283">
        <v>1.0240564109632847E-2</v>
      </c>
      <c r="AP16" s="304"/>
      <c r="AQ16" s="283">
        <v>6.5687809108137499E-2</v>
      </c>
      <c r="AR16" s="283">
        <v>3.3704429303248698E-2</v>
      </c>
      <c r="AS16" s="299">
        <v>11419750631.636703</v>
      </c>
      <c r="AT16" s="283">
        <v>1.3167341911159135E-2</v>
      </c>
      <c r="AU16" s="317"/>
      <c r="AV16" s="283">
        <v>0.13279309857605201</v>
      </c>
      <c r="AW16" s="283">
        <v>8.0235151188139897E-2</v>
      </c>
      <c r="AX16" s="299">
        <v>36937485769.255241</v>
      </c>
      <c r="AY16" s="283">
        <v>4.2590116032389339E-2</v>
      </c>
      <c r="AZ16" s="304"/>
      <c r="BA16" s="283">
        <v>0.110879474514829</v>
      </c>
      <c r="BB16" s="283">
        <v>6.05676955442115E-2</v>
      </c>
      <c r="BC16" s="299">
        <v>30842032122.990166</v>
      </c>
      <c r="BD16" s="283">
        <v>3.5561860788212371E-2</v>
      </c>
      <c r="BE16" s="304"/>
      <c r="BF16" s="283">
        <v>0.137309867268985</v>
      </c>
      <c r="BG16" s="283">
        <v>7.6502998012674503E-2</v>
      </c>
      <c r="BH16" s="299">
        <v>38193861899.545479</v>
      </c>
      <c r="BI16" s="283">
        <v>4.4038758354816271E-2</v>
      </c>
    </row>
    <row r="17" spans="2:61" s="275" customFormat="1" ht="15" customHeight="1">
      <c r="B17" s="523">
        <f t="shared" si="0"/>
        <v>7</v>
      </c>
      <c r="C17" s="576" t="s">
        <v>714</v>
      </c>
      <c r="D17" s="577" t="s">
        <v>501</v>
      </c>
      <c r="E17" s="565" t="s">
        <v>501</v>
      </c>
      <c r="F17" s="627">
        <v>17586017</v>
      </c>
      <c r="G17" s="656"/>
      <c r="H17" s="300">
        <v>86.925362000000007</v>
      </c>
      <c r="I17" s="306">
        <v>102.75977</v>
      </c>
      <c r="J17" s="628">
        <v>106.97589000000001</v>
      </c>
      <c r="K17" s="628">
        <v>242.41741999999999</v>
      </c>
      <c r="L17" s="628">
        <v>222.24197000000001</v>
      </c>
      <c r="M17" s="654"/>
      <c r="N17" s="629">
        <v>1.6118490785535744</v>
      </c>
      <c r="O17" s="629">
        <v>3.2236981571071488</v>
      </c>
      <c r="P17" s="629">
        <v>5.157917051371439</v>
      </c>
      <c r="Q17" s="630"/>
      <c r="R17" s="283">
        <v>2.3300000000000001E-2</v>
      </c>
      <c r="S17" s="283">
        <v>6.1000000000000004E-3</v>
      </c>
      <c r="T17" s="299">
        <v>186950351.97062501</v>
      </c>
      <c r="U17" s="653"/>
      <c r="V17" s="304"/>
      <c r="W17" s="283">
        <v>2.1400000000000002E-2</v>
      </c>
      <c r="X17" s="283">
        <v>5.4999999999999997E-3</v>
      </c>
      <c r="Y17" s="299">
        <v>171705473.48375002</v>
      </c>
      <c r="Z17" s="283"/>
      <c r="AA17" s="304"/>
      <c r="AB17" s="283">
        <v>3.5799999999999998E-2</v>
      </c>
      <c r="AC17" s="283">
        <v>0.01</v>
      </c>
      <c r="AD17" s="299">
        <v>287245605.17374998</v>
      </c>
      <c r="AE17" s="653"/>
      <c r="AF17" s="317"/>
      <c r="AG17" s="283">
        <v>0.21929999999999999</v>
      </c>
      <c r="AH17" s="283">
        <v>9.5600000000000004E-2</v>
      </c>
      <c r="AI17" s="299">
        <v>3519159844.3912501</v>
      </c>
      <c r="AJ17" s="653"/>
      <c r="AK17" s="304"/>
      <c r="AL17" s="283">
        <v>0.21460000000000001</v>
      </c>
      <c r="AM17" s="283">
        <v>9.2299999999999993E-2</v>
      </c>
      <c r="AN17" s="299">
        <v>3443737813.9825001</v>
      </c>
      <c r="AO17" s="653"/>
      <c r="AP17" s="304"/>
      <c r="AQ17" s="283">
        <v>0.25769999999999998</v>
      </c>
      <c r="AR17" s="283">
        <v>0.1193</v>
      </c>
      <c r="AS17" s="299">
        <v>4135373880.07125</v>
      </c>
      <c r="AT17" s="653"/>
      <c r="AU17" s="317"/>
      <c r="AV17" s="283">
        <v>0.42380000000000001</v>
      </c>
      <c r="AW17" s="283">
        <v>0.24279999999999999</v>
      </c>
      <c r="AX17" s="299">
        <v>10881312846.716</v>
      </c>
      <c r="AY17" s="653"/>
      <c r="AZ17" s="304"/>
      <c r="BA17" s="283">
        <v>0.4199</v>
      </c>
      <c r="BB17" s="283">
        <v>0.23880000000000001</v>
      </c>
      <c r="BC17" s="299">
        <v>10781178065.917999</v>
      </c>
      <c r="BD17" s="653"/>
      <c r="BE17" s="304"/>
      <c r="BF17" s="283">
        <v>0.46160000000000001</v>
      </c>
      <c r="BG17" s="283">
        <v>0.27579999999999999</v>
      </c>
      <c r="BH17" s="299">
        <v>11851849952.912001</v>
      </c>
      <c r="BI17" s="653"/>
    </row>
    <row r="18" spans="2:61" s="275" customFormat="1" ht="15" customHeight="1">
      <c r="B18" s="523">
        <f t="shared" si="0"/>
        <v>8</v>
      </c>
      <c r="C18" s="576" t="s">
        <v>14</v>
      </c>
      <c r="D18" s="289" t="s">
        <v>502</v>
      </c>
      <c r="E18" s="289" t="s">
        <v>502</v>
      </c>
      <c r="F18" s="627">
        <v>17256219</v>
      </c>
      <c r="G18" s="627">
        <v>60458209712307.648</v>
      </c>
      <c r="H18" s="300">
        <v>83.727997999999999</v>
      </c>
      <c r="I18" s="306">
        <v>103.34032000000001</v>
      </c>
      <c r="J18" s="628">
        <v>108.49979999999999</v>
      </c>
      <c r="K18" s="628">
        <v>387.36</v>
      </c>
      <c r="L18" s="628">
        <v>370.19873999999999</v>
      </c>
      <c r="M18" s="314">
        <v>120443198454.83989</v>
      </c>
      <c r="N18" s="629">
        <v>1.6143174594597336</v>
      </c>
      <c r="O18" s="629">
        <v>3.2286349189194672</v>
      </c>
      <c r="P18" s="629">
        <v>5.165815870271147</v>
      </c>
      <c r="Q18" s="630"/>
      <c r="R18" s="283">
        <v>3.329084628306053E-3</v>
      </c>
      <c r="S18" s="283">
        <v>2.2127123323578335E-3</v>
      </c>
      <c r="T18" s="299">
        <v>26210382.370859675</v>
      </c>
      <c r="U18" s="283">
        <v>2.1761612699688679E-4</v>
      </c>
      <c r="V18" s="304"/>
      <c r="W18" s="283">
        <v>1.0460239133209305E-3</v>
      </c>
      <c r="X18" s="283">
        <v>7.3931727872095048E-4</v>
      </c>
      <c r="Y18" s="299">
        <v>8235503.0881732404</v>
      </c>
      <c r="Z18" s="283">
        <v>6.837665550090102E-5</v>
      </c>
      <c r="AA18" s="304"/>
      <c r="AB18" s="283">
        <v>9.9867890821258134E-4</v>
      </c>
      <c r="AC18" s="283">
        <v>6.4531390682346973E-4</v>
      </c>
      <c r="AD18" s="299">
        <v>7862748.7650512233</v>
      </c>
      <c r="AE18" s="283">
        <v>6.5281799768870773E-5</v>
      </c>
      <c r="AF18" s="317"/>
      <c r="AG18" s="283">
        <v>9.8193850176285704E-3</v>
      </c>
      <c r="AH18" s="283">
        <v>5.4630707740178589E-3</v>
      </c>
      <c r="AI18" s="299">
        <v>154618980.70743468</v>
      </c>
      <c r="AJ18" s="283">
        <v>1.2837502050014804E-3</v>
      </c>
      <c r="AK18" s="304"/>
      <c r="AL18" s="283">
        <v>3.5749626496215056E-3</v>
      </c>
      <c r="AM18" s="283">
        <v>1.8599143740713161E-3</v>
      </c>
      <c r="AN18" s="299">
        <v>56292433.788803682</v>
      </c>
      <c r="AO18" s="283">
        <v>4.673774402454988E-4</v>
      </c>
      <c r="AP18" s="304"/>
      <c r="AQ18" s="283">
        <v>4.0192868593048508E-3</v>
      </c>
      <c r="AR18" s="283">
        <v>1.9669385117709096E-3</v>
      </c>
      <c r="AS18" s="299">
        <v>63288896.019537859</v>
      </c>
      <c r="AT18" s="283">
        <v>5.2546674973321967E-4</v>
      </c>
      <c r="AU18" s="317"/>
      <c r="AV18" s="283">
        <v>2.4541367841738215E-2</v>
      </c>
      <c r="AW18" s="283">
        <v>1.2552738178009068E-2</v>
      </c>
      <c r="AX18" s="299">
        <v>618297178.33342433</v>
      </c>
      <c r="AY18" s="283">
        <v>5.1335167636323981E-3</v>
      </c>
      <c r="AZ18" s="304"/>
      <c r="BA18" s="283">
        <v>1.1675653549557734E-2</v>
      </c>
      <c r="BB18" s="283">
        <v>5.165785565825665E-3</v>
      </c>
      <c r="BC18" s="299">
        <v>294157346.54417157</v>
      </c>
      <c r="BD18" s="283">
        <v>2.4422910576761686E-3</v>
      </c>
      <c r="BE18" s="304"/>
      <c r="BF18" s="283">
        <v>1.4498227254336998E-2</v>
      </c>
      <c r="BG18" s="283">
        <v>6.1246361147730376E-3</v>
      </c>
      <c r="BH18" s="299">
        <v>365269493.53440762</v>
      </c>
      <c r="BI18" s="283">
        <v>3.0327116700688186E-3</v>
      </c>
    </row>
    <row r="19" spans="2:61" s="275" customFormat="1" ht="15" customHeight="1">
      <c r="B19" s="523">
        <f t="shared" si="0"/>
        <v>9</v>
      </c>
      <c r="C19" s="576" t="s">
        <v>15</v>
      </c>
      <c r="D19" s="289" t="s">
        <v>503</v>
      </c>
      <c r="E19" s="289" t="s">
        <v>503</v>
      </c>
      <c r="F19" s="627">
        <v>45062797.849078044</v>
      </c>
      <c r="G19" s="627">
        <v>244788090886863.09</v>
      </c>
      <c r="H19" s="300">
        <v>79.671288000000004</v>
      </c>
      <c r="I19" s="306">
        <v>103.41503</v>
      </c>
      <c r="J19" s="628">
        <v>100</v>
      </c>
      <c r="K19" s="628">
        <v>1191.7421999999999</v>
      </c>
      <c r="L19" s="628">
        <v>1196.9546</v>
      </c>
      <c r="M19" s="314">
        <v>163647662120.35999</v>
      </c>
      <c r="N19" s="629">
        <v>1.510529295727334</v>
      </c>
      <c r="O19" s="629">
        <v>3.0210585914546679</v>
      </c>
      <c r="P19" s="629">
        <v>4.8336937463274685</v>
      </c>
      <c r="Q19" s="630"/>
      <c r="R19" s="283">
        <v>2.6092327548458399E-2</v>
      </c>
      <c r="S19" s="283">
        <v>1.45006020998411E-2</v>
      </c>
      <c r="T19" s="299">
        <v>536455684.7884506</v>
      </c>
      <c r="U19" s="283">
        <v>3.2781139543191081E-3</v>
      </c>
      <c r="V19" s="304"/>
      <c r="W19" s="283">
        <v>2.0896873546946301E-2</v>
      </c>
      <c r="X19" s="283">
        <v>1.1124149202351601E-2</v>
      </c>
      <c r="Y19" s="299">
        <v>429637662.17272812</v>
      </c>
      <c r="Z19" s="283">
        <v>2.625382218150707E-3</v>
      </c>
      <c r="AA19" s="304"/>
      <c r="AB19" s="283">
        <v>2.01966820395711E-2</v>
      </c>
      <c r="AC19" s="283">
        <v>1.0264946548568301E-2</v>
      </c>
      <c r="AD19" s="299">
        <v>415241793.73690456</v>
      </c>
      <c r="AE19" s="283">
        <v>2.5374135405093752E-3</v>
      </c>
      <c r="AF19" s="317"/>
      <c r="AG19" s="283">
        <v>8.1393284338717606E-2</v>
      </c>
      <c r="AH19" s="283">
        <v>4.5038845637707998E-2</v>
      </c>
      <c r="AI19" s="299">
        <v>3346875820.5656972</v>
      </c>
      <c r="AJ19" s="283">
        <v>2.0451717899300809E-2</v>
      </c>
      <c r="AK19" s="304"/>
      <c r="AL19" s="283">
        <v>7.3278144149354504E-2</v>
      </c>
      <c r="AM19" s="283">
        <v>3.8820207089848201E-2</v>
      </c>
      <c r="AN19" s="299">
        <v>3013182854.3591413</v>
      </c>
      <c r="AO19" s="283">
        <v>1.8412623897694293E-2</v>
      </c>
      <c r="AP19" s="304"/>
      <c r="AQ19" s="283">
        <v>7.4460896793519998E-2</v>
      </c>
      <c r="AR19" s="283">
        <v>3.8767558961819201E-2</v>
      </c>
      <c r="AS19" s="299">
        <v>3061817410.1290526</v>
      </c>
      <c r="AT19" s="283">
        <v>1.8709814551931329E-2</v>
      </c>
      <c r="AU19" s="317"/>
      <c r="AV19" s="283">
        <v>0.15841257326559099</v>
      </c>
      <c r="AW19" s="283">
        <v>9.2287809031297297E-2</v>
      </c>
      <c r="AX19" s="299">
        <v>10422230098.096605</v>
      </c>
      <c r="AY19" s="283">
        <v>6.3687008803286399E-2</v>
      </c>
      <c r="AZ19" s="304"/>
      <c r="BA19" s="283">
        <v>0.15210662483658799</v>
      </c>
      <c r="BB19" s="283">
        <v>8.5344520170976101E-2</v>
      </c>
      <c r="BC19" s="299">
        <v>10007351126.314409</v>
      </c>
      <c r="BD19" s="283">
        <v>6.1151812354973807E-2</v>
      </c>
      <c r="BE19" s="304"/>
      <c r="BF19" s="283">
        <v>0.157113899421747</v>
      </c>
      <c r="BG19" s="283">
        <v>8.7245080369435096E-2</v>
      </c>
      <c r="BH19" s="299">
        <v>10336788157.826944</v>
      </c>
      <c r="BI19" s="283">
        <v>6.31648996624493E-2</v>
      </c>
    </row>
    <row r="20" spans="2:61" s="275" customFormat="1" ht="15" customHeight="1">
      <c r="B20" s="523"/>
      <c r="C20" s="576" t="s">
        <v>279</v>
      </c>
      <c r="D20" s="289" t="s">
        <v>501</v>
      </c>
      <c r="E20" s="289" t="s">
        <v>501</v>
      </c>
      <c r="F20" s="627">
        <v>47203862</v>
      </c>
      <c r="G20" s="627">
        <v>334736992429933.12</v>
      </c>
      <c r="H20" s="300">
        <v>79.671287000000007</v>
      </c>
      <c r="I20" s="306">
        <v>103.41503</v>
      </c>
      <c r="J20" s="628">
        <v>111.99978</v>
      </c>
      <c r="K20" s="628">
        <v>1191.7421999999999</v>
      </c>
      <c r="L20" s="628">
        <v>1196.9546</v>
      </c>
      <c r="M20" s="314">
        <v>199804863259.50571</v>
      </c>
      <c r="N20" s="629">
        <v>1.6154610174221331</v>
      </c>
      <c r="O20" s="629">
        <v>3.2309220348442662</v>
      </c>
      <c r="P20" s="629">
        <v>5.1694752557508252</v>
      </c>
      <c r="Q20" s="630"/>
      <c r="R20" s="283">
        <v>2.6801886087017199E-2</v>
      </c>
      <c r="S20" s="283">
        <v>1.79396078738744E-2</v>
      </c>
      <c r="T20" s="299">
        <v>577225842.81227148</v>
      </c>
      <c r="U20" s="283">
        <v>2.888947913457807E-3</v>
      </c>
      <c r="V20" s="304"/>
      <c r="W20" s="283">
        <v>2.01129329723094E-2</v>
      </c>
      <c r="X20" s="283">
        <v>1.2937275150254101E-2</v>
      </c>
      <c r="Y20" s="299">
        <v>433167451.30081511</v>
      </c>
      <c r="Z20" s="283">
        <v>2.1679524924186609E-3</v>
      </c>
      <c r="AA20" s="304"/>
      <c r="AB20" s="283">
        <v>1.9125557994818899E-2</v>
      </c>
      <c r="AC20" s="283">
        <v>1.1698870127574999E-2</v>
      </c>
      <c r="AD20" s="299">
        <v>411902591.36882031</v>
      </c>
      <c r="AE20" s="283">
        <v>2.0615243525571396E-3</v>
      </c>
      <c r="AF20" s="317"/>
      <c r="AG20" s="283">
        <v>6.9113623340729402E-2</v>
      </c>
      <c r="AH20" s="283">
        <v>4.11738268442765E-2</v>
      </c>
      <c r="AI20" s="299">
        <v>2976967318.8773899</v>
      </c>
      <c r="AJ20" s="283">
        <v>1.4899373670454245E-2</v>
      </c>
      <c r="AK20" s="304"/>
      <c r="AL20" s="283">
        <v>5.8821660325015998E-2</v>
      </c>
      <c r="AM20" s="283">
        <v>3.3227373657262103E-2</v>
      </c>
      <c r="AN20" s="299">
        <v>2533656202.1410489</v>
      </c>
      <c r="AO20" s="283">
        <v>1.2680653317483805E-2</v>
      </c>
      <c r="AP20" s="304"/>
      <c r="AQ20" s="283">
        <v>5.9067657346319503E-2</v>
      </c>
      <c r="AR20" s="283">
        <v>3.25784666676735E-2</v>
      </c>
      <c r="AS20" s="299">
        <v>2544252160.7605438</v>
      </c>
      <c r="AT20" s="283">
        <v>1.2733684852585796E-2</v>
      </c>
      <c r="AU20" s="317"/>
      <c r="AV20" s="283">
        <v>0.13540436148933199</v>
      </c>
      <c r="AW20" s="283">
        <v>7.9539999772411302E-2</v>
      </c>
      <c r="AX20" s="299">
        <v>9331748839.1531906</v>
      </c>
      <c r="AY20" s="283">
        <v>4.6704312832631878E-2</v>
      </c>
      <c r="AZ20" s="304"/>
      <c r="BA20" s="283">
        <v>0.124617754253361</v>
      </c>
      <c r="BB20" s="283">
        <v>6.9738150905940294E-2</v>
      </c>
      <c r="BC20" s="299">
        <v>8588361340.8073254</v>
      </c>
      <c r="BD20" s="283">
        <v>4.2983745243742134E-2</v>
      </c>
      <c r="BE20" s="304"/>
      <c r="BF20" s="283">
        <v>0.12784824642440901</v>
      </c>
      <c r="BG20" s="283">
        <v>7.0625110844557595E-2</v>
      </c>
      <c r="BH20" s="299">
        <v>8810999232.4933033</v>
      </c>
      <c r="BI20" s="283">
        <v>4.4098021883729702E-2</v>
      </c>
    </row>
    <row r="21" spans="2:61" s="275" customFormat="1" ht="15" customHeight="1">
      <c r="B21" s="523">
        <f>B19+1</f>
        <v>10</v>
      </c>
      <c r="C21" s="792" t="s">
        <v>715</v>
      </c>
      <c r="D21" s="289">
        <v>2014</v>
      </c>
      <c r="E21" s="642"/>
      <c r="F21" s="627">
        <v>747155</v>
      </c>
      <c r="G21" s="656"/>
      <c r="H21" s="300">
        <v>84.413689000000005</v>
      </c>
      <c r="I21" s="306">
        <v>101.84267</v>
      </c>
      <c r="J21" s="819"/>
      <c r="K21" s="628">
        <v>294.41086000000001</v>
      </c>
      <c r="L21" s="628">
        <v>220.57248999999999</v>
      </c>
      <c r="M21" s="654"/>
      <c r="N21" s="825"/>
      <c r="O21" s="825"/>
      <c r="P21" s="825"/>
      <c r="Q21" s="630"/>
      <c r="R21" s="653"/>
      <c r="S21" s="653"/>
      <c r="T21" s="655"/>
      <c r="U21" s="653"/>
      <c r="V21" s="304"/>
      <c r="W21" s="653"/>
      <c r="X21" s="653"/>
      <c r="Y21" s="655"/>
      <c r="Z21" s="653"/>
      <c r="AA21" s="304"/>
      <c r="AB21" s="653"/>
      <c r="AC21" s="653"/>
      <c r="AD21" s="655"/>
      <c r="AE21" s="653"/>
      <c r="AF21" s="317"/>
      <c r="AG21" s="653"/>
      <c r="AH21" s="653"/>
      <c r="AI21" s="655"/>
      <c r="AJ21" s="653"/>
      <c r="AK21" s="826"/>
      <c r="AL21" s="653"/>
      <c r="AM21" s="653"/>
      <c r="AN21" s="655"/>
      <c r="AO21" s="653"/>
      <c r="AP21" s="304"/>
      <c r="AQ21" s="653"/>
      <c r="AR21" s="653"/>
      <c r="AS21" s="655"/>
      <c r="AT21" s="653"/>
      <c r="AU21" s="317"/>
      <c r="AV21" s="653"/>
      <c r="AW21" s="653"/>
      <c r="AX21" s="655"/>
      <c r="AY21" s="653"/>
      <c r="AZ21" s="304"/>
      <c r="BA21" s="653"/>
      <c r="BB21" s="653"/>
      <c r="BC21" s="655"/>
      <c r="BD21" s="653"/>
      <c r="BE21" s="304"/>
      <c r="BF21" s="653"/>
      <c r="BG21" s="653"/>
      <c r="BH21" s="655"/>
      <c r="BI21" s="653"/>
    </row>
    <row r="22" spans="2:61" s="275" customFormat="1" ht="14">
      <c r="B22" s="523">
        <f>B21+1</f>
        <v>11</v>
      </c>
      <c r="C22" s="576" t="s">
        <v>16</v>
      </c>
      <c r="D22" s="289" t="s">
        <v>503</v>
      </c>
      <c r="E22" s="289" t="s">
        <v>503</v>
      </c>
      <c r="F22" s="627">
        <v>4551553</v>
      </c>
      <c r="G22" s="627">
        <v>13618178980530.934</v>
      </c>
      <c r="H22" s="300">
        <v>63.470568999999998</v>
      </c>
      <c r="I22" s="300">
        <v>104.87815000000001</v>
      </c>
      <c r="J22" s="628">
        <v>100</v>
      </c>
      <c r="K22" s="628">
        <v>278.96140000000003</v>
      </c>
      <c r="L22" s="628">
        <v>343.78566999999998</v>
      </c>
      <c r="M22" s="314">
        <v>30984701418.839245</v>
      </c>
      <c r="N22" s="629">
        <v>1.5237332592081221</v>
      </c>
      <c r="O22" s="629">
        <v>3.0474665184162442</v>
      </c>
      <c r="P22" s="629">
        <v>4.8759464294659898</v>
      </c>
      <c r="Q22" s="630"/>
      <c r="R22" s="283">
        <v>9.5945330222765475E-3</v>
      </c>
      <c r="S22" s="283">
        <v>6.7035550533663148E-3</v>
      </c>
      <c r="T22" s="299">
        <v>19924449.162270986</v>
      </c>
      <c r="U22" s="283">
        <v>6.4304150919319717E-4</v>
      </c>
      <c r="V22" s="304"/>
      <c r="W22" s="283">
        <v>5.2631521872631955E-3</v>
      </c>
      <c r="X22" s="283">
        <v>3.9847356759854539E-3</v>
      </c>
      <c r="Y22" s="299">
        <v>10929704.233123677</v>
      </c>
      <c r="Z22" s="283">
        <v>3.5274518496661143E-4</v>
      </c>
      <c r="AA22" s="304"/>
      <c r="AB22" s="283">
        <v>9.4311407349506639E-3</v>
      </c>
      <c r="AC22" s="283">
        <v>9.8901664594047752E-3</v>
      </c>
      <c r="AD22" s="299">
        <v>19585141.213174023</v>
      </c>
      <c r="AE22" s="283">
        <v>6.3209068722107841E-4</v>
      </c>
      <c r="AF22" s="317"/>
      <c r="AG22" s="283">
        <v>2.1039966214896285E-2</v>
      </c>
      <c r="AH22" s="283">
        <v>1.340528915063636E-2</v>
      </c>
      <c r="AI22" s="299">
        <v>87385125.727595225</v>
      </c>
      <c r="AJ22" s="283">
        <v>2.8202668325363798E-3</v>
      </c>
      <c r="AK22" s="304"/>
      <c r="AL22" s="283">
        <v>1.2003017879747646E-2</v>
      </c>
      <c r="AM22" s="283">
        <v>7.4485935413071969E-3</v>
      </c>
      <c r="AN22" s="299">
        <v>49852039.486152373</v>
      </c>
      <c r="AO22" s="283">
        <v>1.608924314366362E-3</v>
      </c>
      <c r="AP22" s="304"/>
      <c r="AQ22" s="283">
        <v>1.6191765173280689E-2</v>
      </c>
      <c r="AR22" s="283">
        <v>1.2043653823985081E-2</v>
      </c>
      <c r="AS22" s="299">
        <v>67249130.581638888</v>
      </c>
      <c r="AT22" s="283">
        <v>2.1703978899971013E-3</v>
      </c>
      <c r="AU22" s="317"/>
      <c r="AV22" s="283">
        <v>3.9787957628385107E-2</v>
      </c>
      <c r="AW22" s="283">
        <v>2.4041368845737637E-2</v>
      </c>
      <c r="AX22" s="299">
        <v>264401616.94472972</v>
      </c>
      <c r="AY22" s="283">
        <v>8.5332956213019645E-3</v>
      </c>
      <c r="AZ22" s="304"/>
      <c r="BA22" s="283">
        <v>2.6655890903111816E-2</v>
      </c>
      <c r="BB22" s="283">
        <v>1.4672196856219609E-2</v>
      </c>
      <c r="BC22" s="299">
        <v>177135522.30328768</v>
      </c>
      <c r="BD22" s="283">
        <v>5.7168703970658938E-3</v>
      </c>
      <c r="BE22" s="304"/>
      <c r="BF22" s="283">
        <v>3.2296325491251193E-2</v>
      </c>
      <c r="BG22" s="283">
        <v>1.934497239678161E-2</v>
      </c>
      <c r="BH22" s="299">
        <v>214617718.28087404</v>
      </c>
      <c r="BI22" s="283">
        <v>6.9265704832767146E-3</v>
      </c>
    </row>
    <row r="23" spans="2:61" s="275" customFormat="1" ht="15" customHeight="1">
      <c r="B23" s="523">
        <f t="shared" ref="B23:B39" si="1">B22+1</f>
        <v>12</v>
      </c>
      <c r="C23" s="576" t="s">
        <v>710</v>
      </c>
      <c r="D23" s="289" t="s">
        <v>501</v>
      </c>
      <c r="E23" s="289" t="s">
        <v>501</v>
      </c>
      <c r="F23" s="627">
        <v>4238389</v>
      </c>
      <c r="G23" s="656"/>
      <c r="H23" s="300">
        <v>85.835718999999997</v>
      </c>
      <c r="I23" s="306">
        <v>102.27273</v>
      </c>
      <c r="J23" s="628">
        <v>107.87402</v>
      </c>
      <c r="K23" s="628">
        <v>4.4176406000000004</v>
      </c>
      <c r="L23" s="628">
        <v>4.2908092</v>
      </c>
      <c r="M23" s="654"/>
      <c r="N23" s="629">
        <v>1.5333912830371614</v>
      </c>
      <c r="O23" s="629">
        <v>3.0667825660743229</v>
      </c>
      <c r="P23" s="629">
        <v>4.9068521057189178</v>
      </c>
      <c r="Q23" s="630"/>
      <c r="R23" s="653"/>
      <c r="S23" s="653"/>
      <c r="T23" s="655"/>
      <c r="U23" s="653"/>
      <c r="V23" s="304"/>
      <c r="W23" s="283">
        <v>5.7746366418556499E-3</v>
      </c>
      <c r="X23" s="283">
        <v>3.3807406491249401E-3</v>
      </c>
      <c r="Y23" s="299">
        <f>$F23*W23*$R$7*365</f>
        <v>11166790.117463553</v>
      </c>
      <c r="Z23" s="653"/>
      <c r="AA23" s="304"/>
      <c r="AB23" s="283">
        <v>1.20003530901937E-2</v>
      </c>
      <c r="AC23" s="283">
        <v>7.7832100449860501E-3</v>
      </c>
      <c r="AD23" s="299">
        <f>$F23*AB23*$R$7*365</f>
        <v>23205862.568451799</v>
      </c>
      <c r="AE23" s="653"/>
      <c r="AF23" s="317"/>
      <c r="AG23" s="283">
        <v>3.1E-2</v>
      </c>
      <c r="AH23" s="283">
        <v>2.3E-2</v>
      </c>
      <c r="AI23" s="299">
        <v>119893428.83750001</v>
      </c>
      <c r="AJ23" s="653"/>
      <c r="AK23" s="304"/>
      <c r="AL23" s="283">
        <v>1.2305304172063001E-2</v>
      </c>
      <c r="AM23" s="283">
        <v>8.0064454851682797E-3</v>
      </c>
      <c r="AN23" s="299">
        <f>$F23*AL23*$AG$7*365</f>
        <v>47591132.583129913</v>
      </c>
      <c r="AO23" s="653"/>
      <c r="AP23" s="304"/>
      <c r="AQ23" s="283">
        <v>2.5146647631156802E-2</v>
      </c>
      <c r="AR23" s="283">
        <v>1.6040667557017298E-2</v>
      </c>
      <c r="AS23" s="299">
        <f>$F23*AQ23*$AG$7*365</f>
        <v>97255413.169928566</v>
      </c>
      <c r="AT23" s="653"/>
      <c r="AU23" s="317"/>
      <c r="AV23" s="653"/>
      <c r="AW23" s="653"/>
      <c r="AX23" s="655"/>
      <c r="AY23" s="653"/>
      <c r="AZ23" s="304"/>
      <c r="BA23" s="283">
        <v>2.14217800847178E-2</v>
      </c>
      <c r="BB23" s="283">
        <v>1.3348053121439401E-2</v>
      </c>
      <c r="BC23" s="299">
        <f>$F23*BA23*$AV$7*365</f>
        <v>132559002.12437101</v>
      </c>
      <c r="BD23" s="653"/>
      <c r="BE23" s="304"/>
      <c r="BF23" s="283">
        <v>4.84806894396844E-2</v>
      </c>
      <c r="BG23" s="283">
        <v>2.9005161883233498E-2</v>
      </c>
      <c r="BH23" s="299">
        <f>$F23*BF23*$AV$7*365</f>
        <v>300000830.41701883</v>
      </c>
      <c r="BI23" s="653"/>
    </row>
    <row r="24" spans="2:61" s="275" customFormat="1" ht="15" customHeight="1">
      <c r="B24" s="523">
        <f t="shared" si="1"/>
        <v>13</v>
      </c>
      <c r="C24" s="576" t="s">
        <v>724</v>
      </c>
      <c r="D24" s="289" t="s">
        <v>274</v>
      </c>
      <c r="E24" s="289" t="s">
        <v>502</v>
      </c>
      <c r="F24" s="627">
        <v>9234446</v>
      </c>
      <c r="G24" s="627">
        <v>667684013706.04993</v>
      </c>
      <c r="H24" s="300">
        <v>73.383690000000001</v>
      </c>
      <c r="I24" s="306">
        <v>108.74036</v>
      </c>
      <c r="J24" s="628">
        <v>83.790679999999995</v>
      </c>
      <c r="K24" s="628">
        <v>20.396080000000001</v>
      </c>
      <c r="L24" s="628">
        <v>20.741029999999999</v>
      </c>
      <c r="M24" s="314">
        <v>28670027023.031658</v>
      </c>
      <c r="N24" s="629">
        <v>1.8214515375090943</v>
      </c>
      <c r="O24" s="629">
        <v>3.6429030750181886</v>
      </c>
      <c r="P24" s="629">
        <v>5.8286449200291024</v>
      </c>
      <c r="Q24" s="630"/>
      <c r="R24" s="283">
        <v>2.0059264102793E-2</v>
      </c>
      <c r="S24" s="283">
        <v>1.0422909876146301E-2</v>
      </c>
      <c r="T24" s="299">
        <v>84514012.215372309</v>
      </c>
      <c r="U24" s="283">
        <v>2.9478176685176884E-3</v>
      </c>
      <c r="V24" s="304"/>
      <c r="W24" s="283">
        <v>1.54186682204098E-2</v>
      </c>
      <c r="X24" s="283">
        <v>7.3007373901556203E-3</v>
      </c>
      <c r="Y24" s="299">
        <v>64962179.452188745</v>
      </c>
      <c r="Z24" s="283">
        <v>2.2658569313521158E-3</v>
      </c>
      <c r="AA24" s="304"/>
      <c r="AB24" s="283">
        <v>1.56240925114897E-2</v>
      </c>
      <c r="AC24" s="283">
        <v>7.35238419798923E-3</v>
      </c>
      <c r="AD24" s="299">
        <v>65827676.359587431</v>
      </c>
      <c r="AE24" s="283">
        <v>2.2960451452210249E-3</v>
      </c>
      <c r="AF24" s="317"/>
      <c r="AG24" s="283">
        <v>7.2858848042362007E-2</v>
      </c>
      <c r="AH24" s="283">
        <v>3.7796018811017802E-2</v>
      </c>
      <c r="AI24" s="299">
        <v>613940126.80582535</v>
      </c>
      <c r="AJ24" s="283">
        <v>2.1414005864473909E-2</v>
      </c>
      <c r="AK24" s="304"/>
      <c r="AL24" s="283">
        <v>6.4840892330847305E-2</v>
      </c>
      <c r="AM24" s="283">
        <v>3.1998533996660902E-2</v>
      </c>
      <c r="AN24" s="299">
        <v>546377368.42418396</v>
      </c>
      <c r="AO24" s="283">
        <v>1.9057441696349275E-2</v>
      </c>
      <c r="AP24" s="304"/>
      <c r="AQ24" s="283">
        <v>6.80877657145776E-2</v>
      </c>
      <c r="AR24" s="283">
        <v>3.3276929002420901E-2</v>
      </c>
      <c r="AS24" s="299">
        <v>573736926.1236254</v>
      </c>
      <c r="AT24" s="283">
        <v>2.0011733008229185E-2</v>
      </c>
      <c r="AU24" s="317"/>
      <c r="AV24" s="283">
        <v>0.15294272557709501</v>
      </c>
      <c r="AW24" s="283">
        <v>8.4945142336521506E-2</v>
      </c>
      <c r="AX24" s="299">
        <v>2062018357.034374</v>
      </c>
      <c r="AY24" s="283">
        <v>7.1922442046457813E-2</v>
      </c>
      <c r="AZ24" s="304"/>
      <c r="BA24" s="283">
        <v>0.14417097534502801</v>
      </c>
      <c r="BB24" s="283">
        <v>7.7486126055321E-2</v>
      </c>
      <c r="BC24" s="299">
        <v>1943755066.4228492</v>
      </c>
      <c r="BD24" s="283">
        <v>6.779746195779171E-2</v>
      </c>
      <c r="BE24" s="304"/>
      <c r="BF24" s="283">
        <v>0.15149809185292401</v>
      </c>
      <c r="BG24" s="283">
        <v>8.1298266988417495E-2</v>
      </c>
      <c r="BH24" s="299">
        <v>2042541384.5455453</v>
      </c>
      <c r="BI24" s="283">
        <v>7.1243092408134076E-2</v>
      </c>
    </row>
    <row r="25" spans="2:61" s="275" customFormat="1" ht="15" customHeight="1">
      <c r="B25" s="523">
        <f t="shared" si="1"/>
        <v>14</v>
      </c>
      <c r="C25" s="576" t="s">
        <v>18</v>
      </c>
      <c r="D25" s="289" t="s">
        <v>275</v>
      </c>
      <c r="E25" s="289" t="s">
        <v>499</v>
      </c>
      <c r="F25" s="627">
        <v>15223535.114056587</v>
      </c>
      <c r="G25" s="627">
        <v>38285368768.677612</v>
      </c>
      <c r="H25" s="300">
        <v>80.182916000000006</v>
      </c>
      <c r="I25" s="306">
        <v>104.47453</v>
      </c>
      <c r="J25" s="628">
        <v>104.47453</v>
      </c>
      <c r="K25" s="628">
        <v>0.50084671999999997</v>
      </c>
      <c r="L25" s="628">
        <v>0.54723445000000004</v>
      </c>
      <c r="M25" s="314">
        <v>58667748386.924355</v>
      </c>
      <c r="N25" s="629">
        <v>1.4906304797061061</v>
      </c>
      <c r="O25" s="629">
        <v>2.9812609594122121</v>
      </c>
      <c r="P25" s="629">
        <v>4.7700175350595391</v>
      </c>
      <c r="Q25" s="630"/>
      <c r="R25" s="283">
        <v>1.55815819759421E-2</v>
      </c>
      <c r="S25" s="283">
        <v>1.0073417997322795E-2</v>
      </c>
      <c r="T25" s="299">
        <v>108225584.40663326</v>
      </c>
      <c r="U25" s="283">
        <v>1.8447202659434968E-3</v>
      </c>
      <c r="V25" s="304"/>
      <c r="W25" s="283">
        <v>6.0777856853435983E-3</v>
      </c>
      <c r="X25" s="283">
        <v>3.0336900539948888E-3</v>
      </c>
      <c r="Y25" s="299">
        <v>42214706.357170805</v>
      </c>
      <c r="Z25" s="283">
        <v>7.1955559089735685E-4</v>
      </c>
      <c r="AA25" s="304"/>
      <c r="AB25" s="283">
        <v>4.696733076136851E-3</v>
      </c>
      <c r="AC25" s="283">
        <v>2.0929953433964769E-3</v>
      </c>
      <c r="AD25" s="299">
        <v>32622276.913326163</v>
      </c>
      <c r="AE25" s="283">
        <v>5.5605128559181062E-4</v>
      </c>
      <c r="AF25" s="317"/>
      <c r="AG25" s="283">
        <v>4.1314044912375732E-2</v>
      </c>
      <c r="AH25" s="283">
        <v>2.4014354849619977E-2</v>
      </c>
      <c r="AI25" s="299">
        <v>573913054.75237739</v>
      </c>
      <c r="AJ25" s="283">
        <v>9.7824285153627778E-3</v>
      </c>
      <c r="AK25" s="304"/>
      <c r="AL25" s="283">
        <v>2.4489101181248588E-2</v>
      </c>
      <c r="AM25" s="283">
        <v>1.2061767049425486E-2</v>
      </c>
      <c r="AN25" s="299">
        <v>340189756.21678555</v>
      </c>
      <c r="AO25" s="283">
        <v>5.798582109767924E-3</v>
      </c>
      <c r="AP25" s="304"/>
      <c r="AQ25" s="283">
        <v>2.1300878340335363E-2</v>
      </c>
      <c r="AR25" s="283">
        <v>1.0080791892793855E-2</v>
      </c>
      <c r="AS25" s="299">
        <v>295900635.80408782</v>
      </c>
      <c r="AT25" s="283">
        <v>5.0436678403365659E-3</v>
      </c>
      <c r="AU25" s="317"/>
      <c r="AV25" s="283">
        <v>9.0740913690166652E-2</v>
      </c>
      <c r="AW25" s="283">
        <v>4.9897716417844407E-2</v>
      </c>
      <c r="AX25" s="299">
        <v>2016840329.3319919</v>
      </c>
      <c r="AY25" s="283">
        <v>3.4377326295711351E-2</v>
      </c>
      <c r="AZ25" s="304"/>
      <c r="BA25" s="283">
        <v>6.7952152249921474E-2</v>
      </c>
      <c r="BB25" s="283">
        <v>3.2760542819287579E-2</v>
      </c>
      <c r="BC25" s="299">
        <v>1510329084.7445023</v>
      </c>
      <c r="BD25" s="283">
        <v>2.5743771088394433E-2</v>
      </c>
      <c r="BE25" s="304"/>
      <c r="BF25" s="283">
        <v>6.3130530632189624E-2</v>
      </c>
      <c r="BG25" s="283">
        <v>2.9408022073634365E-2</v>
      </c>
      <c r="BH25" s="299">
        <v>1403161980.7783191</v>
      </c>
      <c r="BI25" s="283">
        <v>2.3917092770020992E-2</v>
      </c>
    </row>
    <row r="26" spans="2:61" s="275" customFormat="1" ht="15" customHeight="1">
      <c r="B26" s="523">
        <f t="shared" si="1"/>
        <v>15</v>
      </c>
      <c r="C26" s="792" t="s">
        <v>716</v>
      </c>
      <c r="D26" s="289">
        <v>2015</v>
      </c>
      <c r="E26" s="289">
        <v>2015</v>
      </c>
      <c r="F26" s="627">
        <v>92442547</v>
      </c>
      <c r="G26" s="656"/>
      <c r="H26" s="300">
        <v>57.757275</v>
      </c>
      <c r="I26" s="306">
        <v>110.05392000000001</v>
      </c>
      <c r="J26" s="628">
        <v>156.80304000000001</v>
      </c>
      <c r="K26" s="628">
        <v>2.0223917999999999</v>
      </c>
      <c r="L26" s="628">
        <v>1.8029792</v>
      </c>
      <c r="M26" s="654"/>
      <c r="N26" s="540">
        <f>IF(E26&gt;2011,1.25*$K26*($J26/$H26)/$L26*($I26/$J26), 1.25*$K26*($J26/$H26)/$K26*($J26/$H26))</f>
        <v>2.6716736891116621</v>
      </c>
      <c r="O26" s="540">
        <f>IF(E26&gt;2011,2.5*$K26*($J26/$H26)/$L26*($I26/$J26), 2.5*$K26*($J26/$H26)/$K26*($J26/$H26))</f>
        <v>5.3433473782233243</v>
      </c>
      <c r="P26" s="540">
        <f>IF(E26&gt;2011, 4*$K26*($J26/$H26)/$L26*($I26/$J26), 4*$K26*($J26/$H26)/$K26*($J26/$H26))</f>
        <v>8.5493558051573189</v>
      </c>
      <c r="Q26" s="630"/>
      <c r="R26" s="653"/>
      <c r="S26" s="653"/>
      <c r="T26" s="655"/>
      <c r="U26" s="653"/>
      <c r="V26" s="304"/>
      <c r="W26" s="653"/>
      <c r="X26" s="653"/>
      <c r="Y26" s="655"/>
      <c r="Z26" s="653"/>
      <c r="AA26" s="304"/>
      <c r="AB26" s="653"/>
      <c r="AC26" s="653"/>
      <c r="AD26" s="655"/>
      <c r="AE26" s="653"/>
      <c r="AF26" s="317"/>
      <c r="AG26" s="653"/>
      <c r="AH26" s="653"/>
      <c r="AI26" s="655"/>
      <c r="AJ26" s="653"/>
      <c r="AK26" s="826"/>
      <c r="AL26" s="653"/>
      <c r="AM26" s="653"/>
      <c r="AN26" s="655"/>
      <c r="AO26" s="653"/>
      <c r="AP26" s="304"/>
      <c r="AQ26" s="653"/>
      <c r="AR26" s="653"/>
      <c r="AS26" s="655"/>
      <c r="AT26" s="653"/>
      <c r="AU26" s="317"/>
      <c r="AV26" s="653"/>
      <c r="AW26" s="653"/>
      <c r="AX26" s="655"/>
      <c r="AY26" s="653"/>
      <c r="AZ26" s="304"/>
      <c r="BA26" s="653"/>
      <c r="BB26" s="653"/>
      <c r="BC26" s="655"/>
      <c r="BD26" s="653"/>
      <c r="BE26" s="304"/>
      <c r="BF26" s="653"/>
      <c r="BG26" s="653"/>
      <c r="BH26" s="655"/>
      <c r="BI26" s="653"/>
    </row>
    <row r="27" spans="2:61" s="275" customFormat="1" ht="15" customHeight="1">
      <c r="B27" s="523">
        <f t="shared" si="1"/>
        <v>16</v>
      </c>
      <c r="C27" s="576" t="s">
        <v>19</v>
      </c>
      <c r="D27" s="289" t="s">
        <v>499</v>
      </c>
      <c r="E27" s="289" t="s">
        <v>499</v>
      </c>
      <c r="F27" s="627">
        <v>6213730</v>
      </c>
      <c r="G27" s="627">
        <v>10090340775.726</v>
      </c>
      <c r="H27" s="300">
        <v>84.240433999999993</v>
      </c>
      <c r="I27" s="306">
        <v>105.12891999999999</v>
      </c>
      <c r="J27" s="628">
        <v>105.12891999999999</v>
      </c>
      <c r="K27" s="628">
        <v>0.54998139999999995</v>
      </c>
      <c r="L27" s="628">
        <v>0.53077350999999995</v>
      </c>
      <c r="M27" s="314">
        <f>G27/(J27/H27*K27)</f>
        <v>14701316390.27635</v>
      </c>
      <c r="N27" s="629">
        <v>1.6164057348924534</v>
      </c>
      <c r="O27" s="629">
        <v>3.2328114697849069</v>
      </c>
      <c r="P27" s="629">
        <v>5.1724983516558503</v>
      </c>
      <c r="Q27" s="630"/>
      <c r="R27" s="283">
        <v>1.1571600028128744E-2</v>
      </c>
      <c r="S27" s="283">
        <v>4.5046497181120051E-3</v>
      </c>
      <c r="T27" s="299">
        <f>$F27*R27*$R$7*365</f>
        <v>32805651.698270395</v>
      </c>
      <c r="U27" s="283">
        <f>T27/$M27</f>
        <v>2.2314771566965593E-3</v>
      </c>
      <c r="V27" s="304"/>
      <c r="W27" s="283">
        <v>6.2603021520810211E-3</v>
      </c>
      <c r="X27" s="283">
        <v>1.9160032819029794E-3</v>
      </c>
      <c r="Y27" s="299">
        <f>$F27*W27*$R$7*365</f>
        <v>17748046.201724246</v>
      </c>
      <c r="Z27" s="283">
        <f>Y27/$M27</f>
        <v>1.2072419727979628E-3</v>
      </c>
      <c r="AA27" s="304"/>
      <c r="AB27" s="283">
        <v>6.917857107246757E-3</v>
      </c>
      <c r="AC27" s="283">
        <v>2.157164328235634E-3</v>
      </c>
      <c r="AD27" s="299">
        <f>$F27*AB27*$R$7*365</f>
        <v>19612223.9108744</v>
      </c>
      <c r="AE27" s="283">
        <f>AD27/$M27</f>
        <v>1.3340454276493357E-3</v>
      </c>
      <c r="AF27" s="317"/>
      <c r="AG27" s="283">
        <v>6.5884408456166679E-2</v>
      </c>
      <c r="AH27" s="283">
        <v>3.0320318243731922E-2</v>
      </c>
      <c r="AI27" s="299">
        <f>$F27*AG27*$AG$7*365</f>
        <v>373566481.88765717</v>
      </c>
      <c r="AJ27" s="283">
        <f>AI27/$M27</f>
        <v>2.5410410331331901E-2</v>
      </c>
      <c r="AK27" s="304"/>
      <c r="AL27" s="283">
        <v>5.361043734717557E-2</v>
      </c>
      <c r="AM27" s="283">
        <v>2.2343399689037195E-2</v>
      </c>
      <c r="AN27" s="299">
        <f>$F27*AL27*$AG$7*365</f>
        <v>303972714.35725456</v>
      </c>
      <c r="AO27" s="283">
        <f>AN27/$M27</f>
        <v>2.0676564348911384E-2</v>
      </c>
      <c r="AP27" s="304"/>
      <c r="AQ27" s="283">
        <v>5.8541754491607846E-2</v>
      </c>
      <c r="AR27" s="283">
        <v>2.4418797087049516E-2</v>
      </c>
      <c r="AS27" s="299">
        <f>$F27*AQ27*$AG$7*365</f>
        <v>331933423.72513878</v>
      </c>
      <c r="AT27" s="283">
        <f>AS27/$M27</f>
        <v>2.257848310404938E-2</v>
      </c>
      <c r="AU27" s="317"/>
      <c r="AV27" s="283">
        <v>0.15906313047819204</v>
      </c>
      <c r="AW27" s="283">
        <v>8.1892290437148088E-2</v>
      </c>
      <c r="AX27" s="299">
        <f>$F27*AV27*$AV$7*365</f>
        <v>1443028004.7895341</v>
      </c>
      <c r="AY27" s="283">
        <f>AX27/$M27</f>
        <v>9.8156380454744341E-2</v>
      </c>
      <c r="AZ27" s="304"/>
      <c r="BA27" s="283">
        <v>0.14610923679234725</v>
      </c>
      <c r="BB27" s="283">
        <v>7.0751047554490257E-2</v>
      </c>
      <c r="BC27" s="299">
        <f>$F27*BA27*$AV$7*365</f>
        <v>1325509687.9832194</v>
      </c>
      <c r="BD27" s="283">
        <f>BC27/$M27</f>
        <v>9.016265297575185E-2</v>
      </c>
      <c r="BE27" s="304"/>
      <c r="BF27" s="283">
        <v>0.15889400397616202</v>
      </c>
      <c r="BG27" s="283">
        <v>7.7128238870478788E-2</v>
      </c>
      <c r="BH27" s="299">
        <f>$F27*BF27*$AV$7*365</f>
        <v>1441493681.417124</v>
      </c>
      <c r="BI27" s="283">
        <f>BH27/$M27</f>
        <v>9.8052014061172615E-2</v>
      </c>
    </row>
    <row r="28" spans="2:61" s="275" customFormat="1" ht="15" customHeight="1">
      <c r="B28" s="523">
        <f t="shared" si="1"/>
        <v>17</v>
      </c>
      <c r="C28" s="576" t="s">
        <v>280</v>
      </c>
      <c r="D28" s="289" t="s">
        <v>276</v>
      </c>
      <c r="E28" s="289" t="s">
        <v>499</v>
      </c>
      <c r="F28" s="627">
        <v>76073949</v>
      </c>
      <c r="G28" s="627">
        <v>351967663315.73846</v>
      </c>
      <c r="H28" s="300">
        <v>44.845641000000001</v>
      </c>
      <c r="I28" s="306">
        <v>133.2499</v>
      </c>
      <c r="J28" s="628">
        <v>100</v>
      </c>
      <c r="K28" s="628">
        <v>2.7512604999999999</v>
      </c>
      <c r="L28" s="628">
        <v>5.4386136</v>
      </c>
      <c r="M28" s="314">
        <v>57370850461.693748</v>
      </c>
      <c r="N28" s="629">
        <v>1.0581966782434638</v>
      </c>
      <c r="O28" s="629">
        <v>2.1163933564869275</v>
      </c>
      <c r="P28" s="629">
        <v>3.3862293703790836</v>
      </c>
      <c r="Q28" s="630"/>
      <c r="R28" s="283">
        <v>9.1770596802199997E-2</v>
      </c>
      <c r="S28" s="283">
        <v>3.922289609909E-2</v>
      </c>
      <c r="T28" s="299">
        <v>3185241713.5037446</v>
      </c>
      <c r="U28" s="283">
        <v>5.5520210836520818E-2</v>
      </c>
      <c r="V28" s="304"/>
      <c r="W28" s="283">
        <v>8.1559732556343079E-2</v>
      </c>
      <c r="X28" s="283">
        <v>3.2066646963357925E-2</v>
      </c>
      <c r="Y28" s="299">
        <v>2830835489.068603</v>
      </c>
      <c r="Z28" s="283">
        <v>4.9342749258331785E-2</v>
      </c>
      <c r="AA28" s="304"/>
      <c r="AB28" s="283">
        <v>8.9024126529693604E-2</v>
      </c>
      <c r="AC28" s="283">
        <v>3.5267248749732971E-2</v>
      </c>
      <c r="AD28" s="299">
        <v>3089915193.0089402</v>
      </c>
      <c r="AE28" s="283">
        <v>5.3858626256064697E-2</v>
      </c>
      <c r="AF28" s="317"/>
      <c r="AG28" s="283"/>
      <c r="AH28" s="283"/>
      <c r="AI28" s="283"/>
      <c r="AJ28" s="283"/>
      <c r="AK28" s="304"/>
      <c r="AL28" s="283"/>
      <c r="AM28" s="283"/>
      <c r="AN28" s="283"/>
      <c r="AO28" s="283"/>
      <c r="AP28" s="304"/>
      <c r="AQ28" s="283"/>
      <c r="AR28" s="283"/>
      <c r="AS28" s="283"/>
      <c r="AT28" s="283"/>
      <c r="AU28" s="317"/>
      <c r="AV28" s="283"/>
      <c r="AW28" s="283"/>
      <c r="AX28" s="283"/>
      <c r="AY28" s="283"/>
      <c r="AZ28" s="304"/>
      <c r="BA28" s="283"/>
      <c r="BB28" s="283"/>
      <c r="BC28" s="283"/>
      <c r="BD28" s="283"/>
      <c r="BE28" s="304"/>
      <c r="BF28" s="283"/>
      <c r="BG28" s="283"/>
      <c r="BH28" s="283"/>
      <c r="BI28" s="283"/>
    </row>
    <row r="29" spans="2:61" s="275" customFormat="1" ht="15" customHeight="1">
      <c r="B29" s="523">
        <f t="shared" si="1"/>
        <v>18</v>
      </c>
      <c r="C29" s="576" t="s">
        <v>20</v>
      </c>
      <c r="D29" s="289" t="s">
        <v>502</v>
      </c>
      <c r="E29" s="289" t="s">
        <v>502</v>
      </c>
      <c r="F29" s="627">
        <v>3675078</v>
      </c>
      <c r="G29" s="627"/>
      <c r="H29" s="300">
        <v>69.963516999999996</v>
      </c>
      <c r="I29" s="306">
        <v>108.54293</v>
      </c>
      <c r="J29" s="628">
        <v>106.96810000000001</v>
      </c>
      <c r="K29" s="628">
        <v>0.78454581000000001</v>
      </c>
      <c r="L29" s="628">
        <v>0.84190708999999997</v>
      </c>
      <c r="M29" s="314"/>
      <c r="N29" s="629">
        <v>1.8071494139505773</v>
      </c>
      <c r="O29" s="629">
        <v>3.6142988279011545</v>
      </c>
      <c r="P29" s="629">
        <v>5.7828781246418473</v>
      </c>
      <c r="Q29" s="630"/>
      <c r="R29" s="283"/>
      <c r="S29" s="283"/>
      <c r="T29" s="299"/>
      <c r="U29" s="283"/>
      <c r="V29" s="304"/>
      <c r="W29" s="283"/>
      <c r="X29" s="283"/>
      <c r="Y29" s="299"/>
      <c r="Z29" s="283"/>
      <c r="AA29" s="304"/>
      <c r="AB29" s="283"/>
      <c r="AC29" s="283"/>
      <c r="AD29" s="299"/>
      <c r="AE29" s="283"/>
      <c r="AF29" s="317"/>
      <c r="AG29" s="283"/>
      <c r="AH29" s="283"/>
      <c r="AI29" s="299"/>
      <c r="AJ29" s="283"/>
      <c r="AK29" s="304"/>
      <c r="AL29" s="283"/>
      <c r="AM29" s="283"/>
      <c r="AN29" s="299"/>
      <c r="AO29" s="283"/>
      <c r="AP29" s="304"/>
      <c r="AQ29" s="283"/>
      <c r="AR29" s="283"/>
      <c r="AS29" s="299"/>
      <c r="AT29" s="283"/>
      <c r="AU29" s="317"/>
      <c r="AV29" s="283"/>
      <c r="AW29" s="283"/>
      <c r="AX29" s="299"/>
      <c r="AY29" s="283"/>
      <c r="AZ29" s="304"/>
      <c r="BA29" s="283"/>
      <c r="BB29" s="283"/>
      <c r="BC29" s="299"/>
      <c r="BD29" s="283"/>
      <c r="BE29" s="304"/>
      <c r="BF29" s="283"/>
      <c r="BG29" s="283"/>
      <c r="BH29" s="299"/>
      <c r="BI29" s="283"/>
    </row>
    <row r="30" spans="2:61" s="275" customFormat="1" ht="15" customHeight="1">
      <c r="B30" s="523">
        <f t="shared" si="1"/>
        <v>19</v>
      </c>
      <c r="C30" s="576" t="s">
        <v>281</v>
      </c>
      <c r="D30" s="289" t="s">
        <v>272</v>
      </c>
      <c r="E30" s="289" t="s">
        <v>502</v>
      </c>
      <c r="F30" s="627">
        <v>26347423.735282898</v>
      </c>
      <c r="G30" s="627">
        <v>59565157114.991302</v>
      </c>
      <c r="H30" s="300">
        <v>52.928097000000001</v>
      </c>
      <c r="I30" s="306">
        <v>108.72684</v>
      </c>
      <c r="J30" s="628">
        <v>130.06328999999999</v>
      </c>
      <c r="K30" s="628">
        <v>0.44758218999999999</v>
      </c>
      <c r="L30" s="628">
        <v>0.78802174000000003</v>
      </c>
      <c r="M30" s="314">
        <v>54156556054.36274</v>
      </c>
      <c r="N30" s="629">
        <v>1.4584619307693787</v>
      </c>
      <c r="O30" s="629">
        <v>2.9169238615387574</v>
      </c>
      <c r="P30" s="629">
        <v>4.6670781784620115</v>
      </c>
      <c r="Q30" s="307"/>
      <c r="R30" s="283">
        <v>1.6063657597911001E-2</v>
      </c>
      <c r="S30" s="283">
        <v>6.6718629233488E-3</v>
      </c>
      <c r="T30" s="299">
        <v>193101422.0209876</v>
      </c>
      <c r="U30" s="283">
        <v>3.5656148782273194E-3</v>
      </c>
      <c r="V30" s="304"/>
      <c r="W30" s="283">
        <v>1.5044460348231601E-2</v>
      </c>
      <c r="X30" s="283">
        <v>6.0191489868808602E-3</v>
      </c>
      <c r="Y30" s="299">
        <v>180849639.57148087</v>
      </c>
      <c r="Z30" s="283">
        <v>3.3393858979869897E-3</v>
      </c>
      <c r="AA30" s="304"/>
      <c r="AB30" s="283">
        <v>1.7330828241207099E-2</v>
      </c>
      <c r="AC30" s="283">
        <v>7.0407157091473601E-3</v>
      </c>
      <c r="AD30" s="299">
        <v>208334095.63048655</v>
      </c>
      <c r="AE30" s="283">
        <v>3.8468859692879897E-3</v>
      </c>
      <c r="AF30" s="317"/>
      <c r="AG30" s="283">
        <v>8.2445307392852094E-2</v>
      </c>
      <c r="AH30" s="283">
        <v>3.8519908364708297E-2</v>
      </c>
      <c r="AI30" s="299">
        <v>1982152072.0894272</v>
      </c>
      <c r="AJ30" s="283">
        <v>3.6600408454698058E-2</v>
      </c>
      <c r="AK30" s="304"/>
      <c r="AL30" s="283">
        <v>8.2502056977524801E-2</v>
      </c>
      <c r="AM30" s="283">
        <v>3.7986162857522099E-2</v>
      </c>
      <c r="AN30" s="299">
        <v>1983516446.9751103</v>
      </c>
      <c r="AO30" s="283">
        <v>3.6625601616617612E-2</v>
      </c>
      <c r="AP30" s="304"/>
      <c r="AQ30" s="283">
        <v>9.0868516471520097E-2</v>
      </c>
      <c r="AR30" s="283">
        <v>4.23928639424975E-2</v>
      </c>
      <c r="AS30" s="299">
        <v>2184663068.250402</v>
      </c>
      <c r="AT30" s="283">
        <v>4.03397709791114E-2</v>
      </c>
      <c r="AU30" s="317"/>
      <c r="AV30" s="283">
        <v>0.19068435129119199</v>
      </c>
      <c r="AW30" s="283">
        <v>0.100660534015985</v>
      </c>
      <c r="AX30" s="299">
        <v>7335100448.6085978</v>
      </c>
      <c r="AY30" s="283">
        <v>0.13544252040778906</v>
      </c>
      <c r="AZ30" s="304"/>
      <c r="BA30" s="283">
        <v>0.193381725654482</v>
      </c>
      <c r="BB30" s="283">
        <v>0.101291134938748</v>
      </c>
      <c r="BC30" s="299">
        <v>7438860991.9791422</v>
      </c>
      <c r="BD30" s="283">
        <v>0.13735845729392321</v>
      </c>
      <c r="BE30" s="304"/>
      <c r="BF30" s="283">
        <v>0.20695527412331399</v>
      </c>
      <c r="BG30" s="283">
        <v>0.10995567777677299</v>
      </c>
      <c r="BH30" s="299">
        <v>7960997920.3047295</v>
      </c>
      <c r="BI30" s="283">
        <v>0.14699970788972294</v>
      </c>
    </row>
    <row r="31" spans="2:61" s="275" customFormat="1" ht="15" customHeight="1">
      <c r="B31" s="523">
        <f t="shared" si="1"/>
        <v>20</v>
      </c>
      <c r="C31" s="576" t="s">
        <v>21</v>
      </c>
      <c r="D31" s="289" t="s">
        <v>499</v>
      </c>
      <c r="E31" s="289" t="s">
        <v>499</v>
      </c>
      <c r="F31" s="627">
        <v>14636886</v>
      </c>
      <c r="G31" s="627">
        <v>202369331296.36002</v>
      </c>
      <c r="H31" s="300">
        <v>74.573471999999995</v>
      </c>
      <c r="I31" s="306">
        <v>106.21411999999999</v>
      </c>
      <c r="J31" s="628">
        <v>106.21411999999999</v>
      </c>
      <c r="K31" s="628">
        <v>4.5403330000000004</v>
      </c>
      <c r="L31" s="628">
        <v>3.8732392</v>
      </c>
      <c r="M31" s="314">
        <v>31293857348.223461</v>
      </c>
      <c r="N31" s="629">
        <v>2.0869944422648041</v>
      </c>
      <c r="O31" s="629">
        <v>4.1739888845296083</v>
      </c>
      <c r="P31" s="629">
        <v>6.678382215247372</v>
      </c>
      <c r="Q31" s="307"/>
      <c r="R31" s="283">
        <v>1.3286299999999999E-2</v>
      </c>
      <c r="S31" s="283">
        <v>4.8660700000000001E-3</v>
      </c>
      <c r="T31" s="299">
        <v>88726964.173196241</v>
      </c>
      <c r="U31" s="283">
        <v>2.8352837167334131E-3</v>
      </c>
      <c r="V31" s="304"/>
      <c r="W31" s="283">
        <v>1.1445810000000001E-2</v>
      </c>
      <c r="X31" s="283">
        <v>4.0344099999999996E-3</v>
      </c>
      <c r="Y31" s="299">
        <v>76436026.117369875</v>
      </c>
      <c r="Z31" s="283">
        <v>2.4425249104584774E-3</v>
      </c>
      <c r="AA31" s="304"/>
      <c r="AB31" s="283">
        <v>1.3241909999999999E-2</v>
      </c>
      <c r="AC31" s="283">
        <v>4.6832599999999999E-3</v>
      </c>
      <c r="AD31" s="299">
        <v>88430524.235843614</v>
      </c>
      <c r="AE31" s="283">
        <v>2.8258109331754776E-3</v>
      </c>
      <c r="AF31" s="317"/>
      <c r="AG31" s="283">
        <v>9.8623379999999997E-2</v>
      </c>
      <c r="AH31" s="283">
        <v>4.2045220000000001E-2</v>
      </c>
      <c r="AI31" s="299">
        <v>1317229492.6201456</v>
      </c>
      <c r="AJ31" s="283">
        <v>4.209226999288166E-2</v>
      </c>
      <c r="AK31" s="304"/>
      <c r="AL31" s="283">
        <v>9.252283E-2</v>
      </c>
      <c r="AM31" s="283">
        <v>3.8436999999999999E-2</v>
      </c>
      <c r="AN31" s="299">
        <v>1235749580.0354843</v>
      </c>
      <c r="AO31" s="283">
        <v>3.9488566918569321E-2</v>
      </c>
      <c r="AP31" s="304"/>
      <c r="AQ31" s="283">
        <v>0.10397429000000001</v>
      </c>
      <c r="AR31" s="283">
        <v>4.3739549999999995E-2</v>
      </c>
      <c r="AS31" s="299">
        <v>1388697094.5656078</v>
      </c>
      <c r="AT31" s="283">
        <v>4.4376028148682141E-2</v>
      </c>
      <c r="AU31" s="317"/>
      <c r="AV31" s="283">
        <v>0.23727136999999998</v>
      </c>
      <c r="AW31" s="283">
        <v>0.12253306999999999</v>
      </c>
      <c r="AX31" s="299">
        <v>5070454430.8805771</v>
      </c>
      <c r="AY31" s="283">
        <v>0.16202714719565961</v>
      </c>
      <c r="AZ31" s="304"/>
      <c r="BA31" s="283">
        <v>0.23227275</v>
      </c>
      <c r="BB31" s="283">
        <v>0.11764129000000001</v>
      </c>
      <c r="BC31" s="299">
        <v>4963634653.4784899</v>
      </c>
      <c r="BD31" s="283">
        <v>0.15861370486372059</v>
      </c>
      <c r="BE31" s="304"/>
      <c r="BF31" s="283">
        <v>0.25051756000000003</v>
      </c>
      <c r="BG31" s="283">
        <v>0.12927661000000001</v>
      </c>
      <c r="BH31" s="299">
        <v>5353523571.408514</v>
      </c>
      <c r="BI31" s="283">
        <v>0.17107266489512618</v>
      </c>
    </row>
    <row r="32" spans="2:61" s="275" customFormat="1" ht="15" customHeight="1">
      <c r="B32" s="523">
        <f t="shared" si="1"/>
        <v>21</v>
      </c>
      <c r="C32" s="792" t="s">
        <v>717</v>
      </c>
      <c r="D32" s="289">
        <v>2012</v>
      </c>
      <c r="E32" s="289">
        <v>2016</v>
      </c>
      <c r="F32" s="627">
        <v>10652029</v>
      </c>
      <c r="G32" s="656"/>
      <c r="H32" s="300">
        <v>42.235537999999998</v>
      </c>
      <c r="I32" s="306">
        <v>121.35046</v>
      </c>
      <c r="J32" s="628">
        <v>139.8262</v>
      </c>
      <c r="K32" s="628">
        <v>1479.5655999999999</v>
      </c>
      <c r="L32" s="628">
        <v>2572.3429999999998</v>
      </c>
      <c r="M32" s="654"/>
      <c r="N32" s="540">
        <f>IF(E32&gt;2011,1.25*$K32*($J32/$H32)/$L32*($I32/$J32), 1.25*$K32*($J32/$H32)/$K32*($J32/$H32))</f>
        <v>2.0657547360712254</v>
      </c>
      <c r="O32" s="540">
        <f>IF(E32&gt;2011,2.5*$K32*($J32/$H32)/$L32*($I32/$J32), 2.5*$K32*($J32/$H32)/$K32*($J32/$H32))</f>
        <v>4.1315094721424508</v>
      </c>
      <c r="P32" s="540">
        <f>IF(E32&gt;2011, 4*$K32*($J32/$H32)/$L32*($I32/$J32), 4*$K32*($J32/$H32)/$K32*($J32/$H32))</f>
        <v>6.6104151554279209</v>
      </c>
      <c r="Q32" s="307"/>
      <c r="R32" s="653"/>
      <c r="S32" s="653"/>
      <c r="T32" s="655"/>
      <c r="U32" s="653"/>
      <c r="V32" s="304"/>
      <c r="W32" s="653"/>
      <c r="X32" s="653"/>
      <c r="Y32" s="655"/>
      <c r="Z32" s="653"/>
      <c r="AA32" s="304"/>
      <c r="AB32" s="653"/>
      <c r="AC32" s="653"/>
      <c r="AD32" s="655"/>
      <c r="AE32" s="653"/>
      <c r="AF32" s="317"/>
      <c r="AG32" s="653"/>
      <c r="AH32" s="653"/>
      <c r="AI32" s="655"/>
      <c r="AJ32" s="653"/>
      <c r="AK32" s="826"/>
      <c r="AL32" s="653"/>
      <c r="AM32" s="653"/>
      <c r="AN32" s="655"/>
      <c r="AO32" s="653"/>
      <c r="AP32" s="304"/>
      <c r="AQ32" s="653"/>
      <c r="AR32" s="653"/>
      <c r="AS32" s="655"/>
      <c r="AT32" s="653"/>
      <c r="AU32" s="317"/>
      <c r="AV32" s="653"/>
      <c r="AW32" s="653"/>
      <c r="AX32" s="655"/>
      <c r="AY32" s="653"/>
      <c r="AZ32" s="304"/>
      <c r="BA32" s="653"/>
      <c r="BB32" s="653"/>
      <c r="BC32" s="655"/>
      <c r="BD32" s="653"/>
      <c r="BE32" s="304"/>
      <c r="BF32" s="653"/>
      <c r="BG32" s="653"/>
      <c r="BH32" s="655"/>
      <c r="BI32" s="653"/>
    </row>
    <row r="33" spans="2:61" s="275" customFormat="1" ht="15" customHeight="1">
      <c r="B33" s="523">
        <f t="shared" si="1"/>
        <v>22</v>
      </c>
      <c r="C33" s="576" t="s">
        <v>22</v>
      </c>
      <c r="D33" s="289" t="s">
        <v>499</v>
      </c>
      <c r="E33" s="289" t="s">
        <v>499</v>
      </c>
      <c r="F33" s="627">
        <v>8171770</v>
      </c>
      <c r="G33" s="627">
        <v>261675716820</v>
      </c>
      <c r="H33" s="300">
        <v>71.982139000000004</v>
      </c>
      <c r="I33" s="306">
        <v>106.76228</v>
      </c>
      <c r="J33" s="628">
        <v>106.76228</v>
      </c>
      <c r="K33" s="628">
        <v>9.6621039999999994</v>
      </c>
      <c r="L33" s="628">
        <v>10.080314</v>
      </c>
      <c r="M33" s="314">
        <v>18259909580.485748</v>
      </c>
      <c r="N33" s="629">
        <v>1.777054520805458</v>
      </c>
      <c r="O33" s="629">
        <v>3.554109041610916</v>
      </c>
      <c r="P33" s="629">
        <v>5.6865744665774658</v>
      </c>
      <c r="Q33" s="307"/>
      <c r="R33" s="283">
        <v>4.4280899999999998E-2</v>
      </c>
      <c r="S33" s="283">
        <v>2.7859800000000001E-2</v>
      </c>
      <c r="T33" s="299">
        <v>165095581.90055624</v>
      </c>
      <c r="U33" s="283">
        <v>9.0414238456576392E-3</v>
      </c>
      <c r="V33" s="304"/>
      <c r="W33" s="283">
        <v>3.7944800000000001E-2</v>
      </c>
      <c r="X33" s="283">
        <v>2.2939999999999999E-2</v>
      </c>
      <c r="Y33" s="299">
        <v>141472256.34755</v>
      </c>
      <c r="Z33" s="283">
        <v>7.7476975296055422E-3</v>
      </c>
      <c r="AA33" s="304"/>
      <c r="AB33" s="283">
        <v>3.9250800000000002E-2</v>
      </c>
      <c r="AC33" s="283">
        <v>2.36303E-2</v>
      </c>
      <c r="AD33" s="299">
        <v>146341507.64917502</v>
      </c>
      <c r="AE33" s="283">
        <v>8.0143610243048127E-3</v>
      </c>
      <c r="AF33" s="317"/>
      <c r="AG33" s="283">
        <v>0.1098397</v>
      </c>
      <c r="AH33" s="283">
        <v>6.6618899999999995E-2</v>
      </c>
      <c r="AI33" s="299">
        <v>819046098.30796254</v>
      </c>
      <c r="AJ33" s="283">
        <v>4.4854882478896393E-2</v>
      </c>
      <c r="AK33" s="304"/>
      <c r="AL33" s="283">
        <v>0.10177559999999999</v>
      </c>
      <c r="AM33" s="283">
        <v>5.9783099999999999E-2</v>
      </c>
      <c r="AN33" s="299">
        <v>758914200.26594996</v>
      </c>
      <c r="AO33" s="283">
        <v>4.1561772084402697E-2</v>
      </c>
      <c r="AP33" s="304"/>
      <c r="AQ33" s="283">
        <v>0.1063535</v>
      </c>
      <c r="AR33" s="283">
        <v>6.2281499999999997E-2</v>
      </c>
      <c r="AS33" s="299">
        <v>793050410.88418758</v>
      </c>
      <c r="AT33" s="283">
        <v>4.3431234277946019E-2</v>
      </c>
      <c r="AU33" s="317"/>
      <c r="AV33" s="283">
        <v>0.19050529999999999</v>
      </c>
      <c r="AW33" s="283">
        <v>0.11974460000000001</v>
      </c>
      <c r="AX33" s="299">
        <v>2272877623.2562599</v>
      </c>
      <c r="AY33" s="283">
        <v>0.1244736515938321</v>
      </c>
      <c r="AZ33" s="304"/>
      <c r="BA33" s="283">
        <v>0.18294530000000001</v>
      </c>
      <c r="BB33" s="283">
        <v>0.1122532</v>
      </c>
      <c r="BC33" s="299">
        <v>2182680894.7042599</v>
      </c>
      <c r="BD33" s="283">
        <v>0.11953404725710566</v>
      </c>
      <c r="BE33" s="304"/>
      <c r="BF33" s="283">
        <v>0.19202179999999999</v>
      </c>
      <c r="BG33" s="283">
        <v>0.1173353</v>
      </c>
      <c r="BH33" s="299">
        <v>2290970657.4955597</v>
      </c>
      <c r="BI33" s="283">
        <v>0.12546451270185399</v>
      </c>
    </row>
    <row r="34" spans="2:61" s="275" customFormat="1" ht="15" customHeight="1">
      <c r="B34" s="523">
        <f t="shared" si="1"/>
        <v>23</v>
      </c>
      <c r="C34" s="576" t="s">
        <v>23</v>
      </c>
      <c r="D34" s="289" t="s">
        <v>504</v>
      </c>
      <c r="E34" s="289" t="s">
        <v>504</v>
      </c>
      <c r="F34" s="627">
        <v>245265690</v>
      </c>
      <c r="G34" s="627">
        <v>1931988378915997.5</v>
      </c>
      <c r="H34" s="300">
        <v>68.684856999999994</v>
      </c>
      <c r="I34" s="306">
        <v>105.35605</v>
      </c>
      <c r="J34" s="628">
        <v>109.86476</v>
      </c>
      <c r="K34" s="628">
        <v>4192.8253999999997</v>
      </c>
      <c r="L34" s="628">
        <v>4091.9391000000001</v>
      </c>
      <c r="M34" s="314">
        <v>288071516695.2785</v>
      </c>
      <c r="N34" s="629">
        <v>1.9646541523588668</v>
      </c>
      <c r="O34" s="629">
        <v>3.9293083047177335</v>
      </c>
      <c r="P34" s="629">
        <v>6.2868932875483736</v>
      </c>
      <c r="Q34" s="307"/>
      <c r="R34" s="283">
        <v>2.0646398485466975E-2</v>
      </c>
      <c r="S34" s="283">
        <v>5.5351497309773104E-3</v>
      </c>
      <c r="T34" s="299">
        <v>2310383009.0648122</v>
      </c>
      <c r="U34" s="283">
        <v>8.0201716419910085E-3</v>
      </c>
      <c r="V34" s="304"/>
      <c r="W34" s="283">
        <v>1.7350301500849399E-2</v>
      </c>
      <c r="X34" s="283">
        <v>4.3672438507000397E-3</v>
      </c>
      <c r="Y34" s="299">
        <v>1941541611.6244502</v>
      </c>
      <c r="Z34" s="283">
        <v>6.7397902919996396E-3</v>
      </c>
      <c r="AA34" s="304"/>
      <c r="AB34" s="283">
        <v>1.7239133626299301E-2</v>
      </c>
      <c r="AC34" s="283">
        <v>4.4362229793529903E-3</v>
      </c>
      <c r="AD34" s="299">
        <v>1929101651.7595282</v>
      </c>
      <c r="AE34" s="283">
        <v>6.6966067103403637E-3</v>
      </c>
      <c r="AF34" s="317"/>
      <c r="AG34" s="283">
        <v>0.1926786713597512</v>
      </c>
      <c r="AH34" s="283">
        <v>8.4152769544451708E-2</v>
      </c>
      <c r="AI34" s="299">
        <v>43122438892.391014</v>
      </c>
      <c r="AJ34" s="283">
        <v>0.14969351842586315</v>
      </c>
      <c r="AK34" s="304"/>
      <c r="AL34" s="283">
        <v>0.18712690390569101</v>
      </c>
      <c r="AM34" s="283">
        <v>7.9704819668615395E-2</v>
      </c>
      <c r="AN34" s="299">
        <v>41879925898.643616</v>
      </c>
      <c r="AO34" s="283">
        <v>0.14538030826193804</v>
      </c>
      <c r="AP34" s="304"/>
      <c r="AQ34" s="283">
        <v>0.182097252856805</v>
      </c>
      <c r="AR34" s="283">
        <v>7.7580324562008196E-2</v>
      </c>
      <c r="AS34" s="299">
        <v>40754265136.738731</v>
      </c>
      <c r="AT34" s="283">
        <v>0.14147273428580068</v>
      </c>
      <c r="AU34" s="317"/>
      <c r="AV34" s="283">
        <v>0.37786805965303188</v>
      </c>
      <c r="AW34" s="283">
        <v>0.21466948265172694</v>
      </c>
      <c r="AX34" s="299">
        <v>135309982754.45256</v>
      </c>
      <c r="AY34" s="283">
        <v>0.46970968982533318</v>
      </c>
      <c r="AZ34" s="304"/>
      <c r="BA34" s="283">
        <v>0.374942874268472</v>
      </c>
      <c r="BB34" s="283">
        <v>0.210424834106376</v>
      </c>
      <c r="BC34" s="299">
        <v>134262509241.33844</v>
      </c>
      <c r="BD34" s="283">
        <v>0.46607353195339013</v>
      </c>
      <c r="BE34" s="304"/>
      <c r="BF34" s="283">
        <v>0.36904883456994297</v>
      </c>
      <c r="BG34" s="283">
        <v>0.20606854837580699</v>
      </c>
      <c r="BH34" s="299">
        <v>132151924899.55966</v>
      </c>
      <c r="BI34" s="283">
        <v>0.45874693345454809</v>
      </c>
    </row>
    <row r="35" spans="2:61" s="275" customFormat="1" ht="15" customHeight="1">
      <c r="B35" s="523">
        <f t="shared" si="1"/>
        <v>24</v>
      </c>
      <c r="C35" s="576" t="s">
        <v>24</v>
      </c>
      <c r="D35" s="289" t="s">
        <v>275</v>
      </c>
      <c r="E35" s="289" t="s">
        <v>275</v>
      </c>
      <c r="F35" s="627">
        <v>79511693.899333909</v>
      </c>
      <c r="G35" s="627">
        <v>2336917306550630</v>
      </c>
      <c r="H35" s="300">
        <v>49.410840999999998</v>
      </c>
      <c r="I35" s="306">
        <v>120.86933999999999</v>
      </c>
      <c r="J35" s="628">
        <v>120.86933999999999</v>
      </c>
      <c r="K35" s="628">
        <v>2714.8227000000002</v>
      </c>
      <c r="L35" s="628">
        <v>5001.3634000000002</v>
      </c>
      <c r="M35" s="314">
        <v>351890845042.20691</v>
      </c>
      <c r="N35" s="629">
        <v>1.6598046543182547</v>
      </c>
      <c r="O35" s="629">
        <v>3.3196093086365095</v>
      </c>
      <c r="P35" s="629">
        <v>5.3113748938184147</v>
      </c>
      <c r="Q35" s="307"/>
      <c r="R35" s="283">
        <v>1.3631552891319492E-2</v>
      </c>
      <c r="S35" s="283">
        <v>7.4193606188265246E-3</v>
      </c>
      <c r="T35" s="299">
        <v>494514711.5206489</v>
      </c>
      <c r="U35" s="283">
        <v>1.4053071243195748E-3</v>
      </c>
      <c r="V35" s="304"/>
      <c r="W35" s="283">
        <v>9.2883513689724206E-4</v>
      </c>
      <c r="X35" s="283">
        <v>5.153330428162322E-4</v>
      </c>
      <c r="Y35" s="299">
        <v>33695547.633863233</v>
      </c>
      <c r="Z35" s="283">
        <v>9.5755681367105987E-5</v>
      </c>
      <c r="AA35" s="304"/>
      <c r="AB35" s="283">
        <v>1.3843227645581834E-3</v>
      </c>
      <c r="AC35" s="283">
        <v>9.0892795674790716E-4</v>
      </c>
      <c r="AD35" s="299">
        <v>50219368.110502422</v>
      </c>
      <c r="AE35" s="283">
        <v>1.4271291458144912E-4</v>
      </c>
      <c r="AF35" s="317"/>
      <c r="AG35" s="283">
        <v>3.9874135192487878E-2</v>
      </c>
      <c r="AH35" s="283">
        <v>2.2503761962312564E-2</v>
      </c>
      <c r="AI35" s="299">
        <v>2893044779.1322508</v>
      </c>
      <c r="AJ35" s="283">
        <v>8.2214266721978794E-3</v>
      </c>
      <c r="AK35" s="304"/>
      <c r="AL35" s="283">
        <v>4.9884704436705188E-3</v>
      </c>
      <c r="AM35" s="283">
        <v>2.125142947696401E-3</v>
      </c>
      <c r="AN35" s="299">
        <v>361935583.13549185</v>
      </c>
      <c r="AO35" s="283">
        <v>1.0285450395621407E-3</v>
      </c>
      <c r="AP35" s="304"/>
      <c r="AQ35" s="283">
        <v>6.4581134050391469E-3</v>
      </c>
      <c r="AR35" s="283">
        <v>2.8897995527165424E-3</v>
      </c>
      <c r="AS35" s="299">
        <v>468564676.80865014</v>
      </c>
      <c r="AT35" s="283">
        <v>1.3315625666602635E-3</v>
      </c>
      <c r="AU35" s="317"/>
      <c r="AV35" s="283">
        <v>8.288748315259957E-2</v>
      </c>
      <c r="AW35" s="283">
        <v>4.6677960923081178E-2</v>
      </c>
      <c r="AX35" s="299">
        <v>9622165315.2329121</v>
      </c>
      <c r="AY35" s="283">
        <v>2.7344176328539603E-2</v>
      </c>
      <c r="AZ35" s="304"/>
      <c r="BA35" s="283">
        <v>2.2824526402799857E-2</v>
      </c>
      <c r="BB35" s="283">
        <v>8.872653937783857E-3</v>
      </c>
      <c r="BC35" s="299">
        <v>2649632464.8355632</v>
      </c>
      <c r="BD35" s="283">
        <v>7.5296999116807308E-3</v>
      </c>
      <c r="BE35" s="304"/>
      <c r="BF35" s="283">
        <v>2.6940099673204813E-2</v>
      </c>
      <c r="BG35" s="283">
        <v>1.0867106775694359E-2</v>
      </c>
      <c r="BH35" s="299">
        <v>3127397319.8967738</v>
      </c>
      <c r="BI35" s="283">
        <v>8.8874074559162335E-3</v>
      </c>
    </row>
    <row r="36" spans="2:61" s="275" customFormat="1" ht="15" customHeight="1">
      <c r="B36" s="523">
        <f t="shared" si="1"/>
        <v>25</v>
      </c>
      <c r="C36" s="576" t="s">
        <v>25</v>
      </c>
      <c r="D36" s="289" t="s">
        <v>276</v>
      </c>
      <c r="E36" s="289" t="s">
        <v>503</v>
      </c>
      <c r="F36" s="627">
        <v>5961481.7766270638</v>
      </c>
      <c r="G36" s="627">
        <v>10182084494.515301</v>
      </c>
      <c r="H36" s="300">
        <v>75.760664000000006</v>
      </c>
      <c r="I36" s="306">
        <v>104.16927</v>
      </c>
      <c r="J36" s="628">
        <v>100</v>
      </c>
      <c r="K36" s="628">
        <v>0.49294881000000002</v>
      </c>
      <c r="L36" s="628">
        <v>0.31933158</v>
      </c>
      <c r="M36" s="314">
        <v>15648713752.013796</v>
      </c>
      <c r="N36" s="629">
        <v>2.4450434018406253</v>
      </c>
      <c r="O36" s="629">
        <v>4.8900868036812506</v>
      </c>
      <c r="P36" s="629">
        <v>7.8241388858900001</v>
      </c>
      <c r="Q36" s="307"/>
      <c r="R36" s="283">
        <v>1.51266776708841E-3</v>
      </c>
      <c r="S36" s="283">
        <v>6.9232423673479303E-4</v>
      </c>
      <c r="T36" s="299">
        <v>4114344.4807123477</v>
      </c>
      <c r="U36" s="283">
        <v>2.6291901979374392E-4</v>
      </c>
      <c r="V36" s="304"/>
      <c r="W36" s="283">
        <v>2.5709218849029184E-4</v>
      </c>
      <c r="X36" s="283">
        <v>7.7687760362621272E-5</v>
      </c>
      <c r="Y36" s="299">
        <v>699271.74344785803</v>
      </c>
      <c r="Z36" s="283">
        <v>4.4685573174208674E-5</v>
      </c>
      <c r="AA36" s="304"/>
      <c r="AB36" s="283">
        <v>2.057883108469306E-4</v>
      </c>
      <c r="AC36" s="283">
        <v>6.4381837191673604E-5</v>
      </c>
      <c r="AD36" s="299">
        <v>559728.98963655927</v>
      </c>
      <c r="AE36" s="283">
        <v>3.5768370391753706E-5</v>
      </c>
      <c r="AF36" s="317"/>
      <c r="AG36" s="283">
        <v>1.1294994854265101E-2</v>
      </c>
      <c r="AH36" s="283">
        <v>4.2831661998081498E-3</v>
      </c>
      <c r="AI36" s="299">
        <v>61443101.716603041</v>
      </c>
      <c r="AJ36" s="283">
        <v>3.9263994913764765E-3</v>
      </c>
      <c r="AK36" s="304"/>
      <c r="AL36" s="283">
        <v>7.2855914453293681E-3</v>
      </c>
      <c r="AM36" s="283">
        <v>2.1776381511589096E-3</v>
      </c>
      <c r="AN36" s="299">
        <v>39632540.077868961</v>
      </c>
      <c r="AO36" s="283">
        <v>2.5326388293586584E-3</v>
      </c>
      <c r="AP36" s="304"/>
      <c r="AQ36" s="283">
        <v>6.2511865123808892E-3</v>
      </c>
      <c r="AR36" s="283">
        <v>1.8121582904871323E-3</v>
      </c>
      <c r="AS36" s="299">
        <v>34005530.209218197</v>
      </c>
      <c r="AT36" s="283">
        <v>2.1730559295866795E-3</v>
      </c>
      <c r="AU36" s="317"/>
      <c r="AV36" s="283">
        <v>6.1591555484361502E-2</v>
      </c>
      <c r="AW36" s="283">
        <v>2.2539776216026298E-2</v>
      </c>
      <c r="AX36" s="299">
        <v>536078325.99663824</v>
      </c>
      <c r="AY36" s="283">
        <v>3.4257021662732604E-2</v>
      </c>
      <c r="AZ36" s="304"/>
      <c r="BA36" s="283">
        <v>5.3816862123523317E-2</v>
      </c>
      <c r="BB36" s="283">
        <v>1.7868496742318326E-2</v>
      </c>
      <c r="BC36" s="299">
        <v>468409234.52396786</v>
      </c>
      <c r="BD36" s="283">
        <v>2.9932762650456777E-2</v>
      </c>
      <c r="BE36" s="304"/>
      <c r="BF36" s="283">
        <v>5.0540668076711613E-2</v>
      </c>
      <c r="BG36" s="283">
        <v>1.6320933045561484E-2</v>
      </c>
      <c r="BH36" s="299">
        <v>439894016.70809525</v>
      </c>
      <c r="BI36" s="283">
        <v>2.8110554239736563E-2</v>
      </c>
    </row>
    <row r="37" spans="2:61" s="275" customFormat="1" ht="14">
      <c r="B37" s="523">
        <f t="shared" si="1"/>
        <v>26</v>
      </c>
      <c r="C37" s="576" t="s">
        <v>718</v>
      </c>
      <c r="D37" s="289" t="s">
        <v>469</v>
      </c>
      <c r="E37" s="289" t="s">
        <v>469</v>
      </c>
      <c r="F37" s="627">
        <v>48465011</v>
      </c>
      <c r="G37" s="656"/>
      <c r="H37" s="300">
        <v>55.526919999999997</v>
      </c>
      <c r="I37" s="300">
        <v>114.02249</v>
      </c>
      <c r="J37" s="628">
        <v>150.18964</v>
      </c>
      <c r="K37" s="628">
        <v>32.683745999999999</v>
      </c>
      <c r="L37" s="628">
        <v>35.429595999999997</v>
      </c>
      <c r="M37" s="654"/>
      <c r="N37" s="629">
        <v>2.3678957387571411</v>
      </c>
      <c r="O37" s="629">
        <v>4.7357914775142822</v>
      </c>
      <c r="P37" s="629">
        <v>7.5772663640228526</v>
      </c>
      <c r="Q37" s="630"/>
      <c r="R37" s="653"/>
      <c r="S37" s="653"/>
      <c r="T37" s="655"/>
      <c r="U37" s="653"/>
      <c r="V37" s="304"/>
      <c r="W37" s="653"/>
      <c r="X37" s="653"/>
      <c r="Y37" s="655"/>
      <c r="Z37" s="653"/>
      <c r="AA37" s="304"/>
      <c r="AB37" s="653"/>
      <c r="AC37" s="653"/>
      <c r="AD37" s="655"/>
      <c r="AE37" s="653"/>
      <c r="AF37" s="317"/>
      <c r="AG37" s="653"/>
      <c r="AH37" s="653"/>
      <c r="AI37" s="655"/>
      <c r="AJ37" s="653"/>
      <c r="AK37" s="304"/>
      <c r="AL37" s="653"/>
      <c r="AM37" s="653"/>
      <c r="AN37" s="655"/>
      <c r="AO37" s="653"/>
      <c r="AP37" s="304"/>
      <c r="AQ37" s="653"/>
      <c r="AR37" s="653"/>
      <c r="AS37" s="655"/>
      <c r="AT37" s="653"/>
      <c r="AU37" s="317"/>
      <c r="AV37" s="653"/>
      <c r="AW37" s="653"/>
      <c r="AX37" s="655"/>
      <c r="AY37" s="653"/>
      <c r="AZ37" s="304"/>
      <c r="BA37" s="653"/>
      <c r="BB37" s="653"/>
      <c r="BC37" s="655"/>
      <c r="BD37" s="653"/>
      <c r="BE37" s="304"/>
      <c r="BF37" s="653"/>
      <c r="BG37" s="653"/>
      <c r="BH37" s="655"/>
      <c r="BI37" s="653"/>
    </row>
    <row r="38" spans="2:61" s="275" customFormat="1" ht="14">
      <c r="B38" s="523">
        <f t="shared" si="1"/>
        <v>27</v>
      </c>
      <c r="C38" s="792" t="s">
        <v>719</v>
      </c>
      <c r="D38" s="289">
        <v>2014</v>
      </c>
      <c r="E38" s="289">
        <v>2014</v>
      </c>
      <c r="F38" s="627">
        <v>16934220</v>
      </c>
      <c r="G38" s="656"/>
      <c r="H38" s="300">
        <v>85.860100000000003</v>
      </c>
      <c r="I38" s="300">
        <v>102.95564</v>
      </c>
      <c r="J38" s="628">
        <v>108.73074</v>
      </c>
      <c r="K38" s="628">
        <v>289.67867999999999</v>
      </c>
      <c r="L38" s="628">
        <v>221.86832000000001</v>
      </c>
      <c r="M38" s="654"/>
      <c r="N38" s="540">
        <f>IF(E38&gt;2011,1.25*$K38*($J38/$H38)/$L38*($I38/$J38), 1.25*$K38*($J38/$H38)/$K38*($J38/$H38))</f>
        <v>1.9569962958472225</v>
      </c>
      <c r="O38" s="540">
        <f>IF(E38&gt;2011,2.5*$K38*($J38/$H38)/$L38*($I38/$J38), 2.5*$K38*($J38/$H38)/$K38*($J38/$H38))</f>
        <v>3.9139925916944449</v>
      </c>
      <c r="P38" s="540">
        <f>IF(E38&gt;2011, 4*$K38*($J38/$H38)/$L38*($I38/$J38), 4*$K38*($J38/$H38)/$K38*($J38/$H38))</f>
        <v>6.2623881467111113</v>
      </c>
      <c r="Q38" s="630"/>
      <c r="R38" s="653"/>
      <c r="S38" s="653"/>
      <c r="T38" s="655"/>
      <c r="U38" s="653"/>
      <c r="V38" s="304"/>
      <c r="W38" s="653"/>
      <c r="X38" s="653"/>
      <c r="Y38" s="655"/>
      <c r="Z38" s="653"/>
      <c r="AA38" s="304"/>
      <c r="AB38" s="653"/>
      <c r="AC38" s="653"/>
      <c r="AD38" s="655"/>
      <c r="AE38" s="653"/>
      <c r="AF38" s="317"/>
      <c r="AG38" s="653"/>
      <c r="AH38" s="653"/>
      <c r="AI38" s="655"/>
      <c r="AJ38" s="653"/>
      <c r="AK38" s="304"/>
      <c r="AL38" s="653"/>
      <c r="AM38" s="653"/>
      <c r="AN38" s="655"/>
      <c r="AO38" s="653"/>
      <c r="AP38" s="304"/>
      <c r="AQ38" s="653"/>
      <c r="AR38" s="653"/>
      <c r="AS38" s="655"/>
      <c r="AT38" s="653"/>
      <c r="AU38" s="317"/>
      <c r="AV38" s="653"/>
      <c r="AW38" s="653"/>
      <c r="AX38" s="655"/>
      <c r="AY38" s="653"/>
      <c r="AZ38" s="304"/>
      <c r="BA38" s="653"/>
      <c r="BB38" s="653"/>
      <c r="BC38" s="655"/>
      <c r="BD38" s="653"/>
      <c r="BE38" s="304"/>
      <c r="BF38" s="653"/>
      <c r="BG38" s="653"/>
      <c r="BH38" s="655"/>
      <c r="BI38" s="653"/>
    </row>
    <row r="39" spans="2:61" s="275" customFormat="1" ht="15" customHeight="1">
      <c r="B39" s="523">
        <f t="shared" si="1"/>
        <v>28</v>
      </c>
      <c r="C39" s="576" t="s">
        <v>26</v>
      </c>
      <c r="D39" s="289" t="s">
        <v>503</v>
      </c>
      <c r="E39" s="289" t="s">
        <v>503</v>
      </c>
      <c r="F39" s="627">
        <v>112600583</v>
      </c>
      <c r="G39" s="627">
        <v>9038826552924.9336</v>
      </c>
      <c r="H39" s="300">
        <v>80.502825000000001</v>
      </c>
      <c r="I39" s="306">
        <v>103.40738</v>
      </c>
      <c r="J39" s="628">
        <v>100</v>
      </c>
      <c r="K39" s="628">
        <v>7.6483314</v>
      </c>
      <c r="L39" s="628">
        <v>8.9402120000000007</v>
      </c>
      <c r="M39" s="314">
        <v>951385386092.8009</v>
      </c>
      <c r="N39" s="629">
        <v>1.2845950305177232</v>
      </c>
      <c r="O39" s="629">
        <v>2.5691900610354463</v>
      </c>
      <c r="P39" s="629">
        <v>4.110704097656714</v>
      </c>
      <c r="Q39" s="307"/>
      <c r="R39" s="283">
        <v>2.0464300000000001E-2</v>
      </c>
      <c r="S39" s="283">
        <v>1.1664799999999999E-2</v>
      </c>
      <c r="T39" s="299">
        <v>1051333275.5008982</v>
      </c>
      <c r="U39" s="283">
        <v>1.1050551026630423E-3</v>
      </c>
      <c r="V39" s="304"/>
      <c r="W39" s="283">
        <v>1.0403000000000001E-2</v>
      </c>
      <c r="X39" s="283">
        <v>5.0407000000000004E-3</v>
      </c>
      <c r="Y39" s="299">
        <v>534443888.3829813</v>
      </c>
      <c r="Z39" s="283">
        <v>5.6175330859123591E-4</v>
      </c>
      <c r="AA39" s="304"/>
      <c r="AB39" s="283">
        <v>1.04733E-2</v>
      </c>
      <c r="AC39" s="283">
        <v>5.2192000000000002E-3</v>
      </c>
      <c r="AD39" s="299">
        <v>538055481.70734191</v>
      </c>
      <c r="AE39" s="283">
        <v>5.6554944985759794E-4</v>
      </c>
      <c r="AF39" s="317"/>
      <c r="AG39" s="283">
        <v>5.22187E-2</v>
      </c>
      <c r="AH39" s="283">
        <v>3.09965E-2</v>
      </c>
      <c r="AI39" s="299">
        <v>5365368657.9456663</v>
      </c>
      <c r="AJ39" s="283">
        <v>5.6395323455413187E-3</v>
      </c>
      <c r="AK39" s="304"/>
      <c r="AL39" s="283">
        <v>3.8458399999999997E-2</v>
      </c>
      <c r="AM39" s="283">
        <v>2.0062400000000001E-2</v>
      </c>
      <c r="AN39" s="299">
        <v>3951524913.3880696</v>
      </c>
      <c r="AO39" s="283">
        <v>4.153442938214973E-3</v>
      </c>
      <c r="AP39" s="304"/>
      <c r="AQ39" s="283">
        <v>3.8340300000000001E-2</v>
      </c>
      <c r="AR39" s="283">
        <v>2.0042899999999999E-2</v>
      </c>
      <c r="AS39" s="299">
        <v>3939390370.8103461</v>
      </c>
      <c r="AT39" s="283">
        <v>4.1406883355533134E-3</v>
      </c>
      <c r="AU39" s="317"/>
      <c r="AV39" s="283">
        <v>0.1018556</v>
      </c>
      <c r="AW39" s="283">
        <v>5.9649500000000001E-2</v>
      </c>
      <c r="AX39" s="299">
        <v>16744739915.049608</v>
      </c>
      <c r="AY39" s="283">
        <v>1.7600375368196246E-2</v>
      </c>
      <c r="AZ39" s="304"/>
      <c r="BA39" s="283">
        <v>8.6991499999999999E-2</v>
      </c>
      <c r="BB39" s="283">
        <v>4.6529599999999997E-2</v>
      </c>
      <c r="BC39" s="299">
        <v>14301128679.424971</v>
      </c>
      <c r="BD39" s="283">
        <v>1.5031898627492683E-2</v>
      </c>
      <c r="BE39" s="304"/>
      <c r="BF39" s="283">
        <v>8.7843500000000005E-2</v>
      </c>
      <c r="BG39" s="283">
        <v>4.6651699999999997E-2</v>
      </c>
      <c r="BH39" s="299">
        <v>14441194796.630331</v>
      </c>
      <c r="BI39" s="283">
        <v>1.5179121949663515E-2</v>
      </c>
    </row>
    <row r="40" spans="2:61" s="275" customFormat="1" ht="15" customHeight="1">
      <c r="B40" s="523"/>
      <c r="C40" s="576" t="s">
        <v>27</v>
      </c>
      <c r="D40" s="289" t="s">
        <v>504</v>
      </c>
      <c r="E40" s="289" t="s">
        <v>504</v>
      </c>
      <c r="F40" s="627">
        <v>117284429</v>
      </c>
      <c r="G40" s="627">
        <v>4811605272997.5596</v>
      </c>
      <c r="H40" s="300">
        <v>80.502823000000006</v>
      </c>
      <c r="I40" s="306">
        <v>103.40738</v>
      </c>
      <c r="J40" s="628">
        <v>107.65898</v>
      </c>
      <c r="K40" s="628">
        <v>7.6483312000000003</v>
      </c>
      <c r="L40" s="628">
        <v>8.9402121999999995</v>
      </c>
      <c r="M40" s="314">
        <v>470418242697.36053</v>
      </c>
      <c r="N40" s="629">
        <v>1.3736285117601943</v>
      </c>
      <c r="O40" s="629">
        <v>2.7472570235203886</v>
      </c>
      <c r="P40" s="629">
        <v>4.3956112376326226</v>
      </c>
      <c r="Q40" s="307"/>
      <c r="R40" s="283">
        <v>1.8145541620091101E-2</v>
      </c>
      <c r="S40" s="283">
        <v>9.2556083774819192E-3</v>
      </c>
      <c r="T40" s="299">
        <v>970986453.81245458</v>
      </c>
      <c r="U40" s="283">
        <v>2.0640918350548114E-3</v>
      </c>
      <c r="V40" s="304"/>
      <c r="W40" s="283">
        <v>5.0760975956153E-3</v>
      </c>
      <c r="X40" s="283">
        <v>1.82208791856212E-3</v>
      </c>
      <c r="Y40" s="299">
        <v>271627163.6728186</v>
      </c>
      <c r="Z40" s="283">
        <v>5.7741630536120082E-4</v>
      </c>
      <c r="AA40" s="304"/>
      <c r="AB40" s="283">
        <v>4.6072502237948501E-3</v>
      </c>
      <c r="AC40" s="283">
        <v>1.6526989759484199E-3</v>
      </c>
      <c r="AD40" s="299">
        <v>246538662.23954242</v>
      </c>
      <c r="AE40" s="283">
        <v>5.2408397434992957E-4</v>
      </c>
      <c r="AF40" s="317"/>
      <c r="AG40" s="283">
        <v>5.2728847612303599E-2</v>
      </c>
      <c r="AH40" s="283">
        <v>2.9853879519719E-2</v>
      </c>
      <c r="AI40" s="299">
        <v>5643148915.4337997</v>
      </c>
      <c r="AJ40" s="283">
        <v>1.1996024820543089E-2</v>
      </c>
      <c r="AK40" s="304"/>
      <c r="AL40" s="283">
        <v>3.0576147826297601E-2</v>
      </c>
      <c r="AM40" s="283">
        <v>1.36508794018931E-2</v>
      </c>
      <c r="AN40" s="299">
        <v>3272321760.4295511</v>
      </c>
      <c r="AO40" s="283">
        <v>6.9561965574850603E-3</v>
      </c>
      <c r="AP40" s="304"/>
      <c r="AQ40" s="283">
        <v>2.9190539161477701E-2</v>
      </c>
      <c r="AR40" s="283">
        <v>1.2878749910918599E-2</v>
      </c>
      <c r="AS40" s="299">
        <v>3124031092.4523964</v>
      </c>
      <c r="AT40" s="283">
        <v>6.6409650155982887E-3</v>
      </c>
      <c r="AU40" s="317"/>
      <c r="AV40" s="283">
        <v>0.106710837035408</v>
      </c>
      <c r="AW40" s="283">
        <v>6.09534560383704E-2</v>
      </c>
      <c r="AX40" s="299">
        <v>18272658601.122425</v>
      </c>
      <c r="AY40" s="283">
        <v>3.8843431105791491E-2</v>
      </c>
      <c r="AZ40" s="304"/>
      <c r="BA40" s="283">
        <v>8.2444608183420004E-2</v>
      </c>
      <c r="BB40" s="283">
        <v>4.01516711922799E-2</v>
      </c>
      <c r="BC40" s="299">
        <v>14117424440.584867</v>
      </c>
      <c r="BD40" s="283">
        <v>3.0010367709458047E-2</v>
      </c>
      <c r="BE40" s="304"/>
      <c r="BF40" s="283">
        <v>8.0736534046329994E-2</v>
      </c>
      <c r="BG40" s="283">
        <v>3.8885825293337103E-2</v>
      </c>
      <c r="BH40" s="299">
        <v>13824941910.791794</v>
      </c>
      <c r="BI40" s="283">
        <v>2.9388617736251246E-2</v>
      </c>
    </row>
    <row r="41" spans="2:61" s="275" customFormat="1" ht="15" customHeight="1">
      <c r="B41" s="523"/>
      <c r="C41" s="576" t="s">
        <v>28</v>
      </c>
      <c r="D41" s="289" t="s">
        <v>501</v>
      </c>
      <c r="E41" s="289" t="s">
        <v>501</v>
      </c>
      <c r="F41" s="627">
        <v>119906312</v>
      </c>
      <c r="G41" s="627">
        <v>5050121674828.6797</v>
      </c>
      <c r="H41" s="300">
        <v>80.502824000000004</v>
      </c>
      <c r="I41" s="306">
        <v>103.40738</v>
      </c>
      <c r="J41" s="628">
        <v>116.24798</v>
      </c>
      <c r="K41" s="628">
        <v>7.6483314</v>
      </c>
      <c r="L41" s="628">
        <v>8.9402121999999995</v>
      </c>
      <c r="M41" s="314">
        <v>457257507610.75397</v>
      </c>
      <c r="N41" s="629">
        <v>1.3736285306167766</v>
      </c>
      <c r="O41" s="629">
        <v>2.7472570612335532</v>
      </c>
      <c r="P41" s="629">
        <v>4.3956112979736846</v>
      </c>
      <c r="Q41" s="307"/>
      <c r="R41" s="283">
        <v>1.96801718872112E-2</v>
      </c>
      <c r="S41" s="283">
        <v>1.0798364165768499E-2</v>
      </c>
      <c r="T41" s="299">
        <v>1076648178.9254687</v>
      </c>
      <c r="U41" s="283">
        <v>2.3545773683435692E-3</v>
      </c>
      <c r="V41" s="304"/>
      <c r="W41" s="283">
        <v>5.4830904126036998E-3</v>
      </c>
      <c r="X41" s="283">
        <v>2.2364606331450299E-3</v>
      </c>
      <c r="Y41" s="299">
        <v>299964824.56790227</v>
      </c>
      <c r="Z41" s="283">
        <v>6.5600852818200413E-4</v>
      </c>
      <c r="AA41" s="304"/>
      <c r="AB41" s="283">
        <v>5.3500583927302402E-3</v>
      </c>
      <c r="AC41" s="283">
        <v>2.1214635433811002E-3</v>
      </c>
      <c r="AD41" s="299">
        <v>292687007.95347464</v>
      </c>
      <c r="AE41" s="283">
        <v>6.4009229609550346E-4</v>
      </c>
      <c r="AF41" s="317"/>
      <c r="AG41" s="283">
        <v>5.3462631958148502E-2</v>
      </c>
      <c r="AH41" s="283">
        <v>3.0976105071766201E-2</v>
      </c>
      <c r="AI41" s="299">
        <v>5849587662.9723692</v>
      </c>
      <c r="AJ41" s="283">
        <v>1.2792764614270483E-2</v>
      </c>
      <c r="AK41" s="304"/>
      <c r="AL41" s="283">
        <v>3.0586312276671E-2</v>
      </c>
      <c r="AM41" s="283">
        <v>1.40881862843492E-2</v>
      </c>
      <c r="AN41" s="299">
        <v>3346586361.2830482</v>
      </c>
      <c r="AO41" s="283">
        <v>7.3188221200992734E-3</v>
      </c>
      <c r="AP41" s="304"/>
      <c r="AQ41" s="283">
        <v>3.10519365638528E-2</v>
      </c>
      <c r="AR41" s="283">
        <v>1.41627799130392E-2</v>
      </c>
      <c r="AS41" s="299">
        <v>3397532414.3694568</v>
      </c>
      <c r="AT41" s="283">
        <v>7.4302386681896707E-3</v>
      </c>
      <c r="AU41" s="317"/>
      <c r="AV41" s="283">
        <v>0.108112361827429</v>
      </c>
      <c r="AW41" s="283">
        <v>6.1974588114594803E-2</v>
      </c>
      <c r="AX41" s="299">
        <v>18926497698.971424</v>
      </c>
      <c r="AY41" s="283">
        <v>4.1391332857202284E-2</v>
      </c>
      <c r="AZ41" s="304"/>
      <c r="BA41" s="283">
        <v>8.2973445424497999E-2</v>
      </c>
      <c r="BB41" s="283">
        <v>4.0118534804354303E-2</v>
      </c>
      <c r="BC41" s="299">
        <v>14525598158.785851</v>
      </c>
      <c r="BD41" s="283">
        <v>3.1766778930945282E-2</v>
      </c>
      <c r="BE41" s="304"/>
      <c r="BF41" s="283">
        <v>8.5375575418688607E-2</v>
      </c>
      <c r="BG41" s="283">
        <v>4.1010269690675498E-2</v>
      </c>
      <c r="BH41" s="299">
        <v>14946122759.665897</v>
      </c>
      <c r="BI41" s="283">
        <v>3.2686445844841039E-2</v>
      </c>
    </row>
    <row r="42" spans="2:61" s="275" customFormat="1" ht="15" customHeight="1">
      <c r="B42" s="523">
        <f>B39+1</f>
        <v>29</v>
      </c>
      <c r="C42" s="792" t="s">
        <v>720</v>
      </c>
      <c r="D42" s="289">
        <v>2016</v>
      </c>
      <c r="E42" s="289">
        <v>2016</v>
      </c>
      <c r="F42" s="627">
        <v>3056359</v>
      </c>
      <c r="G42" s="656"/>
      <c r="H42" s="300">
        <v>57.265934000000001</v>
      </c>
      <c r="I42" s="306">
        <v>108.40917</v>
      </c>
      <c r="J42" s="628">
        <v>165.50894</v>
      </c>
      <c r="K42" s="628">
        <v>522.49285999999995</v>
      </c>
      <c r="L42" s="628">
        <v>590.32989999999995</v>
      </c>
      <c r="M42" s="654"/>
      <c r="N42" s="540">
        <f>IF(E42&gt;2011,1.25*$K42*($J42/$H42)/$L42*($I42/$J42), 1.25*$K42*($J42/$H42)/$K42*($J42/$H42))</f>
        <v>2.0944271714762768</v>
      </c>
      <c r="O42" s="540">
        <f>IF(E42&gt;2011,2.5*$K42*($J42/$H42)/$L42*($I42/$J42), 2.5*$K42*($J42/$H42)/$K42*($J42/$H42))</f>
        <v>4.1888543429525535</v>
      </c>
      <c r="P42" s="540">
        <f>IF(E42&gt;2011, 4*$K42*($J42/$H42)/$L42*($I42/$J42), 4*$K42*($J42/$H42)/$K42*($J42/$H42))</f>
        <v>6.702166948724086</v>
      </c>
      <c r="Q42" s="307"/>
      <c r="R42" s="653"/>
      <c r="S42" s="653"/>
      <c r="T42" s="655"/>
      <c r="U42" s="653"/>
      <c r="V42" s="304"/>
      <c r="W42" s="653"/>
      <c r="X42" s="653"/>
      <c r="Y42" s="655"/>
      <c r="Z42" s="653"/>
      <c r="AA42" s="304"/>
      <c r="AB42" s="653"/>
      <c r="AC42" s="653"/>
      <c r="AD42" s="655"/>
      <c r="AE42" s="653"/>
      <c r="AF42" s="317"/>
      <c r="AG42" s="653"/>
      <c r="AH42" s="653"/>
      <c r="AI42" s="655"/>
      <c r="AJ42" s="653"/>
      <c r="AK42" s="826"/>
      <c r="AL42" s="653"/>
      <c r="AM42" s="653"/>
      <c r="AN42" s="655"/>
      <c r="AO42" s="653"/>
      <c r="AP42" s="304"/>
      <c r="AQ42" s="653"/>
      <c r="AR42" s="653"/>
      <c r="AS42" s="655"/>
      <c r="AT42" s="653"/>
      <c r="AU42" s="317"/>
      <c r="AV42" s="653"/>
      <c r="AW42" s="653"/>
      <c r="AX42" s="655"/>
      <c r="AY42" s="653"/>
      <c r="AZ42" s="304"/>
      <c r="BA42" s="653"/>
      <c r="BB42" s="653"/>
      <c r="BC42" s="655"/>
      <c r="BD42" s="653"/>
      <c r="BE42" s="304"/>
      <c r="BF42" s="653"/>
      <c r="BG42" s="653"/>
      <c r="BH42" s="655"/>
      <c r="BI42" s="653"/>
    </row>
    <row r="43" spans="2:61" s="275" customFormat="1" ht="15" customHeight="1">
      <c r="B43" s="523">
        <f>B42+1</f>
        <v>30</v>
      </c>
      <c r="C43" s="792" t="s">
        <v>727</v>
      </c>
      <c r="D43" s="289">
        <v>2009</v>
      </c>
      <c r="E43" s="289" t="s">
        <v>655</v>
      </c>
      <c r="F43" s="627">
        <v>2118874</v>
      </c>
      <c r="G43" s="656"/>
      <c r="H43" s="300">
        <v>71.405036999999993</v>
      </c>
      <c r="I43" s="306">
        <v>105.00559</v>
      </c>
      <c r="J43" s="628">
        <v>100</v>
      </c>
      <c r="K43" s="628">
        <v>5.0639523999999998</v>
      </c>
      <c r="L43" s="628">
        <v>5.1307020000000003</v>
      </c>
      <c r="M43" s="654"/>
      <c r="N43" s="540">
        <f>IF(E43&gt;2011,1.25*$K43*($J43/$H43)/$L43*($I43/$J43), 1.25*$K43*($J43/$H43)/$K43*($J43/$H43))</f>
        <v>1.8142887511351562</v>
      </c>
      <c r="O43" s="540">
        <f>IF(E43&gt;2011,2.5*$K43*($J43/$H43)/$L43*($I43/$J43), 2.5*$K43*($J43/$H43)/$K43*($J43/$H43))</f>
        <v>3.6285775022703124</v>
      </c>
      <c r="P43" s="540">
        <f>IF(E43&gt;2011, 4*$K43*($J43/$H43)/$L43*($I43/$J43), 4*$K43*($J43/$H43)/$K43*($J43/$H43))</f>
        <v>5.8057240036325002</v>
      </c>
      <c r="Q43" s="307"/>
      <c r="R43" s="653"/>
      <c r="S43" s="653"/>
      <c r="T43" s="655"/>
      <c r="U43" s="653"/>
      <c r="V43" s="304"/>
      <c r="W43" s="653"/>
      <c r="X43" s="653"/>
      <c r="Y43" s="655"/>
      <c r="Z43" s="653"/>
      <c r="AA43" s="304"/>
      <c r="AB43" s="653"/>
      <c r="AC43" s="653"/>
      <c r="AD43" s="655"/>
      <c r="AE43" s="653"/>
      <c r="AF43" s="317"/>
      <c r="AG43" s="653"/>
      <c r="AH43" s="653"/>
      <c r="AI43" s="655"/>
      <c r="AJ43" s="653"/>
      <c r="AK43" s="826"/>
      <c r="AL43" s="653"/>
      <c r="AM43" s="653"/>
      <c r="AN43" s="655"/>
      <c r="AO43" s="653"/>
      <c r="AP43" s="304"/>
      <c r="AQ43" s="653"/>
      <c r="AR43" s="653"/>
      <c r="AS43" s="655"/>
      <c r="AT43" s="653"/>
      <c r="AU43" s="317"/>
      <c r="AV43" s="653"/>
      <c r="AW43" s="653"/>
      <c r="AX43" s="655"/>
      <c r="AY43" s="653"/>
      <c r="AZ43" s="304"/>
      <c r="BA43" s="653"/>
      <c r="BB43" s="653"/>
      <c r="BC43" s="655"/>
      <c r="BD43" s="653"/>
      <c r="BE43" s="304"/>
      <c r="BF43" s="653"/>
      <c r="BG43" s="653"/>
      <c r="BH43" s="655"/>
      <c r="BI43" s="653"/>
    </row>
    <row r="44" spans="2:61" s="275" customFormat="1" ht="15" customHeight="1">
      <c r="B44" s="523">
        <f t="shared" ref="B44:B48" si="2">B43+1</f>
        <v>31</v>
      </c>
      <c r="C44" s="576" t="s">
        <v>29</v>
      </c>
      <c r="D44" s="289" t="s">
        <v>500</v>
      </c>
      <c r="E44" s="289" t="s">
        <v>500</v>
      </c>
      <c r="F44" s="627">
        <v>5765733</v>
      </c>
      <c r="G44" s="627">
        <v>137676778648.29999</v>
      </c>
      <c r="H44" s="300">
        <v>62.929181</v>
      </c>
      <c r="I44" s="306">
        <v>108.08239</v>
      </c>
      <c r="J44" s="628">
        <v>94.827056999999996</v>
      </c>
      <c r="K44" s="628">
        <v>7.2972590000000004</v>
      </c>
      <c r="L44" s="628">
        <v>9.1600754000000002</v>
      </c>
      <c r="M44" s="314">
        <v>12520473182.868687</v>
      </c>
      <c r="N44" s="629">
        <v>1.3165223934224084</v>
      </c>
      <c r="O44" s="629">
        <v>2.6330447868448168</v>
      </c>
      <c r="P44" s="629">
        <v>4.2128716589517063</v>
      </c>
      <c r="Q44" s="307"/>
      <c r="R44" s="283">
        <v>1.7326604982402068E-2</v>
      </c>
      <c r="S44" s="283">
        <v>7.3119599179757369E-3</v>
      </c>
      <c r="T44" s="299">
        <v>45579638.769531265</v>
      </c>
      <c r="U44" s="283">
        <v>3.6404086414159047E-3</v>
      </c>
      <c r="V44" s="304"/>
      <c r="W44" s="283">
        <v>1.7490501641335109E-2</v>
      </c>
      <c r="X44" s="283">
        <v>7.4016086452060826E-3</v>
      </c>
      <c r="Y44" s="299">
        <v>46010787.890625</v>
      </c>
      <c r="Z44" s="283">
        <v>3.6748441707123262E-3</v>
      </c>
      <c r="AA44" s="304"/>
      <c r="AB44" s="283">
        <v>1.8569111518431391E-2</v>
      </c>
      <c r="AC44" s="283">
        <v>8.0451589210339784E-3</v>
      </c>
      <c r="AD44" s="299">
        <v>48848195.947265618</v>
      </c>
      <c r="AE44" s="283">
        <v>3.9014656422173282E-3</v>
      </c>
      <c r="AF44" s="317"/>
      <c r="AG44" s="283">
        <v>8.9323817327302532E-2</v>
      </c>
      <c r="AH44" s="283">
        <v>4.2035754603967961E-2</v>
      </c>
      <c r="AI44" s="299">
        <v>469953269.140625</v>
      </c>
      <c r="AJ44" s="283">
        <v>3.7534785009854514E-2</v>
      </c>
      <c r="AK44" s="304"/>
      <c r="AL44" s="283">
        <v>8.9078716227407692E-2</v>
      </c>
      <c r="AM44" s="283">
        <v>4.2023695209264807E-2</v>
      </c>
      <c r="AN44" s="299">
        <v>468663735.54687506</v>
      </c>
      <c r="AO44" s="283">
        <v>3.7431791011551446E-2</v>
      </c>
      <c r="AP44" s="304"/>
      <c r="AQ44" s="283">
        <v>9.3020501469631006E-2</v>
      </c>
      <c r="AR44" s="283">
        <v>4.4001143263137574E-2</v>
      </c>
      <c r="AS44" s="299">
        <v>489402379.6875</v>
      </c>
      <c r="AT44" s="283">
        <v>3.9088169635404173E-2</v>
      </c>
      <c r="AU44" s="317"/>
      <c r="AV44" s="283">
        <v>0.20514757186987331</v>
      </c>
      <c r="AW44" s="283">
        <v>0.10897330833737881</v>
      </c>
      <c r="AX44" s="299">
        <v>1726926142.5000005</v>
      </c>
      <c r="AY44" s="283">
        <v>0.13792818508352317</v>
      </c>
      <c r="AZ44" s="304"/>
      <c r="BA44" s="283">
        <v>0.2061531898892994</v>
      </c>
      <c r="BB44" s="283">
        <v>0.1091414894689019</v>
      </c>
      <c r="BC44" s="299">
        <v>1735391404.9999998</v>
      </c>
      <c r="BD44" s="283">
        <v>0.1386042987076937</v>
      </c>
      <c r="BE44" s="304"/>
      <c r="BF44" s="283">
        <v>0.2141652674516839</v>
      </c>
      <c r="BG44" s="283">
        <v>0.1137648391800314</v>
      </c>
      <c r="BH44" s="299">
        <v>1802836834.9999998</v>
      </c>
      <c r="BI44" s="283">
        <v>0.14399111029339981</v>
      </c>
    </row>
    <row r="45" spans="2:61" s="275" customFormat="1" ht="15" customHeight="1">
      <c r="B45" s="523">
        <f t="shared" si="2"/>
        <v>32</v>
      </c>
      <c r="C45" s="792" t="s">
        <v>728</v>
      </c>
      <c r="D45" s="289" t="s">
        <v>656</v>
      </c>
      <c r="E45" s="289">
        <v>2014</v>
      </c>
      <c r="F45" s="627">
        <v>17114761</v>
      </c>
      <c r="G45" s="656"/>
      <c r="H45" s="300">
        <v>88.526352000000003</v>
      </c>
      <c r="I45" s="306">
        <v>102.94238</v>
      </c>
      <c r="J45" s="628">
        <v>104.80234</v>
      </c>
      <c r="K45" s="628">
        <v>267.33093000000002</v>
      </c>
      <c r="L45" s="628">
        <v>228.75316000000001</v>
      </c>
      <c r="M45" s="654"/>
      <c r="N45" s="540">
        <f>IF(E45&gt;2011,1.25*$K45*($J45/$H45)/$L45*($I45/$J45), 1.25*$K45*($J45/$H45)/$K45*($J45/$H45))</f>
        <v>1.6986885395121412</v>
      </c>
      <c r="O45" s="540">
        <f>IF(E45&gt;2011,2.5*$K45*($J45/$H45)/$L45*($I45/$J45), 2.5*$K45*($J45/$H45)/$K45*($J45/$H45))</f>
        <v>3.3973770790242823</v>
      </c>
      <c r="P45" s="540">
        <f>IF(E45&gt;2011, 4*$K45*($J45/$H45)/$L45*($I45/$J45), 4*$K45*($J45/$H45)/$K45*($J45/$H45))</f>
        <v>5.4358033264388519</v>
      </c>
      <c r="Q45" s="307"/>
      <c r="R45" s="653"/>
      <c r="S45" s="653"/>
      <c r="T45" s="655"/>
      <c r="U45" s="653"/>
      <c r="V45" s="304"/>
      <c r="W45" s="653"/>
      <c r="X45" s="653"/>
      <c r="Y45" s="655"/>
      <c r="Z45" s="653"/>
      <c r="AA45" s="304"/>
      <c r="AB45" s="653"/>
      <c r="AC45" s="653"/>
      <c r="AD45" s="655"/>
      <c r="AE45" s="653"/>
      <c r="AF45" s="317"/>
      <c r="AG45" s="653"/>
      <c r="AH45" s="653"/>
      <c r="AI45" s="655"/>
      <c r="AJ45" s="653"/>
      <c r="AK45" s="826"/>
      <c r="AL45" s="653"/>
      <c r="AM45" s="653"/>
      <c r="AN45" s="655"/>
      <c r="AO45" s="653"/>
      <c r="AP45" s="304"/>
      <c r="AQ45" s="653"/>
      <c r="AR45" s="653"/>
      <c r="AS45" s="655"/>
      <c r="AT45" s="653"/>
      <c r="AU45" s="317"/>
      <c r="AV45" s="653"/>
      <c r="AW45" s="653"/>
      <c r="AX45" s="655"/>
      <c r="AY45" s="653"/>
      <c r="AZ45" s="304"/>
      <c r="BA45" s="653"/>
      <c r="BB45" s="653"/>
      <c r="BC45" s="655"/>
      <c r="BD45" s="653"/>
      <c r="BE45" s="304"/>
      <c r="BF45" s="653"/>
      <c r="BG45" s="653"/>
      <c r="BH45" s="655"/>
      <c r="BI45" s="653"/>
    </row>
    <row r="46" spans="2:61" s="275" customFormat="1" ht="15" customHeight="1">
      <c r="B46" s="523">
        <f t="shared" si="2"/>
        <v>33</v>
      </c>
      <c r="C46" s="576" t="s">
        <v>30</v>
      </c>
      <c r="D46" s="289" t="s">
        <v>505</v>
      </c>
      <c r="E46" s="289" t="s">
        <v>498</v>
      </c>
      <c r="F46" s="627">
        <v>3941606</v>
      </c>
      <c r="G46" s="627">
        <v>20872384376.143501</v>
      </c>
      <c r="H46" s="300">
        <v>81.285210000000006</v>
      </c>
      <c r="I46" s="306">
        <v>105.8758</v>
      </c>
      <c r="J46" s="628">
        <v>120.52139</v>
      </c>
      <c r="K46" s="628">
        <v>0.61135751000000005</v>
      </c>
      <c r="L46" s="628">
        <v>0.55340803000000005</v>
      </c>
      <c r="M46" s="314">
        <v>23026302865.300465</v>
      </c>
      <c r="N46" s="629">
        <v>1.7986430372549811</v>
      </c>
      <c r="O46" s="629">
        <v>3.5972860745099622</v>
      </c>
      <c r="P46" s="629">
        <v>5.7556577192159395</v>
      </c>
      <c r="Q46" s="307"/>
      <c r="R46" s="283">
        <v>2.4409554551762101E-2</v>
      </c>
      <c r="S46" s="283">
        <v>1.4957005425628099E-2</v>
      </c>
      <c r="T46" s="299">
        <v>43897111.297089718</v>
      </c>
      <c r="U46" s="283">
        <v>1.9063899034890469E-3</v>
      </c>
      <c r="V46" s="304"/>
      <c r="W46" s="283">
        <v>8.84166545912448E-3</v>
      </c>
      <c r="X46" s="283">
        <v>4.5013620366756496E-3</v>
      </c>
      <c r="Y46" s="299">
        <v>15900477.490803</v>
      </c>
      <c r="Z46" s="283">
        <v>6.9053541004032639E-4</v>
      </c>
      <c r="AA46" s="304"/>
      <c r="AB46" s="283">
        <v>8.6143598220226499E-3</v>
      </c>
      <c r="AC46" s="283">
        <v>4.2790091753115399E-3</v>
      </c>
      <c r="AD46" s="299">
        <v>15491700.639543556</v>
      </c>
      <c r="AE46" s="283">
        <v>6.7278280539290593E-4</v>
      </c>
      <c r="AF46" s="317"/>
      <c r="AG46" s="283">
        <v>5.6602870992628597E-2</v>
      </c>
      <c r="AH46" s="283">
        <v>3.5244951143700902E-2</v>
      </c>
      <c r="AI46" s="299">
        <v>203584422.02861589</v>
      </c>
      <c r="AJ46" s="283">
        <v>8.8413855762927481E-3</v>
      </c>
      <c r="AK46" s="304"/>
      <c r="AL46" s="283">
        <v>3.3696912501455602E-2</v>
      </c>
      <c r="AM46" s="283">
        <v>1.7386548468367902E-2</v>
      </c>
      <c r="AN46" s="299">
        <v>121198206.65370633</v>
      </c>
      <c r="AO46" s="283">
        <v>5.2634679289459974E-3</v>
      </c>
      <c r="AP46" s="304"/>
      <c r="AQ46" s="283">
        <v>3.3198725891167701E-2</v>
      </c>
      <c r="AR46" s="283">
        <v>1.7093843006120501E-2</v>
      </c>
      <c r="AS46" s="299">
        <v>119406371.16304603</v>
      </c>
      <c r="AT46" s="283">
        <v>5.1856510296746641E-3</v>
      </c>
      <c r="AU46" s="317"/>
      <c r="AV46" s="283">
        <v>9.5892608599829704E-2</v>
      </c>
      <c r="AW46" s="283">
        <v>6.10943376540653E-2</v>
      </c>
      <c r="AX46" s="299">
        <v>551837486.86260092</v>
      </c>
      <c r="AY46" s="283">
        <v>2.3965527166508072E-2</v>
      </c>
      <c r="AZ46" s="304"/>
      <c r="BA46" s="283">
        <v>7.1184989435721505E-2</v>
      </c>
      <c r="BB46" s="283">
        <v>3.9430314559500003E-2</v>
      </c>
      <c r="BC46" s="299">
        <v>409651444.94587368</v>
      </c>
      <c r="BD46" s="283">
        <v>1.7790587023121231E-2</v>
      </c>
      <c r="BE46" s="304"/>
      <c r="BF46" s="283">
        <v>7.0460798448572601E-2</v>
      </c>
      <c r="BG46" s="283">
        <v>3.89437234413351E-2</v>
      </c>
      <c r="BH46" s="299">
        <v>405483910.65733927</v>
      </c>
      <c r="BI46" s="283">
        <v>1.7609596861004731E-2</v>
      </c>
    </row>
    <row r="47" spans="2:61" s="275" customFormat="1" ht="15" customHeight="1">
      <c r="B47" s="523">
        <f t="shared" si="2"/>
        <v>34</v>
      </c>
      <c r="C47" s="576" t="s">
        <v>31</v>
      </c>
      <c r="D47" s="289" t="s">
        <v>501</v>
      </c>
      <c r="E47" s="289" t="s">
        <v>501</v>
      </c>
      <c r="F47" s="627">
        <v>6780504</v>
      </c>
      <c r="G47" s="627">
        <v>145214660376432.34</v>
      </c>
      <c r="H47" s="300">
        <v>71.354742999999999</v>
      </c>
      <c r="I47" s="306">
        <v>108.25397</v>
      </c>
      <c r="J47" s="628">
        <v>121.04097</v>
      </c>
      <c r="K47" s="628">
        <v>2127.7957999999999</v>
      </c>
      <c r="L47" s="628">
        <v>2309.4299999999998</v>
      </c>
      <c r="M47" s="314">
        <v>40231939269.198914</v>
      </c>
      <c r="N47" s="629">
        <v>1.7472544014472933</v>
      </c>
      <c r="O47" s="629">
        <v>3.4945088028945865</v>
      </c>
      <c r="P47" s="629">
        <v>5.5912140846313383</v>
      </c>
      <c r="Q47" s="307"/>
      <c r="R47" s="283">
        <v>6.1887621977731186E-3</v>
      </c>
      <c r="S47" s="283">
        <v>2.9091334908485701E-3</v>
      </c>
      <c r="T47" s="299">
        <v>19145585.369403798</v>
      </c>
      <c r="U47" s="283">
        <v>4.7588025129232156E-4</v>
      </c>
      <c r="V47" s="304"/>
      <c r="W47" s="283">
        <v>2.6940282693567875E-3</v>
      </c>
      <c r="X47" s="283">
        <v>1.1175247657319125E-3</v>
      </c>
      <c r="Y47" s="299">
        <v>8334259.1895220913</v>
      </c>
      <c r="Z47" s="283">
        <v>2.0715529355311738E-4</v>
      </c>
      <c r="AA47" s="304"/>
      <c r="AB47" s="283">
        <v>2.5994993007298446E-3</v>
      </c>
      <c r="AC47" s="283">
        <v>1.0488653005346106E-3</v>
      </c>
      <c r="AD47" s="299">
        <v>8041823.9042593855</v>
      </c>
      <c r="AE47" s="283">
        <v>1.9988655904579049E-4</v>
      </c>
      <c r="AF47" s="317"/>
      <c r="AG47" s="283">
        <v>2.5445986018266295E-2</v>
      </c>
      <c r="AH47" s="283">
        <v>1.2817343639374175E-2</v>
      </c>
      <c r="AI47" s="299">
        <v>157439656.6074788</v>
      </c>
      <c r="AJ47" s="283">
        <v>3.913300215384166E-3</v>
      </c>
      <c r="AK47" s="304"/>
      <c r="AL47" s="283">
        <v>1.8178538476415665E-2</v>
      </c>
      <c r="AM47" s="283">
        <v>8.2010526177867457E-3</v>
      </c>
      <c r="AN47" s="299">
        <v>112474433.22880992</v>
      </c>
      <c r="AO47" s="283">
        <v>2.7956503035119411E-3</v>
      </c>
      <c r="AP47" s="304"/>
      <c r="AQ47" s="283">
        <v>1.8308969792872904E-2</v>
      </c>
      <c r="AR47" s="283">
        <v>8.1918209485707279E-3</v>
      </c>
      <c r="AS47" s="299">
        <v>113281439.16126418</v>
      </c>
      <c r="AT47" s="283">
        <v>2.8157091410204796E-3</v>
      </c>
      <c r="AU47" s="317"/>
      <c r="AV47" s="283">
        <v>6.0298405567138363E-2</v>
      </c>
      <c r="AW47" s="283">
        <v>3.1468595636305198E-2</v>
      </c>
      <c r="AX47" s="299">
        <v>596926227.00674176</v>
      </c>
      <c r="AY47" s="283">
        <v>1.4837122889170329E-2</v>
      </c>
      <c r="AZ47" s="304"/>
      <c r="BA47" s="283">
        <v>4.9099099348688814E-2</v>
      </c>
      <c r="BB47" s="283">
        <v>2.3854461696195518E-2</v>
      </c>
      <c r="BC47" s="299">
        <v>486058293.71406555</v>
      </c>
      <c r="BD47" s="283">
        <v>1.2081403545122816E-2</v>
      </c>
      <c r="BE47" s="304"/>
      <c r="BF47" s="283">
        <v>4.9891048289247474E-2</v>
      </c>
      <c r="BG47" s="283">
        <v>2.412583795701613E-2</v>
      </c>
      <c r="BH47" s="299">
        <v>493898220.63457602</v>
      </c>
      <c r="BI47" s="283">
        <v>1.227627177824606E-2</v>
      </c>
    </row>
    <row r="48" spans="2:61" s="275" customFormat="1" ht="15" customHeight="1">
      <c r="B48" s="523">
        <f t="shared" si="2"/>
        <v>35</v>
      </c>
      <c r="C48" s="576" t="s">
        <v>32</v>
      </c>
      <c r="D48" s="289" t="s">
        <v>500</v>
      </c>
      <c r="E48" s="289" t="s">
        <v>500</v>
      </c>
      <c r="F48" s="627">
        <v>29553339</v>
      </c>
      <c r="G48" s="627">
        <v>306976162912</v>
      </c>
      <c r="H48" s="300">
        <v>87.125377</v>
      </c>
      <c r="I48" s="306">
        <v>103.36931</v>
      </c>
      <c r="J48" s="628">
        <v>98.494685000000004</v>
      </c>
      <c r="K48" s="628">
        <v>1.6534499</v>
      </c>
      <c r="L48" s="628">
        <v>1.5686389999999999</v>
      </c>
      <c r="M48" s="314">
        <v>164227351028.5668</v>
      </c>
      <c r="N48" s="629">
        <v>1.4192775995808165</v>
      </c>
      <c r="O48" s="629">
        <v>2.8385551991616329</v>
      </c>
      <c r="P48" s="629">
        <v>4.541688318658613</v>
      </c>
      <c r="Q48" s="307"/>
      <c r="R48" s="283"/>
      <c r="S48" s="283"/>
      <c r="T48" s="299"/>
      <c r="U48" s="283"/>
      <c r="V48" s="304"/>
      <c r="W48" s="283"/>
      <c r="X48" s="283"/>
      <c r="Y48" s="299"/>
      <c r="Z48" s="283"/>
      <c r="AA48" s="304"/>
      <c r="AB48" s="283"/>
      <c r="AC48" s="283"/>
      <c r="AD48" s="299"/>
      <c r="AE48" s="283"/>
      <c r="AF48" s="317"/>
      <c r="AG48" s="283">
        <v>5.5100000000000003E-2</v>
      </c>
      <c r="AH48" s="283">
        <v>2.7910000000000001E-2</v>
      </c>
      <c r="AI48" s="299">
        <v>1485904943.2462502</v>
      </c>
      <c r="AJ48" s="283">
        <v>9.0478530764816507E-3</v>
      </c>
      <c r="AK48" s="304"/>
      <c r="AL48" s="283">
        <v>4.6199999999999998E-2</v>
      </c>
      <c r="AM48" s="283">
        <v>2.1680999999999999E-2</v>
      </c>
      <c r="AN48" s="299">
        <v>1245894888.8924999</v>
      </c>
      <c r="AO48" s="283">
        <v>7.5864031240190965E-3</v>
      </c>
      <c r="AP48" s="304"/>
      <c r="AQ48" s="283">
        <v>4.8277399999999998E-2</v>
      </c>
      <c r="AR48" s="283">
        <v>2.29766E-2</v>
      </c>
      <c r="AS48" s="299">
        <v>1301917011.0177224</v>
      </c>
      <c r="AT48" s="283">
        <v>7.9275285320242316E-3</v>
      </c>
      <c r="AU48" s="317"/>
      <c r="AV48" s="283">
        <v>0.116511</v>
      </c>
      <c r="AW48" s="283">
        <v>6.4380000000000007E-2</v>
      </c>
      <c r="AX48" s="299">
        <v>5027202057.1343403</v>
      </c>
      <c r="AY48" s="283">
        <v>3.0611235130132954E-2</v>
      </c>
      <c r="AZ48" s="304"/>
      <c r="BA48" s="283">
        <v>0.10767</v>
      </c>
      <c r="BB48" s="283">
        <v>5.6460000000000003E-2</v>
      </c>
      <c r="BC48" s="299">
        <v>4645731694.7897997</v>
      </c>
      <c r="BD48" s="283">
        <v>2.8288416428160556E-2</v>
      </c>
      <c r="BE48" s="304"/>
      <c r="BF48" s="283">
        <v>0.11174920000000001</v>
      </c>
      <c r="BG48" s="283">
        <v>5.8842199999999997E-2</v>
      </c>
      <c r="BH48" s="299">
        <v>4821740506.2450485</v>
      </c>
      <c r="BI48" s="283">
        <v>2.9360155151052291E-2</v>
      </c>
    </row>
    <row r="49" spans="2:62" s="275" customFormat="1" ht="15" customHeight="1">
      <c r="B49" s="523"/>
      <c r="C49" s="576" t="s">
        <v>282</v>
      </c>
      <c r="D49" s="289" t="s">
        <v>499</v>
      </c>
      <c r="E49" s="289" t="s">
        <v>499</v>
      </c>
      <c r="F49" s="627">
        <v>29700726.600000001</v>
      </c>
      <c r="G49" s="627">
        <v>220476768079.42157</v>
      </c>
      <c r="H49" s="300">
        <v>87.125373999999994</v>
      </c>
      <c r="I49" s="306">
        <v>103.36931</v>
      </c>
      <c r="J49" s="628">
        <v>103.36931</v>
      </c>
      <c r="K49" s="628">
        <v>1.6534499</v>
      </c>
      <c r="L49" s="628">
        <v>1.5686389999999999</v>
      </c>
      <c r="M49" s="314">
        <v>112389265225.05075</v>
      </c>
      <c r="N49" s="629">
        <v>1.5632376516167183</v>
      </c>
      <c r="O49" s="629">
        <v>3.1264753032334367</v>
      </c>
      <c r="P49" s="629">
        <v>5.0023604851734982</v>
      </c>
      <c r="Q49" s="307"/>
      <c r="R49" s="283">
        <v>1.34160391699998E-2</v>
      </c>
      <c r="S49" s="283">
        <v>5.9537521513278596E-3</v>
      </c>
      <c r="T49" s="299">
        <v>181800163.34589383</v>
      </c>
      <c r="U49" s="283">
        <v>1.6175936641444639E-3</v>
      </c>
      <c r="V49" s="304"/>
      <c r="W49" s="283">
        <v>9.3132401491118604E-3</v>
      </c>
      <c r="X49" s="283">
        <v>3.8369918958559399E-3</v>
      </c>
      <c r="Y49" s="299">
        <v>126203312.23944229</v>
      </c>
      <c r="Z49" s="283">
        <v>1.1229125129230981E-3</v>
      </c>
      <c r="AA49" s="304"/>
      <c r="AB49" s="283">
        <v>9.5323073505458704E-3</v>
      </c>
      <c r="AC49" s="283">
        <v>3.9437988660841299E-3</v>
      </c>
      <c r="AD49" s="299">
        <v>129171882.35911579</v>
      </c>
      <c r="AE49" s="283">
        <v>1.1493258017165533E-3</v>
      </c>
      <c r="AF49" s="317"/>
      <c r="AG49" s="283">
        <v>5.2578646894680503E-2</v>
      </c>
      <c r="AH49" s="283">
        <v>2.7180459038914299E-2</v>
      </c>
      <c r="AI49" s="299">
        <v>1424981914.9803708</v>
      </c>
      <c r="AJ49" s="283">
        <v>1.267898595232343E-2</v>
      </c>
      <c r="AK49" s="304"/>
      <c r="AL49" s="283">
        <v>4.6167634076186202E-2</v>
      </c>
      <c r="AM49" s="283">
        <v>2.2320574967976702E-2</v>
      </c>
      <c r="AN49" s="299">
        <v>1251231203.1874056</v>
      </c>
      <c r="AO49" s="283">
        <v>1.1133013466027316E-2</v>
      </c>
      <c r="AP49" s="304"/>
      <c r="AQ49" s="283">
        <v>4.7177732479255899E-2</v>
      </c>
      <c r="AR49" s="283">
        <v>2.28311915251465E-2</v>
      </c>
      <c r="AS49" s="299">
        <v>1278606802.2515666</v>
      </c>
      <c r="AT49" s="283">
        <v>1.1376591880828263E-2</v>
      </c>
      <c r="AU49" s="317"/>
      <c r="AV49" s="283">
        <v>0.107170402841132</v>
      </c>
      <c r="AW49" s="283">
        <v>6.0314487223348402E-2</v>
      </c>
      <c r="AX49" s="299">
        <v>4647236698.2186337</v>
      </c>
      <c r="AY49" s="283">
        <v>4.1349471312165841E-2</v>
      </c>
      <c r="AZ49" s="304"/>
      <c r="BA49" s="283">
        <v>0.101328944197294</v>
      </c>
      <c r="BB49" s="283">
        <v>5.4641676152060101E-2</v>
      </c>
      <c r="BC49" s="299">
        <v>4393933171.6749086</v>
      </c>
      <c r="BD49" s="283">
        <v>3.9095665968421449E-2</v>
      </c>
      <c r="BE49" s="304"/>
      <c r="BF49" s="283">
        <v>0.10412412335776999</v>
      </c>
      <c r="BG49" s="283">
        <v>5.6024871490028598E-2</v>
      </c>
      <c r="BH49" s="299">
        <v>4515140695.6581488</v>
      </c>
      <c r="BI49" s="283">
        <v>4.0174127721334697E-2</v>
      </c>
    </row>
    <row r="50" spans="2:62" s="275" customFormat="1" ht="14">
      <c r="B50" s="523">
        <f>B48+1</f>
        <v>36</v>
      </c>
      <c r="C50" s="576" t="s">
        <v>711</v>
      </c>
      <c r="D50" s="289" t="s">
        <v>501</v>
      </c>
      <c r="E50" s="289" t="s">
        <v>501</v>
      </c>
      <c r="F50" s="627">
        <v>38011735</v>
      </c>
      <c r="G50" s="656"/>
      <c r="H50" s="300">
        <v>86.884388000000001</v>
      </c>
      <c r="I50" s="300">
        <v>104.2394</v>
      </c>
      <c r="J50" s="628">
        <v>109.08024</v>
      </c>
      <c r="K50" s="628">
        <v>2.1335834</v>
      </c>
      <c r="L50" s="628">
        <v>1.9202049999999999</v>
      </c>
      <c r="M50" s="654"/>
      <c r="N50" s="629">
        <v>1.6663345421781537</v>
      </c>
      <c r="O50" s="629">
        <v>3.3326690843563074</v>
      </c>
      <c r="P50" s="629">
        <v>5.3322705349700934</v>
      </c>
      <c r="Q50" s="630"/>
      <c r="R50" s="283">
        <v>3.6805700784297797E-2</v>
      </c>
      <c r="S50" s="283">
        <v>3.27439316312612E-2</v>
      </c>
      <c r="T50" s="299">
        <f>$F50*R50*$R$7*365</f>
        <v>638315898.52029657</v>
      </c>
      <c r="U50" s="653"/>
      <c r="V50" s="304"/>
      <c r="W50" s="283">
        <v>1.0605321572032499E-2</v>
      </c>
      <c r="X50" s="283">
        <v>9.9268201117528113E-3</v>
      </c>
      <c r="Y50" s="299">
        <f>$F50*W50*$R$7*365</f>
        <v>183926544.64105898</v>
      </c>
      <c r="Z50" s="653"/>
      <c r="AA50" s="304"/>
      <c r="AB50" s="283">
        <v>1.4502638928058385E-2</v>
      </c>
      <c r="AC50" s="283">
        <v>1.3900555577377682E-2</v>
      </c>
      <c r="AD50" s="299">
        <f>$F50*AB50*$R$7*365</f>
        <v>251517150.90365547</v>
      </c>
      <c r="AE50" s="653"/>
      <c r="AF50" s="317"/>
      <c r="AG50" s="283">
        <v>4.6280711141120499E-2</v>
      </c>
      <c r="AH50" s="283">
        <v>3.9819554716092921E-2</v>
      </c>
      <c r="AI50" s="299">
        <f>$F50*AG50*$AG$7*365</f>
        <v>1605279241.3508856</v>
      </c>
      <c r="AJ50" s="653"/>
      <c r="AK50" s="304"/>
      <c r="AL50" s="283">
        <v>1.2641932835043456E-2</v>
      </c>
      <c r="AM50" s="283">
        <v>1.1272991596467609E-2</v>
      </c>
      <c r="AN50" s="299">
        <f>$F50*AL50*$AG$7*365</f>
        <v>438494393.24229193</v>
      </c>
      <c r="AO50" s="653"/>
      <c r="AP50" s="304"/>
      <c r="AQ50" s="283">
        <v>1.7322918159954365E-2</v>
      </c>
      <c r="AR50" s="283">
        <v>1.5368684555405829E-2</v>
      </c>
      <c r="AS50" s="299">
        <f>$F50*AQ50*$AG$7*365</f>
        <v>600857684.25212157</v>
      </c>
      <c r="AT50" s="653"/>
      <c r="AU50" s="317"/>
      <c r="AV50" s="283">
        <v>5.7216872189439355E-2</v>
      </c>
      <c r="AW50" s="283">
        <v>4.731709457074175E-2</v>
      </c>
      <c r="AX50" s="299">
        <f>$F50*AV50*$AV$7*365</f>
        <v>3175372371.4630041</v>
      </c>
      <c r="AY50" s="653"/>
      <c r="AZ50" s="304"/>
      <c r="BA50" s="283">
        <v>1.6453283627988927E-2</v>
      </c>
      <c r="BB50" s="283">
        <v>1.3243530052183507E-2</v>
      </c>
      <c r="BC50" s="299">
        <f>$F50*BA50*$AV$7*365</f>
        <v>913110071.43455243</v>
      </c>
      <c r="BD50" s="653"/>
      <c r="BE50" s="304"/>
      <c r="BF50" s="283">
        <v>2.3491623021562952E-2</v>
      </c>
      <c r="BG50" s="283">
        <v>1.8405102365617303E-2</v>
      </c>
      <c r="BH50" s="299">
        <f>$F50*BF50*$AV$7*365</f>
        <v>1303717729.5627034</v>
      </c>
      <c r="BI50" s="653"/>
    </row>
    <row r="51" spans="2:62" s="275" customFormat="1" ht="14">
      <c r="B51" s="523">
        <f>B50+1</f>
        <v>37</v>
      </c>
      <c r="C51" s="792" t="s">
        <v>721</v>
      </c>
      <c r="D51" s="289">
        <v>2016</v>
      </c>
      <c r="E51" s="289">
        <v>2016</v>
      </c>
      <c r="F51" s="627">
        <v>19702332</v>
      </c>
      <c r="G51" s="656"/>
      <c r="H51" s="300">
        <v>74.093497999999997</v>
      </c>
      <c r="I51" s="300">
        <v>105.78925</v>
      </c>
      <c r="J51" s="628">
        <v>112.44076</v>
      </c>
      <c r="K51" s="628">
        <v>1.7119983000000001</v>
      </c>
      <c r="L51" s="628">
        <v>1.8589568999999999</v>
      </c>
      <c r="M51" s="654"/>
      <c r="N51" s="540">
        <f>IF(E51&gt;2011,1.25*$K51*($J51/$H51)/$L51*($I51/$J51), 1.25*$K51*($J51/$H51)/$K51*($J51/$H51))</f>
        <v>1.6436353038322795</v>
      </c>
      <c r="O51" s="540">
        <f>IF(E51&gt;2011,2.5*$K51*($J51/$H51)/$L51*($I51/$J51), 2.5*$K51*($J51/$H51)/$K51*($J51/$H51))</f>
        <v>3.287270607664559</v>
      </c>
      <c r="P51" s="540">
        <f>IF(E51&gt;2011, 4*$K51*($J51/$H51)/$L51*($I51/$J51), 4*$K51*($J51/$H51)/$K51*($J51/$H51))</f>
        <v>5.2596329722632955</v>
      </c>
      <c r="Q51" s="630"/>
      <c r="R51" s="653"/>
      <c r="S51" s="653"/>
      <c r="T51" s="655"/>
      <c r="U51" s="653"/>
      <c r="V51" s="304"/>
      <c r="W51" s="653"/>
      <c r="X51" s="653"/>
      <c r="Y51" s="655"/>
      <c r="Z51" s="653"/>
      <c r="AA51" s="304"/>
      <c r="AB51" s="653"/>
      <c r="AC51" s="653"/>
      <c r="AD51" s="655"/>
      <c r="AE51" s="653"/>
      <c r="AF51" s="317"/>
      <c r="AG51" s="653"/>
      <c r="AH51" s="653"/>
      <c r="AI51" s="655"/>
      <c r="AJ51" s="653"/>
      <c r="AK51" s="826"/>
      <c r="AL51" s="653"/>
      <c r="AM51" s="653"/>
      <c r="AN51" s="655"/>
      <c r="AO51" s="653"/>
      <c r="AP51" s="304"/>
      <c r="AQ51" s="653"/>
      <c r="AR51" s="653"/>
      <c r="AS51" s="655"/>
      <c r="AT51" s="653"/>
      <c r="AU51" s="317"/>
      <c r="AV51" s="653"/>
      <c r="AW51" s="653"/>
      <c r="AX51" s="655"/>
      <c r="AY51" s="653"/>
      <c r="AZ51" s="304"/>
      <c r="BA51" s="653"/>
      <c r="BB51" s="653"/>
      <c r="BC51" s="655"/>
      <c r="BD51" s="653"/>
      <c r="BE51" s="304"/>
      <c r="BF51" s="653"/>
      <c r="BG51" s="653"/>
      <c r="BH51" s="655"/>
      <c r="BI51" s="653"/>
    </row>
    <row r="52" spans="2:62" s="255" customFormat="1" ht="15" customHeight="1">
      <c r="B52" s="523">
        <f t="shared" ref="B52:B61" si="3">B51+1</f>
        <v>38</v>
      </c>
      <c r="C52" s="576" t="s">
        <v>33</v>
      </c>
      <c r="D52" s="289" t="s">
        <v>503</v>
      </c>
      <c r="E52" s="289" t="s">
        <v>503</v>
      </c>
      <c r="F52" s="627">
        <v>135845555.148794</v>
      </c>
      <c r="G52" s="627">
        <v>18921208027939.82</v>
      </c>
      <c r="H52" s="300">
        <v>61.449008999999997</v>
      </c>
      <c r="I52" s="306">
        <v>108.44047</v>
      </c>
      <c r="J52" s="628">
        <v>100</v>
      </c>
      <c r="K52" s="628">
        <v>13.390844</v>
      </c>
      <c r="L52" s="628">
        <v>16.769129</v>
      </c>
      <c r="M52" s="314">
        <v>868271994207.1958</v>
      </c>
      <c r="N52" s="629">
        <v>1.4979633350398305</v>
      </c>
      <c r="O52" s="629">
        <v>2.995926670079661</v>
      </c>
      <c r="P52" s="629">
        <v>4.7934826721274577</v>
      </c>
      <c r="Q52" s="307"/>
      <c r="R52" s="283">
        <v>1.91651822474216E-2</v>
      </c>
      <c r="S52" s="283">
        <v>1.7218281508700101E-2</v>
      </c>
      <c r="T52" s="299">
        <v>1187849075.0050144</v>
      </c>
      <c r="U52" s="283">
        <v>1.3680610257268736E-3</v>
      </c>
      <c r="V52" s="304"/>
      <c r="W52" s="283">
        <v>9.6652304210817601E-3</v>
      </c>
      <c r="X52" s="283">
        <v>8.2149037673650803E-3</v>
      </c>
      <c r="Y52" s="299">
        <v>599046482.687994</v>
      </c>
      <c r="Z52" s="283">
        <v>6.8992952287373155E-4</v>
      </c>
      <c r="AA52" s="304"/>
      <c r="AB52" s="283">
        <v>9.4216485307137606E-3</v>
      </c>
      <c r="AC52" s="283">
        <v>7.61810660294014E-3</v>
      </c>
      <c r="AD52" s="299">
        <v>583949390.50143123</v>
      </c>
      <c r="AE52" s="283">
        <v>6.7254200803127978E-4</v>
      </c>
      <c r="AF52" s="305"/>
      <c r="AG52" s="283">
        <v>2.4829513040837001E-2</v>
      </c>
      <c r="AH52" s="283">
        <v>2.0930644637167501E-2</v>
      </c>
      <c r="AI52" s="299">
        <v>3077843322.0848842</v>
      </c>
      <c r="AJ52" s="283">
        <v>3.5447916581660679E-3</v>
      </c>
      <c r="AK52" s="304"/>
      <c r="AL52" s="283">
        <v>1.44173727147327E-2</v>
      </c>
      <c r="AM52" s="283">
        <v>1.1207370367857499E-2</v>
      </c>
      <c r="AN52" s="299">
        <v>1787164100.2006941</v>
      </c>
      <c r="AO52" s="283">
        <v>2.0582998324534499E-3</v>
      </c>
      <c r="AP52" s="304"/>
      <c r="AQ52" s="283">
        <v>1.52098130479795E-2</v>
      </c>
      <c r="AR52" s="283">
        <v>1.12249070784815E-2</v>
      </c>
      <c r="AS52" s="299">
        <v>1885394266.2060828</v>
      </c>
      <c r="AT52" s="283">
        <v>2.1714327754260966E-3</v>
      </c>
      <c r="AU52" s="305"/>
      <c r="AV52" s="283">
        <v>3.4098575697731399E-2</v>
      </c>
      <c r="AW52" s="283">
        <v>2.6290221966438002E-2</v>
      </c>
      <c r="AX52" s="299">
        <v>6762924320.3445864</v>
      </c>
      <c r="AY52" s="283">
        <v>7.7889467418786164E-3</v>
      </c>
      <c r="AZ52" s="304"/>
      <c r="BA52" s="283">
        <v>2.18561889977954E-2</v>
      </c>
      <c r="BB52" s="283">
        <v>1.55348642958616E-2</v>
      </c>
      <c r="BC52" s="299">
        <v>4334836546.6500206</v>
      </c>
      <c r="BD52" s="283">
        <v>4.9924868884065358E-3</v>
      </c>
      <c r="BE52" s="304"/>
      <c r="BF52" s="283">
        <v>2.3984849467099299E-2</v>
      </c>
      <c r="BG52" s="283">
        <v>1.64118761696458E-2</v>
      </c>
      <c r="BH52" s="299">
        <v>4757023378.8868055</v>
      </c>
      <c r="BI52" s="283">
        <v>5.478724881861889E-3</v>
      </c>
    </row>
    <row r="53" spans="2:62" s="255" customFormat="1" ht="15" customHeight="1">
      <c r="B53" s="523">
        <f t="shared" si="3"/>
        <v>39</v>
      </c>
      <c r="C53" s="576" t="s">
        <v>34</v>
      </c>
      <c r="D53" s="289" t="s">
        <v>276</v>
      </c>
      <c r="E53" s="289" t="s">
        <v>503</v>
      </c>
      <c r="F53" s="627">
        <v>50423021.612522528</v>
      </c>
      <c r="G53" s="627">
        <v>1486572340149.9546</v>
      </c>
      <c r="H53" s="300">
        <v>74.256772999999995</v>
      </c>
      <c r="I53" s="306">
        <v>105.01716</v>
      </c>
      <c r="J53" s="628">
        <v>105.01716</v>
      </c>
      <c r="K53" s="628">
        <v>4.5716545000000002</v>
      </c>
      <c r="L53" s="628">
        <v>5.0675346000000001</v>
      </c>
      <c r="M53" s="314">
        <v>229926193272.0856</v>
      </c>
      <c r="N53" s="629">
        <v>1.5948171203342865</v>
      </c>
      <c r="O53" s="629">
        <v>3.1896342406685729</v>
      </c>
      <c r="P53" s="629">
        <v>5.1034147850697167</v>
      </c>
      <c r="Q53" s="307"/>
      <c r="R53" s="283">
        <v>0.2331541277947009</v>
      </c>
      <c r="S53" s="283">
        <v>0.17544486058982947</v>
      </c>
      <c r="T53" s="299">
        <v>5363828128.8337259</v>
      </c>
      <c r="U53" s="283">
        <v>2.3328477945470018E-2</v>
      </c>
      <c r="V53" s="304"/>
      <c r="W53" s="283">
        <v>5.3764356484242701E-2</v>
      </c>
      <c r="X53" s="283">
        <v>2.7519604937993391E-2</v>
      </c>
      <c r="Y53" s="299">
        <v>1236876097.2259278</v>
      </c>
      <c r="Z53" s="283">
        <v>5.3794484204862094E-3</v>
      </c>
      <c r="AA53" s="304"/>
      <c r="AB53" s="283">
        <v>7.7240773848236827E-2</v>
      </c>
      <c r="AC53" s="283">
        <v>4.0842389168103864E-2</v>
      </c>
      <c r="AD53" s="299">
        <v>1776962901.6599097</v>
      </c>
      <c r="AE53" s="283">
        <v>7.728405695636085E-3</v>
      </c>
      <c r="AF53" s="305"/>
      <c r="AG53" s="283">
        <v>0.3346775171937762</v>
      </c>
      <c r="AH53" s="283">
        <v>0.26452162327363837</v>
      </c>
      <c r="AI53" s="299">
        <v>15398849660.45203</v>
      </c>
      <c r="AJ53" s="283">
        <v>6.6973011823101156E-2</v>
      </c>
      <c r="AK53" s="304"/>
      <c r="AL53" s="283">
        <v>0.16980787498098335</v>
      </c>
      <c r="AM53" s="283">
        <v>9.5757709422601894E-2</v>
      </c>
      <c r="AN53" s="299">
        <v>7813031362.0051651</v>
      </c>
      <c r="AO53" s="283">
        <v>3.398060591017367E-2</v>
      </c>
      <c r="AP53" s="304"/>
      <c r="AQ53" s="283">
        <v>0.20911185265412435</v>
      </c>
      <c r="AR53" s="283">
        <v>0.12478097407885057</v>
      </c>
      <c r="AS53" s="299">
        <v>9621446962.5548534</v>
      </c>
      <c r="AT53" s="283">
        <v>4.1845806367825228E-2</v>
      </c>
      <c r="AU53" s="305"/>
      <c r="AV53" s="283">
        <v>0.40989379416400379</v>
      </c>
      <c r="AW53" s="283">
        <v>0.33357104691814082</v>
      </c>
      <c r="AX53" s="299">
        <v>30175402117.276814</v>
      </c>
      <c r="AY53" s="283">
        <v>0.13123951511504578</v>
      </c>
      <c r="AZ53" s="304"/>
      <c r="BA53" s="283">
        <v>0.28091218305710869</v>
      </c>
      <c r="BB53" s="283">
        <v>0.17923475688268298</v>
      </c>
      <c r="BC53" s="299">
        <v>20680083973.163834</v>
      </c>
      <c r="BD53" s="283">
        <v>8.9942270947320199E-2</v>
      </c>
      <c r="BE53" s="304"/>
      <c r="BF53" s="283">
        <v>0.32366217504995004</v>
      </c>
      <c r="BG53" s="283">
        <v>0.21607473005590858</v>
      </c>
      <c r="BH53" s="299">
        <v>23827236277.641533</v>
      </c>
      <c r="BI53" s="283">
        <v>0.10362993419129642</v>
      </c>
    </row>
    <row r="54" spans="2:62" s="255" customFormat="1" ht="15" customHeight="1">
      <c r="B54" s="523">
        <f t="shared" si="3"/>
        <v>40</v>
      </c>
      <c r="C54" s="576" t="s">
        <v>283</v>
      </c>
      <c r="D54" s="289" t="s">
        <v>278</v>
      </c>
      <c r="E54" s="289" t="s">
        <v>503</v>
      </c>
      <c r="F54" s="627">
        <v>20337761.051004648</v>
      </c>
      <c r="G54" s="627">
        <v>1760258170185.2559</v>
      </c>
      <c r="H54" s="300">
        <v>58.251418999999999</v>
      </c>
      <c r="I54" s="306">
        <v>106.71677</v>
      </c>
      <c r="J54" s="628">
        <v>94.146316999999996</v>
      </c>
      <c r="K54" s="628">
        <v>40.039496999999997</v>
      </c>
      <c r="L54" s="628">
        <v>42.218933</v>
      </c>
      <c r="M54" s="314">
        <v>27201379521.103336</v>
      </c>
      <c r="N54" s="629">
        <v>1.6902808137099807</v>
      </c>
      <c r="O54" s="629">
        <v>3.3805616274199615</v>
      </c>
      <c r="P54" s="629">
        <v>5.4088986038719389</v>
      </c>
      <c r="Q54" s="307"/>
      <c r="R54" s="283">
        <v>1.4045246391977E-2</v>
      </c>
      <c r="S54" s="283">
        <v>6.8917693166090296E-3</v>
      </c>
      <c r="T54" s="299">
        <v>130327294.66652173</v>
      </c>
      <c r="U54" s="283">
        <v>4.7912016581883789E-3</v>
      </c>
      <c r="V54" s="304"/>
      <c r="W54" s="283">
        <v>7.0062255357958196E-3</v>
      </c>
      <c r="X54" s="283">
        <v>1.9892520085869701E-3</v>
      </c>
      <c r="Y54" s="299">
        <v>65011491.747510962</v>
      </c>
      <c r="Z54" s="283">
        <v>2.3900071574338294E-3</v>
      </c>
      <c r="AA54" s="304"/>
      <c r="AB54" s="283">
        <v>9.7890076114003008E-3</v>
      </c>
      <c r="AC54" s="283">
        <v>2.9310178383498099E-3</v>
      </c>
      <c r="AD54" s="299">
        <v>90833214.588000819</v>
      </c>
      <c r="AE54" s="283">
        <v>3.3392870577586228E-3</v>
      </c>
      <c r="AF54" s="305"/>
      <c r="AG54" s="283">
        <v>0.11561877884237701</v>
      </c>
      <c r="AH54" s="283">
        <v>4.7713596579153597E-2</v>
      </c>
      <c r="AI54" s="299">
        <v>2145677226.1085088</v>
      </c>
      <c r="AJ54" s="283">
        <v>7.8881191464714229E-2</v>
      </c>
      <c r="AK54" s="304"/>
      <c r="AL54" s="283">
        <v>0.100946726461796</v>
      </c>
      <c r="AM54" s="283">
        <v>3.7687907307070397E-2</v>
      </c>
      <c r="AN54" s="299">
        <v>1873390241.5157857</v>
      </c>
      <c r="AO54" s="283">
        <v>6.8871148246815006E-2</v>
      </c>
      <c r="AP54" s="304"/>
      <c r="AQ54" s="283">
        <v>0.120625510525246</v>
      </c>
      <c r="AR54" s="283">
        <v>4.69935170772766E-2</v>
      </c>
      <c r="AS54" s="299">
        <v>2238593188.8675833</v>
      </c>
      <c r="AT54" s="283">
        <v>8.2297046263070633E-2</v>
      </c>
      <c r="AU54" s="308"/>
      <c r="AV54" s="283">
        <v>0.29522732017277897</v>
      </c>
      <c r="AW54" s="283">
        <v>0.14885586718110699</v>
      </c>
      <c r="AX54" s="299">
        <v>8766223532.3675365</v>
      </c>
      <c r="AY54" s="283">
        <v>0.32227128501209057</v>
      </c>
      <c r="AZ54" s="304"/>
      <c r="BA54" s="283">
        <v>0.27840679684659603</v>
      </c>
      <c r="BB54" s="283">
        <v>0.13505304640105201</v>
      </c>
      <c r="BC54" s="299">
        <v>8266769527.4928293</v>
      </c>
      <c r="BD54" s="283">
        <v>0.30390993666623839</v>
      </c>
      <c r="BE54" s="304"/>
      <c r="BF54" s="283">
        <v>0.306442733792196</v>
      </c>
      <c r="BG54" s="283">
        <v>0.15425146868548301</v>
      </c>
      <c r="BH54" s="299">
        <v>9099244279.6961727</v>
      </c>
      <c r="BI54" s="283">
        <v>0.33451407391440607</v>
      </c>
      <c r="BJ54" s="631"/>
    </row>
    <row r="55" spans="2:62" s="255" customFormat="1" ht="15" customHeight="1">
      <c r="B55" s="523">
        <f t="shared" si="3"/>
        <v>41</v>
      </c>
      <c r="C55" s="576" t="s">
        <v>35</v>
      </c>
      <c r="D55" s="289" t="s">
        <v>275</v>
      </c>
      <c r="E55" s="289" t="s">
        <v>275</v>
      </c>
      <c r="F55" s="627">
        <v>42270137.316307239</v>
      </c>
      <c r="G55" s="627">
        <v>25851124501683.898</v>
      </c>
      <c r="H55" s="300">
        <v>66.332549999999998</v>
      </c>
      <c r="I55" s="306">
        <v>112.69096999999999</v>
      </c>
      <c r="J55" s="628">
        <v>112.69096999999999</v>
      </c>
      <c r="K55" s="628">
        <v>482.45093000000003</v>
      </c>
      <c r="L55" s="628">
        <v>585.52039000000002</v>
      </c>
      <c r="M55" s="314">
        <v>31540158195.315636</v>
      </c>
      <c r="N55" s="629">
        <v>1.7497804566854107</v>
      </c>
      <c r="O55" s="629">
        <v>3.4995609133708214</v>
      </c>
      <c r="P55" s="629">
        <v>5.5992974613933137</v>
      </c>
      <c r="Q55" s="307"/>
      <c r="R55" s="283">
        <v>8.8109643137229299E-2</v>
      </c>
      <c r="S55" s="283">
        <v>3.2748624922849801E-2</v>
      </c>
      <c r="T55" s="299">
        <v>1699260563.400064</v>
      </c>
      <c r="U55" s="283">
        <v>5.3876095131711779E-2</v>
      </c>
      <c r="V55" s="304"/>
      <c r="W55" s="283">
        <v>8.6653267974331996E-2</v>
      </c>
      <c r="X55" s="283">
        <v>3.19269829720868E-2</v>
      </c>
      <c r="Y55" s="299">
        <v>1671173275.8829379</v>
      </c>
      <c r="Z55" s="283">
        <v>5.2985570507732636E-2</v>
      </c>
      <c r="AA55" s="304"/>
      <c r="AB55" s="283">
        <v>0.113560708125879</v>
      </c>
      <c r="AC55" s="283">
        <v>4.4093021676735303E-2</v>
      </c>
      <c r="AD55" s="299">
        <v>2190103443.8369589</v>
      </c>
      <c r="AE55" s="283">
        <v>6.9438568769202763E-2</v>
      </c>
      <c r="AF55" s="305"/>
      <c r="AG55" s="283">
        <v>0.34124057187587697</v>
      </c>
      <c r="AH55" s="283">
        <v>0.18252341151265999</v>
      </c>
      <c r="AI55" s="299">
        <v>13162160820.868284</v>
      </c>
      <c r="AJ55" s="283">
        <v>0.41731435648991566</v>
      </c>
      <c r="AK55" s="304"/>
      <c r="AL55" s="283">
        <v>0.34264210995792599</v>
      </c>
      <c r="AM55" s="283">
        <v>0.18223458766380399</v>
      </c>
      <c r="AN55" s="299">
        <v>13216220247.422083</v>
      </c>
      <c r="AO55" s="283">
        <v>0.41902834366204811</v>
      </c>
      <c r="AP55" s="304"/>
      <c r="AQ55" s="283">
        <v>0.392355875767324</v>
      </c>
      <c r="AR55" s="283">
        <v>0.21785960769211399</v>
      </c>
      <c r="AS55" s="299">
        <v>15133754780.309603</v>
      </c>
      <c r="AT55" s="283">
        <v>0.47982494845435741</v>
      </c>
      <c r="AU55" s="308"/>
      <c r="AV55" s="283">
        <v>0.53481296004080603</v>
      </c>
      <c r="AW55" s="283">
        <v>0.34871190539887398</v>
      </c>
      <c r="AX55" s="299">
        <v>33005661198.819786</v>
      </c>
      <c r="AY55" s="283">
        <v>1.0464646687701715</v>
      </c>
      <c r="AZ55" s="304"/>
      <c r="BA55" s="283">
        <v>0.53996746874421198</v>
      </c>
      <c r="BB55" s="283">
        <v>0.35080941578394098</v>
      </c>
      <c r="BC55" s="299">
        <v>33323768613.228748</v>
      </c>
      <c r="BD55" s="283">
        <v>1.0565504588425945</v>
      </c>
      <c r="BE55" s="304"/>
      <c r="BF55" s="283">
        <v>0.58497167232078795</v>
      </c>
      <c r="BG55" s="283">
        <v>0.393903572433284</v>
      </c>
      <c r="BH55" s="299">
        <v>36101176056.118401</v>
      </c>
      <c r="BI55" s="283">
        <v>1.1446098599936689</v>
      </c>
      <c r="BJ55" s="631"/>
    </row>
    <row r="56" spans="2:62" s="255" customFormat="1" ht="15" customHeight="1">
      <c r="B56" s="523">
        <f t="shared" si="3"/>
        <v>42</v>
      </c>
      <c r="C56" s="576" t="s">
        <v>36</v>
      </c>
      <c r="D56" s="289" t="s">
        <v>503</v>
      </c>
      <c r="E56" s="289" t="s">
        <v>503</v>
      </c>
      <c r="F56" s="627">
        <v>9706340</v>
      </c>
      <c r="G56" s="627">
        <v>25675711030550</v>
      </c>
      <c r="H56" s="300">
        <v>84.166019000000006</v>
      </c>
      <c r="I56" s="306">
        <v>103.54403000000001</v>
      </c>
      <c r="J56" s="628">
        <v>100</v>
      </c>
      <c r="K56" s="628">
        <v>0.69612006999999998</v>
      </c>
      <c r="L56" s="628">
        <v>0.69653374999999995</v>
      </c>
      <c r="M56" s="314">
        <v>31043816657028.449</v>
      </c>
      <c r="N56" s="629">
        <v>1.433475100776846</v>
      </c>
      <c r="O56" s="629">
        <v>2.8669502015536921</v>
      </c>
      <c r="P56" s="629">
        <v>4.587120322485907</v>
      </c>
      <c r="Q56" s="307"/>
      <c r="R56" s="283">
        <v>1.1000000000000001E-3</v>
      </c>
      <c r="S56" s="283">
        <v>2.9999999999999997E-4</v>
      </c>
      <c r="T56" s="299">
        <v>4871369.3875000002</v>
      </c>
      <c r="U56" s="283">
        <v>1.5691915209134255E-7</v>
      </c>
      <c r="V56" s="304"/>
      <c r="W56" s="283">
        <v>5.9999999999999995E-4</v>
      </c>
      <c r="X56" s="283">
        <v>2.0000000000000001E-4</v>
      </c>
      <c r="Y56" s="299">
        <v>2657110.5749999997</v>
      </c>
      <c r="Z56" s="283">
        <v>8.559226477709592E-8</v>
      </c>
      <c r="AA56" s="304"/>
      <c r="AB56" s="283">
        <v>4.0000000000000002E-4</v>
      </c>
      <c r="AC56" s="283">
        <v>1E-4</v>
      </c>
      <c r="AD56" s="299">
        <v>1771407.05</v>
      </c>
      <c r="AE56" s="283">
        <v>5.7061509851397288E-8</v>
      </c>
      <c r="AF56" s="305"/>
      <c r="AG56" s="283">
        <v>1.2699999999999999E-2</v>
      </c>
      <c r="AH56" s="283">
        <v>4.7999999999999996E-3</v>
      </c>
      <c r="AI56" s="299">
        <v>112484347.675</v>
      </c>
      <c r="AJ56" s="283">
        <v>3.6234058755637277E-6</v>
      </c>
      <c r="AK56" s="304"/>
      <c r="AL56" s="283">
        <v>1.06E-2</v>
      </c>
      <c r="AM56" s="283">
        <v>3.8E-3</v>
      </c>
      <c r="AN56" s="299">
        <v>93884573.650000006</v>
      </c>
      <c r="AO56" s="283">
        <v>3.0242600221240565E-6</v>
      </c>
      <c r="AP56" s="304"/>
      <c r="AQ56" s="283">
        <v>8.3000000000000001E-3</v>
      </c>
      <c r="AR56" s="283">
        <v>2.8E-3</v>
      </c>
      <c r="AS56" s="299">
        <v>73513392.575000003</v>
      </c>
      <c r="AT56" s="283">
        <v>2.3680526588329873E-6</v>
      </c>
      <c r="AU56" s="308"/>
      <c r="AV56" s="283">
        <v>4.2799999999999998E-2</v>
      </c>
      <c r="AW56" s="283">
        <v>1.8599999999999998E-2</v>
      </c>
      <c r="AX56" s="299">
        <v>606529773.91999996</v>
      </c>
      <c r="AY56" s="283">
        <v>1.9537860973118428E-5</v>
      </c>
      <c r="AZ56" s="304"/>
      <c r="BA56" s="283">
        <v>4.1799999999999997E-2</v>
      </c>
      <c r="BB56" s="283">
        <v>1.7100000000000001E-2</v>
      </c>
      <c r="BC56" s="299">
        <v>592358517.51999998</v>
      </c>
      <c r="BD56" s="283">
        <v>1.9081368894307251E-5</v>
      </c>
      <c r="BE56" s="304"/>
      <c r="BF56" s="283">
        <v>3.7699999999999997E-2</v>
      </c>
      <c r="BG56" s="283">
        <v>1.46E-2</v>
      </c>
      <c r="BH56" s="299">
        <v>534256366.27999997</v>
      </c>
      <c r="BI56" s="283">
        <v>1.720975137118142E-5</v>
      </c>
      <c r="BJ56" s="631"/>
    </row>
    <row r="57" spans="2:62" s="255" customFormat="1" ht="15" customHeight="1">
      <c r="B57" s="523">
        <f t="shared" si="3"/>
        <v>43</v>
      </c>
      <c r="C57" s="576" t="s">
        <v>284</v>
      </c>
      <c r="D57" s="289" t="s">
        <v>272</v>
      </c>
      <c r="E57" s="289" t="s">
        <v>272</v>
      </c>
      <c r="F57" s="627">
        <v>32250626.98</v>
      </c>
      <c r="G57" s="627">
        <v>55417260448691.328</v>
      </c>
      <c r="H57" s="300">
        <v>66.678945999999996</v>
      </c>
      <c r="I57" s="306">
        <v>116.56435</v>
      </c>
      <c r="J57" s="628">
        <v>137.78626</v>
      </c>
      <c r="K57" s="628">
        <v>744.61788999999999</v>
      </c>
      <c r="L57" s="628">
        <v>946.89041999999995</v>
      </c>
      <c r="M57" s="314">
        <v>36015910682.37645</v>
      </c>
      <c r="N57" s="629">
        <v>1.7183862010419135</v>
      </c>
      <c r="O57" s="629">
        <v>3.4367724020838271</v>
      </c>
      <c r="P57" s="629">
        <v>5.4988358433341231</v>
      </c>
      <c r="Q57" s="307"/>
      <c r="R57" s="283">
        <v>4.601488673500885E-2</v>
      </c>
      <c r="S57" s="283">
        <v>1.7945994105722417E-2</v>
      </c>
      <c r="T57" s="299">
        <v>677079082.35058498</v>
      </c>
      <c r="U57" s="283">
        <v>1.8799443621507476E-2</v>
      </c>
      <c r="V57" s="304"/>
      <c r="W57" s="283">
        <v>4.4950899285025839E-2</v>
      </c>
      <c r="X57" s="283">
        <v>1.7234470482032468E-2</v>
      </c>
      <c r="Y57" s="299">
        <v>661423200.14846838</v>
      </c>
      <c r="Z57" s="283">
        <v>1.8364750123398114E-2</v>
      </c>
      <c r="AA57" s="304"/>
      <c r="AB57" s="283">
        <v>4.614248678004533E-2</v>
      </c>
      <c r="AC57" s="283">
        <v>1.7671018513033415E-2</v>
      </c>
      <c r="AD57" s="299">
        <v>678956633.88947558</v>
      </c>
      <c r="AE57" s="283">
        <v>1.8851574790852289E-2</v>
      </c>
      <c r="AF57" s="305"/>
      <c r="AG57" s="283">
        <v>0.22500939791594499</v>
      </c>
      <c r="AH57" s="283">
        <v>0.11083735421184217</v>
      </c>
      <c r="AI57" s="299">
        <v>6621733420.2531471</v>
      </c>
      <c r="AJ57" s="283">
        <v>0.18385578192510729</v>
      </c>
      <c r="AK57" s="304"/>
      <c r="AL57" s="283">
        <v>0.22466282084223124</v>
      </c>
      <c r="AM57" s="283">
        <v>0.11004229152182014</v>
      </c>
      <c r="AN57" s="299">
        <v>6611534108.5223494</v>
      </c>
      <c r="AO57" s="283">
        <v>0.18357259286956057</v>
      </c>
      <c r="AP57" s="304"/>
      <c r="AQ57" s="283">
        <v>0.22918616287005975</v>
      </c>
      <c r="AR57" s="283">
        <v>0.11255357106192919</v>
      </c>
      <c r="AS57" s="299">
        <v>6744650171.0260887</v>
      </c>
      <c r="AT57" s="283">
        <v>0.18726862776029782</v>
      </c>
      <c r="AU57" s="308"/>
      <c r="AV57" s="283">
        <v>0.41201356294696589</v>
      </c>
      <c r="AW57" s="283">
        <v>0.24569543604274816</v>
      </c>
      <c r="AX57" s="299">
        <v>19400035764.782887</v>
      </c>
      <c r="AY57" s="283">
        <v>0.53865181796654793</v>
      </c>
      <c r="AZ57" s="304"/>
      <c r="BA57" s="283">
        <v>0.41279218183439148</v>
      </c>
      <c r="BB57" s="283">
        <v>0.24553838040937256</v>
      </c>
      <c r="BC57" s="299">
        <v>19436697747.837887</v>
      </c>
      <c r="BD57" s="283">
        <v>0.53966975649317073</v>
      </c>
      <c r="BE57" s="304"/>
      <c r="BF57" s="283">
        <v>0.41828857434043754</v>
      </c>
      <c r="BG57" s="283">
        <v>0.24971891911087976</v>
      </c>
      <c r="BH57" s="299">
        <v>19695500420.332199</v>
      </c>
      <c r="BI57" s="283">
        <v>0.54685554376304402</v>
      </c>
      <c r="BJ57" s="631"/>
    </row>
    <row r="58" spans="2:62" s="255" customFormat="1" ht="15" customHeight="1">
      <c r="B58" s="523">
        <f t="shared" si="3"/>
        <v>44</v>
      </c>
      <c r="C58" s="792" t="s">
        <v>722</v>
      </c>
      <c r="D58" s="289">
        <v>2016</v>
      </c>
      <c r="E58" s="289">
        <v>2016</v>
      </c>
      <c r="F58" s="627">
        <v>45004645</v>
      </c>
      <c r="G58" s="656"/>
      <c r="H58" s="300">
        <v>51.202007000000002</v>
      </c>
      <c r="I58" s="306">
        <v>107.95573</v>
      </c>
      <c r="J58" s="628">
        <v>205.61224000000001</v>
      </c>
      <c r="K58" s="628">
        <v>1.7091367</v>
      </c>
      <c r="L58" s="628">
        <v>3.3112316000000002</v>
      </c>
      <c r="M58" s="654"/>
      <c r="N58" s="540">
        <f>IF(E58&gt;2011,1.25*$K58*($J58/$H58)/$L58*($I58/$J58), 1.25*$K58*($J58/$H58)/$K58*($J58/$H58))</f>
        <v>1.3603666254525053</v>
      </c>
      <c r="O58" s="540">
        <f>IF(E58&gt;2011,2.5*$K58*($J58/$H58)/$L58*($I58/$J58), 2.5*$K58*($J58/$H58)/$K58*($J58/$H58))</f>
        <v>2.7207332509050106</v>
      </c>
      <c r="P58" s="540">
        <f>IF(E58&gt;2011, 4*$K58*($J58/$H58)/$L58*($I58/$J58), 4*$K58*($J58/$H58)/$K58*($J58/$H58))</f>
        <v>4.3531732014480173</v>
      </c>
      <c r="Q58" s="307"/>
      <c r="R58" s="653"/>
      <c r="S58" s="653"/>
      <c r="T58" s="655"/>
      <c r="U58" s="653"/>
      <c r="V58" s="304"/>
      <c r="W58" s="653"/>
      <c r="X58" s="653"/>
      <c r="Y58" s="655"/>
      <c r="Z58" s="653"/>
      <c r="AA58" s="304"/>
      <c r="AB58" s="653"/>
      <c r="AC58" s="653"/>
      <c r="AD58" s="655"/>
      <c r="AE58" s="653"/>
      <c r="AF58" s="317"/>
      <c r="AG58" s="653"/>
      <c r="AH58" s="653"/>
      <c r="AI58" s="655"/>
      <c r="AJ58" s="653"/>
      <c r="AK58" s="826"/>
      <c r="AL58" s="653"/>
      <c r="AM58" s="653"/>
      <c r="AN58" s="655"/>
      <c r="AO58" s="653"/>
      <c r="AP58" s="304"/>
      <c r="AQ58" s="653"/>
      <c r="AR58" s="653"/>
      <c r="AS58" s="655"/>
      <c r="AT58" s="653"/>
      <c r="AU58" s="317"/>
      <c r="AV58" s="653"/>
      <c r="AW58" s="653"/>
      <c r="AX58" s="655"/>
      <c r="AY58" s="653"/>
      <c r="AZ58" s="304"/>
      <c r="BA58" s="653"/>
      <c r="BB58" s="653"/>
      <c r="BC58" s="655"/>
      <c r="BD58" s="653"/>
      <c r="BE58" s="304"/>
      <c r="BF58" s="653"/>
      <c r="BG58" s="653"/>
      <c r="BH58" s="655"/>
      <c r="BI58" s="653"/>
      <c r="BJ58" s="631"/>
    </row>
    <row r="59" spans="2:62" s="255" customFormat="1" ht="15" customHeight="1">
      <c r="B59" s="523">
        <f t="shared" si="3"/>
        <v>45</v>
      </c>
      <c r="C59" s="576" t="s">
        <v>130</v>
      </c>
      <c r="D59" s="289" t="s">
        <v>499</v>
      </c>
      <c r="E59" s="289" t="s">
        <v>499</v>
      </c>
      <c r="F59" s="627">
        <v>311718857</v>
      </c>
      <c r="G59" s="627"/>
      <c r="H59" s="300">
        <v>89.560531999999995</v>
      </c>
      <c r="I59" s="306">
        <v>103.15684</v>
      </c>
      <c r="J59" s="628">
        <v>103.15684</v>
      </c>
      <c r="K59" s="628">
        <v>1</v>
      </c>
      <c r="L59" s="628">
        <v>1</v>
      </c>
      <c r="M59" s="314"/>
      <c r="N59" s="629">
        <v>1.4397642256077712</v>
      </c>
      <c r="O59" s="629">
        <v>2.8795284512155424</v>
      </c>
      <c r="P59" s="629">
        <v>4.6072455219448676</v>
      </c>
      <c r="Q59" s="307"/>
      <c r="R59" s="283"/>
      <c r="S59" s="283"/>
      <c r="T59" s="299"/>
      <c r="U59" s="283"/>
      <c r="V59" s="304"/>
      <c r="W59" s="283"/>
      <c r="X59" s="283"/>
      <c r="Y59" s="299"/>
      <c r="Z59" s="283"/>
      <c r="AA59" s="304"/>
      <c r="AB59" s="283"/>
      <c r="AC59" s="283"/>
      <c r="AD59" s="299"/>
      <c r="AE59" s="283"/>
      <c r="AF59" s="305"/>
      <c r="AG59" s="283"/>
      <c r="AH59" s="283"/>
      <c r="AI59" s="299"/>
      <c r="AJ59" s="283"/>
      <c r="AK59" s="304"/>
      <c r="AL59" s="283"/>
      <c r="AM59" s="283"/>
      <c r="AN59" s="299"/>
      <c r="AO59" s="283"/>
      <c r="AP59" s="304"/>
      <c r="AQ59" s="283"/>
      <c r="AR59" s="283"/>
      <c r="AS59" s="299"/>
      <c r="AT59" s="283"/>
      <c r="AU59" s="308"/>
      <c r="AV59" s="283"/>
      <c r="AW59" s="283"/>
      <c r="AX59" s="299"/>
      <c r="AY59" s="283"/>
      <c r="AZ59" s="304"/>
      <c r="BA59" s="283"/>
      <c r="BB59" s="283"/>
      <c r="BC59" s="299"/>
      <c r="BD59" s="283"/>
      <c r="BE59" s="304"/>
      <c r="BF59" s="283"/>
      <c r="BG59" s="283"/>
      <c r="BH59" s="299"/>
      <c r="BI59" s="283"/>
      <c r="BJ59" s="631"/>
    </row>
    <row r="60" spans="2:62" s="255" customFormat="1" ht="15" customHeight="1">
      <c r="B60" s="523">
        <f t="shared" si="3"/>
        <v>46</v>
      </c>
      <c r="C60" s="576" t="s">
        <v>37</v>
      </c>
      <c r="D60" s="289" t="s">
        <v>500</v>
      </c>
      <c r="E60" s="289" t="s">
        <v>500</v>
      </c>
      <c r="F60" s="627">
        <v>3010285</v>
      </c>
      <c r="G60" s="627">
        <v>341856308097.78656</v>
      </c>
      <c r="H60" s="300">
        <v>70.543803999999994</v>
      </c>
      <c r="I60" s="306">
        <v>108.09283000000001</v>
      </c>
      <c r="J60" s="628">
        <v>93.721845999999999</v>
      </c>
      <c r="K60" s="628">
        <v>15.310342</v>
      </c>
      <c r="L60" s="628">
        <v>16.423850000000002</v>
      </c>
      <c r="M60" s="314">
        <v>16806479373.362537</v>
      </c>
      <c r="N60" s="629">
        <v>1.3422884126732801</v>
      </c>
      <c r="O60" s="629">
        <v>2.6845768253465603</v>
      </c>
      <c r="P60" s="629">
        <v>4.2953229205544963</v>
      </c>
      <c r="Q60" s="307"/>
      <c r="R60" s="283">
        <v>1.23226680164953E-2</v>
      </c>
      <c r="S60" s="283">
        <v>7.5548799331905201E-3</v>
      </c>
      <c r="T60" s="299">
        <v>16924476.352328721</v>
      </c>
      <c r="U60" s="283">
        <v>1.0070209218923747E-3</v>
      </c>
      <c r="V60" s="304"/>
      <c r="W60" s="283">
        <v>4.7115994381730699E-4</v>
      </c>
      <c r="X60" s="283">
        <v>1.4425509493352001E-4</v>
      </c>
      <c r="Y60" s="299">
        <v>647111.10586004995</v>
      </c>
      <c r="Z60" s="283">
        <v>3.8503668227248709E-5</v>
      </c>
      <c r="AA60" s="304"/>
      <c r="AB60" s="283">
        <v>7.2305435929129603E-4</v>
      </c>
      <c r="AC60" s="283">
        <v>2.29315707028155E-4</v>
      </c>
      <c r="AD60" s="299">
        <v>993073.60945638455</v>
      </c>
      <c r="AE60" s="283">
        <v>5.9088735207110572E-5</v>
      </c>
      <c r="AF60" s="305"/>
      <c r="AG60" s="283">
        <v>3.31728328466444E-2</v>
      </c>
      <c r="AH60" s="283">
        <v>1.93342313792874E-2</v>
      </c>
      <c r="AI60" s="299">
        <v>91121959.027256861</v>
      </c>
      <c r="AJ60" s="283">
        <v>5.4218350555727208E-3</v>
      </c>
      <c r="AK60" s="304"/>
      <c r="AL60" s="283">
        <v>7.2790080753135497E-3</v>
      </c>
      <c r="AM60" s="283">
        <v>2.4710608644366401E-3</v>
      </c>
      <c r="AN60" s="299">
        <v>19994598.551895663</v>
      </c>
      <c r="AO60" s="283">
        <v>1.1896958374034089E-3</v>
      </c>
      <c r="AP60" s="304"/>
      <c r="AQ60" s="283">
        <v>1.06811575640148E-2</v>
      </c>
      <c r="AR60" s="283">
        <v>3.6990154389822099E-3</v>
      </c>
      <c r="AS60" s="299">
        <v>29339912.162801143</v>
      </c>
      <c r="AT60" s="283">
        <v>1.7457500474075192E-3</v>
      </c>
      <c r="AU60" s="308"/>
      <c r="AV60" s="283">
        <v>6.6990396824833404E-2</v>
      </c>
      <c r="AW60" s="283">
        <v>3.8505864448075799E-2</v>
      </c>
      <c r="AX60" s="299">
        <v>294423872.59053171</v>
      </c>
      <c r="AY60" s="283">
        <v>1.7518474039076821E-2</v>
      </c>
      <c r="AZ60" s="304"/>
      <c r="BA60" s="283">
        <v>3.2834547650323599E-2</v>
      </c>
      <c r="BB60" s="283">
        <v>1.2897832932652601E-2</v>
      </c>
      <c r="BC60" s="299">
        <v>144308365.55938938</v>
      </c>
      <c r="BD60" s="283">
        <v>8.5864720595862105E-3</v>
      </c>
      <c r="BE60" s="304"/>
      <c r="BF60" s="283">
        <v>4.3996665096832997E-2</v>
      </c>
      <c r="BG60" s="283">
        <v>1.7855273325317101E-2</v>
      </c>
      <c r="BH60" s="299">
        <v>193366051.44688907</v>
      </c>
      <c r="BI60" s="283">
        <v>1.1505446628718979E-2</v>
      </c>
      <c r="BJ60" s="631"/>
    </row>
    <row r="61" spans="2:62" s="255" customFormat="1" ht="15" customHeight="1" thickBot="1">
      <c r="B61" s="523">
        <f t="shared" si="3"/>
        <v>47</v>
      </c>
      <c r="C61" s="511" t="s">
        <v>38</v>
      </c>
      <c r="D61" s="290" t="s">
        <v>502</v>
      </c>
      <c r="E61" s="290" t="s">
        <v>502</v>
      </c>
      <c r="F61" s="632">
        <v>29790689</v>
      </c>
      <c r="G61" s="632">
        <v>663178068600</v>
      </c>
      <c r="H61" s="310">
        <v>34</v>
      </c>
      <c r="I61" s="311">
        <v>127.1</v>
      </c>
      <c r="J61" s="633">
        <v>213.3</v>
      </c>
      <c r="K61" s="633">
        <v>1.2511222</v>
      </c>
      <c r="L61" s="633">
        <v>2.9150052999999998</v>
      </c>
      <c r="M61" s="323">
        <v>84492563517.920181</v>
      </c>
      <c r="N61" s="310">
        <v>2.0055663214806669</v>
      </c>
      <c r="O61" s="310">
        <v>4.0111326429613339</v>
      </c>
      <c r="P61" s="310">
        <v>6.417812228738133</v>
      </c>
      <c r="Q61" s="307"/>
      <c r="R61" s="298">
        <v>1.66E-2</v>
      </c>
      <c r="S61" s="298">
        <v>9.1999999999999998E-3</v>
      </c>
      <c r="T61" s="309">
        <v>225627230.81375</v>
      </c>
      <c r="U61" s="298">
        <v>2.6703797520109128E-3</v>
      </c>
      <c r="V61" s="304"/>
      <c r="W61" s="298">
        <v>9.9000000000000008E-3</v>
      </c>
      <c r="X61" s="298">
        <v>4.4999999999999997E-3</v>
      </c>
      <c r="Y61" s="309">
        <v>134560818.37687501</v>
      </c>
      <c r="Z61" s="298">
        <v>1.5925758761992795E-3</v>
      </c>
      <c r="AA61" s="304"/>
      <c r="AB61" s="298">
        <v>7.6E-3</v>
      </c>
      <c r="AC61" s="298">
        <v>3.0000000000000001E-3</v>
      </c>
      <c r="AD61" s="309">
        <v>103299214.1075</v>
      </c>
      <c r="AE61" s="298">
        <v>1.2225835009206589E-3</v>
      </c>
      <c r="AF61" s="305"/>
      <c r="AG61" s="298">
        <v>5.7000000000000002E-2</v>
      </c>
      <c r="AH61" s="298">
        <v>0.03</v>
      </c>
      <c r="AI61" s="309">
        <v>1549488211.6125</v>
      </c>
      <c r="AJ61" s="298">
        <v>1.8338752513809883E-2</v>
      </c>
      <c r="AK61" s="304"/>
      <c r="AL61" s="298">
        <v>4.7500000000000001E-2</v>
      </c>
      <c r="AM61" s="298">
        <v>2.23E-2</v>
      </c>
      <c r="AN61" s="309">
        <v>1291240176.34375</v>
      </c>
      <c r="AO61" s="298">
        <v>1.5282293761508237E-2</v>
      </c>
      <c r="AP61" s="304"/>
      <c r="AQ61" s="298">
        <v>4.48E-2</v>
      </c>
      <c r="AR61" s="298">
        <v>1.9900000000000001E-2</v>
      </c>
      <c r="AS61" s="309">
        <v>1217843366.3199999</v>
      </c>
      <c r="AT61" s="298">
        <v>1.4413616010854084E-2</v>
      </c>
      <c r="AU61" s="308"/>
      <c r="AV61" s="298">
        <v>0.13070000000000001</v>
      </c>
      <c r="AW61" s="298">
        <v>6.9900000000000004E-2</v>
      </c>
      <c r="AX61" s="309">
        <v>5684718856.3580008</v>
      </c>
      <c r="AY61" s="298">
        <v>6.7280700450665323E-2</v>
      </c>
      <c r="AZ61" s="304"/>
      <c r="BA61" s="298">
        <v>0.1222</v>
      </c>
      <c r="BB61" s="298">
        <v>6.1199999999999997E-2</v>
      </c>
      <c r="BC61" s="309">
        <v>5315016405.868</v>
      </c>
      <c r="BD61" s="298">
        <v>6.2905138447370321E-2</v>
      </c>
      <c r="BE61" s="304"/>
      <c r="BF61" s="298">
        <v>0.12189999999999999</v>
      </c>
      <c r="BG61" s="298">
        <v>5.9200000000000003E-2</v>
      </c>
      <c r="BH61" s="309">
        <v>5301968084.0859995</v>
      </c>
      <c r="BI61" s="298">
        <v>6.275070684725402E-2</v>
      </c>
      <c r="BJ61" s="631"/>
    </row>
    <row r="62" spans="2:62" s="4" customFormat="1" ht="14">
      <c r="B62" s="139"/>
      <c r="F62" s="79"/>
      <c r="G62" s="80"/>
      <c r="H62" s="31"/>
      <c r="I62" s="31"/>
      <c r="J62" s="31"/>
      <c r="K62" s="31"/>
      <c r="L62" s="31"/>
      <c r="T62" s="22"/>
      <c r="U62" s="22"/>
      <c r="V62" s="32"/>
      <c r="W62" s="32"/>
      <c r="Y62" s="32"/>
      <c r="Z62" s="32"/>
      <c r="AA62" s="32"/>
      <c r="AB62" s="32"/>
      <c r="AD62" s="32"/>
      <c r="AE62" s="32"/>
      <c r="AF62" s="32"/>
      <c r="AG62" s="32"/>
      <c r="AH62" s="32"/>
      <c r="AI62" s="32"/>
      <c r="AJ62" s="76"/>
      <c r="AK62" s="32"/>
      <c r="AL62" s="32"/>
      <c r="AM62" s="32"/>
      <c r="AN62" s="32"/>
      <c r="AO62" s="32"/>
      <c r="AP62" s="32"/>
      <c r="AQ62" s="32"/>
      <c r="AR62" s="32"/>
      <c r="AS62" s="32"/>
      <c r="AT62" s="32"/>
      <c r="AU62" s="32"/>
      <c r="AV62" s="32"/>
      <c r="AW62" s="32"/>
      <c r="AX62" s="32"/>
      <c r="AY62" s="32"/>
      <c r="AZ62" s="32"/>
      <c r="BA62" s="32"/>
      <c r="BB62" s="32"/>
      <c r="BC62" s="32"/>
      <c r="BD62" s="32"/>
      <c r="BE62" s="32"/>
      <c r="BF62" s="33"/>
      <c r="BG62" s="32"/>
    </row>
    <row r="63" spans="2:62" s="4" customFormat="1" ht="14">
      <c r="B63" s="139"/>
      <c r="F63" s="79"/>
      <c r="G63" s="80"/>
      <c r="H63" s="31"/>
      <c r="I63" s="31"/>
      <c r="J63" s="31"/>
      <c r="K63" s="31"/>
      <c r="L63" s="31"/>
      <c r="T63" s="22"/>
      <c r="U63" s="22"/>
      <c r="V63" s="32"/>
      <c r="W63" s="32"/>
      <c r="Y63" s="32"/>
      <c r="Z63" s="32"/>
      <c r="AA63" s="32"/>
      <c r="AB63" s="32"/>
      <c r="AD63" s="32"/>
      <c r="AE63" s="32"/>
      <c r="AF63" s="32"/>
      <c r="AG63" s="32"/>
      <c r="AH63" s="32"/>
      <c r="AI63" s="32"/>
      <c r="AJ63" s="76"/>
      <c r="AK63" s="32"/>
      <c r="AL63" s="32"/>
      <c r="AM63" s="32"/>
      <c r="AN63" s="32"/>
      <c r="AO63" s="32"/>
      <c r="AP63" s="32"/>
      <c r="AQ63" s="32"/>
      <c r="AR63" s="32"/>
      <c r="AS63" s="32"/>
      <c r="AT63" s="32"/>
      <c r="AU63" s="32"/>
      <c r="AV63" s="32"/>
      <c r="AW63" s="32"/>
      <c r="AX63" s="32"/>
      <c r="AY63" s="32"/>
      <c r="AZ63" s="32"/>
      <c r="BA63" s="32"/>
      <c r="BB63" s="32"/>
      <c r="BC63" s="32"/>
      <c r="BD63" s="32"/>
      <c r="BE63" s="32"/>
      <c r="BF63" s="33"/>
      <c r="BG63" s="32"/>
    </row>
    <row r="64" spans="2:62" s="34" customFormat="1" ht="15" customHeight="1">
      <c r="B64" s="147"/>
      <c r="C64" s="5"/>
      <c r="D64" s="357" t="s">
        <v>39</v>
      </c>
      <c r="F64" s="81"/>
      <c r="G64" s="81"/>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86"/>
      <c r="AK64" s="35"/>
      <c r="AL64" s="35"/>
      <c r="AM64" s="35"/>
      <c r="AN64" s="35"/>
      <c r="AO64" s="35"/>
      <c r="AP64" s="35"/>
      <c r="AQ64" s="35"/>
      <c r="AR64" s="35"/>
      <c r="AS64" s="35"/>
      <c r="AT64" s="35"/>
      <c r="AU64" s="35"/>
      <c r="AV64" s="35"/>
      <c r="AW64" s="35"/>
      <c r="AX64" s="35"/>
      <c r="AY64" s="36"/>
      <c r="AZ64" s="37"/>
      <c r="BB64" s="35"/>
      <c r="BG64" s="35"/>
    </row>
    <row r="65" spans="1:59" s="34" customFormat="1" ht="11.25" customHeight="1">
      <c r="B65" s="147"/>
      <c r="C65" s="8"/>
      <c r="D65" s="357"/>
      <c r="E65" s="38"/>
      <c r="F65" s="18"/>
      <c r="G65" s="1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87"/>
      <c r="AK65" s="38"/>
      <c r="AL65" s="38"/>
      <c r="AM65" s="38"/>
      <c r="AN65" s="38"/>
      <c r="AO65" s="38"/>
      <c r="AP65" s="38"/>
      <c r="AQ65" s="38"/>
      <c r="AR65" s="38"/>
      <c r="AS65" s="38"/>
      <c r="AT65" s="38"/>
      <c r="AU65" s="38"/>
      <c r="AV65" s="38"/>
      <c r="AW65" s="38"/>
      <c r="AX65" s="38"/>
      <c r="AY65" s="38"/>
      <c r="AZ65" s="39"/>
      <c r="BB65" s="38"/>
      <c r="BG65" s="38"/>
    </row>
    <row r="66" spans="1:59" s="34" customFormat="1" ht="14.25" customHeight="1">
      <c r="B66" s="147"/>
      <c r="C66" s="13"/>
      <c r="D66" s="357" t="s">
        <v>40</v>
      </c>
      <c r="F66" s="18"/>
      <c r="G66" s="18"/>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87"/>
      <c r="AK66" s="17"/>
      <c r="AL66" s="17"/>
      <c r="AM66" s="17"/>
      <c r="AN66" s="40"/>
      <c r="AO66" s="17"/>
      <c r="AP66" s="17"/>
      <c r="AQ66" s="17"/>
      <c r="AR66" s="17"/>
      <c r="AS66" s="17"/>
      <c r="AT66" s="17"/>
      <c r="AU66" s="17"/>
      <c r="AV66" s="17"/>
      <c r="AW66" s="17"/>
      <c r="AX66" s="17"/>
      <c r="AY66" s="36"/>
      <c r="AZ66" s="41"/>
      <c r="BB66" s="17"/>
      <c r="BG66" s="17"/>
    </row>
    <row r="67" spans="1:59" s="34" customFormat="1" ht="12" customHeight="1">
      <c r="B67" s="147"/>
      <c r="C67" s="8"/>
      <c r="D67" s="357"/>
      <c r="E67" s="38"/>
      <c r="F67" s="18"/>
      <c r="G67" s="1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87"/>
      <c r="AK67" s="38"/>
      <c r="AL67" s="38"/>
      <c r="AM67" s="38"/>
      <c r="AN67" s="38"/>
      <c r="AO67" s="38"/>
      <c r="AP67" s="38"/>
      <c r="AQ67" s="38"/>
      <c r="AR67" s="38"/>
      <c r="AS67" s="38"/>
      <c r="AT67" s="38"/>
      <c r="AU67" s="38"/>
      <c r="AV67" s="38"/>
      <c r="AW67" s="38"/>
      <c r="AX67" s="38"/>
      <c r="AY67" s="38"/>
      <c r="AZ67" s="39"/>
      <c r="BB67" s="38"/>
      <c r="BG67" s="38"/>
    </row>
    <row r="68" spans="1:59" s="34" customFormat="1" ht="14.25" customHeight="1">
      <c r="B68" s="147"/>
      <c r="C68" s="77"/>
      <c r="D68" s="357" t="s">
        <v>41</v>
      </c>
      <c r="F68" s="18"/>
      <c r="G68" s="18"/>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87"/>
      <c r="AK68" s="17"/>
      <c r="AL68" s="17"/>
      <c r="AM68" s="17"/>
      <c r="AN68" s="40"/>
      <c r="AO68" s="17"/>
      <c r="AP68" s="17"/>
      <c r="AQ68" s="17"/>
      <c r="AR68" s="17"/>
      <c r="AS68" s="17"/>
      <c r="AT68" s="17"/>
      <c r="AU68" s="17"/>
      <c r="AV68" s="17"/>
      <c r="AW68" s="17"/>
      <c r="AX68" s="17"/>
      <c r="AY68" s="36"/>
      <c r="AZ68" s="41"/>
      <c r="BB68" s="17"/>
      <c r="BG68" s="17"/>
    </row>
    <row r="69" spans="1:59" s="34" customFormat="1" ht="12" customHeight="1">
      <c r="B69" s="147"/>
      <c r="C69" s="17"/>
      <c r="D69" s="357"/>
      <c r="F69" s="18"/>
      <c r="G69" s="18"/>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87"/>
      <c r="AK69" s="17"/>
      <c r="AL69" s="17"/>
      <c r="AM69" s="17"/>
      <c r="AN69" s="40"/>
      <c r="AO69" s="17"/>
      <c r="AP69" s="17"/>
      <c r="AQ69" s="17"/>
      <c r="AR69" s="17"/>
      <c r="AS69" s="17"/>
      <c r="AT69" s="17"/>
      <c r="AU69" s="17"/>
      <c r="AV69" s="17"/>
      <c r="AW69" s="17"/>
      <c r="AX69" s="17"/>
      <c r="AY69" s="36"/>
      <c r="AZ69" s="41"/>
      <c r="BB69" s="17"/>
      <c r="BG69" s="17"/>
    </row>
    <row r="70" spans="1:59" s="34" customFormat="1" ht="14.25" customHeight="1">
      <c r="B70" s="147"/>
      <c r="C70" s="120"/>
      <c r="D70" s="357" t="s">
        <v>358</v>
      </c>
      <c r="F70" s="18"/>
      <c r="G70" s="18"/>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87"/>
      <c r="AK70" s="17"/>
      <c r="AL70" s="17"/>
      <c r="AM70" s="17"/>
      <c r="AN70" s="40"/>
      <c r="AO70" s="17"/>
      <c r="AP70" s="17"/>
      <c r="AQ70" s="17"/>
      <c r="AR70" s="17"/>
      <c r="AS70" s="17"/>
      <c r="AT70" s="17"/>
      <c r="AU70" s="17"/>
      <c r="AV70" s="17"/>
      <c r="AW70" s="17"/>
      <c r="AX70" s="17"/>
      <c r="AY70" s="36"/>
      <c r="AZ70" s="41"/>
      <c r="BB70" s="17"/>
      <c r="BG70" s="17"/>
    </row>
    <row r="71" spans="1:59" s="4" customFormat="1">
      <c r="A71" s="139"/>
      <c r="C71" s="357"/>
      <c r="L71" s="22"/>
      <c r="O71" s="95"/>
      <c r="Q71" s="165"/>
    </row>
    <row r="72" spans="1:59" s="4" customFormat="1">
      <c r="B72" s="139"/>
      <c r="C72" s="635"/>
      <c r="D72" s="357" t="s">
        <v>541</v>
      </c>
      <c r="M72" s="22"/>
      <c r="P72" s="95"/>
      <c r="R72" s="165"/>
    </row>
    <row r="73" spans="1:59">
      <c r="C73" s="4"/>
      <c r="D73" s="357"/>
      <c r="E73" s="247"/>
      <c r="AJ73" s="88"/>
    </row>
    <row r="74" spans="1:59" s="4" customFormat="1">
      <c r="B74" s="139"/>
      <c r="C74" s="139"/>
      <c r="D74" s="357"/>
      <c r="M74" s="22"/>
      <c r="P74" s="95"/>
      <c r="R74" s="165"/>
    </row>
    <row r="75" spans="1:59" s="252" customFormat="1" ht="14">
      <c r="A75" s="274"/>
      <c r="C75" s="16" t="s">
        <v>643</v>
      </c>
      <c r="L75" s="241"/>
      <c r="O75" s="552"/>
      <c r="Q75" s="553"/>
    </row>
    <row r="76" spans="1:59" s="252" customFormat="1" ht="14">
      <c r="A76" s="274"/>
      <c r="C76" s="252" t="s">
        <v>729</v>
      </c>
      <c r="L76" s="241"/>
      <c r="O76" s="552"/>
      <c r="Q76" s="553"/>
    </row>
    <row r="77" spans="1:59" s="252" customFormat="1" ht="14">
      <c r="A77" s="274"/>
      <c r="L77" s="241"/>
      <c r="O77" s="552"/>
      <c r="Q77" s="553"/>
    </row>
    <row r="78" spans="1:59" s="4" customFormat="1" ht="15" customHeight="1">
      <c r="B78" s="139"/>
      <c r="C78" s="1151" t="s">
        <v>42</v>
      </c>
      <c r="D78" s="1151"/>
      <c r="E78" s="1151"/>
      <c r="F78" s="1151"/>
      <c r="G78" s="1151"/>
      <c r="H78" s="1151"/>
      <c r="I78" s="1151"/>
      <c r="J78" s="1151"/>
      <c r="K78" s="1151"/>
      <c r="L78" s="1151"/>
      <c r="M78" s="1151"/>
      <c r="N78" s="1151"/>
      <c r="O78" s="1151"/>
      <c r="P78" s="1151"/>
      <c r="Q78" s="1151"/>
      <c r="R78" s="1151"/>
      <c r="S78" s="1151"/>
      <c r="T78" s="1151"/>
      <c r="U78" s="1151"/>
      <c r="V78" s="1151"/>
      <c r="W78" s="1151"/>
      <c r="X78" s="1151"/>
      <c r="Y78" s="1151"/>
      <c r="Z78" s="1151"/>
      <c r="AA78" s="1151"/>
      <c r="AB78" s="1151"/>
      <c r="AC78" s="42"/>
      <c r="AJ78" s="89"/>
    </row>
    <row r="79" spans="1:59" s="4" customFormat="1" ht="15" customHeight="1">
      <c r="B79" s="139"/>
      <c r="C79" s="16" t="s">
        <v>538</v>
      </c>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J79" s="89"/>
    </row>
    <row r="80" spans="1:59" s="4" customFormat="1" ht="15.75" customHeight="1">
      <c r="B80" s="139"/>
      <c r="C80" s="16" t="s">
        <v>306</v>
      </c>
      <c r="D80" s="16"/>
      <c r="E80" s="16"/>
      <c r="F80" s="82"/>
      <c r="G80" s="82"/>
      <c r="H80" s="16"/>
      <c r="I80" s="16"/>
      <c r="J80" s="16"/>
      <c r="K80" s="16"/>
      <c r="L80" s="16"/>
      <c r="M80" s="16"/>
      <c r="N80" s="16"/>
      <c r="O80" s="16"/>
      <c r="P80" s="16"/>
      <c r="Q80" s="16"/>
      <c r="R80" s="16"/>
      <c r="S80" s="16"/>
      <c r="T80" s="16"/>
      <c r="U80" s="16"/>
      <c r="V80" s="16"/>
      <c r="W80" s="16"/>
      <c r="X80" s="16"/>
      <c r="Y80" s="43"/>
      <c r="Z80" s="44"/>
      <c r="AA80" s="44"/>
      <c r="AB80" s="44"/>
      <c r="AC80" s="16"/>
      <c r="AJ80" s="89"/>
    </row>
    <row r="81" spans="2:36" s="4" customFormat="1" ht="15.75" customHeight="1">
      <c r="B81" s="139"/>
      <c r="C81" s="16" t="s">
        <v>307</v>
      </c>
      <c r="D81" s="16"/>
      <c r="E81" s="16"/>
      <c r="F81" s="82"/>
      <c r="G81" s="82"/>
      <c r="H81" s="16"/>
      <c r="I81" s="16"/>
      <c r="J81" s="16"/>
      <c r="K81" s="16"/>
      <c r="L81" s="16"/>
      <c r="M81" s="16"/>
      <c r="N81" s="16"/>
      <c r="O81" s="16"/>
      <c r="P81" s="16"/>
      <c r="Q81" s="16"/>
      <c r="R81" s="16"/>
      <c r="S81" s="16"/>
      <c r="T81" s="16"/>
      <c r="U81" s="16"/>
      <c r="V81" s="16"/>
      <c r="W81" s="16"/>
      <c r="X81" s="16"/>
      <c r="Y81" s="43"/>
      <c r="Z81" s="44"/>
      <c r="AA81" s="44"/>
      <c r="AB81" s="44"/>
      <c r="AC81" s="16"/>
      <c r="AJ81" s="89"/>
    </row>
    <row r="82" spans="2:36" s="4" customFormat="1" ht="15.75" customHeight="1">
      <c r="B82" s="139"/>
      <c r="C82" s="16" t="s">
        <v>299</v>
      </c>
      <c r="D82" s="16"/>
      <c r="E82" s="16"/>
      <c r="F82" s="82"/>
      <c r="G82" s="82"/>
      <c r="H82" s="16"/>
      <c r="I82" s="16"/>
      <c r="J82" s="16"/>
      <c r="K82" s="16"/>
      <c r="L82" s="16"/>
      <c r="M82" s="16"/>
      <c r="N82" s="16"/>
      <c r="O82" s="16"/>
      <c r="P82" s="16"/>
      <c r="Q82" s="16"/>
      <c r="R82" s="16"/>
      <c r="S82" s="16"/>
      <c r="T82" s="16"/>
      <c r="U82" s="16"/>
      <c r="V82" s="16"/>
      <c r="W82" s="16"/>
      <c r="X82" s="16"/>
      <c r="Y82" s="43"/>
      <c r="Z82" s="44"/>
      <c r="AA82" s="44"/>
      <c r="AB82" s="44"/>
      <c r="AC82" s="16"/>
      <c r="AJ82" s="89"/>
    </row>
    <row r="83" spans="2:36" s="4" customFormat="1" ht="15.75" customHeight="1">
      <c r="B83" s="139"/>
      <c r="C83" s="16" t="s">
        <v>84</v>
      </c>
      <c r="D83" s="16"/>
      <c r="E83" s="16"/>
      <c r="F83" s="82"/>
      <c r="G83" s="82"/>
      <c r="H83" s="16"/>
      <c r="I83" s="16"/>
      <c r="J83" s="16"/>
      <c r="K83" s="16"/>
      <c r="L83" s="16"/>
      <c r="M83" s="16"/>
      <c r="N83" s="16"/>
      <c r="O83" s="16"/>
      <c r="P83" s="16"/>
      <c r="Q83" s="16"/>
      <c r="R83" s="16"/>
      <c r="S83" s="16"/>
      <c r="T83" s="16"/>
      <c r="U83" s="16"/>
      <c r="V83" s="16"/>
      <c r="W83" s="16"/>
      <c r="X83" s="16"/>
      <c r="Y83" s="43"/>
      <c r="Z83" s="44"/>
      <c r="AA83" s="44"/>
      <c r="AB83" s="44"/>
      <c r="AC83" s="16"/>
      <c r="AJ83" s="89"/>
    </row>
    <row r="84" spans="2:36" s="4" customFormat="1" ht="15.75" customHeight="1">
      <c r="B84" s="139"/>
      <c r="C84" s="16" t="s">
        <v>308</v>
      </c>
      <c r="D84" s="16"/>
      <c r="E84" s="16"/>
      <c r="F84" s="82"/>
      <c r="G84" s="82"/>
      <c r="H84" s="16"/>
      <c r="I84" s="16"/>
      <c r="J84" s="16"/>
      <c r="K84" s="16"/>
      <c r="L84" s="16"/>
      <c r="M84" s="16"/>
      <c r="N84" s="16"/>
      <c r="O84" s="16"/>
      <c r="P84" s="16"/>
      <c r="Q84" s="16"/>
      <c r="R84" s="16"/>
      <c r="S84" s="16"/>
      <c r="T84" s="16"/>
      <c r="U84" s="16"/>
      <c r="V84" s="16"/>
      <c r="W84" s="16"/>
      <c r="X84" s="16"/>
      <c r="Y84" s="43"/>
      <c r="Z84" s="44"/>
      <c r="AA84" s="44"/>
      <c r="AB84" s="44"/>
      <c r="AC84" s="16"/>
      <c r="AJ84" s="89"/>
    </row>
    <row r="85" spans="2:36" s="4" customFormat="1" ht="15.75" customHeight="1">
      <c r="B85" s="139"/>
      <c r="C85" s="16" t="s">
        <v>309</v>
      </c>
      <c r="D85" s="16"/>
      <c r="E85" s="16"/>
      <c r="F85" s="82"/>
      <c r="G85" s="82"/>
      <c r="H85" s="16"/>
      <c r="I85" s="16"/>
      <c r="J85" s="16"/>
      <c r="K85" s="16"/>
      <c r="L85" s="16"/>
      <c r="M85" s="16"/>
      <c r="N85" s="16"/>
      <c r="O85" s="16"/>
      <c r="P85" s="16"/>
      <c r="Q85" s="16"/>
      <c r="R85" s="16"/>
      <c r="S85" s="16"/>
      <c r="T85" s="16"/>
      <c r="U85" s="16"/>
      <c r="V85" s="16"/>
      <c r="W85" s="16"/>
      <c r="X85" s="16"/>
      <c r="Y85" s="43"/>
      <c r="Z85" s="44"/>
      <c r="AA85" s="44"/>
      <c r="AB85" s="44"/>
      <c r="AC85" s="16"/>
    </row>
    <row r="86" spans="2:36" s="4" customFormat="1" ht="15.75" customHeight="1">
      <c r="B86" s="139"/>
      <c r="C86" s="16" t="s">
        <v>43</v>
      </c>
      <c r="D86" s="16"/>
      <c r="E86" s="16"/>
      <c r="F86" s="82"/>
      <c r="G86" s="82"/>
      <c r="H86" s="16"/>
      <c r="I86" s="16"/>
      <c r="J86" s="16"/>
      <c r="K86" s="16"/>
      <c r="L86" s="16"/>
      <c r="M86" s="16"/>
      <c r="N86" s="16"/>
      <c r="O86" s="16"/>
      <c r="P86" s="16"/>
      <c r="Q86" s="16"/>
      <c r="R86" s="16"/>
      <c r="S86" s="16"/>
      <c r="T86" s="16"/>
      <c r="U86" s="16"/>
      <c r="V86" s="16"/>
      <c r="W86" s="16"/>
      <c r="X86" s="16"/>
      <c r="Y86" s="43"/>
      <c r="Z86" s="44"/>
      <c r="AA86" s="44"/>
      <c r="AB86" s="44"/>
      <c r="AC86" s="16"/>
    </row>
    <row r="87" spans="2:36" s="4" customFormat="1" ht="15.75" customHeight="1">
      <c r="B87" s="139"/>
      <c r="C87" s="16" t="s">
        <v>90</v>
      </c>
      <c r="D87" s="16"/>
      <c r="E87" s="16"/>
      <c r="F87" s="82"/>
      <c r="G87" s="82"/>
      <c r="H87" s="16"/>
      <c r="I87" s="16"/>
      <c r="J87" s="16"/>
      <c r="K87" s="16"/>
      <c r="L87" s="16"/>
      <c r="M87" s="16"/>
      <c r="N87" s="16"/>
      <c r="O87" s="16"/>
      <c r="P87" s="16"/>
      <c r="Q87" s="16"/>
      <c r="R87" s="16"/>
      <c r="S87" s="16"/>
      <c r="T87" s="16"/>
      <c r="U87" s="16"/>
      <c r="V87" s="16"/>
      <c r="W87" s="16"/>
      <c r="X87" s="16"/>
      <c r="Y87" s="43"/>
      <c r="Z87" s="44"/>
      <c r="AA87" s="44"/>
      <c r="AB87" s="44"/>
      <c r="AC87" s="16"/>
    </row>
    <row r="88" spans="2:36" s="4" customFormat="1" ht="15.75" customHeight="1">
      <c r="B88" s="139"/>
      <c r="C88" s="16" t="s">
        <v>91</v>
      </c>
      <c r="D88" s="16"/>
      <c r="E88" s="16"/>
      <c r="F88" s="82"/>
      <c r="G88" s="82"/>
      <c r="H88" s="16"/>
      <c r="I88" s="16"/>
      <c r="J88" s="16"/>
      <c r="K88" s="16"/>
      <c r="L88" s="16"/>
      <c r="M88" s="16"/>
      <c r="N88" s="16"/>
      <c r="O88" s="16"/>
      <c r="P88" s="16"/>
      <c r="Q88" s="16"/>
      <c r="R88" s="16"/>
      <c r="S88" s="16"/>
      <c r="T88" s="16"/>
      <c r="U88" s="16"/>
      <c r="V88" s="16"/>
      <c r="W88" s="16"/>
      <c r="X88" s="16"/>
      <c r="Y88" s="43"/>
      <c r="Z88" s="44"/>
      <c r="AA88" s="44"/>
      <c r="AB88" s="44"/>
      <c r="AC88" s="16"/>
    </row>
    <row r="89" spans="2:36" s="4" customFormat="1" ht="15.75" customHeight="1">
      <c r="B89" s="139"/>
      <c r="C89" s="16" t="s">
        <v>92</v>
      </c>
      <c r="D89" s="16"/>
      <c r="E89" s="16"/>
      <c r="F89" s="82"/>
      <c r="G89" s="82"/>
      <c r="H89" s="16"/>
      <c r="I89" s="16"/>
      <c r="J89" s="16"/>
      <c r="K89" s="16"/>
      <c r="L89" s="16"/>
      <c r="M89" s="16"/>
      <c r="N89" s="16"/>
      <c r="O89" s="16"/>
      <c r="P89" s="16"/>
      <c r="Q89" s="16"/>
      <c r="R89" s="16"/>
      <c r="S89" s="16"/>
      <c r="T89" s="16"/>
      <c r="U89" s="16"/>
      <c r="V89" s="16"/>
      <c r="W89" s="16"/>
      <c r="X89" s="16"/>
      <c r="Y89" s="43"/>
      <c r="Z89" s="44"/>
      <c r="AA89" s="44"/>
      <c r="AB89" s="44"/>
      <c r="AC89" s="16"/>
    </row>
    <row r="90" spans="2:36" s="4" customFormat="1" ht="15.75" customHeight="1">
      <c r="B90" s="139"/>
      <c r="C90" s="16" t="s">
        <v>93</v>
      </c>
      <c r="D90" s="16"/>
      <c r="E90" s="16"/>
      <c r="F90" s="82"/>
      <c r="G90" s="82"/>
      <c r="H90" s="16"/>
      <c r="I90" s="16"/>
      <c r="J90" s="16"/>
      <c r="K90" s="16"/>
      <c r="L90" s="16"/>
      <c r="M90" s="16"/>
      <c r="N90" s="16"/>
      <c r="O90" s="16"/>
      <c r="P90" s="16"/>
      <c r="Q90" s="16"/>
      <c r="R90" s="16"/>
      <c r="S90" s="16"/>
      <c r="T90" s="16"/>
      <c r="U90" s="16"/>
      <c r="V90" s="16"/>
      <c r="W90" s="16"/>
      <c r="X90" s="16"/>
      <c r="Y90" s="43"/>
      <c r="Z90" s="44"/>
      <c r="AA90" s="44"/>
      <c r="AB90" s="44"/>
      <c r="AC90" s="16"/>
    </row>
    <row r="91" spans="2:36" s="4" customFormat="1" ht="15.75" customHeight="1">
      <c r="B91" s="139"/>
      <c r="C91" s="16" t="s">
        <v>94</v>
      </c>
      <c r="D91" s="16"/>
      <c r="E91" s="16"/>
      <c r="F91" s="82"/>
      <c r="G91" s="82"/>
      <c r="H91" s="16"/>
      <c r="I91" s="16"/>
      <c r="J91" s="16"/>
      <c r="K91" s="16"/>
      <c r="L91" s="16"/>
      <c r="M91" s="16"/>
      <c r="N91" s="16"/>
      <c r="O91" s="16"/>
      <c r="P91" s="16"/>
      <c r="Q91" s="16"/>
      <c r="R91" s="16"/>
      <c r="S91" s="16"/>
      <c r="T91" s="16"/>
      <c r="U91" s="16"/>
      <c r="V91" s="16"/>
      <c r="W91" s="16"/>
      <c r="X91" s="16"/>
      <c r="Y91" s="43"/>
      <c r="Z91" s="44"/>
      <c r="AA91" s="44"/>
      <c r="AB91" s="44"/>
      <c r="AC91" s="16"/>
    </row>
    <row r="92" spans="2:36" s="4" customFormat="1" ht="15.75" customHeight="1">
      <c r="B92" s="139"/>
      <c r="C92" s="16" t="s">
        <v>95</v>
      </c>
      <c r="D92" s="16"/>
      <c r="E92" s="16"/>
      <c r="F92" s="82"/>
      <c r="G92" s="82"/>
      <c r="H92" s="16"/>
      <c r="I92" s="16"/>
      <c r="J92" s="16"/>
      <c r="K92" s="16"/>
      <c r="L92" s="16"/>
      <c r="M92" s="16"/>
      <c r="N92" s="16"/>
      <c r="O92" s="16"/>
      <c r="P92" s="16"/>
      <c r="Q92" s="16"/>
      <c r="R92" s="16"/>
      <c r="S92" s="16"/>
      <c r="T92" s="16"/>
      <c r="U92" s="16"/>
      <c r="V92" s="16"/>
      <c r="W92" s="16"/>
      <c r="X92" s="16"/>
      <c r="Y92" s="43"/>
      <c r="Z92" s="44"/>
      <c r="AA92" s="44"/>
      <c r="AB92" s="44"/>
      <c r="AC92" s="16"/>
    </row>
    <row r="93" spans="2:36" s="4" customFormat="1" ht="15.75" customHeight="1">
      <c r="B93" s="139"/>
      <c r="C93" s="16" t="s">
        <v>96</v>
      </c>
      <c r="D93" s="16"/>
      <c r="E93" s="16"/>
      <c r="F93" s="82"/>
      <c r="G93" s="82"/>
      <c r="H93" s="16"/>
      <c r="I93" s="16"/>
      <c r="J93" s="16"/>
      <c r="K93" s="16"/>
      <c r="L93" s="16"/>
      <c r="M93" s="16"/>
      <c r="N93" s="16"/>
      <c r="O93" s="16"/>
      <c r="P93" s="16"/>
      <c r="Q93" s="16"/>
      <c r="R93" s="16"/>
      <c r="S93" s="16"/>
      <c r="T93" s="16"/>
      <c r="U93" s="16"/>
      <c r="V93" s="16"/>
      <c r="W93" s="16"/>
      <c r="X93" s="16"/>
      <c r="Y93" s="43"/>
      <c r="Z93" s="44"/>
      <c r="AA93" s="44"/>
      <c r="AB93" s="44"/>
      <c r="AC93" s="16"/>
    </row>
    <row r="94" spans="2:36" s="4" customFormat="1" ht="15.75" customHeight="1">
      <c r="B94" s="139"/>
      <c r="C94" s="16" t="s">
        <v>417</v>
      </c>
      <c r="D94" s="16"/>
      <c r="E94" s="16"/>
      <c r="F94" s="82"/>
      <c r="G94" s="82"/>
      <c r="H94" s="16"/>
      <c r="I94" s="16"/>
      <c r="J94" s="16"/>
      <c r="K94" s="16"/>
      <c r="L94" s="16"/>
      <c r="M94" s="16"/>
      <c r="N94" s="16"/>
      <c r="O94" s="16"/>
      <c r="P94" s="16"/>
      <c r="Q94" s="16"/>
      <c r="R94" s="16"/>
      <c r="S94" s="16"/>
      <c r="T94" s="16"/>
      <c r="U94" s="16"/>
      <c r="V94" s="16"/>
      <c r="W94" s="16"/>
      <c r="X94" s="16"/>
      <c r="Y94" s="43"/>
      <c r="Z94" s="44"/>
      <c r="AA94" s="44"/>
      <c r="AB94" s="44"/>
      <c r="AC94" s="16"/>
    </row>
    <row r="95" spans="2:36" s="4" customFormat="1" ht="15.75" customHeight="1">
      <c r="B95" s="139"/>
      <c r="C95" s="2" t="s">
        <v>326</v>
      </c>
      <c r="D95" s="16"/>
      <c r="E95" s="16"/>
      <c r="F95" s="82"/>
      <c r="G95" s="82"/>
      <c r="H95" s="16"/>
      <c r="I95" s="16"/>
      <c r="J95" s="16"/>
      <c r="K95" s="16"/>
      <c r="L95" s="16"/>
      <c r="M95" s="16"/>
      <c r="N95" s="16"/>
      <c r="O95" s="16"/>
      <c r="P95" s="16"/>
      <c r="Q95" s="16"/>
      <c r="R95" s="16"/>
      <c r="S95" s="16"/>
      <c r="T95" s="16"/>
      <c r="U95" s="16"/>
      <c r="V95" s="16"/>
      <c r="W95" s="16"/>
      <c r="X95" s="16"/>
      <c r="Y95" s="43"/>
      <c r="Z95" s="44"/>
      <c r="AA95" s="44"/>
      <c r="AB95" s="44"/>
      <c r="AC95" s="16"/>
    </row>
    <row r="96" spans="2:36" s="4" customFormat="1" ht="15.75" customHeight="1">
      <c r="B96" s="139"/>
      <c r="C96" s="2" t="s">
        <v>483</v>
      </c>
      <c r="D96" s="16"/>
      <c r="E96" s="16"/>
      <c r="F96" s="82"/>
      <c r="G96" s="82"/>
      <c r="H96" s="16"/>
      <c r="I96" s="16"/>
      <c r="J96" s="16"/>
      <c r="K96" s="16"/>
      <c r="L96" s="16"/>
      <c r="M96" s="16"/>
      <c r="N96" s="16"/>
      <c r="O96" s="16"/>
      <c r="P96" s="16"/>
      <c r="Q96" s="16"/>
      <c r="R96" s="16"/>
      <c r="S96" s="16"/>
      <c r="T96" s="16"/>
      <c r="U96" s="16"/>
      <c r="V96" s="16"/>
      <c r="W96" s="16"/>
      <c r="X96" s="16"/>
      <c r="Y96" s="43"/>
      <c r="Z96" s="44"/>
      <c r="AA96" s="44"/>
      <c r="AB96" s="44"/>
      <c r="AC96" s="16"/>
    </row>
    <row r="97" spans="2:59" s="252" customFormat="1" ht="14">
      <c r="B97" s="274"/>
      <c r="C97" s="263"/>
      <c r="D97" s="263"/>
      <c r="E97" s="263"/>
      <c r="F97" s="517"/>
      <c r="G97" s="517"/>
      <c r="H97" s="263"/>
      <c r="I97" s="263"/>
      <c r="J97" s="263"/>
      <c r="K97" s="263"/>
      <c r="L97" s="263"/>
      <c r="M97" s="263"/>
      <c r="N97" s="263"/>
      <c r="O97" s="263"/>
      <c r="P97" s="263"/>
      <c r="Q97" s="263"/>
      <c r="R97" s="263"/>
      <c r="S97" s="263"/>
      <c r="T97" s="263"/>
      <c r="U97" s="263"/>
      <c r="V97" s="263"/>
      <c r="W97" s="263"/>
      <c r="X97" s="263"/>
      <c r="Y97" s="249"/>
      <c r="Z97" s="249"/>
      <c r="AA97" s="249"/>
      <c r="AB97" s="249"/>
      <c r="AC97" s="263"/>
    </row>
    <row r="98" spans="2:59" s="252" customFormat="1" ht="14">
      <c r="B98" s="274"/>
      <c r="C98" s="263"/>
      <c r="D98" s="263"/>
      <c r="E98" s="263"/>
      <c r="F98" s="517"/>
      <c r="G98" s="517"/>
      <c r="H98" s="263"/>
      <c r="I98" s="263"/>
      <c r="J98" s="263"/>
      <c r="K98" s="263"/>
      <c r="L98" s="263"/>
      <c r="M98" s="263"/>
      <c r="N98" s="263"/>
      <c r="O98" s="263"/>
      <c r="P98" s="263"/>
      <c r="Q98" s="263"/>
      <c r="R98" s="263"/>
      <c r="S98" s="263"/>
      <c r="T98" s="263"/>
      <c r="U98" s="263"/>
      <c r="V98" s="263"/>
      <c r="W98" s="263"/>
      <c r="X98" s="263"/>
      <c r="Y98" s="249"/>
      <c r="Z98" s="249"/>
      <c r="AA98" s="249"/>
      <c r="AB98" s="249"/>
      <c r="AC98" s="263"/>
    </row>
    <row r="99" spans="2:59" s="252" customFormat="1" ht="15" customHeight="1">
      <c r="B99" s="274"/>
      <c r="C99" s="1199" t="s">
        <v>54</v>
      </c>
      <c r="D99" s="1199"/>
      <c r="E99" s="1199"/>
      <c r="F99" s="1199"/>
      <c r="G99" s="1199"/>
      <c r="H99" s="1199"/>
      <c r="I99" s="1199"/>
      <c r="J99" s="1199"/>
      <c r="K99" s="1199"/>
      <c r="L99" s="1199"/>
      <c r="M99" s="1199"/>
      <c r="N99" s="1199"/>
      <c r="O99" s="1199"/>
      <c r="P99" s="1199"/>
      <c r="Q99" s="1199"/>
      <c r="R99" s="1199"/>
      <c r="S99" s="1199"/>
      <c r="T99" s="1199"/>
      <c r="U99" s="1199"/>
      <c r="V99" s="1199"/>
      <c r="W99" s="1199"/>
      <c r="X99" s="1199"/>
      <c r="Y99" s="1199"/>
      <c r="Z99" s="1199"/>
      <c r="AA99" s="1199"/>
      <c r="AB99" s="1199"/>
      <c r="AC99" s="456"/>
      <c r="AD99" s="249"/>
      <c r="AE99" s="249"/>
      <c r="AF99" s="249"/>
      <c r="AG99" s="249"/>
      <c r="AH99" s="249"/>
      <c r="AI99" s="249"/>
      <c r="AJ99" s="249"/>
      <c r="AK99" s="249"/>
      <c r="AM99" s="249"/>
      <c r="AR99" s="249"/>
      <c r="AW99" s="249"/>
      <c r="BB99" s="249"/>
      <c r="BG99" s="249"/>
    </row>
    <row r="100" spans="2:59" s="252" customFormat="1" ht="87" customHeight="1">
      <c r="B100" s="274"/>
      <c r="C100" s="1211" t="s">
        <v>654</v>
      </c>
      <c r="D100" s="1211"/>
      <c r="E100" s="1211"/>
      <c r="F100" s="1211"/>
      <c r="G100" s="1211"/>
      <c r="H100" s="1211"/>
      <c r="I100" s="1211"/>
      <c r="J100" s="1211"/>
      <c r="K100" s="1211"/>
      <c r="L100" s="1211"/>
      <c r="M100" s="1211"/>
      <c r="N100" s="1211"/>
      <c r="O100" s="1211"/>
      <c r="P100" s="1211"/>
      <c r="Q100" s="1211"/>
      <c r="R100" s="1211"/>
      <c r="S100" s="1211"/>
      <c r="T100" s="1211"/>
      <c r="U100" s="1211"/>
      <c r="V100" s="443"/>
      <c r="W100" s="443"/>
      <c r="X100" s="458"/>
      <c r="Y100" s="277"/>
      <c r="Z100" s="277"/>
      <c r="AA100" s="277"/>
      <c r="AB100" s="277"/>
      <c r="AC100" s="277"/>
      <c r="AD100" s="249"/>
      <c r="AE100" s="249"/>
      <c r="AF100" s="249"/>
      <c r="AG100" s="249"/>
      <c r="AH100" s="249"/>
      <c r="AI100" s="249"/>
      <c r="AJ100" s="249"/>
      <c r="AK100" s="249"/>
      <c r="AM100" s="249"/>
      <c r="AR100" s="249"/>
      <c r="AW100" s="249"/>
      <c r="BB100" s="249"/>
      <c r="BG100" s="249"/>
    </row>
    <row r="101" spans="2:59" s="252" customFormat="1" ht="14">
      <c r="B101" s="274"/>
      <c r="C101" s="258"/>
      <c r="D101" s="258"/>
      <c r="E101" s="258"/>
      <c r="F101" s="451"/>
      <c r="G101" s="451"/>
      <c r="H101" s="258"/>
      <c r="I101" s="258"/>
      <c r="J101" s="258"/>
      <c r="K101" s="258"/>
      <c r="L101" s="258"/>
      <c r="M101" s="258"/>
      <c r="N101" s="258"/>
      <c r="O101" s="258"/>
      <c r="P101" s="258"/>
      <c r="Q101" s="258"/>
      <c r="R101" s="258"/>
      <c r="S101" s="258"/>
      <c r="T101" s="258"/>
      <c r="U101" s="258"/>
      <c r="V101" s="258"/>
      <c r="W101" s="258"/>
      <c r="X101" s="258"/>
      <c r="Y101" s="258"/>
      <c r="Z101" s="250"/>
      <c r="AA101" s="250"/>
      <c r="AB101" s="250"/>
      <c r="AC101" s="258"/>
      <c r="AD101" s="249"/>
      <c r="AE101" s="249"/>
      <c r="AF101" s="249"/>
      <c r="AG101" s="249"/>
      <c r="AH101" s="249"/>
      <c r="AI101" s="249"/>
      <c r="AJ101" s="249"/>
      <c r="AK101" s="249"/>
      <c r="AM101" s="249"/>
      <c r="AR101" s="249"/>
      <c r="AW101" s="249"/>
      <c r="BB101" s="249"/>
      <c r="BG101" s="249"/>
    </row>
    <row r="102" spans="2:59" s="252" customFormat="1" ht="14">
      <c r="B102" s="274"/>
      <c r="C102" s="258"/>
      <c r="D102" s="258"/>
      <c r="E102" s="258"/>
      <c r="F102" s="451"/>
      <c r="G102" s="451"/>
      <c r="H102" s="258"/>
      <c r="I102" s="258"/>
      <c r="J102" s="258"/>
      <c r="K102" s="258"/>
      <c r="L102" s="258"/>
      <c r="M102" s="258"/>
      <c r="N102" s="258"/>
      <c r="O102" s="258"/>
      <c r="P102" s="258"/>
      <c r="Q102" s="258"/>
      <c r="R102" s="258"/>
      <c r="S102" s="258"/>
      <c r="T102" s="258"/>
      <c r="U102" s="258"/>
      <c r="V102" s="258"/>
      <c r="W102" s="258"/>
      <c r="X102" s="258"/>
      <c r="Y102" s="258"/>
      <c r="Z102" s="250"/>
      <c r="AA102" s="250"/>
      <c r="AB102" s="250"/>
      <c r="AC102" s="258"/>
      <c r="AD102" s="249"/>
      <c r="AE102" s="249"/>
      <c r="AF102" s="249"/>
      <c r="AG102" s="249"/>
      <c r="AH102" s="249"/>
      <c r="AI102" s="249"/>
      <c r="AJ102" s="249"/>
      <c r="AK102" s="249"/>
      <c r="AM102" s="249"/>
      <c r="AR102" s="249"/>
      <c r="AW102" s="249"/>
      <c r="BB102" s="249"/>
      <c r="BG102" s="249"/>
    </row>
    <row r="103" spans="2:59" s="252" customFormat="1" ht="15" customHeight="1">
      <c r="B103" s="274"/>
      <c r="C103" s="1199" t="s">
        <v>97</v>
      </c>
      <c r="D103" s="1199"/>
      <c r="E103" s="1199"/>
      <c r="F103" s="1199"/>
      <c r="G103" s="1199"/>
      <c r="H103" s="1199"/>
      <c r="I103" s="1199"/>
      <c r="J103" s="1199"/>
      <c r="K103" s="1199"/>
      <c r="L103" s="1199"/>
      <c r="M103" s="1199"/>
      <c r="N103" s="1199"/>
      <c r="O103" s="1199"/>
      <c r="P103" s="1199"/>
      <c r="Q103" s="1199"/>
      <c r="R103" s="1199"/>
      <c r="S103" s="1199"/>
      <c r="T103" s="1199"/>
      <c r="U103" s="1199"/>
      <c r="V103" s="1199"/>
      <c r="W103" s="1199"/>
      <c r="X103" s="1199"/>
      <c r="Y103" s="1199"/>
      <c r="Z103" s="1199"/>
      <c r="AA103" s="1199"/>
      <c r="AB103" s="1199"/>
      <c r="AC103" s="1199"/>
      <c r="AD103" s="1199"/>
      <c r="AE103" s="1199"/>
      <c r="AF103" s="1199"/>
      <c r="AG103" s="1199"/>
      <c r="AH103" s="1199"/>
      <c r="AI103" s="1199"/>
      <c r="AJ103" s="1199"/>
      <c r="AK103" s="1199"/>
      <c r="AL103" s="1199"/>
      <c r="AM103" s="456"/>
    </row>
    <row r="104" spans="2:59" s="252" customFormat="1" ht="15" customHeight="1">
      <c r="B104" s="196">
        <f t="shared" ref="B104:B146" si="4">B11</f>
        <v>1</v>
      </c>
      <c r="C104" s="255" t="str">
        <f>'5.Inequality - Gini coefficient'!B101</f>
        <v>*,** Albania (2015): n.a.</v>
      </c>
      <c r="D104" s="456"/>
      <c r="E104" s="456"/>
      <c r="F104" s="456"/>
      <c r="G104" s="456"/>
      <c r="H104" s="456"/>
      <c r="I104" s="456"/>
      <c r="J104" s="456"/>
      <c r="K104" s="456"/>
      <c r="L104" s="456"/>
      <c r="M104" s="456"/>
      <c r="N104" s="456"/>
      <c r="O104" s="456"/>
      <c r="P104" s="456"/>
      <c r="Q104" s="456"/>
      <c r="R104" s="456"/>
      <c r="S104" s="456"/>
      <c r="T104" s="456"/>
      <c r="U104" s="456"/>
      <c r="V104" s="456"/>
      <c r="W104" s="456"/>
      <c r="X104" s="456"/>
      <c r="Y104" s="456"/>
      <c r="Z104" s="456"/>
      <c r="AA104" s="456"/>
      <c r="AB104" s="456"/>
      <c r="AC104" s="456"/>
      <c r="AD104" s="456"/>
      <c r="AE104" s="456"/>
      <c r="AF104" s="456"/>
      <c r="AG104" s="456"/>
      <c r="AH104" s="456"/>
      <c r="AI104" s="456"/>
      <c r="AJ104" s="456"/>
      <c r="AK104" s="456"/>
      <c r="AL104" s="456"/>
      <c r="AM104" s="456"/>
    </row>
    <row r="105" spans="2:59" s="252" customFormat="1" ht="15.75" customHeight="1">
      <c r="B105" s="196">
        <f t="shared" si="4"/>
        <v>2</v>
      </c>
      <c r="C105" s="255" t="str">
        <f>'5.Inequality - Gini coefficient'!B102</f>
        <v>Argentina (2012): Rossignolo, Dario. 2017. “CEQ Master Workbook: Argentina (2012-2013),” CEQ Data Center on Fiscal Redistribution (CEQ Institute, Tulane University). Jun 8, 2018.</v>
      </c>
      <c r="D105" s="251"/>
      <c r="E105" s="251"/>
      <c r="F105" s="518"/>
      <c r="G105" s="518"/>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69"/>
      <c r="AE105" s="269"/>
      <c r="AF105" s="269"/>
      <c r="AG105" s="269"/>
      <c r="AH105" s="269"/>
      <c r="AI105" s="269"/>
      <c r="AJ105" s="269"/>
      <c r="AK105" s="269"/>
      <c r="AL105" s="255"/>
      <c r="AM105" s="269"/>
      <c r="AR105" s="269"/>
      <c r="AW105" s="269"/>
      <c r="BB105" s="269"/>
      <c r="BG105" s="269"/>
    </row>
    <row r="106" spans="2:59" s="252" customFormat="1" ht="15.75" customHeight="1">
      <c r="B106" s="196">
        <f t="shared" si="4"/>
        <v>3</v>
      </c>
      <c r="C106"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D106" s="251"/>
      <c r="E106" s="251"/>
      <c r="F106" s="518"/>
      <c r="G106" s="518"/>
      <c r="H106" s="251"/>
      <c r="I106" s="251"/>
      <c r="J106" s="251"/>
      <c r="K106" s="251"/>
      <c r="L106" s="251"/>
      <c r="M106" s="251"/>
      <c r="N106" s="251"/>
      <c r="O106" s="251"/>
      <c r="P106" s="251"/>
      <c r="Q106" s="251"/>
      <c r="R106" s="251"/>
      <c r="S106" s="251"/>
      <c r="T106" s="251"/>
      <c r="U106" s="251"/>
      <c r="V106" s="251"/>
      <c r="W106" s="251"/>
      <c r="X106" s="251"/>
      <c r="Y106" s="461"/>
      <c r="Z106" s="462"/>
      <c r="AA106" s="462"/>
      <c r="AB106" s="462"/>
      <c r="AC106" s="251"/>
      <c r="AD106" s="255"/>
      <c r="AE106" s="255"/>
      <c r="AF106" s="255"/>
      <c r="AG106" s="255"/>
      <c r="AH106" s="255"/>
      <c r="AI106" s="255"/>
      <c r="AJ106" s="255"/>
      <c r="AK106" s="255"/>
      <c r="AL106" s="255"/>
      <c r="AM106" s="255"/>
      <c r="AR106" s="255"/>
      <c r="AW106" s="255"/>
      <c r="BB106" s="255"/>
      <c r="BG106" s="255"/>
    </row>
    <row r="107" spans="2:59" s="252" customFormat="1" ht="15.75" customHeight="1">
      <c r="B107" s="196">
        <f t="shared" si="4"/>
        <v>4</v>
      </c>
      <c r="C107" s="255" t="str">
        <f>'5.Inequality - Gini coefficient'!B104</f>
        <v>*,** Belarus (2015): n.a.</v>
      </c>
      <c r="D107" s="251"/>
      <c r="E107" s="251"/>
      <c r="F107" s="518"/>
      <c r="G107" s="518"/>
      <c r="H107" s="251"/>
      <c r="I107" s="251"/>
      <c r="J107" s="251"/>
      <c r="K107" s="251"/>
      <c r="L107" s="251"/>
      <c r="M107" s="251"/>
      <c r="N107" s="251"/>
      <c r="O107" s="251"/>
      <c r="P107" s="251"/>
      <c r="Q107" s="251"/>
      <c r="R107" s="251"/>
      <c r="S107" s="251"/>
      <c r="T107" s="251"/>
      <c r="U107" s="251"/>
      <c r="V107" s="251"/>
      <c r="W107" s="251"/>
      <c r="X107" s="251"/>
      <c r="Y107" s="461"/>
      <c r="Z107" s="462"/>
      <c r="AA107" s="462"/>
      <c r="AB107" s="462"/>
      <c r="AC107" s="251"/>
      <c r="AD107" s="255"/>
      <c r="AE107" s="255"/>
      <c r="AF107" s="255"/>
      <c r="AG107" s="255"/>
      <c r="AH107" s="255"/>
      <c r="AI107" s="255"/>
      <c r="AJ107" s="255"/>
      <c r="AK107" s="255"/>
      <c r="AL107" s="255"/>
      <c r="AM107" s="255"/>
      <c r="AR107" s="255"/>
      <c r="AW107" s="255"/>
      <c r="BB107" s="255"/>
      <c r="BG107" s="255"/>
    </row>
    <row r="108" spans="2:59" s="252" customFormat="1" ht="15.75" customHeight="1">
      <c r="B108" s="196">
        <f t="shared" si="4"/>
        <v>5</v>
      </c>
      <c r="C108" s="255" t="str">
        <f>'5.Inequality - Gini coefficient'!B105</f>
        <v>Bolivia (2009): Paz Arauco, Veronica, George Gray-Molina, Wilson Jimenez and Ernesto Yañez. 2014. “CEQ Master Workbook: Bolivia (2009),” CEQ Data Center on Fiscal Redistribution (CEQ Institute, Tulane University). September 22, 2014.</v>
      </c>
      <c r="D108" s="269"/>
      <c r="E108" s="269"/>
      <c r="F108" s="518"/>
      <c r="G108" s="518"/>
      <c r="H108" s="251"/>
      <c r="I108" s="251"/>
      <c r="J108" s="251"/>
      <c r="K108" s="251"/>
      <c r="L108" s="251"/>
      <c r="M108" s="251"/>
      <c r="N108" s="251"/>
      <c r="O108" s="251"/>
      <c r="P108" s="251"/>
      <c r="Q108" s="251"/>
      <c r="R108" s="251"/>
      <c r="S108" s="251"/>
      <c r="T108" s="251"/>
      <c r="U108" s="251"/>
      <c r="V108" s="251"/>
      <c r="W108" s="251"/>
      <c r="X108" s="251"/>
      <c r="Y108" s="251"/>
      <c r="Z108" s="251"/>
      <c r="AA108" s="251"/>
      <c r="AB108" s="251"/>
      <c r="AC108" s="251"/>
      <c r="AD108" s="269"/>
      <c r="AE108" s="269"/>
      <c r="AF108" s="269"/>
      <c r="AG108" s="269"/>
      <c r="AH108" s="269"/>
      <c r="AI108" s="269"/>
      <c r="AJ108" s="269"/>
      <c r="AK108" s="269"/>
      <c r="AL108" s="255"/>
      <c r="AM108" s="269"/>
      <c r="AR108" s="269"/>
      <c r="AW108" s="269"/>
      <c r="BB108" s="269"/>
      <c r="BG108" s="269"/>
    </row>
    <row r="109" spans="2:59" s="252" customFormat="1" ht="15.75" customHeight="1">
      <c r="B109" s="196">
        <f t="shared" si="4"/>
        <v>6</v>
      </c>
      <c r="C109" s="255" t="str">
        <f>'5.Inequality - Gini coefficient'!B106</f>
        <v>Brazil (2008): Higgins, Sean, Claudiney Pereira, and, Maynor Cabrera. 2019. “CEQ Master Workbook: Brazil (2008-2009),” CEQ Data Center on Fiscal Redistribution (CEQ Institute, Tulane University). May 3, 2019.</v>
      </c>
      <c r="D109" s="269"/>
      <c r="E109" s="269"/>
      <c r="F109" s="518"/>
      <c r="G109" s="518"/>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69"/>
      <c r="AE109" s="269"/>
      <c r="AF109" s="269"/>
      <c r="AG109" s="269"/>
      <c r="AH109" s="269"/>
      <c r="AI109" s="269"/>
      <c r="AJ109" s="269"/>
      <c r="AK109" s="269"/>
      <c r="AL109" s="255"/>
      <c r="AM109" s="269"/>
      <c r="AR109" s="269"/>
      <c r="AW109" s="269"/>
      <c r="BB109" s="269"/>
      <c r="BG109" s="269"/>
    </row>
    <row r="110" spans="2:59" s="252" customFormat="1" ht="15.75" customHeight="1">
      <c r="B110" s="196">
        <f t="shared" si="4"/>
        <v>7</v>
      </c>
      <c r="C110" s="255" t="str">
        <f>'5.Inequality - Gini coefficient'!B107</f>
        <v>*,** Burkina Faso (2014): n.a.</v>
      </c>
      <c r="D110" s="251"/>
      <c r="E110" s="251"/>
      <c r="F110" s="518"/>
      <c r="G110" s="518"/>
      <c r="H110" s="251"/>
      <c r="I110" s="251"/>
      <c r="J110" s="251"/>
      <c r="K110" s="251"/>
      <c r="L110" s="251"/>
      <c r="M110" s="251"/>
      <c r="N110" s="251"/>
      <c r="O110" s="251"/>
      <c r="P110" s="251"/>
      <c r="Q110" s="251"/>
      <c r="R110" s="251"/>
      <c r="S110" s="251"/>
      <c r="T110" s="251"/>
      <c r="U110" s="251"/>
      <c r="V110" s="251"/>
      <c r="W110" s="251"/>
      <c r="X110" s="251"/>
      <c r="Y110" s="461"/>
      <c r="Z110" s="462"/>
      <c r="AA110" s="462"/>
      <c r="AB110" s="462"/>
      <c r="AC110" s="251"/>
      <c r="AD110" s="255"/>
      <c r="AE110" s="255"/>
      <c r="AF110" s="255"/>
      <c r="AG110" s="255"/>
      <c r="AH110" s="255"/>
      <c r="AI110" s="255"/>
      <c r="AJ110" s="255"/>
      <c r="AK110" s="255"/>
      <c r="AL110" s="255"/>
      <c r="AM110" s="255"/>
      <c r="AR110" s="255"/>
      <c r="AW110" s="255"/>
      <c r="BB110" s="255"/>
      <c r="BG110" s="255"/>
    </row>
    <row r="111" spans="2:59" s="252" customFormat="1" ht="15.75" customHeight="1">
      <c r="B111" s="196">
        <f t="shared" si="4"/>
        <v>8</v>
      </c>
      <c r="C111" s="255" t="str">
        <f>'5.Inequality - Gini coefficient'!B108</f>
        <v>Chile (2013): Martinez-Aguilar, Sandra and Eduardo Ortiz-Juarez. 2016. “CEQ Master Workbook: Chile (2013),” CEQ Data Center on Fiscal Redistribution (CEQ Institute, Tulane University and the World Bank). October 7, 2016.</v>
      </c>
      <c r="D111" s="251"/>
      <c r="E111" s="251"/>
      <c r="F111" s="518"/>
      <c r="G111" s="518"/>
      <c r="H111" s="251"/>
      <c r="I111" s="251"/>
      <c r="J111" s="251"/>
      <c r="K111" s="251"/>
      <c r="L111" s="251"/>
      <c r="M111" s="251"/>
      <c r="N111" s="251"/>
      <c r="O111" s="251"/>
      <c r="P111" s="251"/>
      <c r="Q111" s="251"/>
      <c r="R111" s="251"/>
      <c r="S111" s="251"/>
      <c r="T111" s="251"/>
      <c r="U111" s="251"/>
      <c r="V111" s="251"/>
      <c r="W111" s="251"/>
      <c r="X111" s="251"/>
      <c r="Y111" s="461"/>
      <c r="Z111" s="462"/>
      <c r="AA111" s="462"/>
      <c r="AB111" s="462"/>
      <c r="AC111" s="251"/>
      <c r="AD111" s="255"/>
      <c r="AE111" s="255"/>
      <c r="AF111" s="255"/>
      <c r="AG111" s="255"/>
      <c r="AH111" s="255"/>
      <c r="AI111" s="255"/>
      <c r="AJ111" s="255"/>
      <c r="AK111" s="255"/>
      <c r="AL111" s="255"/>
      <c r="AM111" s="255"/>
      <c r="AR111" s="255"/>
      <c r="AW111" s="255"/>
      <c r="BB111" s="255"/>
      <c r="BG111" s="255"/>
    </row>
    <row r="112" spans="2:59" s="252" customFormat="1" ht="15.75" customHeight="1">
      <c r="B112" s="196">
        <f t="shared" si="4"/>
        <v>9</v>
      </c>
      <c r="C112" s="255" t="str">
        <f>'5.Inequality - Gini coefficient'!B109</f>
        <v>Colombia (2010): Melendez, Marcela and Valentina Martinez. 2019. “CEQ Master Workbook: Colombia (2010),” CEQ Data Center on Fiscal Redistribution (CEQ Institute, Tulane University and Inter-American Development Bank). February 20, 2019.</v>
      </c>
      <c r="D112" s="251"/>
      <c r="E112" s="251"/>
      <c r="F112" s="518"/>
      <c r="G112" s="518"/>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69"/>
      <c r="AE112" s="269"/>
      <c r="AF112" s="269"/>
      <c r="AG112" s="269"/>
      <c r="AH112" s="269"/>
      <c r="AI112" s="269"/>
      <c r="AJ112" s="269"/>
      <c r="AK112" s="269"/>
      <c r="AL112" s="255"/>
      <c r="AM112" s="269"/>
      <c r="AR112" s="269"/>
      <c r="AW112" s="269"/>
      <c r="BB112" s="269"/>
      <c r="BG112" s="269"/>
    </row>
    <row r="113" spans="2:59" s="252" customFormat="1" ht="15.75" customHeight="1">
      <c r="B113" s="196">
        <f t="shared" si="4"/>
        <v>0</v>
      </c>
      <c r="C113" s="255" t="str">
        <f>'5.Inequality - Gini coefficient'!B110</f>
        <v>Colombia (2014): Melendez, Marcela and Valentina Martinez. 2019. “CEQ Master Workbook: Colombia (2014),” CEQ Data Center on Fiscal Redistribution (CEQ Institute, Tulane University and Inter-American Development Bank). February 28, 2019.</v>
      </c>
      <c r="D113" s="251"/>
      <c r="E113" s="251"/>
      <c r="F113" s="518"/>
      <c r="G113" s="518"/>
      <c r="H113" s="251"/>
      <c r="I113" s="251"/>
      <c r="J113" s="251"/>
      <c r="K113" s="251"/>
      <c r="L113" s="251"/>
      <c r="M113" s="251"/>
      <c r="N113" s="251"/>
      <c r="O113" s="251"/>
      <c r="P113" s="251"/>
      <c r="Q113" s="251"/>
      <c r="R113" s="251"/>
      <c r="S113" s="251"/>
      <c r="T113" s="251"/>
      <c r="U113" s="251"/>
      <c r="V113" s="251"/>
      <c r="W113" s="251"/>
      <c r="X113" s="251"/>
      <c r="Y113" s="461"/>
      <c r="Z113" s="462"/>
      <c r="AA113" s="462"/>
      <c r="AB113" s="462"/>
      <c r="AC113" s="251"/>
      <c r="AD113" s="255"/>
      <c r="AE113" s="255"/>
      <c r="AF113" s="255"/>
      <c r="AG113" s="255"/>
      <c r="AH113" s="255"/>
      <c r="AI113" s="255"/>
      <c r="AJ113" s="255"/>
      <c r="AK113" s="255"/>
      <c r="AL113" s="255"/>
      <c r="AM113" s="255"/>
      <c r="AR113" s="255"/>
      <c r="AW113" s="255"/>
      <c r="BB113" s="255"/>
      <c r="BG113" s="255"/>
    </row>
    <row r="114" spans="2:59" s="252" customFormat="1" ht="15.75" customHeight="1">
      <c r="B114" s="196">
        <f t="shared" si="4"/>
        <v>10</v>
      </c>
      <c r="C114" s="255" t="str">
        <f>'5.Inequality - Gini coefficient'!B111</f>
        <v>*,** Comoros (2014): n.a.</v>
      </c>
      <c r="D114" s="251"/>
      <c r="E114" s="251"/>
      <c r="F114" s="518"/>
      <c r="G114" s="518"/>
      <c r="H114" s="251"/>
      <c r="I114" s="251"/>
      <c r="J114" s="251"/>
      <c r="K114" s="251"/>
      <c r="L114" s="251"/>
      <c r="M114" s="251"/>
      <c r="N114" s="251"/>
      <c r="O114" s="251"/>
      <c r="P114" s="251"/>
      <c r="Q114" s="251"/>
      <c r="R114" s="251"/>
      <c r="S114" s="251"/>
      <c r="T114" s="251"/>
      <c r="U114" s="251"/>
      <c r="V114" s="251"/>
      <c r="W114" s="251"/>
      <c r="X114" s="251"/>
      <c r="Y114" s="461"/>
      <c r="Z114" s="462"/>
      <c r="AA114" s="462"/>
      <c r="AB114" s="462"/>
      <c r="AC114" s="251"/>
      <c r="AD114" s="255"/>
      <c r="AE114" s="255"/>
      <c r="AF114" s="255"/>
      <c r="AG114" s="255"/>
      <c r="AH114" s="255"/>
      <c r="AI114" s="255"/>
      <c r="AJ114" s="255"/>
      <c r="AK114" s="255"/>
      <c r="AL114" s="255"/>
      <c r="AM114" s="255"/>
      <c r="AR114" s="255"/>
      <c r="AW114" s="255"/>
      <c r="BB114" s="255"/>
      <c r="BG114" s="255"/>
    </row>
    <row r="115" spans="2:59" s="252" customFormat="1" ht="15.75" customHeight="1">
      <c r="B115" s="196">
        <f t="shared" si="4"/>
        <v>11</v>
      </c>
      <c r="C115" s="255" t="str">
        <f>'5.Inequality - Gini coefficient'!B112</f>
        <v>Costa Rica (2010): Sauma, Pablo and Juan Diego Trejos. 2014. “CEQ Master Workbook: Costa Rica (2010),” CEQ Data Center on Fiscal Redistribution (CEQ Institute, Tulane University). February 14, 2014.</v>
      </c>
      <c r="D115" s="251"/>
      <c r="E115" s="251"/>
      <c r="F115" s="518"/>
      <c r="G115" s="518"/>
      <c r="H115" s="251"/>
      <c r="I115" s="251"/>
      <c r="J115" s="251"/>
      <c r="K115" s="251"/>
      <c r="L115" s="251"/>
      <c r="M115" s="251"/>
      <c r="N115" s="251"/>
      <c r="O115" s="251"/>
      <c r="P115" s="251"/>
      <c r="Q115" s="251"/>
      <c r="R115" s="251"/>
      <c r="S115" s="251"/>
      <c r="T115" s="251"/>
      <c r="U115" s="251"/>
      <c r="V115" s="251"/>
      <c r="W115" s="251"/>
      <c r="X115" s="251"/>
      <c r="Y115" s="461"/>
      <c r="Z115" s="462"/>
      <c r="AA115" s="462"/>
      <c r="AB115" s="462"/>
      <c r="AC115" s="251"/>
      <c r="AD115" s="255"/>
      <c r="AE115" s="255"/>
      <c r="AF115" s="255"/>
      <c r="AG115" s="255"/>
      <c r="AH115" s="255"/>
      <c r="AI115" s="255"/>
      <c r="AJ115" s="255"/>
      <c r="AK115" s="255"/>
      <c r="AL115" s="255"/>
      <c r="AM115" s="255"/>
      <c r="AR115" s="255"/>
      <c r="AW115" s="255"/>
      <c r="BB115" s="255"/>
      <c r="BG115" s="255"/>
    </row>
    <row r="116" spans="2:59" s="252" customFormat="1" ht="15.75" customHeight="1">
      <c r="B116" s="196">
        <f t="shared" si="4"/>
        <v>12</v>
      </c>
      <c r="C116" s="255" t="str">
        <f>'5.Inequality - Gini coefficient'!B113</f>
        <v>*,** Croatia (2014): n.a.</v>
      </c>
      <c r="D116" s="251"/>
      <c r="E116" s="251"/>
      <c r="F116" s="518"/>
      <c r="G116" s="518"/>
      <c r="H116" s="251"/>
      <c r="I116" s="251"/>
      <c r="J116" s="251"/>
      <c r="K116" s="251"/>
      <c r="L116" s="251"/>
      <c r="M116" s="251"/>
      <c r="N116" s="251"/>
      <c r="O116" s="251"/>
      <c r="P116" s="251"/>
      <c r="Q116" s="251"/>
      <c r="R116" s="251"/>
      <c r="S116" s="251"/>
      <c r="T116" s="251"/>
      <c r="U116" s="251"/>
      <c r="V116" s="251"/>
      <c r="W116" s="251"/>
      <c r="X116" s="251"/>
      <c r="Y116" s="461"/>
      <c r="Z116" s="462"/>
      <c r="AA116" s="462"/>
      <c r="AB116" s="462"/>
      <c r="AC116" s="251"/>
      <c r="AD116" s="255"/>
      <c r="AE116" s="255"/>
      <c r="AF116" s="255"/>
      <c r="AG116" s="255"/>
      <c r="AH116" s="255"/>
      <c r="AI116" s="255"/>
      <c r="AJ116" s="255"/>
      <c r="AK116" s="255"/>
      <c r="AL116" s="255"/>
      <c r="AM116" s="255"/>
      <c r="AR116" s="255"/>
      <c r="AW116" s="255"/>
      <c r="BB116" s="255"/>
      <c r="BG116" s="255"/>
    </row>
    <row r="117" spans="2:59" s="252" customFormat="1" ht="15.75" customHeight="1">
      <c r="B117" s="196">
        <f t="shared" si="4"/>
        <v>13</v>
      </c>
      <c r="C117" s="255" t="str">
        <f>'5.Inequality - Gini coefficient'!B114</f>
        <v xml:space="preserve">Dominican Republic (2006): Aristy-Escuder, Jaime. 2019. “CEQ Master Workbook: Dominican Republic (2006-2007),” CEQ Data Center on Fiscal Redistribution (CEQ Institute, Tulane University). January 23, 2019. </v>
      </c>
      <c r="D117" s="251"/>
      <c r="E117" s="251"/>
      <c r="F117" s="518"/>
      <c r="G117" s="518"/>
      <c r="H117" s="251"/>
      <c r="I117" s="251"/>
      <c r="J117" s="251"/>
      <c r="K117" s="251"/>
      <c r="L117" s="251"/>
      <c r="M117" s="251"/>
      <c r="N117" s="251"/>
      <c r="O117" s="251"/>
      <c r="P117" s="251"/>
      <c r="Q117" s="251"/>
      <c r="R117" s="251"/>
      <c r="S117" s="251"/>
      <c r="T117" s="251"/>
      <c r="U117" s="251"/>
      <c r="V117" s="251"/>
      <c r="W117" s="251"/>
      <c r="X117" s="251"/>
      <c r="Y117" s="461"/>
      <c r="Z117" s="462"/>
      <c r="AA117" s="462"/>
      <c r="AB117" s="462"/>
      <c r="AC117" s="251"/>
      <c r="AD117" s="255"/>
      <c r="AE117" s="255"/>
      <c r="AF117" s="255"/>
      <c r="AG117" s="255"/>
      <c r="AH117" s="255"/>
      <c r="AI117" s="255"/>
      <c r="AJ117" s="255"/>
      <c r="AK117" s="255"/>
      <c r="AL117" s="255"/>
      <c r="AM117" s="255"/>
      <c r="AR117" s="255"/>
      <c r="AW117" s="255"/>
      <c r="BB117" s="255"/>
      <c r="BG117" s="255"/>
    </row>
    <row r="118" spans="2:59" s="252" customFormat="1" ht="15.75" customHeight="1">
      <c r="B118" s="196">
        <f t="shared" si="4"/>
        <v>14</v>
      </c>
      <c r="C118"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D118" s="251"/>
      <c r="E118" s="251"/>
      <c r="F118" s="518"/>
      <c r="G118" s="518"/>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69"/>
      <c r="AE118" s="269"/>
      <c r="AF118" s="269"/>
      <c r="AG118" s="269"/>
      <c r="AH118" s="269"/>
      <c r="AI118" s="269"/>
      <c r="AJ118" s="269"/>
      <c r="AK118" s="269"/>
      <c r="AL118" s="255"/>
      <c r="AM118" s="269"/>
      <c r="AR118" s="269"/>
      <c r="AW118" s="269"/>
      <c r="BB118" s="269"/>
      <c r="BG118" s="269"/>
    </row>
    <row r="119" spans="2:59" s="252" customFormat="1" ht="15.75" customHeight="1">
      <c r="B119" s="196">
        <f t="shared" si="4"/>
        <v>15</v>
      </c>
      <c r="C119" s="255" t="str">
        <f>'5.Inequality - Gini coefficient'!B116</f>
        <v>*,** Egypt (2015): n.a.</v>
      </c>
      <c r="D119" s="251"/>
      <c r="E119" s="251"/>
      <c r="F119" s="518"/>
      <c r="G119" s="518"/>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69"/>
      <c r="AE119" s="269"/>
      <c r="AF119" s="269"/>
      <c r="AG119" s="269"/>
      <c r="AH119" s="269"/>
      <c r="AI119" s="269"/>
      <c r="AJ119" s="269"/>
      <c r="AK119" s="269"/>
      <c r="AL119" s="255"/>
      <c r="AM119" s="269"/>
      <c r="AR119" s="269"/>
      <c r="AW119" s="269"/>
      <c r="BB119" s="269"/>
      <c r="BG119" s="269"/>
    </row>
    <row r="120" spans="2:59" s="252" customFormat="1" ht="15.75" customHeight="1">
      <c r="B120" s="196">
        <f t="shared" si="4"/>
        <v>16</v>
      </c>
      <c r="C120" s="255" t="str">
        <f>'5.Inequality - Gini coefficient'!B117</f>
        <v>El Salvador (2011): Oliva, Jose Andres. 2019. “CEQ Master Workbook: El Salvador (2011),” CEQ Data Center on Fiscal Redistribution (CEQ Institute, Tulane University and Inter-American Development Bank). October 23, 2019.</v>
      </c>
      <c r="D120" s="251"/>
      <c r="E120" s="251"/>
      <c r="F120" s="518"/>
      <c r="G120" s="518"/>
      <c r="H120" s="251"/>
      <c r="I120" s="251"/>
      <c r="J120" s="251"/>
      <c r="K120" s="251"/>
      <c r="L120" s="251"/>
      <c r="M120" s="251"/>
      <c r="N120" s="251"/>
      <c r="O120" s="251"/>
      <c r="P120" s="251"/>
      <c r="Q120" s="251"/>
      <c r="R120" s="251"/>
      <c r="S120" s="251"/>
      <c r="T120" s="251"/>
      <c r="U120" s="251"/>
      <c r="V120" s="251"/>
      <c r="W120" s="251"/>
      <c r="X120" s="251"/>
      <c r="Y120" s="461"/>
      <c r="Z120" s="462"/>
      <c r="AA120" s="462"/>
      <c r="AB120" s="462"/>
      <c r="AC120" s="251"/>
      <c r="AD120" s="255"/>
      <c r="AE120" s="255"/>
      <c r="AF120" s="255"/>
      <c r="AG120" s="255"/>
      <c r="AH120" s="255"/>
      <c r="AI120" s="255"/>
      <c r="AJ120" s="255"/>
      <c r="AK120" s="255"/>
      <c r="AL120" s="255"/>
      <c r="AM120" s="255"/>
      <c r="AR120" s="255"/>
      <c r="AW120" s="255"/>
      <c r="BB120" s="255"/>
      <c r="BG120" s="255"/>
    </row>
    <row r="121" spans="2:59" s="252" customFormat="1" ht="15.75" customHeight="1">
      <c r="B121" s="196">
        <f t="shared" si="4"/>
        <v>17</v>
      </c>
      <c r="C121" s="255" t="str">
        <f>'5.Inequality - Gini coefficient'!B118</f>
        <v>Ethiopia (2010): Hill, Ruth, Eyasu Tsehaye and Tassew Woldehanna. 2014. “CEQ Master Workbook: Ethiopia (2010-2011),” CEQ Data Center on Fiscal Redistribution (CEQ Institute, Tulane University and the World Bank). September 28, 2014.</v>
      </c>
      <c r="D121" s="251"/>
      <c r="E121" s="251"/>
      <c r="F121" s="518"/>
      <c r="G121" s="518"/>
      <c r="H121" s="251"/>
      <c r="I121" s="251"/>
      <c r="J121" s="251"/>
      <c r="K121" s="251"/>
      <c r="L121" s="251"/>
      <c r="M121" s="251"/>
      <c r="N121" s="251"/>
      <c r="O121" s="251"/>
      <c r="P121" s="251"/>
      <c r="Q121" s="251"/>
      <c r="R121" s="251"/>
      <c r="S121" s="251"/>
      <c r="T121" s="251"/>
      <c r="U121" s="251"/>
      <c r="V121" s="251"/>
      <c r="W121" s="251"/>
      <c r="X121" s="251"/>
      <c r="Y121" s="461"/>
      <c r="Z121" s="462"/>
      <c r="AA121" s="462"/>
      <c r="AB121" s="462"/>
      <c r="AC121" s="251"/>
      <c r="AD121" s="255"/>
      <c r="AE121" s="255"/>
      <c r="AF121" s="255"/>
      <c r="AG121" s="255"/>
      <c r="AH121" s="255"/>
      <c r="AI121" s="255"/>
      <c r="AJ121" s="255"/>
      <c r="AK121" s="255"/>
      <c r="AL121" s="255"/>
      <c r="AM121" s="255"/>
      <c r="AR121" s="255"/>
      <c r="AW121" s="255"/>
      <c r="BB121" s="255"/>
      <c r="BG121" s="255"/>
    </row>
    <row r="122" spans="2:59" s="252" customFormat="1" ht="15.75" customHeight="1">
      <c r="B122" s="196">
        <f t="shared" si="4"/>
        <v>18</v>
      </c>
      <c r="C122" s="255" t="str">
        <f>'5.Inequality - Gini coefficient'!B119</f>
        <v>Georgia (2013): Cancho, Cesar and Elena Bondarenko. 2015. “CEQ Master Workbook: Georgia (2013),” CEQ Data Center on Fiscal Redistribution (CEQ Institute, Tulane University and the World Bank). December 31, 2015.</v>
      </c>
      <c r="D122" s="251"/>
      <c r="E122" s="251"/>
      <c r="F122" s="518"/>
      <c r="G122" s="518"/>
      <c r="H122" s="251"/>
      <c r="I122" s="251"/>
      <c r="J122" s="251"/>
      <c r="K122" s="251"/>
      <c r="L122" s="251"/>
      <c r="M122" s="251"/>
      <c r="N122" s="251"/>
      <c r="O122" s="251"/>
      <c r="P122" s="251"/>
      <c r="Q122" s="251"/>
      <c r="R122" s="251"/>
      <c r="S122" s="251"/>
      <c r="T122" s="251"/>
      <c r="U122" s="251"/>
      <c r="V122" s="251"/>
      <c r="W122" s="251"/>
      <c r="X122" s="251"/>
      <c r="Y122" s="461"/>
      <c r="Z122" s="462"/>
      <c r="AA122" s="462"/>
      <c r="AB122" s="462"/>
      <c r="AC122" s="251"/>
      <c r="AD122" s="255"/>
      <c r="AE122" s="255"/>
      <c r="AF122" s="255"/>
      <c r="AG122" s="255"/>
      <c r="AH122" s="255"/>
      <c r="AI122" s="255"/>
      <c r="AJ122" s="255"/>
      <c r="AK122" s="255"/>
      <c r="AL122" s="255"/>
      <c r="AM122" s="255"/>
      <c r="AR122" s="255"/>
      <c r="AW122" s="255"/>
      <c r="BB122" s="255"/>
      <c r="BG122" s="255"/>
    </row>
    <row r="123" spans="2:59" s="252" customFormat="1" ht="15.75" customHeight="1">
      <c r="B123" s="196">
        <f t="shared" si="4"/>
        <v>19</v>
      </c>
      <c r="C123" s="255" t="str">
        <f>'5.Inequality - Gini coefficient'!B120</f>
        <v>Ghana (2012): Younger, Stephen, Eric Osei-Assibey, and Felix Oppong. 2018. “CEQ Master Workbook: Ghana (2012-2013),” CEQ Data Center on Fiscal Redistribution (CEQ Institute, Tulane University). October 27, 2018.</v>
      </c>
      <c r="D123" s="251"/>
      <c r="E123" s="251"/>
      <c r="F123" s="518"/>
      <c r="G123" s="518"/>
      <c r="H123" s="251"/>
      <c r="I123" s="251"/>
      <c r="J123" s="251"/>
      <c r="K123" s="251"/>
      <c r="L123" s="251"/>
      <c r="M123" s="251"/>
      <c r="N123" s="251"/>
      <c r="O123" s="251"/>
      <c r="P123" s="251"/>
      <c r="Q123" s="251"/>
      <c r="R123" s="251"/>
      <c r="S123" s="251"/>
      <c r="T123" s="251"/>
      <c r="U123" s="251"/>
      <c r="V123" s="251"/>
      <c r="W123" s="251"/>
      <c r="X123" s="251"/>
      <c r="Y123" s="461"/>
      <c r="Z123" s="462"/>
      <c r="AA123" s="462"/>
      <c r="AB123" s="462"/>
      <c r="AC123" s="251"/>
      <c r="AD123" s="255"/>
      <c r="AE123" s="255"/>
      <c r="AF123" s="255"/>
      <c r="AG123" s="255"/>
      <c r="AH123" s="255"/>
      <c r="AI123" s="255"/>
      <c r="AJ123" s="255"/>
      <c r="AK123" s="255"/>
      <c r="AL123" s="255"/>
      <c r="AM123" s="255"/>
      <c r="AR123" s="255"/>
      <c r="AW123" s="255"/>
      <c r="BB123" s="255"/>
      <c r="BG123" s="255"/>
    </row>
    <row r="124" spans="2:59" s="252" customFormat="1" ht="15.75" customHeight="1">
      <c r="B124" s="196">
        <f t="shared" si="4"/>
        <v>20</v>
      </c>
      <c r="C124"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D124" s="251"/>
      <c r="E124" s="251"/>
      <c r="F124" s="518"/>
      <c r="G124" s="518"/>
      <c r="H124" s="251"/>
      <c r="I124" s="251"/>
      <c r="J124" s="251"/>
      <c r="K124" s="251"/>
      <c r="L124" s="251"/>
      <c r="M124" s="251"/>
      <c r="N124" s="251"/>
      <c r="O124" s="251"/>
      <c r="P124" s="251"/>
      <c r="Q124" s="251"/>
      <c r="R124" s="251"/>
      <c r="S124" s="251"/>
      <c r="T124" s="251"/>
      <c r="U124" s="251"/>
      <c r="V124" s="251"/>
      <c r="W124" s="251"/>
      <c r="X124" s="251"/>
      <c r="Y124" s="461"/>
      <c r="Z124" s="462"/>
      <c r="AA124" s="462"/>
      <c r="AB124" s="462"/>
      <c r="AC124" s="251"/>
      <c r="AD124" s="255"/>
      <c r="AE124" s="255"/>
      <c r="AF124" s="255"/>
      <c r="AG124" s="255"/>
      <c r="AH124" s="255"/>
      <c r="AI124" s="255"/>
      <c r="AJ124" s="255"/>
      <c r="AK124" s="255"/>
      <c r="AL124" s="255"/>
      <c r="AM124" s="255"/>
      <c r="AR124" s="255"/>
      <c r="AW124" s="255"/>
      <c r="BB124" s="255"/>
      <c r="BG124" s="255"/>
    </row>
    <row r="125" spans="2:59" s="252" customFormat="1" ht="15.75" customHeight="1">
      <c r="B125" s="196">
        <f t="shared" si="4"/>
        <v>21</v>
      </c>
      <c r="C125" s="255" t="str">
        <f>'5.Inequality - Gini coefficient'!B122</f>
        <v>*,** Guinea (2012): n.a.</v>
      </c>
      <c r="D125" s="251"/>
      <c r="E125" s="251"/>
      <c r="F125" s="518"/>
      <c r="G125" s="518"/>
      <c r="H125" s="251"/>
      <c r="I125" s="251"/>
      <c r="J125" s="251"/>
      <c r="K125" s="251"/>
      <c r="L125" s="251"/>
      <c r="M125" s="251"/>
      <c r="N125" s="251"/>
      <c r="O125" s="251"/>
      <c r="P125" s="251"/>
      <c r="Q125" s="251"/>
      <c r="R125" s="251"/>
      <c r="S125" s="251"/>
      <c r="T125" s="251"/>
      <c r="U125" s="251"/>
      <c r="V125" s="251"/>
      <c r="W125" s="251"/>
      <c r="X125" s="251"/>
      <c r="Y125" s="461"/>
      <c r="Z125" s="462"/>
      <c r="AA125" s="462"/>
      <c r="AB125" s="462"/>
      <c r="AC125" s="251"/>
      <c r="AD125" s="255"/>
      <c r="AE125" s="255"/>
      <c r="AF125" s="255"/>
      <c r="AG125" s="255"/>
      <c r="AH125" s="255"/>
      <c r="AI125" s="255"/>
      <c r="AJ125" s="255"/>
      <c r="AK125" s="255"/>
      <c r="AL125" s="255"/>
      <c r="AM125" s="255"/>
      <c r="AR125" s="255"/>
      <c r="AW125" s="255"/>
      <c r="BB125" s="255"/>
      <c r="BG125" s="255"/>
    </row>
    <row r="126" spans="2:59" s="252" customFormat="1" ht="15.75" customHeight="1">
      <c r="B126" s="196">
        <f t="shared" si="4"/>
        <v>22</v>
      </c>
      <c r="C126"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D126" s="251"/>
      <c r="E126" s="251"/>
      <c r="F126" s="518"/>
      <c r="G126" s="518"/>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69"/>
      <c r="AE126" s="269"/>
      <c r="AF126" s="269"/>
      <c r="AG126" s="269"/>
      <c r="AH126" s="269"/>
      <c r="AI126" s="269"/>
      <c r="AJ126" s="269"/>
      <c r="AK126" s="269"/>
      <c r="AL126" s="255"/>
      <c r="AM126" s="269"/>
      <c r="AR126" s="269"/>
      <c r="AW126" s="269"/>
      <c r="BB126" s="269"/>
      <c r="BG126" s="269"/>
    </row>
    <row r="127" spans="2:59" s="252" customFormat="1" ht="15.75" customHeight="1">
      <c r="B127" s="196">
        <f t="shared" si="4"/>
        <v>23</v>
      </c>
      <c r="C127" s="255" t="str">
        <f>'5.Inequality - Gini coefficient'!B124</f>
        <v>Indonesia (2012): Afkar, Rythia, Jon Jellema, and Matthew Wai-Poi. 2015. “CEQ Master Workbook: Indonesia (2012),” CEQ Data Center on Fiscal Redistribution (CEQ Institute, Tulane University and the World Bank). August 5, 2015.</v>
      </c>
      <c r="D127" s="251"/>
      <c r="E127" s="251"/>
      <c r="F127" s="518"/>
      <c r="G127" s="518"/>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69"/>
      <c r="AE127" s="269"/>
      <c r="AF127" s="269"/>
      <c r="AG127" s="269"/>
      <c r="AH127" s="269"/>
      <c r="AI127" s="269"/>
      <c r="AJ127" s="269"/>
      <c r="AK127" s="269"/>
      <c r="AL127" s="255"/>
      <c r="AM127" s="269"/>
      <c r="AR127" s="269"/>
      <c r="AW127" s="269"/>
      <c r="BB127" s="269"/>
      <c r="BG127" s="269"/>
    </row>
    <row r="128" spans="2:59" s="252" customFormat="1" ht="15.75" customHeight="1">
      <c r="B128" s="196">
        <f t="shared" si="4"/>
        <v>24</v>
      </c>
      <c r="C128" s="255" t="str">
        <f>'5.Inequality - Gini coefficient'!B125</f>
        <v>Iran (2011): Enami, Ali, Nora Lustig and Alireza Taqdiri. 2017. “CEQ Master Workbook: Iran (2011-2012),” CEQ Data Center on Fiscal Redistribution (CEQ Institute, Tulane University and Economic Research Forum). May 5, 2017.</v>
      </c>
      <c r="D128" s="251"/>
      <c r="E128" s="251"/>
      <c r="F128" s="518"/>
      <c r="G128" s="518"/>
      <c r="H128" s="251"/>
      <c r="I128" s="251"/>
      <c r="J128" s="251"/>
      <c r="K128" s="251"/>
      <c r="L128" s="251"/>
      <c r="M128" s="251"/>
      <c r="N128" s="251"/>
      <c r="O128" s="251"/>
      <c r="P128" s="251"/>
      <c r="Q128" s="251"/>
      <c r="R128" s="251"/>
      <c r="S128" s="251"/>
      <c r="T128" s="251"/>
      <c r="U128" s="251"/>
      <c r="V128" s="251"/>
      <c r="W128" s="251"/>
      <c r="X128" s="251"/>
      <c r="Y128" s="461"/>
      <c r="Z128" s="462"/>
      <c r="AA128" s="462"/>
      <c r="AB128" s="462"/>
      <c r="AC128" s="251"/>
      <c r="AD128" s="255"/>
      <c r="AE128" s="255"/>
      <c r="AF128" s="255"/>
      <c r="AG128" s="255"/>
      <c r="AH128" s="255"/>
      <c r="AI128" s="255"/>
      <c r="AJ128" s="255"/>
      <c r="AK128" s="255"/>
      <c r="AL128" s="255"/>
      <c r="AM128" s="255"/>
      <c r="AR128" s="255"/>
      <c r="AW128" s="255"/>
      <c r="BB128" s="255"/>
      <c r="BG128" s="255"/>
    </row>
    <row r="129" spans="2:59" s="252" customFormat="1" ht="15.75" customHeight="1">
      <c r="B129" s="196">
        <f t="shared" si="4"/>
        <v>25</v>
      </c>
      <c r="C129"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D129" s="269"/>
      <c r="E129" s="269"/>
      <c r="F129" s="518"/>
      <c r="G129" s="518"/>
      <c r="H129" s="251"/>
      <c r="I129" s="251"/>
      <c r="J129" s="251"/>
      <c r="K129" s="251"/>
      <c r="L129" s="251"/>
      <c r="M129" s="251"/>
      <c r="N129" s="251"/>
      <c r="O129" s="251"/>
      <c r="P129" s="251"/>
      <c r="Q129" s="251"/>
      <c r="R129" s="251"/>
      <c r="S129" s="251"/>
      <c r="T129" s="251"/>
      <c r="U129" s="251"/>
      <c r="V129" s="251"/>
      <c r="W129" s="251"/>
      <c r="X129" s="251"/>
      <c r="Y129" s="461"/>
      <c r="Z129" s="462"/>
      <c r="AA129" s="462"/>
      <c r="AB129" s="462"/>
      <c r="AC129" s="251"/>
      <c r="AD129" s="255"/>
      <c r="AE129" s="255"/>
      <c r="AF129" s="255"/>
      <c r="AG129" s="255"/>
      <c r="AH129" s="255"/>
      <c r="AI129" s="255"/>
      <c r="AJ129" s="255"/>
      <c r="AK129" s="255"/>
      <c r="AL129" s="255"/>
      <c r="AM129" s="255"/>
      <c r="AR129" s="255"/>
      <c r="AW129" s="255"/>
      <c r="BB129" s="255"/>
      <c r="BG129" s="255"/>
    </row>
    <row r="130" spans="2:59" s="4" customFormat="1" ht="15.75" customHeight="1">
      <c r="B130" s="196">
        <f t="shared" si="4"/>
        <v>26</v>
      </c>
      <c r="C130" s="255" t="str">
        <f>'5.Inequality - Gini coefficient'!B127</f>
        <v>*,** Kenya (2015): n.a.</v>
      </c>
      <c r="D130" s="20"/>
      <c r="E130" s="20"/>
      <c r="F130" s="85"/>
      <c r="G130" s="85"/>
      <c r="H130" s="20"/>
      <c r="I130" s="20"/>
      <c r="J130" s="20"/>
      <c r="K130" s="20"/>
      <c r="L130" s="20"/>
      <c r="M130" s="20"/>
      <c r="N130" s="20"/>
      <c r="O130" s="20"/>
      <c r="P130" s="20"/>
      <c r="Q130" s="20"/>
      <c r="R130" s="20"/>
      <c r="S130" s="20"/>
      <c r="T130" s="20"/>
      <c r="U130" s="20"/>
      <c r="V130" s="20"/>
      <c r="W130" s="20"/>
      <c r="X130" s="20"/>
      <c r="Y130" s="20"/>
      <c r="Z130" s="20"/>
      <c r="AA130" s="20"/>
      <c r="AB130" s="20"/>
      <c r="AC130" s="20"/>
      <c r="AD130" s="51"/>
      <c r="AE130" s="51"/>
      <c r="AF130" s="51"/>
      <c r="AG130" s="51"/>
      <c r="AH130" s="51"/>
      <c r="AI130" s="51"/>
      <c r="AJ130" s="51"/>
      <c r="AK130" s="51"/>
      <c r="AL130" s="27"/>
      <c r="AM130" s="51"/>
      <c r="AR130" s="51"/>
      <c r="AW130" s="51"/>
      <c r="BB130" s="51"/>
      <c r="BG130" s="51"/>
    </row>
    <row r="131" spans="2:59" s="4" customFormat="1" ht="15.75" customHeight="1">
      <c r="B131" s="196">
        <f t="shared" si="4"/>
        <v>27</v>
      </c>
      <c r="C131" s="255" t="str">
        <f>'5.Inequality - Gini coefficient'!B128</f>
        <v>*,** Mali (2014): n.a.</v>
      </c>
      <c r="D131" s="20"/>
      <c r="E131" s="20"/>
      <c r="F131" s="85"/>
      <c r="G131" s="85"/>
      <c r="H131" s="20"/>
      <c r="I131" s="20"/>
      <c r="J131" s="20"/>
      <c r="K131" s="20"/>
      <c r="L131" s="20"/>
      <c r="M131" s="20"/>
      <c r="N131" s="20"/>
      <c r="O131" s="20"/>
      <c r="P131" s="20"/>
      <c r="Q131" s="20"/>
      <c r="R131" s="20"/>
      <c r="S131" s="20"/>
      <c r="T131" s="20"/>
      <c r="U131" s="20"/>
      <c r="V131" s="20"/>
      <c r="W131" s="20"/>
      <c r="X131" s="20"/>
      <c r="Y131" s="20"/>
      <c r="Z131" s="20"/>
      <c r="AA131" s="20"/>
      <c r="AB131" s="20"/>
      <c r="AC131" s="20"/>
      <c r="AD131" s="51"/>
      <c r="AE131" s="51"/>
      <c r="AF131" s="51"/>
      <c r="AG131" s="51"/>
      <c r="AH131" s="51"/>
      <c r="AI131" s="51"/>
      <c r="AJ131" s="51"/>
      <c r="AK131" s="51"/>
      <c r="AL131" s="27"/>
      <c r="AM131" s="51"/>
      <c r="AR131" s="51"/>
      <c r="AW131" s="51"/>
      <c r="BB131" s="51"/>
      <c r="BG131" s="51"/>
    </row>
    <row r="132" spans="2:59" s="4" customFormat="1" ht="15.75" customHeight="1">
      <c r="B132" s="196">
        <f t="shared" si="4"/>
        <v>28</v>
      </c>
      <c r="C132" s="255" t="str">
        <f>'5.Inequality - Gini coefficient'!B129</f>
        <v>Mexico (2010): Scott, John. 2013. “CEQ Master Workbook: Mexico (2010),” CEQ Data Center on Fiscal Redistribution (CEQ Institute, Tulane University). September 2, 2013.</v>
      </c>
      <c r="D132" s="51"/>
      <c r="E132" s="51"/>
      <c r="F132" s="85"/>
      <c r="G132" s="85"/>
      <c r="H132" s="20"/>
      <c r="I132" s="20"/>
      <c r="J132" s="20"/>
      <c r="K132" s="20"/>
      <c r="L132" s="20"/>
      <c r="M132" s="20"/>
      <c r="N132" s="20"/>
      <c r="O132" s="20"/>
      <c r="P132" s="20"/>
      <c r="Q132" s="20"/>
      <c r="R132" s="20"/>
      <c r="S132" s="20"/>
      <c r="T132" s="20"/>
      <c r="U132" s="20"/>
      <c r="V132" s="20"/>
      <c r="W132" s="20"/>
      <c r="X132" s="20"/>
      <c r="Y132" s="52"/>
      <c r="Z132" s="53"/>
      <c r="AA132" s="53"/>
      <c r="AB132" s="53"/>
      <c r="AC132" s="20"/>
      <c r="AD132" s="27"/>
      <c r="AE132" s="27"/>
      <c r="AF132" s="27"/>
      <c r="AG132" s="27"/>
      <c r="AH132" s="27"/>
      <c r="AI132" s="27"/>
      <c r="AJ132" s="27"/>
      <c r="AK132" s="27"/>
      <c r="AL132" s="27"/>
      <c r="AM132" s="27"/>
      <c r="AR132" s="27"/>
      <c r="AW132" s="27"/>
      <c r="BB132" s="27"/>
      <c r="BG132" s="27"/>
    </row>
    <row r="133" spans="2:59" s="4" customFormat="1" ht="15.75" customHeight="1">
      <c r="B133" s="196">
        <f t="shared" si="4"/>
        <v>0</v>
      </c>
      <c r="C133" s="255" t="str">
        <f>'5.Inequality - Gini coefficient'!B130</f>
        <v>Mexico (2012): Scott, John, Sandra Martinez-Aguilar, Enrique de la Rosa, and Rodrigo Aranda. 2017. “CEQ Master Workbook: Mexico (2012),” CEQ Data Center on Fiscal Redistribution (CEQ Institute, Tulane University). June 15, 2019</v>
      </c>
      <c r="D133" s="51"/>
      <c r="E133" s="51"/>
      <c r="F133" s="85"/>
      <c r="G133" s="85"/>
      <c r="H133" s="20"/>
      <c r="I133" s="20"/>
      <c r="J133" s="20"/>
      <c r="K133" s="20"/>
      <c r="L133" s="20"/>
      <c r="M133" s="20"/>
      <c r="N133" s="20"/>
      <c r="O133" s="20"/>
      <c r="P133" s="20"/>
      <c r="Q133" s="20"/>
      <c r="R133" s="20"/>
      <c r="S133" s="20"/>
      <c r="T133" s="20"/>
      <c r="U133" s="20"/>
      <c r="V133" s="20"/>
      <c r="W133" s="20"/>
      <c r="X133" s="20"/>
      <c r="Y133" s="52"/>
      <c r="Z133" s="53"/>
      <c r="AA133" s="53"/>
      <c r="AB133" s="53"/>
      <c r="AC133" s="20"/>
      <c r="AD133" s="27"/>
      <c r="AE133" s="27"/>
      <c r="AF133" s="27"/>
      <c r="AG133" s="27"/>
      <c r="AH133" s="27"/>
      <c r="AI133" s="27"/>
      <c r="AJ133" s="27"/>
      <c r="AK133" s="27"/>
      <c r="AL133" s="27"/>
      <c r="AM133" s="27"/>
      <c r="AR133" s="27"/>
      <c r="AW133" s="27"/>
      <c r="BB133" s="27"/>
      <c r="BG133" s="27"/>
    </row>
    <row r="134" spans="2:59" s="4" customFormat="1" ht="15.75" customHeight="1">
      <c r="B134" s="196">
        <f t="shared" si="4"/>
        <v>0</v>
      </c>
      <c r="C134" s="255" t="str">
        <f>'5.Inequality - Gini coefficient'!B131</f>
        <v>Mexico (2014): Scott, John, Sandra Martinez-Aguilar, Enrique de la Rosa, and Rodrigo Aranda. 2017. “CEQ Master Workbook: Mexico (2014),” CEQ Data Center on Fiscal Redistribution (CEQ Institute, Tulane University). June 15, 2019.</v>
      </c>
      <c r="D134" s="20"/>
      <c r="E134" s="20"/>
      <c r="F134" s="85"/>
      <c r="G134" s="85"/>
      <c r="H134" s="20"/>
      <c r="I134" s="20"/>
      <c r="J134" s="20"/>
      <c r="K134" s="20"/>
      <c r="L134" s="20"/>
      <c r="M134" s="20"/>
      <c r="N134" s="20"/>
      <c r="O134" s="20"/>
      <c r="P134" s="20"/>
      <c r="Q134" s="20"/>
      <c r="R134" s="20"/>
      <c r="S134" s="20"/>
      <c r="T134" s="20"/>
      <c r="U134" s="20"/>
      <c r="V134" s="20"/>
      <c r="W134" s="20"/>
      <c r="X134" s="20"/>
      <c r="Y134" s="20"/>
      <c r="Z134" s="20"/>
      <c r="AA134" s="20"/>
      <c r="AB134" s="20"/>
      <c r="AC134" s="20"/>
      <c r="AD134" s="51"/>
      <c r="AE134" s="51"/>
      <c r="AF134" s="51"/>
      <c r="AG134" s="51"/>
      <c r="AH134" s="51"/>
      <c r="AI134" s="51"/>
      <c r="AJ134" s="51"/>
      <c r="AK134" s="51"/>
      <c r="AL134" s="27"/>
      <c r="AM134" s="51"/>
      <c r="AR134" s="51"/>
      <c r="AW134" s="51"/>
      <c r="BB134" s="51"/>
      <c r="BG134" s="51"/>
    </row>
    <row r="135" spans="2:59" s="4" customFormat="1" ht="15.75" customHeight="1">
      <c r="B135" s="196">
        <f t="shared" si="4"/>
        <v>29</v>
      </c>
      <c r="C135" s="255" t="str">
        <f>'5.Inequality - Gini coefficient'!B132</f>
        <v>*,** Mongolia (2016): n.a.</v>
      </c>
      <c r="D135" s="20"/>
      <c r="E135" s="20"/>
      <c r="F135" s="85"/>
      <c r="G135" s="85"/>
      <c r="H135" s="20"/>
      <c r="I135" s="20"/>
      <c r="J135" s="20"/>
      <c r="K135" s="20"/>
      <c r="L135" s="20"/>
      <c r="M135" s="20"/>
      <c r="N135" s="20"/>
      <c r="O135" s="20"/>
      <c r="P135" s="20"/>
      <c r="Q135" s="20"/>
      <c r="R135" s="20"/>
      <c r="S135" s="20"/>
      <c r="T135" s="20"/>
      <c r="U135" s="20"/>
      <c r="V135" s="20"/>
      <c r="W135" s="20"/>
      <c r="X135" s="20"/>
      <c r="Y135" s="52"/>
      <c r="Z135" s="53"/>
      <c r="AA135" s="53"/>
      <c r="AB135" s="53"/>
      <c r="AC135" s="20"/>
      <c r="AD135" s="27"/>
      <c r="AE135" s="27"/>
      <c r="AF135" s="27"/>
      <c r="AG135" s="27"/>
      <c r="AH135" s="27"/>
      <c r="AI135" s="27"/>
      <c r="AJ135" s="27"/>
      <c r="AK135" s="27"/>
      <c r="AL135" s="27"/>
      <c r="AM135" s="27"/>
      <c r="AR135" s="27"/>
      <c r="AW135" s="27"/>
      <c r="BB135" s="27"/>
      <c r="BG135" s="27"/>
    </row>
    <row r="136" spans="2:59" s="4" customFormat="1" ht="15.75" customHeight="1">
      <c r="B136" s="196">
        <f t="shared" si="4"/>
        <v>30</v>
      </c>
      <c r="C136" s="255" t="str">
        <f>'5.Inequality - Gini coefficient'!B133</f>
        <v>*,** Namibia (2009): n.a.</v>
      </c>
      <c r="D136" s="20"/>
      <c r="E136" s="20"/>
      <c r="F136" s="85"/>
      <c r="G136" s="85"/>
      <c r="H136" s="20"/>
      <c r="I136" s="20"/>
      <c r="J136" s="20"/>
      <c r="K136" s="20"/>
      <c r="L136" s="20"/>
      <c r="M136" s="20"/>
      <c r="N136" s="20"/>
      <c r="O136" s="20"/>
      <c r="P136" s="20"/>
      <c r="Q136" s="20"/>
      <c r="R136" s="20"/>
      <c r="S136" s="20"/>
      <c r="T136" s="20"/>
      <c r="U136" s="20"/>
      <c r="V136" s="20"/>
      <c r="W136" s="20"/>
      <c r="X136" s="20"/>
      <c r="Y136" s="52"/>
      <c r="Z136" s="53"/>
      <c r="AA136" s="53"/>
      <c r="AB136" s="53"/>
      <c r="AC136" s="20"/>
      <c r="AD136" s="27"/>
      <c r="AE136" s="27"/>
      <c r="AF136" s="27"/>
      <c r="AG136" s="27"/>
      <c r="AH136" s="27"/>
      <c r="AI136" s="27"/>
      <c r="AJ136" s="27"/>
      <c r="AK136" s="27"/>
      <c r="AL136" s="27"/>
      <c r="AM136" s="27"/>
      <c r="AR136" s="27"/>
      <c r="AW136" s="27"/>
      <c r="BB136" s="27"/>
      <c r="BG136" s="27"/>
    </row>
    <row r="137" spans="2:59" s="4" customFormat="1" ht="15.75" customHeight="1">
      <c r="B137" s="196">
        <f t="shared" si="4"/>
        <v>31</v>
      </c>
      <c r="C137"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D137" s="20"/>
      <c r="E137" s="20"/>
      <c r="F137" s="85"/>
      <c r="G137" s="85"/>
      <c r="H137" s="20"/>
      <c r="I137" s="20"/>
      <c r="J137" s="20"/>
      <c r="K137" s="20"/>
      <c r="L137" s="20"/>
      <c r="M137" s="20"/>
      <c r="N137" s="20"/>
      <c r="O137" s="20"/>
      <c r="P137" s="20"/>
      <c r="Q137" s="20"/>
      <c r="R137" s="20"/>
      <c r="S137" s="20"/>
      <c r="T137" s="20"/>
      <c r="U137" s="20"/>
      <c r="V137" s="20"/>
      <c r="W137" s="20"/>
      <c r="X137" s="20"/>
      <c r="Y137" s="52"/>
      <c r="Z137" s="53"/>
      <c r="AA137" s="53"/>
      <c r="AB137" s="53"/>
      <c r="AC137" s="20"/>
      <c r="AD137" s="27"/>
      <c r="AE137" s="27"/>
      <c r="AF137" s="27"/>
      <c r="AG137" s="27"/>
      <c r="AH137" s="27"/>
      <c r="AI137" s="27"/>
      <c r="AJ137" s="27"/>
      <c r="AK137" s="27"/>
      <c r="AL137" s="27"/>
      <c r="AM137" s="27"/>
      <c r="AR137" s="27"/>
      <c r="AW137" s="27"/>
      <c r="BB137" s="27"/>
      <c r="BG137" s="27"/>
    </row>
    <row r="138" spans="2:59" s="4" customFormat="1" ht="15.75" customHeight="1">
      <c r="B138" s="196">
        <f t="shared" si="4"/>
        <v>32</v>
      </c>
      <c r="C138" s="255" t="str">
        <f>'5.Inequality - Gini coefficient'!B135</f>
        <v>*,** Niger (2014): n.a.</v>
      </c>
      <c r="D138" s="20"/>
      <c r="E138" s="20"/>
      <c r="F138" s="85"/>
      <c r="G138" s="85"/>
      <c r="H138" s="20"/>
      <c r="I138" s="20"/>
      <c r="J138" s="20"/>
      <c r="K138" s="20"/>
      <c r="L138" s="20"/>
      <c r="M138" s="20"/>
      <c r="N138" s="20"/>
      <c r="O138" s="20"/>
      <c r="P138" s="20"/>
      <c r="Q138" s="20"/>
      <c r="R138" s="20"/>
      <c r="S138" s="20"/>
      <c r="T138" s="20"/>
      <c r="U138" s="20"/>
      <c r="V138" s="20"/>
      <c r="W138" s="20"/>
      <c r="X138" s="20"/>
      <c r="Y138" s="52"/>
      <c r="Z138" s="53"/>
      <c r="AA138" s="53"/>
      <c r="AB138" s="53"/>
      <c r="AC138" s="20"/>
      <c r="AD138" s="27"/>
      <c r="AE138" s="27"/>
      <c r="AF138" s="27"/>
      <c r="AG138" s="27"/>
      <c r="AH138" s="27"/>
      <c r="AI138" s="27"/>
      <c r="AJ138" s="27"/>
      <c r="AK138" s="27"/>
      <c r="AL138" s="27"/>
      <c r="AM138" s="27"/>
      <c r="AR138" s="27"/>
      <c r="AW138" s="27"/>
      <c r="BB138" s="27"/>
      <c r="BG138" s="27"/>
    </row>
    <row r="139" spans="2:59" s="4" customFormat="1" ht="15.75" customHeight="1">
      <c r="B139" s="196">
        <f t="shared" si="4"/>
        <v>33</v>
      </c>
      <c r="C139" s="255" t="str">
        <f>'5.Inequality - Gini coefficient'!B136</f>
        <v>Panama (2016): Martinez-Aguilar, Sandra. 2019. “CEQ Master Workbook: Panama (2016),” CEQ Data Center on Fiscal Redistribution (CEQ Institute, Tulane University and the Economic Co-operation and Development). January 16, 2019.</v>
      </c>
      <c r="D139" s="20"/>
      <c r="E139" s="20"/>
      <c r="F139" s="85"/>
      <c r="G139" s="85"/>
      <c r="H139" s="20"/>
      <c r="I139" s="20"/>
      <c r="J139" s="20"/>
      <c r="K139" s="20"/>
      <c r="L139" s="20"/>
      <c r="M139" s="20"/>
      <c r="N139" s="20"/>
      <c r="O139" s="20"/>
      <c r="P139" s="20"/>
      <c r="Q139" s="20"/>
      <c r="R139" s="20"/>
      <c r="S139" s="20"/>
      <c r="T139" s="20"/>
      <c r="U139" s="20"/>
      <c r="V139" s="20"/>
      <c r="W139" s="20"/>
      <c r="X139" s="20"/>
      <c r="Y139" s="20"/>
      <c r="Z139" s="20"/>
      <c r="AA139" s="20"/>
      <c r="AB139" s="20"/>
      <c r="AC139" s="20"/>
      <c r="AD139" s="51"/>
      <c r="AE139" s="51"/>
      <c r="AF139" s="51"/>
      <c r="AG139" s="51"/>
      <c r="AH139" s="51"/>
      <c r="AI139" s="51"/>
      <c r="AJ139" s="51"/>
      <c r="AK139" s="51"/>
      <c r="AL139" s="27"/>
      <c r="AM139" s="51"/>
      <c r="AR139" s="51"/>
      <c r="AW139" s="51"/>
      <c r="BB139" s="51"/>
      <c r="BG139" s="51"/>
    </row>
    <row r="140" spans="2:59">
      <c r="B140" s="196">
        <f t="shared" si="4"/>
        <v>34</v>
      </c>
      <c r="C140" s="255" t="str">
        <f>'5.Inequality - Gini coefficient'!B137</f>
        <v>Paraguay (2014) : Gimenez, Lea, Maria Ana Lugo, Sandra Martinez-Aguilar, Humberto Colman, Juan Jose Galeano and Gabriela Farfan. 2017. “CEQ Master Workbook: Paraguay (2014) ,” CEQ Data Center (CEQ Institute, Tulane University). February 12, 2017.</v>
      </c>
    </row>
    <row r="141" spans="2:59">
      <c r="B141" s="196">
        <f t="shared" si="4"/>
        <v>35</v>
      </c>
      <c r="C141" s="255" t="str">
        <f>'5.Inequality - Gini coefficient'!B138</f>
        <v>Peru (2009): Jaramillo, Miguel. 2015. “CEQ Master Workbook: Peru (2009),” CEQ Data Center on Fiscal Redistribution (CEQ Institute, Tulane University). August 7, 2015.</v>
      </c>
    </row>
    <row r="142" spans="2:59">
      <c r="B142" s="196">
        <f t="shared" si="4"/>
        <v>0</v>
      </c>
      <c r="C142" s="255" t="str">
        <f>'5.Inequality - Gini coefficient'!B139</f>
        <v>Peru (2011): Jaramillo, Miguel. 2019. “CEQ Master Workbook: Peru (2011),” CEQ Data Center on Fiscal Redistribution (CEQ Institute, Tulane University). February 11, 2019.</v>
      </c>
    </row>
    <row r="143" spans="2:59">
      <c r="B143" s="196">
        <f t="shared" si="4"/>
        <v>36</v>
      </c>
      <c r="C143" s="255" t="str">
        <f>'5.Inequality - Gini coefficient'!B140</f>
        <v>*,** Poland (2014): n.a.</v>
      </c>
    </row>
    <row r="144" spans="2:59">
      <c r="B144" s="196">
        <f t="shared" si="4"/>
        <v>37</v>
      </c>
      <c r="C144" s="255" t="str">
        <f>'5.Inequality - Gini coefficient'!B141</f>
        <v>*,** Romania (2016): n.a.</v>
      </c>
    </row>
    <row r="145" spans="2:47">
      <c r="B145" s="196">
        <f t="shared" si="4"/>
        <v>38</v>
      </c>
      <c r="C145" s="255" t="str">
        <f>'5.Inequality - Gini coefficient'!B142</f>
        <v>Russia (2010): Popova, Daria. 2019. “CEQ Master Workbook: Russia (2010),” CEQ Data Center on Fiscal Redistribution (CEQ Institute, Tulane University and the World Bank). March 21, 2019.</v>
      </c>
    </row>
    <row r="146" spans="2:47">
      <c r="B146" s="196">
        <f t="shared" si="4"/>
        <v>39</v>
      </c>
      <c r="C146"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147" spans="2:47">
      <c r="B147" s="196">
        <f t="shared" ref="B147:B154" si="5">B54</f>
        <v>40</v>
      </c>
      <c r="C147"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48" spans="2:47">
      <c r="B148" s="196">
        <f t="shared" si="5"/>
        <v>41</v>
      </c>
      <c r="C148" s="255" t="str">
        <f>'5.Inequality - Gini coefficient'!B145</f>
        <v>Tanzania (2011): Younger, Stephen. 2019. “CEQ Master Workbook: Tanzania (2011-2012),” CEQ Data Center on Fiscal Redistribution (CEQ Institute, Tulane University). June 21, 2019.</v>
      </c>
      <c r="D148" s="24"/>
      <c r="E148" s="24"/>
      <c r="R148" s="24"/>
      <c r="S148" s="24"/>
      <c r="T148" s="24"/>
      <c r="U148" s="24"/>
      <c r="V148" s="24"/>
      <c r="W148" s="24"/>
      <c r="X148" s="24"/>
      <c r="Y148" s="24"/>
      <c r="Z148" s="24"/>
      <c r="AA148" s="24"/>
      <c r="AB148" s="24"/>
      <c r="AC148" s="24"/>
      <c r="AD148" s="24"/>
      <c r="AE148" s="24"/>
      <c r="AF148" s="24"/>
      <c r="AU148" s="24"/>
    </row>
    <row r="149" spans="2:47">
      <c r="B149" s="196">
        <f t="shared" si="5"/>
        <v>42</v>
      </c>
      <c r="C149" s="255" t="str">
        <f>'5.Inequality - Gini coefficient'!B146</f>
        <v>Tunisia (2010): Jouini, Nizar, Nora Lustig, Ahmed Moummi and Abebe Shimeles. 2015. “CEQ Master Workbook: Tunisia (2010),” CEQ Data Center on Fiscal Redistribution (CEQ Institute, Tulane University and African Development Bank). May 5, 2017.</v>
      </c>
      <c r="D149" s="24"/>
      <c r="E149" s="24"/>
      <c r="R149" s="24"/>
      <c r="S149" s="24"/>
      <c r="T149" s="24"/>
      <c r="U149" s="24"/>
      <c r="V149" s="24"/>
      <c r="W149" s="24"/>
      <c r="X149" s="24"/>
      <c r="Y149" s="24"/>
      <c r="Z149" s="24"/>
      <c r="AA149" s="24"/>
      <c r="AB149" s="24"/>
      <c r="AC149" s="24"/>
      <c r="AD149" s="24"/>
      <c r="AE149" s="24"/>
      <c r="AF149" s="24"/>
      <c r="AU149" s="24"/>
    </row>
    <row r="150" spans="2:47">
      <c r="B150" s="196">
        <f t="shared" si="5"/>
        <v>43</v>
      </c>
      <c r="C150" s="255" t="str">
        <f>'5.Inequality - Gini coefficient'!B147</f>
        <v>Uganda (2012): Jellema, Jon, Astrid Haas, Nora Lustig and Sebastian Wolf. 2016. “CEQ Master Workbook: Uganda (2012-2013),” CEQ Data Center on Fiscal Redistribution (CEQ Institute, Tulane University and International Growth Center). July 28, 2016.</v>
      </c>
      <c r="D150" s="24"/>
      <c r="E150" s="24"/>
      <c r="R150" s="24"/>
      <c r="S150" s="24"/>
      <c r="T150" s="24"/>
      <c r="U150" s="24"/>
      <c r="V150" s="24"/>
      <c r="W150" s="24"/>
      <c r="X150" s="24"/>
      <c r="Y150" s="24"/>
      <c r="Z150" s="24"/>
      <c r="AA150" s="24"/>
      <c r="AB150" s="24"/>
      <c r="AC150" s="24"/>
      <c r="AD150" s="24"/>
      <c r="AE150" s="24"/>
      <c r="AF150" s="24"/>
      <c r="AU150" s="24"/>
    </row>
    <row r="151" spans="2:47">
      <c r="B151" s="196">
        <f t="shared" si="5"/>
        <v>44</v>
      </c>
      <c r="C151" s="255" t="str">
        <f>'5.Inequality - Gini coefficient'!B148</f>
        <v>*,** Ukraine (2016): n.a.</v>
      </c>
      <c r="D151" s="24"/>
      <c r="E151" s="24"/>
      <c r="R151" s="24"/>
      <c r="S151" s="24"/>
      <c r="T151" s="24"/>
      <c r="U151" s="24"/>
      <c r="V151" s="24"/>
      <c r="W151" s="24"/>
      <c r="X151" s="24"/>
      <c r="Y151" s="24"/>
      <c r="Z151" s="24"/>
      <c r="AA151" s="24"/>
      <c r="AB151" s="24"/>
      <c r="AC151" s="24"/>
      <c r="AD151" s="24"/>
      <c r="AE151" s="24"/>
      <c r="AF151" s="24"/>
      <c r="AU151" s="24"/>
    </row>
    <row r="152" spans="2:47">
      <c r="B152" s="196">
        <f t="shared" si="5"/>
        <v>45</v>
      </c>
      <c r="C152" s="255" t="str">
        <f>'5.Inequality - Gini coefficient'!B149</f>
        <v>United States (2011): n.a.</v>
      </c>
      <c r="D152" s="24"/>
      <c r="E152" s="24"/>
      <c r="R152" s="24"/>
      <c r="S152" s="24"/>
      <c r="T152" s="24"/>
      <c r="U152" s="24"/>
      <c r="V152" s="24"/>
      <c r="W152" s="24"/>
      <c r="X152" s="24"/>
      <c r="Y152" s="24"/>
      <c r="Z152" s="24"/>
      <c r="AA152" s="24"/>
      <c r="AB152" s="24"/>
      <c r="AC152" s="24"/>
      <c r="AD152" s="24"/>
      <c r="AE152" s="24"/>
      <c r="AF152" s="24"/>
      <c r="AU152" s="24"/>
    </row>
    <row r="153" spans="2:47">
      <c r="B153" s="196">
        <f t="shared" si="5"/>
        <v>46</v>
      </c>
      <c r="C153" s="255" t="str">
        <f>'5.Inequality - Gini coefficient'!B150</f>
        <v>Uruguay (2009): Bucheli, Marisa. 2019. “CEQ Master Workbook: Uruguay (2009),” CEQ Data Center on Fiscal Redistribution (CEQ Institute, Tulane University). April 7, 2019.</v>
      </c>
      <c r="D153" s="24"/>
      <c r="E153" s="24"/>
      <c r="R153" s="24"/>
      <c r="S153" s="24"/>
      <c r="T153" s="24"/>
      <c r="U153" s="24"/>
      <c r="V153" s="24"/>
      <c r="W153" s="24"/>
      <c r="X153" s="24"/>
      <c r="Y153" s="24"/>
      <c r="Z153" s="24"/>
      <c r="AA153" s="24"/>
      <c r="AB153" s="24"/>
      <c r="AC153" s="24"/>
      <c r="AD153" s="24"/>
      <c r="AE153" s="24"/>
      <c r="AF153" s="24"/>
      <c r="AU153" s="24"/>
    </row>
    <row r="154" spans="2:47">
      <c r="B154" s="196">
        <f t="shared" si="5"/>
        <v>47</v>
      </c>
      <c r="C154" s="255" t="str">
        <f>'5.Inequality - Gini coefficient'!B151</f>
        <v>Venezuela (2013): Molina, Emiro. 2016. “CEQ Master Workbook: Venezuela (2012),” CEQ Data Center on Fiscal Redistribution (CEQ Institute, Tulane University). April 5, 2018.</v>
      </c>
      <c r="D154" s="24"/>
      <c r="E154" s="24"/>
      <c r="R154" s="24"/>
      <c r="S154" s="24"/>
      <c r="T154" s="24"/>
      <c r="U154" s="24"/>
      <c r="V154" s="24"/>
      <c r="W154" s="24"/>
      <c r="X154" s="24"/>
      <c r="Y154" s="24"/>
      <c r="Z154" s="24"/>
      <c r="AA154" s="24"/>
      <c r="AB154" s="24"/>
      <c r="AC154" s="24"/>
      <c r="AD154" s="24"/>
      <c r="AE154" s="24"/>
      <c r="AF154" s="24"/>
      <c r="AU154" s="24"/>
    </row>
    <row r="155" spans="2:47">
      <c r="B155" s="196"/>
      <c r="C155" s="255"/>
      <c r="D155" s="24"/>
      <c r="E155" s="24"/>
      <c r="R155" s="24"/>
      <c r="S155" s="24"/>
      <c r="T155" s="24"/>
      <c r="U155" s="24"/>
      <c r="V155" s="24"/>
      <c r="W155" s="24"/>
      <c r="X155" s="24"/>
      <c r="Y155" s="24"/>
      <c r="Z155" s="24"/>
      <c r="AA155" s="24"/>
      <c r="AB155" s="24"/>
      <c r="AC155" s="24"/>
      <c r="AD155" s="24"/>
      <c r="AE155" s="24"/>
      <c r="AF155" s="24"/>
      <c r="AU155" s="24"/>
    </row>
    <row r="156" spans="2:47">
      <c r="B156" s="196"/>
      <c r="C156" s="255"/>
      <c r="D156" s="24"/>
      <c r="E156" s="24"/>
      <c r="R156" s="24"/>
      <c r="S156" s="24"/>
      <c r="T156" s="24"/>
      <c r="U156" s="24"/>
      <c r="V156" s="24"/>
      <c r="W156" s="24"/>
      <c r="X156" s="24"/>
      <c r="Y156" s="24"/>
      <c r="Z156" s="24"/>
      <c r="AA156" s="24"/>
      <c r="AB156" s="24"/>
      <c r="AC156" s="24"/>
      <c r="AD156" s="24"/>
      <c r="AE156" s="24"/>
      <c r="AF156" s="24"/>
      <c r="AU156" s="24"/>
    </row>
    <row r="157" spans="2:47">
      <c r="B157" s="196"/>
      <c r="C157" s="255"/>
      <c r="D157" s="24"/>
      <c r="E157" s="24"/>
      <c r="R157" s="24"/>
      <c r="S157" s="24"/>
      <c r="T157" s="24"/>
      <c r="U157" s="24"/>
      <c r="V157" s="24"/>
      <c r="W157" s="24"/>
      <c r="X157" s="24"/>
      <c r="Y157" s="24"/>
      <c r="Z157" s="24"/>
      <c r="AA157" s="24"/>
      <c r="AB157" s="24"/>
      <c r="AC157" s="24"/>
      <c r="AD157" s="24"/>
      <c r="AE157" s="24"/>
      <c r="AF157" s="24"/>
      <c r="AU157" s="24"/>
    </row>
    <row r="158" spans="2:47">
      <c r="B158" s="179"/>
      <c r="C158" s="24"/>
      <c r="D158" s="24"/>
      <c r="E158" s="24"/>
      <c r="R158" s="24"/>
      <c r="S158" s="24"/>
      <c r="T158" s="24"/>
      <c r="U158" s="24"/>
      <c r="V158" s="24"/>
      <c r="W158" s="24"/>
      <c r="X158" s="24"/>
      <c r="Y158" s="24"/>
      <c r="Z158" s="24"/>
      <c r="AA158" s="24"/>
      <c r="AB158" s="24"/>
      <c r="AC158" s="24"/>
      <c r="AD158" s="24"/>
      <c r="AE158" s="24"/>
      <c r="AF158" s="24"/>
      <c r="AU158" s="24"/>
    </row>
    <row r="159" spans="2:47">
      <c r="B159" s="179"/>
      <c r="C159" s="24"/>
      <c r="D159" s="24"/>
      <c r="E159" s="24"/>
      <c r="R159" s="24"/>
      <c r="S159" s="24"/>
      <c r="T159" s="24"/>
      <c r="U159" s="24"/>
      <c r="V159" s="24"/>
      <c r="W159" s="24"/>
      <c r="X159" s="24"/>
      <c r="Y159" s="24"/>
      <c r="Z159" s="24"/>
      <c r="AA159" s="24"/>
      <c r="AB159" s="24"/>
      <c r="AC159" s="24"/>
      <c r="AD159" s="24"/>
      <c r="AE159" s="24"/>
      <c r="AF159" s="24"/>
      <c r="AU159" s="24"/>
    </row>
    <row r="160" spans="2:47">
      <c r="B160" s="179"/>
      <c r="C160" s="24"/>
      <c r="D160" s="24"/>
      <c r="E160" s="24"/>
      <c r="R160" s="24"/>
      <c r="S160" s="24"/>
      <c r="T160" s="24"/>
      <c r="U160" s="24"/>
      <c r="V160" s="24"/>
      <c r="W160" s="24"/>
      <c r="X160" s="24"/>
      <c r="Y160" s="24"/>
      <c r="Z160" s="24"/>
      <c r="AA160" s="24"/>
      <c r="AB160" s="24"/>
      <c r="AC160" s="24"/>
      <c r="AD160" s="24"/>
      <c r="AE160" s="24"/>
      <c r="AF160" s="24"/>
      <c r="AU160" s="24"/>
    </row>
    <row r="161" spans="2:47">
      <c r="B161" s="179"/>
      <c r="C161" s="24"/>
      <c r="D161" s="24"/>
      <c r="E161" s="24"/>
      <c r="R161" s="24"/>
      <c r="S161" s="24"/>
      <c r="T161" s="24"/>
      <c r="U161" s="24"/>
      <c r="V161" s="24"/>
      <c r="W161" s="24"/>
      <c r="X161" s="24"/>
      <c r="Y161" s="24"/>
      <c r="Z161" s="24"/>
      <c r="AA161" s="24"/>
      <c r="AB161" s="24"/>
      <c r="AC161" s="24"/>
      <c r="AD161" s="24"/>
      <c r="AE161" s="24"/>
      <c r="AF161" s="24"/>
      <c r="AU161" s="24"/>
    </row>
    <row r="162" spans="2:47">
      <c r="B162" s="179"/>
      <c r="C162" s="24"/>
      <c r="D162" s="24"/>
      <c r="E162" s="24"/>
      <c r="R162" s="24"/>
      <c r="S162" s="24"/>
      <c r="T162" s="24"/>
      <c r="U162" s="24"/>
      <c r="V162" s="24"/>
      <c r="W162" s="24"/>
      <c r="X162" s="24"/>
      <c r="Y162" s="24"/>
      <c r="Z162" s="24"/>
      <c r="AA162" s="24"/>
      <c r="AB162" s="24"/>
      <c r="AC162" s="24"/>
      <c r="AD162" s="24"/>
      <c r="AE162" s="24"/>
      <c r="AF162" s="24"/>
      <c r="AU162" s="24"/>
    </row>
    <row r="163" spans="2:47">
      <c r="C163" s="24"/>
      <c r="D163" s="24"/>
      <c r="E163" s="24"/>
      <c r="R163" s="24"/>
      <c r="S163" s="24"/>
      <c r="T163" s="24"/>
      <c r="U163" s="24"/>
      <c r="V163" s="24"/>
      <c r="W163" s="24"/>
      <c r="X163" s="24"/>
      <c r="Y163" s="24"/>
      <c r="Z163" s="24"/>
      <c r="AA163" s="24"/>
      <c r="AB163" s="24"/>
      <c r="AC163" s="24"/>
      <c r="AD163" s="24"/>
      <c r="AE163" s="24"/>
      <c r="AF163" s="24"/>
      <c r="AU163" s="24"/>
    </row>
    <row r="164" spans="2:47">
      <c r="C164" s="24"/>
      <c r="D164" s="24"/>
      <c r="E164" s="24"/>
      <c r="R164" s="24"/>
      <c r="S164" s="24"/>
      <c r="T164" s="24"/>
      <c r="U164" s="24"/>
      <c r="V164" s="24"/>
      <c r="W164" s="24"/>
      <c r="X164" s="24"/>
      <c r="Y164" s="24"/>
      <c r="Z164" s="24"/>
      <c r="AA164" s="24"/>
      <c r="AB164" s="24"/>
      <c r="AC164" s="24"/>
      <c r="AD164" s="24"/>
      <c r="AE164" s="24"/>
      <c r="AF164" s="24"/>
      <c r="AU164" s="24"/>
    </row>
    <row r="165" spans="2:47">
      <c r="C165" s="24"/>
      <c r="D165" s="24"/>
      <c r="E165" s="24"/>
      <c r="R165" s="24"/>
      <c r="S165" s="24"/>
      <c r="T165" s="24"/>
      <c r="U165" s="24"/>
      <c r="V165" s="24"/>
      <c r="W165" s="24"/>
      <c r="X165" s="24"/>
      <c r="Y165" s="24"/>
      <c r="Z165" s="24"/>
      <c r="AA165" s="24"/>
      <c r="AB165" s="24"/>
      <c r="AC165" s="24"/>
      <c r="AD165" s="24"/>
      <c r="AE165" s="24"/>
      <c r="AF165" s="24"/>
      <c r="AU165" s="24"/>
    </row>
    <row r="166" spans="2:47">
      <c r="C166" s="24"/>
      <c r="D166" s="24"/>
      <c r="E166" s="24"/>
      <c r="R166" s="24"/>
      <c r="S166" s="24"/>
      <c r="T166" s="24"/>
      <c r="U166" s="24"/>
      <c r="V166" s="24"/>
      <c r="W166" s="24"/>
      <c r="X166" s="24"/>
      <c r="Y166" s="24"/>
      <c r="Z166" s="24"/>
      <c r="AA166" s="24"/>
      <c r="AB166" s="24"/>
      <c r="AC166" s="24"/>
      <c r="AD166" s="24"/>
      <c r="AE166" s="24"/>
      <c r="AF166" s="24"/>
      <c r="AU166" s="24"/>
    </row>
    <row r="167" spans="2:47">
      <c r="C167" s="24"/>
      <c r="D167" s="24"/>
      <c r="E167" s="24"/>
      <c r="R167" s="24"/>
      <c r="S167" s="24"/>
      <c r="T167" s="24"/>
      <c r="U167" s="24"/>
      <c r="V167" s="24"/>
      <c r="W167" s="24"/>
      <c r="X167" s="24"/>
      <c r="Y167" s="24"/>
      <c r="Z167" s="24"/>
      <c r="AA167" s="24"/>
      <c r="AB167" s="24"/>
      <c r="AC167" s="24"/>
      <c r="AD167" s="24"/>
      <c r="AE167" s="24"/>
      <c r="AF167" s="24"/>
      <c r="AU167" s="24"/>
    </row>
    <row r="168" spans="2:47">
      <c r="C168" s="24"/>
      <c r="D168" s="24"/>
      <c r="E168" s="24"/>
      <c r="R168" s="24"/>
      <c r="S168" s="24"/>
      <c r="T168" s="24"/>
      <c r="U168" s="24"/>
      <c r="V168" s="24"/>
      <c r="W168" s="24"/>
      <c r="X168" s="24"/>
      <c r="Y168" s="24"/>
      <c r="Z168" s="24"/>
      <c r="AA168" s="24"/>
      <c r="AB168" s="24"/>
      <c r="AC168" s="24"/>
      <c r="AD168" s="24"/>
      <c r="AE168" s="24"/>
      <c r="AF168" s="24"/>
      <c r="AU168" s="24"/>
    </row>
    <row r="169" spans="2:47">
      <c r="C169" s="24"/>
      <c r="D169" s="24"/>
      <c r="E169" s="24"/>
      <c r="R169" s="24"/>
      <c r="S169" s="24"/>
      <c r="T169" s="24"/>
      <c r="U169" s="24"/>
      <c r="V169" s="24"/>
      <c r="W169" s="24"/>
      <c r="X169" s="24"/>
      <c r="Y169" s="24"/>
      <c r="Z169" s="24"/>
      <c r="AA169" s="24"/>
      <c r="AB169" s="24"/>
      <c r="AC169" s="24"/>
      <c r="AD169" s="24"/>
      <c r="AE169" s="24"/>
      <c r="AF169" s="24"/>
      <c r="AU169" s="24"/>
    </row>
    <row r="170" spans="2:47">
      <c r="C170" s="24"/>
      <c r="D170" s="24"/>
      <c r="E170" s="24"/>
      <c r="R170" s="24"/>
      <c r="S170" s="24"/>
      <c r="T170" s="24"/>
      <c r="U170" s="24"/>
      <c r="V170" s="24"/>
      <c r="W170" s="24"/>
      <c r="X170" s="24"/>
      <c r="Y170" s="24"/>
      <c r="Z170" s="24"/>
      <c r="AA170" s="24"/>
      <c r="AB170" s="24"/>
      <c r="AC170" s="24"/>
      <c r="AD170" s="24"/>
      <c r="AE170" s="24"/>
      <c r="AF170" s="24"/>
      <c r="AU170" s="24"/>
    </row>
    <row r="171" spans="2:47">
      <c r="C171" s="24"/>
      <c r="D171" s="24"/>
      <c r="E171" s="24"/>
      <c r="R171" s="24"/>
      <c r="S171" s="24"/>
      <c r="T171" s="24"/>
      <c r="U171" s="24"/>
      <c r="V171" s="24"/>
      <c r="W171" s="24"/>
      <c r="X171" s="24"/>
      <c r="Y171" s="24"/>
      <c r="Z171" s="24"/>
      <c r="AA171" s="24"/>
      <c r="AB171" s="24"/>
      <c r="AC171" s="24"/>
      <c r="AD171" s="24"/>
      <c r="AE171" s="24"/>
      <c r="AF171" s="24"/>
      <c r="AU171" s="24"/>
    </row>
    <row r="172" spans="2:47">
      <c r="C172" s="24"/>
      <c r="D172" s="24"/>
      <c r="E172" s="24"/>
      <c r="R172" s="24"/>
      <c r="S172" s="24"/>
      <c r="T172" s="24"/>
      <c r="U172" s="24"/>
      <c r="V172" s="24"/>
      <c r="W172" s="24"/>
      <c r="X172" s="24"/>
      <c r="Y172" s="24"/>
      <c r="Z172" s="24"/>
      <c r="AA172" s="24"/>
      <c r="AB172" s="24"/>
      <c r="AC172" s="24"/>
      <c r="AD172" s="24"/>
      <c r="AE172" s="24"/>
      <c r="AF172" s="24"/>
      <c r="AU172" s="24"/>
    </row>
    <row r="173" spans="2:47">
      <c r="C173" s="24"/>
      <c r="D173" s="24"/>
      <c r="E173" s="24"/>
      <c r="R173" s="24"/>
      <c r="S173" s="24"/>
      <c r="T173" s="24"/>
      <c r="U173" s="24"/>
      <c r="V173" s="24"/>
      <c r="W173" s="24"/>
      <c r="X173" s="24"/>
      <c r="Y173" s="24"/>
      <c r="Z173" s="24"/>
      <c r="AA173" s="24"/>
      <c r="AB173" s="24"/>
      <c r="AC173" s="24"/>
      <c r="AD173" s="24"/>
      <c r="AE173" s="24"/>
      <c r="AF173" s="24"/>
      <c r="AU173" s="24"/>
    </row>
    <row r="174" spans="2:47">
      <c r="C174" s="24"/>
      <c r="D174" s="24"/>
      <c r="E174" s="24"/>
      <c r="R174" s="24"/>
      <c r="S174" s="24"/>
      <c r="T174" s="24"/>
      <c r="U174" s="24"/>
      <c r="V174" s="24"/>
      <c r="W174" s="24"/>
      <c r="X174" s="24"/>
      <c r="Y174" s="24"/>
      <c r="Z174" s="24"/>
      <c r="AA174" s="24"/>
      <c r="AB174" s="24"/>
      <c r="AC174" s="24"/>
      <c r="AD174" s="24"/>
      <c r="AE174" s="24"/>
      <c r="AF174" s="24"/>
      <c r="AU174" s="24"/>
    </row>
    <row r="175" spans="2:47">
      <c r="C175" s="24"/>
      <c r="D175" s="24"/>
      <c r="E175" s="24"/>
      <c r="R175" s="24"/>
      <c r="S175" s="24"/>
      <c r="T175" s="24"/>
      <c r="U175" s="24"/>
      <c r="V175" s="24"/>
      <c r="W175" s="24"/>
      <c r="X175" s="24"/>
      <c r="Y175" s="24"/>
      <c r="Z175" s="24"/>
      <c r="AA175" s="24"/>
      <c r="AB175" s="24"/>
      <c r="AC175" s="24"/>
      <c r="AD175" s="24"/>
      <c r="AE175" s="24"/>
      <c r="AF175" s="24"/>
      <c r="AU175" s="24"/>
    </row>
    <row r="176" spans="2:47">
      <c r="C176" s="24"/>
      <c r="D176" s="24"/>
      <c r="E176" s="24"/>
      <c r="R176" s="24"/>
      <c r="S176" s="24"/>
      <c r="T176" s="24"/>
      <c r="U176" s="24"/>
      <c r="V176" s="24"/>
      <c r="W176" s="24"/>
      <c r="X176" s="24"/>
      <c r="Y176" s="24"/>
      <c r="Z176" s="24"/>
      <c r="AA176" s="24"/>
      <c r="AB176" s="24"/>
      <c r="AC176" s="24"/>
      <c r="AD176" s="24"/>
      <c r="AE176" s="24"/>
      <c r="AF176" s="24"/>
      <c r="AU176" s="24"/>
    </row>
  </sheetData>
  <mergeCells count="34">
    <mergeCell ref="C103:AL103"/>
    <mergeCell ref="AQ9:AT9"/>
    <mergeCell ref="K6:K10"/>
    <mergeCell ref="M6:M10"/>
    <mergeCell ref="R6:BI6"/>
    <mergeCell ref="R7:AE7"/>
    <mergeCell ref="AG7:AT7"/>
    <mergeCell ref="AV7:BI7"/>
    <mergeCell ref="R8:AE8"/>
    <mergeCell ref="AG8:AT8"/>
    <mergeCell ref="AV8:BI8"/>
    <mergeCell ref="R9:U9"/>
    <mergeCell ref="AV9:AY9"/>
    <mergeCell ref="C100:U100"/>
    <mergeCell ref="BA9:BD9"/>
    <mergeCell ref="BF9:BI9"/>
    <mergeCell ref="AL9:AO9"/>
    <mergeCell ref="W9:Z9"/>
    <mergeCell ref="AB9:AE9"/>
    <mergeCell ref="AG9:AJ9"/>
    <mergeCell ref="C78:AB78"/>
    <mergeCell ref="C99:AB99"/>
    <mergeCell ref="H6:H10"/>
    <mergeCell ref="C6:C10"/>
    <mergeCell ref="D6:D10"/>
    <mergeCell ref="E6:E10"/>
    <mergeCell ref="F6:F10"/>
    <mergeCell ref="G6:G10"/>
    <mergeCell ref="J6:J10"/>
    <mergeCell ref="I6:I10"/>
    <mergeCell ref="L6:L10"/>
    <mergeCell ref="N6:N10"/>
    <mergeCell ref="O6:O10"/>
    <mergeCell ref="P6:P10"/>
  </mergeCells>
  <conditionalFormatting sqref="F60:H60 J60:P60">
    <cfRule type="expression" dxfId="1950" priority="279">
      <formula>AND(F60="",+$C60="Ethiopia (2010)")</formula>
    </cfRule>
    <cfRule type="expression" dxfId="1949" priority="280">
      <formula>OR(AND(F60="",+$C60="United States (2011)"),AND(F60="",+$C60="Bolivia (2015)"),AND(F60="",+$C60="Colombia (2014)"),AND(F60="",+$C60="El Salvador (2015)"),AND(F60="",+$C60="Georgia (2013)"),AND(F60="",+$C60="Mexico (2012)"),AND(F60="",+$C60="Mexico (2014)"),AND(F60="",+$C60="Panama (2016)"),AND(F60="",+$C60="Peru (2011)"))</formula>
    </cfRule>
  </conditionalFormatting>
  <conditionalFormatting sqref="I23:I36 I39:I49 I17:I21 I13:I15 I52:I61">
    <cfRule type="expression" dxfId="1948" priority="269">
      <formula>AND(I13="",+$B13="Argentina (2012)")</formula>
    </cfRule>
  </conditionalFormatting>
  <conditionalFormatting sqref="AB24:AE25 W24:Z25 R23:U25 AB30:AE31 W30:Z31 R30:U31 R39:U41 W39:Z41 AB39:AE41 AB17:AE20 W17:Z20 R17:U20 R12:U15 W12:Z15 AB12:AE15 R27:U27 W27:Z27 AB27:AE27 R33:U36 W33:Z36 AB33:AE36 AB44:AE44 W44:Z44 R44:U44 R46:U49 W46:Z49 AB46:AE49 AB59:AE61 W59:Z61 R59:U61 Z23 AE23 R52:U57 W52:Z57 AB52:AE57">
    <cfRule type="expression" dxfId="1947" priority="275">
      <formula>AND(R12="",+$C12="Ethiopia (2010)")</formula>
    </cfRule>
    <cfRule type="expression" dxfId="1946" priority="276">
      <formula>OR(AND(R12="",+$C12="Albania (2015)"),AND(R12="",+$C12="Croatia (2014)"),AND(R12="",+$C12="Poland (2014)"),AND(R12="",+$C12="United States (2011)"),AND(R12="",+$C12="Bolivia (2009)"),AND(R12="",+$C12="Colombia (2014)"),AND(R12="",+$C12="El Salvador (2011)"),AND(R12="",+$C12="Georgia (2013)"),AND(R12="",+$C12="Mexico (2012)"),AND(R12="",+$C12="Mexico (2014)"),AND(R12="",+$C12="Panama (2016)"),AND(R12="",+$C12="Peru (2009)"),AND(R12="",+$C12="Peru (2011)"))</formula>
    </cfRule>
  </conditionalFormatting>
  <conditionalFormatting sqref="F23:P25 BF24:BI25 BA24:BD25 AQ24:AT25 AL24:AO25 AG23:AJ25 AB24:AE25 W24:Z25 R23:U25 BF30:BI31 BA30:BD31 AQ30:AT31 AL30:AO31 AG30:AJ31 AB30:AE31 W30:Z31 R30:U31 R39:U41 W39:Z41 AB39:AE41 AG39:AJ41 AL39:AO41 AQ39:AT41 BA39:BD41 BF39:BI41 F40:P41 F39:M39 F17:P21 BF17:BI20 BA17:BD20 AQ17:AT20 AL17:AO20 AG17:AJ20 AB17:AE20 W17:Z20 R17:U20 R12:U15 W12:Z15 AB12:AE15 AG12:AJ15 AL12:AO15 AQ12:AT15 BA12:BD15 BF12:BI15 F12:P15 F28:P31 F26:M26 F33:P36 F32:M32 F44:P44 F42:M43 F46:P49 F45:M45 F59:P61 F58:M58 R27:U27 W27:Z27 AB27:AE27 AG27:AJ27 AL27:AO27 AQ27:AT27 BA27:BD27 BF27:BI27 R33:U36 W33:Z36 AB33:AE36 AG33:AJ36 AL33:AO36 AQ33:AT36 BA33:BD36 BF33:BI36 BF44:BI44 BA44:BD44 AQ44:AT44 AL44:AO44 AG44:AJ44 AB44:AE44 W44:Z44 R44:U44 R46:U49 W46:Z49 AB46:AE49 AG46:AJ49 AL46:AO49 AQ46:AT49 BA46:BD49 BF46:BI49 BF59:BI61 BA59:BD61 AQ59:AT61 AL59:AO61 AG59:AJ61 AB59:AE61 W59:Z61 R59:U61 AL23:AM23 AQ23:AR23 Z23 AE23 BD23 BI23 F27:L27 N27:P27 F52:P57 R52:U57 W52:Z57 AB52:AE57 AG52:AJ57 AL52:AO57 AQ52:AT57 BA52:BD57 BF52:BI57 AV23:AY27 AV30:AY36 AV39:AY49 AV17:AY21 AV12:AY15 AV51:AY61">
    <cfRule type="expression" dxfId="1945" priority="270">
      <formula>AND(F12="",+$C12="Argentina (2012)")</formula>
    </cfRule>
  </conditionalFormatting>
  <conditionalFormatting sqref="BF24:BI25 BA24:BD25 AQ24:AT25 AL24:AO25 AG23:AJ25 BF30:BI31 BA30:BD31 AQ30:AT31 AL30:AO31 AG30:AJ31 AG39:AJ41 AL39:AO41 AQ39:AT41 BA39:BD41 BF39:BI41 BF17:BI20 BA17:BD20 AQ17:AT20 AL17:AO20 AG17:AJ20 AG12:AJ15 AL12:AO15 AQ12:AT15 BA12:BD15 BF12:BI15 AG27:AJ27 AL27:AO27 AQ27:AT27 BA27:BD27 BF27:BI27 AG33:AJ36 AL33:AO36 AQ33:AT36 BA33:BD36 BF33:BI36 BF44:BI44 BA44:BD44 AQ44:AT44 AL44:AO44 AG44:AJ44 AG46:AJ49 AL46:AO49 AQ46:AT49 BA46:BD49 BF46:BI49 BF59:BI61 BA59:BD61 AQ59:AT61 AL59:AO61 AG59:AJ61 AL23:AM23 AQ23:AR23 BD23 BI23 AG52:AJ57 AL52:AO57 AQ52:AT57 BA52:BD57 BF52:BI57 AV23:AY27 AV30:AY36 AV39:AY49 AV17:AY21 AV12:AY15 AV51:AY61">
    <cfRule type="expression" dxfId="1944" priority="273">
      <formula>AND(AG12="",+$C12="Ethiopia (2010)")</formula>
    </cfRule>
    <cfRule type="expression" dxfId="1943" priority="274">
      <formula>OR(AND(AG12="",+$C12="Albania (2015)"),AND(AG12="",+$C12="Croatia (2014)"),AND(AG12="",+$C12="Poland (2014)"),AND(AG12="",+$C12="United States (2011)"),AND(AG12="",+$C12="Bolivia (2009)"),AND(AG12="",+$C12="Colombia (2014)"),AND(AG12="",+$C12="El Salvador (2011)"),AND(AG12="",+$C12="Georgia (2013)"),AND(AG12="",+$C12="Mexico (2012)"),AND(AG12="",+$C12="Mexico (2014)"),AND(AG12="",+$C12="Panama (2016)"),AND(AG12="",+$C12="Peru (2009)"),AND(AG12="",+$C12="Peru (2011)"))</formula>
    </cfRule>
  </conditionalFormatting>
  <conditionalFormatting sqref="F23:P25 F40:P41 F39:M39 F17:P21 F12:P15 F28:P31 F26:M26 F33:P36 F32:M32 F44:P44 F42:M43 F46:P49 F45:M45 F59:P61 F58:M58 F27:L27 N27:P27 F52:P57">
    <cfRule type="expression" dxfId="1942" priority="265">
      <formula>OR(AND(F12="",+$C12="Albania (2015)"),AND(F12="",+$C12="Croatia (2014)"),AND(F12="",+$C12="Poland (2014)"),AND(F12="",+$C12="United States (2011)"),AND(F12="",+$C12="Bolivia (2009)"),AND(F12="",+$C12="Colombia (2014)"),AND(F12="",+$C12="El Salvador (2011)"),AND(F12="",+$C12="Georgia (2013)"),AND(F12="",+$C12="Mexico (2012)"),AND(F12="",+$C12="Mexico (2014)"),AND(F12="",+$C12="Panama (2016)"),AND(F12="",+$C12="Peru (2009)"),AND(F12="",+$C12="Peru (2011)"))</formula>
    </cfRule>
  </conditionalFormatting>
  <conditionalFormatting sqref="N39:P39">
    <cfRule type="expression" dxfId="1941" priority="264">
      <formula>AND(N39="",+$C39="Argentina (2012)")</formula>
    </cfRule>
  </conditionalFormatting>
  <conditionalFormatting sqref="N39:P39">
    <cfRule type="expression" dxfId="1940" priority="263">
      <formula>OR(AND(N39="",+$C39="Albania (2015)"),AND(N39="",+$C39="Croatia (2014)"),AND(N39="",+$C39="Poland (2014)"),AND(N39="",+$C39="United States (2011)"),AND(N39="",+$C39="Bolivia (2009)"),AND(N39="",+$C39="Colombia (2014)"),AND(N39="",+$C39="El Salvador (2011)"),AND(N39="",+$C39="Georgia (2013)"),AND(N39="",+$C39="Mexico (2012)"),AND(N39="",+$C39="Mexico (2014)"),AND(N39="",+$C39="Panama (2016)"),AND(N39="",+$C39="Peru (2009)"),AND(N39="",+$C39="Peru (2011)"))</formula>
    </cfRule>
  </conditionalFormatting>
  <conditionalFormatting sqref="AG28:AJ28">
    <cfRule type="expression" dxfId="1939" priority="260">
      <formula>AND(AG28="",+$C28="Argentina (2012)")</formula>
    </cfRule>
  </conditionalFormatting>
  <conditionalFormatting sqref="AG28:AJ28">
    <cfRule type="expression" dxfId="1938" priority="261">
      <formula>AND(AG28="",+$C28="Ethiopia (2010)")</formula>
    </cfRule>
    <cfRule type="expression" dxfId="1937" priority="262">
      <formula>OR(AND(AG28="",+$C28="Albania (2015)"),AND(AG28="",+$C28="Croatia (2014)"),AND(AG28="",+$C28="Poland (2014)"),AND(AG28="",+$C28="United States (2011)"),AND(AG28="",+$C28="Bolivia (2009)"),AND(AG28="",+$C28="Colombia (2014)"),AND(AG28="",+$C28="El Salvador (2011)"),AND(AG28="",+$C28="Georgia (2013)"),AND(AG28="",+$C28="Mexico (2012)"),AND(AG28="",+$C28="Mexico (2014)"),AND(AG28="",+$C28="Panama (2016)"),AND(AG28="",+$C28="Peru (2009)"),AND(AG28="",+$C28="Peru (2011)"))</formula>
    </cfRule>
  </conditionalFormatting>
  <conditionalFormatting sqref="AL28:AO28">
    <cfRule type="expression" dxfId="1936" priority="257">
      <formula>AND(AL28="",+$C28="Argentina (2012)")</formula>
    </cfRule>
  </conditionalFormatting>
  <conditionalFormatting sqref="AL28:AO28">
    <cfRule type="expression" dxfId="1935" priority="258">
      <formula>AND(AL28="",+$C28="Ethiopia (2010)")</formula>
    </cfRule>
    <cfRule type="expression" dxfId="1934" priority="259">
      <formula>OR(AND(AL28="",+$C28="Albania (2015)"),AND(AL28="",+$C28="Croatia (2014)"),AND(AL28="",+$C28="Poland (2014)"),AND(AL28="",+$C28="United States (2011)"),AND(AL28="",+$C28="Bolivia (2009)"),AND(AL28="",+$C28="Colombia (2014)"),AND(AL28="",+$C28="El Salvador (2011)"),AND(AL28="",+$C28="Georgia (2013)"),AND(AL28="",+$C28="Mexico (2012)"),AND(AL28="",+$C28="Mexico (2014)"),AND(AL28="",+$C28="Panama (2016)"),AND(AL28="",+$C28="Peru (2009)"),AND(AL28="",+$C28="Peru (2011)"))</formula>
    </cfRule>
  </conditionalFormatting>
  <conditionalFormatting sqref="AQ28:AT28">
    <cfRule type="expression" dxfId="1933" priority="254">
      <formula>AND(AQ28="",+$C28="Argentina (2012)")</formula>
    </cfRule>
  </conditionalFormatting>
  <conditionalFormatting sqref="AQ28:AT28">
    <cfRule type="expression" dxfId="1932" priority="255">
      <formula>AND(AQ28="",+$C28="Ethiopia (2010)")</formula>
    </cfRule>
    <cfRule type="expression" dxfId="1931" priority="256">
      <formula>OR(AND(AQ28="",+$C28="Albania (2015)"),AND(AQ28="",+$C28="Croatia (2014)"),AND(AQ28="",+$C28="Poland (2014)"),AND(AQ28="",+$C28="United States (2011)"),AND(AQ28="",+$C28="Bolivia (2009)"),AND(AQ28="",+$C28="Colombia (2014)"),AND(AQ28="",+$C28="El Salvador (2011)"),AND(AQ28="",+$C28="Georgia (2013)"),AND(AQ28="",+$C28="Mexico (2012)"),AND(AQ28="",+$C28="Mexico (2014)"),AND(AQ28="",+$C28="Panama (2016)"),AND(AQ28="",+$C28="Peru (2009)"),AND(AQ28="",+$C28="Peru (2011)"))</formula>
    </cfRule>
  </conditionalFormatting>
  <conditionalFormatting sqref="AV28:AY28">
    <cfRule type="expression" dxfId="1930" priority="251">
      <formula>AND(AV28="",+$C28="Argentina (2012)")</formula>
    </cfRule>
  </conditionalFormatting>
  <conditionalFormatting sqref="AV28:AY28">
    <cfRule type="expression" dxfId="1929" priority="252">
      <formula>AND(AV28="",+$C28="Ethiopia (2010)")</formula>
    </cfRule>
    <cfRule type="expression" dxfId="1928" priority="253">
      <formula>OR(AND(AV28="",+$C28="Albania (2015)"),AND(AV28="",+$C28="Croatia (2014)"),AND(AV28="",+$C28="Poland (2014)"),AND(AV28="",+$C28="United States (2011)"),AND(AV28="",+$C28="Bolivia (2009)"),AND(AV28="",+$C28="Colombia (2014)"),AND(AV28="",+$C28="El Salvador (2011)"),AND(AV28="",+$C28="Georgia (2013)"),AND(AV28="",+$C28="Mexico (2012)"),AND(AV28="",+$C28="Mexico (2014)"),AND(AV28="",+$C28="Panama (2016)"),AND(AV28="",+$C28="Peru (2009)"),AND(AV28="",+$C28="Peru (2011)"))</formula>
    </cfRule>
  </conditionalFormatting>
  <conditionalFormatting sqref="BA28:BD28">
    <cfRule type="expression" dxfId="1927" priority="245">
      <formula>AND(BA28="",+$C28="Argentina (2012)")</formula>
    </cfRule>
  </conditionalFormatting>
  <conditionalFormatting sqref="BA28:BD28">
    <cfRule type="expression" dxfId="1926" priority="246">
      <formula>AND(BA28="",+$C28="Ethiopia (2010)")</formula>
    </cfRule>
    <cfRule type="expression" dxfId="1925" priority="247">
      <formula>OR(AND(BA28="",+$C28="Albania (2015)"),AND(BA28="",+$C28="Croatia (2014)"),AND(BA28="",+$C28="Poland (2014)"),AND(BA28="",+$C28="United States (2011)"),AND(BA28="",+$C28="Bolivia (2009)"),AND(BA28="",+$C28="Colombia (2014)"),AND(BA28="",+$C28="El Salvador (2011)"),AND(BA28="",+$C28="Georgia (2013)"),AND(BA28="",+$C28="Mexico (2012)"),AND(BA28="",+$C28="Mexico (2014)"),AND(BA28="",+$C28="Panama (2016)"),AND(BA28="",+$C28="Peru (2009)"),AND(BA28="",+$C28="Peru (2011)"))</formula>
    </cfRule>
  </conditionalFormatting>
  <conditionalFormatting sqref="BF28:BI28">
    <cfRule type="expression" dxfId="1924" priority="242">
      <formula>AND(BF28="",+$C28="Argentina (2012)")</formula>
    </cfRule>
  </conditionalFormatting>
  <conditionalFormatting sqref="BF28:BI28">
    <cfRule type="expression" dxfId="1923" priority="243">
      <formula>AND(BF28="",+$C28="Ethiopia (2010)")</formula>
    </cfRule>
    <cfRule type="expression" dxfId="1922" priority="244">
      <formula>OR(AND(BF28="",+$C28="Albania (2015)"),AND(BF28="",+$C28="Croatia (2014)"),AND(BF28="",+$C28="Poland (2014)"),AND(BF28="",+$C28="United States (2011)"),AND(BF28="",+$C28="Bolivia (2009)"),AND(BF28="",+$C28="Colombia (2014)"),AND(BF28="",+$C28="El Salvador (2011)"),AND(BF28="",+$C28="Georgia (2013)"),AND(BF28="",+$C28="Mexico (2012)"),AND(BF28="",+$C28="Mexico (2014)"),AND(BF28="",+$C28="Panama (2016)"),AND(BF28="",+$C28="Peru (2009)"),AND(BF28="",+$C28="Peru (2011)"))</formula>
    </cfRule>
  </conditionalFormatting>
  <conditionalFormatting sqref="R29:U29">
    <cfRule type="expression" dxfId="1921" priority="235">
      <formula>OR(AND(R29="",+$C29="United States (2011)"),AND(R29="",+$C29="Bolivia (2009)"),AND(R29="",+$C29="Colombia (2014)"),AND(R29="",+$C29="El Salvador (2011)"),AND(R29="",+$C29="Georgia (2013)"),AND(R29="",+$C29="Mexico (2012)"),AND(R29="",+$C29="Mexico (2014)"),AND(R29="",+$C29="Panama (2016)"),AND(R29="",+$C29="Peru (2009)"),AND(R29="",+$C29="Peru (2011)"),AND(R29="",+$C29="Armenia (2011)"),AND(R29="",+$C29="Brazil (2009)"),AND(R29="",+$C29="Costa Rica (2010)"),AND(R29="",+$C29="Ghana (2012)"),AND(R29="",+$C29="Honduras (2011)"),AND(R29="",+$C29="Guatemala (2011)"),AND(R29="",+$C29="Mexico (2010)"),AND(R29="",+$C29="Jordan (2010)"),AND(R29="",+$C29="Indonesia (2012)"),AND(R29="",+$C29="Iran (2011)"),AND(R29="",+$C29="Paraguay (2014) "),AND(R29="",+$C29="Nicaragua (2009)"),AND(R29="",+$C29="South Africa (2010)"),AND(R29="",+$C29="Tanzania (2011)"),AND(R29="",+$C29="Sri Lanka (2009)"),AND(R29="",+$C29="Tunisia (2010)"),AND(R29="",+$C29="Uganda (2012)"),AND(R29="",+$C29="Venezuela (2013)"),AND(R29="",+$C29="Ecuador (2011)"))</formula>
    </cfRule>
  </conditionalFormatting>
  <conditionalFormatting sqref="R29:U29">
    <cfRule type="expression" dxfId="1920" priority="233">
      <formula>AND(R29="",+$C29="Ethiopia (2010)")</formula>
    </cfRule>
  </conditionalFormatting>
  <conditionalFormatting sqref="R29:U29">
    <cfRule type="expression" dxfId="1919" priority="234">
      <formula>AND(R29="",+$C29="Argentina (2012)")</formula>
    </cfRule>
    <cfRule type="expression" dxfId="1918" priority="236">
      <formula>AND(R29="",+$C29="South Africa (2010)")</formula>
    </cfRule>
  </conditionalFormatting>
  <conditionalFormatting sqref="R29:U29">
    <cfRule type="expression" dxfId="1917" priority="231">
      <formula>OR(AND(R29="",+$C29="Georgia (2013)"))</formula>
    </cfRule>
    <cfRule type="expression" dxfId="1916" priority="232">
      <formula>OR(AND(R29="",+$C29="United States (2011)"),AND(R29="",$C29="Indonesia (2012)"),AND(R29="",$C29="Poland (2014)"),AND(R29="",$C29="Croatia (2014)"),AND(R29="",$C29="Albania (2015)"),AND(R29="",$C29="Armenia (2011)"),AND(R29="",$C29="Bolivia (2009)"),AND(R29="",$C29="Brazil (2009)"),AND(R29="",$C29="Colombia (2010)"),AND(R29="",$C29="Colombia (2014)"),AND(R29="",$C29="Costa Rica (2010)"),AND(R29="",$C29="Dominican Republic (2013)"),AND(R29="",$C29="Ecuador (2011)"),AND(R29="",$C29="El Salvador (2011)"),AND(R29="",$C29="Ethiopia (2010)"),AND(R29="",$C29="Ghana (2012)"),AND(R29="",$C29="Guatemala (2011)"),AND(R29="",$C29="Honduras (2011)"),AND(R29="",$C29="Iran (2011)"),AND(R29="",$C29="Jordan (2010)"),AND(R29="",$C29="Mexico (2010)"),AND(R29="",$C29="Mexico (2012)"),AND(R29="",$C29="Mexico (2014)"),AND(R29="",$C29="Nicaragua (2009)"),AND(R29="",$C29="Panama (2016)"),AND(R29="",$C29="Peru (2009)"),AND(R29="",$C29="Peru (2011)"),AND(R29="",$C29="Russia (2010)"),AND(R29="",$C29="Tanzania (2011)"),AND(R29="",$C29="Tunisia (2010)"),AND(R29="",$C29="Uganda (2012)"),AND(R29="",$C29="Uruguay (2009)"),AND(R29="",$C29="Venezuela (2013)"),AND(R29="",$C29="India (2011)"),AND(R29="",$C29="China (2014)"),AND(R29="",$C29="Mexico (2010)"),AND(R29="",$C29="Iran (2011)"),AND(R29="",$C29="Sri Lanka (2009)"))</formula>
    </cfRule>
  </conditionalFormatting>
  <conditionalFormatting sqref="W29:Z29">
    <cfRule type="expression" dxfId="1915" priority="223">
      <formula>OR(AND(W29="",+$C29="United States (2011)"),AND(W29="",+$C29="Bolivia (2009)"),AND(W29="",+$C29="Colombia (2014)"),AND(W29="",+$C29="El Salvador (2011)"),AND(W29="",+$C29="Georgia (2013)"),AND(W29="",+$C29="Mexico (2012)"),AND(W29="",+$C29="Mexico (2014)"),AND(W29="",+$C29="Panama (2016)"),AND(W29="",+$C29="Peru (2009)"),AND(W29="",+$C29="Peru (2011)"),AND(W29="",+$C29="Armenia (2011)"),AND(W29="",+$C29="Brazil (2009)"),AND(W29="",+$C29="Costa Rica (2010)"),AND(W29="",+$C29="Ghana (2012)"),AND(W29="",+$C29="Honduras (2011)"),AND(W29="",+$C29="Guatemala (2011)"),AND(W29="",+$C29="Mexico (2010)"),AND(W29="",+$C29="Jordan (2010)"),AND(W29="",+$C29="Indonesia (2012)"),AND(W29="",+$C29="Iran (2011)"),AND(W29="",+$C29="Paraguay (2014) "),AND(W29="",+$C29="Nicaragua (2009)"),AND(W29="",+$C29="South Africa (2010)"),AND(W29="",+$C29="Tanzania (2011)"),AND(W29="",+$C29="Sri Lanka (2009)"),AND(W29="",+$C29="Tunisia (2010)"),AND(W29="",+$C29="Uganda (2012)"),AND(W29="",+$C29="Venezuela (2013)"),AND(W29="",+$C29="Ecuador (2011)"))</formula>
    </cfRule>
  </conditionalFormatting>
  <conditionalFormatting sqref="W29:Z29">
    <cfRule type="expression" dxfId="1914" priority="221">
      <formula>AND(W29="",+$C29="Ethiopia (2010)")</formula>
    </cfRule>
  </conditionalFormatting>
  <conditionalFormatting sqref="W29:Z29">
    <cfRule type="expression" dxfId="1913" priority="222">
      <formula>AND(W29="",+$C29="Argentina (2012)")</formula>
    </cfRule>
    <cfRule type="expression" dxfId="1912" priority="224">
      <formula>AND(W29="",+$C29="South Africa (2010)")</formula>
    </cfRule>
  </conditionalFormatting>
  <conditionalFormatting sqref="W29:Z29">
    <cfRule type="expression" dxfId="1911" priority="219">
      <formula>OR(AND(W29="",+$C29="Georgia (2013)"))</formula>
    </cfRule>
    <cfRule type="expression" dxfId="1910" priority="220">
      <formula>OR(AND(W29="",+$C29="United States (2011)"),AND(W29="",$C29="Indonesia (2012)"),AND(W29="",$C29="Poland (2014)"),AND(W29="",$C29="Croatia (2014)"),AND(W29="",$C29="Albania (2015)"),AND(W29="",$C29="Armenia (2011)"),AND(W29="",$C29="Bolivia (2009)"),AND(W29="",$C29="Brazil (2009)"),AND(W29="",$C29="Colombia (2010)"),AND(W29="",$C29="Colombia (2014)"),AND(W29="",$C29="Costa Rica (2010)"),AND(W29="",$C29="Dominican Republic (2013)"),AND(W29="",$C29="Ecuador (2011)"),AND(W29="",$C29="El Salvador (2011)"),AND(W29="",$C29="Ethiopia (2010)"),AND(W29="",$C29="Ghana (2012)"),AND(W29="",$C29="Guatemala (2011)"),AND(W29="",$C29="Honduras (2011)"),AND(W29="",$C29="Iran (2011)"),AND(W29="",$C29="Jordan (2010)"),AND(W29="",$C29="Mexico (2010)"),AND(W29="",$C29="Mexico (2012)"),AND(W29="",$C29="Mexico (2014)"),AND(W29="",$C29="Nicaragua (2009)"),AND(W29="",$C29="Panama (2016)"),AND(W29="",$C29="Peru (2009)"),AND(W29="",$C29="Peru (2011)"),AND(W29="",$C29="Russia (2010)"),AND(W29="",$C29="Tanzania (2011)"),AND(W29="",$C29="Tunisia (2010)"),AND(W29="",$C29="Uganda (2012)"),AND(W29="",$C29="Uruguay (2009)"),AND(W29="",$C29="Venezuela (2013)"),AND(W29="",$C29="India (2011)"),AND(W29="",$C29="China (2014)"),AND(W29="",$C29="Mexico (2010)"),AND(W29="",$C29="Iran (2011)"),AND(W29="",$C29="Sri Lanka (2009)"))</formula>
    </cfRule>
  </conditionalFormatting>
  <conditionalFormatting sqref="AB29:AE29">
    <cfRule type="expression" dxfId="1909" priority="217">
      <formula>OR(AND(AB29="",+$C29="United States (2011)"),AND(AB29="",+$C29="Bolivia (2009)"),AND(AB29="",+$C29="Colombia (2014)"),AND(AB29="",+$C29="El Salvador (2011)"),AND(AB29="",+$C29="Georgia (2013)"),AND(AB29="",+$C29="Mexico (2012)"),AND(AB29="",+$C29="Mexico (2014)"),AND(AB29="",+$C29="Panama (2016)"),AND(AB29="",+$C29="Peru (2009)"),AND(AB29="",+$C29="Peru (2011)"),AND(AB29="",+$C29="Armenia (2011)"),AND(AB29="",+$C29="Brazil (2009)"),AND(AB29="",+$C29="Costa Rica (2010)"),AND(AB29="",+$C29="Ghana (2012)"),AND(AB29="",+$C29="Honduras (2011)"),AND(AB29="",+$C29="Guatemala (2011)"),AND(AB29="",+$C29="Mexico (2010)"),AND(AB29="",+$C29="Jordan (2010)"),AND(AB29="",+$C29="Indonesia (2012)"),AND(AB29="",+$C29="Iran (2011)"),AND(AB29="",+$C29="Paraguay (2014) "),AND(AB29="",+$C29="Nicaragua (2009)"),AND(AB29="",+$C29="South Africa (2010)"),AND(AB29="",+$C29="Tanzania (2011)"),AND(AB29="",+$C29="Sri Lanka (2009)"),AND(AB29="",+$C29="Tunisia (2010)"),AND(AB29="",+$C29="Uganda (2012)"),AND(AB29="",+$C29="Venezuela (2013)"),AND(AB29="",+$C29="Ecuador (2011)"))</formula>
    </cfRule>
  </conditionalFormatting>
  <conditionalFormatting sqref="AB29:AE29">
    <cfRule type="expression" dxfId="1908" priority="215">
      <formula>AND(AB29="",+$C29="Ethiopia (2010)")</formula>
    </cfRule>
  </conditionalFormatting>
  <conditionalFormatting sqref="AB29:AE29">
    <cfRule type="expression" dxfId="1907" priority="216">
      <formula>AND(AB29="",+$C29="Argentina (2012)")</formula>
    </cfRule>
    <cfRule type="expression" dxfId="1906" priority="218">
      <formula>AND(AB29="",+$C29="South Africa (2010)")</formula>
    </cfRule>
  </conditionalFormatting>
  <conditionalFormatting sqref="AB29:AE29">
    <cfRule type="expression" dxfId="1905" priority="213">
      <formula>OR(AND(AB29="",+$C29="Georgia (2013)"))</formula>
    </cfRule>
    <cfRule type="expression" dxfId="1904" priority="214">
      <formula>OR(AND(AB29="",+$C29="United States (2011)"),AND(AB29="",$C29="Indonesia (2012)"),AND(AB29="",$C29="Poland (2014)"),AND(AB29="",$C29="Croatia (2014)"),AND(AB29="",$C29="Albania (2015)"),AND(AB29="",$C29="Armenia (2011)"),AND(AB29="",$C29="Bolivia (2009)"),AND(AB29="",$C29="Brazil (2009)"),AND(AB29="",$C29="Colombia (2010)"),AND(AB29="",$C29="Colombia (2014)"),AND(AB29="",$C29="Costa Rica (2010)"),AND(AB29="",$C29="Dominican Republic (2013)"),AND(AB29="",$C29="Ecuador (2011)"),AND(AB29="",$C29="El Salvador (2011)"),AND(AB29="",$C29="Ethiopia (2010)"),AND(AB29="",$C29="Ghana (2012)"),AND(AB29="",$C29="Guatemala (2011)"),AND(AB29="",$C29="Honduras (2011)"),AND(AB29="",$C29="Iran (2011)"),AND(AB29="",$C29="Jordan (2010)"),AND(AB29="",$C29="Mexico (2010)"),AND(AB29="",$C29="Mexico (2012)"),AND(AB29="",$C29="Mexico (2014)"),AND(AB29="",$C29="Nicaragua (2009)"),AND(AB29="",$C29="Panama (2016)"),AND(AB29="",$C29="Peru (2009)"),AND(AB29="",$C29="Peru (2011)"),AND(AB29="",$C29="Russia (2010)"),AND(AB29="",$C29="Tanzania (2011)"),AND(AB29="",$C29="Tunisia (2010)"),AND(AB29="",$C29="Uganda (2012)"),AND(AB29="",$C29="Uruguay (2009)"),AND(AB29="",$C29="Venezuela (2013)"),AND(AB29="",$C29="India (2011)"),AND(AB29="",$C29="China (2014)"),AND(AB29="",$C29="Mexico (2010)"),AND(AB29="",$C29="Iran (2011)"),AND(AB29="",$C29="Sri Lanka (2009)"))</formula>
    </cfRule>
  </conditionalFormatting>
  <conditionalFormatting sqref="AG29:AJ29">
    <cfRule type="expression" dxfId="1903" priority="211">
      <formula>OR(AND(AG29="",+$C29="United States (2011)"),AND(AG29="",+$C29="Bolivia (2009)"),AND(AG29="",+$C29="Colombia (2014)"),AND(AG29="",+$C29="El Salvador (2011)"),AND(AG29="",+$C29="Georgia (2013)"),AND(AG29="",+$C29="Mexico (2012)"),AND(AG29="",+$C29="Mexico (2014)"),AND(AG29="",+$C29="Panama (2016)"),AND(AG29="",+$C29="Peru (2009)"),AND(AG29="",+$C29="Peru (2011)"),AND(AG29="",+$C29="Armenia (2011)"),AND(AG29="",+$C29="Brazil (2009)"),AND(AG29="",+$C29="Costa Rica (2010)"),AND(AG29="",+$C29="Ghana (2012)"),AND(AG29="",+$C29="Honduras (2011)"),AND(AG29="",+$C29="Guatemala (2011)"),AND(AG29="",+$C29="Mexico (2010)"),AND(AG29="",+$C29="Jordan (2010)"),AND(AG29="",+$C29="Indonesia (2012)"),AND(AG29="",+$C29="Iran (2011)"),AND(AG29="",+$C29="Paraguay (2014) "),AND(AG29="",+$C29="Nicaragua (2009)"),AND(AG29="",+$C29="South Africa (2010)"),AND(AG29="",+$C29="Tanzania (2011)"),AND(AG29="",+$C29="Sri Lanka (2009)"),AND(AG29="",+$C29="Tunisia (2010)"),AND(AG29="",+$C29="Uganda (2012)"),AND(AG29="",+$C29="Venezuela (2013)"),AND(AG29="",+$C29="Ecuador (2011)"))</formula>
    </cfRule>
  </conditionalFormatting>
  <conditionalFormatting sqref="AG29:AJ29">
    <cfRule type="expression" dxfId="1902" priority="209">
      <formula>AND(AG29="",+$C29="Ethiopia (2010)")</formula>
    </cfRule>
  </conditionalFormatting>
  <conditionalFormatting sqref="AG29:AJ29">
    <cfRule type="expression" dxfId="1901" priority="210">
      <formula>AND(AG29="",+$C29="Argentina (2012)")</formula>
    </cfRule>
    <cfRule type="expression" dxfId="1900" priority="212">
      <formula>AND(AG29="",+$C29="South Africa (2010)")</formula>
    </cfRule>
  </conditionalFormatting>
  <conditionalFormatting sqref="AG29:AJ29">
    <cfRule type="expression" dxfId="1899" priority="207">
      <formula>OR(AND(AG29="",+$C29="Georgia (2013)"))</formula>
    </cfRule>
    <cfRule type="expression" dxfId="1898" priority="208">
      <formula>OR(AND(AG29="",+$C29="United States (2011)"),AND(AG29="",$C29="Indonesia (2012)"),AND(AG29="",$C29="Poland (2014)"),AND(AG29="",$C29="Croatia (2014)"),AND(AG29="",$C29="Albania (2015)"),AND(AG29="",$C29="Armenia (2011)"),AND(AG29="",$C29="Bolivia (2009)"),AND(AG29="",$C29="Brazil (2009)"),AND(AG29="",$C29="Colombia (2010)"),AND(AG29="",$C29="Colombia (2014)"),AND(AG29="",$C29="Costa Rica (2010)"),AND(AG29="",$C29="Dominican Republic (2013)"),AND(AG29="",$C29="Ecuador (2011)"),AND(AG29="",$C29="El Salvador (2011)"),AND(AG29="",$C29="Ethiopia (2010)"),AND(AG29="",$C29="Ghana (2012)"),AND(AG29="",$C29="Guatemala (2011)"),AND(AG29="",$C29="Honduras (2011)"),AND(AG29="",$C29="Iran (2011)"),AND(AG29="",$C29="Jordan (2010)"),AND(AG29="",$C29="Mexico (2010)"),AND(AG29="",$C29="Mexico (2012)"),AND(AG29="",$C29="Mexico (2014)"),AND(AG29="",$C29="Nicaragua (2009)"),AND(AG29="",$C29="Panama (2016)"),AND(AG29="",$C29="Peru (2009)"),AND(AG29="",$C29="Peru (2011)"),AND(AG29="",$C29="Russia (2010)"),AND(AG29="",$C29="Tanzania (2011)"),AND(AG29="",$C29="Tunisia (2010)"),AND(AG29="",$C29="Uganda (2012)"),AND(AG29="",$C29="Uruguay (2009)"),AND(AG29="",$C29="Venezuela (2013)"),AND(AG29="",$C29="India (2011)"),AND(AG29="",$C29="China (2014)"),AND(AG29="",$C29="Mexico (2010)"),AND(AG29="",$C29="Iran (2011)"),AND(AG29="",$C29="Sri Lanka (2009)"))</formula>
    </cfRule>
  </conditionalFormatting>
  <conditionalFormatting sqref="AL29:AO29">
    <cfRule type="expression" dxfId="1897" priority="199">
      <formula>OR(AND(AL29="",+$C29="United States (2011)"),AND(AL29="",+$C29="Bolivia (2009)"),AND(AL29="",+$C29="Colombia (2014)"),AND(AL29="",+$C29="El Salvador (2011)"),AND(AL29="",+$C29="Georgia (2013)"),AND(AL29="",+$C29="Mexico (2012)"),AND(AL29="",+$C29="Mexico (2014)"),AND(AL29="",+$C29="Panama (2016)"),AND(AL29="",+$C29="Peru (2009)"),AND(AL29="",+$C29="Peru (2011)"),AND(AL29="",+$C29="Armenia (2011)"),AND(AL29="",+$C29="Brazil (2009)"),AND(AL29="",+$C29="Costa Rica (2010)"),AND(AL29="",+$C29="Ghana (2012)"),AND(AL29="",+$C29="Honduras (2011)"),AND(AL29="",+$C29="Guatemala (2011)"),AND(AL29="",+$C29="Mexico (2010)"),AND(AL29="",+$C29="Jordan (2010)"),AND(AL29="",+$C29="Indonesia (2012)"),AND(AL29="",+$C29="Iran (2011)"),AND(AL29="",+$C29="Paraguay (2014) "),AND(AL29="",+$C29="Nicaragua (2009)"),AND(AL29="",+$C29="South Africa (2010)"),AND(AL29="",+$C29="Tanzania (2011)"),AND(AL29="",+$C29="Sri Lanka (2009)"),AND(AL29="",+$C29="Tunisia (2010)"),AND(AL29="",+$C29="Uganda (2012)"),AND(AL29="",+$C29="Venezuela (2013)"),AND(AL29="",+$C29="Ecuador (2011)"))</formula>
    </cfRule>
  </conditionalFormatting>
  <conditionalFormatting sqref="AL29:AO29">
    <cfRule type="expression" dxfId="1896" priority="197">
      <formula>AND(AL29="",+$C29="Ethiopia (2010)")</formula>
    </cfRule>
  </conditionalFormatting>
  <conditionalFormatting sqref="AL29:AO29">
    <cfRule type="expression" dxfId="1895" priority="198">
      <formula>AND(AL29="",+$C29="Argentina (2012)")</formula>
    </cfRule>
    <cfRule type="expression" dxfId="1894" priority="200">
      <formula>AND(AL29="",+$C29="South Africa (2010)")</formula>
    </cfRule>
  </conditionalFormatting>
  <conditionalFormatting sqref="AL29:AO29">
    <cfRule type="expression" dxfId="1893" priority="195">
      <formula>OR(AND(AL29="",+$C29="Georgia (2013)"))</formula>
    </cfRule>
    <cfRule type="expression" dxfId="1892" priority="196">
      <formula>OR(AND(AL29="",+$C29="United States (2011)"),AND(AL29="",$C29="Indonesia (2012)"),AND(AL29="",$C29="Poland (2014)"),AND(AL29="",$C29="Croatia (2014)"),AND(AL29="",$C29="Albania (2015)"),AND(AL29="",$C29="Armenia (2011)"),AND(AL29="",$C29="Bolivia (2009)"),AND(AL29="",$C29="Brazil (2009)"),AND(AL29="",$C29="Colombia (2010)"),AND(AL29="",$C29="Colombia (2014)"),AND(AL29="",$C29="Costa Rica (2010)"),AND(AL29="",$C29="Dominican Republic (2013)"),AND(AL29="",$C29="Ecuador (2011)"),AND(AL29="",$C29="El Salvador (2011)"),AND(AL29="",$C29="Ethiopia (2010)"),AND(AL29="",$C29="Ghana (2012)"),AND(AL29="",$C29="Guatemala (2011)"),AND(AL29="",$C29="Honduras (2011)"),AND(AL29="",$C29="Iran (2011)"),AND(AL29="",$C29="Jordan (2010)"),AND(AL29="",$C29="Mexico (2010)"),AND(AL29="",$C29="Mexico (2012)"),AND(AL29="",$C29="Mexico (2014)"),AND(AL29="",$C29="Nicaragua (2009)"),AND(AL29="",$C29="Panama (2016)"),AND(AL29="",$C29="Peru (2009)"),AND(AL29="",$C29="Peru (2011)"),AND(AL29="",$C29="Russia (2010)"),AND(AL29="",$C29="Tanzania (2011)"),AND(AL29="",$C29="Tunisia (2010)"),AND(AL29="",$C29="Uganda (2012)"),AND(AL29="",$C29="Uruguay (2009)"),AND(AL29="",$C29="Venezuela (2013)"),AND(AL29="",$C29="India (2011)"),AND(AL29="",$C29="China (2014)"),AND(AL29="",$C29="Mexico (2010)"),AND(AL29="",$C29="Iran (2011)"),AND(AL29="",$C29="Sri Lanka (2009)"))</formula>
    </cfRule>
  </conditionalFormatting>
  <conditionalFormatting sqref="AQ29:AT29">
    <cfRule type="expression" dxfId="1891" priority="193">
      <formula>OR(AND(AQ29="",+$C29="United States (2011)"),AND(AQ29="",+$C29="Bolivia (2009)"),AND(AQ29="",+$C29="Colombia (2014)"),AND(AQ29="",+$C29="El Salvador (2011)"),AND(AQ29="",+$C29="Georgia (2013)"),AND(AQ29="",+$C29="Mexico (2012)"),AND(AQ29="",+$C29="Mexico (2014)"),AND(AQ29="",+$C29="Panama (2016)"),AND(AQ29="",+$C29="Peru (2009)"),AND(AQ29="",+$C29="Peru (2011)"),AND(AQ29="",+$C29="Armenia (2011)"),AND(AQ29="",+$C29="Brazil (2009)"),AND(AQ29="",+$C29="Costa Rica (2010)"),AND(AQ29="",+$C29="Ghana (2012)"),AND(AQ29="",+$C29="Honduras (2011)"),AND(AQ29="",+$C29="Guatemala (2011)"),AND(AQ29="",+$C29="Mexico (2010)"),AND(AQ29="",+$C29="Jordan (2010)"),AND(AQ29="",+$C29="Indonesia (2012)"),AND(AQ29="",+$C29="Iran (2011)"),AND(AQ29="",+$C29="Paraguay (2014) "),AND(AQ29="",+$C29="Nicaragua (2009)"),AND(AQ29="",+$C29="South Africa (2010)"),AND(AQ29="",+$C29="Tanzania (2011)"),AND(AQ29="",+$C29="Sri Lanka (2009)"),AND(AQ29="",+$C29="Tunisia (2010)"),AND(AQ29="",+$C29="Uganda (2012)"),AND(AQ29="",+$C29="Venezuela (2013)"),AND(AQ29="",+$C29="Ecuador (2011)"))</formula>
    </cfRule>
  </conditionalFormatting>
  <conditionalFormatting sqref="AQ29:AT29">
    <cfRule type="expression" dxfId="1890" priority="191">
      <formula>AND(AQ29="",+$C29="Ethiopia (2010)")</formula>
    </cfRule>
  </conditionalFormatting>
  <conditionalFormatting sqref="AQ29:AT29">
    <cfRule type="expression" dxfId="1889" priority="192">
      <formula>AND(AQ29="",+$C29="Argentina (2012)")</formula>
    </cfRule>
    <cfRule type="expression" dxfId="1888" priority="194">
      <formula>AND(AQ29="",+$C29="South Africa (2010)")</formula>
    </cfRule>
  </conditionalFormatting>
  <conditionalFormatting sqref="AQ29:AT29">
    <cfRule type="expression" dxfId="1887" priority="189">
      <formula>OR(AND(AQ29="",+$C29="Georgia (2013)"))</formula>
    </cfRule>
    <cfRule type="expression" dxfId="1886" priority="190">
      <formula>OR(AND(AQ29="",+$C29="United States (2011)"),AND(AQ29="",$C29="Indonesia (2012)"),AND(AQ29="",$C29="Poland (2014)"),AND(AQ29="",$C29="Croatia (2014)"),AND(AQ29="",$C29="Albania (2015)"),AND(AQ29="",$C29="Armenia (2011)"),AND(AQ29="",$C29="Bolivia (2009)"),AND(AQ29="",$C29="Brazil (2009)"),AND(AQ29="",$C29="Colombia (2010)"),AND(AQ29="",$C29="Colombia (2014)"),AND(AQ29="",$C29="Costa Rica (2010)"),AND(AQ29="",$C29="Dominican Republic (2013)"),AND(AQ29="",$C29="Ecuador (2011)"),AND(AQ29="",$C29="El Salvador (2011)"),AND(AQ29="",$C29="Ethiopia (2010)"),AND(AQ29="",$C29="Ghana (2012)"),AND(AQ29="",$C29="Guatemala (2011)"),AND(AQ29="",$C29="Honduras (2011)"),AND(AQ29="",$C29="Iran (2011)"),AND(AQ29="",$C29="Jordan (2010)"),AND(AQ29="",$C29="Mexico (2010)"),AND(AQ29="",$C29="Mexico (2012)"),AND(AQ29="",$C29="Mexico (2014)"),AND(AQ29="",$C29="Nicaragua (2009)"),AND(AQ29="",$C29="Panama (2016)"),AND(AQ29="",$C29="Peru (2009)"),AND(AQ29="",$C29="Peru (2011)"),AND(AQ29="",$C29="Russia (2010)"),AND(AQ29="",$C29="Tanzania (2011)"),AND(AQ29="",$C29="Tunisia (2010)"),AND(AQ29="",$C29="Uganda (2012)"),AND(AQ29="",$C29="Uruguay (2009)"),AND(AQ29="",$C29="Venezuela (2013)"),AND(AQ29="",$C29="India (2011)"),AND(AQ29="",$C29="China (2014)"),AND(AQ29="",$C29="Mexico (2010)"),AND(AQ29="",$C29="Iran (2011)"),AND(AQ29="",$C29="Sri Lanka (2009)"))</formula>
    </cfRule>
  </conditionalFormatting>
  <conditionalFormatting sqref="AV29:AY29">
    <cfRule type="expression" dxfId="1885" priority="187">
      <formula>OR(AND(AV29="",+$C29="United States (2011)"),AND(AV29="",+$C29="Bolivia (2009)"),AND(AV29="",+$C29="Colombia (2014)"),AND(AV29="",+$C29="El Salvador (2011)"),AND(AV29="",+$C29="Georgia (2013)"),AND(AV29="",+$C29="Mexico (2012)"),AND(AV29="",+$C29="Mexico (2014)"),AND(AV29="",+$C29="Panama (2016)"),AND(AV29="",+$C29="Peru (2009)"),AND(AV29="",+$C29="Peru (2011)"),AND(AV29="",+$C29="Armenia (2011)"),AND(AV29="",+$C29="Brazil (2009)"),AND(AV29="",+$C29="Costa Rica (2010)"),AND(AV29="",+$C29="Ghana (2012)"),AND(AV29="",+$C29="Honduras (2011)"),AND(AV29="",+$C29="Guatemala (2011)"),AND(AV29="",+$C29="Mexico (2010)"),AND(AV29="",+$C29="Jordan (2010)"),AND(AV29="",+$C29="Indonesia (2012)"),AND(AV29="",+$C29="Iran (2011)"),AND(AV29="",+$C29="Paraguay (2014) "),AND(AV29="",+$C29="Nicaragua (2009)"),AND(AV29="",+$C29="South Africa (2010)"),AND(AV29="",+$C29="Tanzania (2011)"),AND(AV29="",+$C29="Sri Lanka (2009)"),AND(AV29="",+$C29="Tunisia (2010)"),AND(AV29="",+$C29="Uganda (2012)"),AND(AV29="",+$C29="Venezuela (2013)"),AND(AV29="",+$C29="Ecuador (2011)"))</formula>
    </cfRule>
  </conditionalFormatting>
  <conditionalFormatting sqref="AV29:AY29">
    <cfRule type="expression" dxfId="1884" priority="185">
      <formula>AND(AV29="",+$C29="Ethiopia (2010)")</formula>
    </cfRule>
  </conditionalFormatting>
  <conditionalFormatting sqref="AV29:AY29">
    <cfRule type="expression" dxfId="1883" priority="186">
      <formula>AND(AV29="",+$C29="Argentina (2012)")</formula>
    </cfRule>
    <cfRule type="expression" dxfId="1882" priority="188">
      <formula>AND(AV29="",+$C29="South Africa (2010)")</formula>
    </cfRule>
  </conditionalFormatting>
  <conditionalFormatting sqref="AV29:AY29">
    <cfRule type="expression" dxfId="1881" priority="183">
      <formula>OR(AND(AV29="",+$C29="Georgia (2013)"))</formula>
    </cfRule>
    <cfRule type="expression" dxfId="1880" priority="184">
      <formula>OR(AND(AV29="",+$C29="United States (2011)"),AND(AV29="",$C29="Indonesia (2012)"),AND(AV29="",$C29="Poland (2014)"),AND(AV29="",$C29="Croatia (2014)"),AND(AV29="",$C29="Albania (2015)"),AND(AV29="",$C29="Armenia (2011)"),AND(AV29="",$C29="Bolivia (2009)"),AND(AV29="",$C29="Brazil (2009)"),AND(AV29="",$C29="Colombia (2010)"),AND(AV29="",$C29="Colombia (2014)"),AND(AV29="",$C29="Costa Rica (2010)"),AND(AV29="",$C29="Dominican Republic (2013)"),AND(AV29="",$C29="Ecuador (2011)"),AND(AV29="",$C29="El Salvador (2011)"),AND(AV29="",$C29="Ethiopia (2010)"),AND(AV29="",$C29="Ghana (2012)"),AND(AV29="",$C29="Guatemala (2011)"),AND(AV29="",$C29="Honduras (2011)"),AND(AV29="",$C29="Iran (2011)"),AND(AV29="",$C29="Jordan (2010)"),AND(AV29="",$C29="Mexico (2010)"),AND(AV29="",$C29="Mexico (2012)"),AND(AV29="",$C29="Mexico (2014)"),AND(AV29="",$C29="Nicaragua (2009)"),AND(AV29="",$C29="Panama (2016)"),AND(AV29="",$C29="Peru (2009)"),AND(AV29="",$C29="Peru (2011)"),AND(AV29="",$C29="Russia (2010)"),AND(AV29="",$C29="Tanzania (2011)"),AND(AV29="",$C29="Tunisia (2010)"),AND(AV29="",$C29="Uganda (2012)"),AND(AV29="",$C29="Uruguay (2009)"),AND(AV29="",$C29="Venezuela (2013)"),AND(AV29="",$C29="India (2011)"),AND(AV29="",$C29="China (2014)"),AND(AV29="",$C29="Mexico (2010)"),AND(AV29="",$C29="Iran (2011)"),AND(AV29="",$C29="Sri Lanka (2009)"))</formula>
    </cfRule>
  </conditionalFormatting>
  <conditionalFormatting sqref="BA29:BD29">
    <cfRule type="expression" dxfId="1879" priority="175">
      <formula>OR(AND(BA29="",+$C29="United States (2011)"),AND(BA29="",+$C29="Bolivia (2009)"),AND(BA29="",+$C29="Colombia (2014)"),AND(BA29="",+$C29="El Salvador (2011)"),AND(BA29="",+$C29="Georgia (2013)"),AND(BA29="",+$C29="Mexico (2012)"),AND(BA29="",+$C29="Mexico (2014)"),AND(BA29="",+$C29="Panama (2016)"),AND(BA29="",+$C29="Peru (2009)"),AND(BA29="",+$C29="Peru (2011)"),AND(BA29="",+$C29="Armenia (2011)"),AND(BA29="",+$C29="Brazil (2009)"),AND(BA29="",+$C29="Costa Rica (2010)"),AND(BA29="",+$C29="Ghana (2012)"),AND(BA29="",+$C29="Honduras (2011)"),AND(BA29="",+$C29="Guatemala (2011)"),AND(BA29="",+$C29="Mexico (2010)"),AND(BA29="",+$C29="Jordan (2010)"),AND(BA29="",+$C29="Indonesia (2012)"),AND(BA29="",+$C29="Iran (2011)"),AND(BA29="",+$C29="Paraguay (2014) "),AND(BA29="",+$C29="Nicaragua (2009)"),AND(BA29="",+$C29="South Africa (2010)"),AND(BA29="",+$C29="Tanzania (2011)"),AND(BA29="",+$C29="Sri Lanka (2009)"),AND(BA29="",+$C29="Tunisia (2010)"),AND(BA29="",+$C29="Uganda (2012)"),AND(BA29="",+$C29="Venezuela (2013)"),AND(BA29="",+$C29="Ecuador (2011)"))</formula>
    </cfRule>
  </conditionalFormatting>
  <conditionalFormatting sqref="BA29:BD29">
    <cfRule type="expression" dxfId="1878" priority="173">
      <formula>AND(BA29="",+$C29="Ethiopia (2010)")</formula>
    </cfRule>
  </conditionalFormatting>
  <conditionalFormatting sqref="BA29:BD29">
    <cfRule type="expression" dxfId="1877" priority="174">
      <formula>AND(BA29="",+$C29="Argentina (2012)")</formula>
    </cfRule>
    <cfRule type="expression" dxfId="1876" priority="176">
      <formula>AND(BA29="",+$C29="South Africa (2010)")</formula>
    </cfRule>
  </conditionalFormatting>
  <conditionalFormatting sqref="BA29:BD29">
    <cfRule type="expression" dxfId="1875" priority="171">
      <formula>OR(AND(BA29="",+$C29="Georgia (2013)"))</formula>
    </cfRule>
    <cfRule type="expression" dxfId="1874" priority="172">
      <formula>OR(AND(BA29="",+$C29="United States (2011)"),AND(BA29="",$C29="Indonesia (2012)"),AND(BA29="",$C29="Poland (2014)"),AND(BA29="",$C29="Croatia (2014)"),AND(BA29="",$C29="Albania (2015)"),AND(BA29="",$C29="Armenia (2011)"),AND(BA29="",$C29="Bolivia (2009)"),AND(BA29="",$C29="Brazil (2009)"),AND(BA29="",$C29="Colombia (2010)"),AND(BA29="",$C29="Colombia (2014)"),AND(BA29="",$C29="Costa Rica (2010)"),AND(BA29="",$C29="Dominican Republic (2013)"),AND(BA29="",$C29="Ecuador (2011)"),AND(BA29="",$C29="El Salvador (2011)"),AND(BA29="",$C29="Ethiopia (2010)"),AND(BA29="",$C29="Ghana (2012)"),AND(BA29="",$C29="Guatemala (2011)"),AND(BA29="",$C29="Honduras (2011)"),AND(BA29="",$C29="Iran (2011)"),AND(BA29="",$C29="Jordan (2010)"),AND(BA29="",$C29="Mexico (2010)"),AND(BA29="",$C29="Mexico (2012)"),AND(BA29="",$C29="Mexico (2014)"),AND(BA29="",$C29="Nicaragua (2009)"),AND(BA29="",$C29="Panama (2016)"),AND(BA29="",$C29="Peru (2009)"),AND(BA29="",$C29="Peru (2011)"),AND(BA29="",$C29="Russia (2010)"),AND(BA29="",$C29="Tanzania (2011)"),AND(BA29="",$C29="Tunisia (2010)"),AND(BA29="",$C29="Uganda (2012)"),AND(BA29="",$C29="Uruguay (2009)"),AND(BA29="",$C29="Venezuela (2013)"),AND(BA29="",$C29="India (2011)"),AND(BA29="",$C29="China (2014)"),AND(BA29="",$C29="Mexico (2010)"),AND(BA29="",$C29="Iran (2011)"),AND(BA29="",$C29="Sri Lanka (2009)"))</formula>
    </cfRule>
  </conditionalFormatting>
  <conditionalFormatting sqref="BF29:BI29">
    <cfRule type="expression" dxfId="1873" priority="169">
      <formula>OR(AND(BF29="",+$C29="United States (2011)"),AND(BF29="",+$C29="Bolivia (2009)"),AND(BF29="",+$C29="Colombia (2014)"),AND(BF29="",+$C29="El Salvador (2011)"),AND(BF29="",+$C29="Georgia (2013)"),AND(BF29="",+$C29="Mexico (2012)"),AND(BF29="",+$C29="Mexico (2014)"),AND(BF29="",+$C29="Panama (2016)"),AND(BF29="",+$C29="Peru (2009)"),AND(BF29="",+$C29="Peru (2011)"),AND(BF29="",+$C29="Armenia (2011)"),AND(BF29="",+$C29="Brazil (2009)"),AND(BF29="",+$C29="Costa Rica (2010)"),AND(BF29="",+$C29="Ghana (2012)"),AND(BF29="",+$C29="Honduras (2011)"),AND(BF29="",+$C29="Guatemala (2011)"),AND(BF29="",+$C29="Mexico (2010)"),AND(BF29="",+$C29="Jordan (2010)"),AND(BF29="",+$C29="Indonesia (2012)"),AND(BF29="",+$C29="Iran (2011)"),AND(BF29="",+$C29="Paraguay (2014) "),AND(BF29="",+$C29="Nicaragua (2009)"),AND(BF29="",+$C29="South Africa (2010)"),AND(BF29="",+$C29="Tanzania (2011)"),AND(BF29="",+$C29="Sri Lanka (2009)"),AND(BF29="",+$C29="Tunisia (2010)"),AND(BF29="",+$C29="Uganda (2012)"),AND(BF29="",+$C29="Venezuela (2013)"),AND(BF29="",+$C29="Ecuador (2011)"))</formula>
    </cfRule>
  </conditionalFormatting>
  <conditionalFormatting sqref="BF29:BI29">
    <cfRule type="expression" dxfId="1872" priority="167">
      <formula>AND(BF29="",+$C29="Ethiopia (2010)")</formula>
    </cfRule>
  </conditionalFormatting>
  <conditionalFormatting sqref="BF29:BI29">
    <cfRule type="expression" dxfId="1871" priority="168">
      <formula>AND(BF29="",+$C29="Argentina (2012)")</formula>
    </cfRule>
    <cfRule type="expression" dxfId="1870" priority="170">
      <formula>AND(BF29="",+$C29="South Africa (2010)")</formula>
    </cfRule>
  </conditionalFormatting>
  <conditionalFormatting sqref="BF29:BI29">
    <cfRule type="expression" dxfId="1869" priority="165">
      <formula>OR(AND(BF29="",+$C29="Georgia (2013)"))</formula>
    </cfRule>
    <cfRule type="expression" dxfId="1868" priority="166">
      <formula>OR(AND(BF29="",+$C29="United States (2011)"),AND(BF29="",$C29="Indonesia (2012)"),AND(BF29="",$C29="Poland (2014)"),AND(BF29="",$C29="Croatia (2014)"),AND(BF29="",$C29="Albania (2015)"),AND(BF29="",$C29="Armenia (2011)"),AND(BF29="",$C29="Bolivia (2009)"),AND(BF29="",$C29="Brazil (2009)"),AND(BF29="",$C29="Colombia (2010)"),AND(BF29="",$C29="Colombia (2014)"),AND(BF29="",$C29="Costa Rica (2010)"),AND(BF29="",$C29="Dominican Republic (2013)"),AND(BF29="",$C29="Ecuador (2011)"),AND(BF29="",$C29="El Salvador (2011)"),AND(BF29="",$C29="Ethiopia (2010)"),AND(BF29="",$C29="Ghana (2012)"),AND(BF29="",$C29="Guatemala (2011)"),AND(BF29="",$C29="Honduras (2011)"),AND(BF29="",$C29="Iran (2011)"),AND(BF29="",$C29="Jordan (2010)"),AND(BF29="",$C29="Mexico (2010)"),AND(BF29="",$C29="Mexico (2012)"),AND(BF29="",$C29="Mexico (2014)"),AND(BF29="",$C29="Nicaragua (2009)"),AND(BF29="",$C29="Panama (2016)"),AND(BF29="",$C29="Peru (2009)"),AND(BF29="",$C29="Peru (2011)"),AND(BF29="",$C29="Russia (2010)"),AND(BF29="",$C29="Tanzania (2011)"),AND(BF29="",$C29="Tunisia (2010)"),AND(BF29="",$C29="Uganda (2012)"),AND(BF29="",$C29="Uruguay (2009)"),AND(BF29="",$C29="Venezuela (2013)"),AND(BF29="",$C29="India (2011)"),AND(BF29="",$C29="China (2014)"),AND(BF29="",$C29="Mexico (2010)"),AND(BF29="",$C29="Iran (2011)"),AND(BF29="",$C29="Sri Lanka (2009)"))</formula>
    </cfRule>
  </conditionalFormatting>
  <conditionalFormatting sqref="W50:X50">
    <cfRule type="expression" dxfId="1867" priority="163">
      <formula>AND(W50="",+$C50="Ethiopia (2010)")</formula>
    </cfRule>
    <cfRule type="expression" dxfId="1866" priority="164">
      <formula>OR(AND(W50="",+$C50="Albania (2015)"),AND(W50="",+$C50="Croatia (2014)"),AND(W50="",+$C50="Poland (2014)"),AND(W50="",+$C50="United States (2011)"),AND(W50="",+$C50="Bolivia (2009)"),AND(W50="",+$C50="Colombia (2014)"),AND(W50="",+$C50="El Salvador (2011)"),AND(W50="",+$C50="Georgia (2013)"),AND(W50="",+$C50="Mexico (2012)"),AND(W50="",+$C50="Mexico (2014)"),AND(W50="",+$C50="Panama (2016)"),AND(W50="",+$C50="Peru (2009)"),AND(W50="",+$C50="Peru (2011)"))</formula>
    </cfRule>
  </conditionalFormatting>
  <conditionalFormatting sqref="W50:X50">
    <cfRule type="expression" dxfId="1865" priority="162">
      <formula>AND(W50="",+$C50="Argentina (2012)")</formula>
    </cfRule>
  </conditionalFormatting>
  <conditionalFormatting sqref="AB50:AC50">
    <cfRule type="expression" dxfId="1864" priority="160">
      <formula>AND(AB50="",+$C50="Ethiopia (2010)")</formula>
    </cfRule>
    <cfRule type="expression" dxfId="1863" priority="161">
      <formula>OR(AND(AB50="",+$C50="Albania (2015)"),AND(AB50="",+$C50="Croatia (2014)"),AND(AB50="",+$C50="Poland (2014)"),AND(AB50="",+$C50="United States (2011)"),AND(AB50="",+$C50="Bolivia (2009)"),AND(AB50="",+$C50="Colombia (2014)"),AND(AB50="",+$C50="El Salvador (2011)"),AND(AB50="",+$C50="Georgia (2013)"),AND(AB50="",+$C50="Mexico (2012)"),AND(AB50="",+$C50="Mexico (2014)"),AND(AB50="",+$C50="Panama (2016)"),AND(AB50="",+$C50="Peru (2009)"),AND(AB50="",+$C50="Peru (2011)"))</formula>
    </cfRule>
  </conditionalFormatting>
  <conditionalFormatting sqref="AB50:AC50">
    <cfRule type="expression" dxfId="1862" priority="159">
      <formula>AND(AB50="",+$C50="Argentina (2012)")</formula>
    </cfRule>
  </conditionalFormatting>
  <conditionalFormatting sqref="AG50:AH50">
    <cfRule type="expression" dxfId="1861" priority="156">
      <formula>AND(AG50="",+$C50="Argentina (2012)")</formula>
    </cfRule>
  </conditionalFormatting>
  <conditionalFormatting sqref="AG50:AH50">
    <cfRule type="expression" dxfId="1860" priority="157">
      <formula>AND(AG50="",+$C50="Ethiopia (2010)")</formula>
    </cfRule>
    <cfRule type="expression" dxfId="1859" priority="158">
      <formula>OR(AND(AG50="",+$C50="Albania (2015)"),AND(AG50="",+$C50="Croatia (2014)"),AND(AG50="",+$C50="Poland (2014)"),AND(AG50="",+$C50="United States (2011)"),AND(AG50="",+$C50="Bolivia (2009)"),AND(AG50="",+$C50="Colombia (2014)"),AND(AG50="",+$C50="El Salvador (2011)"),AND(AG50="",+$C50="Georgia (2013)"),AND(AG50="",+$C50="Mexico (2012)"),AND(AG50="",+$C50="Mexico (2014)"),AND(AG50="",+$C50="Panama (2016)"),AND(AG50="",+$C50="Peru (2009)"),AND(AG50="",+$C50="Peru (2011)"))</formula>
    </cfRule>
  </conditionalFormatting>
  <conditionalFormatting sqref="AL50:AM50">
    <cfRule type="expression" dxfId="1858" priority="150">
      <formula>AND(AL50="",+$C50="Argentina (2012)")</formula>
    </cfRule>
  </conditionalFormatting>
  <conditionalFormatting sqref="AL50:AM50">
    <cfRule type="expression" dxfId="1857" priority="151">
      <formula>AND(AL50="",+$C50="Ethiopia (2010)")</formula>
    </cfRule>
    <cfRule type="expression" dxfId="1856" priority="152">
      <formula>OR(AND(AL50="",+$C50="Albania (2015)"),AND(AL50="",+$C50="Croatia (2014)"),AND(AL50="",+$C50="Poland (2014)"),AND(AL50="",+$C50="United States (2011)"),AND(AL50="",+$C50="Bolivia (2009)"),AND(AL50="",+$C50="Colombia (2014)"),AND(AL50="",+$C50="El Salvador (2011)"),AND(AL50="",+$C50="Georgia (2013)"),AND(AL50="",+$C50="Mexico (2012)"),AND(AL50="",+$C50="Mexico (2014)"),AND(AL50="",+$C50="Panama (2016)"),AND(AL50="",+$C50="Peru (2009)"),AND(AL50="",+$C50="Peru (2011)"))</formula>
    </cfRule>
  </conditionalFormatting>
  <conditionalFormatting sqref="AQ50:AR50">
    <cfRule type="expression" dxfId="1855" priority="147">
      <formula>AND(AQ50="",+$C50="Argentina (2012)")</formula>
    </cfRule>
  </conditionalFormatting>
  <conditionalFormatting sqref="AQ50:AR50">
    <cfRule type="expression" dxfId="1854" priority="148">
      <formula>AND(AQ50="",+$C50="Ethiopia (2010)")</formula>
    </cfRule>
    <cfRule type="expression" dxfId="1853" priority="149">
      <formula>OR(AND(AQ50="",+$C50="Albania (2015)"),AND(AQ50="",+$C50="Croatia (2014)"),AND(AQ50="",+$C50="Poland (2014)"),AND(AQ50="",+$C50="United States (2011)"),AND(AQ50="",+$C50="Bolivia (2009)"),AND(AQ50="",+$C50="Colombia (2014)"),AND(AQ50="",+$C50="El Salvador (2011)"),AND(AQ50="",+$C50="Georgia (2013)"),AND(AQ50="",+$C50="Mexico (2012)"),AND(AQ50="",+$C50="Mexico (2014)"),AND(AQ50="",+$C50="Panama (2016)"),AND(AQ50="",+$C50="Peru (2009)"),AND(AQ50="",+$C50="Peru (2011)"))</formula>
    </cfRule>
  </conditionalFormatting>
  <conditionalFormatting sqref="AV50:AW50">
    <cfRule type="expression" dxfId="1852" priority="144">
      <formula>AND(AV50="",+$C50="Argentina (2012)")</formula>
    </cfRule>
  </conditionalFormatting>
  <conditionalFormatting sqref="AV50:AW50">
    <cfRule type="expression" dxfId="1851" priority="145">
      <formula>AND(AV50="",+$C50="Ethiopia (2010)")</formula>
    </cfRule>
    <cfRule type="expression" dxfId="1850" priority="146">
      <formula>OR(AND(AV50="",+$C50="Albania (2015)"),AND(AV50="",+$C50="Croatia (2014)"),AND(AV50="",+$C50="Poland (2014)"),AND(AV50="",+$C50="United States (2011)"),AND(AV50="",+$C50="Bolivia (2009)"),AND(AV50="",+$C50="Colombia (2014)"),AND(AV50="",+$C50="El Salvador (2011)"),AND(AV50="",+$C50="Georgia (2013)"),AND(AV50="",+$C50="Mexico (2012)"),AND(AV50="",+$C50="Mexico (2014)"),AND(AV50="",+$C50="Panama (2016)"),AND(AV50="",+$C50="Peru (2009)"),AND(AV50="",+$C50="Peru (2011)"))</formula>
    </cfRule>
  </conditionalFormatting>
  <conditionalFormatting sqref="BA50:BB50">
    <cfRule type="expression" dxfId="1849" priority="138">
      <formula>AND(BA50="",+$C50="Argentina (2012)")</formula>
    </cfRule>
  </conditionalFormatting>
  <conditionalFormatting sqref="BA50:BB50">
    <cfRule type="expression" dxfId="1848" priority="139">
      <formula>AND(BA50="",+$C50="Ethiopia (2010)")</formula>
    </cfRule>
    <cfRule type="expression" dxfId="1847" priority="140">
      <formula>OR(AND(BA50="",+$C50="Albania (2015)"),AND(BA50="",+$C50="Croatia (2014)"),AND(BA50="",+$C50="Poland (2014)"),AND(BA50="",+$C50="United States (2011)"),AND(BA50="",+$C50="Bolivia (2009)"),AND(BA50="",+$C50="Colombia (2014)"),AND(BA50="",+$C50="El Salvador (2011)"),AND(BA50="",+$C50="Georgia (2013)"),AND(BA50="",+$C50="Mexico (2012)"),AND(BA50="",+$C50="Mexico (2014)"),AND(BA50="",+$C50="Panama (2016)"),AND(BA50="",+$C50="Peru (2009)"),AND(BA50="",+$C50="Peru (2011)"))</formula>
    </cfRule>
  </conditionalFormatting>
  <conditionalFormatting sqref="BF50:BG50">
    <cfRule type="expression" dxfId="1846" priority="135">
      <formula>AND(BF50="",+$C50="Argentina (2012)")</formula>
    </cfRule>
  </conditionalFormatting>
  <conditionalFormatting sqref="BF50:BG50">
    <cfRule type="expression" dxfId="1845" priority="136">
      <formula>AND(BF50="",+$C50="Ethiopia (2010)")</formula>
    </cfRule>
    <cfRule type="expression" dxfId="1844" priority="137">
      <formula>OR(AND(BF50="",+$C50="Albania (2015)"),AND(BF50="",+$C50="Croatia (2014)"),AND(BF50="",+$C50="Poland (2014)"),AND(BF50="",+$C50="United States (2011)"),AND(BF50="",+$C50="Bolivia (2009)"),AND(BF50="",+$C50="Colombia (2014)"),AND(BF50="",+$C50="El Salvador (2011)"),AND(BF50="",+$C50="Georgia (2013)"),AND(BF50="",+$C50="Mexico (2012)"),AND(BF50="",+$C50="Mexico (2014)"),AND(BF50="",+$C50="Panama (2016)"),AND(BF50="",+$C50="Peru (2009)"),AND(BF50="",+$C50="Peru (2011)"))</formula>
    </cfRule>
  </conditionalFormatting>
  <conditionalFormatting sqref="N26:P26">
    <cfRule type="expression" dxfId="1843" priority="113">
      <formula>AND(N26="",+$B26="Argentina (2012)")</formula>
    </cfRule>
  </conditionalFormatting>
  <conditionalFormatting sqref="N32:P32">
    <cfRule type="expression" dxfId="1842" priority="110">
      <formula>AND(N32="",+$B32="Argentina (2012)")</formula>
    </cfRule>
  </conditionalFormatting>
  <conditionalFormatting sqref="N42:P42">
    <cfRule type="expression" dxfId="1841" priority="109">
      <formula>AND(N42="",+$B42="Argentina (2012)")</formula>
    </cfRule>
  </conditionalFormatting>
  <conditionalFormatting sqref="N43:P43">
    <cfRule type="expression" dxfId="1840" priority="108">
      <formula>AND(N43="",+$B43="Argentina (2012)")</formula>
    </cfRule>
  </conditionalFormatting>
  <conditionalFormatting sqref="N45:P45">
    <cfRule type="expression" dxfId="1839" priority="107">
      <formula>AND(N45="",+$B45="Argentina (2012)")</formula>
    </cfRule>
  </conditionalFormatting>
  <conditionalFormatting sqref="N51:P51">
    <cfRule type="expression" dxfId="1838" priority="106">
      <formula>AND(N51="",+$B51="Argentina (2012)")</formula>
    </cfRule>
  </conditionalFormatting>
  <conditionalFormatting sqref="N38:P38">
    <cfRule type="expression" dxfId="1837" priority="105">
      <formula>AND(N38="",+$B38="Argentina (2012)")</formula>
    </cfRule>
  </conditionalFormatting>
  <conditionalFormatting sqref="N58:P58">
    <cfRule type="expression" dxfId="1836" priority="104">
      <formula>AND(N58="",+$B58="Argentina (2012)")</formula>
    </cfRule>
  </conditionalFormatting>
  <conditionalFormatting sqref="R58:U58 W58:Z58 AB58:AE58 R51:U51 W51:Z51 AB51:AE51 R45:U45 W45:Z45 AB45:AE45 R42:U43 W42:Z43 AB42:AE43 R32:U32 W32:Z32 AB32:AE32 R26:U26 W26:Z26 AB26:AE26 R21:U21 W21:Z21 AB21:AE21">
    <cfRule type="expression" dxfId="1835" priority="102">
      <formula>AND(R21="",+$C21="Ethiopia (2010)")</formula>
    </cfRule>
    <cfRule type="expression" dxfId="1834" priority="103">
      <formula>OR(AND(R21="",+$C21="Albania (2015)"),AND(R21="",+$C21="Croatia (2014)"),AND(R21="",+$C21="Poland (2014)"),AND(R21="",+$C21="United States (2011)"),AND(R21="",+$C21="Bolivia (2009)"),AND(R21="",+$C21="Colombia (2014)"),AND(R21="",+$C21="El Salvador (2011)"),AND(R21="",+$C21="Georgia (2013)"),AND(R21="",+$C21="Mexico (2012)"),AND(R21="",+$C21="Mexico (2014)"),AND(R21="",+$C21="Panama (2016)"),AND(R21="",+$C21="Peru (2009)"),AND(R21="",+$C21="Peru (2011)"))</formula>
    </cfRule>
  </conditionalFormatting>
  <conditionalFormatting sqref="R58:U58 W58:Z58 AB58:AE58 AG58:AJ58 AL58:AO58 AQ58:AT58 BA58:BD58 BF58:BI58 R51:U51 W51:Z51 AB51:AE51 AG51:AJ51 AL51:AO51 AQ51:AT51 BA51:BD51 BF51:BI51 R45:U45 W45:Z45 AB45:AE45 AG45:AJ45 AL45:AO45 AQ45:AT45 BA45:BD45 BF45:BI45 R42:U43 W42:Z43 AB42:AE43 AG42:AJ43 AL42:AO43 AQ42:AT43 BA42:BD43 BF42:BI43 R32:U32 W32:Z32 AB32:AE32 AG32:AJ32 AL32:AO32 AQ32:AT32 BA32:BD32 BF32:BI32 R26:U26 W26:Z26 AB26:AE26 AG26:AJ26 AL26:AO26 AQ26:AT26 BA26:BD26 BF26:BI26 R21:U21 W21:Z21 AB21:AE21 AG21:AJ21 AL21:AO21 AQ21:AT21 BA21:BD21 BF21:BI21">
    <cfRule type="expression" dxfId="1833" priority="99">
      <formula>AND(R21="",+$C21="Argentina (2012)")</formula>
    </cfRule>
  </conditionalFormatting>
  <conditionalFormatting sqref="AG58:AJ58 AL58:AO58 AQ58:AT58 BA58:BD58 BF58:BI58 AG51:AJ51 AL51:AO51 AQ51:AT51 BA51:BD51 BF51:BI51 AG45:AJ45 AL45:AO45 AQ45:AT45 BA45:BD45 BF45:BI45 AG42:AJ43 AL42:AO43 AQ42:AT43 BA42:BD43 BF42:BI43 AG32:AJ32 AL32:AO32 AQ32:AT32 BA32:BD32 BF32:BI32 AG26:AJ26 AL26:AO26 AQ26:AT26 BA26:BD26 BF26:BI26 AG21:AJ21 AL21:AO21 AQ21:AT21 BA21:BD21 BF21:BI21">
    <cfRule type="expression" dxfId="1832" priority="100">
      <formula>AND(AG21="",+$C21="Ethiopia (2010)")</formula>
    </cfRule>
    <cfRule type="expression" dxfId="1831" priority="101">
      <formula>OR(AND(AG21="",+$C21="Albania (2015)"),AND(AG21="",+$C21="Croatia (2014)"),AND(AG21="",+$C21="Poland (2014)"),AND(AG21="",+$C21="United States (2011)"),AND(AG21="",+$C21="Bolivia (2009)"),AND(AG21="",+$C21="Colombia (2014)"),AND(AG21="",+$C21="El Salvador (2011)"),AND(AG21="",+$C21="Georgia (2013)"),AND(AG21="",+$C21="Mexico (2012)"),AND(AG21="",+$C21="Mexico (2014)"),AND(AG21="",+$C21="Panama (2016)"),AND(AG21="",+$C21="Peru (2009)"),AND(AG21="",+$C21="Peru (2011)"))</formula>
    </cfRule>
  </conditionalFormatting>
  <conditionalFormatting sqref="T50">
    <cfRule type="expression" dxfId="1830" priority="97">
      <formula>AND(T50="",+$C50="Ethiopia (2010)")</formula>
    </cfRule>
    <cfRule type="expression" dxfId="1829" priority="98">
      <formula>OR(AND(T50="",+$C50="Albania (2015)"),AND(T50="",+$C50="Croatia (2014)"),AND(T50="",+$C50="Poland (2014)"),AND(T50="",+$C50="United States (2011)"),AND(T50="",+$C50="Bolivia (2009)"),AND(T50="",+$C50="Colombia (2014)"),AND(T50="",+$C50="El Salvador (2011)"),AND(T50="",+$C50="Georgia (2013)"),AND(T50="",+$C50="Mexico (2012)"),AND(T50="",+$C50="Mexico (2014)"),AND(T50="",+$C50="Panama (2016)"),AND(T50="",+$C50="Peru (2009)"),AND(T50="",+$C50="Peru (2011)"))</formula>
    </cfRule>
  </conditionalFormatting>
  <conditionalFormatting sqref="T50">
    <cfRule type="expression" dxfId="1828" priority="96">
      <formula>AND(T50="",+$C50="Argentina (2012)")</formula>
    </cfRule>
  </conditionalFormatting>
  <conditionalFormatting sqref="Y50">
    <cfRule type="expression" dxfId="1827" priority="91">
      <formula>AND(Y50="",+$C50="Ethiopia (2010)")</formula>
    </cfRule>
    <cfRule type="expression" dxfId="1826" priority="92">
      <formula>OR(AND(Y50="",+$C50="Albania (2015)"),AND(Y50="",+$C50="Croatia (2014)"),AND(Y50="",+$C50="Poland (2014)"),AND(Y50="",+$C50="United States (2011)"),AND(Y50="",+$C50="Bolivia (2009)"),AND(Y50="",+$C50="Colombia (2014)"),AND(Y50="",+$C50="El Salvador (2011)"),AND(Y50="",+$C50="Georgia (2013)"),AND(Y50="",+$C50="Mexico (2012)"),AND(Y50="",+$C50="Mexico (2014)"),AND(Y50="",+$C50="Panama (2016)"),AND(Y50="",+$C50="Peru (2009)"),AND(Y50="",+$C50="Peru (2011)"))</formula>
    </cfRule>
  </conditionalFormatting>
  <conditionalFormatting sqref="Y50">
    <cfRule type="expression" dxfId="1825" priority="90">
      <formula>AND(Y50="",+$C50="Argentina (2012)")</formula>
    </cfRule>
  </conditionalFormatting>
  <conditionalFormatting sqref="AD50">
    <cfRule type="expression" dxfId="1824" priority="88">
      <formula>AND(AD50="",+$C50="Ethiopia (2010)")</formula>
    </cfRule>
    <cfRule type="expression" dxfId="1823" priority="89">
      <formula>OR(AND(AD50="",+$C50="Albania (2015)"),AND(AD50="",+$C50="Croatia (2014)"),AND(AD50="",+$C50="Poland (2014)"),AND(AD50="",+$C50="United States (2011)"),AND(AD50="",+$C50="Bolivia (2009)"),AND(AD50="",+$C50="Colombia (2014)"),AND(AD50="",+$C50="El Salvador (2011)"),AND(AD50="",+$C50="Georgia (2013)"),AND(AD50="",+$C50="Mexico (2012)"),AND(AD50="",+$C50="Mexico (2014)"),AND(AD50="",+$C50="Panama (2016)"),AND(AD50="",+$C50="Peru (2009)"),AND(AD50="",+$C50="Peru (2011)"))</formula>
    </cfRule>
  </conditionalFormatting>
  <conditionalFormatting sqref="AD50">
    <cfRule type="expression" dxfId="1822" priority="87">
      <formula>AND(AD50="",+$C50="Argentina (2012)")</formula>
    </cfRule>
  </conditionalFormatting>
  <conditionalFormatting sqref="AI50">
    <cfRule type="expression" dxfId="1821" priority="84">
      <formula>AND(AI50="",+$C50="Argentina (2012)")</formula>
    </cfRule>
  </conditionalFormatting>
  <conditionalFormatting sqref="AI50">
    <cfRule type="expression" dxfId="1820" priority="85">
      <formula>AND(AI50="",+$C50="Ethiopia (2010)")</formula>
    </cfRule>
    <cfRule type="expression" dxfId="1819" priority="86">
      <formula>OR(AND(AI50="",+$C50="Albania (2015)"),AND(AI50="",+$C50="Croatia (2014)"),AND(AI50="",+$C50="Poland (2014)"),AND(AI50="",+$C50="United States (2011)"),AND(AI50="",+$C50="Bolivia (2009)"),AND(AI50="",+$C50="Colombia (2014)"),AND(AI50="",+$C50="El Salvador (2011)"),AND(AI50="",+$C50="Georgia (2013)"),AND(AI50="",+$C50="Mexico (2012)"),AND(AI50="",+$C50="Mexico (2014)"),AND(AI50="",+$C50="Panama (2016)"),AND(AI50="",+$C50="Peru (2009)"),AND(AI50="",+$C50="Peru (2011)"))</formula>
    </cfRule>
  </conditionalFormatting>
  <conditionalFormatting sqref="AI50">
    <cfRule type="expression" dxfId="1818" priority="82">
      <formula>AND(AI50="",+$C50="Ethiopia (2010)")</formula>
    </cfRule>
    <cfRule type="expression" dxfId="1817" priority="83">
      <formula>OR(AND(AI50="",+$C50="Albania (2015)"),AND(AI50="",+$C50="Croatia (2014)"),AND(AI50="",+$C50="Poland (2014)"),AND(AI50="",+$C50="United States (2011)"),AND(AI50="",+$C50="Bolivia (2009)"),AND(AI50="",+$C50="Colombia (2014)"),AND(AI50="",+$C50="El Salvador (2011)"),AND(AI50="",+$C50="Georgia (2013)"),AND(AI50="",+$C50="Mexico (2012)"),AND(AI50="",+$C50="Mexico (2014)"),AND(AI50="",+$C50="Panama (2016)"),AND(AI50="",+$C50="Peru (2009)"),AND(AI50="",+$C50="Peru (2011)"))</formula>
    </cfRule>
  </conditionalFormatting>
  <conditionalFormatting sqref="AN50">
    <cfRule type="expression" dxfId="1816" priority="74">
      <formula>AND(AN50="",+$C50="Argentina (2012)")</formula>
    </cfRule>
  </conditionalFormatting>
  <conditionalFormatting sqref="AN50">
    <cfRule type="expression" dxfId="1815" priority="75">
      <formula>AND(AN50="",+$C50="Ethiopia (2010)")</formula>
    </cfRule>
    <cfRule type="expression" dxfId="1814" priority="76">
      <formula>OR(AND(AN50="",+$C50="Albania (2015)"),AND(AN50="",+$C50="Croatia (2014)"),AND(AN50="",+$C50="Poland (2014)"),AND(AN50="",+$C50="United States (2011)"),AND(AN50="",+$C50="Bolivia (2009)"),AND(AN50="",+$C50="Colombia (2014)"),AND(AN50="",+$C50="El Salvador (2011)"),AND(AN50="",+$C50="Georgia (2013)"),AND(AN50="",+$C50="Mexico (2012)"),AND(AN50="",+$C50="Mexico (2014)"),AND(AN50="",+$C50="Panama (2016)"),AND(AN50="",+$C50="Peru (2009)"),AND(AN50="",+$C50="Peru (2011)"))</formula>
    </cfRule>
  </conditionalFormatting>
  <conditionalFormatting sqref="AN50">
    <cfRule type="expression" dxfId="1813" priority="72">
      <formula>AND(AN50="",+$C50="Ethiopia (2010)")</formula>
    </cfRule>
    <cfRule type="expression" dxfId="1812" priority="73">
      <formula>OR(AND(AN50="",+$C50="Albania (2015)"),AND(AN50="",+$C50="Croatia (2014)"),AND(AN50="",+$C50="Poland (2014)"),AND(AN50="",+$C50="United States (2011)"),AND(AN50="",+$C50="Bolivia (2009)"),AND(AN50="",+$C50="Colombia (2014)"),AND(AN50="",+$C50="El Salvador (2011)"),AND(AN50="",+$C50="Georgia (2013)"),AND(AN50="",+$C50="Mexico (2012)"),AND(AN50="",+$C50="Mexico (2014)"),AND(AN50="",+$C50="Panama (2016)"),AND(AN50="",+$C50="Peru (2009)"),AND(AN50="",+$C50="Peru (2011)"))</formula>
    </cfRule>
  </conditionalFormatting>
  <conditionalFormatting sqref="AS50">
    <cfRule type="expression" dxfId="1811" priority="69">
      <formula>AND(AS50="",+$C50="Argentina (2012)")</formula>
    </cfRule>
  </conditionalFormatting>
  <conditionalFormatting sqref="AS50">
    <cfRule type="expression" dxfId="1810" priority="70">
      <formula>AND(AS50="",+$C50="Ethiopia (2010)")</formula>
    </cfRule>
    <cfRule type="expression" dxfId="1809" priority="71">
      <formula>OR(AND(AS50="",+$C50="Albania (2015)"),AND(AS50="",+$C50="Croatia (2014)"),AND(AS50="",+$C50="Poland (2014)"),AND(AS50="",+$C50="United States (2011)"),AND(AS50="",+$C50="Bolivia (2009)"),AND(AS50="",+$C50="Colombia (2014)"),AND(AS50="",+$C50="El Salvador (2011)"),AND(AS50="",+$C50="Georgia (2013)"),AND(AS50="",+$C50="Mexico (2012)"),AND(AS50="",+$C50="Mexico (2014)"),AND(AS50="",+$C50="Panama (2016)"),AND(AS50="",+$C50="Peru (2009)"),AND(AS50="",+$C50="Peru (2011)"))</formula>
    </cfRule>
  </conditionalFormatting>
  <conditionalFormatting sqref="AS50">
    <cfRule type="expression" dxfId="1808" priority="67">
      <formula>AND(AS50="",+$C50="Ethiopia (2010)")</formula>
    </cfRule>
    <cfRule type="expression" dxfId="1807" priority="68">
      <formula>OR(AND(AS50="",+$C50="Albania (2015)"),AND(AS50="",+$C50="Croatia (2014)"),AND(AS50="",+$C50="Poland (2014)"),AND(AS50="",+$C50="United States (2011)"),AND(AS50="",+$C50="Bolivia (2009)"),AND(AS50="",+$C50="Colombia (2014)"),AND(AS50="",+$C50="El Salvador (2011)"),AND(AS50="",+$C50="Georgia (2013)"),AND(AS50="",+$C50="Mexico (2012)"),AND(AS50="",+$C50="Mexico (2014)"),AND(AS50="",+$C50="Panama (2016)"),AND(AS50="",+$C50="Peru (2009)"),AND(AS50="",+$C50="Peru (2011)"))</formula>
    </cfRule>
  </conditionalFormatting>
  <conditionalFormatting sqref="AX50">
    <cfRule type="expression" dxfId="1806" priority="64">
      <formula>AND(AX50="",+$C50="Argentina (2012)")</formula>
    </cfRule>
  </conditionalFormatting>
  <conditionalFormatting sqref="AX50">
    <cfRule type="expression" dxfId="1805" priority="65">
      <formula>AND(AX50="",+$C50="Ethiopia (2010)")</formula>
    </cfRule>
    <cfRule type="expression" dxfId="1804" priority="66">
      <formula>OR(AND(AX50="",+$C50="Albania (2015)"),AND(AX50="",+$C50="Croatia (2014)"),AND(AX50="",+$C50="Poland (2014)"),AND(AX50="",+$C50="United States (2011)"),AND(AX50="",+$C50="Bolivia (2009)"),AND(AX50="",+$C50="Colombia (2014)"),AND(AX50="",+$C50="El Salvador (2011)"),AND(AX50="",+$C50="Georgia (2013)"),AND(AX50="",+$C50="Mexico (2012)"),AND(AX50="",+$C50="Mexico (2014)"),AND(AX50="",+$C50="Panama (2016)"),AND(AX50="",+$C50="Peru (2009)"),AND(AX50="",+$C50="Peru (2011)"))</formula>
    </cfRule>
  </conditionalFormatting>
  <conditionalFormatting sqref="AX50">
    <cfRule type="expression" dxfId="1803" priority="62">
      <formula>AND(AX50="",+$C50="Ethiopia (2010)")</formula>
    </cfRule>
    <cfRule type="expression" dxfId="1802" priority="63">
      <formula>OR(AND(AX50="",+$C50="Albania (2015)"),AND(AX50="",+$C50="Croatia (2014)"),AND(AX50="",+$C50="Poland (2014)"),AND(AX50="",+$C50="United States (2011)"),AND(AX50="",+$C50="Bolivia (2009)"),AND(AX50="",+$C50="Colombia (2014)"),AND(AX50="",+$C50="El Salvador (2011)"),AND(AX50="",+$C50="Georgia (2013)"),AND(AX50="",+$C50="Mexico (2012)"),AND(AX50="",+$C50="Mexico (2014)"),AND(AX50="",+$C50="Panama (2016)"),AND(AX50="",+$C50="Peru (2009)"),AND(AX50="",+$C50="Peru (2011)"))</formula>
    </cfRule>
  </conditionalFormatting>
  <conditionalFormatting sqref="BC50">
    <cfRule type="expression" dxfId="1801" priority="54">
      <formula>AND(BC50="",+$C50="Argentina (2012)")</formula>
    </cfRule>
  </conditionalFormatting>
  <conditionalFormatting sqref="BC50">
    <cfRule type="expression" dxfId="1800" priority="55">
      <formula>AND(BC50="",+$C50="Ethiopia (2010)")</formula>
    </cfRule>
    <cfRule type="expression" dxfId="1799" priority="56">
      <formula>OR(AND(BC50="",+$C50="Albania (2015)"),AND(BC50="",+$C50="Croatia (2014)"),AND(BC50="",+$C50="Poland (2014)"),AND(BC50="",+$C50="United States (2011)"),AND(BC50="",+$C50="Bolivia (2009)"),AND(BC50="",+$C50="Colombia (2014)"),AND(BC50="",+$C50="El Salvador (2011)"),AND(BC50="",+$C50="Georgia (2013)"),AND(BC50="",+$C50="Mexico (2012)"),AND(BC50="",+$C50="Mexico (2014)"),AND(BC50="",+$C50="Panama (2016)"),AND(BC50="",+$C50="Peru (2009)"),AND(BC50="",+$C50="Peru (2011)"))</formula>
    </cfRule>
  </conditionalFormatting>
  <conditionalFormatting sqref="BC50">
    <cfRule type="expression" dxfId="1798" priority="52">
      <formula>AND(BC50="",+$C50="Ethiopia (2010)")</formula>
    </cfRule>
    <cfRule type="expression" dxfId="1797" priority="53">
      <formula>OR(AND(BC50="",+$C50="Albania (2015)"),AND(BC50="",+$C50="Croatia (2014)"),AND(BC50="",+$C50="Poland (2014)"),AND(BC50="",+$C50="United States (2011)"),AND(BC50="",+$C50="Bolivia (2009)"),AND(BC50="",+$C50="Colombia (2014)"),AND(BC50="",+$C50="El Salvador (2011)"),AND(BC50="",+$C50="Georgia (2013)"),AND(BC50="",+$C50="Mexico (2012)"),AND(BC50="",+$C50="Mexico (2014)"),AND(BC50="",+$C50="Panama (2016)"),AND(BC50="",+$C50="Peru (2009)"),AND(BC50="",+$C50="Peru (2011)"))</formula>
    </cfRule>
  </conditionalFormatting>
  <conditionalFormatting sqref="BH50">
    <cfRule type="expression" dxfId="1796" priority="49">
      <formula>AND(BH50="",+$C50="Argentina (2012)")</formula>
    </cfRule>
  </conditionalFormatting>
  <conditionalFormatting sqref="BH50">
    <cfRule type="expression" dxfId="1795" priority="50">
      <formula>AND(BH50="",+$C50="Ethiopia (2010)")</formula>
    </cfRule>
    <cfRule type="expression" dxfId="1794" priority="51">
      <formula>OR(AND(BH50="",+$C50="Albania (2015)"),AND(BH50="",+$C50="Croatia (2014)"),AND(BH50="",+$C50="Poland (2014)"),AND(BH50="",+$C50="United States (2011)"),AND(BH50="",+$C50="Bolivia (2009)"),AND(BH50="",+$C50="Colombia (2014)"),AND(BH50="",+$C50="El Salvador (2011)"),AND(BH50="",+$C50="Georgia (2013)"),AND(BH50="",+$C50="Mexico (2012)"),AND(BH50="",+$C50="Mexico (2014)"),AND(BH50="",+$C50="Panama (2016)"),AND(BH50="",+$C50="Peru (2009)"),AND(BH50="",+$C50="Peru (2011)"))</formula>
    </cfRule>
  </conditionalFormatting>
  <conditionalFormatting sqref="BH50">
    <cfRule type="expression" dxfId="1793" priority="47">
      <formula>AND(BH50="",+$C50="Ethiopia (2010)")</formula>
    </cfRule>
    <cfRule type="expression" dxfId="1792" priority="48">
      <formula>OR(AND(BH50="",+$C50="Albania (2015)"),AND(BH50="",+$C50="Croatia (2014)"),AND(BH50="",+$C50="Poland (2014)"),AND(BH50="",+$C50="United States (2011)"),AND(BH50="",+$C50="Bolivia (2009)"),AND(BH50="",+$C50="Colombia (2014)"),AND(BH50="",+$C50="El Salvador (2011)"),AND(BH50="",+$C50="Georgia (2013)"),AND(BH50="",+$C50="Mexico (2012)"),AND(BH50="",+$C50="Mexico (2014)"),AND(BH50="",+$C50="Panama (2016)"),AND(BH50="",+$C50="Peru (2009)"),AND(BH50="",+$C50="Peru (2011)"))</formula>
    </cfRule>
  </conditionalFormatting>
  <conditionalFormatting sqref="AO23">
    <cfRule type="expression" dxfId="1791" priority="44">
      <formula>AND(AO23="",+$C23="Argentina (2012)")</formula>
    </cfRule>
  </conditionalFormatting>
  <conditionalFormatting sqref="AO23">
    <cfRule type="expression" dxfId="1790" priority="45">
      <formula>AND(AO23="",+$C23="Ethiopia (2010)")</formula>
    </cfRule>
    <cfRule type="expression" dxfId="1789" priority="46">
      <formula>OR(AND(AO23="",+$C23="Albania (2015)"),AND(AO23="",+$C23="Croatia (2014)"),AND(AO23="",+$C23="Poland (2014)"),AND(AO23="",+$C23="United States (2011)"),AND(AO23="",+$C23="Bolivia (2009)"),AND(AO23="",+$C23="Colombia (2014)"),AND(AO23="",+$C23="El Salvador (2011)"),AND(AO23="",+$C23="Georgia (2013)"),AND(AO23="",+$C23="Mexico (2012)"),AND(AO23="",+$C23="Mexico (2014)"),AND(AO23="",+$C23="Panama (2016)"),AND(AO23="",+$C23="Peru (2009)"),AND(AO23="",+$C23="Peru (2011)"))</formula>
    </cfRule>
  </conditionalFormatting>
  <conditionalFormatting sqref="AT23">
    <cfRule type="expression" dxfId="1788" priority="41">
      <formula>AND(AT23="",+$C23="Argentina (2012)")</formula>
    </cfRule>
  </conditionalFormatting>
  <conditionalFormatting sqref="AT23">
    <cfRule type="expression" dxfId="1787" priority="42">
      <formula>AND(AT23="",+$C23="Ethiopia (2010)")</formula>
    </cfRule>
    <cfRule type="expression" dxfId="1786" priority="43">
      <formula>OR(AND(AT23="",+$C23="Albania (2015)"),AND(AT23="",+$C23="Croatia (2014)"),AND(AT23="",+$C23="Poland (2014)"),AND(AT23="",+$C23="United States (2011)"),AND(AT23="",+$C23="Bolivia (2009)"),AND(AT23="",+$C23="Colombia (2014)"),AND(AT23="",+$C23="El Salvador (2011)"),AND(AT23="",+$C23="Georgia (2013)"),AND(AT23="",+$C23="Mexico (2012)"),AND(AT23="",+$C23="Mexico (2014)"),AND(AT23="",+$C23="Panama (2016)"),AND(AT23="",+$C23="Peru (2009)"),AND(AT23="",+$C23="Peru (2011)"))</formula>
    </cfRule>
  </conditionalFormatting>
  <conditionalFormatting sqref="W23:X23">
    <cfRule type="expression" dxfId="1785" priority="38">
      <formula>AND(W23="",+$C23="Argentina (2012)")</formula>
    </cfRule>
  </conditionalFormatting>
  <conditionalFormatting sqref="W23:X23">
    <cfRule type="expression" dxfId="1784" priority="39">
      <formula>OR(AND(W23="",+$C23="Ghana (2012)"),AND(W23="",+$C23="South Africa (2010)"),AND(W23="",+$C23="Sri Lanka (2009)"),AND(W23="",+$C23="Tanzania (2011)"))</formula>
    </cfRule>
    <cfRule type="expression" dxfId="1783" priority="40">
      <formula>OR(AND(W23="",+$C23="Albania (2015)"),AND(W23="",+$C23="Croatia (2014)"),AND(W23="",+$C23="Poland (2014)"),AND(W23="",+$C23="United States (2011)"),AND(W23="",+$C23="Bolivia (2009)"),AND(W23="",+$C23="Colombia (2014)"),AND(W23="",+$C23="Ecuador (2011)"),AND(W23="",+$C23="El Salvador (2011)"),AND(W23="",+$C23="Ethiopia (2010)"),AND(W23="",+$C23="Georgia (2013)"),AND(W23="",+$C23="Iran (2011)"),AND(W23="",+$C23="Mexico (2012)"),AND(W23="",+$C23="Mexico (2014)"),AND(W23="",+$C23="Panama (2016)"),AND(W23="",+$C23="Paraguay (2014) "),AND(W23="",+$C23="Peru (2009)"),AND(W23="",+$C23="Peru (2011)"),AND(W23="",+$C23="Uganda (2012)"))</formula>
    </cfRule>
  </conditionalFormatting>
  <conditionalFormatting sqref="Y23">
    <cfRule type="expression" dxfId="1782" priority="36">
      <formula>AND(Y23="",+$C23="Ethiopia (2010)")</formula>
    </cfRule>
    <cfRule type="expression" dxfId="1781" priority="37">
      <formula>OR(AND(Y23="",+$C23="Albania (2015)"),AND(Y23="",+$C23="Croatia (2014)"),AND(Y23="",+$C23="Poland (2014)"),AND(Y23="",+$C23="United States (2011)"),AND(Y23="",+$C23="Bolivia (2009)"),AND(Y23="",+$C23="Colombia (2014)"),AND(Y23="",+$C23="El Salvador (2011)"),AND(Y23="",+$C23="Georgia (2013)"),AND(Y23="",+$C23="Mexico (2012)"),AND(Y23="",+$C23="Mexico (2014)"),AND(Y23="",+$C23="Panama (2016)"),AND(Y23="",+$C23="Peru (2009)"),AND(Y23="",+$C23="Peru (2011)"))</formula>
    </cfRule>
  </conditionalFormatting>
  <conditionalFormatting sqref="Y23">
    <cfRule type="expression" dxfId="1780" priority="35">
      <formula>AND(Y23="",+$C23="Argentina (2012)")</formula>
    </cfRule>
  </conditionalFormatting>
  <conditionalFormatting sqref="AB23:AC23">
    <cfRule type="expression" dxfId="1779" priority="32">
      <formula>AND(AB23="",+$C23="Argentina (2012)")</formula>
    </cfRule>
  </conditionalFormatting>
  <conditionalFormatting sqref="AB23:AC23">
    <cfRule type="expression" dxfId="1778" priority="33">
      <formula>OR(AND(AB23="",+$C23="Ghana (2012)"),AND(AB23="",+$C23="South Africa (2010)"),AND(AB23="",+$C23="Sri Lanka (2009)"),AND(AB23="",+$C23="Tanzania (2011)"))</formula>
    </cfRule>
    <cfRule type="expression" dxfId="1777" priority="34">
      <formula>OR(AND(AB23="",+$C23="Albania (2015)"),AND(AB23="",+$C23="Croatia (2014)"),AND(AB23="",+$C23="Poland (2014)"),AND(AB23="",+$C23="United States (2011)"),AND(AB23="",+$C23="Bolivia (2009)"),AND(AB23="",+$C23="Colombia (2014)"),AND(AB23="",+$C23="Ecuador (2011)"),AND(AB23="",+$C23="El Salvador (2011)"),AND(AB23="",+$C23="Ethiopia (2010)"),AND(AB23="",+$C23="Georgia (2013)"),AND(AB23="",+$C23="Iran (2011)"),AND(AB23="",+$C23="Mexico (2012)"),AND(AB23="",+$C23="Mexico (2014)"),AND(AB23="",+$C23="Panama (2016)"),AND(AB23="",+$C23="Paraguay (2014) "),AND(AB23="",+$C23="Peru (2009)"),AND(AB23="",+$C23="Peru (2011)"),AND(AB23="",+$C23="Uganda (2012)"))</formula>
    </cfRule>
  </conditionalFormatting>
  <conditionalFormatting sqref="AD23">
    <cfRule type="expression" dxfId="1776" priority="30">
      <formula>AND(AD23="",+$C23="Ethiopia (2010)")</formula>
    </cfRule>
    <cfRule type="expression" dxfId="1775" priority="31">
      <formula>OR(AND(AD23="",+$C23="Albania (2015)"),AND(AD23="",+$C23="Croatia (2014)"),AND(AD23="",+$C23="Poland (2014)"),AND(AD23="",+$C23="United States (2011)"),AND(AD23="",+$C23="Bolivia (2009)"),AND(AD23="",+$C23="Colombia (2014)"),AND(AD23="",+$C23="El Salvador (2011)"),AND(AD23="",+$C23="Georgia (2013)"),AND(AD23="",+$C23="Mexico (2012)"),AND(AD23="",+$C23="Mexico (2014)"),AND(AD23="",+$C23="Panama (2016)"),AND(AD23="",+$C23="Peru (2009)"),AND(AD23="",+$C23="Peru (2011)"))</formula>
    </cfRule>
  </conditionalFormatting>
  <conditionalFormatting sqref="AD23">
    <cfRule type="expression" dxfId="1774" priority="29">
      <formula>AND(AD23="",+$C23="Argentina (2012)")</formula>
    </cfRule>
  </conditionalFormatting>
  <conditionalFormatting sqref="BA23:BB23">
    <cfRule type="expression" dxfId="1773" priority="26">
      <formula>AND(BA23="",+$C23="Argentina (2012)")</formula>
    </cfRule>
  </conditionalFormatting>
  <conditionalFormatting sqref="BA23:BB23">
    <cfRule type="expression" dxfId="1772" priority="27">
      <formula>OR(AND(BA23="",+$C23="Ghana (2012)"),AND(BA23="",+$C23="South Africa (2010)"),AND(BA23="",+$C23="Sri Lanka (2009)"),AND(BA23="",+$C23="Tanzania (2011)"))</formula>
    </cfRule>
    <cfRule type="expression" dxfId="1771" priority="28">
      <formula>OR(AND(BA23="",+$C23="Albania (2015)"),AND(BA23="",+$C23="Croatia (2014)"),AND(BA23="",+$C23="Poland (2014)"),AND(BA23="",+$C23="United States (2011)"),AND(BA23="",+$C23="Bolivia (2009)"),AND(BA23="",+$C23="Colombia (2014)"),AND(BA23="",+$C23="Ecuador (2011)"),AND(BA23="",+$C23="El Salvador (2011)"),AND(BA23="",+$C23="Ethiopia (2010)"),AND(BA23="",+$C23="Georgia (2013)"),AND(BA23="",+$C23="Iran (2011)"),AND(BA23="",+$C23="Mexico (2012)"),AND(BA23="",+$C23="Mexico (2014)"),AND(BA23="",+$C23="Panama (2016)"),AND(BA23="",+$C23="Paraguay (2014) "),AND(BA23="",+$C23="Peru (2009)"),AND(BA23="",+$C23="Peru (2011)"),AND(BA23="",+$C23="Uganda (2012)"))</formula>
    </cfRule>
  </conditionalFormatting>
  <conditionalFormatting sqref="BC23">
    <cfRule type="expression" dxfId="1770" priority="23">
      <formula>AND(BC23="",+$C23="Argentina (2012)")</formula>
    </cfRule>
  </conditionalFormatting>
  <conditionalFormatting sqref="BC23">
    <cfRule type="expression" dxfId="1769" priority="24">
      <formula>AND(BC23="",+$C23="Ethiopia (2010)")</formula>
    </cfRule>
    <cfRule type="expression" dxfId="1768" priority="25">
      <formula>OR(AND(BC23="",+$C23="Albania (2015)"),AND(BC23="",+$C23="Croatia (2014)"),AND(BC23="",+$C23="Poland (2014)"),AND(BC23="",+$C23="United States (2011)"),AND(BC23="",+$C23="Bolivia (2009)"),AND(BC23="",+$C23="Colombia (2014)"),AND(BC23="",+$C23="El Salvador (2011)"),AND(BC23="",+$C23="Georgia (2013)"),AND(BC23="",+$C23="Mexico (2012)"),AND(BC23="",+$C23="Mexico (2014)"),AND(BC23="",+$C23="Panama (2016)"),AND(BC23="",+$C23="Peru (2009)"),AND(BC23="",+$C23="Peru (2011)"))</formula>
    </cfRule>
  </conditionalFormatting>
  <conditionalFormatting sqref="BC23">
    <cfRule type="expression" dxfId="1767" priority="21">
      <formula>AND(BC23="",+$C23="Ethiopia (2010)")</formula>
    </cfRule>
    <cfRule type="expression" dxfId="1766" priority="22">
      <formula>OR(AND(BC23="",+$C23="Albania (2015)"),AND(BC23="",+$C23="Croatia (2014)"),AND(BC23="",+$C23="Poland (2014)"),AND(BC23="",+$C23="United States (2011)"),AND(BC23="",+$C23="Bolivia (2009)"),AND(BC23="",+$C23="Colombia (2014)"),AND(BC23="",+$C23="El Salvador (2011)"),AND(BC23="",+$C23="Georgia (2013)"),AND(BC23="",+$C23="Mexico (2012)"),AND(BC23="",+$C23="Mexico (2014)"),AND(BC23="",+$C23="Panama (2016)"),AND(BC23="",+$C23="Peru (2009)"),AND(BC23="",+$C23="Peru (2011)"))</formula>
    </cfRule>
  </conditionalFormatting>
  <conditionalFormatting sqref="BF23:BG23">
    <cfRule type="expression" dxfId="1765" priority="18">
      <formula>AND(BF23="",+$C23="Argentina (2012)")</formula>
    </cfRule>
  </conditionalFormatting>
  <conditionalFormatting sqref="BF23:BG23">
    <cfRule type="expression" dxfId="1764" priority="19">
      <formula>OR(AND(BF23="",+$C23="Ghana (2012)"),AND(BF23="",+$C23="South Africa (2010)"),AND(BF23="",+$C23="Sri Lanka (2009)"),AND(BF23="",+$C23="Tanzania (2011)"))</formula>
    </cfRule>
    <cfRule type="expression" dxfId="1763" priority="20">
      <formula>OR(AND(BF23="",+$C23="Albania (2015)"),AND(BF23="",+$C23="Croatia (2014)"),AND(BF23="",+$C23="Poland (2014)"),AND(BF23="",+$C23="United States (2011)"),AND(BF23="",+$C23="Bolivia (2009)"),AND(BF23="",+$C23="Colombia (2014)"),AND(BF23="",+$C23="Ecuador (2011)"),AND(BF23="",+$C23="El Salvador (2011)"),AND(BF23="",+$C23="Ethiopia (2010)"),AND(BF23="",+$C23="Georgia (2013)"),AND(BF23="",+$C23="Iran (2011)"),AND(BF23="",+$C23="Mexico (2012)"),AND(BF23="",+$C23="Mexico (2014)"),AND(BF23="",+$C23="Panama (2016)"),AND(BF23="",+$C23="Paraguay (2014) "),AND(BF23="",+$C23="Peru (2009)"),AND(BF23="",+$C23="Peru (2011)"),AND(BF23="",+$C23="Uganda (2012)"))</formula>
    </cfRule>
  </conditionalFormatting>
  <conditionalFormatting sqref="BH23">
    <cfRule type="expression" dxfId="1762" priority="15">
      <formula>AND(BH23="",+$C23="Argentina (2012)")</formula>
    </cfRule>
  </conditionalFormatting>
  <conditionalFormatting sqref="BH23">
    <cfRule type="expression" dxfId="1761" priority="16">
      <formula>AND(BH23="",+$C23="Ethiopia (2010)")</formula>
    </cfRule>
    <cfRule type="expression" dxfId="1760" priority="17">
      <formula>OR(AND(BH23="",+$C23="Albania (2015)"),AND(BH23="",+$C23="Croatia (2014)"),AND(BH23="",+$C23="Poland (2014)"),AND(BH23="",+$C23="United States (2011)"),AND(BH23="",+$C23="Bolivia (2009)"),AND(BH23="",+$C23="Colombia (2014)"),AND(BH23="",+$C23="El Salvador (2011)"),AND(BH23="",+$C23="Georgia (2013)"),AND(BH23="",+$C23="Mexico (2012)"),AND(BH23="",+$C23="Mexico (2014)"),AND(BH23="",+$C23="Panama (2016)"),AND(BH23="",+$C23="Peru (2009)"),AND(BH23="",+$C23="Peru (2011)"))</formula>
    </cfRule>
  </conditionalFormatting>
  <conditionalFormatting sqref="BH23">
    <cfRule type="expression" dxfId="1759" priority="13">
      <formula>AND(BH23="",+$C23="Ethiopia (2010)")</formula>
    </cfRule>
    <cfRule type="expression" dxfId="1758" priority="14">
      <formula>OR(AND(BH23="",+$C23="Albania (2015)"),AND(BH23="",+$C23="Croatia (2014)"),AND(BH23="",+$C23="Poland (2014)"),AND(BH23="",+$C23="United States (2011)"),AND(BH23="",+$C23="Bolivia (2009)"),AND(BH23="",+$C23="Colombia (2014)"),AND(BH23="",+$C23="El Salvador (2011)"),AND(BH23="",+$C23="Georgia (2013)"),AND(BH23="",+$C23="Mexico (2012)"),AND(BH23="",+$C23="Mexico (2014)"),AND(BH23="",+$C23="Panama (2016)"),AND(BH23="",+$C23="Peru (2009)"),AND(BH23="",+$C23="Peru (2011)"))</formula>
    </cfRule>
  </conditionalFormatting>
  <conditionalFormatting sqref="AN23">
    <cfRule type="expression" dxfId="1757" priority="10">
      <formula>AND(AN23="",+$C23="Argentina (2012)")</formula>
    </cfRule>
  </conditionalFormatting>
  <conditionalFormatting sqref="AN23">
    <cfRule type="expression" dxfId="1756" priority="11">
      <formula>AND(AN23="",+$C23="Ethiopia (2010)")</formula>
    </cfRule>
    <cfRule type="expression" dxfId="1755" priority="12">
      <formula>OR(AND(AN23="",+$C23="Albania (2015)"),AND(AN23="",+$C23="Croatia (2014)"),AND(AN23="",+$C23="Poland (2014)"),AND(AN23="",+$C23="United States (2011)"),AND(AN23="",+$C23="Bolivia (2009)"),AND(AN23="",+$C23="Colombia (2014)"),AND(AN23="",+$C23="El Salvador (2011)"),AND(AN23="",+$C23="Georgia (2013)"),AND(AN23="",+$C23="Mexico (2012)"),AND(AN23="",+$C23="Mexico (2014)"),AND(AN23="",+$C23="Panama (2016)"),AND(AN23="",+$C23="Peru (2009)"),AND(AN23="",+$C23="Peru (2011)"))</formula>
    </cfRule>
  </conditionalFormatting>
  <conditionalFormatting sqref="AN23">
    <cfRule type="expression" dxfId="1754" priority="8">
      <formula>AND(AN23="",+$C23="Ethiopia (2010)")</formula>
    </cfRule>
    <cfRule type="expression" dxfId="1753" priority="9">
      <formula>OR(AND(AN23="",+$C23="Albania (2015)"),AND(AN23="",+$C23="Croatia (2014)"),AND(AN23="",+$C23="Poland (2014)"),AND(AN23="",+$C23="United States (2011)"),AND(AN23="",+$C23="Bolivia (2009)"),AND(AN23="",+$C23="Colombia (2014)"),AND(AN23="",+$C23="El Salvador (2011)"),AND(AN23="",+$C23="Georgia (2013)"),AND(AN23="",+$C23="Mexico (2012)"),AND(AN23="",+$C23="Mexico (2014)"),AND(AN23="",+$C23="Panama (2016)"),AND(AN23="",+$C23="Peru (2009)"),AND(AN23="",+$C23="Peru (2011)"))</formula>
    </cfRule>
  </conditionalFormatting>
  <conditionalFormatting sqref="AS23">
    <cfRule type="expression" dxfId="1752" priority="5">
      <formula>AND(AS23="",+$C23="Argentina (2012)")</formula>
    </cfRule>
  </conditionalFormatting>
  <conditionalFormatting sqref="AS23">
    <cfRule type="expression" dxfId="1751" priority="6">
      <formula>AND(AS23="",+$C23="Ethiopia (2010)")</formula>
    </cfRule>
    <cfRule type="expression" dxfId="1750" priority="7">
      <formula>OR(AND(AS23="",+$C23="Albania (2015)"),AND(AS23="",+$C23="Croatia (2014)"),AND(AS23="",+$C23="Poland (2014)"),AND(AS23="",+$C23="United States (2011)"),AND(AS23="",+$C23="Bolivia (2009)"),AND(AS23="",+$C23="Colombia (2014)"),AND(AS23="",+$C23="El Salvador (2011)"),AND(AS23="",+$C23="Georgia (2013)"),AND(AS23="",+$C23="Mexico (2012)"),AND(AS23="",+$C23="Mexico (2014)"),AND(AS23="",+$C23="Panama (2016)"),AND(AS23="",+$C23="Peru (2009)"),AND(AS23="",+$C23="Peru (2011)"))</formula>
    </cfRule>
  </conditionalFormatting>
  <conditionalFormatting sqref="AS23:AS24">
    <cfRule type="expression" dxfId="1749" priority="3">
      <formula>AND(AS23="",+$C23="Ethiopia (2010)")</formula>
    </cfRule>
    <cfRule type="expression" dxfId="1748" priority="4">
      <formula>OR(AND(AS23="",+$C23="Albania (2015)"),AND(AS23="",+$C23="Croatia (2014)"),AND(AS23="",+$C23="Poland (2014)"),AND(AS23="",+$C23="United States (2011)"),AND(AS23="",+$C23="Bolivia (2009)"),AND(AS23="",+$C23="Colombia (2014)"),AND(AS23="",+$C23="El Salvador (2011)"),AND(AS23="",+$C23="Georgia (2013)"),AND(AS23="",+$C23="Mexico (2012)"),AND(AS23="",+$C23="Mexico (2014)"),AND(AS23="",+$C23="Panama (2016)"),AND(AS23="",+$C23="Peru (2009)"),AND(AS23="",+$C23="Peru (2011)"))</formula>
    </cfRule>
  </conditionalFormatting>
  <conditionalFormatting sqref="M27">
    <cfRule type="expression" dxfId="1747" priority="2">
      <formula>AND(M27="",+$C27="Argentina (2012)")</formula>
    </cfRule>
  </conditionalFormatting>
  <conditionalFormatting sqref="M27">
    <cfRule type="expression" dxfId="1746" priority="1">
      <formula>OR(AND(M27="",+$C27="Albania (2015)"),AND(M27="",+$C27="Croatia (2014)"),AND(M27="",+$C27="Poland (2014)"),AND(M27="",+$C27="United States (2011)"),AND(M27="",+$C27="Bolivia (2009)"),AND(M27="",+$C27="Colombia (2014)"),AND(M27="",+$C27="El Salvador (2011)"),AND(M27="",+$C27="Georgia (2013)"),AND(M27="",+$C27="Mexico (2012)"),AND(M27="",+$C27="Mexico (2014)"),AND(M27="",+$C27="Panama (2016)"),AND(M27="",+$C27="Peru (2009)"),AND(M27="",+$C27="Peru (2011)"))</formula>
    </cfRule>
  </conditionalFormatting>
  <hyperlinks>
    <hyperlink ref="A1" location="Contents!A1" display="Go to Contents" xr:uid="{00000000-0004-0000-0700-000000000000}"/>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CA16-534C-47B2-83C2-3F2519D195C1}">
  <dimension ref="A1:CR178"/>
  <sheetViews>
    <sheetView showGridLines="0" topLeftCell="K1" zoomScale="84" zoomScaleNormal="116" workbookViewId="0">
      <selection activeCell="AY4" sqref="AY4"/>
    </sheetView>
  </sheetViews>
  <sheetFormatPr baseColWidth="10" defaultColWidth="11.33203125" defaultRowHeight="15"/>
  <cols>
    <col min="1" max="2" width="5" style="24" customWidth="1" collapsed="1"/>
    <col min="3" max="3" width="26.33203125" style="54" customWidth="1" collapsed="1"/>
    <col min="4" max="6" width="17.33203125" style="54" customWidth="1" collapsed="1"/>
    <col min="7" max="7" width="29" style="54" customWidth="1" collapsed="1"/>
    <col min="8" max="10" width="13.33203125" style="24" customWidth="1" collapsed="1"/>
    <col min="11" max="12" width="15.33203125" style="24" customWidth="1" collapsed="1"/>
    <col min="13" max="13" width="21.83203125" style="24" customWidth="1" collapsed="1"/>
    <col min="14" max="14" width="2.83203125" style="24" customWidth="1" collapsed="1"/>
    <col min="15" max="15" width="11" style="54" customWidth="1" collapsed="1"/>
    <col min="16" max="16" width="9.6640625" style="54" customWidth="1" collapsed="1"/>
    <col min="17" max="17" width="17" style="54" customWidth="1" collapsed="1"/>
    <col min="18" max="18" width="12.83203125" style="54" customWidth="1" collapsed="1"/>
    <col min="19" max="19" width="1.6640625" style="54" customWidth="1" collapsed="1"/>
    <col min="20" max="20" width="11" style="54" customWidth="1" collapsed="1"/>
    <col min="21" max="21" width="9.6640625" style="54" customWidth="1" collapsed="1"/>
    <col min="22" max="22" width="19.6640625" style="54" customWidth="1" collapsed="1"/>
    <col min="23" max="23" width="12.1640625" style="54" customWidth="1" collapsed="1"/>
    <col min="24" max="24" width="1.6640625" style="54" customWidth="1" collapsed="1"/>
    <col min="25" max="25" width="11" style="54" customWidth="1" collapsed="1"/>
    <col min="26" max="26" width="9.33203125" style="54" customWidth="1" collapsed="1"/>
    <col min="27" max="27" width="18.33203125" style="54" customWidth="1" collapsed="1"/>
    <col min="28" max="28" width="12.5" style="54" customWidth="1" collapsed="1"/>
    <col min="29" max="29" width="2.33203125" style="54" customWidth="1" collapsed="1"/>
    <col min="30" max="30" width="9.83203125" style="24" customWidth="1" collapsed="1"/>
    <col min="31" max="31" width="9.5" style="24" customWidth="1" collapsed="1"/>
    <col min="32" max="32" width="17.33203125" style="24" customWidth="1" collapsed="1"/>
    <col min="33" max="33" width="13.1640625" style="24" customWidth="1" collapsed="1"/>
    <col min="34" max="34" width="1.6640625" style="24" customWidth="1" collapsed="1"/>
    <col min="35" max="35" width="9.83203125" style="24" customWidth="1" collapsed="1"/>
    <col min="36" max="36" width="9.5" style="24" customWidth="1" collapsed="1"/>
    <col min="37" max="37" width="17.33203125" style="24" customWidth="1" collapsed="1"/>
    <col min="38" max="38" width="13.5" style="24" customWidth="1" collapsed="1"/>
    <col min="39" max="39" width="1.6640625" style="24" customWidth="1" collapsed="1"/>
    <col min="40" max="40" width="9.83203125" style="24" customWidth="1" collapsed="1"/>
    <col min="41" max="41" width="9.5" style="24" customWidth="1" collapsed="1"/>
    <col min="42" max="42" width="17.33203125" style="24" customWidth="1" collapsed="1"/>
    <col min="43" max="43" width="13.33203125" style="24" customWidth="1" collapsed="1"/>
    <col min="44" max="44" width="2.33203125" style="54" customWidth="1" collapsed="1"/>
    <col min="45" max="45" width="9.83203125" style="24" customWidth="1" collapsed="1"/>
    <col min="46" max="46" width="9.1640625" style="24" customWidth="1" collapsed="1"/>
    <col min="47" max="47" width="17.33203125" style="24" customWidth="1" collapsed="1"/>
    <col min="48" max="48" width="12.1640625" style="24" customWidth="1" collapsed="1"/>
    <col min="49" max="49" width="1.6640625" style="24" customWidth="1" collapsed="1"/>
    <col min="50" max="51" width="9.83203125" style="24" customWidth="1" collapsed="1"/>
    <col min="52" max="52" width="17.33203125" style="24" customWidth="1" collapsed="1"/>
    <col min="53" max="53" width="12.33203125" style="24" customWidth="1" collapsed="1"/>
    <col min="54" max="54" width="1.6640625" style="24" customWidth="1" collapsed="1"/>
    <col min="55" max="56" width="9.83203125" style="24" customWidth="1" collapsed="1"/>
    <col min="57" max="57" width="17.33203125" style="24" customWidth="1" collapsed="1"/>
    <col min="58" max="58" width="12.5" style="24" customWidth="1" collapsed="1"/>
    <col min="59" max="81" width="11.33203125" style="24" collapsed="1"/>
    <col min="82" max="96" width="11.33203125" style="24"/>
    <col min="97" max="16384" width="11.33203125" style="24" collapsed="1"/>
  </cols>
  <sheetData>
    <row r="1" spans="1:58" ht="36" customHeight="1">
      <c r="A1" s="108" t="s">
        <v>209</v>
      </c>
    </row>
    <row r="2" spans="1:58" ht="42" customHeight="1">
      <c r="A2" s="108"/>
    </row>
    <row r="3" spans="1:58" ht="31" customHeight="1">
      <c r="B3" s="1" t="s">
        <v>447</v>
      </c>
      <c r="C3" s="1"/>
      <c r="D3" s="25"/>
      <c r="E3" s="25"/>
      <c r="F3" s="78"/>
      <c r="G3" s="78"/>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row>
    <row r="4" spans="1:58" ht="19">
      <c r="B4" s="106" t="s">
        <v>0</v>
      </c>
      <c r="C4" s="515"/>
      <c r="D4" s="25"/>
      <c r="E4" s="25"/>
      <c r="F4" s="78"/>
      <c r="G4" s="78"/>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row>
    <row r="5" spans="1:58" s="26" customFormat="1" ht="17" customHeight="1" thickBot="1">
      <c r="A5" s="28"/>
      <c r="B5" s="28"/>
      <c r="C5" s="516"/>
      <c r="D5" s="264"/>
      <c r="E5" s="264"/>
      <c r="F5" s="514"/>
      <c r="G5" s="96"/>
      <c r="H5" s="97"/>
      <c r="I5" s="100"/>
      <c r="J5" s="97"/>
      <c r="K5" s="97"/>
      <c r="L5" s="100"/>
      <c r="M5" s="100"/>
      <c r="O5" s="28"/>
      <c r="P5" s="28"/>
      <c r="Q5" s="28"/>
      <c r="R5" s="28"/>
      <c r="S5" s="28"/>
      <c r="T5" s="28"/>
      <c r="U5" s="28"/>
      <c r="V5" s="28"/>
      <c r="W5" s="28"/>
      <c r="X5" s="28"/>
      <c r="Y5" s="28" t="s">
        <v>213</v>
      </c>
      <c r="Z5" s="28"/>
      <c r="AA5" s="28"/>
      <c r="AB5" s="28"/>
      <c r="AC5" s="28"/>
      <c r="AR5" s="28"/>
    </row>
    <row r="6" spans="1:58" ht="26.5" customHeight="1" thickBot="1">
      <c r="C6" s="1227" t="s">
        <v>3</v>
      </c>
      <c r="D6" s="1223" t="s">
        <v>1</v>
      </c>
      <c r="E6" s="1174" t="s">
        <v>4</v>
      </c>
      <c r="F6" s="1225" t="s">
        <v>85</v>
      </c>
      <c r="G6" s="1174" t="s">
        <v>240</v>
      </c>
      <c r="H6" s="1174" t="s">
        <v>241</v>
      </c>
      <c r="I6" s="1226" t="s">
        <v>360</v>
      </c>
      <c r="J6" s="1226" t="s">
        <v>298</v>
      </c>
      <c r="K6" s="1227" t="s">
        <v>242</v>
      </c>
      <c r="L6" s="1227" t="s">
        <v>361</v>
      </c>
      <c r="M6" s="1232" t="s">
        <v>410</v>
      </c>
      <c r="N6" s="94"/>
      <c r="O6" s="1234" t="s">
        <v>239</v>
      </c>
      <c r="P6" s="1234"/>
      <c r="Q6" s="1234"/>
      <c r="R6" s="1234"/>
      <c r="S6" s="1234"/>
      <c r="T6" s="1234"/>
      <c r="U6" s="1234"/>
      <c r="V6" s="1234"/>
      <c r="W6" s="1234"/>
      <c r="X6" s="1234"/>
      <c r="Y6" s="1234"/>
      <c r="Z6" s="1234"/>
      <c r="AA6" s="1234"/>
      <c r="AB6" s="1234"/>
      <c r="AC6" s="1234"/>
      <c r="AD6" s="1234"/>
      <c r="AE6" s="1234"/>
      <c r="AF6" s="1234"/>
      <c r="AG6" s="1234"/>
      <c r="AH6" s="1234"/>
      <c r="AI6" s="1234"/>
      <c r="AJ6" s="1234"/>
      <c r="AK6" s="1234"/>
      <c r="AL6" s="1234"/>
      <c r="AM6" s="1234"/>
      <c r="AN6" s="1234"/>
      <c r="AO6" s="1234"/>
      <c r="AP6" s="1234"/>
      <c r="AQ6" s="1234"/>
      <c r="AR6" s="1234"/>
      <c r="AS6" s="1234"/>
      <c r="AT6" s="1234"/>
      <c r="AU6" s="1234"/>
      <c r="AV6" s="1234"/>
      <c r="AW6" s="1234"/>
      <c r="AX6" s="1234"/>
      <c r="AY6" s="1234"/>
      <c r="AZ6" s="1234"/>
      <c r="BA6" s="1234"/>
      <c r="BB6" s="1234"/>
      <c r="BC6" s="1234"/>
      <c r="BD6" s="1234"/>
      <c r="BE6" s="1234"/>
      <c r="BF6" s="1234"/>
    </row>
    <row r="7" spans="1:58" s="27" customFormat="1" ht="15" customHeight="1">
      <c r="C7" s="1227"/>
      <c r="D7" s="1223"/>
      <c r="E7" s="1174"/>
      <c r="F7" s="1225"/>
      <c r="G7" s="1174"/>
      <c r="H7" s="1174"/>
      <c r="I7" s="1227"/>
      <c r="J7" s="1227"/>
      <c r="K7" s="1227"/>
      <c r="L7" s="1227"/>
      <c r="M7" s="1232"/>
      <c r="N7" s="240"/>
      <c r="O7" s="1235">
        <v>1.9</v>
      </c>
      <c r="P7" s="1236"/>
      <c r="Q7" s="1236"/>
      <c r="R7" s="1236"/>
      <c r="S7" s="1236"/>
      <c r="T7" s="1236"/>
      <c r="U7" s="1236"/>
      <c r="V7" s="1236"/>
      <c r="W7" s="1236"/>
      <c r="X7" s="1236"/>
      <c r="Y7" s="1236"/>
      <c r="Z7" s="1236"/>
      <c r="AA7" s="1236"/>
      <c r="AB7" s="1236"/>
      <c r="AC7" s="240"/>
      <c r="AD7" s="1236">
        <v>3.2</v>
      </c>
      <c r="AE7" s="1236"/>
      <c r="AF7" s="1236"/>
      <c r="AG7" s="1236"/>
      <c r="AH7" s="1236"/>
      <c r="AI7" s="1236"/>
      <c r="AJ7" s="1236"/>
      <c r="AK7" s="1236"/>
      <c r="AL7" s="1236"/>
      <c r="AM7" s="1236"/>
      <c r="AN7" s="1236"/>
      <c r="AO7" s="1236"/>
      <c r="AP7" s="1236"/>
      <c r="AQ7" s="1237"/>
      <c r="AR7" s="240"/>
      <c r="AS7" s="1235">
        <v>5.5</v>
      </c>
      <c r="AT7" s="1236"/>
      <c r="AU7" s="1236"/>
      <c r="AV7" s="1236"/>
      <c r="AW7" s="1236"/>
      <c r="AX7" s="1236"/>
      <c r="AY7" s="1236"/>
      <c r="AZ7" s="1236"/>
      <c r="BA7" s="1236"/>
      <c r="BB7" s="1236"/>
      <c r="BC7" s="1236"/>
      <c r="BD7" s="1236"/>
      <c r="BE7" s="1236"/>
      <c r="BF7" s="1237"/>
    </row>
    <row r="8" spans="1:58" s="27" customFormat="1" ht="15.75" customHeight="1" thickBot="1">
      <c r="C8" s="1227"/>
      <c r="D8" s="1223"/>
      <c r="E8" s="1174"/>
      <c r="F8" s="1225"/>
      <c r="G8" s="1174"/>
      <c r="H8" s="1174"/>
      <c r="I8" s="1227"/>
      <c r="J8" s="1227"/>
      <c r="K8" s="1227"/>
      <c r="L8" s="1227"/>
      <c r="M8" s="1232"/>
      <c r="N8" s="240"/>
      <c r="O8" s="1238" t="s">
        <v>411</v>
      </c>
      <c r="P8" s="1239"/>
      <c r="Q8" s="1239"/>
      <c r="R8" s="1239"/>
      <c r="S8" s="1239"/>
      <c r="T8" s="1239"/>
      <c r="U8" s="1239"/>
      <c r="V8" s="1239"/>
      <c r="W8" s="1239"/>
      <c r="X8" s="1239"/>
      <c r="Y8" s="1239"/>
      <c r="Z8" s="1239"/>
      <c r="AA8" s="1239"/>
      <c r="AB8" s="1240"/>
      <c r="AC8" s="240"/>
      <c r="AD8" s="1238" t="s">
        <v>411</v>
      </c>
      <c r="AE8" s="1239"/>
      <c r="AF8" s="1239"/>
      <c r="AG8" s="1239"/>
      <c r="AH8" s="1239"/>
      <c r="AI8" s="1239"/>
      <c r="AJ8" s="1239"/>
      <c r="AK8" s="1239"/>
      <c r="AL8" s="1239"/>
      <c r="AM8" s="1239"/>
      <c r="AN8" s="1239"/>
      <c r="AO8" s="1239"/>
      <c r="AP8" s="1239"/>
      <c r="AQ8" s="1240"/>
      <c r="AR8" s="240"/>
      <c r="AS8" s="1238" t="s">
        <v>411</v>
      </c>
      <c r="AT8" s="1239"/>
      <c r="AU8" s="1239"/>
      <c r="AV8" s="1239"/>
      <c r="AW8" s="1239"/>
      <c r="AX8" s="1239"/>
      <c r="AY8" s="1239"/>
      <c r="AZ8" s="1239"/>
      <c r="BA8" s="1239"/>
      <c r="BB8" s="1239"/>
      <c r="BC8" s="1239"/>
      <c r="BD8" s="1239"/>
      <c r="BE8" s="1239"/>
      <c r="BF8" s="1240"/>
    </row>
    <row r="9" spans="1:58" s="27" customFormat="1" ht="21.75" customHeight="1" thickBot="1">
      <c r="C9" s="1227"/>
      <c r="D9" s="1223"/>
      <c r="E9" s="1174"/>
      <c r="F9" s="1225"/>
      <c r="G9" s="1174"/>
      <c r="H9" s="1174"/>
      <c r="I9" s="1227"/>
      <c r="J9" s="1227"/>
      <c r="K9" s="1227"/>
      <c r="L9" s="1227"/>
      <c r="M9" s="1232"/>
      <c r="N9" s="240"/>
      <c r="O9" s="1229" t="s">
        <v>5</v>
      </c>
      <c r="P9" s="1230"/>
      <c r="Q9" s="1230"/>
      <c r="R9" s="1231"/>
      <c r="S9" s="240"/>
      <c r="T9" s="1229" t="s">
        <v>6</v>
      </c>
      <c r="U9" s="1230"/>
      <c r="V9" s="1230"/>
      <c r="W9" s="1231"/>
      <c r="X9" s="240"/>
      <c r="Y9" s="1229" t="s">
        <v>7</v>
      </c>
      <c r="Z9" s="1230"/>
      <c r="AA9" s="1230"/>
      <c r="AB9" s="1231"/>
      <c r="AC9" s="240"/>
      <c r="AD9" s="1229" t="s">
        <v>5</v>
      </c>
      <c r="AE9" s="1230"/>
      <c r="AF9" s="1230"/>
      <c r="AG9" s="1231"/>
      <c r="AH9" s="240"/>
      <c r="AI9" s="1229" t="s">
        <v>6</v>
      </c>
      <c r="AJ9" s="1230"/>
      <c r="AK9" s="1230"/>
      <c r="AL9" s="1231"/>
      <c r="AM9" s="240"/>
      <c r="AN9" s="1229" t="s">
        <v>87</v>
      </c>
      <c r="AO9" s="1230"/>
      <c r="AP9" s="1230"/>
      <c r="AQ9" s="1231"/>
      <c r="AR9" s="240"/>
      <c r="AS9" s="1229" t="s">
        <v>5</v>
      </c>
      <c r="AT9" s="1230"/>
      <c r="AU9" s="1230"/>
      <c r="AV9" s="1231"/>
      <c r="AW9" s="240"/>
      <c r="AX9" s="1229" t="s">
        <v>6</v>
      </c>
      <c r="AY9" s="1230"/>
      <c r="AZ9" s="1230"/>
      <c r="BA9" s="1231"/>
      <c r="BB9" s="240"/>
      <c r="BC9" s="1229" t="s">
        <v>7</v>
      </c>
      <c r="BD9" s="1230"/>
      <c r="BE9" s="1230"/>
      <c r="BF9" s="1231"/>
    </row>
    <row r="10" spans="1:58" s="29" customFormat="1" ht="47" thickTop="1" thickBot="1">
      <c r="C10" s="1228"/>
      <c r="D10" s="1224"/>
      <c r="E10" s="1175"/>
      <c r="F10" s="1185"/>
      <c r="G10" s="1175"/>
      <c r="H10" s="1175"/>
      <c r="I10" s="1228"/>
      <c r="J10" s="1228"/>
      <c r="K10" s="1228"/>
      <c r="L10" s="1228"/>
      <c r="M10" s="1233"/>
      <c r="N10" s="240"/>
      <c r="O10" s="105" t="s">
        <v>230</v>
      </c>
      <c r="P10" s="239" t="s">
        <v>231</v>
      </c>
      <c r="Q10" s="239" t="s">
        <v>432</v>
      </c>
      <c r="R10" s="239" t="s">
        <v>88</v>
      </c>
      <c r="S10" s="103"/>
      <c r="T10" s="105" t="s">
        <v>230</v>
      </c>
      <c r="U10" s="239" t="s">
        <v>231</v>
      </c>
      <c r="V10" s="266" t="s">
        <v>432</v>
      </c>
      <c r="W10" s="105" t="s">
        <v>88</v>
      </c>
      <c r="X10" s="103"/>
      <c r="Y10" s="105" t="s">
        <v>230</v>
      </c>
      <c r="Z10" s="239" t="s">
        <v>231</v>
      </c>
      <c r="AA10" s="266" t="s">
        <v>432</v>
      </c>
      <c r="AB10" s="105" t="s">
        <v>88</v>
      </c>
      <c r="AC10" s="103"/>
      <c r="AD10" s="105" t="s">
        <v>230</v>
      </c>
      <c r="AE10" s="239" t="s">
        <v>231</v>
      </c>
      <c r="AF10" s="266" t="s">
        <v>432</v>
      </c>
      <c r="AG10" s="239" t="s">
        <v>88</v>
      </c>
      <c r="AH10" s="103"/>
      <c r="AI10" s="105" t="s">
        <v>230</v>
      </c>
      <c r="AJ10" s="239" t="s">
        <v>231</v>
      </c>
      <c r="AK10" s="266" t="s">
        <v>432</v>
      </c>
      <c r="AL10" s="105" t="s">
        <v>88</v>
      </c>
      <c r="AM10" s="103"/>
      <c r="AN10" s="105" t="s">
        <v>230</v>
      </c>
      <c r="AO10" s="239" t="s">
        <v>231</v>
      </c>
      <c r="AP10" s="266" t="s">
        <v>432</v>
      </c>
      <c r="AQ10" s="105" t="s">
        <v>88</v>
      </c>
      <c r="AR10" s="103"/>
      <c r="AS10" s="105" t="s">
        <v>230</v>
      </c>
      <c r="AT10" s="239" t="s">
        <v>231</v>
      </c>
      <c r="AU10" s="266" t="s">
        <v>432</v>
      </c>
      <c r="AV10" s="239" t="s">
        <v>88</v>
      </c>
      <c r="AW10" s="103"/>
      <c r="AX10" s="105" t="s">
        <v>230</v>
      </c>
      <c r="AY10" s="239" t="s">
        <v>231</v>
      </c>
      <c r="AZ10" s="266" t="s">
        <v>432</v>
      </c>
      <c r="BA10" s="105" t="s">
        <v>88</v>
      </c>
      <c r="BB10" s="103"/>
      <c r="BC10" s="105" t="s">
        <v>230</v>
      </c>
      <c r="BD10" s="239" t="s">
        <v>231</v>
      </c>
      <c r="BE10" s="266" t="s">
        <v>432</v>
      </c>
      <c r="BF10" s="98" t="s">
        <v>88</v>
      </c>
    </row>
    <row r="11" spans="1:58" s="275" customFormat="1">
      <c r="B11" s="523">
        <f>B10+1</f>
        <v>1</v>
      </c>
      <c r="C11" s="576" t="s">
        <v>709</v>
      </c>
      <c r="D11" s="577" t="s">
        <v>498</v>
      </c>
      <c r="E11" s="565" t="s">
        <v>498</v>
      </c>
      <c r="F11" s="299">
        <v>2880703</v>
      </c>
      <c r="G11" s="655"/>
      <c r="H11" s="300">
        <v>86.675567999999998</v>
      </c>
      <c r="I11" s="300">
        <v>103.44284</v>
      </c>
      <c r="J11" s="301">
        <v>111.40497000000001</v>
      </c>
      <c r="K11" s="301">
        <v>55.653664999999997</v>
      </c>
      <c r="L11" s="301">
        <v>55.587502999999998</v>
      </c>
      <c r="M11" s="657"/>
      <c r="N11" s="303"/>
      <c r="O11" s="653"/>
      <c r="P11" s="653"/>
      <c r="Q11" s="655"/>
      <c r="R11" s="653"/>
      <c r="S11" s="304"/>
      <c r="T11" s="653"/>
      <c r="U11" s="653"/>
      <c r="V11" s="655"/>
      <c r="W11" s="653"/>
      <c r="X11" s="304"/>
      <c r="Y11" s="653"/>
      <c r="Z11" s="653"/>
      <c r="AA11" s="655"/>
      <c r="AB11" s="653"/>
      <c r="AC11" s="305"/>
      <c r="AD11" s="653"/>
      <c r="AE11" s="653"/>
      <c r="AF11" s="655"/>
      <c r="AG11" s="653"/>
      <c r="AH11" s="304"/>
      <c r="AI11" s="653"/>
      <c r="AJ11" s="653"/>
      <c r="AK11" s="655"/>
      <c r="AL11" s="653"/>
      <c r="AM11" s="304"/>
      <c r="AN11" s="653"/>
      <c r="AO11" s="653"/>
      <c r="AP11" s="655"/>
      <c r="AQ11" s="653"/>
      <c r="AR11" s="305"/>
      <c r="AS11" s="653"/>
      <c r="AT11" s="653"/>
      <c r="AU11" s="655"/>
      <c r="AV11" s="653"/>
      <c r="AW11" s="304"/>
      <c r="AX11" s="653"/>
      <c r="AY11" s="653"/>
      <c r="AZ11" s="655"/>
      <c r="BA11" s="653"/>
      <c r="BB11" s="304"/>
      <c r="BC11" s="653"/>
      <c r="BD11" s="653"/>
      <c r="BE11" s="655"/>
      <c r="BF11" s="653"/>
    </row>
    <row r="12" spans="1:58" s="255" customFormat="1" ht="15" customHeight="1">
      <c r="B12" s="523">
        <f t="shared" ref="B12:B19" si="0">B11+1</f>
        <v>2</v>
      </c>
      <c r="C12" s="576" t="s">
        <v>10</v>
      </c>
      <c r="D12" s="289" t="s">
        <v>272</v>
      </c>
      <c r="E12" s="289" t="s">
        <v>504</v>
      </c>
      <c r="F12" s="299">
        <v>36138213</v>
      </c>
      <c r="G12" s="299">
        <v>1002661681808.8689</v>
      </c>
      <c r="H12" s="300"/>
      <c r="I12" s="300"/>
      <c r="J12" s="301">
        <v>110.61845069336503</v>
      </c>
      <c r="K12" s="301">
        <v>1.3525982000000001</v>
      </c>
      <c r="L12" s="301">
        <v>2.7683819999999999</v>
      </c>
      <c r="M12" s="302"/>
      <c r="N12" s="303"/>
      <c r="O12" s="283"/>
      <c r="P12" s="283"/>
      <c r="Q12" s="299"/>
      <c r="R12" s="283"/>
      <c r="S12" s="304"/>
      <c r="T12" s="283"/>
      <c r="U12" s="283"/>
      <c r="V12" s="299"/>
      <c r="W12" s="283"/>
      <c r="X12" s="304"/>
      <c r="Y12" s="283"/>
      <c r="Z12" s="283"/>
      <c r="AA12" s="299"/>
      <c r="AB12" s="283"/>
      <c r="AC12" s="305"/>
      <c r="AD12" s="283"/>
      <c r="AE12" s="283"/>
      <c r="AF12" s="299"/>
      <c r="AG12" s="283"/>
      <c r="AH12" s="304"/>
      <c r="AI12" s="283"/>
      <c r="AJ12" s="283"/>
      <c r="AK12" s="299"/>
      <c r="AL12" s="283"/>
      <c r="AM12" s="304"/>
      <c r="AN12" s="283"/>
      <c r="AO12" s="283"/>
      <c r="AP12" s="299"/>
      <c r="AQ12" s="283"/>
      <c r="AR12" s="305"/>
      <c r="AS12" s="283"/>
      <c r="AT12" s="283"/>
      <c r="AU12" s="299"/>
      <c r="AV12" s="283"/>
      <c r="AW12" s="304"/>
      <c r="AX12" s="283"/>
      <c r="AY12" s="283"/>
      <c r="AZ12" s="299"/>
      <c r="BA12" s="283"/>
      <c r="BB12" s="304"/>
      <c r="BC12" s="283"/>
      <c r="BD12" s="283"/>
      <c r="BE12" s="299"/>
      <c r="BF12" s="283"/>
    </row>
    <row r="13" spans="1:58" s="255" customFormat="1" ht="15" customHeight="1">
      <c r="B13" s="523">
        <f t="shared" si="0"/>
        <v>3</v>
      </c>
      <c r="C13" s="576" t="s">
        <v>11</v>
      </c>
      <c r="D13" s="289" t="s">
        <v>499</v>
      </c>
      <c r="E13" s="289" t="s">
        <v>499</v>
      </c>
      <c r="F13" s="299">
        <v>2965466.5331904572</v>
      </c>
      <c r="G13" s="299">
        <v>1314289259225.2319</v>
      </c>
      <c r="H13" s="300">
        <v>76.379600999999994</v>
      </c>
      <c r="I13" s="306">
        <v>107.65000999999999</v>
      </c>
      <c r="J13" s="301">
        <v>107.65000999999999</v>
      </c>
      <c r="K13" s="301">
        <v>196.18862999999999</v>
      </c>
      <c r="L13" s="301">
        <v>183.77959999999999</v>
      </c>
      <c r="M13" s="302">
        <v>7151442593.3304462</v>
      </c>
      <c r="N13" s="303"/>
      <c r="O13" s="283">
        <v>6.0653912780304998E-2</v>
      </c>
      <c r="P13" s="283">
        <v>4.0000700265294897E-2</v>
      </c>
      <c r="Q13" s="299">
        <v>124737867.45496239</v>
      </c>
      <c r="R13" s="283">
        <v>1.7442336399553147E-2</v>
      </c>
      <c r="S13" s="304"/>
      <c r="T13" s="283">
        <v>3.91837479721849E-2</v>
      </c>
      <c r="U13" s="283">
        <v>2.3485332941887E-2</v>
      </c>
      <c r="V13" s="299">
        <v>80583377.673371479</v>
      </c>
      <c r="W13" s="283">
        <v>1.126812899938886E-2</v>
      </c>
      <c r="X13" s="304"/>
      <c r="Y13" s="283">
        <v>4.7299200981157898E-2</v>
      </c>
      <c r="Z13" s="283">
        <v>2.7720183440629102E-2</v>
      </c>
      <c r="AA13" s="299">
        <v>97273221.005275309</v>
      </c>
      <c r="AB13" s="283">
        <v>1.360190195695536E-2</v>
      </c>
      <c r="AC13" s="305"/>
      <c r="AD13" s="283">
        <v>0.113797361121715</v>
      </c>
      <c r="AE13" s="283">
        <v>7.1519998887631303E-2</v>
      </c>
      <c r="AF13" s="299">
        <v>394155926.65510291</v>
      </c>
      <c r="AG13" s="283">
        <v>5.5115582836769081E-2</v>
      </c>
      <c r="AH13" s="304"/>
      <c r="AI13" s="283">
        <v>8.78673350215919E-2</v>
      </c>
      <c r="AJ13" s="283">
        <v>5.00054757417367E-2</v>
      </c>
      <c r="AK13" s="299">
        <v>304343005.11684823</v>
      </c>
      <c r="AL13" s="283">
        <v>4.2556868931687093E-2</v>
      </c>
      <c r="AM13" s="304"/>
      <c r="AN13" s="283">
        <v>0.106275029493206</v>
      </c>
      <c r="AO13" s="283">
        <v>6.0011757518488397E-2</v>
      </c>
      <c r="AP13" s="299">
        <v>368101090.5462876</v>
      </c>
      <c r="AQ13" s="283">
        <v>5.1472284891105016E-2</v>
      </c>
      <c r="AR13" s="305"/>
      <c r="AS13" s="283">
        <v>0.22552846670865601</v>
      </c>
      <c r="AT13" s="283">
        <v>0.13893293961408501</v>
      </c>
      <c r="AU13" s="299">
        <v>1342610219.0148523</v>
      </c>
      <c r="AV13" s="283">
        <v>0.18773977438719747</v>
      </c>
      <c r="AW13" s="304"/>
      <c r="AX13" s="283">
        <v>0.20459077892282801</v>
      </c>
      <c r="AY13" s="283">
        <v>0.11571761135456</v>
      </c>
      <c r="AZ13" s="299">
        <v>1217964519.0992408</v>
      </c>
      <c r="BA13" s="283">
        <v>0.17031032595229592</v>
      </c>
      <c r="BB13" s="304"/>
      <c r="BC13" s="283">
        <v>0.24222682231415199</v>
      </c>
      <c r="BD13" s="283">
        <v>0.138646737584598</v>
      </c>
      <c r="BE13" s="299">
        <v>1442018436.5399811</v>
      </c>
      <c r="BF13" s="283">
        <v>0.20164021702206369</v>
      </c>
    </row>
    <row r="14" spans="1:58" s="255" customFormat="1" ht="15" customHeight="1">
      <c r="B14" s="523">
        <f t="shared" si="0"/>
        <v>4</v>
      </c>
      <c r="C14" s="792" t="s">
        <v>713</v>
      </c>
      <c r="D14" s="289">
        <v>2015</v>
      </c>
      <c r="E14" s="289">
        <v>2016</v>
      </c>
      <c r="F14" s="299">
        <v>9489616</v>
      </c>
      <c r="G14" s="655"/>
      <c r="H14" s="820"/>
      <c r="I14" s="817"/>
      <c r="J14" s="821"/>
      <c r="K14" s="301">
        <v>759.62347</v>
      </c>
      <c r="L14" s="301">
        <v>0.18324347999999999</v>
      </c>
      <c r="M14" s="657"/>
      <c r="N14" s="303"/>
      <c r="O14" s="653"/>
      <c r="P14" s="653"/>
      <c r="Q14" s="655"/>
      <c r="R14" s="653"/>
      <c r="S14" s="304"/>
      <c r="T14" s="653"/>
      <c r="U14" s="653"/>
      <c r="V14" s="655"/>
      <c r="W14" s="653"/>
      <c r="X14" s="304"/>
      <c r="Y14" s="653"/>
      <c r="Z14" s="653"/>
      <c r="AA14" s="655"/>
      <c r="AB14" s="653"/>
      <c r="AC14" s="317"/>
      <c r="AD14" s="653"/>
      <c r="AE14" s="653"/>
      <c r="AF14" s="655"/>
      <c r="AG14" s="653"/>
      <c r="AH14" s="304"/>
      <c r="AI14" s="653"/>
      <c r="AJ14" s="653"/>
      <c r="AK14" s="655"/>
      <c r="AL14" s="653"/>
      <c r="AM14" s="304"/>
      <c r="AN14" s="653"/>
      <c r="AO14" s="653"/>
      <c r="AP14" s="655"/>
      <c r="AQ14" s="653"/>
      <c r="AR14" s="317"/>
      <c r="AS14" s="653"/>
      <c r="AT14" s="653"/>
      <c r="AU14" s="655"/>
      <c r="AV14" s="653"/>
      <c r="AW14" s="304"/>
      <c r="AX14" s="653"/>
      <c r="AY14" s="653"/>
      <c r="AZ14" s="655"/>
      <c r="BA14" s="653"/>
      <c r="BB14" s="304"/>
      <c r="BC14" s="653"/>
      <c r="BD14" s="653"/>
      <c r="BE14" s="655"/>
      <c r="BF14" s="653"/>
    </row>
    <row r="15" spans="1:58" s="255" customFormat="1" ht="15" customHeight="1">
      <c r="B15" s="523">
        <f t="shared" si="0"/>
        <v>5</v>
      </c>
      <c r="C15" s="576" t="s">
        <v>12</v>
      </c>
      <c r="D15" s="289" t="s">
        <v>500</v>
      </c>
      <c r="E15" s="289" t="s">
        <v>500</v>
      </c>
      <c r="F15" s="299">
        <v>10232625</v>
      </c>
      <c r="G15" s="299">
        <v>119460660000</v>
      </c>
      <c r="H15" s="300">
        <v>68.295169999999999</v>
      </c>
      <c r="I15" s="306">
        <v>109.883</v>
      </c>
      <c r="J15" s="301">
        <v>97.559483999999998</v>
      </c>
      <c r="K15" s="301">
        <v>2.5707952999999999</v>
      </c>
      <c r="L15" s="301">
        <v>2.9061056999999999</v>
      </c>
      <c r="M15" s="302">
        <v>46299309794.19136</v>
      </c>
      <c r="N15" s="303"/>
      <c r="O15" s="283"/>
      <c r="P15" s="283"/>
      <c r="Q15" s="299"/>
      <c r="R15" s="283"/>
      <c r="S15" s="304"/>
      <c r="T15" s="283"/>
      <c r="U15" s="283"/>
      <c r="V15" s="299"/>
      <c r="W15" s="283"/>
      <c r="X15" s="304"/>
      <c r="Y15" s="283"/>
      <c r="Z15" s="283"/>
      <c r="AA15" s="299"/>
      <c r="AB15" s="283"/>
      <c r="AC15" s="305"/>
      <c r="AD15" s="283"/>
      <c r="AE15" s="283"/>
      <c r="AF15" s="299"/>
      <c r="AG15" s="283"/>
      <c r="AH15" s="304"/>
      <c r="AI15" s="283"/>
      <c r="AJ15" s="283"/>
      <c r="AK15" s="299"/>
      <c r="AL15" s="283"/>
      <c r="AM15" s="304"/>
      <c r="AN15" s="283"/>
      <c r="AO15" s="283"/>
      <c r="AP15" s="299"/>
      <c r="AQ15" s="283"/>
      <c r="AR15" s="305"/>
      <c r="AS15" s="283"/>
      <c r="AT15" s="283"/>
      <c r="AU15" s="299"/>
      <c r="AV15" s="283"/>
      <c r="AW15" s="304"/>
      <c r="AX15" s="283"/>
      <c r="AY15" s="283"/>
      <c r="AZ15" s="299"/>
      <c r="BA15" s="283"/>
      <c r="BB15" s="304"/>
      <c r="BC15" s="283"/>
      <c r="BD15" s="283"/>
      <c r="BE15" s="299"/>
      <c r="BF15" s="283"/>
    </row>
    <row r="16" spans="1:58" s="255" customFormat="1" ht="15" customHeight="1">
      <c r="B16" s="523">
        <f t="shared" si="0"/>
        <v>6</v>
      </c>
      <c r="C16" s="576" t="s">
        <v>688</v>
      </c>
      <c r="D16" s="289" t="s">
        <v>273</v>
      </c>
      <c r="E16" s="289" t="s">
        <v>500</v>
      </c>
      <c r="F16" s="299">
        <v>190519296.99999997</v>
      </c>
      <c r="G16" s="299">
        <v>1631051283287.4355</v>
      </c>
      <c r="H16" s="300">
        <v>79.543671000000003</v>
      </c>
      <c r="I16" s="306">
        <v>106.63637</v>
      </c>
      <c r="J16" s="301">
        <v>95.202979999999997</v>
      </c>
      <c r="K16" s="301">
        <v>1.5713184</v>
      </c>
      <c r="L16" s="301">
        <v>1.6587826000000001</v>
      </c>
      <c r="M16" s="302">
        <v>1101369271397.197</v>
      </c>
      <c r="N16" s="303"/>
      <c r="O16" s="283">
        <v>3.4400559696795098E-2</v>
      </c>
      <c r="P16" s="283">
        <v>1.9913698158906298E-2</v>
      </c>
      <c r="Q16" s="299">
        <v>4545178506.963995</v>
      </c>
      <c r="R16" s="283">
        <v>4.1268433984888477E-3</v>
      </c>
      <c r="S16" s="304"/>
      <c r="T16" s="283">
        <v>1.8732236457935401E-2</v>
      </c>
      <c r="U16" s="283">
        <v>8.9142225822564699E-3</v>
      </c>
      <c r="V16" s="299">
        <v>2474999223.4547119</v>
      </c>
      <c r="W16" s="283">
        <v>2.2472019945816431E-3</v>
      </c>
      <c r="X16" s="304"/>
      <c r="Y16" s="283">
        <v>2.46216258841086E-2</v>
      </c>
      <c r="Z16" s="283">
        <v>1.18038699571238E-2</v>
      </c>
      <c r="AA16" s="299">
        <v>3253135581.5523186</v>
      </c>
      <c r="AB16" s="283">
        <v>2.9537192166487368E-3</v>
      </c>
      <c r="AC16" s="305"/>
      <c r="AD16" s="283">
        <v>7.2891237685540095E-2</v>
      </c>
      <c r="AE16" s="283">
        <v>4.2480231719314303E-2</v>
      </c>
      <c r="AF16" s="299">
        <v>16220234838.008917</v>
      </c>
      <c r="AG16" s="283">
        <v>1.472733556242397E-2</v>
      </c>
      <c r="AH16" s="304"/>
      <c r="AI16" s="283">
        <v>5.1823886487509102E-2</v>
      </c>
      <c r="AJ16" s="283">
        <v>2.6268822222299201E-2</v>
      </c>
      <c r="AK16" s="299">
        <v>11532190092.204582</v>
      </c>
      <c r="AL16" s="283">
        <v>1.0470775235607261E-2</v>
      </c>
      <c r="AM16" s="304"/>
      <c r="AN16" s="283">
        <v>6.6596335347826899E-2</v>
      </c>
      <c r="AO16" s="283">
        <v>3.4213601762147897E-2</v>
      </c>
      <c r="AP16" s="299">
        <v>14819452008.109261</v>
      </c>
      <c r="AQ16" s="283">
        <v>1.3455479822230108E-2</v>
      </c>
      <c r="AR16" s="305"/>
      <c r="AS16" s="283">
        <v>0.14621649012796101</v>
      </c>
      <c r="AT16" s="283">
        <v>8.8961583845335201E-2</v>
      </c>
      <c r="AU16" s="299">
        <v>55923053789.790535</v>
      </c>
      <c r="AV16" s="283">
        <v>5.077593432296014E-2</v>
      </c>
      <c r="AW16" s="304"/>
      <c r="AX16" s="283">
        <v>0.124612873157391</v>
      </c>
      <c r="AY16" s="283">
        <v>6.8985944411776898E-2</v>
      </c>
      <c r="AZ16" s="299">
        <v>47660372659.625824</v>
      </c>
      <c r="BA16" s="283">
        <v>4.327374468979317E-2</v>
      </c>
      <c r="BB16" s="304"/>
      <c r="BC16" s="283">
        <v>0.153145945141033</v>
      </c>
      <c r="BD16" s="283">
        <v>8.6623132134832595E-2</v>
      </c>
      <c r="BE16" s="299">
        <v>58573345046.890358</v>
      </c>
      <c r="BF16" s="283">
        <v>5.3182294592788316E-2</v>
      </c>
    </row>
    <row r="17" spans="2:58" s="255" customFormat="1" ht="15" customHeight="1">
      <c r="B17" s="523">
        <f t="shared" si="0"/>
        <v>7</v>
      </c>
      <c r="C17" s="576" t="s">
        <v>714</v>
      </c>
      <c r="D17" s="577" t="s">
        <v>501</v>
      </c>
      <c r="E17" s="565" t="s">
        <v>501</v>
      </c>
      <c r="F17" s="299">
        <v>17586017</v>
      </c>
      <c r="G17" s="655"/>
      <c r="H17" s="300">
        <v>86.925362000000007</v>
      </c>
      <c r="I17" s="306">
        <v>102.75977</v>
      </c>
      <c r="J17" s="301">
        <v>106.97589000000001</v>
      </c>
      <c r="K17" s="301">
        <v>242.41741999999999</v>
      </c>
      <c r="L17" s="301">
        <v>222.24197000000001</v>
      </c>
      <c r="M17" s="657"/>
      <c r="N17" s="303"/>
      <c r="O17" s="653"/>
      <c r="P17" s="653"/>
      <c r="Q17" s="655"/>
      <c r="R17" s="653"/>
      <c r="S17" s="304"/>
      <c r="T17" s="653"/>
      <c r="U17" s="653"/>
      <c r="V17" s="655"/>
      <c r="W17" s="653"/>
      <c r="X17" s="304"/>
      <c r="Y17" s="653"/>
      <c r="Z17" s="653"/>
      <c r="AA17" s="655"/>
      <c r="AB17" s="653"/>
      <c r="AC17" s="305"/>
      <c r="AD17" s="653"/>
      <c r="AE17" s="653"/>
      <c r="AF17" s="655"/>
      <c r="AG17" s="653"/>
      <c r="AH17" s="304"/>
      <c r="AI17" s="653"/>
      <c r="AJ17" s="653"/>
      <c r="AK17" s="655"/>
      <c r="AL17" s="653"/>
      <c r="AM17" s="304"/>
      <c r="AN17" s="653"/>
      <c r="AO17" s="653"/>
      <c r="AP17" s="655"/>
      <c r="AQ17" s="653"/>
      <c r="AR17" s="305"/>
      <c r="AS17" s="653"/>
      <c r="AT17" s="653"/>
      <c r="AU17" s="655"/>
      <c r="AV17" s="653"/>
      <c r="AW17" s="304"/>
      <c r="AX17" s="653"/>
      <c r="AY17" s="653"/>
      <c r="AZ17" s="655"/>
      <c r="BA17" s="653"/>
      <c r="BB17" s="304"/>
      <c r="BC17" s="653"/>
      <c r="BD17" s="653"/>
      <c r="BE17" s="655"/>
      <c r="BF17" s="653"/>
    </row>
    <row r="18" spans="2:58" s="255" customFormat="1" ht="15" customHeight="1">
      <c r="B18" s="523">
        <f t="shared" si="0"/>
        <v>8</v>
      </c>
      <c r="C18" s="576" t="s">
        <v>14</v>
      </c>
      <c r="D18" s="289" t="s">
        <v>502</v>
      </c>
      <c r="E18" s="289" t="s">
        <v>502</v>
      </c>
      <c r="F18" s="299">
        <v>17256219</v>
      </c>
      <c r="G18" s="299">
        <v>60458209712307.648</v>
      </c>
      <c r="H18" s="300">
        <v>83.727997999999999</v>
      </c>
      <c r="I18" s="306">
        <v>103.34032000000001</v>
      </c>
      <c r="J18" s="301">
        <v>108.49979999999999</v>
      </c>
      <c r="K18" s="301">
        <v>387.36</v>
      </c>
      <c r="L18" s="301">
        <v>370.19873999999999</v>
      </c>
      <c r="M18" s="302">
        <v>155546846511.05731</v>
      </c>
      <c r="N18" s="303"/>
      <c r="O18" s="283">
        <v>4.1703091897785293E-3</v>
      </c>
      <c r="P18" s="283">
        <v>2.6432863367068897E-3</v>
      </c>
      <c r="Q18" s="299">
        <v>49906873.577174157</v>
      </c>
      <c r="R18" s="283">
        <v>3.2084786478539404E-4</v>
      </c>
      <c r="S18" s="304"/>
      <c r="T18" s="283">
        <v>1.3050674347497584E-3</v>
      </c>
      <c r="U18" s="283">
        <v>8.6056941237159872E-4</v>
      </c>
      <c r="V18" s="299">
        <v>15617987.183152264</v>
      </c>
      <c r="W18" s="283">
        <v>1.0040696763365133E-4</v>
      </c>
      <c r="X18" s="304"/>
      <c r="Y18" s="283">
        <v>1.3045264524745412E-3</v>
      </c>
      <c r="Z18" s="283">
        <v>7.8657264652592322E-4</v>
      </c>
      <c r="AA18" s="299">
        <v>15611513.146626882</v>
      </c>
      <c r="AB18" s="283">
        <v>1.0036534649718605E-4</v>
      </c>
      <c r="AC18" s="305"/>
      <c r="AD18" s="283">
        <v>9.6842151886883804E-3</v>
      </c>
      <c r="AE18" s="283">
        <v>5.3975611597918034E-3</v>
      </c>
      <c r="AF18" s="299">
        <v>195187911.74650735</v>
      </c>
      <c r="AG18" s="283">
        <v>1.2548496875674821E-3</v>
      </c>
      <c r="AH18" s="304"/>
      <c r="AI18" s="283">
        <v>3.515396040356538E-3</v>
      </c>
      <c r="AJ18" s="283">
        <v>1.8341741915589146E-3</v>
      </c>
      <c r="AK18" s="299">
        <v>70853734.526738301</v>
      </c>
      <c r="AL18" s="283">
        <v>4.5551379610708818E-4</v>
      </c>
      <c r="AM18" s="304"/>
      <c r="AN18" s="283">
        <v>3.9483920839221993E-3</v>
      </c>
      <c r="AO18" s="283">
        <v>1.936130182684474E-3</v>
      </c>
      <c r="AP18" s="299">
        <v>79580884.005696535</v>
      </c>
      <c r="AQ18" s="283">
        <v>5.1162004110471887E-4</v>
      </c>
      <c r="AR18" s="305"/>
      <c r="AS18" s="283">
        <v>2.7948756972771615E-2</v>
      </c>
      <c r="AT18" s="283">
        <v>1.4198485875734851E-2</v>
      </c>
      <c r="AU18" s="299">
        <v>968196916.23309743</v>
      </c>
      <c r="AV18" s="283">
        <v>6.2244715206378129E-3</v>
      </c>
      <c r="AW18" s="304"/>
      <c r="AX18" s="283">
        <v>1.3971057703983577E-2</v>
      </c>
      <c r="AY18" s="283">
        <v>6.0843991235079312E-3</v>
      </c>
      <c r="AZ18" s="299">
        <v>483983420.03866738</v>
      </c>
      <c r="BA18" s="283">
        <v>3.1114961884120395E-3</v>
      </c>
      <c r="BB18" s="304"/>
      <c r="BC18" s="283">
        <v>1.7433026453828951E-2</v>
      </c>
      <c r="BD18" s="283">
        <v>7.3058563563679841E-3</v>
      </c>
      <c r="BE18" s="299">
        <v>603912455.55753207</v>
      </c>
      <c r="BF18" s="283">
        <v>3.8825117262316334E-3</v>
      </c>
    </row>
    <row r="19" spans="2:58" s="255" customFormat="1" ht="15" customHeight="1">
      <c r="B19" s="523">
        <f t="shared" si="0"/>
        <v>9</v>
      </c>
      <c r="C19" s="576" t="s">
        <v>15</v>
      </c>
      <c r="D19" s="289" t="s">
        <v>503</v>
      </c>
      <c r="E19" s="289" t="s">
        <v>503</v>
      </c>
      <c r="F19" s="299">
        <v>45062797.849078044</v>
      </c>
      <c r="G19" s="299">
        <v>244788090886863.09</v>
      </c>
      <c r="H19" s="300">
        <v>79.671288000000004</v>
      </c>
      <c r="I19" s="306">
        <v>103.41503</v>
      </c>
      <c r="J19" s="301">
        <v>100</v>
      </c>
      <c r="K19" s="301">
        <v>1191.7421999999999</v>
      </c>
      <c r="L19" s="301">
        <v>1196.9546</v>
      </c>
      <c r="M19" s="302">
        <v>211493132343.59662</v>
      </c>
      <c r="N19" s="303"/>
      <c r="O19" s="283">
        <v>3.4279435301315497E-2</v>
      </c>
      <c r="P19" s="283">
        <v>1.88625147619279E-2</v>
      </c>
      <c r="Q19" s="299">
        <v>1071268357.1427468</v>
      </c>
      <c r="R19" s="283">
        <v>5.0652630904456011E-3</v>
      </c>
      <c r="S19" s="304"/>
      <c r="T19" s="283">
        <v>2.83092198095235E-2</v>
      </c>
      <c r="U19" s="283">
        <v>1.4861849525575401E-2</v>
      </c>
      <c r="V19" s="299">
        <v>884692852.45715034</v>
      </c>
      <c r="W19" s="283">
        <v>4.1830807584799391E-3</v>
      </c>
      <c r="X19" s="304"/>
      <c r="Y19" s="283">
        <v>2.7866468979590601E-2</v>
      </c>
      <c r="Z19" s="283">
        <v>1.4082884385766801E-2</v>
      </c>
      <c r="AA19" s="299">
        <v>870856423.99686003</v>
      </c>
      <c r="AB19" s="283">
        <v>4.1176581685973927E-3</v>
      </c>
      <c r="AC19" s="305"/>
      <c r="AD19" s="283">
        <v>8.0196927724526204E-2</v>
      </c>
      <c r="AE19" s="283">
        <v>4.4344453558983803E-2</v>
      </c>
      <c r="AF19" s="299">
        <v>4221032796.4515777</v>
      </c>
      <c r="AG19" s="283">
        <v>1.9958249942574922E-2</v>
      </c>
      <c r="AH19" s="304"/>
      <c r="AI19" s="283">
        <v>7.20984652979378E-2</v>
      </c>
      <c r="AJ19" s="283">
        <v>3.8162481004291503E-2</v>
      </c>
      <c r="AK19" s="299">
        <v>3794783606.1972957</v>
      </c>
      <c r="AL19" s="283">
        <v>1.7942821897555531E-2</v>
      </c>
      <c r="AM19" s="304"/>
      <c r="AN19" s="283">
        <v>7.3228117416649099E-2</v>
      </c>
      <c r="AO19" s="283">
        <v>3.8086361207271199E-2</v>
      </c>
      <c r="AP19" s="299">
        <v>3854240979.1535311</v>
      </c>
      <c r="AQ19" s="283">
        <v>1.8223953356990535E-2</v>
      </c>
      <c r="AR19" s="305"/>
      <c r="AS19" s="283">
        <v>0.17170035231022501</v>
      </c>
      <c r="AT19" s="283">
        <v>0.10077834492044099</v>
      </c>
      <c r="AU19" s="299">
        <v>15532626270.543083</v>
      </c>
      <c r="AV19" s="283">
        <v>7.3442698107607673E-2</v>
      </c>
      <c r="AW19" s="304"/>
      <c r="AX19" s="283">
        <v>0.16594810264093901</v>
      </c>
      <c r="AY19" s="283">
        <v>9.3944066650846605E-2</v>
      </c>
      <c r="AZ19" s="299">
        <v>15012257249.013977</v>
      </c>
      <c r="BA19" s="283">
        <v>7.0982244589506194E-2</v>
      </c>
      <c r="BB19" s="304"/>
      <c r="BC19" s="283">
        <v>0.17163998043367401</v>
      </c>
      <c r="BD19" s="283">
        <v>9.6246197537554604E-2</v>
      </c>
      <c r="BE19" s="299">
        <v>15527164815.262993</v>
      </c>
      <c r="BF19" s="283">
        <v>7.3416874785499908E-2</v>
      </c>
    </row>
    <row r="20" spans="2:58" s="255" customFormat="1" ht="15" customHeight="1">
      <c r="B20" s="523"/>
      <c r="C20" s="576" t="s">
        <v>279</v>
      </c>
      <c r="D20" s="289" t="s">
        <v>501</v>
      </c>
      <c r="E20" s="289" t="s">
        <v>501</v>
      </c>
      <c r="F20" s="299">
        <v>47203862</v>
      </c>
      <c r="G20" s="299">
        <v>334736992429933.12</v>
      </c>
      <c r="H20" s="300">
        <v>79.671287000000007</v>
      </c>
      <c r="I20" s="306">
        <v>103.41503</v>
      </c>
      <c r="J20" s="301">
        <v>111.99978</v>
      </c>
      <c r="K20" s="301">
        <v>1191.7421999999999</v>
      </c>
      <c r="L20" s="301">
        <v>1196.9546</v>
      </c>
      <c r="M20" s="302">
        <v>258221574149.673</v>
      </c>
      <c r="N20" s="303"/>
      <c r="O20" s="283">
        <v>3.2950557461927703E-2</v>
      </c>
      <c r="P20" s="283">
        <v>2.12660853342353E-2</v>
      </c>
      <c r="Q20" s="299">
        <v>1078665438.8919704</v>
      </c>
      <c r="R20" s="283">
        <v>4.1772862799865952E-3</v>
      </c>
      <c r="S20" s="304"/>
      <c r="T20" s="283">
        <v>2.5427421224954099E-2</v>
      </c>
      <c r="U20" s="283">
        <v>1.5667266155111999E-2</v>
      </c>
      <c r="V20" s="299">
        <v>832388966.626652</v>
      </c>
      <c r="W20" s="283">
        <v>3.2235453964980258E-3</v>
      </c>
      <c r="X20" s="304"/>
      <c r="Y20" s="283">
        <v>2.4595865059270399E-2</v>
      </c>
      <c r="Z20" s="283">
        <v>1.45191219726226E-2</v>
      </c>
      <c r="AA20" s="299">
        <v>805167245.1897105</v>
      </c>
      <c r="AB20" s="283">
        <v>3.118125384531237E-3</v>
      </c>
      <c r="AC20" s="305"/>
      <c r="AD20" s="283">
        <v>6.8157124435042599E-2</v>
      </c>
      <c r="AE20" s="283">
        <v>4.0640527481908301E-2</v>
      </c>
      <c r="AF20" s="299">
        <v>3757782451.5015402</v>
      </c>
      <c r="AG20" s="283">
        <v>1.4552550319917949E-2</v>
      </c>
      <c r="AH20" s="304"/>
      <c r="AI20" s="283">
        <v>5.7902522664501903E-2</v>
      </c>
      <c r="AJ20" s="283">
        <v>3.2739263357833302E-2</v>
      </c>
      <c r="AK20" s="299">
        <v>3192404101.1105995</v>
      </c>
      <c r="AL20" s="283">
        <v>1.2363041746698462E-2</v>
      </c>
      <c r="AM20" s="304"/>
      <c r="AN20" s="283">
        <v>5.8101510001966797E-2</v>
      </c>
      <c r="AO20" s="283">
        <v>3.2073433224573698E-2</v>
      </c>
      <c r="AP20" s="299">
        <v>3203375091.0253696</v>
      </c>
      <c r="AQ20" s="283">
        <v>1.2405528475202451E-2</v>
      </c>
      <c r="AR20" s="305"/>
      <c r="AS20" s="283">
        <v>0.147099006284306</v>
      </c>
      <c r="AT20" s="283">
        <v>8.6743867241598993E-2</v>
      </c>
      <c r="AU20" s="299">
        <v>13939359694.910387</v>
      </c>
      <c r="AV20" s="283">
        <v>5.3982165281165527E-2</v>
      </c>
      <c r="AW20" s="304"/>
      <c r="AX20" s="283">
        <v>0.13654661498939499</v>
      </c>
      <c r="AY20" s="283">
        <v>7.6840218423955595E-2</v>
      </c>
      <c r="AZ20" s="299">
        <v>12939396597.832014</v>
      </c>
      <c r="BA20" s="283">
        <v>5.0109665082949069E-2</v>
      </c>
      <c r="BB20" s="304"/>
      <c r="BC20" s="283">
        <v>0.14025179121226</v>
      </c>
      <c r="BD20" s="283">
        <v>7.8026518564909206E-2</v>
      </c>
      <c r="BE20" s="299">
        <v>13290505591.75494</v>
      </c>
      <c r="BF20" s="283">
        <v>5.1469384909145363E-2</v>
      </c>
    </row>
    <row r="21" spans="2:58" s="255" customFormat="1" ht="15" customHeight="1">
      <c r="B21" s="523">
        <f>B19+1</f>
        <v>10</v>
      </c>
      <c r="C21" s="792" t="s">
        <v>715</v>
      </c>
      <c r="D21" s="289">
        <v>2014</v>
      </c>
      <c r="E21" s="642"/>
      <c r="F21" s="299">
        <v>747155</v>
      </c>
      <c r="G21" s="655"/>
      <c r="H21" s="300">
        <v>84.413689000000005</v>
      </c>
      <c r="I21" s="306">
        <v>101.84267</v>
      </c>
      <c r="J21" s="821"/>
      <c r="K21" s="301">
        <v>294.41086000000001</v>
      </c>
      <c r="L21" s="301">
        <v>220.57248999999999</v>
      </c>
      <c r="M21" s="657"/>
      <c r="N21" s="303"/>
      <c r="O21" s="653"/>
      <c r="P21" s="653"/>
      <c r="Q21" s="655"/>
      <c r="R21" s="653"/>
      <c r="S21" s="304"/>
      <c r="T21" s="653"/>
      <c r="U21" s="653"/>
      <c r="V21" s="655"/>
      <c r="W21" s="653"/>
      <c r="X21" s="304"/>
      <c r="Y21" s="653"/>
      <c r="Z21" s="653"/>
      <c r="AA21" s="655"/>
      <c r="AB21" s="653"/>
      <c r="AC21" s="317"/>
      <c r="AD21" s="653"/>
      <c r="AE21" s="653"/>
      <c r="AF21" s="655"/>
      <c r="AG21" s="653"/>
      <c r="AH21" s="304"/>
      <c r="AI21" s="653"/>
      <c r="AJ21" s="653"/>
      <c r="AK21" s="655"/>
      <c r="AL21" s="653"/>
      <c r="AM21" s="304"/>
      <c r="AN21" s="653"/>
      <c r="AO21" s="653"/>
      <c r="AP21" s="655"/>
      <c r="AQ21" s="653"/>
      <c r="AR21" s="317"/>
      <c r="AS21" s="653"/>
      <c r="AT21" s="653"/>
      <c r="AU21" s="655"/>
      <c r="AV21" s="653"/>
      <c r="AW21" s="304"/>
      <c r="AX21" s="653"/>
      <c r="AY21" s="653"/>
      <c r="AZ21" s="655"/>
      <c r="BA21" s="653"/>
      <c r="BB21" s="304"/>
      <c r="BC21" s="653"/>
      <c r="BD21" s="653"/>
      <c r="BE21" s="655"/>
      <c r="BF21" s="653"/>
    </row>
    <row r="22" spans="2:58" s="275" customFormat="1" ht="14">
      <c r="B22" s="523">
        <f>B21+1</f>
        <v>11</v>
      </c>
      <c r="C22" s="576" t="s">
        <v>16</v>
      </c>
      <c r="D22" s="289" t="s">
        <v>503</v>
      </c>
      <c r="E22" s="289" t="s">
        <v>503</v>
      </c>
      <c r="F22" s="299">
        <v>4551553</v>
      </c>
      <c r="G22" s="299">
        <v>13618178980530.934</v>
      </c>
      <c r="H22" s="300">
        <v>63.470568999999998</v>
      </c>
      <c r="I22" s="300">
        <v>104.87815000000001</v>
      </c>
      <c r="J22" s="301">
        <v>100</v>
      </c>
      <c r="K22" s="301">
        <v>278.96140000000003</v>
      </c>
      <c r="L22" s="301">
        <v>343.78566999999998</v>
      </c>
      <c r="M22" s="302">
        <v>41544762986.97879</v>
      </c>
      <c r="N22" s="303"/>
      <c r="O22" s="283"/>
      <c r="P22" s="283"/>
      <c r="Q22" s="283"/>
      <c r="R22" s="283"/>
      <c r="S22" s="304"/>
      <c r="T22" s="283"/>
      <c r="U22" s="283"/>
      <c r="V22" s="283"/>
      <c r="W22" s="283"/>
      <c r="X22" s="304"/>
      <c r="Y22" s="283"/>
      <c r="Z22" s="283"/>
      <c r="AA22" s="283"/>
      <c r="AB22" s="283"/>
      <c r="AC22" s="305"/>
      <c r="AD22" s="283"/>
      <c r="AE22" s="283"/>
      <c r="AF22" s="283"/>
      <c r="AG22" s="283"/>
      <c r="AH22" s="304"/>
      <c r="AI22" s="283"/>
      <c r="AJ22" s="283"/>
      <c r="AK22" s="283"/>
      <c r="AL22" s="283"/>
      <c r="AM22" s="304"/>
      <c r="AN22" s="283"/>
      <c r="AO22" s="283"/>
      <c r="AP22" s="283"/>
      <c r="AQ22" s="283"/>
      <c r="AR22" s="305"/>
      <c r="AS22" s="283"/>
      <c r="AT22" s="283"/>
      <c r="AU22" s="283"/>
      <c r="AV22" s="283"/>
      <c r="AW22" s="304"/>
      <c r="AX22" s="283"/>
      <c r="AY22" s="283"/>
      <c r="AZ22" s="283"/>
      <c r="BA22" s="283"/>
      <c r="BB22" s="304"/>
      <c r="BC22" s="283"/>
      <c r="BD22" s="283"/>
      <c r="BE22" s="283"/>
      <c r="BF22" s="283"/>
    </row>
    <row r="23" spans="2:58" s="255" customFormat="1" ht="15" customHeight="1">
      <c r="B23" s="523">
        <f t="shared" ref="B23:B39" si="1">B22+1</f>
        <v>12</v>
      </c>
      <c r="C23" s="576" t="s">
        <v>710</v>
      </c>
      <c r="D23" s="289" t="s">
        <v>501</v>
      </c>
      <c r="E23" s="289" t="s">
        <v>501</v>
      </c>
      <c r="F23" s="299">
        <v>4238389</v>
      </c>
      <c r="G23" s="655"/>
      <c r="H23" s="300">
        <v>85.835718999999997</v>
      </c>
      <c r="I23" s="306">
        <v>102.27273</v>
      </c>
      <c r="J23" s="301">
        <v>107.87402</v>
      </c>
      <c r="K23" s="301">
        <v>4.4176406000000004</v>
      </c>
      <c r="L23" s="301">
        <v>4.2908092</v>
      </c>
      <c r="M23" s="657"/>
      <c r="N23" s="303"/>
      <c r="O23" s="653"/>
      <c r="P23" s="653"/>
      <c r="Q23" s="655"/>
      <c r="R23" s="653"/>
      <c r="S23" s="304"/>
      <c r="T23" s="653"/>
      <c r="U23" s="653"/>
      <c r="V23" s="655"/>
      <c r="W23" s="653"/>
      <c r="X23" s="304"/>
      <c r="Y23" s="653"/>
      <c r="Z23" s="653"/>
      <c r="AA23" s="655"/>
      <c r="AB23" s="653"/>
      <c r="AC23" s="305"/>
      <c r="AD23" s="653"/>
      <c r="AE23" s="653"/>
      <c r="AF23" s="655"/>
      <c r="AG23" s="653"/>
      <c r="AH23" s="304"/>
      <c r="AI23" s="653"/>
      <c r="AJ23" s="653"/>
      <c r="AK23" s="655"/>
      <c r="AL23" s="653"/>
      <c r="AM23" s="304"/>
      <c r="AN23" s="653"/>
      <c r="AO23" s="653"/>
      <c r="AP23" s="655"/>
      <c r="AQ23" s="653"/>
      <c r="AR23" s="305"/>
      <c r="AS23" s="653"/>
      <c r="AT23" s="653"/>
      <c r="AU23" s="655"/>
      <c r="AV23" s="653"/>
      <c r="AW23" s="304"/>
      <c r="AX23" s="653"/>
      <c r="AY23" s="653"/>
      <c r="AZ23" s="655"/>
      <c r="BA23" s="653"/>
      <c r="BB23" s="304"/>
      <c r="BC23" s="653"/>
      <c r="BD23" s="653"/>
      <c r="BE23" s="655"/>
      <c r="BF23" s="653"/>
    </row>
    <row r="24" spans="2:58" s="255" customFormat="1" ht="15" customHeight="1">
      <c r="B24" s="523">
        <f t="shared" si="1"/>
        <v>13</v>
      </c>
      <c r="C24" s="576" t="s">
        <v>724</v>
      </c>
      <c r="D24" s="289" t="s">
        <v>274</v>
      </c>
      <c r="E24" s="289" t="s">
        <v>502</v>
      </c>
      <c r="F24" s="299">
        <v>9234446</v>
      </c>
      <c r="G24" s="299">
        <v>667684013706.04993</v>
      </c>
      <c r="H24" s="300">
        <v>73.383690000000001</v>
      </c>
      <c r="I24" s="306">
        <v>108.74036</v>
      </c>
      <c r="J24" s="301">
        <v>83.790679999999995</v>
      </c>
      <c r="K24" s="301">
        <v>20.396080000000001</v>
      </c>
      <c r="L24" s="301">
        <v>20.741029999999999</v>
      </c>
      <c r="M24" s="302">
        <v>41776851841.222633</v>
      </c>
      <c r="N24" s="303"/>
      <c r="O24" s="283">
        <v>2.1760147157796301E-2</v>
      </c>
      <c r="P24" s="283">
        <v>1.12721144246138E-2</v>
      </c>
      <c r="Q24" s="299">
        <v>139353903.84128168</v>
      </c>
      <c r="R24" s="283">
        <v>3.3356726919230536E-3</v>
      </c>
      <c r="S24" s="304"/>
      <c r="T24" s="283">
        <v>1.6937134697676898E-2</v>
      </c>
      <c r="U24" s="283">
        <v>8.0189884884790206E-3</v>
      </c>
      <c r="V24" s="299">
        <v>108466906.16985379</v>
      </c>
      <c r="W24" s="283">
        <v>2.5963398721879235E-3</v>
      </c>
      <c r="X24" s="304"/>
      <c r="Y24" s="283">
        <v>1.7213790688680598E-2</v>
      </c>
      <c r="Z24" s="283">
        <v>8.0865893430639001E-3</v>
      </c>
      <c r="AA24" s="299">
        <v>110238635.56524216</v>
      </c>
      <c r="AB24" s="283">
        <v>2.6387492285013673E-3</v>
      </c>
      <c r="AC24" s="305"/>
      <c r="AD24" s="283">
        <v>5.7564810678483201E-2</v>
      </c>
      <c r="AE24" s="283">
        <v>2.9647244611043799E-2</v>
      </c>
      <c r="AF24" s="299">
        <v>620884430.51007009</v>
      </c>
      <c r="AG24" s="283">
        <v>1.4861924801557748E-2</v>
      </c>
      <c r="AH24" s="304"/>
      <c r="AI24" s="283">
        <v>5.0018110055844597E-2</v>
      </c>
      <c r="AJ24" s="283">
        <v>2.4441281255828701E-2</v>
      </c>
      <c r="AK24" s="299">
        <v>539486978.43665659</v>
      </c>
      <c r="AL24" s="283">
        <v>1.2913538351023534E-2</v>
      </c>
      <c r="AM24" s="304"/>
      <c r="AN24" s="283">
        <v>5.2349663012500901E-2</v>
      </c>
      <c r="AO24" s="283">
        <v>2.5281732555939899E-2</v>
      </c>
      <c r="AP24" s="299">
        <v>564634719.0899359</v>
      </c>
      <c r="AQ24" s="283">
        <v>1.3515492293097866E-2</v>
      </c>
      <c r="AR24" s="305"/>
      <c r="AS24" s="283">
        <v>0.14040452301002099</v>
      </c>
      <c r="AT24" s="283">
        <v>7.7339593423438005E-2</v>
      </c>
      <c r="AU24" s="299">
        <v>2602840156.6777811</v>
      </c>
      <c r="AV24" s="283">
        <v>6.230340588060948E-2</v>
      </c>
      <c r="AW24" s="304"/>
      <c r="AX24" s="283">
        <v>0.13155503970374199</v>
      </c>
      <c r="AY24" s="283">
        <v>7.0047528335784495E-2</v>
      </c>
      <c r="AZ24" s="299">
        <v>2438787104.6704135</v>
      </c>
      <c r="BA24" s="283">
        <v>5.8376517070728141E-2</v>
      </c>
      <c r="BB24" s="304"/>
      <c r="BC24" s="283">
        <v>0.13835780446878801</v>
      </c>
      <c r="BD24" s="283">
        <v>7.3458945787787805E-2</v>
      </c>
      <c r="BE24" s="299">
        <v>2564897780.6465049</v>
      </c>
      <c r="BF24" s="283">
        <v>6.1395190580531812E-2</v>
      </c>
    </row>
    <row r="25" spans="2:58" s="255" customFormat="1" ht="15" customHeight="1">
      <c r="B25" s="523">
        <f t="shared" si="1"/>
        <v>14</v>
      </c>
      <c r="C25" s="576" t="s">
        <v>18</v>
      </c>
      <c r="D25" s="289" t="s">
        <v>275</v>
      </c>
      <c r="E25" s="289" t="s">
        <v>499</v>
      </c>
      <c r="F25" s="299">
        <v>15223535.114056587</v>
      </c>
      <c r="G25" s="299">
        <v>38285368768.677612</v>
      </c>
      <c r="H25" s="300">
        <v>80.182916000000006</v>
      </c>
      <c r="I25" s="306">
        <v>104.47453</v>
      </c>
      <c r="J25" s="301">
        <v>104.47453</v>
      </c>
      <c r="K25" s="301">
        <v>0.50084671999999997</v>
      </c>
      <c r="L25" s="301">
        <v>0.54723445000000004</v>
      </c>
      <c r="M25" s="302">
        <v>69961547137.022552</v>
      </c>
      <c r="N25" s="303"/>
      <c r="O25" s="283"/>
      <c r="P25" s="283"/>
      <c r="Q25" s="299"/>
      <c r="R25" s="283"/>
      <c r="S25" s="304"/>
      <c r="T25" s="283"/>
      <c r="U25" s="283"/>
      <c r="V25" s="299"/>
      <c r="W25" s="283"/>
      <c r="X25" s="304"/>
      <c r="Y25" s="283"/>
      <c r="Z25" s="283"/>
      <c r="AA25" s="299"/>
      <c r="AB25" s="283"/>
      <c r="AC25" s="305"/>
      <c r="AD25" s="283"/>
      <c r="AE25" s="283"/>
      <c r="AF25" s="299"/>
      <c r="AG25" s="283"/>
      <c r="AH25" s="304"/>
      <c r="AI25" s="283"/>
      <c r="AJ25" s="283"/>
      <c r="AK25" s="299"/>
      <c r="AL25" s="283"/>
      <c r="AM25" s="304"/>
      <c r="AN25" s="283"/>
      <c r="AO25" s="283"/>
      <c r="AP25" s="299"/>
      <c r="AQ25" s="283"/>
      <c r="AR25" s="305"/>
      <c r="AS25" s="283"/>
      <c r="AT25" s="283"/>
      <c r="AU25" s="299"/>
      <c r="AV25" s="283"/>
      <c r="AW25" s="304"/>
      <c r="AX25" s="283"/>
      <c r="AY25" s="283"/>
      <c r="AZ25" s="299"/>
      <c r="BA25" s="283"/>
      <c r="BB25" s="304"/>
      <c r="BC25" s="283"/>
      <c r="BD25" s="283"/>
      <c r="BE25" s="299"/>
      <c r="BF25" s="283"/>
    </row>
    <row r="26" spans="2:58" s="255" customFormat="1" ht="15" customHeight="1">
      <c r="B26" s="523">
        <f t="shared" si="1"/>
        <v>15</v>
      </c>
      <c r="C26" s="792" t="s">
        <v>716</v>
      </c>
      <c r="D26" s="289">
        <v>2015</v>
      </c>
      <c r="E26" s="289">
        <v>2015</v>
      </c>
      <c r="F26" s="299">
        <v>92442547</v>
      </c>
      <c r="G26" s="655"/>
      <c r="H26" s="300">
        <v>57.757275</v>
      </c>
      <c r="I26" s="306">
        <v>110.05392000000001</v>
      </c>
      <c r="J26" s="301">
        <v>156.80304000000001</v>
      </c>
      <c r="K26" s="301">
        <v>2.0223917999999999</v>
      </c>
      <c r="L26" s="301">
        <v>1.8029792</v>
      </c>
      <c r="M26" s="657"/>
      <c r="N26" s="303"/>
      <c r="O26" s="653"/>
      <c r="P26" s="653"/>
      <c r="Q26" s="655"/>
      <c r="R26" s="653"/>
      <c r="S26" s="304"/>
      <c r="T26" s="653"/>
      <c r="U26" s="653"/>
      <c r="V26" s="655"/>
      <c r="W26" s="653"/>
      <c r="X26" s="304"/>
      <c r="Y26" s="653"/>
      <c r="Z26" s="653"/>
      <c r="AA26" s="655"/>
      <c r="AB26" s="653"/>
      <c r="AC26" s="317"/>
      <c r="AD26" s="653"/>
      <c r="AE26" s="653"/>
      <c r="AF26" s="655"/>
      <c r="AG26" s="653"/>
      <c r="AH26" s="304"/>
      <c r="AI26" s="653"/>
      <c r="AJ26" s="653"/>
      <c r="AK26" s="655"/>
      <c r="AL26" s="653"/>
      <c r="AM26" s="304"/>
      <c r="AN26" s="653"/>
      <c r="AO26" s="653"/>
      <c r="AP26" s="655"/>
      <c r="AQ26" s="653"/>
      <c r="AR26" s="317"/>
      <c r="AS26" s="653"/>
      <c r="AT26" s="653"/>
      <c r="AU26" s="655"/>
      <c r="AV26" s="653"/>
      <c r="AW26" s="304"/>
      <c r="AX26" s="653"/>
      <c r="AY26" s="653"/>
      <c r="AZ26" s="655"/>
      <c r="BA26" s="653"/>
      <c r="BB26" s="304"/>
      <c r="BC26" s="653"/>
      <c r="BD26" s="653"/>
      <c r="BE26" s="655"/>
      <c r="BF26" s="653"/>
    </row>
    <row r="27" spans="2:58" s="255" customFormat="1" ht="15" customHeight="1">
      <c r="B27" s="523">
        <f t="shared" si="1"/>
        <v>16</v>
      </c>
      <c r="C27" s="576" t="s">
        <v>19</v>
      </c>
      <c r="D27" s="289" t="s">
        <v>499</v>
      </c>
      <c r="E27" s="289" t="s">
        <v>499</v>
      </c>
      <c r="F27" s="299">
        <v>6213730</v>
      </c>
      <c r="G27" s="299">
        <v>10090340775.726</v>
      </c>
      <c r="H27" s="300">
        <v>84.240433999999993</v>
      </c>
      <c r="I27" s="306">
        <v>105.12891999999999</v>
      </c>
      <c r="J27" s="301">
        <v>105.12891999999999</v>
      </c>
      <c r="K27" s="301">
        <v>0.54998139999999995</v>
      </c>
      <c r="L27" s="301">
        <v>0.53077350999999995</v>
      </c>
      <c r="M27" s="302">
        <f>G27/(J27/I27*L27)</f>
        <v>19010633698.968891</v>
      </c>
      <c r="N27" s="303"/>
      <c r="O27" s="283">
        <v>1.8445157797871394E-2</v>
      </c>
      <c r="P27" s="283">
        <v>7.3952542237063976E-3</v>
      </c>
      <c r="Q27" s="299">
        <f>$F27*O27*$O$7*365</f>
        <v>79484275.256995305</v>
      </c>
      <c r="R27" s="283">
        <f>Q27/$M27</f>
        <v>4.1810429108055675E-3</v>
      </c>
      <c r="S27" s="304"/>
      <c r="T27" s="283">
        <v>1.134516612653323E-2</v>
      </c>
      <c r="U27" s="283">
        <v>3.8058160517789926E-3</v>
      </c>
      <c r="V27" s="299">
        <f>$F27*T27*$O$7*365</f>
        <v>48888836.68654608</v>
      </c>
      <c r="W27" s="283">
        <f>V27/$M27</f>
        <v>2.5716573924202085E-3</v>
      </c>
      <c r="X27" s="304"/>
      <c r="Y27" s="283">
        <v>1.2495519743885972E-2</v>
      </c>
      <c r="Z27" s="283">
        <v>4.2279385463337088E-3</v>
      </c>
      <c r="AA27" s="299">
        <f>$F27*Y27*$O$7*365</f>
        <v>53845965.520385452</v>
      </c>
      <c r="AB27" s="283">
        <f>AA27/$M27</f>
        <v>2.8324129733405981E-3</v>
      </c>
      <c r="AC27" s="305"/>
      <c r="AD27" s="283">
        <v>6.4481284631086877E-2</v>
      </c>
      <c r="AE27" s="283">
        <v>2.9601703636705771E-2</v>
      </c>
      <c r="AF27" s="299">
        <f>$F27*AD27*$AD$7*365</f>
        <v>467981733.93284512</v>
      </c>
      <c r="AG27" s="283">
        <f>AF27/$M27</f>
        <v>2.4616840308602009E-2</v>
      </c>
      <c r="AH27" s="304"/>
      <c r="AI27" s="283">
        <v>5.2270416839868106E-2</v>
      </c>
      <c r="AJ27" s="283">
        <v>2.1712727037039123E-2</v>
      </c>
      <c r="AK27" s="299">
        <f>$F27*AI27*$AD$7*365</f>
        <v>379359692.44509983</v>
      </c>
      <c r="AL27" s="283">
        <f>AK27/$M27</f>
        <v>1.9955131346603965E-2</v>
      </c>
      <c r="AM27" s="304"/>
      <c r="AN27" s="283">
        <v>5.7095250155824402E-2</v>
      </c>
      <c r="AO27" s="283">
        <v>2.3730348827335733E-2</v>
      </c>
      <c r="AP27" s="299">
        <f>$F27*AN27*$AD$7*365</f>
        <v>414376579.50087684</v>
      </c>
      <c r="AQ27" s="283">
        <f>AP27/$M27</f>
        <v>2.17970945136538E-2</v>
      </c>
      <c r="AR27" s="305"/>
      <c r="AS27" s="283">
        <v>0.17542455874082905</v>
      </c>
      <c r="AT27" s="283">
        <v>9.1765102434467241E-2</v>
      </c>
      <c r="AU27" s="299">
        <f>$F27*AS27*$AS$7*365</f>
        <v>2188256993.0946879</v>
      </c>
      <c r="AV27" s="283">
        <f>AU27/$M27</f>
        <v>0.11510699894309025</v>
      </c>
      <c r="AW27" s="304"/>
      <c r="AX27" s="283">
        <v>0.16283358321388866</v>
      </c>
      <c r="AY27" s="283">
        <v>8.0434565865957583E-2</v>
      </c>
      <c r="AZ27" s="299">
        <f>$F27*AX27*$AS$7*365</f>
        <v>2031196371.4549501</v>
      </c>
      <c r="BA27" s="283">
        <f>AZ27/$M27</f>
        <v>0.10684527426169488</v>
      </c>
      <c r="BB27" s="304"/>
      <c r="BC27" s="283">
        <v>0.17693598719352932</v>
      </c>
      <c r="BD27" s="283">
        <v>8.7628725498177434E-2</v>
      </c>
      <c r="BE27" s="299">
        <f>$F27*BC27*$AS$7*365</f>
        <v>2207110646.7958784</v>
      </c>
      <c r="BF27" s="283">
        <f>BE27/$M27</f>
        <v>0.11609874145939643</v>
      </c>
    </row>
    <row r="28" spans="2:58" s="255" customFormat="1" ht="15" customHeight="1">
      <c r="B28" s="523">
        <f t="shared" si="1"/>
        <v>17</v>
      </c>
      <c r="C28" s="576" t="s">
        <v>280</v>
      </c>
      <c r="D28" s="289" t="s">
        <v>276</v>
      </c>
      <c r="E28" s="289" t="s">
        <v>499</v>
      </c>
      <c r="F28" s="299">
        <v>76073949</v>
      </c>
      <c r="G28" s="299">
        <v>351967663315.73846</v>
      </c>
      <c r="H28" s="300">
        <v>44.845641000000001</v>
      </c>
      <c r="I28" s="306">
        <v>133.2499</v>
      </c>
      <c r="J28" s="301">
        <v>100</v>
      </c>
      <c r="K28" s="301">
        <v>2.7512604999999999</v>
      </c>
      <c r="L28" s="301">
        <v>5.4386136</v>
      </c>
      <c r="M28" s="302">
        <v>86234579967.320755</v>
      </c>
      <c r="N28" s="303"/>
      <c r="O28" s="283"/>
      <c r="P28" s="283"/>
      <c r="Q28" s="299"/>
      <c r="R28" s="283"/>
      <c r="S28" s="304"/>
      <c r="T28" s="283"/>
      <c r="U28" s="283"/>
      <c r="V28" s="299"/>
      <c r="W28" s="283"/>
      <c r="X28" s="304"/>
      <c r="Y28" s="283"/>
      <c r="Z28" s="283"/>
      <c r="AA28" s="299"/>
      <c r="AB28" s="283"/>
      <c r="AC28" s="305"/>
      <c r="AD28" s="283"/>
      <c r="AE28" s="283"/>
      <c r="AF28" s="299"/>
      <c r="AG28" s="283"/>
      <c r="AH28" s="304"/>
      <c r="AI28" s="283"/>
      <c r="AJ28" s="283"/>
      <c r="AK28" s="299"/>
      <c r="AL28" s="283"/>
      <c r="AM28" s="304"/>
      <c r="AN28" s="283"/>
      <c r="AO28" s="283"/>
      <c r="AP28" s="299"/>
      <c r="AQ28" s="283"/>
      <c r="AR28" s="305"/>
      <c r="AS28" s="283"/>
      <c r="AT28" s="283"/>
      <c r="AU28" s="299"/>
      <c r="AV28" s="283"/>
      <c r="AW28" s="304"/>
      <c r="AX28" s="283"/>
      <c r="AY28" s="283"/>
      <c r="AZ28" s="299"/>
      <c r="BA28" s="283"/>
      <c r="BB28" s="304"/>
      <c r="BC28" s="283"/>
      <c r="BD28" s="283"/>
      <c r="BE28" s="299"/>
      <c r="BF28" s="283"/>
    </row>
    <row r="29" spans="2:58" s="255" customFormat="1" ht="15" customHeight="1">
      <c r="B29" s="523">
        <f t="shared" si="1"/>
        <v>18</v>
      </c>
      <c r="C29" s="576" t="s">
        <v>20</v>
      </c>
      <c r="D29" s="289" t="s">
        <v>502</v>
      </c>
      <c r="E29" s="289" t="s">
        <v>502</v>
      </c>
      <c r="F29" s="299">
        <v>3675078</v>
      </c>
      <c r="G29" s="299"/>
      <c r="H29" s="300">
        <v>69.963516999999996</v>
      </c>
      <c r="I29" s="306">
        <v>108.54293</v>
      </c>
      <c r="J29" s="301">
        <v>106.96810000000001</v>
      </c>
      <c r="K29" s="301">
        <v>0.78454581000000001</v>
      </c>
      <c r="L29" s="301">
        <v>0.84190708999999997</v>
      </c>
      <c r="M29" s="302"/>
      <c r="N29" s="303"/>
      <c r="O29" s="283"/>
      <c r="P29" s="283"/>
      <c r="Q29" s="299"/>
      <c r="R29" s="283"/>
      <c r="S29" s="304"/>
      <c r="T29" s="283"/>
      <c r="U29" s="283"/>
      <c r="V29" s="299"/>
      <c r="W29" s="283"/>
      <c r="X29" s="304"/>
      <c r="Y29" s="283"/>
      <c r="Z29" s="283"/>
      <c r="AA29" s="299"/>
      <c r="AB29" s="283"/>
      <c r="AC29" s="305"/>
      <c r="AD29" s="283"/>
      <c r="AE29" s="283"/>
      <c r="AF29" s="299"/>
      <c r="AG29" s="283"/>
      <c r="AH29" s="304"/>
      <c r="AI29" s="283"/>
      <c r="AJ29" s="283"/>
      <c r="AK29" s="299"/>
      <c r="AL29" s="283"/>
      <c r="AM29" s="304"/>
      <c r="AN29" s="283"/>
      <c r="AO29" s="283"/>
      <c r="AP29" s="299"/>
      <c r="AQ29" s="283"/>
      <c r="AR29" s="305"/>
      <c r="AS29" s="283"/>
      <c r="AT29" s="283"/>
      <c r="AU29" s="299"/>
      <c r="AV29" s="283"/>
      <c r="AW29" s="304"/>
      <c r="AX29" s="283"/>
      <c r="AY29" s="283"/>
      <c r="AZ29" s="299"/>
      <c r="BA29" s="283"/>
      <c r="BB29" s="304"/>
      <c r="BC29" s="283"/>
      <c r="BD29" s="283"/>
      <c r="BE29" s="299"/>
      <c r="BF29" s="283"/>
    </row>
    <row r="30" spans="2:58" s="255" customFormat="1" ht="15" customHeight="1">
      <c r="B30" s="523">
        <f t="shared" si="1"/>
        <v>19</v>
      </c>
      <c r="C30" s="576" t="s">
        <v>281</v>
      </c>
      <c r="D30" s="289" t="s">
        <v>272</v>
      </c>
      <c r="E30" s="289" t="s">
        <v>502</v>
      </c>
      <c r="F30" s="299">
        <v>26347423.735282898</v>
      </c>
      <c r="G30" s="299">
        <v>59565157114.991302</v>
      </c>
      <c r="H30" s="300">
        <v>52.928097000000001</v>
      </c>
      <c r="I30" s="306">
        <v>108.72684</v>
      </c>
      <c r="J30" s="301">
        <v>130.06328999999999</v>
      </c>
      <c r="K30" s="301">
        <v>0.44758218999999999</v>
      </c>
      <c r="L30" s="301">
        <v>0.78802174000000003</v>
      </c>
      <c r="M30" s="302">
        <v>63188220245.492767</v>
      </c>
      <c r="N30" s="303"/>
      <c r="O30" s="283">
        <v>3.0970843292457299E-2</v>
      </c>
      <c r="P30" s="283">
        <v>1.35744943726558E-2</v>
      </c>
      <c r="Q30" s="299">
        <v>565897339.6099664</v>
      </c>
      <c r="R30" s="283">
        <v>8.9557410766025174E-3</v>
      </c>
      <c r="S30" s="304"/>
      <c r="T30" s="283">
        <v>3.00767138036243E-2</v>
      </c>
      <c r="U30" s="283">
        <v>1.27803803428126E-2</v>
      </c>
      <c r="V30" s="299">
        <v>549559860.70377719</v>
      </c>
      <c r="W30" s="283">
        <v>8.6971884722924671E-3</v>
      </c>
      <c r="X30" s="304"/>
      <c r="Y30" s="283">
        <v>3.4024927819740799E-2</v>
      </c>
      <c r="Z30" s="283">
        <v>1.46650100846082E-2</v>
      </c>
      <c r="AA30" s="299">
        <v>621701383.83999896</v>
      </c>
      <c r="AB30" s="283">
        <v>9.8388810671455034E-3</v>
      </c>
      <c r="AC30" s="305"/>
      <c r="AD30" s="283">
        <v>9.9678527679751106E-2</v>
      </c>
      <c r="AE30" s="283">
        <v>4.74184987546677E-2</v>
      </c>
      <c r="AF30" s="299">
        <v>3067486170.3102322</v>
      </c>
      <c r="AG30" s="283">
        <v>4.8545221852945554E-2</v>
      </c>
      <c r="AH30" s="304"/>
      <c r="AI30" s="283">
        <v>0.100043766671882</v>
      </c>
      <c r="AJ30" s="283">
        <v>4.7012577123910999E-2</v>
      </c>
      <c r="AK30" s="299">
        <v>3078725958.6909266</v>
      </c>
      <c r="AL30" s="283">
        <v>4.8723099760204641E-2</v>
      </c>
      <c r="AM30" s="304"/>
      <c r="AN30" s="283">
        <v>0.109433937690708</v>
      </c>
      <c r="AO30" s="283">
        <v>5.2177580726055897E-2</v>
      </c>
      <c r="AP30" s="299">
        <v>3367697118.3537116</v>
      </c>
      <c r="AQ30" s="283">
        <v>5.3296280624297698E-2</v>
      </c>
      <c r="AR30" s="305"/>
      <c r="AS30" s="283">
        <v>0.24113477268424499</v>
      </c>
      <c r="AT30" s="283">
        <v>0.13316763948655699</v>
      </c>
      <c r="AU30" s="299">
        <v>12754209666.695017</v>
      </c>
      <c r="AV30" s="283">
        <v>0.20184473652119958</v>
      </c>
      <c r="AW30" s="304"/>
      <c r="AX30" s="283">
        <v>0.24509839132892</v>
      </c>
      <c r="AY30" s="283">
        <v>0.13455407950338599</v>
      </c>
      <c r="AZ30" s="299">
        <v>12963855180.15733</v>
      </c>
      <c r="BA30" s="283">
        <v>0.20516253076588345</v>
      </c>
      <c r="BB30" s="304"/>
      <c r="BC30" s="283">
        <v>0.260338366459341</v>
      </c>
      <c r="BD30" s="283">
        <v>0.144841991312744</v>
      </c>
      <c r="BE30" s="299">
        <v>13769934850.728653</v>
      </c>
      <c r="BF30" s="283">
        <v>0.21791933365477034</v>
      </c>
    </row>
    <row r="31" spans="2:58" s="255" customFormat="1" ht="15" customHeight="1">
      <c r="B31" s="523">
        <f t="shared" si="1"/>
        <v>20</v>
      </c>
      <c r="C31" s="576" t="s">
        <v>21</v>
      </c>
      <c r="D31" s="289" t="s">
        <v>499</v>
      </c>
      <c r="E31" s="289" t="s">
        <v>499</v>
      </c>
      <c r="F31" s="299">
        <v>14636886</v>
      </c>
      <c r="G31" s="299">
        <v>202369331296.36002</v>
      </c>
      <c r="H31" s="300">
        <v>74.573471999999995</v>
      </c>
      <c r="I31" s="306">
        <v>106.21411999999999</v>
      </c>
      <c r="J31" s="301">
        <v>106.21411999999999</v>
      </c>
      <c r="K31" s="301">
        <v>4.5403330000000004</v>
      </c>
      <c r="L31" s="301">
        <v>3.8732392</v>
      </c>
      <c r="M31" s="302">
        <v>52248085090.215965</v>
      </c>
      <c r="N31" s="303"/>
      <c r="O31" s="283"/>
      <c r="P31" s="283"/>
      <c r="Q31" s="299"/>
      <c r="R31" s="283"/>
      <c r="S31" s="304"/>
      <c r="T31" s="283"/>
      <c r="U31" s="283"/>
      <c r="V31" s="299"/>
      <c r="W31" s="283"/>
      <c r="X31" s="304"/>
      <c r="Y31" s="283"/>
      <c r="Z31" s="283"/>
      <c r="AA31" s="299"/>
      <c r="AB31" s="283"/>
      <c r="AC31" s="305"/>
      <c r="AD31" s="283"/>
      <c r="AE31" s="283"/>
      <c r="AF31" s="299"/>
      <c r="AG31" s="283"/>
      <c r="AH31" s="304"/>
      <c r="AI31" s="283"/>
      <c r="AJ31" s="283"/>
      <c r="AK31" s="299"/>
      <c r="AL31" s="283"/>
      <c r="AM31" s="304"/>
      <c r="AN31" s="283"/>
      <c r="AO31" s="283"/>
      <c r="AP31" s="299"/>
      <c r="AQ31" s="283"/>
      <c r="AR31" s="305"/>
      <c r="AS31" s="283"/>
      <c r="AT31" s="283"/>
      <c r="AU31" s="299"/>
      <c r="AV31" s="283"/>
      <c r="AW31" s="304"/>
      <c r="AX31" s="283"/>
      <c r="AY31" s="283"/>
      <c r="AZ31" s="299"/>
      <c r="BA31" s="283"/>
      <c r="BB31" s="304"/>
      <c r="BC31" s="283"/>
      <c r="BD31" s="283"/>
      <c r="BE31" s="299"/>
      <c r="BF31" s="283"/>
    </row>
    <row r="32" spans="2:58" s="255" customFormat="1" ht="15" customHeight="1">
      <c r="B32" s="523">
        <f t="shared" si="1"/>
        <v>21</v>
      </c>
      <c r="C32" s="792" t="s">
        <v>717</v>
      </c>
      <c r="D32" s="289">
        <v>2012</v>
      </c>
      <c r="E32" s="289">
        <v>2016</v>
      </c>
      <c r="F32" s="299">
        <v>10652029</v>
      </c>
      <c r="G32" s="655"/>
      <c r="H32" s="300">
        <v>42.235537999999998</v>
      </c>
      <c r="I32" s="306">
        <v>121.35046</v>
      </c>
      <c r="J32" s="301">
        <v>139.8262</v>
      </c>
      <c r="K32" s="301">
        <v>1479.5655999999999</v>
      </c>
      <c r="L32" s="301">
        <v>2572.3429999999998</v>
      </c>
      <c r="M32" s="657"/>
      <c r="N32" s="303"/>
      <c r="O32" s="653"/>
      <c r="P32" s="653"/>
      <c r="Q32" s="655"/>
      <c r="R32" s="653"/>
      <c r="S32" s="304"/>
      <c r="T32" s="653"/>
      <c r="U32" s="653"/>
      <c r="V32" s="655"/>
      <c r="W32" s="653"/>
      <c r="X32" s="304"/>
      <c r="Y32" s="653"/>
      <c r="Z32" s="653"/>
      <c r="AA32" s="655"/>
      <c r="AB32" s="653"/>
      <c r="AC32" s="317"/>
      <c r="AD32" s="653"/>
      <c r="AE32" s="653"/>
      <c r="AF32" s="655"/>
      <c r="AG32" s="653"/>
      <c r="AH32" s="304"/>
      <c r="AI32" s="653"/>
      <c r="AJ32" s="653"/>
      <c r="AK32" s="655"/>
      <c r="AL32" s="653"/>
      <c r="AM32" s="304"/>
      <c r="AN32" s="653"/>
      <c r="AO32" s="653"/>
      <c r="AP32" s="655"/>
      <c r="AQ32" s="653"/>
      <c r="AR32" s="317"/>
      <c r="AS32" s="653"/>
      <c r="AT32" s="653"/>
      <c r="AU32" s="655"/>
      <c r="AV32" s="653"/>
      <c r="AW32" s="304"/>
      <c r="AX32" s="653"/>
      <c r="AY32" s="653"/>
      <c r="AZ32" s="655"/>
      <c r="BA32" s="653"/>
      <c r="BB32" s="304"/>
      <c r="BC32" s="653"/>
      <c r="BD32" s="653"/>
      <c r="BE32" s="655"/>
      <c r="BF32" s="653"/>
    </row>
    <row r="33" spans="2:58" s="255" customFormat="1" ht="15" customHeight="1">
      <c r="B33" s="523">
        <f t="shared" si="1"/>
        <v>22</v>
      </c>
      <c r="C33" s="576" t="s">
        <v>22</v>
      </c>
      <c r="D33" s="289" t="s">
        <v>499</v>
      </c>
      <c r="E33" s="289" t="s">
        <v>499</v>
      </c>
      <c r="F33" s="299">
        <v>8171770</v>
      </c>
      <c r="G33" s="299">
        <v>261675716820</v>
      </c>
      <c r="H33" s="300">
        <v>71.982139000000004</v>
      </c>
      <c r="I33" s="306">
        <v>106.76228</v>
      </c>
      <c r="J33" s="301">
        <v>106.76228</v>
      </c>
      <c r="K33" s="301">
        <v>9.6621039999999994</v>
      </c>
      <c r="L33" s="301">
        <v>10.080314</v>
      </c>
      <c r="M33" s="302">
        <v>25959083895.600872</v>
      </c>
      <c r="N33" s="303"/>
      <c r="O33" s="283"/>
      <c r="P33" s="283"/>
      <c r="Q33" s="299"/>
      <c r="R33" s="283"/>
      <c r="S33" s="304"/>
      <c r="T33" s="283"/>
      <c r="U33" s="283"/>
      <c r="V33" s="299"/>
      <c r="W33" s="283"/>
      <c r="X33" s="304"/>
      <c r="Y33" s="283"/>
      <c r="Z33" s="283"/>
      <c r="AA33" s="299"/>
      <c r="AB33" s="283"/>
      <c r="AC33" s="305"/>
      <c r="AD33" s="283"/>
      <c r="AE33" s="283"/>
      <c r="AF33" s="299"/>
      <c r="AG33" s="283"/>
      <c r="AH33" s="304"/>
      <c r="AI33" s="283"/>
      <c r="AJ33" s="283"/>
      <c r="AK33" s="299"/>
      <c r="AL33" s="283"/>
      <c r="AM33" s="304"/>
      <c r="AN33" s="283"/>
      <c r="AO33" s="283"/>
      <c r="AP33" s="299"/>
      <c r="AQ33" s="283"/>
      <c r="AR33" s="305"/>
      <c r="AS33" s="283"/>
      <c r="AT33" s="283"/>
      <c r="AU33" s="299"/>
      <c r="AV33" s="283"/>
      <c r="AW33" s="304"/>
      <c r="AX33" s="283"/>
      <c r="AY33" s="283"/>
      <c r="AZ33" s="299"/>
      <c r="BA33" s="283"/>
      <c r="BB33" s="304"/>
      <c r="BC33" s="283"/>
      <c r="BD33" s="283"/>
      <c r="BE33" s="299"/>
      <c r="BF33" s="283"/>
    </row>
    <row r="34" spans="2:58" s="255" customFormat="1" ht="15" customHeight="1">
      <c r="B34" s="523">
        <f t="shared" si="1"/>
        <v>23</v>
      </c>
      <c r="C34" s="576" t="s">
        <v>23</v>
      </c>
      <c r="D34" s="289" t="s">
        <v>504</v>
      </c>
      <c r="E34" s="289" t="s">
        <v>504</v>
      </c>
      <c r="F34" s="299">
        <v>245265690</v>
      </c>
      <c r="G34" s="299">
        <v>1931988378915997.5</v>
      </c>
      <c r="H34" s="300">
        <v>68.684856999999994</v>
      </c>
      <c r="I34" s="306">
        <v>105.35605</v>
      </c>
      <c r="J34" s="301">
        <v>109.86476</v>
      </c>
      <c r="K34" s="301">
        <v>4192.8253999999997</v>
      </c>
      <c r="L34" s="301">
        <v>4091.9391000000001</v>
      </c>
      <c r="M34" s="302">
        <v>452768721161.35638</v>
      </c>
      <c r="N34" s="307"/>
      <c r="O34" s="283"/>
      <c r="P34" s="283"/>
      <c r="Q34" s="299"/>
      <c r="R34" s="283"/>
      <c r="S34" s="304"/>
      <c r="T34" s="283"/>
      <c r="U34" s="283"/>
      <c r="V34" s="299"/>
      <c r="W34" s="283"/>
      <c r="X34" s="304"/>
      <c r="Y34" s="283"/>
      <c r="Z34" s="283"/>
      <c r="AA34" s="299"/>
      <c r="AB34" s="283"/>
      <c r="AC34" s="305"/>
      <c r="AD34" s="283"/>
      <c r="AE34" s="283"/>
      <c r="AF34" s="299"/>
      <c r="AG34" s="283"/>
      <c r="AH34" s="304"/>
      <c r="AI34" s="283"/>
      <c r="AJ34" s="283"/>
      <c r="AK34" s="299"/>
      <c r="AL34" s="283"/>
      <c r="AM34" s="304"/>
      <c r="AN34" s="283"/>
      <c r="AO34" s="283"/>
      <c r="AP34" s="299"/>
      <c r="AQ34" s="283"/>
      <c r="AR34" s="305"/>
      <c r="AS34" s="283"/>
      <c r="AT34" s="283"/>
      <c r="AU34" s="299"/>
      <c r="AV34" s="283"/>
      <c r="AW34" s="304"/>
      <c r="AX34" s="283"/>
      <c r="AY34" s="283"/>
      <c r="AZ34" s="299"/>
      <c r="BA34" s="283"/>
      <c r="BB34" s="304"/>
      <c r="BC34" s="283"/>
      <c r="BD34" s="283"/>
      <c r="BE34" s="299"/>
      <c r="BF34" s="283"/>
    </row>
    <row r="35" spans="2:58" s="255" customFormat="1" ht="15" customHeight="1">
      <c r="B35" s="523">
        <f t="shared" si="1"/>
        <v>24</v>
      </c>
      <c r="C35" s="576" t="s">
        <v>24</v>
      </c>
      <c r="D35" s="289" t="s">
        <v>275</v>
      </c>
      <c r="E35" s="289" t="s">
        <v>275</v>
      </c>
      <c r="F35" s="299">
        <v>79511693.899333909</v>
      </c>
      <c r="G35" s="299">
        <v>2336917306550630</v>
      </c>
      <c r="H35" s="300">
        <v>49.410840999999998</v>
      </c>
      <c r="I35" s="306">
        <v>120.86933999999999</v>
      </c>
      <c r="J35" s="301">
        <v>120.86933999999999</v>
      </c>
      <c r="K35" s="301">
        <v>2714.8227000000002</v>
      </c>
      <c r="L35" s="301">
        <v>5001.3634000000002</v>
      </c>
      <c r="M35" s="302">
        <v>467256049930.43097</v>
      </c>
      <c r="N35" s="307"/>
      <c r="O35" s="283"/>
      <c r="P35" s="283"/>
      <c r="Q35" s="299"/>
      <c r="R35" s="283"/>
      <c r="S35" s="304"/>
      <c r="T35" s="283"/>
      <c r="U35" s="283"/>
      <c r="V35" s="299"/>
      <c r="W35" s="283"/>
      <c r="X35" s="304"/>
      <c r="Y35" s="283"/>
      <c r="Z35" s="283"/>
      <c r="AA35" s="299"/>
      <c r="AB35" s="283"/>
      <c r="AC35" s="305"/>
      <c r="AD35" s="283"/>
      <c r="AE35" s="283"/>
      <c r="AF35" s="299"/>
      <c r="AG35" s="283"/>
      <c r="AH35" s="304"/>
      <c r="AI35" s="283"/>
      <c r="AJ35" s="283"/>
      <c r="AK35" s="299"/>
      <c r="AL35" s="283"/>
      <c r="AM35" s="304"/>
      <c r="AN35" s="283"/>
      <c r="AO35" s="283"/>
      <c r="AP35" s="299"/>
      <c r="AQ35" s="283"/>
      <c r="AR35" s="305"/>
      <c r="AS35" s="283"/>
      <c r="AT35" s="283"/>
      <c r="AU35" s="299"/>
      <c r="AV35" s="283"/>
      <c r="AW35" s="304"/>
      <c r="AX35" s="283"/>
      <c r="AY35" s="283"/>
      <c r="AZ35" s="299"/>
      <c r="BA35" s="283"/>
      <c r="BB35" s="304"/>
      <c r="BC35" s="283"/>
      <c r="BD35" s="283"/>
      <c r="BE35" s="299"/>
      <c r="BF35" s="283"/>
    </row>
    <row r="36" spans="2:58" s="255" customFormat="1" ht="15" customHeight="1">
      <c r="B36" s="523">
        <f t="shared" si="1"/>
        <v>25</v>
      </c>
      <c r="C36" s="576" t="s">
        <v>25</v>
      </c>
      <c r="D36" s="289" t="s">
        <v>276</v>
      </c>
      <c r="E36" s="289" t="s">
        <v>503</v>
      </c>
      <c r="F36" s="299">
        <v>5961481.7766270638</v>
      </c>
      <c r="G36" s="299">
        <v>10182084494.515301</v>
      </c>
      <c r="H36" s="300">
        <v>75.760664000000006</v>
      </c>
      <c r="I36" s="306">
        <v>104.16927</v>
      </c>
      <c r="J36" s="301">
        <v>100</v>
      </c>
      <c r="K36" s="301">
        <v>0.49294881000000002</v>
      </c>
      <c r="L36" s="301">
        <v>0.31933158</v>
      </c>
      <c r="M36" s="302">
        <v>33215014589.912403</v>
      </c>
      <c r="N36" s="307"/>
      <c r="O36" s="283"/>
      <c r="P36" s="283"/>
      <c r="Q36" s="299"/>
      <c r="R36" s="283"/>
      <c r="S36" s="304"/>
      <c r="T36" s="283"/>
      <c r="U36" s="283"/>
      <c r="V36" s="299"/>
      <c r="W36" s="283"/>
      <c r="X36" s="304"/>
      <c r="Y36" s="283"/>
      <c r="Z36" s="283"/>
      <c r="AA36" s="299"/>
      <c r="AB36" s="283"/>
      <c r="AC36" s="305"/>
      <c r="AD36" s="283"/>
      <c r="AE36" s="283"/>
      <c r="AF36" s="299"/>
      <c r="AG36" s="283"/>
      <c r="AH36" s="304"/>
      <c r="AI36" s="283"/>
      <c r="AJ36" s="283"/>
      <c r="AK36" s="299"/>
      <c r="AL36" s="283"/>
      <c r="AM36" s="304"/>
      <c r="AN36" s="283"/>
      <c r="AO36" s="283"/>
      <c r="AP36" s="299"/>
      <c r="AQ36" s="283"/>
      <c r="AR36" s="305"/>
      <c r="AS36" s="283"/>
      <c r="AT36" s="283"/>
      <c r="AU36" s="299"/>
      <c r="AV36" s="283"/>
      <c r="AW36" s="304"/>
      <c r="AX36" s="283"/>
      <c r="AY36" s="283"/>
      <c r="AZ36" s="299"/>
      <c r="BA36" s="283"/>
      <c r="BB36" s="304"/>
      <c r="BC36" s="283"/>
      <c r="BD36" s="283"/>
      <c r="BE36" s="299"/>
      <c r="BF36" s="283"/>
    </row>
    <row r="37" spans="2:58" s="275" customFormat="1" ht="14">
      <c r="B37" s="523">
        <f t="shared" si="1"/>
        <v>26</v>
      </c>
      <c r="C37" s="576" t="s">
        <v>718</v>
      </c>
      <c r="D37" s="289" t="s">
        <v>469</v>
      </c>
      <c r="E37" s="289" t="s">
        <v>469</v>
      </c>
      <c r="F37" s="299">
        <v>48465011</v>
      </c>
      <c r="G37" s="655"/>
      <c r="H37" s="300">
        <v>55.526919999999997</v>
      </c>
      <c r="I37" s="300">
        <v>114.02249</v>
      </c>
      <c r="J37" s="301">
        <v>150.18964</v>
      </c>
      <c r="K37" s="301">
        <v>32.683745999999999</v>
      </c>
      <c r="L37" s="301">
        <v>35.429595999999997</v>
      </c>
      <c r="M37" s="657"/>
      <c r="N37" s="303"/>
      <c r="O37" s="653"/>
      <c r="P37" s="653"/>
      <c r="Q37" s="655"/>
      <c r="R37" s="653"/>
      <c r="S37" s="304"/>
      <c r="T37" s="653"/>
      <c r="U37" s="653"/>
      <c r="V37" s="655"/>
      <c r="W37" s="653"/>
      <c r="X37" s="304"/>
      <c r="Y37" s="653"/>
      <c r="Z37" s="653"/>
      <c r="AA37" s="655"/>
      <c r="AB37" s="653"/>
      <c r="AC37" s="305"/>
      <c r="AD37" s="653"/>
      <c r="AE37" s="653"/>
      <c r="AF37" s="655"/>
      <c r="AG37" s="653"/>
      <c r="AH37" s="304"/>
      <c r="AI37" s="653"/>
      <c r="AJ37" s="653"/>
      <c r="AK37" s="655"/>
      <c r="AL37" s="653"/>
      <c r="AM37" s="304"/>
      <c r="AN37" s="653"/>
      <c r="AO37" s="653"/>
      <c r="AP37" s="655"/>
      <c r="AQ37" s="653"/>
      <c r="AR37" s="305"/>
      <c r="AS37" s="653"/>
      <c r="AT37" s="653"/>
      <c r="AU37" s="655"/>
      <c r="AV37" s="653"/>
      <c r="AW37" s="304"/>
      <c r="AX37" s="653"/>
      <c r="AY37" s="653"/>
      <c r="AZ37" s="655"/>
      <c r="BA37" s="653"/>
      <c r="BB37" s="304"/>
      <c r="BC37" s="653"/>
      <c r="BD37" s="653"/>
      <c r="BE37" s="655"/>
      <c r="BF37" s="653"/>
    </row>
    <row r="38" spans="2:58" s="275" customFormat="1" ht="14">
      <c r="B38" s="523">
        <f t="shared" si="1"/>
        <v>27</v>
      </c>
      <c r="C38" s="792" t="s">
        <v>719</v>
      </c>
      <c r="D38" s="289">
        <v>2014</v>
      </c>
      <c r="E38" s="289">
        <v>2014</v>
      </c>
      <c r="F38" s="299">
        <v>16934220</v>
      </c>
      <c r="G38" s="655"/>
      <c r="H38" s="300">
        <v>85.860100000000003</v>
      </c>
      <c r="I38" s="300">
        <v>102.95564</v>
      </c>
      <c r="J38" s="301">
        <v>108.73074</v>
      </c>
      <c r="K38" s="301">
        <v>289.67867999999999</v>
      </c>
      <c r="L38" s="301">
        <v>221.86832000000001</v>
      </c>
      <c r="M38" s="657"/>
      <c r="N38" s="303"/>
      <c r="O38" s="653"/>
      <c r="P38" s="653"/>
      <c r="Q38" s="655"/>
      <c r="R38" s="653"/>
      <c r="S38" s="304"/>
      <c r="T38" s="653"/>
      <c r="U38" s="653"/>
      <c r="V38" s="655"/>
      <c r="W38" s="653"/>
      <c r="X38" s="304"/>
      <c r="Y38" s="653"/>
      <c r="Z38" s="653"/>
      <c r="AA38" s="655"/>
      <c r="AB38" s="653"/>
      <c r="AC38" s="305"/>
      <c r="AD38" s="653"/>
      <c r="AE38" s="653"/>
      <c r="AF38" s="655"/>
      <c r="AG38" s="653"/>
      <c r="AH38" s="304"/>
      <c r="AI38" s="653"/>
      <c r="AJ38" s="653"/>
      <c r="AK38" s="655"/>
      <c r="AL38" s="653"/>
      <c r="AM38" s="304"/>
      <c r="AN38" s="653"/>
      <c r="AO38" s="653"/>
      <c r="AP38" s="655"/>
      <c r="AQ38" s="653"/>
      <c r="AR38" s="305"/>
      <c r="AS38" s="653"/>
      <c r="AT38" s="653"/>
      <c r="AU38" s="655"/>
      <c r="AV38" s="653"/>
      <c r="AW38" s="304"/>
      <c r="AX38" s="653"/>
      <c r="AY38" s="653"/>
      <c r="AZ38" s="655"/>
      <c r="BA38" s="653"/>
      <c r="BB38" s="304"/>
      <c r="BC38" s="653"/>
      <c r="BD38" s="653"/>
      <c r="BE38" s="655"/>
      <c r="BF38" s="653"/>
    </row>
    <row r="39" spans="2:58" s="255" customFormat="1" ht="15" customHeight="1">
      <c r="B39" s="523">
        <f t="shared" si="1"/>
        <v>28</v>
      </c>
      <c r="C39" s="576" t="s">
        <v>26</v>
      </c>
      <c r="D39" s="289" t="s">
        <v>503</v>
      </c>
      <c r="E39" s="289" t="s">
        <v>503</v>
      </c>
      <c r="F39" s="299">
        <v>112600583</v>
      </c>
      <c r="G39" s="299">
        <v>9038826552924.9336</v>
      </c>
      <c r="H39" s="300">
        <v>80.502825000000001</v>
      </c>
      <c r="I39" s="306">
        <v>103.40738</v>
      </c>
      <c r="J39" s="301">
        <v>100</v>
      </c>
      <c r="K39" s="301">
        <v>7.6483314</v>
      </c>
      <c r="L39" s="301">
        <v>8.9402120000000007</v>
      </c>
      <c r="M39" s="302">
        <v>1045480098360.5297</v>
      </c>
      <c r="N39" s="307"/>
      <c r="O39" s="283"/>
      <c r="P39" s="283"/>
      <c r="Q39" s="299"/>
      <c r="R39" s="283"/>
      <c r="S39" s="304"/>
      <c r="T39" s="283"/>
      <c r="U39" s="283"/>
      <c r="V39" s="299"/>
      <c r="W39" s="283"/>
      <c r="X39" s="304"/>
      <c r="Y39" s="283"/>
      <c r="Z39" s="283"/>
      <c r="AA39" s="299"/>
      <c r="AB39" s="283"/>
      <c r="AC39" s="305"/>
      <c r="AD39" s="283"/>
      <c r="AE39" s="283"/>
      <c r="AF39" s="299"/>
      <c r="AG39" s="283"/>
      <c r="AH39" s="304"/>
      <c r="AI39" s="283"/>
      <c r="AJ39" s="283"/>
      <c r="AK39" s="299"/>
      <c r="AL39" s="283"/>
      <c r="AM39" s="304"/>
      <c r="AN39" s="283"/>
      <c r="AO39" s="283"/>
      <c r="AP39" s="299"/>
      <c r="AQ39" s="283"/>
      <c r="AR39" s="305"/>
      <c r="AS39" s="283"/>
      <c r="AT39" s="283"/>
      <c r="AU39" s="299"/>
      <c r="AV39" s="283"/>
      <c r="AW39" s="304"/>
      <c r="AX39" s="283"/>
      <c r="AY39" s="283"/>
      <c r="AZ39" s="299"/>
      <c r="BA39" s="283"/>
      <c r="BB39" s="304"/>
      <c r="BC39" s="283"/>
      <c r="BD39" s="283"/>
      <c r="BE39" s="299"/>
      <c r="BF39" s="283"/>
    </row>
    <row r="40" spans="2:58" s="255" customFormat="1" ht="15" customHeight="1">
      <c r="B40" s="523"/>
      <c r="C40" s="576" t="s">
        <v>27</v>
      </c>
      <c r="D40" s="289" t="s">
        <v>504</v>
      </c>
      <c r="E40" s="289" t="s">
        <v>504</v>
      </c>
      <c r="F40" s="299">
        <v>117284429</v>
      </c>
      <c r="G40" s="299">
        <v>4811605272997.5596</v>
      </c>
      <c r="H40" s="300">
        <v>80.502823000000006</v>
      </c>
      <c r="I40" s="306">
        <v>103.40738</v>
      </c>
      <c r="J40" s="301">
        <v>107.65898</v>
      </c>
      <c r="K40" s="301">
        <v>7.6483312000000003</v>
      </c>
      <c r="L40" s="301">
        <v>8.9402121999999995</v>
      </c>
      <c r="M40" s="302">
        <v>516943928496.97705</v>
      </c>
      <c r="N40" s="307"/>
      <c r="O40" s="283">
        <v>3.0421610009923401E-2</v>
      </c>
      <c r="P40" s="283">
        <v>1.65356854851012E-2</v>
      </c>
      <c r="Q40" s="299">
        <v>2474394933.9569006</v>
      </c>
      <c r="R40" s="283">
        <v>4.7865828333669468E-3</v>
      </c>
      <c r="S40" s="304"/>
      <c r="T40" s="283">
        <v>1.2460379429468401E-2</v>
      </c>
      <c r="U40" s="283">
        <v>5.0917567282970904E-3</v>
      </c>
      <c r="V40" s="299">
        <v>1013486785.3936775</v>
      </c>
      <c r="W40" s="283">
        <v>1.9605352331739478E-3</v>
      </c>
      <c r="X40" s="304"/>
      <c r="Y40" s="283">
        <v>1.16637701927005E-2</v>
      </c>
      <c r="Z40" s="283">
        <v>4.67815047308545E-3</v>
      </c>
      <c r="AA40" s="299">
        <v>948693177.85092103</v>
      </c>
      <c r="AB40" s="283">
        <v>1.8351955126144183E-3</v>
      </c>
      <c r="AC40" s="305"/>
      <c r="AD40" s="283">
        <v>6.6285894153185407E-2</v>
      </c>
      <c r="AE40" s="283">
        <v>3.76690385773173E-2</v>
      </c>
      <c r="AF40" s="299">
        <v>9080386191.9246006</v>
      </c>
      <c r="AG40" s="283">
        <v>1.7565514732566786E-2</v>
      </c>
      <c r="AH40" s="304"/>
      <c r="AI40" s="283">
        <v>4.3015904416217499E-2</v>
      </c>
      <c r="AJ40" s="283">
        <v>1.9754880169921801E-2</v>
      </c>
      <c r="AK40" s="299">
        <v>5892671879.6535883</v>
      </c>
      <c r="AL40" s="283">
        <v>1.1399054239376847E-2</v>
      </c>
      <c r="AM40" s="304"/>
      <c r="AN40" s="283">
        <v>4.15758697146466E-2</v>
      </c>
      <c r="AO40" s="283">
        <v>1.8808614587476499E-2</v>
      </c>
      <c r="AP40" s="299">
        <v>5695404099.1237202</v>
      </c>
      <c r="AQ40" s="283">
        <v>1.1017450414173935E-2</v>
      </c>
      <c r="AR40" s="305"/>
      <c r="AS40" s="283">
        <v>0.14591022641287099</v>
      </c>
      <c r="AT40" s="283">
        <v>8.4812032094369605E-2</v>
      </c>
      <c r="AU40" s="299">
        <v>34354342662.114292</v>
      </c>
      <c r="AV40" s="283">
        <v>6.6456613122433034E-2</v>
      </c>
      <c r="AW40" s="304"/>
      <c r="AX40" s="283">
        <v>0.123793071112761</v>
      </c>
      <c r="AY40" s="283">
        <v>6.3066331571659404E-2</v>
      </c>
      <c r="AZ40" s="299">
        <v>29146891816.68026</v>
      </c>
      <c r="BA40" s="283">
        <v>5.6383081819773619E-2</v>
      </c>
      <c r="BB40" s="304"/>
      <c r="BC40" s="283">
        <v>0.121934660980052</v>
      </c>
      <c r="BD40" s="283">
        <v>6.16185141829882E-2</v>
      </c>
      <c r="BE40" s="299">
        <v>28709331954.870613</v>
      </c>
      <c r="BF40" s="283">
        <v>5.553664599242604E-2</v>
      </c>
    </row>
    <row r="41" spans="2:58" s="255" customFormat="1" ht="15" customHeight="1">
      <c r="B41" s="523"/>
      <c r="C41" s="576" t="s">
        <v>28</v>
      </c>
      <c r="D41" s="289" t="s">
        <v>501</v>
      </c>
      <c r="E41" s="289" t="s">
        <v>501</v>
      </c>
      <c r="F41" s="299">
        <v>119906312</v>
      </c>
      <c r="G41" s="299">
        <v>5050121674828.6797</v>
      </c>
      <c r="H41" s="300">
        <v>80.502824000000004</v>
      </c>
      <c r="I41" s="306">
        <v>103.40738</v>
      </c>
      <c r="J41" s="301">
        <v>116.24798</v>
      </c>
      <c r="K41" s="301">
        <v>7.6483314</v>
      </c>
      <c r="L41" s="301">
        <v>8.9402121999999995</v>
      </c>
      <c r="M41" s="302">
        <v>502481566634.27954</v>
      </c>
      <c r="N41" s="307"/>
      <c r="O41" s="283">
        <v>3.1675836916111699E-2</v>
      </c>
      <c r="P41" s="283">
        <v>1.8030209097124598E-2</v>
      </c>
      <c r="Q41" s="299">
        <v>2634005085.7902765</v>
      </c>
      <c r="R41" s="283">
        <v>5.2419934594483955E-3</v>
      </c>
      <c r="S41" s="304"/>
      <c r="T41" s="283">
        <v>1.31084333116748E-2</v>
      </c>
      <c r="U41" s="283">
        <v>5.5784425743394296E-3</v>
      </c>
      <c r="V41" s="299">
        <v>1090032130.8363545</v>
      </c>
      <c r="W41" s="283">
        <v>2.1692977478509397E-3</v>
      </c>
      <c r="X41" s="304"/>
      <c r="Y41" s="283">
        <v>1.31234952253144E-2</v>
      </c>
      <c r="Z41" s="283">
        <v>5.4893275909513499E-3</v>
      </c>
      <c r="AA41" s="299">
        <v>1091284604.6773303</v>
      </c>
      <c r="AB41" s="283">
        <v>2.1717903245425884E-3</v>
      </c>
      <c r="AC41" s="305"/>
      <c r="AD41" s="283">
        <v>6.7136078576888997E-2</v>
      </c>
      <c r="AE41" s="283">
        <v>3.8701223242170998E-2</v>
      </c>
      <c r="AF41" s="299">
        <v>9402446234.4588585</v>
      </c>
      <c r="AG41" s="283">
        <v>1.871202220897036E-2</v>
      </c>
      <c r="AH41" s="304"/>
      <c r="AI41" s="283">
        <v>4.2486060667670598E-2</v>
      </c>
      <c r="AJ41" s="283">
        <v>1.9989759337828199E-2</v>
      </c>
      <c r="AK41" s="299">
        <v>5950197116.2081709</v>
      </c>
      <c r="AL41" s="283">
        <v>1.1841622680934871E-2</v>
      </c>
      <c r="AM41" s="304"/>
      <c r="AN41" s="283">
        <v>4.3348101009912599E-2</v>
      </c>
      <c r="AO41" s="283">
        <v>2.0206866453637298E-2</v>
      </c>
      <c r="AP41" s="299">
        <v>6070926359.5848475</v>
      </c>
      <c r="AQ41" s="283">
        <v>1.2081888695438338E-2</v>
      </c>
      <c r="AR41" s="305"/>
      <c r="AS41" s="283">
        <v>0.150109134326188</v>
      </c>
      <c r="AT41" s="283">
        <v>8.6434451420710295E-2</v>
      </c>
      <c r="AU41" s="299">
        <v>36133058134.340858</v>
      </c>
      <c r="AV41" s="283">
        <v>7.1909221220525954E-2</v>
      </c>
      <c r="AW41" s="304"/>
      <c r="AX41" s="283">
        <v>0.12791452352654401</v>
      </c>
      <c r="AY41" s="283">
        <v>6.3874968769821697E-2</v>
      </c>
      <c r="AZ41" s="299">
        <v>30790550725.36504</v>
      </c>
      <c r="BA41" s="283">
        <v>6.1276975654263717E-2</v>
      </c>
      <c r="BB41" s="304"/>
      <c r="BC41" s="283">
        <v>0.132013481248133</v>
      </c>
      <c r="BD41" s="283">
        <v>6.5633330267470605E-2</v>
      </c>
      <c r="BE41" s="299">
        <v>31777218714.020157</v>
      </c>
      <c r="BF41" s="283">
        <v>6.3240566070652551E-2</v>
      </c>
    </row>
    <row r="42" spans="2:58" s="255" customFormat="1" ht="15" customHeight="1">
      <c r="B42" s="523">
        <f>B39+1</f>
        <v>29</v>
      </c>
      <c r="C42" s="792" t="s">
        <v>720</v>
      </c>
      <c r="D42" s="289">
        <v>2016</v>
      </c>
      <c r="E42" s="289">
        <v>2016</v>
      </c>
      <c r="F42" s="299">
        <v>3056359</v>
      </c>
      <c r="G42" s="655"/>
      <c r="H42" s="300">
        <v>57.265934000000001</v>
      </c>
      <c r="I42" s="306">
        <v>108.40917</v>
      </c>
      <c r="J42" s="301">
        <v>165.50894</v>
      </c>
      <c r="K42" s="301">
        <v>522.49285999999995</v>
      </c>
      <c r="L42" s="301">
        <v>590.32989999999995</v>
      </c>
      <c r="M42" s="657"/>
      <c r="N42" s="307"/>
      <c r="O42" s="653"/>
      <c r="P42" s="653"/>
      <c r="Q42" s="655"/>
      <c r="R42" s="653"/>
      <c r="S42" s="304"/>
      <c r="T42" s="653"/>
      <c r="U42" s="653"/>
      <c r="V42" s="655"/>
      <c r="W42" s="653"/>
      <c r="X42" s="304"/>
      <c r="Y42" s="653"/>
      <c r="Z42" s="653"/>
      <c r="AA42" s="655"/>
      <c r="AB42" s="653"/>
      <c r="AC42" s="317"/>
      <c r="AD42" s="653"/>
      <c r="AE42" s="653"/>
      <c r="AF42" s="655"/>
      <c r="AG42" s="653"/>
      <c r="AH42" s="304"/>
      <c r="AI42" s="653"/>
      <c r="AJ42" s="653"/>
      <c r="AK42" s="655"/>
      <c r="AL42" s="653"/>
      <c r="AM42" s="304"/>
      <c r="AN42" s="653"/>
      <c r="AO42" s="653"/>
      <c r="AP42" s="655"/>
      <c r="AQ42" s="653"/>
      <c r="AR42" s="317"/>
      <c r="AS42" s="653"/>
      <c r="AT42" s="653"/>
      <c r="AU42" s="655"/>
      <c r="AV42" s="653"/>
      <c r="AW42" s="304"/>
      <c r="AX42" s="653"/>
      <c r="AY42" s="653"/>
      <c r="AZ42" s="655"/>
      <c r="BA42" s="653"/>
      <c r="BB42" s="304"/>
      <c r="BC42" s="653"/>
      <c r="BD42" s="653"/>
      <c r="BE42" s="655"/>
      <c r="BF42" s="653"/>
    </row>
    <row r="43" spans="2:58" s="255" customFormat="1" ht="15" customHeight="1">
      <c r="B43" s="523">
        <f>B42+1</f>
        <v>30</v>
      </c>
      <c r="C43" s="792" t="s">
        <v>727</v>
      </c>
      <c r="D43" s="289">
        <v>2009</v>
      </c>
      <c r="E43" s="289" t="s">
        <v>655</v>
      </c>
      <c r="F43" s="299">
        <v>2118874</v>
      </c>
      <c r="G43" s="655"/>
      <c r="H43" s="300">
        <v>71.405036999999993</v>
      </c>
      <c r="I43" s="306">
        <v>105.00559</v>
      </c>
      <c r="J43" s="301">
        <v>100</v>
      </c>
      <c r="K43" s="301">
        <v>5.0639523999999998</v>
      </c>
      <c r="L43" s="301">
        <v>5.1307020000000003</v>
      </c>
      <c r="M43" s="657"/>
      <c r="N43" s="307"/>
      <c r="O43" s="653"/>
      <c r="P43" s="653"/>
      <c r="Q43" s="655"/>
      <c r="R43" s="653"/>
      <c r="S43" s="304"/>
      <c r="T43" s="653"/>
      <c r="U43" s="653"/>
      <c r="V43" s="655"/>
      <c r="W43" s="653"/>
      <c r="X43" s="304"/>
      <c r="Y43" s="653"/>
      <c r="Z43" s="653"/>
      <c r="AA43" s="655"/>
      <c r="AB43" s="653"/>
      <c r="AC43" s="317"/>
      <c r="AD43" s="653"/>
      <c r="AE43" s="653"/>
      <c r="AF43" s="655"/>
      <c r="AG43" s="653"/>
      <c r="AH43" s="304"/>
      <c r="AI43" s="653"/>
      <c r="AJ43" s="653"/>
      <c r="AK43" s="655"/>
      <c r="AL43" s="653"/>
      <c r="AM43" s="304"/>
      <c r="AN43" s="653"/>
      <c r="AO43" s="653"/>
      <c r="AP43" s="655"/>
      <c r="AQ43" s="653"/>
      <c r="AR43" s="317"/>
      <c r="AS43" s="653"/>
      <c r="AT43" s="653"/>
      <c r="AU43" s="655"/>
      <c r="AV43" s="653"/>
      <c r="AW43" s="304"/>
      <c r="AX43" s="653"/>
      <c r="AY43" s="653"/>
      <c r="AZ43" s="655"/>
      <c r="BA43" s="653"/>
      <c r="BB43" s="304"/>
      <c r="BC43" s="653"/>
      <c r="BD43" s="653"/>
      <c r="BE43" s="655"/>
      <c r="BF43" s="653"/>
    </row>
    <row r="44" spans="2:58" s="255" customFormat="1" ht="15" customHeight="1">
      <c r="B44" s="523">
        <f t="shared" ref="B44:B48" si="2">B43+1</f>
        <v>31</v>
      </c>
      <c r="C44" s="576" t="s">
        <v>29</v>
      </c>
      <c r="D44" s="289" t="s">
        <v>500</v>
      </c>
      <c r="E44" s="289" t="s">
        <v>500</v>
      </c>
      <c r="F44" s="299">
        <v>5765733</v>
      </c>
      <c r="G44" s="299">
        <v>137676778648.29999</v>
      </c>
      <c r="H44" s="300">
        <v>62.929181</v>
      </c>
      <c r="I44" s="306">
        <v>108.08239</v>
      </c>
      <c r="J44" s="301">
        <v>94.827056999999996</v>
      </c>
      <c r="K44" s="301">
        <v>7.2972590000000004</v>
      </c>
      <c r="L44" s="301">
        <v>9.1600754000000002</v>
      </c>
      <c r="M44" s="302">
        <v>17131063095.825893</v>
      </c>
      <c r="N44" s="307"/>
      <c r="O44" s="283"/>
      <c r="P44" s="283"/>
      <c r="Q44" s="299"/>
      <c r="R44" s="283"/>
      <c r="S44" s="304"/>
      <c r="T44" s="283"/>
      <c r="U44" s="283"/>
      <c r="V44" s="299"/>
      <c r="W44" s="283"/>
      <c r="X44" s="304"/>
      <c r="Y44" s="283"/>
      <c r="Z44" s="283"/>
      <c r="AA44" s="299"/>
      <c r="AB44" s="283"/>
      <c r="AC44" s="305"/>
      <c r="AD44" s="283"/>
      <c r="AE44" s="283"/>
      <c r="AF44" s="299"/>
      <c r="AG44" s="283"/>
      <c r="AH44" s="304"/>
      <c r="AI44" s="283"/>
      <c r="AJ44" s="283"/>
      <c r="AK44" s="299"/>
      <c r="AL44" s="283"/>
      <c r="AM44" s="304"/>
      <c r="AN44" s="283"/>
      <c r="AO44" s="283"/>
      <c r="AP44" s="299"/>
      <c r="AQ44" s="283"/>
      <c r="AR44" s="305"/>
      <c r="AS44" s="283"/>
      <c r="AT44" s="283"/>
      <c r="AU44" s="299"/>
      <c r="AV44" s="283"/>
      <c r="AW44" s="304"/>
      <c r="AX44" s="283"/>
      <c r="AY44" s="283"/>
      <c r="AZ44" s="299"/>
      <c r="BA44" s="283"/>
      <c r="BB44" s="304"/>
      <c r="BC44" s="283"/>
      <c r="BD44" s="283"/>
      <c r="BE44" s="299"/>
      <c r="BF44" s="283"/>
    </row>
    <row r="45" spans="2:58" s="255" customFormat="1" ht="15" customHeight="1">
      <c r="B45" s="523">
        <f t="shared" si="2"/>
        <v>32</v>
      </c>
      <c r="C45" s="792" t="s">
        <v>728</v>
      </c>
      <c r="D45" s="289" t="s">
        <v>656</v>
      </c>
      <c r="E45" s="289">
        <v>2014</v>
      </c>
      <c r="F45" s="299">
        <v>17114761</v>
      </c>
      <c r="G45" s="655"/>
      <c r="H45" s="300">
        <v>88.526352000000003</v>
      </c>
      <c r="I45" s="306">
        <v>102.94238</v>
      </c>
      <c r="J45" s="301">
        <v>104.80234</v>
      </c>
      <c r="K45" s="301">
        <v>267.33093000000002</v>
      </c>
      <c r="L45" s="301">
        <v>228.75316000000001</v>
      </c>
      <c r="M45" s="657"/>
      <c r="N45" s="307"/>
      <c r="O45" s="653"/>
      <c r="P45" s="653"/>
      <c r="Q45" s="655"/>
      <c r="R45" s="653"/>
      <c r="S45" s="304"/>
      <c r="T45" s="653"/>
      <c r="U45" s="653"/>
      <c r="V45" s="655"/>
      <c r="W45" s="653"/>
      <c r="X45" s="304"/>
      <c r="Y45" s="653"/>
      <c r="Z45" s="653"/>
      <c r="AA45" s="655"/>
      <c r="AB45" s="653"/>
      <c r="AC45" s="317"/>
      <c r="AD45" s="653"/>
      <c r="AE45" s="653"/>
      <c r="AF45" s="655"/>
      <c r="AG45" s="653"/>
      <c r="AH45" s="304"/>
      <c r="AI45" s="653"/>
      <c r="AJ45" s="653"/>
      <c r="AK45" s="655"/>
      <c r="AL45" s="653"/>
      <c r="AM45" s="304"/>
      <c r="AN45" s="653"/>
      <c r="AO45" s="653"/>
      <c r="AP45" s="655"/>
      <c r="AQ45" s="653"/>
      <c r="AR45" s="317"/>
      <c r="AS45" s="653"/>
      <c r="AT45" s="653"/>
      <c r="AU45" s="655"/>
      <c r="AV45" s="653"/>
      <c r="AW45" s="304"/>
      <c r="AX45" s="653"/>
      <c r="AY45" s="653"/>
      <c r="AZ45" s="655"/>
      <c r="BA45" s="653"/>
      <c r="BB45" s="304"/>
      <c r="BC45" s="653"/>
      <c r="BD45" s="653"/>
      <c r="BE45" s="655"/>
      <c r="BF45" s="653"/>
    </row>
    <row r="46" spans="2:58" s="255" customFormat="1" ht="15" customHeight="1">
      <c r="B46" s="523">
        <f t="shared" si="2"/>
        <v>33</v>
      </c>
      <c r="C46" s="576" t="s">
        <v>30</v>
      </c>
      <c r="D46" s="289" t="s">
        <v>505</v>
      </c>
      <c r="E46" s="289" t="s">
        <v>498</v>
      </c>
      <c r="F46" s="299">
        <v>3941606</v>
      </c>
      <c r="G46" s="299">
        <v>20872384376.143501</v>
      </c>
      <c r="H46" s="300">
        <v>81.285210000000006</v>
      </c>
      <c r="I46" s="306">
        <v>105.8758</v>
      </c>
      <c r="J46" s="301">
        <v>120.52139</v>
      </c>
      <c r="K46" s="301">
        <v>0.61135751000000005</v>
      </c>
      <c r="L46" s="301">
        <v>0.55340803000000005</v>
      </c>
      <c r="M46" s="302">
        <v>33132879457.917683</v>
      </c>
      <c r="N46" s="307"/>
      <c r="O46" s="283">
        <v>2.6109062083050399E-2</v>
      </c>
      <c r="P46" s="283">
        <v>1.6027431975155298E-2</v>
      </c>
      <c r="Q46" s="299">
        <v>71369219.400200754</v>
      </c>
      <c r="R46" s="283">
        <v>2.154030092399525E-3</v>
      </c>
      <c r="S46" s="304"/>
      <c r="T46" s="283">
        <v>9.8769994125541705E-3</v>
      </c>
      <c r="U46" s="283">
        <v>5.0058514278087897E-3</v>
      </c>
      <c r="V46" s="299">
        <v>26998815.041611616</v>
      </c>
      <c r="W46" s="283">
        <v>8.1486473507088361E-4</v>
      </c>
      <c r="X46" s="304"/>
      <c r="Y46" s="283">
        <v>9.6489010494878406E-3</v>
      </c>
      <c r="Z46" s="283">
        <v>4.7828525944060996E-3</v>
      </c>
      <c r="AA46" s="299">
        <v>26375307.30829186</v>
      </c>
      <c r="AB46" s="283">
        <v>7.9604633644327029E-4</v>
      </c>
      <c r="AC46" s="305"/>
      <c r="AD46" s="283">
        <v>4.9298290469056899E-2</v>
      </c>
      <c r="AE46" s="283">
        <v>3.0553521409705801E-2</v>
      </c>
      <c r="AF46" s="299">
        <v>226959263.00301051</v>
      </c>
      <c r="AG46" s="283">
        <v>6.8499709870152746E-3</v>
      </c>
      <c r="AH46" s="304"/>
      <c r="AI46" s="283">
        <v>2.7310850306030601E-2</v>
      </c>
      <c r="AJ46" s="283">
        <v>1.3922226018835301E-2</v>
      </c>
      <c r="AK46" s="299">
        <v>125733578.1518192</v>
      </c>
      <c r="AL46" s="283">
        <v>3.7948279838314189E-3</v>
      </c>
      <c r="AM46" s="304"/>
      <c r="AN46" s="283">
        <v>2.69248993291951E-2</v>
      </c>
      <c r="AO46" s="283">
        <v>1.36685912670795E-2</v>
      </c>
      <c r="AP46" s="299">
        <v>123956738.66257042</v>
      </c>
      <c r="AQ46" s="283">
        <v>3.7412003028595444E-3</v>
      </c>
      <c r="AR46" s="305"/>
      <c r="AS46" s="283">
        <v>9.1122566487111506E-2</v>
      </c>
      <c r="AT46" s="283">
        <v>5.8009634821352497E-2</v>
      </c>
      <c r="AU46" s="299">
        <v>721032279.01300275</v>
      </c>
      <c r="AV46" s="283">
        <v>2.1761835699453506E-2</v>
      </c>
      <c r="AW46" s="304"/>
      <c r="AX46" s="283">
        <v>6.6497983045683495E-2</v>
      </c>
      <c r="AY46" s="283">
        <v>3.6631771409252098E-2</v>
      </c>
      <c r="AZ46" s="299">
        <v>526183514.28873444</v>
      </c>
      <c r="BA46" s="283">
        <v>1.5881007714920885E-2</v>
      </c>
      <c r="BB46" s="304"/>
      <c r="BC46" s="283">
        <v>6.5791116860868901E-2</v>
      </c>
      <c r="BD46" s="283">
        <v>3.6166697038170902E-2</v>
      </c>
      <c r="BE46" s="299">
        <v>520590241.88824528</v>
      </c>
      <c r="BF46" s="283">
        <v>1.5712194364194965E-2</v>
      </c>
    </row>
    <row r="47" spans="2:58" s="255" customFormat="1" ht="15" customHeight="1">
      <c r="B47" s="523">
        <f t="shared" si="2"/>
        <v>34</v>
      </c>
      <c r="C47" s="576" t="s">
        <v>31</v>
      </c>
      <c r="D47" s="289" t="s">
        <v>501</v>
      </c>
      <c r="E47" s="289" t="s">
        <v>501</v>
      </c>
      <c r="F47" s="299">
        <v>6780504</v>
      </c>
      <c r="G47" s="299">
        <v>145214660376432.34</v>
      </c>
      <c r="H47" s="300">
        <v>71.354742999999999</v>
      </c>
      <c r="I47" s="306">
        <v>108.25397</v>
      </c>
      <c r="J47" s="301">
        <v>121.04097</v>
      </c>
      <c r="K47" s="301">
        <v>2127.7957999999999</v>
      </c>
      <c r="L47" s="301">
        <v>2309.4299999999998</v>
      </c>
      <c r="M47" s="302">
        <v>56236346373.4944</v>
      </c>
      <c r="N47" s="307"/>
      <c r="O47" s="283">
        <v>7.4293180471502514E-3</v>
      </c>
      <c r="P47" s="283">
        <v>3.5092040044804227E-3</v>
      </c>
      <c r="Q47" s="299">
        <v>34934730.130398296</v>
      </c>
      <c r="R47" s="283">
        <v>6.2121265663986857E-4</v>
      </c>
      <c r="S47" s="304"/>
      <c r="T47" s="283">
        <v>3.5187272422612125E-3</v>
      </c>
      <c r="U47" s="283">
        <v>1.4208407964200927E-3</v>
      </c>
      <c r="V47" s="299">
        <v>16546039.061825886</v>
      </c>
      <c r="W47" s="283">
        <v>2.9422322268120267E-4</v>
      </c>
      <c r="X47" s="304"/>
      <c r="Y47" s="283">
        <v>3.4665050197454643E-3</v>
      </c>
      <c r="Z47" s="283">
        <v>1.3521229900086082E-3</v>
      </c>
      <c r="AA47" s="299">
        <v>16300475.574192312</v>
      </c>
      <c r="AB47" s="283">
        <v>2.8985658964991251E-4</v>
      </c>
      <c r="AC47" s="305"/>
      <c r="AD47" s="283">
        <v>2.156568118961601E-2</v>
      </c>
      <c r="AE47" s="283">
        <v>1.0761612273931171E-2</v>
      </c>
      <c r="AF47" s="299">
        <v>170792187.08049402</v>
      </c>
      <c r="AG47" s="283">
        <v>3.0370427329360189E-3</v>
      </c>
      <c r="AH47" s="304"/>
      <c r="AI47" s="283">
        <v>1.4973182316730664E-2</v>
      </c>
      <c r="AJ47" s="283">
        <v>6.5941024030515593E-3</v>
      </c>
      <c r="AK47" s="299">
        <v>118582043.98666355</v>
      </c>
      <c r="AL47" s="283">
        <v>2.1086370583021062E-3</v>
      </c>
      <c r="AM47" s="304"/>
      <c r="AN47" s="283">
        <v>1.5017834118258515E-2</v>
      </c>
      <c r="AO47" s="283">
        <v>6.5663284486362928E-3</v>
      </c>
      <c r="AP47" s="299">
        <v>118935669.67429997</v>
      </c>
      <c r="AQ47" s="283">
        <v>2.1149252635366323E-3</v>
      </c>
      <c r="AR47" s="305"/>
      <c r="AS47" s="283">
        <v>5.8623748674324565E-2</v>
      </c>
      <c r="AT47" s="283">
        <v>3.053242667099269E-2</v>
      </c>
      <c r="AU47" s="299">
        <v>797978363.9803642</v>
      </c>
      <c r="AV47" s="283">
        <v>1.4189726314732129E-2</v>
      </c>
      <c r="AW47" s="304"/>
      <c r="AX47" s="283">
        <v>4.7534689093836124E-2</v>
      </c>
      <c r="AY47" s="283">
        <v>2.3036341348803984E-2</v>
      </c>
      <c r="AZ47" s="299">
        <v>647035617.70057082</v>
      </c>
      <c r="BA47" s="283">
        <v>1.1505648204868709E-2</v>
      </c>
      <c r="BB47" s="304"/>
      <c r="BC47" s="283">
        <v>4.8311827410983263E-2</v>
      </c>
      <c r="BD47" s="283">
        <v>2.3290459093216295E-2</v>
      </c>
      <c r="BE47" s="299">
        <v>657613917.05751944</v>
      </c>
      <c r="BF47" s="283">
        <v>1.1693752518877531E-2</v>
      </c>
    </row>
    <row r="48" spans="2:58" s="255" customFormat="1" ht="15" customHeight="1">
      <c r="B48" s="523">
        <f t="shared" si="2"/>
        <v>35</v>
      </c>
      <c r="C48" s="576" t="s">
        <v>32</v>
      </c>
      <c r="D48" s="289" t="s">
        <v>500</v>
      </c>
      <c r="E48" s="289" t="s">
        <v>500</v>
      </c>
      <c r="F48" s="299">
        <v>29553339</v>
      </c>
      <c r="G48" s="299">
        <v>306976162912</v>
      </c>
      <c r="H48" s="300">
        <v>87.125377</v>
      </c>
      <c r="I48" s="306">
        <v>103.36931</v>
      </c>
      <c r="J48" s="301">
        <v>98.494685000000004</v>
      </c>
      <c r="K48" s="301">
        <v>1.6534499</v>
      </c>
      <c r="L48" s="301">
        <v>1.5686389999999999</v>
      </c>
      <c r="M48" s="302">
        <v>205381095770.58939</v>
      </c>
      <c r="N48" s="307"/>
      <c r="O48" s="283"/>
      <c r="P48" s="283"/>
      <c r="Q48" s="299"/>
      <c r="R48" s="283"/>
      <c r="S48" s="304"/>
      <c r="T48" s="283"/>
      <c r="U48" s="283"/>
      <c r="V48" s="299"/>
      <c r="W48" s="283"/>
      <c r="X48" s="304"/>
      <c r="Y48" s="283"/>
      <c r="Z48" s="283"/>
      <c r="AA48" s="299"/>
      <c r="AB48" s="283"/>
      <c r="AC48" s="305"/>
      <c r="AD48" s="283"/>
      <c r="AE48" s="283"/>
      <c r="AF48" s="299"/>
      <c r="AG48" s="283"/>
      <c r="AH48" s="304"/>
      <c r="AI48" s="283"/>
      <c r="AJ48" s="283"/>
      <c r="AK48" s="299"/>
      <c r="AL48" s="283"/>
      <c r="AM48" s="304"/>
      <c r="AN48" s="283"/>
      <c r="AO48" s="283"/>
      <c r="AP48" s="299"/>
      <c r="AQ48" s="283"/>
      <c r="AR48" s="305"/>
      <c r="AS48" s="283"/>
      <c r="AT48" s="283"/>
      <c r="AU48" s="299"/>
      <c r="AV48" s="283"/>
      <c r="AW48" s="304"/>
      <c r="AX48" s="283"/>
      <c r="AY48" s="283"/>
      <c r="AZ48" s="299"/>
      <c r="BA48" s="283"/>
      <c r="BB48" s="304"/>
      <c r="BC48" s="283"/>
      <c r="BD48" s="283"/>
      <c r="BE48" s="299"/>
      <c r="BF48" s="283"/>
    </row>
    <row r="49" spans="2:59" s="255" customFormat="1" ht="15" customHeight="1">
      <c r="C49" s="576" t="s">
        <v>282</v>
      </c>
      <c r="D49" s="289" t="s">
        <v>499</v>
      </c>
      <c r="E49" s="289" t="s">
        <v>499</v>
      </c>
      <c r="F49" s="299">
        <v>29700726.600000001</v>
      </c>
      <c r="G49" s="299">
        <v>220476768079.42157</v>
      </c>
      <c r="H49" s="300">
        <v>87.125373999999994</v>
      </c>
      <c r="I49" s="306">
        <v>103.36931</v>
      </c>
      <c r="J49" s="301">
        <v>103.36931</v>
      </c>
      <c r="K49" s="301">
        <v>1.6534499</v>
      </c>
      <c r="L49" s="301">
        <v>1.5686389999999999</v>
      </c>
      <c r="M49" s="302">
        <v>140552904829.86945</v>
      </c>
      <c r="N49" s="307"/>
      <c r="O49" s="283">
        <v>2.0675063228198998E-2</v>
      </c>
      <c r="P49" s="283">
        <v>9.5403766875408191E-3</v>
      </c>
      <c r="Q49" s="299">
        <v>425853661.66245639</v>
      </c>
      <c r="R49" s="283">
        <v>3.0298460368209804E-3</v>
      </c>
      <c r="S49" s="304"/>
      <c r="T49" s="283">
        <v>1.56055525266093E-2</v>
      </c>
      <c r="U49" s="283">
        <v>6.61553346346985E-3</v>
      </c>
      <c r="V49" s="299">
        <v>321434648.70560753</v>
      </c>
      <c r="W49" s="283">
        <v>2.2869299577599209E-3</v>
      </c>
      <c r="X49" s="304"/>
      <c r="Y49" s="283">
        <v>1.5990288887593799E-2</v>
      </c>
      <c r="Z49" s="283">
        <v>6.7882230718959297E-3</v>
      </c>
      <c r="AA49" s="299">
        <v>329359238.16352373</v>
      </c>
      <c r="AB49" s="283">
        <v>2.3433114994115037E-3</v>
      </c>
      <c r="AC49" s="305"/>
      <c r="AD49" s="283">
        <v>5.4604458653544297E-2</v>
      </c>
      <c r="AE49" s="283">
        <v>2.8380312452204199E-2</v>
      </c>
      <c r="AF49" s="299">
        <v>1894253170.0083907</v>
      </c>
      <c r="AG49" s="283">
        <v>1.3477154188319809E-2</v>
      </c>
      <c r="AH49" s="304"/>
      <c r="AI49" s="283">
        <v>4.81717387014906E-2</v>
      </c>
      <c r="AJ49" s="283">
        <v>2.3449476298810199E-2</v>
      </c>
      <c r="AK49" s="299">
        <v>1671099228.7109063</v>
      </c>
      <c r="AL49" s="283">
        <v>1.1889467746921831E-2</v>
      </c>
      <c r="AM49" s="304"/>
      <c r="AN49" s="283">
        <v>4.9243079044957901E-2</v>
      </c>
      <c r="AO49" s="283">
        <v>2.3984138930824898E-2</v>
      </c>
      <c r="AP49" s="299">
        <v>1708264505.9027731</v>
      </c>
      <c r="AQ49" s="283">
        <v>1.2153889725513116E-2</v>
      </c>
      <c r="AR49" s="305"/>
      <c r="AS49" s="283">
        <v>0.12206391845412599</v>
      </c>
      <c r="AT49" s="283">
        <v>6.97193193144892E-2</v>
      </c>
      <c r="AU49" s="299">
        <v>7277964542.4843616</v>
      </c>
      <c r="AV49" s="283">
        <v>5.1780961420142012E-2</v>
      </c>
      <c r="AW49" s="304"/>
      <c r="AX49" s="283">
        <v>0.116482024574195</v>
      </c>
      <c r="AY49" s="283">
        <v>6.4040693311698094E-2</v>
      </c>
      <c r="AZ49" s="299">
        <v>6945148537.1279888</v>
      </c>
      <c r="BA49" s="283">
        <v>4.9413055856331531E-2</v>
      </c>
      <c r="BB49" s="304"/>
      <c r="BC49" s="283">
        <v>0.119816009535402</v>
      </c>
      <c r="BD49" s="283">
        <v>6.5713230710753703E-2</v>
      </c>
      <c r="BE49" s="299">
        <v>7143934752.0892906</v>
      </c>
      <c r="BF49" s="283">
        <v>5.0827371805204448E-2</v>
      </c>
    </row>
    <row r="50" spans="2:59" s="275" customFormat="1" ht="14">
      <c r="B50" s="523">
        <f>B48+1</f>
        <v>36</v>
      </c>
      <c r="C50" s="576" t="s">
        <v>711</v>
      </c>
      <c r="D50" s="289" t="s">
        <v>501</v>
      </c>
      <c r="E50" s="289" t="s">
        <v>501</v>
      </c>
      <c r="F50" s="299">
        <v>38011735</v>
      </c>
      <c r="G50" s="655"/>
      <c r="H50" s="300">
        <v>86.884388000000001</v>
      </c>
      <c r="I50" s="300">
        <v>104.2394</v>
      </c>
      <c r="J50" s="301">
        <v>109.08024</v>
      </c>
      <c r="K50" s="301">
        <v>2.1335834</v>
      </c>
      <c r="L50" s="301">
        <v>1.9202049999999999</v>
      </c>
      <c r="M50" s="657"/>
      <c r="N50" s="303"/>
      <c r="O50" s="653"/>
      <c r="P50" s="653"/>
      <c r="Q50" s="655"/>
      <c r="R50" s="653"/>
      <c r="S50" s="304"/>
      <c r="T50" s="653"/>
      <c r="U50" s="653"/>
      <c r="V50" s="655"/>
      <c r="W50" s="653"/>
      <c r="X50" s="304"/>
      <c r="Y50" s="653"/>
      <c r="Z50" s="653"/>
      <c r="AA50" s="655"/>
      <c r="AB50" s="653"/>
      <c r="AC50" s="305"/>
      <c r="AD50" s="653"/>
      <c r="AE50" s="653"/>
      <c r="AF50" s="655"/>
      <c r="AG50" s="653"/>
      <c r="AH50" s="304"/>
      <c r="AI50" s="653"/>
      <c r="AJ50" s="653"/>
      <c r="AK50" s="655"/>
      <c r="AL50" s="653"/>
      <c r="AM50" s="304"/>
      <c r="AN50" s="653"/>
      <c r="AO50" s="653"/>
      <c r="AP50" s="655"/>
      <c r="AQ50" s="653"/>
      <c r="AR50" s="305"/>
      <c r="AS50" s="653"/>
      <c r="AT50" s="653"/>
      <c r="AU50" s="655"/>
      <c r="AV50" s="653"/>
      <c r="AW50" s="304"/>
      <c r="AX50" s="653"/>
      <c r="AY50" s="653"/>
      <c r="AZ50" s="655"/>
      <c r="BA50" s="653"/>
      <c r="BB50" s="304"/>
      <c r="BC50" s="653"/>
      <c r="BD50" s="653"/>
      <c r="BE50" s="655"/>
      <c r="BF50" s="653"/>
    </row>
    <row r="51" spans="2:59" s="275" customFormat="1" ht="14">
      <c r="B51" s="523">
        <f>B50+1</f>
        <v>37</v>
      </c>
      <c r="C51" s="792" t="s">
        <v>721</v>
      </c>
      <c r="D51" s="289">
        <v>2016</v>
      </c>
      <c r="E51" s="289">
        <v>2016</v>
      </c>
      <c r="F51" s="299">
        <v>19702332</v>
      </c>
      <c r="G51" s="655"/>
      <c r="H51" s="300">
        <v>74.093497999999997</v>
      </c>
      <c r="I51" s="300">
        <v>105.78925</v>
      </c>
      <c r="J51" s="301">
        <v>112.44076</v>
      </c>
      <c r="K51" s="301">
        <v>1.7119983000000001</v>
      </c>
      <c r="L51" s="301">
        <v>1.8589568999999999</v>
      </c>
      <c r="M51" s="657"/>
      <c r="N51" s="303"/>
      <c r="O51" s="283">
        <v>1.8221383093842799E-2</v>
      </c>
      <c r="P51" s="283">
        <v>1.18090652175447E-2</v>
      </c>
      <c r="Q51" s="951">
        <f>$F51*O51*$O$7*365</f>
        <v>248969093.14496309</v>
      </c>
      <c r="R51" s="657"/>
      <c r="S51" s="304"/>
      <c r="T51" s="283">
        <v>1.4376011099912214E-3</v>
      </c>
      <c r="U51" s="283">
        <v>6.9847498261078412E-4</v>
      </c>
      <c r="V51" s="827">
        <f>$F51*T51*$O$7*365</f>
        <v>19642759.433538891</v>
      </c>
      <c r="W51" s="653"/>
      <c r="X51" s="304"/>
      <c r="Y51" s="283">
        <v>2.9448420916126958E-3</v>
      </c>
      <c r="Z51" s="283">
        <v>3.0328613919539298E-3</v>
      </c>
      <c r="AA51" s="827">
        <f>$F51*Y51*$O$7*365</f>
        <v>40237047.935821995</v>
      </c>
      <c r="AB51" s="653"/>
      <c r="AC51" s="305"/>
      <c r="AD51" s="283">
        <v>3.4000000000000002E-2</v>
      </c>
      <c r="AE51" s="283">
        <v>2.1000000000000001E-2</v>
      </c>
      <c r="AF51" s="827">
        <f>$F51*AD51*$AD$7*365</f>
        <v>782419008.38400006</v>
      </c>
      <c r="AG51" s="653"/>
      <c r="AH51" s="304"/>
      <c r="AI51" s="283">
        <v>8.0000000000000002E-3</v>
      </c>
      <c r="AJ51" s="283">
        <v>3.0000000000000001E-3</v>
      </c>
      <c r="AK51" s="827">
        <f>$F51*AI51*$AD$7*365</f>
        <v>184098590.20800003</v>
      </c>
      <c r="AL51" s="653"/>
      <c r="AM51" s="304"/>
      <c r="AN51" s="283">
        <v>1.2999999999999999E-2</v>
      </c>
      <c r="AO51" s="283">
        <v>6.0000000000000001E-3</v>
      </c>
      <c r="AP51" s="827">
        <f>$F51*AN51*$AD$7*365</f>
        <v>299160209.088</v>
      </c>
      <c r="AQ51" s="653"/>
      <c r="AR51" s="305"/>
      <c r="AS51" s="283">
        <v>6.3E-2</v>
      </c>
      <c r="AT51" s="283">
        <v>0.04</v>
      </c>
      <c r="AU51" s="827">
        <f>$F51*AS51*$AS$7*365</f>
        <v>2491803183.8699999</v>
      </c>
      <c r="AV51" s="653"/>
      <c r="AW51" s="304"/>
      <c r="AX51" s="283">
        <v>3.5999999999999997E-2</v>
      </c>
      <c r="AY51" s="283">
        <v>1.4999999999999999E-2</v>
      </c>
      <c r="AZ51" s="827">
        <f>$F51*AX51*$AS$7*365</f>
        <v>1423887533.6399999</v>
      </c>
      <c r="BA51" s="653"/>
      <c r="BB51" s="304"/>
      <c r="BC51" s="283">
        <v>0.05</v>
      </c>
      <c r="BD51" s="283">
        <v>2.3E-2</v>
      </c>
      <c r="BE51" s="827">
        <f>$F51*BC51*$AS$7*365</f>
        <v>1977621574.5000002</v>
      </c>
      <c r="BF51" s="653"/>
    </row>
    <row r="52" spans="2:59" s="255" customFormat="1" ht="15" customHeight="1">
      <c r="B52" s="523">
        <f>B51+1</f>
        <v>38</v>
      </c>
      <c r="C52" s="576" t="s">
        <v>33</v>
      </c>
      <c r="D52" s="289" t="s">
        <v>503</v>
      </c>
      <c r="E52" s="289" t="s">
        <v>503</v>
      </c>
      <c r="F52" s="299">
        <v>135845555.148794</v>
      </c>
      <c r="G52" s="299">
        <v>18921208027939.82</v>
      </c>
      <c r="H52" s="300">
        <v>61.449008999999997</v>
      </c>
      <c r="I52" s="306">
        <v>108.44047</v>
      </c>
      <c r="J52" s="301">
        <v>100</v>
      </c>
      <c r="K52" s="301">
        <v>13.390844</v>
      </c>
      <c r="L52" s="301">
        <v>16.769129</v>
      </c>
      <c r="M52" s="302">
        <v>1223572608641.4907</v>
      </c>
      <c r="N52" s="307"/>
      <c r="O52" s="283">
        <v>1.9544213575335201E-2</v>
      </c>
      <c r="P52" s="283">
        <v>1.7518874876588798E-2</v>
      </c>
      <c r="Q52" s="299">
        <v>1841238715.6315322</v>
      </c>
      <c r="R52" s="283">
        <v>1.5048054382941968E-3</v>
      </c>
      <c r="S52" s="304"/>
      <c r="T52" s="283">
        <v>9.9831976378533492E-3</v>
      </c>
      <c r="U52" s="283">
        <v>8.44142454406706E-3</v>
      </c>
      <c r="V52" s="299">
        <v>940505993.02773881</v>
      </c>
      <c r="W52" s="283">
        <v>7.6865564526813377E-4</v>
      </c>
      <c r="X52" s="304"/>
      <c r="Y52" s="283">
        <v>9.8081309211112307E-3</v>
      </c>
      <c r="Z52" s="283">
        <v>7.8991112607974395E-3</v>
      </c>
      <c r="AA52" s="299">
        <v>924013151.53060746</v>
      </c>
      <c r="AB52" s="283">
        <v>7.5517639493133273E-4</v>
      </c>
      <c r="AC52" s="305"/>
      <c r="AD52" s="283">
        <v>2.36757189386987E-2</v>
      </c>
      <c r="AE52" s="283">
        <v>2.0226079543696401E-2</v>
      </c>
      <c r="AF52" s="299">
        <v>3756569701.4804301</v>
      </c>
      <c r="AG52" s="283">
        <v>3.0701649211085868E-3</v>
      </c>
      <c r="AH52" s="304"/>
      <c r="AI52" s="283">
        <v>1.3458896517238301E-2</v>
      </c>
      <c r="AJ52" s="283">
        <v>1.0627614017424E-2</v>
      </c>
      <c r="AK52" s="299">
        <v>2135490922.2789073</v>
      </c>
      <c r="AL52" s="283">
        <v>1.7452915398702019E-3</v>
      </c>
      <c r="AM52" s="304"/>
      <c r="AN52" s="283">
        <v>1.39649036133879E-2</v>
      </c>
      <c r="AO52" s="283">
        <v>1.05110069066306E-2</v>
      </c>
      <c r="AP52" s="299">
        <v>2215777858.0653715</v>
      </c>
      <c r="AQ52" s="283">
        <v>1.8109083534695234E-3</v>
      </c>
      <c r="AR52" s="305"/>
      <c r="AS52" s="283">
        <v>3.34381810797399E-2</v>
      </c>
      <c r="AT52" s="283">
        <v>2.5913447304291001E-2</v>
      </c>
      <c r="AU52" s="299">
        <v>9118924755.9259071</v>
      </c>
      <c r="AV52" s="283">
        <v>7.452704229829462E-3</v>
      </c>
      <c r="AW52" s="304"/>
      <c r="AX52" s="283">
        <v>2.1322782773414001E-2</v>
      </c>
      <c r="AY52" s="283">
        <v>1.52297697443301E-2</v>
      </c>
      <c r="AZ52" s="299">
        <v>5814935065.8169193</v>
      </c>
      <c r="BA52" s="283">
        <v>4.7524233745908475E-3</v>
      </c>
      <c r="BB52" s="304"/>
      <c r="BC52" s="283">
        <v>2.3348355581552301E-2</v>
      </c>
      <c r="BD52" s="283">
        <v>1.6046478840922598E-2</v>
      </c>
      <c r="BE52" s="299">
        <v>6367328929.0182362</v>
      </c>
      <c r="BF52" s="283">
        <v>5.2038831893170276E-3</v>
      </c>
    </row>
    <row r="53" spans="2:59" s="255" customFormat="1" ht="15" customHeight="1">
      <c r="B53" s="523">
        <f t="shared" ref="B53:B61" si="3">B52+1</f>
        <v>39</v>
      </c>
      <c r="C53" s="576" t="s">
        <v>34</v>
      </c>
      <c r="D53" s="289" t="s">
        <v>276</v>
      </c>
      <c r="E53" s="289" t="s">
        <v>503</v>
      </c>
      <c r="F53" s="299">
        <v>50423021.612522528</v>
      </c>
      <c r="G53" s="299">
        <v>1486572340149.9546</v>
      </c>
      <c r="H53" s="300">
        <v>74.256772999999995</v>
      </c>
      <c r="I53" s="306">
        <v>105.01716</v>
      </c>
      <c r="J53" s="301">
        <v>105.01716</v>
      </c>
      <c r="K53" s="301">
        <v>4.5716545000000002</v>
      </c>
      <c r="L53" s="301">
        <v>5.0675346000000001</v>
      </c>
      <c r="M53" s="302">
        <v>293352183554.88971</v>
      </c>
      <c r="N53" s="307"/>
      <c r="O53" s="296"/>
      <c r="P53" s="296"/>
      <c r="Q53" s="296"/>
      <c r="R53" s="296"/>
      <c r="S53" s="304"/>
      <c r="T53" s="296"/>
      <c r="U53" s="296"/>
      <c r="V53" s="296"/>
      <c r="W53" s="296"/>
      <c r="X53" s="304"/>
      <c r="Y53" s="296"/>
      <c r="Z53" s="296"/>
      <c r="AA53" s="296"/>
      <c r="AB53" s="296"/>
      <c r="AC53" s="305"/>
      <c r="AD53" s="296"/>
      <c r="AE53" s="296"/>
      <c r="AF53" s="296"/>
      <c r="AG53" s="296"/>
      <c r="AH53" s="304"/>
      <c r="AI53" s="296"/>
      <c r="AJ53" s="296"/>
      <c r="AK53" s="296"/>
      <c r="AL53" s="296"/>
      <c r="AM53" s="304"/>
      <c r="AN53" s="296"/>
      <c r="AO53" s="296"/>
      <c r="AP53" s="296"/>
      <c r="AQ53" s="296"/>
      <c r="AR53" s="305"/>
      <c r="AS53" s="296"/>
      <c r="AT53" s="296"/>
      <c r="AU53" s="296"/>
      <c r="AV53" s="296"/>
      <c r="AW53" s="304"/>
      <c r="AX53" s="296"/>
      <c r="AY53" s="296"/>
      <c r="AZ53" s="296"/>
      <c r="BA53" s="296"/>
      <c r="BB53" s="304"/>
      <c r="BC53" s="296"/>
      <c r="BD53" s="296"/>
      <c r="BE53" s="296"/>
      <c r="BF53" s="296"/>
    </row>
    <row r="54" spans="2:59" s="255" customFormat="1" ht="15" customHeight="1">
      <c r="B54" s="523">
        <f t="shared" si="3"/>
        <v>40</v>
      </c>
      <c r="C54" s="576" t="s">
        <v>283</v>
      </c>
      <c r="D54" s="289" t="s">
        <v>278</v>
      </c>
      <c r="E54" s="289" t="s">
        <v>503</v>
      </c>
      <c r="F54" s="299">
        <v>20337761.051004648</v>
      </c>
      <c r="G54" s="299">
        <v>1760258170185.2559</v>
      </c>
      <c r="H54" s="300">
        <v>58.251418999999999</v>
      </c>
      <c r="I54" s="306">
        <v>106.71677</v>
      </c>
      <c r="J54" s="301">
        <v>94.146316999999996</v>
      </c>
      <c r="K54" s="301">
        <v>40.039496999999997</v>
      </c>
      <c r="L54" s="301">
        <v>42.218933</v>
      </c>
      <c r="M54" s="302">
        <v>47260515282.626167</v>
      </c>
      <c r="N54" s="307"/>
      <c r="O54" s="283">
        <v>9.7092487224873601E-3</v>
      </c>
      <c r="P54" s="283">
        <v>5.3808568755006302E-3</v>
      </c>
      <c r="Q54" s="299">
        <v>136941547.87863636</v>
      </c>
      <c r="R54" s="283">
        <v>2.8975889716754441E-3</v>
      </c>
      <c r="S54" s="304"/>
      <c r="T54" s="283">
        <v>3.68077988139736E-3</v>
      </c>
      <c r="U54" s="283">
        <v>9.82685193850364E-4</v>
      </c>
      <c r="V54" s="299">
        <v>51914592.855333485</v>
      </c>
      <c r="W54" s="283">
        <v>1.0984770806004784E-3</v>
      </c>
      <c r="X54" s="304"/>
      <c r="Y54" s="283">
        <v>5.4184291308595704E-3</v>
      </c>
      <c r="Z54" s="283">
        <v>1.52782505288911E-3</v>
      </c>
      <c r="AA54" s="299">
        <v>76422810.19457835</v>
      </c>
      <c r="AB54" s="283">
        <v>1.6170541039926575E-3</v>
      </c>
      <c r="AC54" s="305"/>
      <c r="AD54" s="283">
        <v>4.8104593557763399E-2</v>
      </c>
      <c r="AE54" s="283">
        <v>1.9127147349099701E-2</v>
      </c>
      <c r="AF54" s="299">
        <v>1142700803.7447159</v>
      </c>
      <c r="AG54" s="283">
        <v>2.4178763115703772E-2</v>
      </c>
      <c r="AH54" s="304"/>
      <c r="AI54" s="283">
        <v>3.6698147837183698E-2</v>
      </c>
      <c r="AJ54" s="283">
        <v>1.1818997309333199E-2</v>
      </c>
      <c r="AK54" s="299">
        <v>871746332.89723539</v>
      </c>
      <c r="AL54" s="283">
        <v>1.8445552861284721E-2</v>
      </c>
      <c r="AM54" s="304"/>
      <c r="AN54" s="283">
        <v>4.7403450070855599E-2</v>
      </c>
      <c r="AO54" s="283">
        <v>1.58654838920212E-2</v>
      </c>
      <c r="AP54" s="299">
        <v>1126045487.3440514</v>
      </c>
      <c r="AQ54" s="283">
        <v>2.3826348075345814E-2</v>
      </c>
      <c r="AR54" s="305"/>
      <c r="AS54" s="283">
        <v>0.19711107093948699</v>
      </c>
      <c r="AT54" s="283">
        <v>8.9068924682839404E-2</v>
      </c>
      <c r="AU54" s="299">
        <v>8047661706.509387</v>
      </c>
      <c r="AV54" s="283">
        <v>0.17028298693704372</v>
      </c>
      <c r="AW54" s="304"/>
      <c r="AX54" s="283">
        <v>0.18090021186570401</v>
      </c>
      <c r="AY54" s="283">
        <v>7.6948966086888601E-2</v>
      </c>
      <c r="AZ54" s="299">
        <v>7385803855.624114</v>
      </c>
      <c r="BA54" s="283">
        <v>0.1562785300045019</v>
      </c>
      <c r="BB54" s="304"/>
      <c r="BC54" s="283">
        <v>0.20642588729656799</v>
      </c>
      <c r="BD54" s="283">
        <v>9.1446979447766599E-2</v>
      </c>
      <c r="BE54" s="299">
        <v>8427967543.9377756</v>
      </c>
      <c r="BF54" s="283">
        <v>0.17832999690200269</v>
      </c>
    </row>
    <row r="55" spans="2:59" s="255" customFormat="1" ht="15" customHeight="1">
      <c r="B55" s="523">
        <f t="shared" si="3"/>
        <v>41</v>
      </c>
      <c r="C55" s="576" t="s">
        <v>35</v>
      </c>
      <c r="D55" s="289" t="s">
        <v>275</v>
      </c>
      <c r="E55" s="289" t="s">
        <v>275</v>
      </c>
      <c r="F55" s="299">
        <v>42270137.316307239</v>
      </c>
      <c r="G55" s="299">
        <v>25851124501683.898</v>
      </c>
      <c r="H55" s="300">
        <v>66.332549999999998</v>
      </c>
      <c r="I55" s="306">
        <v>112.69096999999999</v>
      </c>
      <c r="J55" s="301">
        <v>112.69096999999999</v>
      </c>
      <c r="K55" s="301">
        <v>482.45093000000003</v>
      </c>
      <c r="L55" s="301">
        <v>585.52039000000002</v>
      </c>
      <c r="M55" s="302">
        <v>44150681928.743584</v>
      </c>
      <c r="N55" s="307"/>
      <c r="O55" s="283">
        <v>0.109630514471101</v>
      </c>
      <c r="P55" s="283">
        <v>4.28031565536625E-2</v>
      </c>
      <c r="Q55" s="299">
        <v>3213746200.6707125</v>
      </c>
      <c r="R55" s="283">
        <v>7.2790409123408242E-2</v>
      </c>
      <c r="S55" s="304"/>
      <c r="T55" s="283">
        <v>0.108218564497047</v>
      </c>
      <c r="U55" s="283">
        <v>4.1888640000292097E-2</v>
      </c>
      <c r="V55" s="299">
        <v>3172355818.7451649</v>
      </c>
      <c r="W55" s="283">
        <v>7.1852929109116531E-2</v>
      </c>
      <c r="X55" s="304"/>
      <c r="Y55" s="283">
        <v>0.13901161752308899</v>
      </c>
      <c r="Z55" s="283">
        <v>5.6592395758703402E-2</v>
      </c>
      <c r="AA55" s="299">
        <v>4075033851.8358579</v>
      </c>
      <c r="AB55" s="283">
        <v>9.2298321878984915E-2</v>
      </c>
      <c r="AC55" s="305"/>
      <c r="AD55" s="283">
        <v>0.30267205982675699</v>
      </c>
      <c r="AE55" s="283">
        <v>0.155087642385385</v>
      </c>
      <c r="AF55" s="299">
        <v>14943379771.841923</v>
      </c>
      <c r="AG55" s="283">
        <v>0.3384631701942814</v>
      </c>
      <c r="AH55" s="304"/>
      <c r="AI55" s="283">
        <v>0.30346024465353</v>
      </c>
      <c r="AJ55" s="283">
        <v>0.15452697306857099</v>
      </c>
      <c r="AK55" s="299">
        <v>14982293655.084446</v>
      </c>
      <c r="AL55" s="283">
        <v>0.33934455823955162</v>
      </c>
      <c r="AM55" s="304"/>
      <c r="AN55" s="283">
        <v>0.35227224817716601</v>
      </c>
      <c r="AO55" s="283">
        <v>0.187456632021198</v>
      </c>
      <c r="AP55" s="299">
        <v>17392216482.106144</v>
      </c>
      <c r="AQ55" s="283">
        <v>0.39392860364367838</v>
      </c>
      <c r="AR55" s="308"/>
      <c r="AS55" s="283">
        <v>0.528049573455318</v>
      </c>
      <c r="AT55" s="283">
        <v>0.34205380690899201</v>
      </c>
      <c r="AU55" s="299">
        <v>44808861419.395821</v>
      </c>
      <c r="AV55" s="283">
        <v>1.0149075724745202</v>
      </c>
      <c r="AW55" s="304"/>
      <c r="AX55" s="283">
        <v>0.53307816559685395</v>
      </c>
      <c r="AY55" s="283">
        <v>0.34404220701320598</v>
      </c>
      <c r="AZ55" s="299">
        <v>45235574174.659157</v>
      </c>
      <c r="BA55" s="283">
        <v>1.0245724912622305</v>
      </c>
      <c r="BB55" s="304"/>
      <c r="BC55" s="283">
        <v>0.57844608371800199</v>
      </c>
      <c r="BD55" s="283">
        <v>0.38706012817324897</v>
      </c>
      <c r="BE55" s="299">
        <v>49085373243.096497</v>
      </c>
      <c r="BF55" s="283">
        <v>1.1117693113396798</v>
      </c>
      <c r="BG55" s="631"/>
    </row>
    <row r="56" spans="2:59" s="255" customFormat="1" ht="15" customHeight="1">
      <c r="B56" s="523">
        <f t="shared" si="3"/>
        <v>42</v>
      </c>
      <c r="C56" s="576" t="s">
        <v>36</v>
      </c>
      <c r="D56" s="289" t="s">
        <v>503</v>
      </c>
      <c r="E56" s="289" t="s">
        <v>503</v>
      </c>
      <c r="F56" s="299">
        <v>9706340</v>
      </c>
      <c r="G56" s="299">
        <v>25675711030550</v>
      </c>
      <c r="H56" s="300">
        <v>84.166019000000006</v>
      </c>
      <c r="I56" s="306">
        <v>103.54403000000001</v>
      </c>
      <c r="J56" s="301">
        <v>100</v>
      </c>
      <c r="K56" s="301">
        <v>0.69612006999999998</v>
      </c>
      <c r="L56" s="301">
        <v>0.69653374999999995</v>
      </c>
      <c r="M56" s="302">
        <v>38168525117678.797</v>
      </c>
      <c r="N56" s="307"/>
      <c r="O56" s="283"/>
      <c r="P56" s="283"/>
      <c r="Q56" s="299"/>
      <c r="R56" s="283"/>
      <c r="S56" s="304"/>
      <c r="T56" s="283"/>
      <c r="U56" s="283"/>
      <c r="V56" s="299"/>
      <c r="W56" s="283"/>
      <c r="X56" s="304"/>
      <c r="Y56" s="283"/>
      <c r="Z56" s="283"/>
      <c r="AA56" s="299"/>
      <c r="AB56" s="283"/>
      <c r="AC56" s="305"/>
      <c r="AD56" s="283"/>
      <c r="AE56" s="283"/>
      <c r="AF56" s="299"/>
      <c r="AG56" s="283"/>
      <c r="AH56" s="304"/>
      <c r="AI56" s="283"/>
      <c r="AJ56" s="283"/>
      <c r="AK56" s="299"/>
      <c r="AL56" s="283"/>
      <c r="AM56" s="304"/>
      <c r="AN56" s="283"/>
      <c r="AO56" s="283"/>
      <c r="AP56" s="299"/>
      <c r="AQ56" s="283"/>
      <c r="AR56" s="308"/>
      <c r="AS56" s="283"/>
      <c r="AT56" s="283"/>
      <c r="AU56" s="299"/>
      <c r="AV56" s="283"/>
      <c r="AW56" s="304"/>
      <c r="AX56" s="283"/>
      <c r="AY56" s="283"/>
      <c r="AZ56" s="299"/>
      <c r="BA56" s="283"/>
      <c r="BB56" s="304"/>
      <c r="BC56" s="283"/>
      <c r="BD56" s="283"/>
      <c r="BE56" s="299"/>
      <c r="BF56" s="283"/>
      <c r="BG56" s="631"/>
    </row>
    <row r="57" spans="2:59" s="255" customFormat="1" ht="15" customHeight="1">
      <c r="B57" s="523">
        <f t="shared" si="3"/>
        <v>43</v>
      </c>
      <c r="C57" s="576" t="s">
        <v>284</v>
      </c>
      <c r="D57" s="289" t="s">
        <v>272</v>
      </c>
      <c r="E57" s="289" t="s">
        <v>272</v>
      </c>
      <c r="F57" s="299">
        <v>32250626.98</v>
      </c>
      <c r="G57" s="299">
        <v>55417260448691.328</v>
      </c>
      <c r="H57" s="300">
        <v>66.678945999999996</v>
      </c>
      <c r="I57" s="306">
        <v>116.56435</v>
      </c>
      <c r="J57" s="301">
        <v>137.78626</v>
      </c>
      <c r="K57" s="301">
        <v>744.61788999999999</v>
      </c>
      <c r="L57" s="301">
        <v>946.89041999999995</v>
      </c>
      <c r="M57" s="302">
        <v>49511395147.642982</v>
      </c>
      <c r="N57" s="307"/>
      <c r="O57" s="283"/>
      <c r="P57" s="283"/>
      <c r="Q57" s="299"/>
      <c r="R57" s="283"/>
      <c r="S57" s="304"/>
      <c r="T57" s="283"/>
      <c r="U57" s="283"/>
      <c r="V57" s="299"/>
      <c r="W57" s="283"/>
      <c r="X57" s="304"/>
      <c r="Y57" s="283"/>
      <c r="Z57" s="283"/>
      <c r="AA57" s="299"/>
      <c r="AB57" s="283"/>
      <c r="AC57" s="305"/>
      <c r="AD57" s="283"/>
      <c r="AE57" s="283"/>
      <c r="AF57" s="299"/>
      <c r="AG57" s="283"/>
      <c r="AH57" s="304"/>
      <c r="AI57" s="283"/>
      <c r="AJ57" s="283"/>
      <c r="AK57" s="299"/>
      <c r="AL57" s="283"/>
      <c r="AM57" s="304"/>
      <c r="AN57" s="283"/>
      <c r="AO57" s="283"/>
      <c r="AP57" s="299"/>
      <c r="AQ57" s="283"/>
      <c r="AR57" s="308"/>
      <c r="AS57" s="283"/>
      <c r="AT57" s="283"/>
      <c r="AU57" s="299"/>
      <c r="AV57" s="283"/>
      <c r="AW57" s="304"/>
      <c r="AX57" s="283"/>
      <c r="AY57" s="283"/>
      <c r="AZ57" s="299"/>
      <c r="BA57" s="283"/>
      <c r="BB57" s="304"/>
      <c r="BC57" s="283"/>
      <c r="BD57" s="283"/>
      <c r="BE57" s="299"/>
      <c r="BF57" s="283"/>
      <c r="BG57" s="631"/>
    </row>
    <row r="58" spans="2:59" s="255" customFormat="1" ht="15" customHeight="1">
      <c r="B58" s="523">
        <f t="shared" si="3"/>
        <v>44</v>
      </c>
      <c r="C58" s="791" t="s">
        <v>722</v>
      </c>
      <c r="D58" s="289">
        <v>2016</v>
      </c>
      <c r="E58" s="289">
        <v>2016</v>
      </c>
      <c r="F58" s="299">
        <v>45004645</v>
      </c>
      <c r="G58" s="655"/>
      <c r="H58" s="300">
        <v>51.202007000000002</v>
      </c>
      <c r="I58" s="306">
        <v>107.95573</v>
      </c>
      <c r="J58" s="301">
        <v>205.61224000000001</v>
      </c>
      <c r="K58" s="301">
        <v>1.7091367</v>
      </c>
      <c r="L58" s="301">
        <v>3.3112316000000002</v>
      </c>
      <c r="M58" s="657"/>
      <c r="N58" s="307"/>
      <c r="O58" s="653"/>
      <c r="P58" s="653"/>
      <c r="Q58" s="655"/>
      <c r="R58" s="653"/>
      <c r="S58" s="304"/>
      <c r="T58" s="653"/>
      <c r="U58" s="653"/>
      <c r="V58" s="655"/>
      <c r="W58" s="653"/>
      <c r="X58" s="304"/>
      <c r="Y58" s="653"/>
      <c r="Z58" s="653"/>
      <c r="AA58" s="655"/>
      <c r="AB58" s="653"/>
      <c r="AC58" s="317"/>
      <c r="AD58" s="653"/>
      <c r="AE58" s="653"/>
      <c r="AF58" s="655"/>
      <c r="AG58" s="653"/>
      <c r="AH58" s="304"/>
      <c r="AI58" s="653"/>
      <c r="AJ58" s="653"/>
      <c r="AK58" s="655"/>
      <c r="AL58" s="653"/>
      <c r="AM58" s="304"/>
      <c r="AN58" s="653"/>
      <c r="AO58" s="653"/>
      <c r="AP58" s="655"/>
      <c r="AQ58" s="653"/>
      <c r="AR58" s="317"/>
      <c r="AS58" s="653"/>
      <c r="AT58" s="653"/>
      <c r="AU58" s="655"/>
      <c r="AV58" s="653"/>
      <c r="AW58" s="304"/>
      <c r="AX58" s="653"/>
      <c r="AY58" s="653"/>
      <c r="AZ58" s="655"/>
      <c r="BA58" s="653"/>
      <c r="BB58" s="304"/>
      <c r="BC58" s="653"/>
      <c r="BD58" s="653"/>
      <c r="BE58" s="655"/>
      <c r="BF58" s="653"/>
      <c r="BG58" s="631"/>
    </row>
    <row r="59" spans="2:59" s="255" customFormat="1" ht="15" customHeight="1">
      <c r="B59" s="523">
        <f t="shared" si="3"/>
        <v>45</v>
      </c>
      <c r="C59" s="576" t="s">
        <v>130</v>
      </c>
      <c r="D59" s="289" t="s">
        <v>499</v>
      </c>
      <c r="E59" s="289" t="s">
        <v>499</v>
      </c>
      <c r="F59" s="299">
        <v>311718857</v>
      </c>
      <c r="G59" s="299"/>
      <c r="H59" s="300">
        <v>89.560531999999995</v>
      </c>
      <c r="I59" s="306">
        <v>103.15684</v>
      </c>
      <c r="J59" s="301">
        <v>103.15684</v>
      </c>
      <c r="K59" s="301">
        <v>1</v>
      </c>
      <c r="L59" s="301">
        <v>1</v>
      </c>
      <c r="M59" s="302"/>
      <c r="N59" s="307"/>
      <c r="O59" s="283"/>
      <c r="P59" s="283"/>
      <c r="Q59" s="299"/>
      <c r="R59" s="283"/>
      <c r="S59" s="304"/>
      <c r="T59" s="283"/>
      <c r="U59" s="283"/>
      <c r="V59" s="299"/>
      <c r="W59" s="283"/>
      <c r="X59" s="304"/>
      <c r="Y59" s="283"/>
      <c r="Z59" s="283"/>
      <c r="AA59" s="299"/>
      <c r="AB59" s="283"/>
      <c r="AC59" s="305"/>
      <c r="AD59" s="283"/>
      <c r="AE59" s="283"/>
      <c r="AF59" s="299"/>
      <c r="AG59" s="283"/>
      <c r="AH59" s="304"/>
      <c r="AI59" s="283"/>
      <c r="AJ59" s="283"/>
      <c r="AK59" s="299"/>
      <c r="AL59" s="283"/>
      <c r="AM59" s="304"/>
      <c r="AN59" s="283"/>
      <c r="AO59" s="283"/>
      <c r="AP59" s="299"/>
      <c r="AQ59" s="283"/>
      <c r="AR59" s="308"/>
      <c r="AS59" s="283"/>
      <c r="AT59" s="283"/>
      <c r="AU59" s="299"/>
      <c r="AV59" s="283"/>
      <c r="AW59" s="304"/>
      <c r="AX59" s="283"/>
      <c r="AY59" s="283"/>
      <c r="AZ59" s="299"/>
      <c r="BA59" s="283"/>
      <c r="BB59" s="304"/>
      <c r="BC59" s="283"/>
      <c r="BD59" s="283"/>
      <c r="BE59" s="299"/>
      <c r="BF59" s="283"/>
      <c r="BG59" s="631"/>
    </row>
    <row r="60" spans="2:59" s="255" customFormat="1" ht="15" customHeight="1">
      <c r="B60" s="523">
        <f t="shared" si="3"/>
        <v>46</v>
      </c>
      <c r="C60" s="576" t="s">
        <v>37</v>
      </c>
      <c r="D60" s="289" t="s">
        <v>500</v>
      </c>
      <c r="E60" s="289" t="s">
        <v>500</v>
      </c>
      <c r="F60" s="299">
        <v>3010285</v>
      </c>
      <c r="G60" s="299">
        <v>341856308097.78656</v>
      </c>
      <c r="H60" s="300">
        <v>70.543803999999994</v>
      </c>
      <c r="I60" s="306">
        <v>108.09283000000001</v>
      </c>
      <c r="J60" s="301">
        <v>93.721845999999999</v>
      </c>
      <c r="K60" s="301">
        <v>15.310342</v>
      </c>
      <c r="L60" s="301">
        <v>16.423850000000002</v>
      </c>
      <c r="M60" s="302">
        <v>24006269727.334225</v>
      </c>
      <c r="N60" s="307"/>
      <c r="O60" s="283">
        <v>1.3419971291279699E-2</v>
      </c>
      <c r="P60" s="283">
        <v>8.1767725209590005E-3</v>
      </c>
      <c r="Q60" s="299">
        <v>28015970.196188234</v>
      </c>
      <c r="R60" s="283">
        <v>1.1670272189055865E-3</v>
      </c>
      <c r="S60" s="304"/>
      <c r="T60" s="283">
        <v>6.1229595580296998E-4</v>
      </c>
      <c r="U60" s="283">
        <v>1.90478708478288E-4</v>
      </c>
      <c r="V60" s="299">
        <v>1278249.0272664973</v>
      </c>
      <c r="W60" s="283">
        <v>5.3246466101772004E-5</v>
      </c>
      <c r="X60" s="304"/>
      <c r="Y60" s="283">
        <v>9.2523732154517404E-4</v>
      </c>
      <c r="Z60" s="283">
        <v>2.9865461622037402E-4</v>
      </c>
      <c r="AA60" s="299">
        <v>1931555.6391431605</v>
      </c>
      <c r="AB60" s="283">
        <v>8.0460465581782422E-5</v>
      </c>
      <c r="AC60" s="305"/>
      <c r="AD60" s="283">
        <v>2.81486979695942E-2</v>
      </c>
      <c r="AE60" s="283">
        <v>1.6554136756393199E-2</v>
      </c>
      <c r="AF60" s="299">
        <v>98971184.616323054</v>
      </c>
      <c r="AG60" s="283">
        <v>4.1227223446394772E-3</v>
      </c>
      <c r="AH60" s="304"/>
      <c r="AI60" s="283">
        <v>4.8007615176342798E-3</v>
      </c>
      <c r="AJ60" s="283">
        <v>1.6035521854795599E-3</v>
      </c>
      <c r="AK60" s="299">
        <v>16879539.329810474</v>
      </c>
      <c r="AL60" s="283">
        <v>7.0313045389933896E-4</v>
      </c>
      <c r="AM60" s="304"/>
      <c r="AN60" s="283">
        <v>7.1815262022887801E-3</v>
      </c>
      <c r="AO60" s="283">
        <v>2.4216602708160301E-3</v>
      </c>
      <c r="AP60" s="299">
        <v>25250338.625304837</v>
      </c>
      <c r="AQ60" s="283">
        <v>1.0518226659993776E-3</v>
      </c>
      <c r="AR60" s="308"/>
      <c r="AS60" s="283">
        <v>6.3336252443794996E-2</v>
      </c>
      <c r="AT60" s="283">
        <v>3.6394876555677497E-2</v>
      </c>
      <c r="AU60" s="299">
        <v>382750292.65569711</v>
      </c>
      <c r="AV60" s="283">
        <v>1.5943763733516945E-2</v>
      </c>
      <c r="AW60" s="304"/>
      <c r="AX60" s="283">
        <v>2.95491500406307E-2</v>
      </c>
      <c r="AY60" s="283">
        <v>1.14494790311366E-2</v>
      </c>
      <c r="AZ60" s="299">
        <v>178569861.48359543</v>
      </c>
      <c r="BA60" s="283">
        <v>7.4384676799773971E-3</v>
      </c>
      <c r="BB60" s="304"/>
      <c r="BC60" s="283">
        <v>3.9804967983938802E-2</v>
      </c>
      <c r="BD60" s="283">
        <v>1.5951248499562198E-2</v>
      </c>
      <c r="BE60" s="299">
        <v>240547278.33041891</v>
      </c>
      <c r="BF60" s="283">
        <v>1.0020185604118449E-2</v>
      </c>
      <c r="BG60" s="631"/>
    </row>
    <row r="61" spans="2:59" s="255" customFormat="1" ht="15" customHeight="1" thickBot="1">
      <c r="B61" s="523">
        <f t="shared" si="3"/>
        <v>47</v>
      </c>
      <c r="C61" s="511" t="s">
        <v>38</v>
      </c>
      <c r="D61" s="290" t="s">
        <v>502</v>
      </c>
      <c r="E61" s="290" t="s">
        <v>502</v>
      </c>
      <c r="F61" s="309">
        <v>29790689</v>
      </c>
      <c r="G61" s="309">
        <v>663178068600</v>
      </c>
      <c r="H61" s="310">
        <v>34</v>
      </c>
      <c r="I61" s="311">
        <v>127.1</v>
      </c>
      <c r="J61" s="312">
        <v>213.3</v>
      </c>
      <c r="K61" s="312">
        <v>1.2511222</v>
      </c>
      <c r="L61" s="312">
        <v>2.9150052999999998</v>
      </c>
      <c r="M61" s="313">
        <v>135564351845.68538</v>
      </c>
      <c r="N61" s="307"/>
      <c r="O61" s="298"/>
      <c r="P61" s="298"/>
      <c r="Q61" s="309"/>
      <c r="R61" s="298"/>
      <c r="S61" s="304"/>
      <c r="T61" s="298"/>
      <c r="U61" s="298"/>
      <c r="V61" s="309"/>
      <c r="W61" s="298"/>
      <c r="X61" s="304"/>
      <c r="Y61" s="298"/>
      <c r="Z61" s="298"/>
      <c r="AA61" s="309"/>
      <c r="AB61" s="298"/>
      <c r="AC61" s="305"/>
      <c r="AD61" s="298"/>
      <c r="AE61" s="298"/>
      <c r="AF61" s="309"/>
      <c r="AG61" s="298"/>
      <c r="AH61" s="304"/>
      <c r="AI61" s="298"/>
      <c r="AJ61" s="298"/>
      <c r="AK61" s="309"/>
      <c r="AL61" s="298"/>
      <c r="AM61" s="304"/>
      <c r="AN61" s="298"/>
      <c r="AO61" s="298"/>
      <c r="AP61" s="309"/>
      <c r="AQ61" s="298"/>
      <c r="AR61" s="308"/>
      <c r="AS61" s="298"/>
      <c r="AT61" s="298"/>
      <c r="AU61" s="309"/>
      <c r="AV61" s="298"/>
      <c r="AW61" s="304"/>
      <c r="AX61" s="298"/>
      <c r="AY61" s="298"/>
      <c r="AZ61" s="309"/>
      <c r="BA61" s="298"/>
      <c r="BB61" s="304"/>
      <c r="BC61" s="298"/>
      <c r="BD61" s="298"/>
      <c r="BE61" s="309"/>
      <c r="BF61" s="298"/>
      <c r="BG61" s="631"/>
    </row>
    <row r="62" spans="2:59" s="4" customFormat="1" ht="14">
      <c r="B62" s="523"/>
      <c r="F62" s="79"/>
      <c r="G62" s="80"/>
      <c r="H62" s="31"/>
      <c r="I62" s="31"/>
      <c r="J62" s="31"/>
      <c r="K62" s="31"/>
      <c r="L62" s="31"/>
      <c r="Q62" s="22"/>
      <c r="R62" s="22"/>
      <c r="S62" s="32"/>
      <c r="T62" s="32"/>
      <c r="V62" s="32"/>
      <c r="W62" s="32"/>
      <c r="X62" s="32"/>
      <c r="Y62" s="32"/>
      <c r="AA62" s="32"/>
      <c r="AB62" s="32"/>
      <c r="AC62" s="32"/>
      <c r="AD62" s="32"/>
      <c r="AE62" s="32"/>
      <c r="AF62" s="32"/>
      <c r="AG62" s="76"/>
      <c r="AH62" s="32"/>
      <c r="AI62" s="32"/>
      <c r="AJ62" s="32"/>
      <c r="AK62" s="32"/>
      <c r="AL62" s="32"/>
      <c r="AM62" s="32"/>
      <c r="AN62" s="32"/>
      <c r="AO62" s="32"/>
      <c r="AP62" s="32"/>
      <c r="AQ62" s="32"/>
      <c r="AR62" s="32"/>
      <c r="AS62" s="32"/>
      <c r="AT62" s="32"/>
      <c r="AU62" s="32"/>
      <c r="AV62" s="32"/>
      <c r="AW62" s="284"/>
      <c r="AX62" s="32"/>
      <c r="AY62" s="32"/>
      <c r="AZ62" s="32"/>
      <c r="BA62" s="32"/>
      <c r="BB62" s="284"/>
      <c r="BC62" s="33"/>
      <c r="BD62" s="32"/>
    </row>
    <row r="63" spans="2:59" s="4" customFormat="1" ht="14">
      <c r="F63" s="79"/>
      <c r="G63" s="80"/>
      <c r="H63" s="31"/>
      <c r="I63" s="31"/>
      <c r="J63" s="31"/>
      <c r="K63" s="31"/>
      <c r="L63" s="31"/>
      <c r="Q63" s="22"/>
      <c r="R63" s="22"/>
      <c r="S63" s="32"/>
      <c r="T63" s="32"/>
      <c r="V63" s="32"/>
      <c r="W63" s="32"/>
      <c r="X63" s="32"/>
      <c r="Y63" s="32"/>
      <c r="AA63" s="32"/>
      <c r="AB63" s="32"/>
      <c r="AC63" s="32"/>
      <c r="AD63" s="32"/>
      <c r="AE63" s="32"/>
      <c r="AF63" s="32"/>
      <c r="AG63" s="76"/>
      <c r="AH63" s="32"/>
      <c r="AI63" s="32"/>
      <c r="AJ63" s="32"/>
      <c r="AK63" s="32"/>
      <c r="AL63" s="32"/>
      <c r="AM63" s="32"/>
      <c r="AN63" s="32"/>
      <c r="AO63" s="32"/>
      <c r="AP63" s="32"/>
      <c r="AQ63" s="32"/>
      <c r="AR63" s="32"/>
      <c r="AS63" s="32"/>
      <c r="AT63" s="32"/>
      <c r="AU63" s="32"/>
      <c r="AV63" s="32"/>
      <c r="AW63" s="284"/>
      <c r="AX63" s="32"/>
      <c r="AY63" s="32"/>
      <c r="AZ63" s="32"/>
      <c r="BA63" s="32"/>
      <c r="BB63" s="284"/>
      <c r="BC63" s="33"/>
      <c r="BD63" s="32"/>
    </row>
    <row r="64" spans="2:59" s="34" customFormat="1" ht="15" customHeight="1">
      <c r="C64" s="5"/>
      <c r="D64" s="357" t="s">
        <v>39</v>
      </c>
      <c r="F64" s="81"/>
      <c r="G64" s="81"/>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86"/>
      <c r="AH64" s="35"/>
      <c r="AI64" s="35"/>
      <c r="AJ64" s="35"/>
      <c r="AK64" s="35"/>
      <c r="AL64" s="35"/>
      <c r="AM64" s="35"/>
      <c r="AN64" s="35"/>
      <c r="AO64" s="35"/>
      <c r="AP64" s="35"/>
      <c r="AQ64" s="35"/>
      <c r="AR64" s="35"/>
      <c r="AS64" s="35"/>
      <c r="AT64" s="35"/>
      <c r="AU64" s="35"/>
      <c r="AV64" s="36"/>
      <c r="AW64" s="284"/>
      <c r="AY64" s="35"/>
      <c r="BB64" s="284"/>
      <c r="BD64" s="35"/>
    </row>
    <row r="65" spans="1:81" s="34" customFormat="1" ht="11.25" customHeight="1">
      <c r="C65" s="8"/>
      <c r="D65" s="357"/>
      <c r="E65" s="38"/>
      <c r="F65" s="18"/>
      <c r="G65" s="1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87"/>
      <c r="AH65" s="38"/>
      <c r="AI65" s="38"/>
      <c r="AJ65" s="38"/>
      <c r="AK65" s="38"/>
      <c r="AL65" s="38"/>
      <c r="AM65" s="38"/>
      <c r="AN65" s="38"/>
      <c r="AO65" s="38"/>
      <c r="AP65" s="38"/>
      <c r="AQ65" s="38"/>
      <c r="AR65" s="38"/>
      <c r="AS65" s="38"/>
      <c r="AT65" s="38"/>
      <c r="AU65" s="38"/>
      <c r="AV65" s="38"/>
      <c r="AW65" s="39"/>
      <c r="AY65" s="38"/>
      <c r="BD65" s="38"/>
    </row>
    <row r="66" spans="1:81" s="34" customFormat="1" ht="14.25" customHeight="1">
      <c r="C66" s="13"/>
      <c r="D66" s="357" t="s">
        <v>40</v>
      </c>
      <c r="F66" s="18"/>
      <c r="G66" s="18"/>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87"/>
      <c r="AH66" s="17"/>
      <c r="AI66" s="17"/>
      <c r="AJ66" s="17"/>
      <c r="AK66" s="40"/>
      <c r="AL66" s="17"/>
      <c r="AM66" s="17"/>
      <c r="AN66" s="17"/>
      <c r="AO66" s="17"/>
      <c r="AP66" s="17"/>
      <c r="AQ66" s="17"/>
      <c r="AR66" s="17"/>
      <c r="AS66" s="17"/>
      <c r="AT66" s="17"/>
      <c r="AU66" s="17"/>
      <c r="AV66" s="36"/>
      <c r="AW66" s="41"/>
      <c r="AY66" s="17"/>
      <c r="BD66" s="17"/>
    </row>
    <row r="67" spans="1:81" s="34" customFormat="1" ht="12" customHeight="1">
      <c r="C67" s="8"/>
      <c r="D67" s="357"/>
      <c r="E67" s="38"/>
      <c r="F67" s="18"/>
      <c r="G67" s="1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87"/>
      <c r="AH67" s="38"/>
      <c r="AI67" s="38"/>
      <c r="AJ67" s="38"/>
      <c r="AK67" s="38"/>
      <c r="AL67" s="38"/>
      <c r="AM67" s="38"/>
      <c r="AN67" s="38"/>
      <c r="AO67" s="38"/>
      <c r="AP67" s="38"/>
      <c r="AQ67" s="38"/>
      <c r="AR67" s="38"/>
      <c r="AS67" s="38"/>
      <c r="AT67" s="38"/>
      <c r="AU67" s="38"/>
      <c r="AV67" s="38"/>
      <c r="AW67" s="39"/>
      <c r="AY67" s="38"/>
      <c r="BD67" s="38"/>
    </row>
    <row r="68" spans="1:81" s="12" customFormat="1" ht="12" customHeight="1">
      <c r="B68" s="116"/>
      <c r="C68" s="286"/>
      <c r="D68" s="357" t="s">
        <v>439</v>
      </c>
      <c r="E68" s="14"/>
      <c r="F68" s="14"/>
      <c r="G68" s="14"/>
      <c r="H68" s="14"/>
      <c r="I68" s="14"/>
      <c r="J68" s="14"/>
      <c r="K68" s="14"/>
      <c r="L68" s="14"/>
      <c r="M68" s="14"/>
      <c r="N68" s="14"/>
      <c r="O68" s="278"/>
      <c r="P68" s="14"/>
      <c r="Q68" s="14"/>
      <c r="R68" s="14"/>
      <c r="S68" s="14"/>
      <c r="T68" s="14"/>
      <c r="U68" s="14"/>
      <c r="V68" s="17"/>
      <c r="W68" s="14"/>
      <c r="X68" s="19"/>
      <c r="Y68" s="14"/>
      <c r="Z68" s="17"/>
      <c r="AA68" s="14"/>
      <c r="AB68" s="14"/>
      <c r="AC68" s="6"/>
      <c r="AD68" s="2"/>
      <c r="AE68" s="15"/>
      <c r="AF68" s="7"/>
      <c r="AG68" s="10"/>
      <c r="AH68" s="10"/>
      <c r="AI68" s="10"/>
      <c r="AJ68" s="10"/>
      <c r="AK68" s="10"/>
      <c r="AL68" s="10"/>
      <c r="AM68" s="10"/>
      <c r="AN68" s="10"/>
      <c r="AO68" s="10"/>
      <c r="AP68" s="10"/>
      <c r="AQ68" s="10"/>
      <c r="AR68" s="10"/>
      <c r="AS68" s="10"/>
      <c r="AT68" s="10"/>
      <c r="AU68" s="10"/>
      <c r="AV68" s="10"/>
      <c r="AW68" s="14"/>
      <c r="AX68" s="14"/>
      <c r="AY68" s="14"/>
      <c r="AZ68" s="10"/>
      <c r="BA68" s="10"/>
      <c r="BB68" s="10"/>
      <c r="BC68" s="10"/>
      <c r="BD68" s="10"/>
      <c r="BE68" s="10"/>
      <c r="BF68" s="10"/>
      <c r="BG68" s="10"/>
      <c r="BH68" s="9"/>
      <c r="BI68" s="9"/>
      <c r="BJ68" s="9"/>
      <c r="BK68" s="10"/>
      <c r="BL68" s="10"/>
      <c r="BM68" s="10"/>
      <c r="BN68" s="10"/>
      <c r="BO68" s="10"/>
      <c r="BP68" s="11"/>
      <c r="BQ68" s="11"/>
      <c r="BR68" s="11"/>
      <c r="BS68" s="11"/>
      <c r="BT68" s="11"/>
      <c r="BU68" s="11"/>
      <c r="BV68" s="11"/>
      <c r="BW68" s="11"/>
      <c r="BX68" s="11"/>
      <c r="BY68" s="11"/>
      <c r="BZ68" s="11"/>
      <c r="CA68" s="11"/>
      <c r="CB68" s="11"/>
      <c r="CC68" s="11"/>
    </row>
    <row r="69" spans="1:81" s="12" customFormat="1" ht="12" customHeight="1">
      <c r="A69" s="116"/>
      <c r="B69" s="116"/>
      <c r="C69" s="2"/>
      <c r="D69" s="357"/>
      <c r="E69" s="14"/>
      <c r="F69" s="14"/>
      <c r="G69" s="14"/>
      <c r="H69" s="14"/>
      <c r="I69" s="14"/>
      <c r="J69" s="14"/>
      <c r="K69" s="14"/>
      <c r="L69" s="14"/>
      <c r="M69" s="14"/>
      <c r="N69" s="278"/>
      <c r="O69" s="14"/>
      <c r="P69" s="14"/>
      <c r="Q69" s="14"/>
      <c r="R69" s="17"/>
      <c r="S69" s="14"/>
      <c r="T69" s="14"/>
      <c r="U69" s="17"/>
      <c r="V69" s="14"/>
      <c r="W69" s="19"/>
      <c r="X69" s="14"/>
      <c r="Y69" s="17"/>
      <c r="Z69" s="14"/>
      <c r="AA69" s="14"/>
      <c r="AB69" s="6"/>
      <c r="AC69" s="2"/>
      <c r="AD69" s="15"/>
      <c r="AE69" s="7"/>
      <c r="AF69" s="10"/>
      <c r="AG69" s="7"/>
      <c r="AH69" s="10"/>
      <c r="AI69" s="10"/>
      <c r="AJ69" s="10"/>
      <c r="AK69" s="10"/>
      <c r="AL69" s="10"/>
      <c r="AM69" s="10"/>
      <c r="AN69" s="10"/>
      <c r="AO69" s="10"/>
      <c r="AP69" s="10"/>
      <c r="AQ69" s="10"/>
      <c r="AR69" s="10"/>
      <c r="AS69" s="10"/>
      <c r="AT69" s="10"/>
      <c r="AU69" s="10"/>
      <c r="AV69" s="10"/>
      <c r="AW69" s="14"/>
      <c r="AX69" s="14"/>
      <c r="AY69" s="10"/>
      <c r="AZ69" s="10"/>
      <c r="BA69" s="10"/>
      <c r="BB69" s="10"/>
      <c r="BC69" s="10"/>
      <c r="BD69" s="10"/>
      <c r="BE69" s="10"/>
      <c r="BF69" s="10"/>
      <c r="BG69" s="9"/>
      <c r="BH69" s="9"/>
      <c r="BI69" s="9"/>
      <c r="BJ69" s="10"/>
      <c r="BK69" s="10"/>
      <c r="BL69" s="10"/>
      <c r="BM69" s="10"/>
      <c r="BN69" s="10"/>
      <c r="BO69" s="11"/>
      <c r="BP69" s="11"/>
      <c r="BQ69" s="11"/>
      <c r="BR69" s="11"/>
      <c r="BS69" s="11"/>
      <c r="BT69" s="11"/>
      <c r="BU69" s="11"/>
      <c r="BV69" s="11"/>
      <c r="BW69" s="11"/>
      <c r="BX69" s="11"/>
      <c r="BY69" s="11"/>
      <c r="BZ69" s="11"/>
      <c r="CA69" s="11"/>
      <c r="CB69" s="11"/>
    </row>
    <row r="70" spans="1:81" s="34" customFormat="1" ht="14.25" customHeight="1">
      <c r="C70" s="77"/>
      <c r="D70" s="357" t="s">
        <v>41</v>
      </c>
      <c r="F70" s="18"/>
      <c r="G70" s="18"/>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87"/>
      <c r="AH70" s="17"/>
      <c r="AI70" s="17"/>
      <c r="AJ70" s="17"/>
      <c r="AK70" s="40"/>
      <c r="AL70" s="17"/>
      <c r="AM70" s="17"/>
      <c r="AN70" s="17"/>
      <c r="AO70" s="17"/>
      <c r="AP70" s="17"/>
      <c r="AQ70" s="17"/>
      <c r="AR70" s="17"/>
      <c r="AS70" s="17"/>
      <c r="AT70" s="17"/>
      <c r="AU70" s="17"/>
      <c r="AV70" s="36"/>
      <c r="AW70" s="41"/>
      <c r="AY70" s="17"/>
      <c r="BD70" s="17"/>
    </row>
    <row r="71" spans="1:81" s="34" customFormat="1" ht="12" customHeight="1">
      <c r="C71" s="17"/>
      <c r="D71" s="357"/>
      <c r="F71" s="18"/>
      <c r="G71" s="18"/>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87"/>
      <c r="AH71" s="17"/>
      <c r="AI71" s="17"/>
      <c r="AJ71" s="17"/>
      <c r="AK71" s="40"/>
      <c r="AL71" s="17"/>
      <c r="AM71" s="17"/>
      <c r="AN71" s="17"/>
      <c r="AO71" s="17"/>
      <c r="AP71" s="17"/>
      <c r="AQ71" s="17"/>
      <c r="AR71" s="17"/>
      <c r="AS71" s="17"/>
      <c r="AT71" s="17"/>
      <c r="AU71" s="17"/>
      <c r="AV71" s="36"/>
      <c r="AW71" s="41"/>
      <c r="AY71" s="17"/>
      <c r="BD71" s="17"/>
    </row>
    <row r="72" spans="1:81" s="34" customFormat="1" ht="14.25" customHeight="1">
      <c r="C72" s="120"/>
      <c r="D72" s="357" t="s">
        <v>358</v>
      </c>
      <c r="F72" s="18"/>
      <c r="G72" s="18"/>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87"/>
      <c r="AH72" s="17"/>
      <c r="AI72" s="17"/>
      <c r="AJ72" s="17"/>
      <c r="AK72" s="40"/>
      <c r="AL72" s="17"/>
      <c r="AM72" s="17"/>
      <c r="AN72" s="17"/>
      <c r="AO72" s="17"/>
      <c r="AP72" s="17"/>
      <c r="AQ72" s="17"/>
      <c r="AR72" s="17"/>
      <c r="AS72" s="17"/>
      <c r="AT72" s="17"/>
      <c r="AU72" s="17"/>
      <c r="AV72" s="36"/>
      <c r="AW72" s="41"/>
      <c r="AY72" s="17"/>
      <c r="BD72" s="17"/>
    </row>
    <row r="73" spans="1:81" s="4" customFormat="1">
      <c r="A73" s="139"/>
      <c r="C73" s="357"/>
      <c r="L73" s="22"/>
      <c r="O73" s="95"/>
      <c r="Q73" s="165"/>
    </row>
    <row r="74" spans="1:81" s="4" customFormat="1">
      <c r="B74" s="139"/>
      <c r="C74" s="635"/>
      <c r="D74" s="357" t="s">
        <v>541</v>
      </c>
      <c r="M74" s="22"/>
      <c r="P74" s="95"/>
      <c r="R74" s="165"/>
    </row>
    <row r="75" spans="1:81">
      <c r="C75" s="4"/>
      <c r="D75" s="357"/>
      <c r="E75" s="247"/>
      <c r="AG75" s="88"/>
    </row>
    <row r="76" spans="1:81" s="4" customFormat="1">
      <c r="B76" s="139"/>
      <c r="C76" s="139"/>
      <c r="D76" s="357"/>
      <c r="M76" s="22"/>
      <c r="P76" s="95"/>
      <c r="R76" s="165"/>
    </row>
    <row r="77" spans="1:81" s="252" customFormat="1" ht="14">
      <c r="A77" s="274"/>
      <c r="C77" s="16" t="s">
        <v>643</v>
      </c>
      <c r="L77" s="241"/>
      <c r="O77" s="552"/>
      <c r="Q77" s="553"/>
    </row>
    <row r="78" spans="1:81" s="252" customFormat="1" ht="14">
      <c r="A78" s="274"/>
      <c r="C78" s="252" t="s">
        <v>729</v>
      </c>
      <c r="L78" s="241"/>
      <c r="O78" s="552"/>
      <c r="Q78" s="553"/>
    </row>
    <row r="79" spans="1:81" s="252" customFormat="1" ht="14">
      <c r="A79" s="274"/>
      <c r="L79" s="241"/>
      <c r="O79" s="552"/>
      <c r="Q79" s="553"/>
    </row>
    <row r="80" spans="1:81" s="4" customFormat="1" ht="15" customHeight="1">
      <c r="C80" s="1151" t="s">
        <v>42</v>
      </c>
      <c r="D80" s="1151"/>
      <c r="E80" s="1151"/>
      <c r="F80" s="1151"/>
      <c r="G80" s="1151"/>
      <c r="H80" s="1151"/>
      <c r="I80" s="1151"/>
      <c r="J80" s="1151"/>
      <c r="K80" s="1151"/>
      <c r="L80" s="1151"/>
      <c r="M80" s="1151"/>
      <c r="N80" s="1151"/>
      <c r="O80" s="1151"/>
      <c r="P80" s="1151"/>
      <c r="Q80" s="1151"/>
      <c r="R80" s="1151"/>
      <c r="S80" s="1151"/>
      <c r="T80" s="1151"/>
      <c r="U80" s="1151"/>
      <c r="V80" s="1151"/>
      <c r="W80" s="1151"/>
      <c r="X80" s="1151"/>
      <c r="Y80" s="1151"/>
      <c r="Z80" s="238"/>
      <c r="AG80" s="89"/>
    </row>
    <row r="81" spans="3:33" s="4" customFormat="1" ht="15" customHeight="1">
      <c r="C81" s="16" t="s">
        <v>538</v>
      </c>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G81" s="89"/>
    </row>
    <row r="82" spans="3:33" s="4" customFormat="1" ht="15.75" customHeight="1">
      <c r="C82" s="16" t="s">
        <v>306</v>
      </c>
      <c r="D82" s="16"/>
      <c r="E82" s="16"/>
      <c r="F82" s="82"/>
      <c r="G82" s="82"/>
      <c r="H82" s="16"/>
      <c r="I82" s="16"/>
      <c r="J82" s="16"/>
      <c r="K82" s="16"/>
      <c r="L82" s="16"/>
      <c r="M82" s="16"/>
      <c r="N82" s="16"/>
      <c r="O82" s="16"/>
      <c r="P82" s="16"/>
      <c r="Q82" s="16"/>
      <c r="R82" s="16"/>
      <c r="S82" s="16"/>
      <c r="T82" s="16"/>
      <c r="U82" s="16"/>
      <c r="V82" s="43"/>
      <c r="W82" s="44"/>
      <c r="X82" s="44"/>
      <c r="Y82" s="44"/>
      <c r="Z82" s="16"/>
      <c r="AG82" s="89"/>
    </row>
    <row r="83" spans="3:33" s="4" customFormat="1" ht="15.75" customHeight="1">
      <c r="C83" s="16" t="s">
        <v>307</v>
      </c>
      <c r="D83" s="16"/>
      <c r="E83" s="16"/>
      <c r="F83" s="82"/>
      <c r="G83" s="82"/>
      <c r="H83" s="16"/>
      <c r="I83" s="16"/>
      <c r="J83" s="16"/>
      <c r="K83" s="16"/>
      <c r="L83" s="16"/>
      <c r="M83" s="16"/>
      <c r="N83" s="16"/>
      <c r="O83" s="16"/>
      <c r="P83" s="16"/>
      <c r="Q83" s="16"/>
      <c r="R83" s="16"/>
      <c r="S83" s="16"/>
      <c r="T83" s="16"/>
      <c r="U83" s="16"/>
      <c r="V83" s="43"/>
      <c r="W83" s="44"/>
      <c r="X83" s="44"/>
      <c r="Y83" s="44"/>
      <c r="Z83" s="16"/>
      <c r="AG83" s="89"/>
    </row>
    <row r="84" spans="3:33" s="4" customFormat="1" ht="15.75" customHeight="1">
      <c r="C84" s="16" t="s">
        <v>299</v>
      </c>
      <c r="D84" s="16"/>
      <c r="E84" s="16"/>
      <c r="F84" s="82"/>
      <c r="G84" s="82"/>
      <c r="H84" s="16"/>
      <c r="I84" s="16"/>
      <c r="J84" s="16"/>
      <c r="K84" s="16"/>
      <c r="L84" s="16"/>
      <c r="M84" s="16"/>
      <c r="N84" s="16"/>
      <c r="O84" s="16"/>
      <c r="P84" s="16"/>
      <c r="Q84" s="16"/>
      <c r="R84" s="16"/>
      <c r="S84" s="16"/>
      <c r="T84" s="16"/>
      <c r="U84" s="16"/>
      <c r="V84" s="43"/>
      <c r="W84" s="44"/>
      <c r="X84" s="44"/>
      <c r="Y84" s="44"/>
      <c r="Z84" s="16"/>
      <c r="AG84" s="89"/>
    </row>
    <row r="85" spans="3:33" s="4" customFormat="1" ht="15.75" customHeight="1">
      <c r="C85" s="16" t="s">
        <v>84</v>
      </c>
      <c r="D85" s="16"/>
      <c r="E85" s="16"/>
      <c r="F85" s="82"/>
      <c r="G85" s="82"/>
      <c r="H85" s="16"/>
      <c r="I85" s="16"/>
      <c r="J85" s="16"/>
      <c r="K85" s="16"/>
      <c r="L85" s="16"/>
      <c r="M85" s="16"/>
      <c r="N85" s="16"/>
      <c r="O85" s="16"/>
      <c r="P85" s="16"/>
      <c r="Q85" s="16"/>
      <c r="R85" s="16"/>
      <c r="S85" s="16"/>
      <c r="T85" s="16"/>
      <c r="U85" s="16"/>
      <c r="V85" s="43"/>
      <c r="W85" s="44"/>
      <c r="X85" s="44"/>
      <c r="Y85" s="44"/>
      <c r="Z85" s="16"/>
      <c r="AG85" s="89"/>
    </row>
    <row r="86" spans="3:33" s="4" customFormat="1" ht="15.75" customHeight="1">
      <c r="C86" s="16" t="s">
        <v>308</v>
      </c>
      <c r="D86" s="16"/>
      <c r="E86" s="16"/>
      <c r="F86" s="82"/>
      <c r="G86" s="82"/>
      <c r="H86" s="16"/>
      <c r="I86" s="16"/>
      <c r="J86" s="16"/>
      <c r="K86" s="16"/>
      <c r="L86" s="16"/>
      <c r="M86" s="16"/>
      <c r="N86" s="16"/>
      <c r="O86" s="16"/>
      <c r="P86" s="16"/>
      <c r="Q86" s="16"/>
      <c r="R86" s="16"/>
      <c r="S86" s="16"/>
      <c r="T86" s="16"/>
      <c r="U86" s="16"/>
      <c r="V86" s="43"/>
      <c r="W86" s="44"/>
      <c r="X86" s="44"/>
      <c r="Y86" s="44"/>
      <c r="Z86" s="16"/>
      <c r="AG86" s="89"/>
    </row>
    <row r="87" spans="3:33" s="4" customFormat="1" ht="15.75" customHeight="1">
      <c r="C87" s="16" t="s">
        <v>309</v>
      </c>
      <c r="D87" s="16"/>
      <c r="E87" s="16"/>
      <c r="F87" s="82"/>
      <c r="G87" s="82"/>
      <c r="H87" s="16"/>
      <c r="I87" s="16"/>
      <c r="J87" s="16"/>
      <c r="K87" s="16"/>
      <c r="L87" s="16"/>
      <c r="M87" s="16"/>
      <c r="N87" s="16"/>
      <c r="O87" s="16"/>
      <c r="P87" s="16"/>
      <c r="Q87" s="16"/>
      <c r="R87" s="16"/>
      <c r="S87" s="16"/>
      <c r="T87" s="16"/>
      <c r="U87" s="16"/>
      <c r="V87" s="43"/>
      <c r="W87" s="44"/>
      <c r="X87" s="44"/>
      <c r="Y87" s="44"/>
      <c r="Z87" s="16"/>
    </row>
    <row r="88" spans="3:33" s="4" customFormat="1" ht="15.75" customHeight="1">
      <c r="C88" s="16" t="s">
        <v>43</v>
      </c>
      <c r="D88" s="16"/>
      <c r="E88" s="16"/>
      <c r="F88" s="82"/>
      <c r="G88" s="82"/>
      <c r="H88" s="16"/>
      <c r="I88" s="16"/>
      <c r="J88" s="16"/>
      <c r="K88" s="16"/>
      <c r="L88" s="16"/>
      <c r="M88" s="16"/>
      <c r="N88" s="16"/>
      <c r="O88" s="16"/>
      <c r="P88" s="16"/>
      <c r="Q88" s="16"/>
      <c r="R88" s="16"/>
      <c r="S88" s="16"/>
      <c r="T88" s="16"/>
      <c r="U88" s="16"/>
      <c r="V88" s="43"/>
      <c r="W88" s="44"/>
      <c r="X88" s="44"/>
      <c r="Y88" s="44"/>
      <c r="Z88" s="16"/>
    </row>
    <row r="89" spans="3:33" s="4" customFormat="1" ht="15.75" customHeight="1">
      <c r="C89" s="16" t="s">
        <v>90</v>
      </c>
      <c r="D89" s="16"/>
      <c r="E89" s="16"/>
      <c r="F89" s="82"/>
      <c r="G89" s="82"/>
      <c r="H89" s="16"/>
      <c r="I89" s="16"/>
      <c r="J89" s="16"/>
      <c r="K89" s="16"/>
      <c r="L89" s="16"/>
      <c r="M89" s="16"/>
      <c r="N89" s="16"/>
      <c r="O89" s="16"/>
      <c r="P89" s="16"/>
      <c r="Q89" s="16"/>
      <c r="R89" s="16"/>
      <c r="S89" s="16"/>
      <c r="T89" s="16"/>
      <c r="U89" s="16"/>
      <c r="V89" s="43"/>
      <c r="W89" s="44"/>
      <c r="X89" s="44"/>
      <c r="Y89" s="44"/>
      <c r="Z89" s="16"/>
    </row>
    <row r="90" spans="3:33" s="4" customFormat="1" ht="15.75" customHeight="1">
      <c r="C90" s="16" t="s">
        <v>91</v>
      </c>
      <c r="D90" s="16"/>
      <c r="E90" s="16"/>
      <c r="F90" s="82"/>
      <c r="G90" s="82"/>
      <c r="H90" s="16"/>
      <c r="I90" s="16"/>
      <c r="J90" s="16"/>
      <c r="K90" s="16"/>
      <c r="L90" s="16"/>
      <c r="M90" s="16"/>
      <c r="N90" s="16"/>
      <c r="O90" s="16"/>
      <c r="P90" s="16"/>
      <c r="Q90" s="16"/>
      <c r="R90" s="16"/>
      <c r="S90" s="16"/>
      <c r="T90" s="16"/>
      <c r="U90" s="16"/>
      <c r="V90" s="43"/>
      <c r="W90" s="44"/>
      <c r="X90" s="44"/>
      <c r="Y90" s="44"/>
      <c r="Z90" s="16"/>
    </row>
    <row r="91" spans="3:33" s="4" customFormat="1" ht="15.75" customHeight="1">
      <c r="C91" s="16" t="s">
        <v>92</v>
      </c>
      <c r="D91" s="16"/>
      <c r="E91" s="16"/>
      <c r="F91" s="82"/>
      <c r="G91" s="82"/>
      <c r="H91" s="16"/>
      <c r="I91" s="16"/>
      <c r="J91" s="16"/>
      <c r="K91" s="16"/>
      <c r="L91" s="16"/>
      <c r="M91" s="16"/>
      <c r="N91" s="16"/>
      <c r="O91" s="16"/>
      <c r="P91" s="16"/>
      <c r="Q91" s="16"/>
      <c r="R91" s="16"/>
      <c r="S91" s="16"/>
      <c r="T91" s="16"/>
      <c r="U91" s="16"/>
      <c r="V91" s="43"/>
      <c r="W91" s="44"/>
      <c r="X91" s="44"/>
      <c r="Y91" s="44"/>
      <c r="Z91" s="16"/>
    </row>
    <row r="92" spans="3:33" s="4" customFormat="1" ht="15.75" customHeight="1">
      <c r="C92" s="16" t="s">
        <v>93</v>
      </c>
      <c r="D92" s="16"/>
      <c r="E92" s="16"/>
      <c r="F92" s="82"/>
      <c r="G92" s="82"/>
      <c r="H92" s="16"/>
      <c r="I92" s="16"/>
      <c r="J92" s="16"/>
      <c r="K92" s="16"/>
      <c r="L92" s="16"/>
      <c r="M92" s="16"/>
      <c r="N92" s="16"/>
      <c r="O92" s="16"/>
      <c r="P92" s="16"/>
      <c r="Q92" s="16"/>
      <c r="R92" s="16"/>
      <c r="S92" s="16"/>
      <c r="T92" s="16"/>
      <c r="U92" s="16"/>
      <c r="V92" s="43"/>
      <c r="W92" s="44"/>
      <c r="X92" s="44"/>
      <c r="Y92" s="44"/>
      <c r="Z92" s="16"/>
    </row>
    <row r="93" spans="3:33" s="4" customFormat="1" ht="15.75" customHeight="1">
      <c r="C93" s="16" t="s">
        <v>94</v>
      </c>
      <c r="D93" s="16"/>
      <c r="E93" s="16"/>
      <c r="F93" s="82"/>
      <c r="G93" s="82"/>
      <c r="H93" s="16"/>
      <c r="I93" s="16"/>
      <c r="J93" s="16"/>
      <c r="K93" s="16"/>
      <c r="L93" s="16"/>
      <c r="M93" s="16"/>
      <c r="N93" s="16"/>
      <c r="O93" s="16"/>
      <c r="P93" s="16"/>
      <c r="Q93" s="16"/>
      <c r="R93" s="16"/>
      <c r="S93" s="16"/>
      <c r="T93" s="16"/>
      <c r="U93" s="16"/>
      <c r="V93" s="43"/>
      <c r="W93" s="44"/>
      <c r="X93" s="44"/>
      <c r="Y93" s="44"/>
      <c r="Z93" s="16"/>
    </row>
    <row r="94" spans="3:33" s="4" customFormat="1" ht="15.75" customHeight="1">
      <c r="C94" s="16" t="s">
        <v>95</v>
      </c>
      <c r="D94" s="16"/>
      <c r="E94" s="16"/>
      <c r="F94" s="82"/>
      <c r="G94" s="82"/>
      <c r="H94" s="16"/>
      <c r="I94" s="16"/>
      <c r="J94" s="16"/>
      <c r="K94" s="16"/>
      <c r="L94" s="16"/>
      <c r="M94" s="16"/>
      <c r="N94" s="16"/>
      <c r="O94" s="16"/>
      <c r="P94" s="16"/>
      <c r="Q94" s="16"/>
      <c r="R94" s="16"/>
      <c r="S94" s="16"/>
      <c r="T94" s="16"/>
      <c r="U94" s="16"/>
      <c r="V94" s="43"/>
      <c r="W94" s="44"/>
      <c r="X94" s="44"/>
      <c r="Y94" s="44"/>
      <c r="Z94" s="16"/>
    </row>
    <row r="95" spans="3:33" s="4" customFormat="1" ht="15.75" customHeight="1">
      <c r="C95" s="16" t="s">
        <v>96</v>
      </c>
      <c r="D95" s="16"/>
      <c r="E95" s="16"/>
      <c r="F95" s="82"/>
      <c r="G95" s="82"/>
      <c r="H95" s="16"/>
      <c r="I95" s="16"/>
      <c r="J95" s="16"/>
      <c r="K95" s="16"/>
      <c r="L95" s="16"/>
      <c r="M95" s="16"/>
      <c r="N95" s="16"/>
      <c r="O95" s="16"/>
      <c r="P95" s="16"/>
      <c r="Q95" s="16"/>
      <c r="R95" s="16"/>
      <c r="S95" s="16"/>
      <c r="T95" s="16"/>
      <c r="U95" s="16"/>
      <c r="V95" s="43"/>
      <c r="W95" s="44"/>
      <c r="X95" s="44"/>
      <c r="Y95" s="44"/>
      <c r="Z95" s="16"/>
    </row>
    <row r="96" spans="3:33" s="4" customFormat="1" ht="15.75" customHeight="1">
      <c r="C96" s="16" t="s">
        <v>416</v>
      </c>
      <c r="D96" s="16"/>
      <c r="E96" s="16"/>
      <c r="F96" s="82"/>
      <c r="G96" s="82"/>
      <c r="H96" s="16"/>
      <c r="I96" s="16"/>
      <c r="J96" s="16"/>
      <c r="K96" s="16"/>
      <c r="L96" s="16"/>
      <c r="M96" s="16"/>
      <c r="N96" s="16"/>
      <c r="O96" s="16"/>
      <c r="P96" s="16"/>
      <c r="Q96" s="16"/>
      <c r="R96" s="16"/>
      <c r="S96" s="16"/>
      <c r="T96" s="16"/>
      <c r="U96" s="16"/>
      <c r="V96" s="43"/>
      <c r="W96" s="44"/>
      <c r="X96" s="44"/>
      <c r="Y96" s="44"/>
      <c r="Z96" s="16"/>
    </row>
    <row r="97" spans="2:59" s="4" customFormat="1" ht="15.75" customHeight="1">
      <c r="C97" s="2" t="s">
        <v>326</v>
      </c>
      <c r="D97" s="16"/>
      <c r="E97" s="16"/>
      <c r="F97" s="82"/>
      <c r="G97" s="82"/>
      <c r="H97" s="16"/>
      <c r="I97" s="16"/>
      <c r="J97" s="16"/>
      <c r="K97" s="16"/>
      <c r="L97" s="16"/>
      <c r="M97" s="16"/>
      <c r="N97" s="16"/>
      <c r="O97" s="16"/>
      <c r="P97" s="16"/>
      <c r="Q97" s="16"/>
      <c r="R97" s="16"/>
      <c r="S97" s="16"/>
      <c r="T97" s="16"/>
      <c r="U97" s="16"/>
      <c r="V97" s="43"/>
      <c r="W97" s="44"/>
      <c r="X97" s="44"/>
      <c r="Y97" s="44"/>
      <c r="Z97" s="16"/>
    </row>
    <row r="98" spans="2:59" s="4" customFormat="1" ht="15.75" customHeight="1">
      <c r="C98" s="2" t="s">
        <v>483</v>
      </c>
      <c r="D98" s="16"/>
      <c r="E98" s="16"/>
      <c r="F98" s="82"/>
      <c r="G98" s="82"/>
      <c r="H98" s="16"/>
      <c r="I98" s="16"/>
      <c r="J98" s="16"/>
      <c r="K98" s="16"/>
      <c r="L98" s="16"/>
      <c r="M98" s="16"/>
      <c r="N98" s="16"/>
      <c r="O98" s="16"/>
      <c r="P98" s="16"/>
      <c r="Q98" s="16"/>
      <c r="R98" s="16"/>
      <c r="S98" s="16"/>
      <c r="T98" s="16"/>
      <c r="U98" s="16"/>
      <c r="V98" s="43"/>
      <c r="W98" s="44"/>
      <c r="X98" s="44"/>
      <c r="Y98" s="44"/>
      <c r="Z98" s="16"/>
    </row>
    <row r="99" spans="2:59" s="4" customFormat="1" ht="14">
      <c r="C99" s="45"/>
      <c r="D99" s="45"/>
      <c r="E99" s="45"/>
      <c r="F99" s="83"/>
      <c r="G99" s="83"/>
      <c r="H99" s="45"/>
      <c r="I99" s="45"/>
      <c r="J99" s="45"/>
      <c r="K99" s="45"/>
      <c r="L99" s="45"/>
      <c r="M99" s="45"/>
      <c r="N99" s="45"/>
      <c r="O99" s="45"/>
      <c r="P99" s="45"/>
      <c r="Q99" s="45"/>
      <c r="R99" s="45"/>
      <c r="S99" s="45"/>
      <c r="T99" s="45"/>
      <c r="U99" s="45"/>
      <c r="V99" s="46"/>
      <c r="W99" s="46"/>
      <c r="X99" s="46"/>
      <c r="Y99" s="46"/>
      <c r="Z99" s="45"/>
    </row>
    <row r="100" spans="2:59" s="4" customFormat="1" ht="14">
      <c r="C100" s="45"/>
      <c r="D100" s="45"/>
      <c r="E100" s="45"/>
      <c r="F100" s="83"/>
      <c r="G100" s="83"/>
      <c r="H100" s="45"/>
      <c r="I100" s="45"/>
      <c r="J100" s="45"/>
      <c r="K100" s="45"/>
      <c r="L100" s="45"/>
      <c r="M100" s="45"/>
      <c r="N100" s="45"/>
      <c r="O100" s="45"/>
      <c r="P100" s="45"/>
      <c r="Q100" s="45"/>
      <c r="R100" s="45"/>
      <c r="S100" s="45"/>
      <c r="T100" s="45"/>
      <c r="U100" s="45"/>
      <c r="V100" s="46"/>
      <c r="W100" s="46"/>
      <c r="X100" s="46"/>
      <c r="Y100" s="46"/>
      <c r="Z100" s="45"/>
    </row>
    <row r="101" spans="2:59" s="4" customFormat="1" ht="15" customHeight="1">
      <c r="C101" s="1151" t="s">
        <v>54</v>
      </c>
      <c r="D101" s="1151"/>
      <c r="E101" s="1151"/>
      <c r="F101" s="1151"/>
      <c r="G101" s="1151"/>
      <c r="H101" s="1151"/>
      <c r="I101" s="1151"/>
      <c r="J101" s="1151"/>
      <c r="K101" s="1151"/>
      <c r="L101" s="1151"/>
      <c r="M101" s="1151"/>
      <c r="N101" s="1151"/>
      <c r="O101" s="1151"/>
      <c r="P101" s="1151"/>
      <c r="Q101" s="1151"/>
      <c r="R101" s="1151"/>
      <c r="S101" s="1151"/>
      <c r="T101" s="1151"/>
      <c r="U101" s="1151"/>
      <c r="V101" s="1151"/>
      <c r="W101" s="1151"/>
      <c r="X101" s="1151"/>
      <c r="Y101" s="1151"/>
      <c r="Z101" s="238"/>
      <c r="AA101" s="46"/>
      <c r="AB101" s="46"/>
      <c r="AC101" s="46"/>
      <c r="AD101" s="46"/>
      <c r="AE101" s="46"/>
      <c r="AF101" s="46"/>
      <c r="AG101" s="46"/>
      <c r="AJ101" s="46"/>
      <c r="AO101" s="46"/>
      <c r="AT101" s="46"/>
      <c r="AY101" s="46"/>
      <c r="BD101" s="46"/>
    </row>
    <row r="102" spans="2:59" s="4" customFormat="1" ht="57" customHeight="1">
      <c r="C102" s="1211" t="s">
        <v>654</v>
      </c>
      <c r="D102" s="1211"/>
      <c r="E102" s="1211"/>
      <c r="F102" s="1211"/>
      <c r="G102" s="1211"/>
      <c r="H102" s="1211"/>
      <c r="I102" s="1211"/>
      <c r="J102" s="1211"/>
      <c r="K102" s="1211"/>
      <c r="L102" s="1211"/>
      <c r="M102" s="1211"/>
      <c r="N102" s="1211"/>
      <c r="O102" s="1211"/>
      <c r="P102" s="1211"/>
      <c r="Q102" s="1211"/>
      <c r="R102" s="1211"/>
      <c r="S102" s="1211"/>
      <c r="T102" s="1211"/>
      <c r="U102" s="1211"/>
      <c r="V102" s="1211"/>
      <c r="W102" s="1211"/>
      <c r="X102" s="1211"/>
      <c r="Y102" s="48"/>
      <c r="Z102" s="48"/>
      <c r="AA102" s="46"/>
      <c r="AB102" s="46"/>
      <c r="AC102" s="46"/>
      <c r="AD102" s="46"/>
      <c r="AE102" s="46"/>
      <c r="AF102" s="46"/>
      <c r="AG102" s="46"/>
      <c r="AJ102" s="46"/>
      <c r="AO102" s="46"/>
      <c r="AT102" s="46"/>
      <c r="AY102" s="46"/>
      <c r="BD102" s="46"/>
    </row>
    <row r="103" spans="2:59" s="4" customFormat="1" ht="14">
      <c r="C103" s="49"/>
      <c r="D103" s="49"/>
      <c r="E103" s="49"/>
      <c r="F103" s="84"/>
      <c r="G103" s="84"/>
      <c r="H103" s="49"/>
      <c r="I103" s="49"/>
      <c r="J103" s="49"/>
      <c r="K103" s="49"/>
      <c r="L103" s="49"/>
      <c r="M103" s="49"/>
      <c r="N103" s="49"/>
      <c r="O103" s="49"/>
      <c r="P103" s="49"/>
      <c r="Q103" s="49"/>
      <c r="R103" s="49"/>
      <c r="S103" s="49"/>
      <c r="T103" s="49"/>
      <c r="U103" s="49"/>
      <c r="V103" s="49"/>
      <c r="W103" s="50"/>
      <c r="X103" s="50"/>
      <c r="Y103" s="50"/>
      <c r="Z103" s="49"/>
      <c r="AA103" s="46"/>
      <c r="AB103" s="46"/>
      <c r="AC103" s="46"/>
      <c r="AD103" s="46"/>
      <c r="AE103" s="46"/>
      <c r="AF103" s="46"/>
      <c r="AG103" s="46"/>
      <c r="AJ103" s="46"/>
      <c r="AO103" s="46"/>
      <c r="AT103" s="46"/>
      <c r="AY103" s="46"/>
      <c r="BD103" s="46"/>
    </row>
    <row r="104" spans="2:59" s="4" customFormat="1" ht="14">
      <c r="C104" s="49"/>
      <c r="D104" s="49"/>
      <c r="E104" s="49"/>
      <c r="F104" s="84"/>
      <c r="G104" s="84"/>
      <c r="H104" s="49"/>
      <c r="I104" s="49"/>
      <c r="J104" s="49"/>
      <c r="K104" s="49"/>
      <c r="L104" s="49"/>
      <c r="M104" s="49"/>
      <c r="N104" s="49"/>
      <c r="O104" s="49"/>
      <c r="P104" s="49"/>
      <c r="Q104" s="49"/>
      <c r="R104" s="49"/>
      <c r="S104" s="49"/>
      <c r="T104" s="49"/>
      <c r="U104" s="49"/>
      <c r="V104" s="49"/>
      <c r="W104" s="50"/>
      <c r="X104" s="50"/>
      <c r="Y104" s="50"/>
      <c r="Z104" s="49"/>
      <c r="AA104" s="46"/>
      <c r="AB104" s="46"/>
      <c r="AC104" s="46"/>
      <c r="AD104" s="46"/>
      <c r="AE104" s="46"/>
      <c r="AF104" s="46"/>
      <c r="AG104" s="46"/>
      <c r="AJ104" s="46"/>
      <c r="AO104" s="46"/>
      <c r="AT104" s="46"/>
      <c r="AY104" s="46"/>
      <c r="BD104" s="46"/>
    </row>
    <row r="105" spans="2:59" s="4" customFormat="1" ht="15" customHeight="1">
      <c r="C105" s="1151" t="s">
        <v>97</v>
      </c>
      <c r="D105" s="1151"/>
      <c r="E105" s="1151"/>
      <c r="F105" s="1151"/>
      <c r="G105" s="1151"/>
      <c r="H105" s="1151"/>
      <c r="I105" s="1151"/>
      <c r="J105" s="1151"/>
      <c r="K105" s="1151"/>
      <c r="L105" s="1151"/>
      <c r="M105" s="1151"/>
      <c r="N105" s="1151"/>
      <c r="O105" s="1151"/>
      <c r="P105" s="1151"/>
      <c r="Q105" s="1151"/>
      <c r="R105" s="1151"/>
      <c r="S105" s="1151"/>
      <c r="T105" s="1151"/>
      <c r="U105" s="1151"/>
      <c r="V105" s="1151"/>
      <c r="W105" s="1151"/>
      <c r="X105" s="1151"/>
      <c r="Y105" s="1151"/>
      <c r="Z105" s="1151"/>
      <c r="AA105" s="1151"/>
      <c r="AB105" s="1151"/>
      <c r="AC105" s="1151"/>
      <c r="AD105" s="1151"/>
      <c r="AE105" s="1151"/>
      <c r="AF105" s="1151"/>
      <c r="AG105" s="1151"/>
      <c r="AH105" s="1151"/>
      <c r="AI105" s="1151"/>
      <c r="AJ105" s="238"/>
    </row>
    <row r="106" spans="2:59" s="4" customFormat="1" ht="15" customHeight="1">
      <c r="B106" s="196">
        <f t="shared" ref="B106:B143" si="4">B11</f>
        <v>1</v>
      </c>
      <c r="C106" s="27" t="str">
        <f>'5.Inequality - Gini coefficient'!B101</f>
        <v>*,** Albania (2015): n.a.</v>
      </c>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row>
    <row r="107" spans="2:59" s="4" customFormat="1" ht="15.75" customHeight="1">
      <c r="B107" s="196">
        <f t="shared" si="4"/>
        <v>2</v>
      </c>
      <c r="C107" s="27" t="str">
        <f>'5.Inequality - Gini coefficient'!B102</f>
        <v>Argentina (2012): Rossignolo, Dario. 2017. “CEQ Master Workbook: Argentina (2012-2013),” CEQ Data Center on Fiscal Redistribution (CEQ Institute, Tulane University). Jun 8, 2018.</v>
      </c>
      <c r="D107" s="20"/>
      <c r="E107" s="20"/>
      <c r="F107" s="85"/>
      <c r="G107" s="85"/>
      <c r="H107" s="20"/>
      <c r="I107" s="20"/>
      <c r="J107" s="20"/>
      <c r="K107" s="20"/>
      <c r="L107" s="20"/>
      <c r="M107" s="20"/>
      <c r="N107" s="20"/>
      <c r="O107" s="20"/>
      <c r="P107" s="20"/>
      <c r="Q107" s="20"/>
      <c r="R107" s="20"/>
      <c r="S107" s="20"/>
      <c r="T107" s="20"/>
      <c r="U107" s="20"/>
      <c r="V107" s="20"/>
      <c r="W107" s="20"/>
      <c r="X107" s="20"/>
      <c r="Y107" s="20"/>
      <c r="Z107" s="20"/>
      <c r="AA107" s="20"/>
      <c r="AB107" s="20"/>
      <c r="AC107" s="20"/>
      <c r="AD107" s="51"/>
      <c r="AE107" s="51"/>
      <c r="AF107" s="51"/>
      <c r="AG107" s="51"/>
      <c r="AH107" s="51"/>
      <c r="AI107" s="51"/>
      <c r="AJ107" s="27"/>
      <c r="AK107" s="27"/>
      <c r="AL107" s="27"/>
      <c r="AM107" s="51"/>
      <c r="AR107" s="51"/>
      <c r="AW107" s="51"/>
      <c r="BB107" s="51"/>
      <c r="BG107" s="51"/>
    </row>
    <row r="108" spans="2:59" s="4" customFormat="1" ht="15.75" customHeight="1">
      <c r="B108" s="196">
        <f t="shared" si="4"/>
        <v>3</v>
      </c>
      <c r="C108" s="27"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D108" s="20"/>
      <c r="E108" s="20"/>
      <c r="F108" s="85"/>
      <c r="G108" s="85"/>
      <c r="H108" s="20"/>
      <c r="I108" s="20"/>
      <c r="J108" s="20"/>
      <c r="K108" s="20"/>
      <c r="L108" s="20"/>
      <c r="M108" s="20"/>
      <c r="N108" s="20"/>
      <c r="O108" s="20"/>
      <c r="P108" s="20"/>
      <c r="Q108" s="20"/>
      <c r="R108" s="20"/>
      <c r="S108" s="20"/>
      <c r="T108" s="20"/>
      <c r="U108" s="20"/>
      <c r="V108" s="20"/>
      <c r="W108" s="20"/>
      <c r="X108" s="20"/>
      <c r="Y108" s="52"/>
      <c r="Z108" s="53"/>
      <c r="AA108" s="53"/>
      <c r="AB108" s="53"/>
      <c r="AC108" s="20"/>
      <c r="AD108" s="27"/>
      <c r="AE108" s="27"/>
      <c r="AF108" s="27"/>
      <c r="AG108" s="27"/>
      <c r="AH108" s="27"/>
      <c r="AI108" s="27"/>
      <c r="AJ108" s="27"/>
      <c r="AK108" s="27"/>
      <c r="AL108" s="27"/>
      <c r="AM108" s="27"/>
      <c r="AR108" s="27"/>
      <c r="AW108" s="27"/>
      <c r="BB108" s="27"/>
      <c r="BG108" s="27"/>
    </row>
    <row r="109" spans="2:59" s="4" customFormat="1" ht="15.75" customHeight="1">
      <c r="B109" s="196">
        <f t="shared" si="4"/>
        <v>4</v>
      </c>
      <c r="C109" s="27" t="str">
        <f>'5.Inequality - Gini coefficient'!B104</f>
        <v>*,** Belarus (2015): n.a.</v>
      </c>
      <c r="D109" s="20"/>
      <c r="E109" s="20"/>
      <c r="F109" s="85"/>
      <c r="G109" s="85"/>
      <c r="H109" s="20"/>
      <c r="I109" s="20"/>
      <c r="J109" s="20"/>
      <c r="K109" s="20"/>
      <c r="L109" s="20"/>
      <c r="M109" s="20"/>
      <c r="N109" s="20"/>
      <c r="O109" s="20"/>
      <c r="P109" s="20"/>
      <c r="Q109" s="20"/>
      <c r="R109" s="20"/>
      <c r="S109" s="20"/>
      <c r="T109" s="20"/>
      <c r="U109" s="20"/>
      <c r="V109" s="20"/>
      <c r="W109" s="20"/>
      <c r="X109" s="20"/>
      <c r="Y109" s="52"/>
      <c r="Z109" s="53"/>
      <c r="AA109" s="53"/>
      <c r="AB109" s="53"/>
      <c r="AC109" s="20"/>
      <c r="AD109" s="27"/>
      <c r="AE109" s="27"/>
      <c r="AF109" s="27"/>
      <c r="AG109" s="27"/>
      <c r="AH109" s="27"/>
      <c r="AI109" s="27"/>
      <c r="AJ109" s="27"/>
      <c r="AK109" s="27"/>
      <c r="AL109" s="27"/>
      <c r="AM109" s="27"/>
      <c r="AR109" s="27"/>
      <c r="AW109" s="27"/>
      <c r="BB109" s="27"/>
      <c r="BG109" s="27"/>
    </row>
    <row r="110" spans="2:59" s="4" customFormat="1" ht="15.75" customHeight="1">
      <c r="B110" s="196">
        <f t="shared" si="4"/>
        <v>5</v>
      </c>
      <c r="C110" s="27" t="str">
        <f>'5.Inequality - Gini coefficient'!B105</f>
        <v>Bolivia (2009): Paz Arauco, Veronica, George Gray-Molina, Wilson Jimenez and Ernesto Yañez. 2014. “CEQ Master Workbook: Bolivia (2009),” CEQ Data Center on Fiscal Redistribution (CEQ Institute, Tulane University). September 22, 2014.</v>
      </c>
      <c r="D110" s="51"/>
      <c r="E110" s="51"/>
      <c r="F110" s="85"/>
      <c r="G110" s="85"/>
      <c r="H110" s="20"/>
      <c r="I110" s="20"/>
      <c r="J110" s="20"/>
      <c r="K110" s="20"/>
      <c r="L110" s="20"/>
      <c r="M110" s="20"/>
      <c r="N110" s="20"/>
      <c r="O110" s="20"/>
      <c r="P110" s="20"/>
      <c r="Q110" s="20"/>
      <c r="R110" s="20"/>
      <c r="S110" s="20"/>
      <c r="T110" s="20"/>
      <c r="U110" s="20"/>
      <c r="V110" s="20"/>
      <c r="W110" s="20"/>
      <c r="X110" s="20"/>
      <c r="Y110" s="20"/>
      <c r="Z110" s="20"/>
      <c r="AA110" s="20"/>
      <c r="AB110" s="20"/>
      <c r="AC110" s="20"/>
      <c r="AD110" s="51"/>
      <c r="AE110" s="51"/>
      <c r="AF110" s="51"/>
      <c r="AG110" s="51"/>
      <c r="AH110" s="51"/>
      <c r="AI110" s="51"/>
      <c r="AJ110" s="27"/>
      <c r="AK110" s="27"/>
      <c r="AL110" s="27"/>
      <c r="AM110" s="51"/>
      <c r="AR110" s="51"/>
      <c r="AW110" s="51"/>
      <c r="BB110" s="51"/>
      <c r="BG110" s="51"/>
    </row>
    <row r="111" spans="2:59" s="4" customFormat="1" ht="15.75" customHeight="1">
      <c r="B111" s="196">
        <f t="shared" si="4"/>
        <v>6</v>
      </c>
      <c r="C111" s="27" t="str">
        <f>'5.Inequality - Gini coefficient'!B106</f>
        <v>Brazil (2008): Higgins, Sean, Claudiney Pereira, and, Maynor Cabrera. 2019. “CEQ Master Workbook: Brazil (2008-2009),” CEQ Data Center on Fiscal Redistribution (CEQ Institute, Tulane University). May 3, 2019.</v>
      </c>
      <c r="D111" s="51"/>
      <c r="E111" s="51"/>
      <c r="F111" s="85"/>
      <c r="G111" s="85"/>
      <c r="H111" s="20"/>
      <c r="I111" s="20"/>
      <c r="J111" s="20"/>
      <c r="K111" s="20"/>
      <c r="L111" s="20"/>
      <c r="M111" s="20"/>
      <c r="N111" s="20"/>
      <c r="O111" s="20"/>
      <c r="P111" s="20"/>
      <c r="Q111" s="20"/>
      <c r="R111" s="20"/>
      <c r="S111" s="20"/>
      <c r="T111" s="20"/>
      <c r="U111" s="20"/>
      <c r="V111" s="20"/>
      <c r="W111" s="20"/>
      <c r="X111" s="20"/>
      <c r="Y111" s="20"/>
      <c r="Z111" s="20"/>
      <c r="AA111" s="20"/>
      <c r="AB111" s="20"/>
      <c r="AC111" s="20"/>
      <c r="AD111" s="51"/>
      <c r="AE111" s="51"/>
      <c r="AF111" s="51"/>
      <c r="AG111" s="51"/>
      <c r="AH111" s="51"/>
      <c r="AI111" s="51"/>
      <c r="AJ111" s="27"/>
      <c r="AK111" s="27"/>
      <c r="AL111" s="27"/>
      <c r="AM111" s="51"/>
      <c r="AR111" s="51"/>
      <c r="AW111" s="51"/>
      <c r="BB111" s="51"/>
      <c r="BG111" s="51"/>
    </row>
    <row r="112" spans="2:59" s="4" customFormat="1" ht="15.75" customHeight="1">
      <c r="B112" s="196">
        <f t="shared" si="4"/>
        <v>7</v>
      </c>
      <c r="C112" s="27" t="str">
        <f>'5.Inequality - Gini coefficient'!B107</f>
        <v>*,** Burkina Faso (2014): n.a.</v>
      </c>
      <c r="D112" s="20"/>
      <c r="E112" s="20"/>
      <c r="F112" s="85"/>
      <c r="G112" s="85"/>
      <c r="H112" s="20"/>
      <c r="I112" s="20"/>
      <c r="J112" s="20"/>
      <c r="K112" s="20"/>
      <c r="L112" s="20"/>
      <c r="M112" s="20"/>
      <c r="N112" s="20"/>
      <c r="O112" s="20"/>
      <c r="P112" s="20"/>
      <c r="Q112" s="20"/>
      <c r="R112" s="20"/>
      <c r="S112" s="20"/>
      <c r="T112" s="20"/>
      <c r="U112" s="20"/>
      <c r="V112" s="20"/>
      <c r="W112" s="20"/>
      <c r="X112" s="20"/>
      <c r="Y112" s="52"/>
      <c r="Z112" s="53"/>
      <c r="AA112" s="53"/>
      <c r="AB112" s="53"/>
      <c r="AC112" s="20"/>
      <c r="AD112" s="27"/>
      <c r="AE112" s="27"/>
      <c r="AF112" s="27"/>
      <c r="AG112" s="27"/>
      <c r="AH112" s="27"/>
      <c r="AI112" s="27"/>
      <c r="AJ112" s="27"/>
      <c r="AK112" s="27"/>
      <c r="AL112" s="27"/>
      <c r="AM112" s="27"/>
      <c r="AR112" s="27"/>
      <c r="AW112" s="27"/>
      <c r="BB112" s="27"/>
      <c r="BG112" s="27"/>
    </row>
    <row r="113" spans="2:59" s="4" customFormat="1" ht="15.75" customHeight="1">
      <c r="B113" s="196">
        <f t="shared" si="4"/>
        <v>8</v>
      </c>
      <c r="C113" s="27" t="str">
        <f>'5.Inequality - Gini coefficient'!B108</f>
        <v>Chile (2013): Martinez-Aguilar, Sandra and Eduardo Ortiz-Juarez. 2016. “CEQ Master Workbook: Chile (2013),” CEQ Data Center on Fiscal Redistribution (CEQ Institute, Tulane University and the World Bank). October 7, 2016.</v>
      </c>
      <c r="D113" s="20"/>
      <c r="E113" s="20"/>
      <c r="F113" s="85"/>
      <c r="G113" s="85"/>
      <c r="H113" s="20"/>
      <c r="I113" s="20"/>
      <c r="J113" s="20"/>
      <c r="K113" s="20"/>
      <c r="L113" s="20"/>
      <c r="M113" s="20"/>
      <c r="N113" s="20"/>
      <c r="O113" s="20"/>
      <c r="P113" s="20"/>
      <c r="Q113" s="20"/>
      <c r="R113" s="20"/>
      <c r="S113" s="20"/>
      <c r="T113" s="20"/>
      <c r="U113" s="20"/>
      <c r="V113" s="20"/>
      <c r="W113" s="20"/>
      <c r="X113" s="20"/>
      <c r="Y113" s="52"/>
      <c r="Z113" s="53"/>
      <c r="AA113" s="53"/>
      <c r="AB113" s="53"/>
      <c r="AC113" s="20"/>
      <c r="AD113" s="27"/>
      <c r="AE113" s="27"/>
      <c r="AF113" s="27"/>
      <c r="AG113" s="27"/>
      <c r="AH113" s="27"/>
      <c r="AI113" s="27"/>
      <c r="AJ113" s="27"/>
      <c r="AK113" s="27"/>
      <c r="AL113" s="27"/>
      <c r="AM113" s="27"/>
      <c r="AR113" s="27"/>
      <c r="AW113" s="27"/>
      <c r="BB113" s="27"/>
      <c r="BG113" s="27"/>
    </row>
    <row r="114" spans="2:59" s="4" customFormat="1" ht="15.75" customHeight="1">
      <c r="B114" s="196">
        <f t="shared" si="4"/>
        <v>9</v>
      </c>
      <c r="C114" s="27" t="str">
        <f>'5.Inequality - Gini coefficient'!B109</f>
        <v>Colombia (2010): Melendez, Marcela and Valentina Martinez. 2019. “CEQ Master Workbook: Colombia (2010),” CEQ Data Center on Fiscal Redistribution (CEQ Institute, Tulane University and Inter-American Development Bank). February 20, 2019.</v>
      </c>
      <c r="D114" s="20"/>
      <c r="E114" s="20"/>
      <c r="F114" s="85"/>
      <c r="G114" s="85"/>
      <c r="H114" s="20"/>
      <c r="I114" s="20"/>
      <c r="J114" s="20"/>
      <c r="K114" s="20"/>
      <c r="L114" s="20"/>
      <c r="M114" s="20"/>
      <c r="N114" s="20"/>
      <c r="O114" s="20"/>
      <c r="P114" s="20"/>
      <c r="Q114" s="20"/>
      <c r="R114" s="20"/>
      <c r="S114" s="20"/>
      <c r="T114" s="20"/>
      <c r="U114" s="20"/>
      <c r="V114" s="20"/>
      <c r="W114" s="20"/>
      <c r="X114" s="20"/>
      <c r="Y114" s="20"/>
      <c r="Z114" s="20"/>
      <c r="AA114" s="20"/>
      <c r="AB114" s="20"/>
      <c r="AC114" s="20"/>
      <c r="AD114" s="51"/>
      <c r="AE114" s="51"/>
      <c r="AF114" s="51"/>
      <c r="AG114" s="51"/>
      <c r="AH114" s="51"/>
      <c r="AI114" s="51"/>
      <c r="AJ114" s="27"/>
      <c r="AK114" s="27"/>
      <c r="AL114" s="27"/>
      <c r="AM114" s="51"/>
      <c r="AR114" s="51"/>
      <c r="AW114" s="51"/>
      <c r="BB114" s="51"/>
      <c r="BG114" s="51"/>
    </row>
    <row r="115" spans="2:59" s="4" customFormat="1" ht="15.75" customHeight="1">
      <c r="B115" s="196">
        <f t="shared" si="4"/>
        <v>0</v>
      </c>
      <c r="C115" s="27" t="str">
        <f>'5.Inequality - Gini coefficient'!B110</f>
        <v>Colombia (2014): Melendez, Marcela and Valentina Martinez. 2019. “CEQ Master Workbook: Colombia (2014),” CEQ Data Center on Fiscal Redistribution (CEQ Institute, Tulane University and Inter-American Development Bank). February 28, 2019.</v>
      </c>
      <c r="D115" s="20"/>
      <c r="E115" s="20"/>
      <c r="F115" s="85"/>
      <c r="G115" s="85"/>
      <c r="H115" s="20"/>
      <c r="I115" s="20"/>
      <c r="J115" s="20"/>
      <c r="K115" s="20"/>
      <c r="L115" s="20"/>
      <c r="M115" s="20"/>
      <c r="N115" s="20"/>
      <c r="O115" s="20"/>
      <c r="P115" s="20"/>
      <c r="Q115" s="20"/>
      <c r="R115" s="20"/>
      <c r="S115" s="20"/>
      <c r="T115" s="20"/>
      <c r="U115" s="20"/>
      <c r="V115" s="20"/>
      <c r="W115" s="20"/>
      <c r="X115" s="20"/>
      <c r="Y115" s="52"/>
      <c r="Z115" s="53"/>
      <c r="AA115" s="53"/>
      <c r="AB115" s="53"/>
      <c r="AC115" s="20"/>
      <c r="AD115" s="27"/>
      <c r="AE115" s="27"/>
      <c r="AF115" s="27"/>
      <c r="AG115" s="27"/>
      <c r="AH115" s="27"/>
      <c r="AI115" s="27"/>
      <c r="AJ115" s="27"/>
      <c r="AK115" s="27"/>
      <c r="AL115" s="27"/>
      <c r="AM115" s="27"/>
      <c r="AR115" s="27"/>
      <c r="AW115" s="27"/>
      <c r="BB115" s="27"/>
      <c r="BG115" s="27"/>
    </row>
    <row r="116" spans="2:59" s="4" customFormat="1" ht="15.75" customHeight="1">
      <c r="B116" s="196">
        <f t="shared" si="4"/>
        <v>10</v>
      </c>
      <c r="C116" s="27" t="str">
        <f>'5.Inequality - Gini coefficient'!B111</f>
        <v>*,** Comoros (2014): n.a.</v>
      </c>
      <c r="D116" s="20"/>
      <c r="E116" s="20"/>
      <c r="F116" s="85"/>
      <c r="G116" s="85"/>
      <c r="H116" s="20"/>
      <c r="I116" s="20"/>
      <c r="J116" s="20"/>
      <c r="K116" s="20"/>
      <c r="L116" s="20"/>
      <c r="M116" s="20"/>
      <c r="N116" s="20"/>
      <c r="O116" s="20"/>
      <c r="P116" s="20"/>
      <c r="Q116" s="20"/>
      <c r="R116" s="20"/>
      <c r="S116" s="20"/>
      <c r="T116" s="20"/>
      <c r="U116" s="20"/>
      <c r="V116" s="20"/>
      <c r="W116" s="20"/>
      <c r="X116" s="20"/>
      <c r="Y116" s="52"/>
      <c r="Z116" s="53"/>
      <c r="AA116" s="53"/>
      <c r="AB116" s="53"/>
      <c r="AC116" s="20"/>
      <c r="AD116" s="27"/>
      <c r="AE116" s="27"/>
      <c r="AF116" s="27"/>
      <c r="AG116" s="27"/>
      <c r="AH116" s="27"/>
      <c r="AI116" s="27"/>
      <c r="AJ116" s="27"/>
      <c r="AK116" s="27"/>
      <c r="AL116" s="27"/>
      <c r="AM116" s="27"/>
      <c r="AR116" s="27"/>
      <c r="AW116" s="27"/>
      <c r="BB116" s="27"/>
      <c r="BG116" s="27"/>
    </row>
    <row r="117" spans="2:59" s="4" customFormat="1" ht="15.75" customHeight="1">
      <c r="B117" s="196">
        <f t="shared" si="4"/>
        <v>11</v>
      </c>
      <c r="C117" s="27" t="str">
        <f>'5.Inequality - Gini coefficient'!B112</f>
        <v>Costa Rica (2010): Sauma, Pablo and Juan Diego Trejos. 2014. “CEQ Master Workbook: Costa Rica (2010),” CEQ Data Center on Fiscal Redistribution (CEQ Institute, Tulane University). February 14, 2014.</v>
      </c>
      <c r="D117" s="20"/>
      <c r="E117" s="20"/>
      <c r="F117" s="85"/>
      <c r="G117" s="85"/>
      <c r="H117" s="20"/>
      <c r="I117" s="20"/>
      <c r="J117" s="20"/>
      <c r="K117" s="20"/>
      <c r="L117" s="20"/>
      <c r="M117" s="20"/>
      <c r="N117" s="20"/>
      <c r="O117" s="20"/>
      <c r="P117" s="20"/>
      <c r="Q117" s="20"/>
      <c r="R117" s="20"/>
      <c r="S117" s="20"/>
      <c r="T117" s="20"/>
      <c r="U117" s="20"/>
      <c r="V117" s="20"/>
      <c r="W117" s="20"/>
      <c r="X117" s="20"/>
      <c r="Y117" s="52"/>
      <c r="Z117" s="53"/>
      <c r="AA117" s="53"/>
      <c r="AB117" s="53"/>
      <c r="AC117" s="20"/>
      <c r="AD117" s="27"/>
      <c r="AE117" s="27"/>
      <c r="AF117" s="27"/>
      <c r="AG117" s="27"/>
      <c r="AH117" s="27"/>
      <c r="AI117" s="27"/>
      <c r="AJ117" s="27"/>
      <c r="AK117" s="27"/>
      <c r="AL117" s="27"/>
      <c r="AM117" s="27"/>
      <c r="AR117" s="27"/>
      <c r="AW117" s="27"/>
      <c r="BB117" s="27"/>
      <c r="BG117" s="27"/>
    </row>
    <row r="118" spans="2:59" s="4" customFormat="1" ht="15.75" customHeight="1">
      <c r="B118" s="196">
        <f t="shared" si="4"/>
        <v>12</v>
      </c>
      <c r="C118" s="27" t="str">
        <f>'5.Inequality - Gini coefficient'!B113</f>
        <v>*,** Croatia (2014): n.a.</v>
      </c>
      <c r="D118" s="20"/>
      <c r="E118" s="20"/>
      <c r="F118" s="85"/>
      <c r="G118" s="85"/>
      <c r="H118" s="20"/>
      <c r="I118" s="20"/>
      <c r="J118" s="20"/>
      <c r="K118" s="20"/>
      <c r="L118" s="20"/>
      <c r="M118" s="20"/>
      <c r="N118" s="20"/>
      <c r="O118" s="20"/>
      <c r="P118" s="20"/>
      <c r="Q118" s="20"/>
      <c r="R118" s="20"/>
      <c r="S118" s="20"/>
      <c r="T118" s="20"/>
      <c r="U118" s="20"/>
      <c r="V118" s="20"/>
      <c r="W118" s="20"/>
      <c r="X118" s="20"/>
      <c r="Y118" s="52"/>
      <c r="Z118" s="53"/>
      <c r="AA118" s="53"/>
      <c r="AB118" s="53"/>
      <c r="AC118" s="20"/>
      <c r="AD118" s="27"/>
      <c r="AE118" s="27"/>
      <c r="AF118" s="27"/>
      <c r="AG118" s="27"/>
      <c r="AH118" s="27"/>
      <c r="AI118" s="27"/>
      <c r="AJ118" s="27"/>
      <c r="AK118" s="27"/>
      <c r="AL118" s="27"/>
      <c r="AM118" s="27"/>
      <c r="AR118" s="27"/>
      <c r="AW118" s="27"/>
      <c r="BB118" s="27"/>
      <c r="BG118" s="27"/>
    </row>
    <row r="119" spans="2:59" s="4" customFormat="1" ht="15.75" customHeight="1">
      <c r="B119" s="196">
        <f t="shared" si="4"/>
        <v>13</v>
      </c>
      <c r="C119" s="27" t="str">
        <f>'5.Inequality - Gini coefficient'!B114</f>
        <v xml:space="preserve">Dominican Republic (2006): Aristy-Escuder, Jaime. 2019. “CEQ Master Workbook: Dominican Republic (2006-2007),” CEQ Data Center on Fiscal Redistribution (CEQ Institute, Tulane University). January 23, 2019. </v>
      </c>
      <c r="D119" s="20"/>
      <c r="E119" s="20"/>
      <c r="F119" s="85"/>
      <c r="G119" s="85"/>
      <c r="H119" s="20"/>
      <c r="I119" s="20"/>
      <c r="J119" s="20"/>
      <c r="K119" s="20"/>
      <c r="L119" s="20"/>
      <c r="M119" s="20"/>
      <c r="N119" s="20"/>
      <c r="O119" s="20"/>
      <c r="P119" s="20"/>
      <c r="Q119" s="20"/>
      <c r="R119" s="20"/>
      <c r="S119" s="20"/>
      <c r="T119" s="20"/>
      <c r="U119" s="20"/>
      <c r="V119" s="20"/>
      <c r="W119" s="20"/>
      <c r="X119" s="20"/>
      <c r="Y119" s="52"/>
      <c r="Z119" s="53"/>
      <c r="AA119" s="53"/>
      <c r="AB119" s="53"/>
      <c r="AC119" s="20"/>
      <c r="AD119" s="27"/>
      <c r="AE119" s="27"/>
      <c r="AF119" s="27"/>
      <c r="AG119" s="27"/>
      <c r="AH119" s="27"/>
      <c r="AI119" s="27"/>
      <c r="AJ119" s="27"/>
      <c r="AK119" s="27"/>
      <c r="AL119" s="27"/>
      <c r="AM119" s="27"/>
      <c r="AR119" s="27"/>
      <c r="AW119" s="27"/>
      <c r="BB119" s="27"/>
      <c r="BG119" s="27"/>
    </row>
    <row r="120" spans="2:59" s="4" customFormat="1" ht="15.75" customHeight="1">
      <c r="B120" s="196">
        <f t="shared" si="4"/>
        <v>14</v>
      </c>
      <c r="C120" s="27"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D120" s="20"/>
      <c r="E120" s="20"/>
      <c r="F120" s="85"/>
      <c r="G120" s="85"/>
      <c r="H120" s="20"/>
      <c r="I120" s="20"/>
      <c r="J120" s="20"/>
      <c r="K120" s="20"/>
      <c r="L120" s="20"/>
      <c r="M120" s="20"/>
      <c r="N120" s="20"/>
      <c r="O120" s="20"/>
      <c r="P120" s="20"/>
      <c r="Q120" s="20"/>
      <c r="R120" s="20"/>
      <c r="S120" s="20"/>
      <c r="T120" s="20"/>
      <c r="U120" s="20"/>
      <c r="V120" s="20"/>
      <c r="W120" s="20"/>
      <c r="X120" s="20"/>
      <c r="Y120" s="20"/>
      <c r="Z120" s="20"/>
      <c r="AA120" s="20"/>
      <c r="AB120" s="20"/>
      <c r="AC120" s="20"/>
      <c r="AD120" s="51"/>
      <c r="AE120" s="51"/>
      <c r="AF120" s="51"/>
      <c r="AG120" s="51"/>
      <c r="AH120" s="51"/>
      <c r="AI120" s="51"/>
      <c r="AJ120" s="27"/>
      <c r="AK120" s="27"/>
      <c r="AL120" s="27"/>
      <c r="AM120" s="51"/>
      <c r="AR120" s="51"/>
      <c r="AW120" s="51"/>
      <c r="BB120" s="51"/>
      <c r="BG120" s="51"/>
    </row>
    <row r="121" spans="2:59" s="4" customFormat="1" ht="15.75" customHeight="1">
      <c r="B121" s="196">
        <f t="shared" si="4"/>
        <v>15</v>
      </c>
      <c r="C121" s="27" t="str">
        <f>'5.Inequality - Gini coefficient'!B116</f>
        <v>*,** Egypt (2015): n.a.</v>
      </c>
      <c r="D121" s="20"/>
      <c r="E121" s="20"/>
      <c r="F121" s="85"/>
      <c r="G121" s="85"/>
      <c r="H121" s="20"/>
      <c r="I121" s="20"/>
      <c r="J121" s="20"/>
      <c r="K121" s="20"/>
      <c r="L121" s="20"/>
      <c r="M121" s="20"/>
      <c r="N121" s="20"/>
      <c r="O121" s="20"/>
      <c r="P121" s="20"/>
      <c r="Q121" s="20"/>
      <c r="R121" s="20"/>
      <c r="S121" s="20"/>
      <c r="T121" s="20"/>
      <c r="U121" s="20"/>
      <c r="V121" s="20"/>
      <c r="W121" s="20"/>
      <c r="X121" s="20"/>
      <c r="Y121" s="20"/>
      <c r="Z121" s="20"/>
      <c r="AA121" s="20"/>
      <c r="AB121" s="20"/>
      <c r="AC121" s="20"/>
      <c r="AD121" s="51"/>
      <c r="AE121" s="51"/>
      <c r="AF121" s="51"/>
      <c r="AG121" s="51"/>
      <c r="AH121" s="51"/>
      <c r="AI121" s="51"/>
      <c r="AJ121" s="27"/>
      <c r="AK121" s="27"/>
      <c r="AL121" s="27"/>
      <c r="AM121" s="51"/>
      <c r="AR121" s="51"/>
      <c r="AW121" s="51"/>
      <c r="BB121" s="51"/>
      <c r="BG121" s="51"/>
    </row>
    <row r="122" spans="2:59" s="4" customFormat="1" ht="15.75" customHeight="1">
      <c r="B122" s="196">
        <f t="shared" si="4"/>
        <v>16</v>
      </c>
      <c r="C122" s="27" t="str">
        <f>'5.Inequality - Gini coefficient'!B117</f>
        <v>El Salvador (2011): Oliva, Jose Andres. 2019. “CEQ Master Workbook: El Salvador (2011),” CEQ Data Center on Fiscal Redistribution (CEQ Institute, Tulane University and Inter-American Development Bank). October 23, 2019.</v>
      </c>
      <c r="D122" s="20"/>
      <c r="E122" s="20"/>
      <c r="F122" s="85"/>
      <c r="G122" s="85"/>
      <c r="H122" s="20"/>
      <c r="I122" s="20"/>
      <c r="J122" s="20"/>
      <c r="K122" s="20"/>
      <c r="L122" s="20"/>
      <c r="M122" s="20"/>
      <c r="N122" s="20"/>
      <c r="O122" s="20"/>
      <c r="P122" s="20"/>
      <c r="Q122" s="20"/>
      <c r="R122" s="20"/>
      <c r="S122" s="20"/>
      <c r="T122" s="20"/>
      <c r="U122" s="20"/>
      <c r="V122" s="20"/>
      <c r="W122" s="20"/>
      <c r="X122" s="20"/>
      <c r="Y122" s="52"/>
      <c r="Z122" s="53"/>
      <c r="AA122" s="53"/>
      <c r="AB122" s="53"/>
      <c r="AC122" s="20"/>
      <c r="AD122" s="27"/>
      <c r="AE122" s="27"/>
      <c r="AF122" s="27"/>
      <c r="AG122" s="27"/>
      <c r="AH122" s="27"/>
      <c r="AI122" s="27"/>
      <c r="AJ122" s="27"/>
      <c r="AK122" s="27"/>
      <c r="AL122" s="27"/>
      <c r="AM122" s="27"/>
      <c r="AR122" s="27"/>
      <c r="AW122" s="27"/>
      <c r="BB122" s="27"/>
      <c r="BG122" s="27"/>
    </row>
    <row r="123" spans="2:59" s="4" customFormat="1" ht="15.75" customHeight="1">
      <c r="B123" s="196">
        <f t="shared" si="4"/>
        <v>17</v>
      </c>
      <c r="C123" s="27" t="str">
        <f>'5.Inequality - Gini coefficient'!B118</f>
        <v>Ethiopia (2010): Hill, Ruth, Eyasu Tsehaye and Tassew Woldehanna. 2014. “CEQ Master Workbook: Ethiopia (2010-2011),” CEQ Data Center on Fiscal Redistribution (CEQ Institute, Tulane University and the World Bank). September 28, 2014.</v>
      </c>
      <c r="D123" s="20"/>
      <c r="E123" s="20"/>
      <c r="F123" s="85"/>
      <c r="G123" s="85"/>
      <c r="H123" s="20"/>
      <c r="I123" s="20"/>
      <c r="J123" s="20"/>
      <c r="K123" s="20"/>
      <c r="L123" s="20"/>
      <c r="M123" s="20"/>
      <c r="N123" s="20"/>
      <c r="O123" s="20"/>
      <c r="P123" s="20"/>
      <c r="Q123" s="20"/>
      <c r="R123" s="20"/>
      <c r="S123" s="20"/>
      <c r="T123" s="20"/>
      <c r="U123" s="20"/>
      <c r="V123" s="20"/>
      <c r="W123" s="20"/>
      <c r="X123" s="20"/>
      <c r="Y123" s="52"/>
      <c r="Z123" s="53"/>
      <c r="AA123" s="53"/>
      <c r="AB123" s="53"/>
      <c r="AC123" s="20"/>
      <c r="AD123" s="27"/>
      <c r="AE123" s="27"/>
      <c r="AF123" s="27"/>
      <c r="AG123" s="27"/>
      <c r="AH123" s="27"/>
      <c r="AI123" s="27"/>
      <c r="AJ123" s="27"/>
      <c r="AK123" s="27"/>
      <c r="AL123" s="27"/>
      <c r="AM123" s="27"/>
      <c r="AR123" s="27"/>
      <c r="AW123" s="27"/>
      <c r="BB123" s="27"/>
      <c r="BG123" s="27"/>
    </row>
    <row r="124" spans="2:59" s="4" customFormat="1" ht="15.75" customHeight="1">
      <c r="B124" s="196">
        <f t="shared" si="4"/>
        <v>18</v>
      </c>
      <c r="C124" s="27" t="str">
        <f>'5.Inequality - Gini coefficient'!B119</f>
        <v>Georgia (2013): Cancho, Cesar and Elena Bondarenko. 2015. “CEQ Master Workbook: Georgia (2013),” CEQ Data Center on Fiscal Redistribution (CEQ Institute, Tulane University and the World Bank). December 31, 2015.</v>
      </c>
      <c r="D124" s="20"/>
      <c r="E124" s="20"/>
      <c r="F124" s="85"/>
      <c r="G124" s="85"/>
      <c r="H124" s="20"/>
      <c r="I124" s="20"/>
      <c r="J124" s="20"/>
      <c r="K124" s="20"/>
      <c r="L124" s="20"/>
      <c r="M124" s="20"/>
      <c r="N124" s="20"/>
      <c r="O124" s="20"/>
      <c r="P124" s="20"/>
      <c r="Q124" s="20"/>
      <c r="R124" s="20"/>
      <c r="S124" s="20"/>
      <c r="T124" s="20"/>
      <c r="U124" s="20"/>
      <c r="V124" s="20"/>
      <c r="W124" s="20"/>
      <c r="X124" s="20"/>
      <c r="Y124" s="52"/>
      <c r="Z124" s="53"/>
      <c r="AA124" s="53"/>
      <c r="AB124" s="53"/>
      <c r="AC124" s="20"/>
      <c r="AD124" s="27"/>
      <c r="AE124" s="27"/>
      <c r="AF124" s="27"/>
      <c r="AG124" s="27"/>
      <c r="AH124" s="27"/>
      <c r="AI124" s="27"/>
      <c r="AJ124" s="27"/>
      <c r="AK124" s="27"/>
      <c r="AL124" s="27"/>
      <c r="AM124" s="27"/>
      <c r="AR124" s="27"/>
      <c r="AW124" s="27"/>
      <c r="BB124" s="27"/>
      <c r="BG124" s="27"/>
    </row>
    <row r="125" spans="2:59" s="4" customFormat="1" ht="15.75" customHeight="1">
      <c r="B125" s="196">
        <f t="shared" si="4"/>
        <v>19</v>
      </c>
      <c r="C125" s="27" t="str">
        <f>'5.Inequality - Gini coefficient'!B120</f>
        <v>Ghana (2012): Younger, Stephen, Eric Osei-Assibey, and Felix Oppong. 2018. “CEQ Master Workbook: Ghana (2012-2013),” CEQ Data Center on Fiscal Redistribution (CEQ Institute, Tulane University). October 27, 2018.</v>
      </c>
      <c r="D125" s="20"/>
      <c r="E125" s="20"/>
      <c r="F125" s="85"/>
      <c r="G125" s="85"/>
      <c r="H125" s="20"/>
      <c r="I125" s="20"/>
      <c r="J125" s="20"/>
      <c r="K125" s="20"/>
      <c r="L125" s="20"/>
      <c r="M125" s="20"/>
      <c r="N125" s="20"/>
      <c r="O125" s="20"/>
      <c r="P125" s="20"/>
      <c r="Q125" s="20"/>
      <c r="R125" s="20"/>
      <c r="S125" s="20"/>
      <c r="T125" s="20"/>
      <c r="U125" s="20"/>
      <c r="V125" s="20"/>
      <c r="W125" s="20"/>
      <c r="X125" s="20"/>
      <c r="Y125" s="52"/>
      <c r="Z125" s="53"/>
      <c r="AA125" s="53"/>
      <c r="AB125" s="53"/>
      <c r="AC125" s="20"/>
      <c r="AD125" s="27"/>
      <c r="AE125" s="27"/>
      <c r="AF125" s="27"/>
      <c r="AG125" s="27"/>
      <c r="AH125" s="27"/>
      <c r="AI125" s="27"/>
      <c r="AJ125" s="27"/>
      <c r="AK125" s="27"/>
      <c r="AL125" s="27"/>
      <c r="AM125" s="27"/>
      <c r="AR125" s="27"/>
      <c r="AW125" s="27"/>
      <c r="BB125" s="27"/>
      <c r="BG125" s="27"/>
    </row>
    <row r="126" spans="2:59" s="4" customFormat="1" ht="15.75" customHeight="1">
      <c r="B126" s="196">
        <f t="shared" si="4"/>
        <v>20</v>
      </c>
      <c r="C126" s="27"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D126" s="20"/>
      <c r="E126" s="20"/>
      <c r="F126" s="85"/>
      <c r="G126" s="85"/>
      <c r="H126" s="20"/>
      <c r="I126" s="20"/>
      <c r="J126" s="20"/>
      <c r="K126" s="20"/>
      <c r="L126" s="20"/>
      <c r="M126" s="20"/>
      <c r="N126" s="20"/>
      <c r="O126" s="20"/>
      <c r="P126" s="20"/>
      <c r="Q126" s="20"/>
      <c r="R126" s="20"/>
      <c r="S126" s="20"/>
      <c r="T126" s="20"/>
      <c r="U126" s="20"/>
      <c r="V126" s="20"/>
      <c r="W126" s="20"/>
      <c r="X126" s="20"/>
      <c r="Y126" s="52"/>
      <c r="Z126" s="53"/>
      <c r="AA126" s="53"/>
      <c r="AB126" s="53"/>
      <c r="AC126" s="20"/>
      <c r="AD126" s="27"/>
      <c r="AE126" s="27"/>
      <c r="AF126" s="27"/>
      <c r="AG126" s="27"/>
      <c r="AH126" s="27"/>
      <c r="AI126" s="27"/>
      <c r="AJ126" s="27"/>
      <c r="AK126" s="27"/>
      <c r="AL126" s="27"/>
      <c r="AM126" s="27"/>
      <c r="AR126" s="27"/>
      <c r="AW126" s="27"/>
      <c r="BB126" s="27"/>
      <c r="BG126" s="27"/>
    </row>
    <row r="127" spans="2:59" s="4" customFormat="1" ht="15.75" customHeight="1">
      <c r="B127" s="196">
        <f t="shared" si="4"/>
        <v>21</v>
      </c>
      <c r="C127" s="27" t="str">
        <f>'5.Inequality - Gini coefficient'!B122</f>
        <v>*,** Guinea (2012): n.a.</v>
      </c>
      <c r="D127" s="20"/>
      <c r="E127" s="20"/>
      <c r="F127" s="85"/>
      <c r="G127" s="85"/>
      <c r="H127" s="20"/>
      <c r="I127" s="20"/>
      <c r="J127" s="20"/>
      <c r="K127" s="20"/>
      <c r="L127" s="20"/>
      <c r="M127" s="20"/>
      <c r="N127" s="20"/>
      <c r="O127" s="20"/>
      <c r="P127" s="20"/>
      <c r="Q127" s="20"/>
      <c r="R127" s="20"/>
      <c r="S127" s="20"/>
      <c r="T127" s="20"/>
      <c r="U127" s="20"/>
      <c r="V127" s="20"/>
      <c r="W127" s="20"/>
      <c r="X127" s="20"/>
      <c r="Y127" s="52"/>
      <c r="Z127" s="53"/>
      <c r="AA127" s="53"/>
      <c r="AB127" s="53"/>
      <c r="AC127" s="20"/>
      <c r="AD127" s="27"/>
      <c r="AE127" s="27"/>
      <c r="AF127" s="27"/>
      <c r="AG127" s="27"/>
      <c r="AH127" s="27"/>
      <c r="AI127" s="27"/>
      <c r="AJ127" s="27"/>
      <c r="AK127" s="27"/>
      <c r="AL127" s="27"/>
      <c r="AM127" s="27"/>
      <c r="AR127" s="27"/>
      <c r="AW127" s="27"/>
      <c r="BB127" s="27"/>
      <c r="BG127" s="27"/>
    </row>
    <row r="128" spans="2:59" s="4" customFormat="1" ht="15.75" customHeight="1">
      <c r="B128" s="196">
        <f t="shared" si="4"/>
        <v>22</v>
      </c>
      <c r="C128" s="27"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D128" s="20"/>
      <c r="E128" s="20"/>
      <c r="F128" s="85"/>
      <c r="G128" s="85"/>
      <c r="H128" s="20"/>
      <c r="I128" s="20"/>
      <c r="J128" s="20"/>
      <c r="K128" s="20"/>
      <c r="L128" s="20"/>
      <c r="M128" s="20"/>
      <c r="N128" s="20"/>
      <c r="O128" s="20"/>
      <c r="P128" s="20"/>
      <c r="Q128" s="20"/>
      <c r="R128" s="20"/>
      <c r="S128" s="20"/>
      <c r="T128" s="20"/>
      <c r="U128" s="20"/>
      <c r="V128" s="20"/>
      <c r="W128" s="20"/>
      <c r="X128" s="20"/>
      <c r="Y128" s="20"/>
      <c r="Z128" s="20"/>
      <c r="AA128" s="20"/>
      <c r="AB128" s="20"/>
      <c r="AC128" s="20"/>
      <c r="AD128" s="51"/>
      <c r="AE128" s="51"/>
      <c r="AF128" s="51"/>
      <c r="AG128" s="51"/>
      <c r="AH128" s="51"/>
      <c r="AI128" s="51"/>
      <c r="AJ128" s="27"/>
      <c r="AK128" s="27"/>
      <c r="AL128" s="27"/>
      <c r="AM128" s="51"/>
      <c r="AR128" s="51"/>
      <c r="AW128" s="51"/>
      <c r="BB128" s="51"/>
      <c r="BG128" s="51"/>
    </row>
    <row r="129" spans="2:59" s="4" customFormat="1" ht="15.75" customHeight="1">
      <c r="B129" s="196">
        <f t="shared" si="4"/>
        <v>23</v>
      </c>
      <c r="C129" s="27" t="str">
        <f>'5.Inequality - Gini coefficient'!B124</f>
        <v>Indonesia (2012): Afkar, Rythia, Jon Jellema, and Matthew Wai-Poi. 2015. “CEQ Master Workbook: Indonesia (2012),” CEQ Data Center on Fiscal Redistribution (CEQ Institute, Tulane University and the World Bank). August 5, 2015.</v>
      </c>
      <c r="D129" s="20"/>
      <c r="E129" s="20"/>
      <c r="F129" s="85"/>
      <c r="G129" s="85"/>
      <c r="H129" s="20"/>
      <c r="I129" s="20"/>
      <c r="J129" s="20"/>
      <c r="K129" s="20"/>
      <c r="L129" s="20"/>
      <c r="M129" s="20"/>
      <c r="N129" s="20"/>
      <c r="O129" s="20"/>
      <c r="P129" s="20"/>
      <c r="Q129" s="20"/>
      <c r="R129" s="20"/>
      <c r="S129" s="20"/>
      <c r="T129" s="20"/>
      <c r="U129" s="20"/>
      <c r="V129" s="20"/>
      <c r="W129" s="20"/>
      <c r="X129" s="20"/>
      <c r="Y129" s="20"/>
      <c r="Z129" s="20"/>
      <c r="AA129" s="20"/>
      <c r="AB129" s="20"/>
      <c r="AC129" s="20"/>
      <c r="AD129" s="51"/>
      <c r="AE129" s="51"/>
      <c r="AF129" s="51"/>
      <c r="AG129" s="51"/>
      <c r="AH129" s="51"/>
      <c r="AI129" s="51"/>
      <c r="AJ129" s="27"/>
      <c r="AK129" s="27"/>
      <c r="AL129" s="27"/>
      <c r="AM129" s="51"/>
      <c r="AR129" s="51"/>
      <c r="AW129" s="51"/>
      <c r="BB129" s="51"/>
      <c r="BG129" s="51"/>
    </row>
    <row r="130" spans="2:59" s="4" customFormat="1" ht="15.75" customHeight="1">
      <c r="B130" s="196">
        <f t="shared" si="4"/>
        <v>24</v>
      </c>
      <c r="C130" s="27" t="str">
        <f>'5.Inequality - Gini coefficient'!B125</f>
        <v>Iran (2011): Enami, Ali, Nora Lustig and Alireza Taqdiri. 2017. “CEQ Master Workbook: Iran (2011-2012),” CEQ Data Center on Fiscal Redistribution (CEQ Institute, Tulane University and Economic Research Forum). May 5, 2017.</v>
      </c>
      <c r="D130" s="20"/>
      <c r="E130" s="20"/>
      <c r="F130" s="85"/>
      <c r="G130" s="85"/>
      <c r="H130" s="20"/>
      <c r="I130" s="20"/>
      <c r="J130" s="20"/>
      <c r="K130" s="20"/>
      <c r="L130" s="20"/>
      <c r="M130" s="20"/>
      <c r="N130" s="20"/>
      <c r="O130" s="20"/>
      <c r="P130" s="20"/>
      <c r="Q130" s="20"/>
      <c r="R130" s="20"/>
      <c r="S130" s="20"/>
      <c r="T130" s="20"/>
      <c r="U130" s="20"/>
      <c r="V130" s="20"/>
      <c r="W130" s="20"/>
      <c r="X130" s="20"/>
      <c r="Y130" s="52"/>
      <c r="Z130" s="53"/>
      <c r="AA130" s="53"/>
      <c r="AB130" s="53"/>
      <c r="AC130" s="20"/>
      <c r="AD130" s="27"/>
      <c r="AE130" s="27"/>
      <c r="AF130" s="27"/>
      <c r="AG130" s="27"/>
      <c r="AH130" s="27"/>
      <c r="AI130" s="27"/>
      <c r="AJ130" s="27"/>
      <c r="AK130" s="27"/>
      <c r="AL130" s="27"/>
      <c r="AM130" s="27"/>
      <c r="AR130" s="27"/>
      <c r="AW130" s="27"/>
      <c r="BB130" s="27"/>
      <c r="BG130" s="27"/>
    </row>
    <row r="131" spans="2:59" s="4" customFormat="1" ht="15.75" customHeight="1">
      <c r="B131" s="196">
        <f t="shared" si="4"/>
        <v>25</v>
      </c>
      <c r="C131" s="27"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D131" s="51"/>
      <c r="E131" s="51"/>
      <c r="F131" s="85"/>
      <c r="G131" s="85"/>
      <c r="H131" s="20"/>
      <c r="I131" s="20"/>
      <c r="J131" s="20"/>
      <c r="K131" s="20"/>
      <c r="L131" s="20"/>
      <c r="M131" s="20"/>
      <c r="N131" s="20"/>
      <c r="O131" s="20"/>
      <c r="P131" s="20"/>
      <c r="Q131" s="20"/>
      <c r="R131" s="20"/>
      <c r="S131" s="20"/>
      <c r="T131" s="20"/>
      <c r="U131" s="20"/>
      <c r="V131" s="20"/>
      <c r="W131" s="20"/>
      <c r="X131" s="20"/>
      <c r="Y131" s="52"/>
      <c r="Z131" s="53"/>
      <c r="AA131" s="53"/>
      <c r="AB131" s="53"/>
      <c r="AC131" s="20"/>
      <c r="AD131" s="27"/>
      <c r="AE131" s="27"/>
      <c r="AF131" s="27"/>
      <c r="AG131" s="27"/>
      <c r="AH131" s="27"/>
      <c r="AI131" s="27"/>
      <c r="AJ131" s="27"/>
      <c r="AK131" s="27"/>
      <c r="AL131" s="27"/>
      <c r="AM131" s="27"/>
      <c r="AR131" s="27"/>
      <c r="AW131" s="27"/>
      <c r="BB131" s="27"/>
      <c r="BG131" s="27"/>
    </row>
    <row r="132" spans="2:59" s="4" customFormat="1" ht="15.75" customHeight="1">
      <c r="B132" s="196">
        <f t="shared" si="4"/>
        <v>26</v>
      </c>
      <c r="C132" s="27" t="str">
        <f>'5.Inequality - Gini coefficient'!B127</f>
        <v>*,** Kenya (2015): n.a.</v>
      </c>
      <c r="D132" s="20"/>
      <c r="E132" s="20"/>
      <c r="F132" s="85"/>
      <c r="G132" s="85"/>
      <c r="H132" s="20"/>
      <c r="I132" s="20"/>
      <c r="J132" s="20"/>
      <c r="K132" s="20"/>
      <c r="L132" s="20"/>
      <c r="M132" s="20"/>
      <c r="N132" s="20"/>
      <c r="O132" s="20"/>
      <c r="P132" s="20"/>
      <c r="Q132" s="20"/>
      <c r="R132" s="20"/>
      <c r="S132" s="20"/>
      <c r="T132" s="20"/>
      <c r="U132" s="20"/>
      <c r="V132" s="20"/>
      <c r="W132" s="20"/>
      <c r="X132" s="20"/>
      <c r="Y132" s="20"/>
      <c r="Z132" s="20"/>
      <c r="AA132" s="20"/>
      <c r="AB132" s="20"/>
      <c r="AC132" s="20"/>
      <c r="AD132" s="51"/>
      <c r="AE132" s="51"/>
      <c r="AF132" s="51"/>
      <c r="AG132" s="51"/>
      <c r="AH132" s="51"/>
      <c r="AI132" s="51"/>
      <c r="AJ132" s="27"/>
      <c r="AK132" s="27"/>
      <c r="AL132" s="27"/>
      <c r="AM132" s="51"/>
      <c r="AR132" s="51"/>
      <c r="AW132" s="51"/>
      <c r="BB132" s="51"/>
      <c r="BG132" s="51"/>
    </row>
    <row r="133" spans="2:59" s="4" customFormat="1" ht="15.75" customHeight="1">
      <c r="B133" s="196">
        <f t="shared" si="4"/>
        <v>27</v>
      </c>
      <c r="C133" s="27" t="str">
        <f>'5.Inequality - Gini coefficient'!B128</f>
        <v>*,** Mali (2014): n.a.</v>
      </c>
      <c r="D133" s="20"/>
      <c r="E133" s="20"/>
      <c r="F133" s="85"/>
      <c r="G133" s="85"/>
      <c r="H133" s="20"/>
      <c r="I133" s="20"/>
      <c r="J133" s="20"/>
      <c r="K133" s="20"/>
      <c r="L133" s="20"/>
      <c r="M133" s="20"/>
      <c r="N133" s="20"/>
      <c r="O133" s="20"/>
      <c r="P133" s="20"/>
      <c r="Q133" s="20"/>
      <c r="R133" s="20"/>
      <c r="S133" s="20"/>
      <c r="T133" s="20"/>
      <c r="U133" s="20"/>
      <c r="V133" s="20"/>
      <c r="W133" s="20"/>
      <c r="X133" s="20"/>
      <c r="Y133" s="20"/>
      <c r="Z133" s="20"/>
      <c r="AA133" s="20"/>
      <c r="AB133" s="20"/>
      <c r="AC133" s="20"/>
      <c r="AD133" s="51"/>
      <c r="AE133" s="51"/>
      <c r="AF133" s="51"/>
      <c r="AG133" s="51"/>
      <c r="AH133" s="51"/>
      <c r="AI133" s="51"/>
      <c r="AJ133" s="27"/>
      <c r="AK133" s="27"/>
      <c r="AL133" s="27"/>
      <c r="AM133" s="51"/>
      <c r="AR133" s="51"/>
      <c r="AW133" s="51"/>
      <c r="BB133" s="51"/>
      <c r="BG133" s="51"/>
    </row>
    <row r="134" spans="2:59" s="4" customFormat="1" ht="15.75" customHeight="1">
      <c r="B134" s="196">
        <f t="shared" si="4"/>
        <v>28</v>
      </c>
      <c r="C134" s="27" t="str">
        <f>'5.Inequality - Gini coefficient'!B129</f>
        <v>Mexico (2010): Scott, John. 2013. “CEQ Master Workbook: Mexico (2010),” CEQ Data Center on Fiscal Redistribution (CEQ Institute, Tulane University). September 2, 2013.</v>
      </c>
      <c r="D134" s="51"/>
      <c r="E134" s="51"/>
      <c r="F134" s="85"/>
      <c r="G134" s="85"/>
      <c r="H134" s="20"/>
      <c r="I134" s="20"/>
      <c r="J134" s="20"/>
      <c r="K134" s="20"/>
      <c r="L134" s="20"/>
      <c r="M134" s="20"/>
      <c r="N134" s="20"/>
      <c r="O134" s="20"/>
      <c r="P134" s="20"/>
      <c r="Q134" s="20"/>
      <c r="R134" s="20"/>
      <c r="S134" s="20"/>
      <c r="T134" s="20"/>
      <c r="U134" s="20"/>
      <c r="V134" s="20"/>
      <c r="W134" s="20"/>
      <c r="X134" s="20"/>
      <c r="Y134" s="52"/>
      <c r="Z134" s="53"/>
      <c r="AA134" s="53"/>
      <c r="AB134" s="53"/>
      <c r="AC134" s="20"/>
      <c r="AD134" s="27"/>
      <c r="AE134" s="27"/>
      <c r="AF134" s="27"/>
      <c r="AG134" s="27"/>
      <c r="AH134" s="27"/>
      <c r="AI134" s="27"/>
      <c r="AJ134" s="27"/>
      <c r="AK134" s="27"/>
      <c r="AL134" s="27"/>
      <c r="AM134" s="27"/>
      <c r="AR134" s="27"/>
      <c r="AW134" s="27"/>
      <c r="BB134" s="27"/>
      <c r="BG134" s="27"/>
    </row>
    <row r="135" spans="2:59" s="4" customFormat="1" ht="15.75" customHeight="1">
      <c r="B135" s="196">
        <f t="shared" si="4"/>
        <v>0</v>
      </c>
      <c r="C135" s="27" t="str">
        <f>'5.Inequality - Gini coefficient'!B130</f>
        <v>Mexico (2012): Scott, John, Sandra Martinez-Aguilar, Enrique de la Rosa, and Rodrigo Aranda. 2017. “CEQ Master Workbook: Mexico (2012),” CEQ Data Center on Fiscal Redistribution (CEQ Institute, Tulane University). June 15, 2019</v>
      </c>
      <c r="D135" s="51"/>
      <c r="E135" s="51"/>
      <c r="F135" s="85"/>
      <c r="G135" s="85"/>
      <c r="H135" s="20"/>
      <c r="I135" s="20"/>
      <c r="J135" s="20"/>
      <c r="K135" s="20"/>
      <c r="L135" s="20"/>
      <c r="M135" s="20"/>
      <c r="N135" s="20"/>
      <c r="O135" s="20"/>
      <c r="P135" s="20"/>
      <c r="Q135" s="20"/>
      <c r="R135" s="20"/>
      <c r="S135" s="20"/>
      <c r="T135" s="20"/>
      <c r="U135" s="20"/>
      <c r="V135" s="20"/>
      <c r="W135" s="20"/>
      <c r="X135" s="20"/>
      <c r="Y135" s="52"/>
      <c r="Z135" s="53"/>
      <c r="AA135" s="53"/>
      <c r="AB135" s="53"/>
      <c r="AC135" s="20"/>
      <c r="AD135" s="27"/>
      <c r="AE135" s="27"/>
      <c r="AF135" s="27"/>
      <c r="AG135" s="27"/>
      <c r="AH135" s="27"/>
      <c r="AI135" s="27"/>
      <c r="AJ135" s="27"/>
      <c r="AK135" s="27"/>
      <c r="AL135" s="27"/>
      <c r="AM135" s="27"/>
      <c r="AR135" s="27"/>
      <c r="AW135" s="27"/>
      <c r="BB135" s="27"/>
      <c r="BG135" s="27"/>
    </row>
    <row r="136" spans="2:59" s="4" customFormat="1" ht="15.75" customHeight="1">
      <c r="B136" s="196">
        <f t="shared" si="4"/>
        <v>0</v>
      </c>
      <c r="C136" s="27" t="str">
        <f>'5.Inequality - Gini coefficient'!B131</f>
        <v>Mexico (2014): Scott, John, Sandra Martinez-Aguilar, Enrique de la Rosa, and Rodrigo Aranda. 2017. “CEQ Master Workbook: Mexico (2014),” CEQ Data Center on Fiscal Redistribution (CEQ Institute, Tulane University). June 15, 2019.</v>
      </c>
      <c r="D136" s="20"/>
      <c r="E136" s="20"/>
      <c r="F136" s="85"/>
      <c r="G136" s="85"/>
      <c r="H136" s="20"/>
      <c r="I136" s="20"/>
      <c r="J136" s="20"/>
      <c r="K136" s="20"/>
      <c r="L136" s="20"/>
      <c r="M136" s="20"/>
      <c r="N136" s="20"/>
      <c r="O136" s="20"/>
      <c r="P136" s="20"/>
      <c r="Q136" s="20"/>
      <c r="R136" s="20"/>
      <c r="S136" s="20"/>
      <c r="T136" s="20"/>
      <c r="U136" s="20"/>
      <c r="V136" s="20"/>
      <c r="W136" s="20"/>
      <c r="X136" s="20"/>
      <c r="Y136" s="20"/>
      <c r="Z136" s="20"/>
      <c r="AA136" s="20"/>
      <c r="AB136" s="20"/>
      <c r="AC136" s="20"/>
      <c r="AD136" s="51"/>
      <c r="AE136" s="51"/>
      <c r="AF136" s="51"/>
      <c r="AG136" s="51"/>
      <c r="AH136" s="51"/>
      <c r="AI136" s="51"/>
      <c r="AJ136" s="27"/>
      <c r="AK136" s="27"/>
      <c r="AL136" s="27"/>
      <c r="AM136" s="51"/>
      <c r="AR136" s="51"/>
      <c r="AW136" s="51"/>
      <c r="BB136" s="51"/>
      <c r="BG136" s="51"/>
    </row>
    <row r="137" spans="2:59" s="4" customFormat="1" ht="15.75" customHeight="1">
      <c r="B137" s="196">
        <f t="shared" si="4"/>
        <v>29</v>
      </c>
      <c r="C137" s="27" t="str">
        <f>'5.Inequality - Gini coefficient'!B132</f>
        <v>*,** Mongolia (2016): n.a.</v>
      </c>
      <c r="D137" s="20"/>
      <c r="E137" s="20"/>
      <c r="F137" s="85"/>
      <c r="G137" s="85"/>
      <c r="H137" s="20"/>
      <c r="I137" s="20"/>
      <c r="J137" s="20"/>
      <c r="K137" s="20"/>
      <c r="L137" s="20"/>
      <c r="M137" s="20"/>
      <c r="N137" s="20"/>
      <c r="O137" s="20"/>
      <c r="P137" s="20"/>
      <c r="Q137" s="20"/>
      <c r="R137" s="20"/>
      <c r="S137" s="20"/>
      <c r="T137" s="20"/>
      <c r="U137" s="20"/>
      <c r="V137" s="20"/>
      <c r="W137" s="20"/>
      <c r="X137" s="20"/>
      <c r="Y137" s="52"/>
      <c r="Z137" s="53"/>
      <c r="AA137" s="53"/>
      <c r="AB137" s="53"/>
      <c r="AC137" s="20"/>
      <c r="AD137" s="27"/>
      <c r="AE137" s="27"/>
      <c r="AF137" s="27"/>
      <c r="AG137" s="27"/>
      <c r="AH137" s="27"/>
      <c r="AI137" s="27"/>
      <c r="AJ137" s="27"/>
      <c r="AK137" s="27"/>
      <c r="AL137" s="27"/>
      <c r="AM137" s="27"/>
      <c r="AR137" s="27"/>
      <c r="AW137" s="27"/>
      <c r="BB137" s="27"/>
      <c r="BG137" s="27"/>
    </row>
    <row r="138" spans="2:59" s="4" customFormat="1" ht="15.75" customHeight="1">
      <c r="B138" s="196">
        <f t="shared" si="4"/>
        <v>30</v>
      </c>
      <c r="C138" s="27" t="str">
        <f>'5.Inequality - Gini coefficient'!B133</f>
        <v>*,** Namibia (2009): n.a.</v>
      </c>
      <c r="D138" s="20"/>
      <c r="E138" s="20"/>
      <c r="F138" s="85"/>
      <c r="G138" s="85"/>
      <c r="H138" s="20"/>
      <c r="I138" s="20"/>
      <c r="J138" s="20"/>
      <c r="K138" s="20"/>
      <c r="L138" s="20"/>
      <c r="M138" s="20"/>
      <c r="N138" s="20"/>
      <c r="O138" s="20"/>
      <c r="P138" s="20"/>
      <c r="Q138" s="20"/>
      <c r="R138" s="20"/>
      <c r="S138" s="20"/>
      <c r="T138" s="20"/>
      <c r="U138" s="20"/>
      <c r="V138" s="20"/>
      <c r="W138" s="20"/>
      <c r="X138" s="20"/>
      <c r="Y138" s="52"/>
      <c r="Z138" s="53"/>
      <c r="AA138" s="53"/>
      <c r="AB138" s="53"/>
      <c r="AC138" s="20"/>
      <c r="AD138" s="27"/>
      <c r="AE138" s="27"/>
      <c r="AF138" s="27"/>
      <c r="AG138" s="27"/>
      <c r="AH138" s="27"/>
      <c r="AI138" s="27"/>
      <c r="AJ138" s="27"/>
      <c r="AK138" s="27"/>
      <c r="AL138" s="27"/>
      <c r="AM138" s="27"/>
      <c r="AR138" s="27"/>
      <c r="AW138" s="27"/>
      <c r="BB138" s="27"/>
      <c r="BG138" s="27"/>
    </row>
    <row r="139" spans="2:59" s="4" customFormat="1" ht="15.75" customHeight="1">
      <c r="B139" s="196">
        <f t="shared" si="4"/>
        <v>31</v>
      </c>
      <c r="C139" s="27"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D139" s="20"/>
      <c r="E139" s="20"/>
      <c r="F139" s="85"/>
      <c r="G139" s="85"/>
      <c r="H139" s="20"/>
      <c r="I139" s="20"/>
      <c r="J139" s="20"/>
      <c r="K139" s="20"/>
      <c r="L139" s="20"/>
      <c r="M139" s="20"/>
      <c r="N139" s="20"/>
      <c r="O139" s="20"/>
      <c r="P139" s="20"/>
      <c r="Q139" s="20"/>
      <c r="R139" s="20"/>
      <c r="S139" s="20"/>
      <c r="T139" s="20"/>
      <c r="U139" s="20"/>
      <c r="V139" s="20"/>
      <c r="W139" s="20"/>
      <c r="X139" s="20"/>
      <c r="Y139" s="52"/>
      <c r="Z139" s="53"/>
      <c r="AA139" s="53"/>
      <c r="AB139" s="53"/>
      <c r="AC139" s="20"/>
      <c r="AD139" s="27"/>
      <c r="AE139" s="27"/>
      <c r="AF139" s="27"/>
      <c r="AG139" s="27"/>
      <c r="AH139" s="27"/>
      <c r="AI139" s="27"/>
      <c r="AJ139" s="27"/>
      <c r="AK139" s="27"/>
      <c r="AL139" s="27"/>
      <c r="AM139" s="27"/>
      <c r="AR139" s="27"/>
      <c r="AW139" s="27"/>
      <c r="BB139" s="27"/>
      <c r="BG139" s="27"/>
    </row>
    <row r="140" spans="2:59" s="4" customFormat="1" ht="15.75" customHeight="1">
      <c r="B140" s="196">
        <f t="shared" si="4"/>
        <v>32</v>
      </c>
      <c r="C140" s="27" t="str">
        <f>'5.Inequality - Gini coefficient'!B135</f>
        <v>*,** Niger (2014): n.a.</v>
      </c>
      <c r="D140" s="20"/>
      <c r="E140" s="20"/>
      <c r="F140" s="85"/>
      <c r="G140" s="85"/>
      <c r="H140" s="20"/>
      <c r="I140" s="20"/>
      <c r="J140" s="20"/>
      <c r="K140" s="20"/>
      <c r="L140" s="20"/>
      <c r="M140" s="20"/>
      <c r="N140" s="20"/>
      <c r="O140" s="20"/>
      <c r="P140" s="20"/>
      <c r="Q140" s="20"/>
      <c r="R140" s="20"/>
      <c r="S140" s="20"/>
      <c r="T140" s="20"/>
      <c r="U140" s="20"/>
      <c r="V140" s="20"/>
      <c r="W140" s="20"/>
      <c r="X140" s="20"/>
      <c r="Y140" s="52"/>
      <c r="Z140" s="53"/>
      <c r="AA140" s="53"/>
      <c r="AB140" s="53"/>
      <c r="AC140" s="20"/>
      <c r="AD140" s="27"/>
      <c r="AE140" s="27"/>
      <c r="AF140" s="27"/>
      <c r="AG140" s="27"/>
      <c r="AH140" s="27"/>
      <c r="AI140" s="27"/>
      <c r="AJ140" s="27"/>
      <c r="AK140" s="27"/>
      <c r="AL140" s="27"/>
      <c r="AM140" s="27"/>
      <c r="AR140" s="27"/>
      <c r="AW140" s="27"/>
      <c r="BB140" s="27"/>
      <c r="BG140" s="27"/>
    </row>
    <row r="141" spans="2:59" s="4" customFormat="1" ht="15.75" customHeight="1">
      <c r="B141" s="196">
        <f t="shared" si="4"/>
        <v>33</v>
      </c>
      <c r="C141" s="27" t="str">
        <f>'5.Inequality - Gini coefficient'!B136</f>
        <v>Panama (2016): Martinez-Aguilar, Sandra. 2019. “CEQ Master Workbook: Panama (2016),” CEQ Data Center on Fiscal Redistribution (CEQ Institute, Tulane University and the Economic Co-operation and Development). January 16, 2019.</v>
      </c>
      <c r="D141" s="20"/>
      <c r="E141" s="20"/>
      <c r="F141" s="85"/>
      <c r="G141" s="85"/>
      <c r="H141" s="20"/>
      <c r="I141" s="20"/>
      <c r="J141" s="20"/>
      <c r="K141" s="20"/>
      <c r="L141" s="20"/>
      <c r="M141" s="20"/>
      <c r="N141" s="20"/>
      <c r="O141" s="20"/>
      <c r="P141" s="20"/>
      <c r="Q141" s="20"/>
      <c r="R141" s="20"/>
      <c r="S141" s="20"/>
      <c r="T141" s="20"/>
      <c r="U141" s="20"/>
      <c r="V141" s="20"/>
      <c r="W141" s="20"/>
      <c r="X141" s="20"/>
      <c r="Y141" s="20"/>
      <c r="Z141" s="20"/>
      <c r="AA141" s="20"/>
      <c r="AB141" s="20"/>
      <c r="AC141" s="20"/>
      <c r="AD141" s="51"/>
      <c r="AE141" s="51"/>
      <c r="AF141" s="51"/>
      <c r="AG141" s="51"/>
      <c r="AH141" s="51"/>
      <c r="AI141" s="51"/>
      <c r="AJ141" s="27"/>
      <c r="AK141" s="27"/>
      <c r="AL141" s="27"/>
      <c r="AM141" s="51"/>
      <c r="AR141" s="51"/>
      <c r="AW141" s="51"/>
      <c r="BB141" s="51"/>
      <c r="BG141" s="51"/>
    </row>
    <row r="142" spans="2:59">
      <c r="B142" s="196">
        <f t="shared" si="4"/>
        <v>34</v>
      </c>
      <c r="C142" s="27" t="str">
        <f>'5.Inequality - Gini coefficient'!B137</f>
        <v>Paraguay (2014) : Gimenez, Lea, Maria Ana Lugo, Sandra Martinez-Aguilar, Humberto Colman, Juan Jose Galeano and Gabriela Farfan. 2017. “CEQ Master Workbook: Paraguay (2014) ,” CEQ Data Center (CEQ Institute, Tulane University). February 12, 2017.</v>
      </c>
      <c r="O142" s="24"/>
      <c r="P142" s="24"/>
      <c r="Q142" s="24"/>
      <c r="AD142" s="54"/>
      <c r="AE142" s="54"/>
      <c r="AF142" s="54"/>
      <c r="AR142" s="24"/>
      <c r="AU142" s="54"/>
    </row>
    <row r="143" spans="2:59">
      <c r="B143" s="196">
        <f t="shared" si="4"/>
        <v>35</v>
      </c>
      <c r="C143" s="27" t="str">
        <f>'5.Inequality - Gini coefficient'!B138</f>
        <v>Peru (2009): Jaramillo, Miguel. 2015. “CEQ Master Workbook: Peru (2009),” CEQ Data Center on Fiscal Redistribution (CEQ Institute, Tulane University). August 7, 2015.</v>
      </c>
      <c r="O143" s="24"/>
      <c r="P143" s="24"/>
      <c r="Q143" s="24"/>
      <c r="AD143" s="54"/>
      <c r="AE143" s="54"/>
      <c r="AF143" s="54"/>
      <c r="AR143" s="24"/>
      <c r="AU143" s="54"/>
    </row>
    <row r="144" spans="2:59">
      <c r="B144" s="196">
        <f>B50</f>
        <v>36</v>
      </c>
      <c r="C144" s="27" t="str">
        <f>'5.Inequality - Gini coefficient'!B139</f>
        <v>Peru (2011): Jaramillo, Miguel. 2019. “CEQ Master Workbook: Peru (2011),” CEQ Data Center on Fiscal Redistribution (CEQ Institute, Tulane University). February 11, 2019.</v>
      </c>
      <c r="O144" s="24"/>
      <c r="P144" s="24"/>
      <c r="Q144" s="24"/>
      <c r="AD144" s="54"/>
      <c r="AE144" s="54"/>
      <c r="AF144" s="54"/>
      <c r="AR144" s="24"/>
      <c r="AU144" s="54"/>
    </row>
    <row r="145" spans="2:47">
      <c r="B145" s="196">
        <f>B51</f>
        <v>37</v>
      </c>
      <c r="C145" s="27" t="str">
        <f>'5.Inequality - Gini coefficient'!B140</f>
        <v>*,** Poland (2014): n.a.</v>
      </c>
      <c r="O145" s="24"/>
      <c r="P145" s="24"/>
      <c r="Q145" s="24"/>
      <c r="AD145" s="54"/>
      <c r="AE145" s="54"/>
      <c r="AF145" s="54"/>
      <c r="AR145" s="24"/>
      <c r="AU145" s="54"/>
    </row>
    <row r="146" spans="2:47">
      <c r="B146" s="196">
        <f>B51</f>
        <v>37</v>
      </c>
      <c r="C146" s="27" t="str">
        <f>'5.Inequality - Gini coefficient'!B141</f>
        <v>*,** Romania (2016): n.a.</v>
      </c>
      <c r="O146" s="24"/>
      <c r="P146" s="24"/>
      <c r="Q146" s="24"/>
      <c r="AD146" s="54"/>
      <c r="AE146" s="54"/>
      <c r="AF146" s="54"/>
      <c r="AR146" s="24"/>
      <c r="AU146" s="54"/>
    </row>
    <row r="147" spans="2:47">
      <c r="B147" s="196">
        <f>B52</f>
        <v>38</v>
      </c>
      <c r="C147" s="27" t="str">
        <f>'5.Inequality - Gini coefficient'!B142</f>
        <v>Russia (2010): Popova, Daria. 2019. “CEQ Master Workbook: Russia (2010),” CEQ Data Center on Fiscal Redistribution (CEQ Institute, Tulane University and the World Bank). March 21, 2019.</v>
      </c>
      <c r="O147" s="24"/>
      <c r="P147" s="24"/>
      <c r="Q147" s="24"/>
      <c r="AD147" s="54"/>
      <c r="AE147" s="54"/>
      <c r="AF147" s="54"/>
      <c r="AR147" s="24"/>
      <c r="AU147" s="54"/>
    </row>
    <row r="148" spans="2:47">
      <c r="B148" s="196">
        <f>B53</f>
        <v>39</v>
      </c>
      <c r="C148" s="27"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O148" s="24"/>
      <c r="P148" s="24"/>
      <c r="Q148" s="24"/>
      <c r="AD148" s="54"/>
      <c r="AE148" s="54"/>
      <c r="AF148" s="54"/>
      <c r="AR148" s="24"/>
      <c r="AU148" s="54"/>
    </row>
    <row r="149" spans="2:47">
      <c r="B149" s="196">
        <f t="shared" ref="B149:B155" si="5">B54</f>
        <v>40</v>
      </c>
      <c r="C149" s="27"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50" spans="2:47">
      <c r="B150" s="196">
        <f t="shared" si="5"/>
        <v>41</v>
      </c>
      <c r="C150" s="27" t="str">
        <f>'5.Inequality - Gini coefficient'!B145</f>
        <v>Tanzania (2011): Younger, Stephen. 2019. “CEQ Master Workbook: Tanzania (2011-2012),” CEQ Data Center on Fiscal Redistribution (CEQ Institute, Tulane University). June 21, 2019.</v>
      </c>
      <c r="D150" s="24"/>
      <c r="E150" s="24"/>
      <c r="O150" s="24"/>
      <c r="P150" s="24"/>
      <c r="Q150" s="24"/>
      <c r="R150" s="24"/>
      <c r="S150" s="24"/>
      <c r="T150" s="24"/>
      <c r="U150" s="24"/>
      <c r="V150" s="24"/>
      <c r="W150" s="24"/>
      <c r="X150" s="24"/>
      <c r="Y150" s="24"/>
      <c r="Z150" s="24"/>
      <c r="AA150" s="24"/>
      <c r="AB150" s="24"/>
      <c r="AC150" s="24"/>
      <c r="AR150" s="24"/>
    </row>
    <row r="151" spans="2:47">
      <c r="B151" s="196">
        <f t="shared" si="5"/>
        <v>42</v>
      </c>
      <c r="C151" s="27" t="str">
        <f>'5.Inequality - Gini coefficient'!B146</f>
        <v>Tunisia (2010): Jouini, Nizar, Nora Lustig, Ahmed Moummi and Abebe Shimeles. 2015. “CEQ Master Workbook: Tunisia (2010),” CEQ Data Center on Fiscal Redistribution (CEQ Institute, Tulane University and African Development Bank). May 5, 2017.</v>
      </c>
      <c r="D151" s="24"/>
      <c r="E151" s="24"/>
      <c r="O151" s="24"/>
      <c r="P151" s="24"/>
      <c r="Q151" s="24"/>
      <c r="R151" s="24"/>
      <c r="S151" s="24"/>
      <c r="T151" s="24"/>
      <c r="U151" s="24"/>
      <c r="V151" s="24"/>
      <c r="W151" s="24"/>
      <c r="X151" s="24"/>
      <c r="Y151" s="24"/>
      <c r="Z151" s="24"/>
      <c r="AA151" s="24"/>
      <c r="AB151" s="24"/>
      <c r="AC151" s="24"/>
      <c r="AR151" s="24"/>
    </row>
    <row r="152" spans="2:47">
      <c r="B152" s="196">
        <f t="shared" si="5"/>
        <v>43</v>
      </c>
      <c r="C152" s="27" t="str">
        <f>'5.Inequality - Gini coefficient'!B147</f>
        <v>Uganda (2012): Jellema, Jon, Astrid Haas, Nora Lustig and Sebastian Wolf. 2016. “CEQ Master Workbook: Uganda (2012-2013),” CEQ Data Center on Fiscal Redistribution (CEQ Institute, Tulane University and International Growth Center). July 28, 2016.</v>
      </c>
      <c r="D152" s="24"/>
      <c r="E152" s="24"/>
      <c r="O152" s="24"/>
      <c r="P152" s="24"/>
      <c r="Q152" s="24"/>
      <c r="R152" s="24"/>
      <c r="S152" s="24"/>
      <c r="T152" s="24"/>
      <c r="U152" s="24"/>
      <c r="V152" s="24"/>
      <c r="W152" s="24"/>
      <c r="X152" s="24"/>
      <c r="Y152" s="24"/>
      <c r="Z152" s="24"/>
      <c r="AA152" s="24"/>
      <c r="AB152" s="24"/>
      <c r="AC152" s="24"/>
      <c r="AR152" s="24"/>
    </row>
    <row r="153" spans="2:47">
      <c r="B153" s="196">
        <f t="shared" si="5"/>
        <v>44</v>
      </c>
      <c r="C153" s="27" t="str">
        <f>'5.Inequality - Gini coefficient'!B148</f>
        <v>*,** Ukraine (2016): n.a.</v>
      </c>
      <c r="D153" s="24"/>
      <c r="E153" s="24"/>
      <c r="O153" s="24"/>
      <c r="P153" s="24"/>
      <c r="Q153" s="24"/>
      <c r="R153" s="24"/>
      <c r="S153" s="24"/>
      <c r="T153" s="24"/>
      <c r="U153" s="24"/>
      <c r="V153" s="24"/>
      <c r="W153" s="24"/>
      <c r="X153" s="24"/>
      <c r="Y153" s="24"/>
      <c r="Z153" s="24"/>
      <c r="AA153" s="24"/>
      <c r="AB153" s="24"/>
      <c r="AC153" s="24"/>
      <c r="AR153" s="24"/>
    </row>
    <row r="154" spans="2:47">
      <c r="B154" s="196">
        <f t="shared" si="5"/>
        <v>45</v>
      </c>
      <c r="C154" s="27" t="str">
        <f>'5.Inequality - Gini coefficient'!B149</f>
        <v>United States (2011): n.a.</v>
      </c>
      <c r="D154" s="24"/>
      <c r="E154" s="24"/>
      <c r="O154" s="24"/>
      <c r="P154" s="24"/>
      <c r="Q154" s="24"/>
      <c r="R154" s="24"/>
      <c r="S154" s="24"/>
      <c r="T154" s="24"/>
      <c r="U154" s="24"/>
      <c r="V154" s="24"/>
      <c r="W154" s="24"/>
      <c r="X154" s="24"/>
      <c r="Y154" s="24"/>
      <c r="Z154" s="24"/>
      <c r="AA154" s="24"/>
      <c r="AB154" s="24"/>
      <c r="AC154" s="24"/>
      <c r="AR154" s="24"/>
    </row>
    <row r="155" spans="2:47">
      <c r="B155" s="196">
        <f t="shared" si="5"/>
        <v>46</v>
      </c>
      <c r="C155" s="27" t="str">
        <f>'5.Inequality - Gini coefficient'!B150</f>
        <v>Uruguay (2009): Bucheli, Marisa. 2019. “CEQ Master Workbook: Uruguay (2009),” CEQ Data Center on Fiscal Redistribution (CEQ Institute, Tulane University). April 7, 2019.</v>
      </c>
      <c r="D155" s="24"/>
      <c r="E155" s="24"/>
      <c r="O155" s="24"/>
      <c r="P155" s="24"/>
      <c r="Q155" s="24"/>
      <c r="R155" s="24"/>
      <c r="S155" s="24"/>
      <c r="T155" s="24"/>
      <c r="U155" s="24"/>
      <c r="V155" s="24"/>
      <c r="W155" s="24"/>
      <c r="X155" s="24"/>
      <c r="Y155" s="24"/>
      <c r="Z155" s="24"/>
      <c r="AA155" s="24"/>
      <c r="AB155" s="24"/>
      <c r="AC155" s="24"/>
      <c r="AR155" s="24"/>
    </row>
    <row r="156" spans="2:47">
      <c r="B156" s="196">
        <f>B61</f>
        <v>47</v>
      </c>
      <c r="C156" s="27" t="str">
        <f>'5.Inequality - Gini coefficient'!B151</f>
        <v>Venezuela (2013): Molina, Emiro. 2016. “CEQ Master Workbook: Venezuela (2012),” CEQ Data Center on Fiscal Redistribution (CEQ Institute, Tulane University). April 5, 2018.</v>
      </c>
      <c r="D156" s="24"/>
      <c r="E156" s="24"/>
      <c r="O156" s="24"/>
      <c r="P156" s="24"/>
      <c r="Q156" s="24"/>
      <c r="R156" s="24"/>
      <c r="S156" s="24"/>
      <c r="T156" s="24"/>
      <c r="U156" s="24"/>
      <c r="V156" s="24"/>
      <c r="W156" s="24"/>
      <c r="X156" s="24"/>
      <c r="Y156" s="24"/>
      <c r="Z156" s="24"/>
      <c r="AA156" s="24"/>
      <c r="AB156" s="24"/>
      <c r="AC156" s="24"/>
      <c r="AR156" s="24"/>
    </row>
    <row r="157" spans="2:47">
      <c r="B157" s="179"/>
      <c r="C157" s="24"/>
      <c r="D157" s="24"/>
      <c r="E157" s="24"/>
      <c r="O157" s="24"/>
      <c r="P157" s="24"/>
      <c r="Q157" s="24"/>
      <c r="R157" s="24"/>
      <c r="S157" s="24"/>
      <c r="T157" s="24"/>
      <c r="U157" s="24"/>
      <c r="V157" s="24"/>
      <c r="W157" s="24"/>
      <c r="X157" s="24"/>
      <c r="Y157" s="24"/>
      <c r="Z157" s="24"/>
      <c r="AA157" s="24"/>
      <c r="AB157" s="24"/>
      <c r="AC157" s="24"/>
      <c r="AR157" s="24"/>
    </row>
    <row r="158" spans="2:47">
      <c r="B158" s="179"/>
      <c r="C158" s="24"/>
      <c r="D158" s="24"/>
      <c r="E158" s="24"/>
      <c r="O158" s="24"/>
      <c r="P158" s="24"/>
      <c r="Q158" s="24"/>
      <c r="R158" s="24"/>
      <c r="S158" s="24"/>
      <c r="T158" s="24"/>
      <c r="U158" s="24"/>
      <c r="V158" s="24"/>
      <c r="W158" s="24"/>
      <c r="X158" s="24"/>
      <c r="Y158" s="24"/>
      <c r="Z158" s="24"/>
      <c r="AA158" s="24"/>
      <c r="AB158" s="24"/>
      <c r="AC158" s="24"/>
      <c r="AR158" s="24"/>
    </row>
    <row r="159" spans="2:47">
      <c r="B159" s="179"/>
      <c r="C159" s="24"/>
      <c r="D159" s="24"/>
      <c r="E159" s="24"/>
      <c r="O159" s="24"/>
      <c r="P159" s="24"/>
      <c r="Q159" s="24"/>
      <c r="R159" s="24"/>
      <c r="S159" s="24"/>
      <c r="T159" s="24"/>
      <c r="U159" s="24"/>
      <c r="V159" s="24"/>
      <c r="W159" s="24"/>
      <c r="X159" s="24"/>
      <c r="Y159" s="24"/>
      <c r="Z159" s="24"/>
      <c r="AA159" s="24"/>
      <c r="AB159" s="24"/>
      <c r="AC159" s="24"/>
      <c r="AR159" s="24"/>
    </row>
    <row r="160" spans="2:47">
      <c r="B160" s="179"/>
      <c r="C160" s="24"/>
      <c r="D160" s="24"/>
      <c r="E160" s="24"/>
      <c r="O160" s="24"/>
      <c r="P160" s="24"/>
      <c r="Q160" s="24"/>
      <c r="R160" s="24"/>
      <c r="S160" s="24"/>
      <c r="T160" s="24"/>
      <c r="U160" s="24"/>
      <c r="V160" s="24"/>
      <c r="W160" s="24"/>
      <c r="X160" s="24"/>
      <c r="Y160" s="24"/>
      <c r="Z160" s="24"/>
      <c r="AA160" s="24"/>
      <c r="AB160" s="24"/>
      <c r="AC160" s="24"/>
      <c r="AR160" s="24"/>
    </row>
    <row r="161" spans="2:44">
      <c r="B161" s="179"/>
      <c r="C161" s="24"/>
      <c r="D161" s="24"/>
      <c r="E161" s="24"/>
      <c r="O161" s="24"/>
      <c r="P161" s="24"/>
      <c r="Q161" s="24"/>
      <c r="R161" s="24"/>
      <c r="S161" s="24"/>
      <c r="T161" s="24"/>
      <c r="U161" s="24"/>
      <c r="V161" s="24"/>
      <c r="W161" s="24"/>
      <c r="X161" s="24"/>
      <c r="Y161" s="24"/>
      <c r="Z161" s="24"/>
      <c r="AA161" s="24"/>
      <c r="AB161" s="24"/>
      <c r="AC161" s="24"/>
      <c r="AR161" s="24"/>
    </row>
    <row r="162" spans="2:44">
      <c r="B162" s="179"/>
      <c r="C162" s="24"/>
      <c r="D162" s="24"/>
      <c r="E162" s="24"/>
      <c r="O162" s="24"/>
      <c r="P162" s="24"/>
      <c r="Q162" s="24"/>
      <c r="R162" s="24"/>
      <c r="S162" s="24"/>
      <c r="T162" s="24"/>
      <c r="U162" s="24"/>
      <c r="V162" s="24"/>
      <c r="W162" s="24"/>
      <c r="X162" s="24"/>
      <c r="Y162" s="24"/>
      <c r="Z162" s="24"/>
      <c r="AA162" s="24"/>
      <c r="AB162" s="24"/>
      <c r="AC162" s="24"/>
      <c r="AR162" s="24"/>
    </row>
    <row r="163" spans="2:44">
      <c r="B163" s="179"/>
      <c r="C163" s="24"/>
      <c r="D163" s="24"/>
      <c r="E163" s="24"/>
      <c r="O163" s="24"/>
      <c r="P163" s="24"/>
      <c r="Q163" s="24"/>
      <c r="R163" s="24"/>
      <c r="S163" s="24"/>
      <c r="T163" s="24"/>
      <c r="U163" s="24"/>
      <c r="V163" s="24"/>
      <c r="W163" s="24"/>
      <c r="X163" s="24"/>
      <c r="Y163" s="24"/>
      <c r="Z163" s="24"/>
      <c r="AA163" s="24"/>
      <c r="AB163" s="24"/>
      <c r="AC163" s="24"/>
      <c r="AR163" s="24"/>
    </row>
    <row r="164" spans="2:44">
      <c r="B164" s="179"/>
      <c r="C164" s="24"/>
      <c r="D164" s="24"/>
      <c r="E164" s="24"/>
      <c r="O164" s="24"/>
      <c r="P164" s="24"/>
      <c r="Q164" s="24"/>
      <c r="R164" s="24"/>
      <c r="S164" s="24"/>
      <c r="T164" s="24"/>
      <c r="U164" s="24"/>
      <c r="V164" s="24"/>
      <c r="W164" s="24"/>
      <c r="X164" s="24"/>
      <c r="Y164" s="24"/>
      <c r="Z164" s="24"/>
      <c r="AA164" s="24"/>
      <c r="AB164" s="24"/>
      <c r="AC164" s="24"/>
      <c r="AR164" s="24"/>
    </row>
    <row r="165" spans="2:44">
      <c r="C165" s="24"/>
      <c r="D165" s="24"/>
      <c r="E165" s="24"/>
      <c r="O165" s="24"/>
      <c r="P165" s="24"/>
      <c r="Q165" s="24"/>
      <c r="R165" s="24"/>
      <c r="S165" s="24"/>
      <c r="T165" s="24"/>
      <c r="U165" s="24"/>
      <c r="V165" s="24"/>
      <c r="W165" s="24"/>
      <c r="X165" s="24"/>
      <c r="Y165" s="24"/>
      <c r="Z165" s="24"/>
      <c r="AA165" s="24"/>
      <c r="AB165" s="24"/>
      <c r="AC165" s="24"/>
      <c r="AR165" s="24"/>
    </row>
    <row r="166" spans="2:44">
      <c r="C166" s="24"/>
      <c r="D166" s="24"/>
      <c r="E166" s="24"/>
      <c r="O166" s="24"/>
      <c r="P166" s="24"/>
      <c r="Q166" s="24"/>
      <c r="R166" s="24"/>
      <c r="S166" s="24"/>
      <c r="T166" s="24"/>
      <c r="U166" s="24"/>
      <c r="V166" s="24"/>
      <c r="W166" s="24"/>
      <c r="X166" s="24"/>
      <c r="Y166" s="24"/>
      <c r="Z166" s="24"/>
      <c r="AA166" s="24"/>
      <c r="AB166" s="24"/>
      <c r="AC166" s="24"/>
      <c r="AR166" s="24"/>
    </row>
    <row r="167" spans="2:44">
      <c r="C167" s="24"/>
      <c r="D167" s="24"/>
      <c r="E167" s="24"/>
      <c r="O167" s="24"/>
      <c r="P167" s="24"/>
      <c r="Q167" s="24"/>
      <c r="R167" s="24"/>
      <c r="S167" s="24"/>
      <c r="T167" s="24"/>
      <c r="U167" s="24"/>
      <c r="V167" s="24"/>
      <c r="W167" s="24"/>
      <c r="X167" s="24"/>
      <c r="Y167" s="24"/>
      <c r="Z167" s="24"/>
      <c r="AA167" s="24"/>
      <c r="AB167" s="24"/>
      <c r="AC167" s="24"/>
      <c r="AR167" s="24"/>
    </row>
    <row r="168" spans="2:44">
      <c r="C168" s="24"/>
      <c r="D168" s="24"/>
      <c r="E168" s="24"/>
      <c r="O168" s="24"/>
      <c r="P168" s="24"/>
      <c r="Q168" s="24"/>
      <c r="R168" s="24"/>
      <c r="S168" s="24"/>
      <c r="T168" s="24"/>
      <c r="U168" s="24"/>
      <c r="V168" s="24"/>
      <c r="W168" s="24"/>
      <c r="X168" s="24"/>
      <c r="Y168" s="24"/>
      <c r="Z168" s="24"/>
      <c r="AA168" s="24"/>
      <c r="AB168" s="24"/>
      <c r="AC168" s="24"/>
      <c r="AR168" s="24"/>
    </row>
    <row r="169" spans="2:44">
      <c r="C169" s="24"/>
      <c r="D169" s="24"/>
      <c r="E169" s="24"/>
      <c r="O169" s="24"/>
      <c r="P169" s="24"/>
      <c r="Q169" s="24"/>
      <c r="R169" s="24"/>
      <c r="S169" s="24"/>
      <c r="T169" s="24"/>
      <c r="U169" s="24"/>
      <c r="V169" s="24"/>
      <c r="W169" s="24"/>
      <c r="X169" s="24"/>
      <c r="Y169" s="24"/>
      <c r="Z169" s="24"/>
      <c r="AA169" s="24"/>
      <c r="AB169" s="24"/>
      <c r="AC169" s="24"/>
      <c r="AR169" s="24"/>
    </row>
    <row r="170" spans="2:44">
      <c r="C170" s="24"/>
      <c r="D170" s="24"/>
      <c r="E170" s="24"/>
      <c r="O170" s="24"/>
      <c r="P170" s="24"/>
      <c r="Q170" s="24"/>
      <c r="R170" s="24"/>
      <c r="S170" s="24"/>
      <c r="T170" s="24"/>
      <c r="U170" s="24"/>
      <c r="V170" s="24"/>
      <c r="W170" s="24"/>
      <c r="X170" s="24"/>
      <c r="Y170" s="24"/>
      <c r="Z170" s="24"/>
      <c r="AA170" s="24"/>
      <c r="AB170" s="24"/>
      <c r="AC170" s="24"/>
      <c r="AR170" s="24"/>
    </row>
    <row r="171" spans="2:44">
      <c r="C171" s="24"/>
      <c r="D171" s="24"/>
      <c r="E171" s="24"/>
      <c r="O171" s="24"/>
      <c r="P171" s="24"/>
      <c r="Q171" s="24"/>
      <c r="R171" s="24"/>
      <c r="S171" s="24"/>
      <c r="T171" s="24"/>
      <c r="U171" s="24"/>
      <c r="V171" s="24"/>
      <c r="W171" s="24"/>
      <c r="X171" s="24"/>
      <c r="Y171" s="24"/>
      <c r="Z171" s="24"/>
      <c r="AA171" s="24"/>
      <c r="AB171" s="24"/>
      <c r="AC171" s="24"/>
      <c r="AR171" s="24"/>
    </row>
    <row r="172" spans="2:44">
      <c r="C172" s="24"/>
      <c r="D172" s="24"/>
      <c r="E172" s="24"/>
      <c r="O172" s="24"/>
      <c r="P172" s="24"/>
      <c r="Q172" s="24"/>
      <c r="R172" s="24"/>
      <c r="S172" s="24"/>
      <c r="T172" s="24"/>
      <c r="U172" s="24"/>
      <c r="V172" s="24"/>
      <c r="W172" s="24"/>
      <c r="X172" s="24"/>
      <c r="Y172" s="24"/>
      <c r="Z172" s="24"/>
      <c r="AA172" s="24"/>
      <c r="AB172" s="24"/>
      <c r="AC172" s="24"/>
      <c r="AR172" s="24"/>
    </row>
    <row r="173" spans="2:44">
      <c r="C173" s="24"/>
      <c r="D173" s="24"/>
      <c r="E173" s="24"/>
      <c r="O173" s="24"/>
      <c r="P173" s="24"/>
      <c r="Q173" s="24"/>
      <c r="R173" s="24"/>
      <c r="S173" s="24"/>
      <c r="T173" s="24"/>
      <c r="U173" s="24"/>
      <c r="V173" s="24"/>
      <c r="W173" s="24"/>
      <c r="X173" s="24"/>
      <c r="Y173" s="24"/>
      <c r="Z173" s="24"/>
      <c r="AA173" s="24"/>
      <c r="AB173" s="24"/>
      <c r="AC173" s="24"/>
      <c r="AR173" s="24"/>
    </row>
    <row r="174" spans="2:44">
      <c r="C174" s="24"/>
      <c r="D174" s="24"/>
      <c r="E174" s="24"/>
      <c r="O174" s="24"/>
      <c r="P174" s="24"/>
      <c r="Q174" s="24"/>
      <c r="R174" s="24"/>
      <c r="S174" s="24"/>
      <c r="T174" s="24"/>
      <c r="U174" s="24"/>
      <c r="V174" s="24"/>
      <c r="W174" s="24"/>
      <c r="X174" s="24"/>
      <c r="Y174" s="24"/>
      <c r="Z174" s="24"/>
      <c r="AA174" s="24"/>
      <c r="AB174" s="24"/>
      <c r="AC174" s="24"/>
      <c r="AR174" s="24"/>
    </row>
    <row r="175" spans="2:44">
      <c r="C175" s="24"/>
      <c r="D175" s="24"/>
      <c r="E175" s="24"/>
      <c r="O175" s="24"/>
      <c r="P175" s="24"/>
      <c r="Q175" s="24"/>
      <c r="R175" s="24"/>
      <c r="S175" s="24"/>
      <c r="T175" s="24"/>
      <c r="U175" s="24"/>
      <c r="V175" s="24"/>
      <c r="W175" s="24"/>
      <c r="X175" s="24"/>
      <c r="Y175" s="24"/>
      <c r="Z175" s="24"/>
      <c r="AA175" s="24"/>
      <c r="AB175" s="24"/>
      <c r="AC175" s="24"/>
      <c r="AR175" s="24"/>
    </row>
    <row r="176" spans="2:44">
      <c r="C176" s="24"/>
      <c r="D176" s="24"/>
      <c r="E176" s="24"/>
      <c r="O176" s="24"/>
      <c r="P176" s="24"/>
      <c r="Q176" s="24"/>
      <c r="R176" s="24"/>
      <c r="S176" s="24"/>
      <c r="T176" s="24"/>
      <c r="U176" s="24"/>
      <c r="V176" s="24"/>
      <c r="W176" s="24"/>
      <c r="X176" s="24"/>
      <c r="Y176" s="24"/>
      <c r="Z176" s="24"/>
      <c r="AA176" s="24"/>
      <c r="AB176" s="24"/>
      <c r="AC176" s="24"/>
      <c r="AR176" s="24"/>
    </row>
    <row r="177" spans="3:44">
      <c r="C177" s="24"/>
      <c r="D177" s="24"/>
      <c r="E177" s="24"/>
      <c r="O177" s="24"/>
      <c r="P177" s="24"/>
      <c r="Q177" s="24"/>
      <c r="R177" s="24"/>
      <c r="S177" s="24"/>
      <c r="T177" s="24"/>
      <c r="U177" s="24"/>
      <c r="V177" s="24"/>
      <c r="W177" s="24"/>
      <c r="X177" s="24"/>
      <c r="Y177" s="24"/>
      <c r="Z177" s="24"/>
      <c r="AA177" s="24"/>
      <c r="AB177" s="24"/>
      <c r="AC177" s="24"/>
      <c r="AR177" s="24"/>
    </row>
    <row r="178" spans="3:44">
      <c r="C178" s="24"/>
      <c r="D178" s="24"/>
      <c r="E178" s="24"/>
      <c r="O178" s="24"/>
      <c r="P178" s="24"/>
      <c r="Q178" s="24"/>
      <c r="R178" s="24"/>
      <c r="S178" s="24"/>
      <c r="T178" s="24"/>
      <c r="U178" s="24"/>
      <c r="V178" s="24"/>
      <c r="W178" s="24"/>
      <c r="X178" s="24"/>
      <c r="Y178" s="24"/>
      <c r="Z178" s="24"/>
      <c r="AA178" s="24"/>
      <c r="AB178" s="24"/>
      <c r="AC178" s="24"/>
      <c r="AR178" s="24"/>
    </row>
  </sheetData>
  <mergeCells count="31">
    <mergeCell ref="AS8:BF8"/>
    <mergeCell ref="AX9:BA9"/>
    <mergeCell ref="BC9:BF9"/>
    <mergeCell ref="AI9:AL9"/>
    <mergeCell ref="C80:Y80"/>
    <mergeCell ref="T9:W9"/>
    <mergeCell ref="Y9:AB9"/>
    <mergeCell ref="AD9:AG9"/>
    <mergeCell ref="O9:R9"/>
    <mergeCell ref="I6:I10"/>
    <mergeCell ref="J6:J10"/>
    <mergeCell ref="K6:K10"/>
    <mergeCell ref="L6:L10"/>
    <mergeCell ref="M6:M10"/>
    <mergeCell ref="AD8:AQ8"/>
    <mergeCell ref="C102:X102"/>
    <mergeCell ref="C101:Y101"/>
    <mergeCell ref="C105:AI105"/>
    <mergeCell ref="AN9:AQ9"/>
    <mergeCell ref="AS9:AV9"/>
    <mergeCell ref="C6:C10"/>
    <mergeCell ref="D6:D10"/>
    <mergeCell ref="E6:E10"/>
    <mergeCell ref="F6:F10"/>
    <mergeCell ref="G6:G10"/>
    <mergeCell ref="H6:H10"/>
    <mergeCell ref="O6:BF6"/>
    <mergeCell ref="O7:AB7"/>
    <mergeCell ref="AD7:AQ7"/>
    <mergeCell ref="AS7:BF7"/>
    <mergeCell ref="O8:AB8"/>
  </mergeCells>
  <conditionalFormatting sqref="F60:H60 J60:M60">
    <cfRule type="expression" dxfId="1745" priority="309">
      <formula>AND(F60="",+$C60="Ethiopia (2010)")</formula>
    </cfRule>
    <cfRule type="expression" dxfId="1744" priority="310">
      <formula>OR(AND(F60="",+$C60="United States (2011)"),AND(F60="",+$C60="Bolivia (2015)"),AND(F60="",+$C60="Colombia (2014)"),AND(F60="",+$C60="El Salvador (2015)"),AND(F60="",+$C60="Georgia (2013)"),AND(F60="",+$C60="Mexico (2012)"),AND(F60="",+$C60="Mexico (2014)"),AND(F60="",+$C60="Panama (2016)"),AND(F60="",+$C60="Peru (2011)"))</formula>
    </cfRule>
  </conditionalFormatting>
  <conditionalFormatting sqref="O17:R19 O29:R29 O60:R60 O23:R23 O40:R41 O46:R47 O49:R49 O52:R52">
    <cfRule type="expression" dxfId="1743" priority="306">
      <formula>OR(AND(O17="",+$C17="United States (2011)"),AND(O17="",+$C17="Bolivia (2009)"),AND(O17="",+$C17="Colombia (2014)"),AND(O17="",+$C17="El Salvador (2011)"),AND(O17="",+$C17="Georgia (2013)"),AND(O17="",+$C17="Mexico (2012)"),AND(O17="",+$C17="Mexico (2014)"),AND(O17="",+$C17="Panama (2016)"),AND(O17="",+$C17="Peru (2009)"),AND(O17="",+$C17="Peru (2011)"),AND(O17="",+$C17="Armenia (2011)"),AND(O17="",+$C17="Brazil (2009)"),AND(O17="",+$C17="Costa Rica (2010)"),AND(O17="",+$C17="Ghana (2012)"),AND(O17="",+$C17="Honduras (2011)"),AND(O17="",+$C17="Guatemala (2011)"),AND(O17="",+$C17="Mexico (2010)"),AND(O17="",+$C17="Jordan (2010)"),AND(O17="",+$C17="Indonesia (2012)"),AND(O17="",+$C17="Iran (2011)"),AND(O17="",+$C17="Paraguay (2014) "),AND(O17="",+$C17="Nicaragua (2009)"),AND(O17="",+$C17="South Africa (2010)"),AND(O17="",+$C17="Tanzania (2011)"),AND(O17="",+$C17="Sri Lanka (2009)"),AND(O17="",+$C17="Tunisia (2010)"),AND(O17="",+$C17="Uganda (2012)"),AND(O17="",+$C17="Venezuela (2013)"),AND(O17="",+$C17="Ecuador (2011)"))</formula>
    </cfRule>
  </conditionalFormatting>
  <conditionalFormatting sqref="I23:I36 I13:I21 I52:I61 I39:I48">
    <cfRule type="expression" dxfId="1742" priority="299">
      <formula>AND(I13="",+$B13="Argentina (2012)")</formula>
    </cfRule>
  </conditionalFormatting>
  <conditionalFormatting sqref="O17:R19 O29:R29 O60:R60 O23:R23 O40:R41 O46:R47 O49:R49 O52:R52">
    <cfRule type="expression" dxfId="1741" priority="298">
      <formula>AND(O17="",+$C17="Ethiopia (2010)")</formula>
    </cfRule>
  </conditionalFormatting>
  <conditionalFormatting sqref="F11 H11:L11 O23:R25 F39:M49 F12:M21 F52:M61 T54:W57 Y54:AB57 AI54:AL57 AN54:AQ57 AS54:AV57 AX54:BA57 BC54:BF57 BC59:BF61 AX59:BA61 AN59:AQ61 AI59:AL61 Y59:AB61 T59:W61 F23:M36 O59:R61 O52:R57 O39:R41 O12:R13 O15:R20 O27:R31 O33:R36 O46:R49 O44:R44 AD54:AG57 AD59:AG61 AS59:AV61">
    <cfRule type="expression" dxfId="1740" priority="300">
      <formula>AND(F11="",+$C11="Argentina (2012)")</formula>
    </cfRule>
    <cfRule type="expression" dxfId="1739" priority="311">
      <formula>AND(F11="",+$C11="South Africa (2010)")</formula>
    </cfRule>
  </conditionalFormatting>
  <conditionalFormatting sqref="O23:R25 T54:W57 Y54:AB57 AI54:AL57 AN54:AQ57 AS54:AV57 AX54:BA57 BC54:BF57 BC59:BF61 AX59:BA61 AN59:AQ61 AI59:AL61 Y59:AB61 T59:W61 O59:R61 O52:R57 O39:R41 O12:R13 O15:R20 O27:R31 O33:R36 O46:R49 O44:R44 AD54:AG57 AD59:AG61 AS59:AV61">
    <cfRule type="expression" dxfId="1738" priority="283">
      <formula>OR(AND(O12="",+$C12="Georgia (2013)"))</formula>
    </cfRule>
    <cfRule type="expression" dxfId="1737" priority="297">
      <formula>OR(AND(O12="",+$C12="United States (2011)"),AND(O12="",$C12="Indonesia (2012)"),AND(O12="",$C12="Poland (2014)"),AND(O12="",$C12="Croatia (2014)"),AND(O12="",$C12="Albania (2015)"),AND(O12="",$C12="Armenia (2011)"),AND(O12="",$C12="Bolivia (2009)"),AND(O12="",$C12="Brazil (2009)"),AND(O12="",$C12="Colombia (2010)"),AND(O12="",$C12="Colombia (2014)"),AND(O12="",$C12="Costa Rica (2010)"),AND(O12="",$C12="Dominican Republic (2013)"),AND(O12="",$C12="Ecuador (2011)"),AND(O12="",$C12="El Salvador (2011)"),AND(O12="",$C12="Ethiopia (2010)"),AND(O12="",$C12="Ghana (2012)"),AND(O12="",$C12="Guatemala (2011)"),AND(O12="",$C12="Honduras (2011)"),AND(O12="",$C12="Iran (2011)"),AND(O12="",$C12="Jordan (2010)"),AND(O12="",$C12="Mexico (2010)"),AND(O12="",$C12="Mexico (2012)"),AND(O12="",$C12="Mexico (2014)"),AND(O12="",$C12="Nicaragua (2009)"),AND(O12="",$C12="Panama (2016)"),AND(O12="",$C12="Peru (2009)"),AND(O12="",$C12="Peru (2011)"),AND(O12="",$C12="Russia (2010)"),AND(O12="",$C12="Tanzania (2011)"),AND(O12="",$C12="Tunisia (2010)"),AND(O12="",$C12="Uganda (2012)"),AND(O12="",$C12="Uruguay (2009)"),AND(O12="",$C12="Venezuela (2013)"),AND(O12="",$C12="India (2011)"),AND(O12="",$C12="China (2014)"),AND(O12="",$C12="Mexico (2010)"),AND(O12="",$C12="Iran (2011)"),AND(O12="",$C12="Sri Lanka (2009)"))</formula>
    </cfRule>
  </conditionalFormatting>
  <conditionalFormatting sqref="F11 H11:L11 F39:M49 F12:M21 F52:M61 F23:M36">
    <cfRule type="expression" dxfId="1736" priority="291">
      <formula>OR(AND(F11="",$C11="Indonesia (2012)"),AND(F11="",$C11="Poland (2014)"),AND(F11="",$C11="Croatia (2014)"),AND(F11="",$C11="Albania (2015)"),AND(F11="",$C11="United States (2011)"),AND(F11="",$C11="Armenia (2011)"),AND(F11="",$C11="Bolivia (2009)"),AND(F11="",$C11="Brazil (2009)"),AND(F11="",$C11="Colombia (2010)"),AND(F11="",$C11="Colombia (2014)"),AND(F11="",$C11="Costa Rica (2010)"),AND(F11="",$C11="Dominican Republic (2013)"),AND(F11="",$C11="Ecuador (2011)"),AND(F11="",$C11="El Salvador (2011)"),AND(F11="",$C11="Ethiopia (2010)"),AND(F11="",$C11="Ghana (2012)"),AND(F11="",$C11="Guatemala (2011)"),AND(F11="",$C11="Honduras (2011)"),AND(F11="",$C11="Iran (2011)"),AND(F11="",$C11="Jordan (2010)"),AND(F11="",$C11="Mexico (2010)"),AND(F11="",$C11="Mexico (2012)"),AND(F11="",$C11="Mexico (2014)"),AND(F11="",$C11="Nicaragua (2009)"),AND(F11="",$C11="Panama (2016)"),AND(F11="",$C11="Peru (2009)"),AND(F11="",$C11="Peru (2011)"),AND(F11="",$C11="Russia (2010)"),AND(F11="",$C11="Tanzania (2011)"),AND(F11="",$C11="Tunisia (2010)"),AND(F11="",$C11="Uganda (2012)"),AND(F11="",$C11="Uruguay (2009)"),AND(F11="",$C11="Venezuela (2013)"),AND(F11="",$C11="India (2011)"),AND(F11="",$C11="China (2014)"),AND(F11="",$C11="Mexico (2010)"),AND(F11="",$C11="Iran (2011)"),AND(F11="",$C11="Sri Lanka (2009)"),AND(F11="",$C11="Georgia (2013)"))</formula>
    </cfRule>
  </conditionalFormatting>
  <conditionalFormatting sqref="F22 H22:L22">
    <cfRule type="expression" dxfId="1735" priority="289">
      <formula>AND(F22="",+$C22="Argentina (2012)")</formula>
    </cfRule>
    <cfRule type="expression" dxfId="1734" priority="290">
      <formula>AND(F22="",+$C22="South Africa (2010)")</formula>
    </cfRule>
  </conditionalFormatting>
  <conditionalFormatting sqref="F22 H22:L22">
    <cfRule type="expression" dxfId="1733" priority="288">
      <formula>OR(AND(F22="",$C22="Indonesia (2012)"),AND(F22="",$C22="Poland (2014)"),AND(F22="",$C22="Croatia (2014)"),AND(F22="",$C22="Albania (2015)"),AND(F22="",$C22="United States (2011)"),AND(F22="",$C22="Armenia (2011)"),AND(F22="",$C22="Bolivia (2009)"),AND(F22="",$C22="Brazil (2009)"),AND(F22="",$C22="Colombia (2010)"),AND(F22="",$C22="Colombia (2014)"),AND(F22="",$C22="Costa Rica (2010)"),AND(F22="",$C22="Dominican Republic (2013)"),AND(F22="",$C22="Ecuador (2011)"),AND(F22="",$C22="El Salvador (2011)"),AND(F22="",$C22="Ethiopia (2010)"),AND(F22="",$C22="Ghana (2012)"),AND(F22="",$C22="Guatemala (2011)"),AND(F22="",$C22="Honduras (2011)"),AND(F22="",$C22="Iran (2011)"),AND(F22="",$C22="Jordan (2010)"),AND(F22="",$C22="Mexico (2010)"),AND(F22="",$C22="Mexico (2012)"),AND(F22="",$C22="Mexico (2014)"),AND(F22="",$C22="Nicaragua (2009)"),AND(F22="",$C22="Panama (2016)"),AND(F22="",$C22="Peru (2009)"),AND(F22="",$C22="Peru (2011)"),AND(F22="",$C22="Russia (2010)"),AND(F22="",$C22="Tanzania (2011)"),AND(F22="",$C22="Tunisia (2010)"),AND(F22="",$C22="Uganda (2012)"),AND(F22="",$C22="Uruguay (2009)"),AND(F22="",$C22="Venezuela (2013)"),AND(F22="",$C22="India (2011)"),AND(F22="",$C22="China (2014)"),AND(F22="",$C22="Mexico (2010)"),AND(F22="",$C22="Iran (2011)"),AND(F22="",$C22="Sri Lanka (2009)"),AND(F22="",$C22="Georgia (2013)"))</formula>
    </cfRule>
  </conditionalFormatting>
  <conditionalFormatting sqref="F50:F51 H50:L51">
    <cfRule type="expression" dxfId="1732" priority="286">
      <formula>AND(F50="",+$C50="Argentina (2012)")</formula>
    </cfRule>
    <cfRule type="expression" dxfId="1731" priority="287">
      <formula>AND(F50="",+$C50="South Africa (2010)")</formula>
    </cfRule>
  </conditionalFormatting>
  <conditionalFormatting sqref="F50:F51 H50:L51">
    <cfRule type="expression" dxfId="1730" priority="285">
      <formula>OR(AND(F50="",$C50="Indonesia (2012)"),AND(F50="",$C50="Poland (2014)"),AND(F50="",$C50="Croatia (2014)"),AND(F50="",$C50="Albania (2015)"),AND(F50="",$C50="United States (2011)"),AND(F50="",$C50="Armenia (2011)"),AND(F50="",$C50="Bolivia (2009)"),AND(F50="",$C50="Brazil (2009)"),AND(F50="",$C50="Colombia (2010)"),AND(F50="",$C50="Colombia (2014)"),AND(F50="",$C50="Costa Rica (2010)"),AND(F50="",$C50="Dominican Republic (2013)"),AND(F50="",$C50="Ecuador (2011)"),AND(F50="",$C50="El Salvador (2011)"),AND(F50="",$C50="Ethiopia (2010)"),AND(F50="",$C50="Ghana (2012)"),AND(F50="",$C50="Guatemala (2011)"),AND(F50="",$C50="Honduras (2011)"),AND(F50="",$C50="Iran (2011)"),AND(F50="",$C50="Jordan (2010)"),AND(F50="",$C50="Mexico (2010)"),AND(F50="",$C50="Mexico (2012)"),AND(F50="",$C50="Mexico (2014)"),AND(F50="",$C50="Nicaragua (2009)"),AND(F50="",$C50="Panama (2016)"),AND(F50="",$C50="Peru (2009)"),AND(F50="",$C50="Peru (2011)"),AND(F50="",$C50="Russia (2010)"),AND(F50="",$C50="Tanzania (2011)"),AND(F50="",$C50="Tunisia (2010)"),AND(F50="",$C50="Uganda (2012)"),AND(F50="",$C50="Uruguay (2009)"),AND(F50="",$C50="Venezuela (2013)"),AND(F50="",$C50="India (2011)"),AND(F50="",$C50="China (2014)"),AND(F50="",$C50="Mexico (2010)"),AND(F50="",$C50="Iran (2011)"),AND(F50="",$C50="Sri Lanka (2009)"),AND(F50="",$C50="Georgia (2013)"))</formula>
    </cfRule>
  </conditionalFormatting>
  <conditionalFormatting sqref="F37:F38 H37:L38">
    <cfRule type="expression" dxfId="1729" priority="281">
      <formula>AND(F37="",+$C37="Argentina (2012)")</formula>
    </cfRule>
    <cfRule type="expression" dxfId="1728" priority="282">
      <formula>AND(F37="",+$C37="South Africa (2010)")</formula>
    </cfRule>
  </conditionalFormatting>
  <conditionalFormatting sqref="F37:F38 H37:L38">
    <cfRule type="expression" dxfId="1727" priority="280">
      <formula>OR(AND(F37="",$C37="Indonesia (2012)"),AND(F37="",$C37="Poland (2014)"),AND(F37="",$C37="Croatia (2014)"),AND(F37="",$C37="Albania (2015)"),AND(F37="",$C37="United States (2011)"),AND(F37="",$C37="Armenia (2011)"),AND(F37="",$C37="Bolivia (2009)"),AND(F37="",$C37="Brazil (2009)"),AND(F37="",$C37="Colombia (2010)"),AND(F37="",$C37="Colombia (2014)"),AND(F37="",$C37="Costa Rica (2010)"),AND(F37="",$C37="Dominican Republic (2013)"),AND(F37="",$C37="Ecuador (2011)"),AND(F37="",$C37="El Salvador (2011)"),AND(F37="",$C37="Ethiopia (2010)"),AND(F37="",$C37="Ghana (2012)"),AND(F37="",$C37="Guatemala (2011)"),AND(F37="",$C37="Honduras (2011)"),AND(F37="",$C37="Iran (2011)"),AND(F37="",$C37="Jordan (2010)"),AND(F37="",$C37="Mexico (2010)"),AND(F37="",$C37="Mexico (2012)"),AND(F37="",$C37="Mexico (2014)"),AND(F37="",$C37="Nicaragua (2009)"),AND(F37="",$C37="Panama (2016)"),AND(F37="",$C37="Peru (2009)"),AND(F37="",$C37="Peru (2011)"),AND(F37="",$C37="Russia (2010)"),AND(F37="",$C37="Tanzania (2011)"),AND(F37="",$C37="Tunisia (2010)"),AND(F37="",$C37="Uganda (2012)"),AND(F37="",$C37="Uruguay (2009)"),AND(F37="",$C37="Venezuela (2013)"),AND(F37="",$C37="India (2011)"),AND(F37="",$C37="China (2014)"),AND(F37="",$C37="Mexico (2010)"),AND(F37="",$C37="Iran (2011)"),AND(F37="",$C37="Sri Lanka (2009)"),AND(F37="",$C37="Georgia (2013)"))</formula>
    </cfRule>
  </conditionalFormatting>
  <conditionalFormatting sqref="O22:R22">
    <cfRule type="expression" dxfId="1726" priority="275">
      <formula>AND(O22="",+$C22="Argentina (2012)")</formula>
    </cfRule>
    <cfRule type="expression" dxfId="1725" priority="276">
      <formula>AND(O22="",+$C22="South Africa (2010)")</formula>
    </cfRule>
  </conditionalFormatting>
  <conditionalFormatting sqref="O22:R22">
    <cfRule type="expression" dxfId="1724" priority="273">
      <formula>OR(AND(O22="",+$C22="Georgia (2013)"))</formula>
    </cfRule>
    <cfRule type="expression" dxfId="1723" priority="274">
      <formula>OR(AND(O22="",+$C22="United States (2011)"),AND(O22="",$C22="Indonesia (2012)"),AND(O22="",$C22="Poland (2014)"),AND(O22="",$C22="Croatia (2014)"),AND(O22="",$C22="Albania (2015)"),AND(O22="",$C22="Armenia (2011)"),AND(O22="",$C22="Bolivia (2009)"),AND(O22="",$C22="Brazil (2009)"),AND(O22="",$C22="Colombia (2010)"),AND(O22="",$C22="Colombia (2014)"),AND(O22="",$C22="Costa Rica (2010)"),AND(O22="",$C22="Dominican Republic (2013)"),AND(O22="",$C22="Ecuador (2011)"),AND(O22="",$C22="El Salvador (2011)"),AND(O22="",$C22="Ethiopia (2010)"),AND(O22="",$C22="Ghana (2012)"),AND(O22="",$C22="Guatemala (2011)"),AND(O22="",$C22="Honduras (2011)"),AND(O22="",$C22="Iran (2011)"),AND(O22="",$C22="Jordan (2010)"),AND(O22="",$C22="Mexico (2010)"),AND(O22="",$C22="Mexico (2012)"),AND(O22="",$C22="Mexico (2014)"),AND(O22="",$C22="Nicaragua (2009)"),AND(O22="",$C22="Panama (2016)"),AND(O22="",$C22="Peru (2009)"),AND(O22="",$C22="Peru (2011)"),AND(O22="",$C22="Russia (2010)"),AND(O22="",$C22="Tanzania (2011)"),AND(O22="",$C22="Tunisia (2010)"),AND(O22="",$C22="Uganda (2012)"),AND(O22="",$C22="Uruguay (2009)"),AND(O22="",$C22="Venezuela (2013)"),AND(O22="",$C22="India (2011)"),AND(O22="",$C22="China (2014)"),AND(O22="",$C22="Mexico (2010)"),AND(O22="",$C22="Iran (2011)"),AND(O22="",$C22="Sri Lanka (2009)"))</formula>
    </cfRule>
  </conditionalFormatting>
  <conditionalFormatting sqref="T17:W19 T29:W29 T60:W60 T23:W23 T40:W41 T46:W47 T49:W49 T52:W52">
    <cfRule type="expression" dxfId="1722" priority="261">
      <formula>OR(AND(T17="",+$C17="United States (2011)"),AND(T17="",+$C17="Bolivia (2009)"),AND(T17="",+$C17="Colombia (2014)"),AND(T17="",+$C17="El Salvador (2011)"),AND(T17="",+$C17="Georgia (2013)"),AND(T17="",+$C17="Mexico (2012)"),AND(T17="",+$C17="Mexico (2014)"),AND(T17="",+$C17="Panama (2016)"),AND(T17="",+$C17="Peru (2009)"),AND(T17="",+$C17="Peru (2011)"),AND(T17="",+$C17="Armenia (2011)"),AND(T17="",+$C17="Brazil (2009)"),AND(T17="",+$C17="Costa Rica (2010)"),AND(T17="",+$C17="Ghana (2012)"),AND(T17="",+$C17="Honduras (2011)"),AND(T17="",+$C17="Guatemala (2011)"),AND(T17="",+$C17="Mexico (2010)"),AND(T17="",+$C17="Jordan (2010)"),AND(T17="",+$C17="Indonesia (2012)"),AND(T17="",+$C17="Iran (2011)"),AND(T17="",+$C17="Paraguay (2014) "),AND(T17="",+$C17="Nicaragua (2009)"),AND(T17="",+$C17="South Africa (2010)"),AND(T17="",+$C17="Tanzania (2011)"),AND(T17="",+$C17="Sri Lanka (2009)"),AND(T17="",+$C17="Tunisia (2010)"),AND(T17="",+$C17="Uganda (2012)"),AND(T17="",+$C17="Venezuela (2013)"),AND(T17="",+$C17="Ecuador (2011)"))</formula>
    </cfRule>
  </conditionalFormatting>
  <conditionalFormatting sqref="T17:W19 T29:W29 T60:W60 T23:W23 T40:W41 T46:W47 T49:W49 T52:W52">
    <cfRule type="expression" dxfId="1721" priority="259">
      <formula>AND(T17="",+$C17="Ethiopia (2010)")</formula>
    </cfRule>
  </conditionalFormatting>
  <conditionalFormatting sqref="T23:W25 T52:W53 T39:W41 T12:W13 T15:W20 T27:W31 T33:W36 T46:W49 T44:W44">
    <cfRule type="expression" dxfId="1720" priority="260">
      <formula>AND(T12="",+$C12="Argentina (2012)")</formula>
    </cfRule>
    <cfRule type="expression" dxfId="1719" priority="262">
      <formula>AND(T12="",+$C12="South Africa (2010)")</formula>
    </cfRule>
  </conditionalFormatting>
  <conditionalFormatting sqref="T23:W25 T52:W53 T39:W41 T12:W13 T15:W20 T27:W31 T33:W36 T46:W49 T44:W44">
    <cfRule type="expression" dxfId="1718" priority="257">
      <formula>OR(AND(T12="",+$C12="Georgia (2013)"))</formula>
    </cfRule>
    <cfRule type="expression" dxfId="1717" priority="258">
      <formula>OR(AND(T12="",+$C12="United States (2011)"),AND(T12="",$C12="Indonesia (2012)"),AND(T12="",$C12="Poland (2014)"),AND(T12="",$C12="Croatia (2014)"),AND(T12="",$C12="Albania (2015)"),AND(T12="",$C12="Armenia (2011)"),AND(T12="",$C12="Bolivia (2009)"),AND(T12="",$C12="Brazil (2009)"),AND(T12="",$C12="Colombia (2010)"),AND(T12="",$C12="Colombia (2014)"),AND(T12="",$C12="Costa Rica (2010)"),AND(T12="",$C12="Dominican Republic (2013)"),AND(T12="",$C12="Ecuador (2011)"),AND(T12="",$C12="El Salvador (2011)"),AND(T12="",$C12="Ethiopia (2010)"),AND(T12="",$C12="Ghana (2012)"),AND(T12="",$C12="Guatemala (2011)"),AND(T12="",$C12="Honduras (2011)"),AND(T12="",$C12="Iran (2011)"),AND(T12="",$C12="Jordan (2010)"),AND(T12="",$C12="Mexico (2010)"),AND(T12="",$C12="Mexico (2012)"),AND(T12="",$C12="Mexico (2014)"),AND(T12="",$C12="Nicaragua (2009)"),AND(T12="",$C12="Panama (2016)"),AND(T12="",$C12="Peru (2009)"),AND(T12="",$C12="Peru (2011)"),AND(T12="",$C12="Russia (2010)"),AND(T12="",$C12="Tanzania (2011)"),AND(T12="",$C12="Tunisia (2010)"),AND(T12="",$C12="Uganda (2012)"),AND(T12="",$C12="Uruguay (2009)"),AND(T12="",$C12="Venezuela (2013)"),AND(T12="",$C12="India (2011)"),AND(T12="",$C12="China (2014)"),AND(T12="",$C12="Mexico (2010)"),AND(T12="",$C12="Iran (2011)"),AND(T12="",$C12="Sri Lanka (2009)"))</formula>
    </cfRule>
  </conditionalFormatting>
  <conditionalFormatting sqref="T22:W22">
    <cfRule type="expression" dxfId="1716" priority="255">
      <formula>AND(T22="",+$C22="Argentina (2012)")</formula>
    </cfRule>
    <cfRule type="expression" dxfId="1715" priority="256">
      <formula>AND(T22="",+$C22="South Africa (2010)")</formula>
    </cfRule>
  </conditionalFormatting>
  <conditionalFormatting sqref="T22:W22">
    <cfRule type="expression" dxfId="1714" priority="253">
      <formula>OR(AND(T22="",+$C22="Georgia (2013)"))</formula>
    </cfRule>
    <cfRule type="expression" dxfId="1713" priority="254">
      <formula>OR(AND(T22="",+$C22="United States (2011)"),AND(T22="",$C22="Indonesia (2012)"),AND(T22="",$C22="Poland (2014)"),AND(T22="",$C22="Croatia (2014)"),AND(T22="",$C22="Albania (2015)"),AND(T22="",$C22="Armenia (2011)"),AND(T22="",$C22="Bolivia (2009)"),AND(T22="",$C22="Brazil (2009)"),AND(T22="",$C22="Colombia (2010)"),AND(T22="",$C22="Colombia (2014)"),AND(T22="",$C22="Costa Rica (2010)"),AND(T22="",$C22="Dominican Republic (2013)"),AND(T22="",$C22="Ecuador (2011)"),AND(T22="",$C22="El Salvador (2011)"),AND(T22="",$C22="Ethiopia (2010)"),AND(T22="",$C22="Ghana (2012)"),AND(T22="",$C22="Guatemala (2011)"),AND(T22="",$C22="Honduras (2011)"),AND(T22="",$C22="Iran (2011)"),AND(T22="",$C22="Jordan (2010)"),AND(T22="",$C22="Mexico (2010)"),AND(T22="",$C22="Mexico (2012)"),AND(T22="",$C22="Mexico (2014)"),AND(T22="",$C22="Nicaragua (2009)"),AND(T22="",$C22="Panama (2016)"),AND(T22="",$C22="Peru (2009)"),AND(T22="",$C22="Peru (2011)"),AND(T22="",$C22="Russia (2010)"),AND(T22="",$C22="Tanzania (2011)"),AND(T22="",$C22="Tunisia (2010)"),AND(T22="",$C22="Uganda (2012)"),AND(T22="",$C22="Uruguay (2009)"),AND(T22="",$C22="Venezuela (2013)"),AND(T22="",$C22="India (2011)"),AND(T22="",$C22="China (2014)"),AND(T22="",$C22="Mexico (2010)"),AND(T22="",$C22="Iran (2011)"),AND(T22="",$C22="Sri Lanka (2009)"))</formula>
    </cfRule>
  </conditionalFormatting>
  <conditionalFormatting sqref="Y17:AB19 Y29:AB29 Y60:AB60 Y23:AB23 Y40:AB41 Y46:AB47 Y49:AB49 Y52:AB52">
    <cfRule type="expression" dxfId="1712" priority="251">
      <formula>OR(AND(Y17="",+$C17="United States (2011)"),AND(Y17="",+$C17="Bolivia (2009)"),AND(Y17="",+$C17="Colombia (2014)"),AND(Y17="",+$C17="El Salvador (2011)"),AND(Y17="",+$C17="Georgia (2013)"),AND(Y17="",+$C17="Mexico (2012)"),AND(Y17="",+$C17="Mexico (2014)"),AND(Y17="",+$C17="Panama (2016)"),AND(Y17="",+$C17="Peru (2009)"),AND(Y17="",+$C17="Peru (2011)"),AND(Y17="",+$C17="Armenia (2011)"),AND(Y17="",+$C17="Brazil (2009)"),AND(Y17="",+$C17="Costa Rica (2010)"),AND(Y17="",+$C17="Ghana (2012)"),AND(Y17="",+$C17="Honduras (2011)"),AND(Y17="",+$C17="Guatemala (2011)"),AND(Y17="",+$C17="Mexico (2010)"),AND(Y17="",+$C17="Jordan (2010)"),AND(Y17="",+$C17="Indonesia (2012)"),AND(Y17="",+$C17="Iran (2011)"),AND(Y17="",+$C17="Paraguay (2014) "),AND(Y17="",+$C17="Nicaragua (2009)"),AND(Y17="",+$C17="South Africa (2010)"),AND(Y17="",+$C17="Tanzania (2011)"),AND(Y17="",+$C17="Sri Lanka (2009)"),AND(Y17="",+$C17="Tunisia (2010)"),AND(Y17="",+$C17="Uganda (2012)"),AND(Y17="",+$C17="Venezuela (2013)"),AND(Y17="",+$C17="Ecuador (2011)"))</formula>
    </cfRule>
  </conditionalFormatting>
  <conditionalFormatting sqref="Y17:AB19 Y29:AB29 Y60:AB60 Y23:AB23 Y40:AB41 Y46:AB47 Y49:AB49 Y52:AB52">
    <cfRule type="expression" dxfId="1711" priority="249">
      <formula>AND(Y17="",+$C17="Ethiopia (2010)")</formula>
    </cfRule>
  </conditionalFormatting>
  <conditionalFormatting sqref="Y23:AB25 Y52:AB53 Y39:AB41 Y12:AB13 Y15:AB20 Y27:AB31 Y33:AB36 Y46:AB49 Y44:AB44">
    <cfRule type="expression" dxfId="1710" priority="250">
      <formula>AND(Y12="",+$C12="Argentina (2012)")</formula>
    </cfRule>
    <cfRule type="expression" dxfId="1709" priority="252">
      <formula>AND(Y12="",+$C12="South Africa (2010)")</formula>
    </cfRule>
  </conditionalFormatting>
  <conditionalFormatting sqref="Y23:AB25 Y52:AB53 Y39:AB41 Y12:AB13 Y15:AB20 Y27:AB31 Y33:AB36 Y46:AB49 Y44:AB44">
    <cfRule type="expression" dxfId="1708" priority="247">
      <formula>OR(AND(Y12="",+$C12="Georgia (2013)"))</formula>
    </cfRule>
    <cfRule type="expression" dxfId="1707" priority="248">
      <formula>OR(AND(Y12="",+$C12="United States (2011)"),AND(Y12="",$C12="Indonesia (2012)"),AND(Y12="",$C12="Poland (2014)"),AND(Y12="",$C12="Croatia (2014)"),AND(Y12="",$C12="Albania (2015)"),AND(Y12="",$C12="Armenia (2011)"),AND(Y12="",$C12="Bolivia (2009)"),AND(Y12="",$C12="Brazil (2009)"),AND(Y12="",$C12="Colombia (2010)"),AND(Y12="",$C12="Colombia (2014)"),AND(Y12="",$C12="Costa Rica (2010)"),AND(Y12="",$C12="Dominican Republic (2013)"),AND(Y12="",$C12="Ecuador (2011)"),AND(Y12="",$C12="El Salvador (2011)"),AND(Y12="",$C12="Ethiopia (2010)"),AND(Y12="",$C12="Ghana (2012)"),AND(Y12="",$C12="Guatemala (2011)"),AND(Y12="",$C12="Honduras (2011)"),AND(Y12="",$C12="Iran (2011)"),AND(Y12="",$C12="Jordan (2010)"),AND(Y12="",$C12="Mexico (2010)"),AND(Y12="",$C12="Mexico (2012)"),AND(Y12="",$C12="Mexico (2014)"),AND(Y12="",$C12="Nicaragua (2009)"),AND(Y12="",$C12="Panama (2016)"),AND(Y12="",$C12="Peru (2009)"),AND(Y12="",$C12="Peru (2011)"),AND(Y12="",$C12="Russia (2010)"),AND(Y12="",$C12="Tanzania (2011)"),AND(Y12="",$C12="Tunisia (2010)"),AND(Y12="",$C12="Uganda (2012)"),AND(Y12="",$C12="Uruguay (2009)"),AND(Y12="",$C12="Venezuela (2013)"),AND(Y12="",$C12="India (2011)"),AND(Y12="",$C12="China (2014)"),AND(Y12="",$C12="Mexico (2010)"),AND(Y12="",$C12="Iran (2011)"),AND(Y12="",$C12="Sri Lanka (2009)"))</formula>
    </cfRule>
  </conditionalFormatting>
  <conditionalFormatting sqref="Y22:AB22">
    <cfRule type="expression" dxfId="1706" priority="245">
      <formula>AND(Y22="",+$C22="Argentina (2012)")</formula>
    </cfRule>
    <cfRule type="expression" dxfId="1705" priority="246">
      <formula>AND(Y22="",+$C22="South Africa (2010)")</formula>
    </cfRule>
  </conditionalFormatting>
  <conditionalFormatting sqref="Y22:AB22">
    <cfRule type="expression" dxfId="1704" priority="243">
      <formula>OR(AND(Y22="",+$C22="Georgia (2013)"))</formula>
    </cfRule>
    <cfRule type="expression" dxfId="1703" priority="244">
      <formula>OR(AND(Y22="",+$C22="United States (2011)"),AND(Y22="",$C22="Indonesia (2012)"),AND(Y22="",$C22="Poland (2014)"),AND(Y22="",$C22="Croatia (2014)"),AND(Y22="",$C22="Albania (2015)"),AND(Y22="",$C22="Armenia (2011)"),AND(Y22="",$C22="Bolivia (2009)"),AND(Y22="",$C22="Brazil (2009)"),AND(Y22="",$C22="Colombia (2010)"),AND(Y22="",$C22="Colombia (2014)"),AND(Y22="",$C22="Costa Rica (2010)"),AND(Y22="",$C22="Dominican Republic (2013)"),AND(Y22="",$C22="Ecuador (2011)"),AND(Y22="",$C22="El Salvador (2011)"),AND(Y22="",$C22="Ethiopia (2010)"),AND(Y22="",$C22="Ghana (2012)"),AND(Y22="",$C22="Guatemala (2011)"),AND(Y22="",$C22="Honduras (2011)"),AND(Y22="",$C22="Iran (2011)"),AND(Y22="",$C22="Jordan (2010)"),AND(Y22="",$C22="Mexico (2010)"),AND(Y22="",$C22="Mexico (2012)"),AND(Y22="",$C22="Mexico (2014)"),AND(Y22="",$C22="Nicaragua (2009)"),AND(Y22="",$C22="Panama (2016)"),AND(Y22="",$C22="Peru (2009)"),AND(Y22="",$C22="Peru (2011)"),AND(Y22="",$C22="Russia (2010)"),AND(Y22="",$C22="Tanzania (2011)"),AND(Y22="",$C22="Tunisia (2010)"),AND(Y22="",$C22="Uganda (2012)"),AND(Y22="",$C22="Uruguay (2009)"),AND(Y22="",$C22="Venezuela (2013)"),AND(Y22="",$C22="India (2011)"),AND(Y22="",$C22="China (2014)"),AND(Y22="",$C22="Mexico (2010)"),AND(Y22="",$C22="Iran (2011)"),AND(Y22="",$C22="Sri Lanka (2009)"))</formula>
    </cfRule>
  </conditionalFormatting>
  <conditionalFormatting sqref="AD17:AG19 AD29:AG29 AD60:AG60 AD23:AG23 AD40:AG41 AD46:AG47 AD49:AG49 AD52:AG52">
    <cfRule type="expression" dxfId="1702" priority="241">
      <formula>OR(AND(AD17="",+$C17="United States (2011)"),AND(AD17="",+$C17="Bolivia (2009)"),AND(AD17="",+$C17="Colombia (2014)"),AND(AD17="",+$C17="El Salvador (2011)"),AND(AD17="",+$C17="Georgia (2013)"),AND(AD17="",+$C17="Mexico (2012)"),AND(AD17="",+$C17="Mexico (2014)"),AND(AD17="",+$C17="Panama (2016)"),AND(AD17="",+$C17="Peru (2009)"),AND(AD17="",+$C17="Peru (2011)"),AND(AD17="",+$C17="Armenia (2011)"),AND(AD17="",+$C17="Brazil (2009)"),AND(AD17="",+$C17="Costa Rica (2010)"),AND(AD17="",+$C17="Ghana (2012)"),AND(AD17="",+$C17="Honduras (2011)"),AND(AD17="",+$C17="Guatemala (2011)"),AND(AD17="",+$C17="Mexico (2010)"),AND(AD17="",+$C17="Jordan (2010)"),AND(AD17="",+$C17="Indonesia (2012)"),AND(AD17="",+$C17="Iran (2011)"),AND(AD17="",+$C17="Paraguay (2014) "),AND(AD17="",+$C17="Nicaragua (2009)"),AND(AD17="",+$C17="South Africa (2010)"),AND(AD17="",+$C17="Tanzania (2011)"),AND(AD17="",+$C17="Sri Lanka (2009)"),AND(AD17="",+$C17="Tunisia (2010)"),AND(AD17="",+$C17="Uganda (2012)"),AND(AD17="",+$C17="Venezuela (2013)"),AND(AD17="",+$C17="Ecuador (2011)"))</formula>
    </cfRule>
  </conditionalFormatting>
  <conditionalFormatting sqref="AD17:AG19 AD29:AG29 AD60:AG60 AD23:AG23 AD40:AG41 AD46:AG47 AD49:AG49 AD52:AG52">
    <cfRule type="expression" dxfId="1701" priority="239">
      <formula>AND(AD17="",+$C17="Ethiopia (2010)")</formula>
    </cfRule>
  </conditionalFormatting>
  <conditionalFormatting sqref="AD23:AG25 AD52:AG53 AD39:AG41 AD12:AG13 AD15:AG20 AD27:AG31 AD33:AG36 AD46:AG49 AD44:AG44">
    <cfRule type="expression" dxfId="1700" priority="240">
      <formula>AND(AD12="",+$C12="Argentina (2012)")</formula>
    </cfRule>
    <cfRule type="expression" dxfId="1699" priority="242">
      <formula>AND(AD12="",+$C12="South Africa (2010)")</formula>
    </cfRule>
  </conditionalFormatting>
  <conditionalFormatting sqref="AD23:AG25 AD52:AG53 AD39:AG41 AD12:AG13 AD15:AG20 AD27:AG31 AD33:AG36 AD46:AG49 AD44:AG44">
    <cfRule type="expression" dxfId="1698" priority="237">
      <formula>OR(AND(AD12="",+$C12="Georgia (2013)"))</formula>
    </cfRule>
    <cfRule type="expression" dxfId="1697" priority="238">
      <formula>OR(AND(AD12="",+$C12="United States (2011)"),AND(AD12="",$C12="Indonesia (2012)"),AND(AD12="",$C12="Poland (2014)"),AND(AD12="",$C12="Croatia (2014)"),AND(AD12="",$C12="Albania (2015)"),AND(AD12="",$C12="Armenia (2011)"),AND(AD12="",$C12="Bolivia (2009)"),AND(AD12="",$C12="Brazil (2009)"),AND(AD12="",$C12="Colombia (2010)"),AND(AD12="",$C12="Colombia (2014)"),AND(AD12="",$C12="Costa Rica (2010)"),AND(AD12="",$C12="Dominican Republic (2013)"),AND(AD12="",$C12="Ecuador (2011)"),AND(AD12="",$C12="El Salvador (2011)"),AND(AD12="",$C12="Ethiopia (2010)"),AND(AD12="",$C12="Ghana (2012)"),AND(AD12="",$C12="Guatemala (2011)"),AND(AD12="",$C12="Honduras (2011)"),AND(AD12="",$C12="Iran (2011)"),AND(AD12="",$C12="Jordan (2010)"),AND(AD12="",$C12="Mexico (2010)"),AND(AD12="",$C12="Mexico (2012)"),AND(AD12="",$C12="Mexico (2014)"),AND(AD12="",$C12="Nicaragua (2009)"),AND(AD12="",$C12="Panama (2016)"),AND(AD12="",$C12="Peru (2009)"),AND(AD12="",$C12="Peru (2011)"),AND(AD12="",$C12="Russia (2010)"),AND(AD12="",$C12="Tanzania (2011)"),AND(AD12="",$C12="Tunisia (2010)"),AND(AD12="",$C12="Uganda (2012)"),AND(AD12="",$C12="Uruguay (2009)"),AND(AD12="",$C12="Venezuela (2013)"),AND(AD12="",$C12="India (2011)"),AND(AD12="",$C12="China (2014)"),AND(AD12="",$C12="Mexico (2010)"),AND(AD12="",$C12="Iran (2011)"),AND(AD12="",$C12="Sri Lanka (2009)"))</formula>
    </cfRule>
  </conditionalFormatting>
  <conditionalFormatting sqref="AD22:AG22">
    <cfRule type="expression" dxfId="1696" priority="235">
      <formula>AND(AD22="",+$C22="Argentina (2012)")</formula>
    </cfRule>
    <cfRule type="expression" dxfId="1695" priority="236">
      <formula>AND(AD22="",+$C22="South Africa (2010)")</formula>
    </cfRule>
  </conditionalFormatting>
  <conditionalFormatting sqref="AD22:AG22">
    <cfRule type="expression" dxfId="1694" priority="233">
      <formula>OR(AND(AD22="",+$C22="Georgia (2013)"))</formula>
    </cfRule>
    <cfRule type="expression" dxfId="1693" priority="234">
      <formula>OR(AND(AD22="",+$C22="United States (2011)"),AND(AD22="",$C22="Indonesia (2012)"),AND(AD22="",$C22="Poland (2014)"),AND(AD22="",$C22="Croatia (2014)"),AND(AD22="",$C22="Albania (2015)"),AND(AD22="",$C22="Armenia (2011)"),AND(AD22="",$C22="Bolivia (2009)"),AND(AD22="",$C22="Brazil (2009)"),AND(AD22="",$C22="Colombia (2010)"),AND(AD22="",$C22="Colombia (2014)"),AND(AD22="",$C22="Costa Rica (2010)"),AND(AD22="",$C22="Dominican Republic (2013)"),AND(AD22="",$C22="Ecuador (2011)"),AND(AD22="",$C22="El Salvador (2011)"),AND(AD22="",$C22="Ethiopia (2010)"),AND(AD22="",$C22="Ghana (2012)"),AND(AD22="",$C22="Guatemala (2011)"),AND(AD22="",$C22="Honduras (2011)"),AND(AD22="",$C22="Iran (2011)"),AND(AD22="",$C22="Jordan (2010)"),AND(AD22="",$C22="Mexico (2010)"),AND(AD22="",$C22="Mexico (2012)"),AND(AD22="",$C22="Mexico (2014)"),AND(AD22="",$C22="Nicaragua (2009)"),AND(AD22="",$C22="Panama (2016)"),AND(AD22="",$C22="Peru (2009)"),AND(AD22="",$C22="Peru (2011)"),AND(AD22="",$C22="Russia (2010)"),AND(AD22="",$C22="Tanzania (2011)"),AND(AD22="",$C22="Tunisia (2010)"),AND(AD22="",$C22="Uganda (2012)"),AND(AD22="",$C22="Uruguay (2009)"),AND(AD22="",$C22="Venezuela (2013)"),AND(AD22="",$C22="India (2011)"),AND(AD22="",$C22="China (2014)"),AND(AD22="",$C22="Mexico (2010)"),AND(AD22="",$C22="Iran (2011)"),AND(AD22="",$C22="Sri Lanka (2009)"))</formula>
    </cfRule>
  </conditionalFormatting>
  <conditionalFormatting sqref="AI17:AL19 AI29:AL29 AI60:AL60 AI23:AL23 AI40:AL41 AI46:AL47 AI49:AL49 AI52:AL52">
    <cfRule type="expression" dxfId="1692" priority="221">
      <formula>OR(AND(AI17="",+$C17="United States (2011)"),AND(AI17="",+$C17="Bolivia (2009)"),AND(AI17="",+$C17="Colombia (2014)"),AND(AI17="",+$C17="El Salvador (2011)"),AND(AI17="",+$C17="Georgia (2013)"),AND(AI17="",+$C17="Mexico (2012)"),AND(AI17="",+$C17="Mexico (2014)"),AND(AI17="",+$C17="Panama (2016)"),AND(AI17="",+$C17="Peru (2009)"),AND(AI17="",+$C17="Peru (2011)"),AND(AI17="",+$C17="Armenia (2011)"),AND(AI17="",+$C17="Brazil (2009)"),AND(AI17="",+$C17="Costa Rica (2010)"),AND(AI17="",+$C17="Ghana (2012)"),AND(AI17="",+$C17="Honduras (2011)"),AND(AI17="",+$C17="Guatemala (2011)"),AND(AI17="",+$C17="Mexico (2010)"),AND(AI17="",+$C17="Jordan (2010)"),AND(AI17="",+$C17="Indonesia (2012)"),AND(AI17="",+$C17="Iran (2011)"),AND(AI17="",+$C17="Paraguay (2014) "),AND(AI17="",+$C17="Nicaragua (2009)"),AND(AI17="",+$C17="South Africa (2010)"),AND(AI17="",+$C17="Tanzania (2011)"),AND(AI17="",+$C17="Sri Lanka (2009)"),AND(AI17="",+$C17="Tunisia (2010)"),AND(AI17="",+$C17="Uganda (2012)"),AND(AI17="",+$C17="Venezuela (2013)"),AND(AI17="",+$C17="Ecuador (2011)"))</formula>
    </cfRule>
  </conditionalFormatting>
  <conditionalFormatting sqref="AI17:AL19 AI29:AL29 AI60:AL60 AI23:AL23 AI40:AL41 AI46:AL47 AI49:AL49 AI52:AL52">
    <cfRule type="expression" dxfId="1691" priority="219">
      <formula>AND(AI17="",+$C17="Ethiopia (2010)")</formula>
    </cfRule>
  </conditionalFormatting>
  <conditionalFormatting sqref="AI23:AL25 AI52:AL53 AI39:AL41 AI12:AL13 AI15:AL20 AI27:AL31 AI33:AL36 AI46:AL49 AI44:AL44">
    <cfRule type="expression" dxfId="1690" priority="220">
      <formula>AND(AI12="",+$C12="Argentina (2012)")</formula>
    </cfRule>
    <cfRule type="expression" dxfId="1689" priority="222">
      <formula>AND(AI12="",+$C12="South Africa (2010)")</formula>
    </cfRule>
  </conditionalFormatting>
  <conditionalFormatting sqref="AI23:AL25 AI52:AL53 AI39:AL41 AI12:AL13 AI15:AL20 AI27:AL31 AI33:AL36 AI46:AL49 AI44:AL44">
    <cfRule type="expression" dxfId="1688" priority="217">
      <formula>OR(AND(AI12="",+$C12="Georgia (2013)"))</formula>
    </cfRule>
    <cfRule type="expression" dxfId="1687" priority="218">
      <formula>OR(AND(AI12="",+$C12="United States (2011)"),AND(AI12="",$C12="Indonesia (2012)"),AND(AI12="",$C12="Poland (2014)"),AND(AI12="",$C12="Croatia (2014)"),AND(AI12="",$C12="Albania (2015)"),AND(AI12="",$C12="Armenia (2011)"),AND(AI12="",$C12="Bolivia (2009)"),AND(AI12="",$C12="Brazil (2009)"),AND(AI12="",$C12="Colombia (2010)"),AND(AI12="",$C12="Colombia (2014)"),AND(AI12="",$C12="Costa Rica (2010)"),AND(AI12="",$C12="Dominican Republic (2013)"),AND(AI12="",$C12="Ecuador (2011)"),AND(AI12="",$C12="El Salvador (2011)"),AND(AI12="",$C12="Ethiopia (2010)"),AND(AI12="",$C12="Ghana (2012)"),AND(AI12="",$C12="Guatemala (2011)"),AND(AI12="",$C12="Honduras (2011)"),AND(AI12="",$C12="Iran (2011)"),AND(AI12="",$C12="Jordan (2010)"),AND(AI12="",$C12="Mexico (2010)"),AND(AI12="",$C12="Mexico (2012)"),AND(AI12="",$C12="Mexico (2014)"),AND(AI12="",$C12="Nicaragua (2009)"),AND(AI12="",$C12="Panama (2016)"),AND(AI12="",$C12="Peru (2009)"),AND(AI12="",$C12="Peru (2011)"),AND(AI12="",$C12="Russia (2010)"),AND(AI12="",$C12="Tanzania (2011)"),AND(AI12="",$C12="Tunisia (2010)"),AND(AI12="",$C12="Uganda (2012)"),AND(AI12="",$C12="Uruguay (2009)"),AND(AI12="",$C12="Venezuela (2013)"),AND(AI12="",$C12="India (2011)"),AND(AI12="",$C12="China (2014)"),AND(AI12="",$C12="Mexico (2010)"),AND(AI12="",$C12="Iran (2011)"),AND(AI12="",$C12="Sri Lanka (2009)"))</formula>
    </cfRule>
  </conditionalFormatting>
  <conditionalFormatting sqref="AI22:AL22">
    <cfRule type="expression" dxfId="1686" priority="215">
      <formula>AND(AI22="",+$C22="Argentina (2012)")</formula>
    </cfRule>
    <cfRule type="expression" dxfId="1685" priority="216">
      <formula>AND(AI22="",+$C22="South Africa (2010)")</formula>
    </cfRule>
  </conditionalFormatting>
  <conditionalFormatting sqref="AI22:AL22">
    <cfRule type="expression" dxfId="1684" priority="213">
      <formula>OR(AND(AI22="",+$C22="Georgia (2013)"))</formula>
    </cfRule>
    <cfRule type="expression" dxfId="1683" priority="214">
      <formula>OR(AND(AI22="",+$C22="United States (2011)"),AND(AI22="",$C22="Indonesia (2012)"),AND(AI22="",$C22="Poland (2014)"),AND(AI22="",$C22="Croatia (2014)"),AND(AI22="",$C22="Albania (2015)"),AND(AI22="",$C22="Armenia (2011)"),AND(AI22="",$C22="Bolivia (2009)"),AND(AI22="",$C22="Brazil (2009)"),AND(AI22="",$C22="Colombia (2010)"),AND(AI22="",$C22="Colombia (2014)"),AND(AI22="",$C22="Costa Rica (2010)"),AND(AI22="",$C22="Dominican Republic (2013)"),AND(AI22="",$C22="Ecuador (2011)"),AND(AI22="",$C22="El Salvador (2011)"),AND(AI22="",$C22="Ethiopia (2010)"),AND(AI22="",$C22="Ghana (2012)"),AND(AI22="",$C22="Guatemala (2011)"),AND(AI22="",$C22="Honduras (2011)"),AND(AI22="",$C22="Iran (2011)"),AND(AI22="",$C22="Jordan (2010)"),AND(AI22="",$C22="Mexico (2010)"),AND(AI22="",$C22="Mexico (2012)"),AND(AI22="",$C22="Mexico (2014)"),AND(AI22="",$C22="Nicaragua (2009)"),AND(AI22="",$C22="Panama (2016)"),AND(AI22="",$C22="Peru (2009)"),AND(AI22="",$C22="Peru (2011)"),AND(AI22="",$C22="Russia (2010)"),AND(AI22="",$C22="Tanzania (2011)"),AND(AI22="",$C22="Tunisia (2010)"),AND(AI22="",$C22="Uganda (2012)"),AND(AI22="",$C22="Uruguay (2009)"),AND(AI22="",$C22="Venezuela (2013)"),AND(AI22="",$C22="India (2011)"),AND(AI22="",$C22="China (2014)"),AND(AI22="",$C22="Mexico (2010)"),AND(AI22="",$C22="Iran (2011)"),AND(AI22="",$C22="Sri Lanka (2009)"))</formula>
    </cfRule>
  </conditionalFormatting>
  <conditionalFormatting sqref="AN17:AQ19 AN29:AQ29 AN60:AQ60 AN23:AQ23 AN40:AQ41 AN46:AQ47 AN49:AQ49 AN52:AQ52">
    <cfRule type="expression" dxfId="1682" priority="211">
      <formula>OR(AND(AN17="",+$C17="United States (2011)"),AND(AN17="",+$C17="Bolivia (2009)"),AND(AN17="",+$C17="Colombia (2014)"),AND(AN17="",+$C17="El Salvador (2011)"),AND(AN17="",+$C17="Georgia (2013)"),AND(AN17="",+$C17="Mexico (2012)"),AND(AN17="",+$C17="Mexico (2014)"),AND(AN17="",+$C17="Panama (2016)"),AND(AN17="",+$C17="Peru (2009)"),AND(AN17="",+$C17="Peru (2011)"),AND(AN17="",+$C17="Armenia (2011)"),AND(AN17="",+$C17="Brazil (2009)"),AND(AN17="",+$C17="Costa Rica (2010)"),AND(AN17="",+$C17="Ghana (2012)"),AND(AN17="",+$C17="Honduras (2011)"),AND(AN17="",+$C17="Guatemala (2011)"),AND(AN17="",+$C17="Mexico (2010)"),AND(AN17="",+$C17="Jordan (2010)"),AND(AN17="",+$C17="Indonesia (2012)"),AND(AN17="",+$C17="Iran (2011)"),AND(AN17="",+$C17="Paraguay (2014) "),AND(AN17="",+$C17="Nicaragua (2009)"),AND(AN17="",+$C17="South Africa (2010)"),AND(AN17="",+$C17="Tanzania (2011)"),AND(AN17="",+$C17="Sri Lanka (2009)"),AND(AN17="",+$C17="Tunisia (2010)"),AND(AN17="",+$C17="Uganda (2012)"),AND(AN17="",+$C17="Venezuela (2013)"),AND(AN17="",+$C17="Ecuador (2011)"))</formula>
    </cfRule>
  </conditionalFormatting>
  <conditionalFormatting sqref="AN17:AQ19 AN29:AQ29 AN60:AQ60 AN23:AQ23 AN40:AQ41 AN46:AQ47 AN49:AQ49 AN52:AQ52">
    <cfRule type="expression" dxfId="1681" priority="209">
      <formula>AND(AN17="",+$C17="Ethiopia (2010)")</formula>
    </cfRule>
  </conditionalFormatting>
  <conditionalFormatting sqref="AN23:AQ25 AN52:AQ53 AN39:AQ41 AN12:AQ13 AN15:AQ20 AN27:AQ31 AN33:AQ36 AN46:AQ49 AN44:AQ44">
    <cfRule type="expression" dxfId="1680" priority="210">
      <formula>AND(AN12="",+$C12="Argentina (2012)")</formula>
    </cfRule>
    <cfRule type="expression" dxfId="1679" priority="212">
      <formula>AND(AN12="",+$C12="South Africa (2010)")</formula>
    </cfRule>
  </conditionalFormatting>
  <conditionalFormatting sqref="AN23:AQ25 AN52:AQ53 AN39:AQ41 AN12:AQ13 AN15:AQ20 AN27:AQ31 AN33:AQ36 AN46:AQ49 AN44:AQ44">
    <cfRule type="expression" dxfId="1678" priority="207">
      <formula>OR(AND(AN12="",+$C12="Georgia (2013)"))</formula>
    </cfRule>
    <cfRule type="expression" dxfId="1677" priority="208">
      <formula>OR(AND(AN12="",+$C12="United States (2011)"),AND(AN12="",$C12="Indonesia (2012)"),AND(AN12="",$C12="Poland (2014)"),AND(AN12="",$C12="Croatia (2014)"),AND(AN12="",$C12="Albania (2015)"),AND(AN12="",$C12="Armenia (2011)"),AND(AN12="",$C12="Bolivia (2009)"),AND(AN12="",$C12="Brazil (2009)"),AND(AN12="",$C12="Colombia (2010)"),AND(AN12="",$C12="Colombia (2014)"),AND(AN12="",$C12="Costa Rica (2010)"),AND(AN12="",$C12="Dominican Republic (2013)"),AND(AN12="",$C12="Ecuador (2011)"),AND(AN12="",$C12="El Salvador (2011)"),AND(AN12="",$C12="Ethiopia (2010)"),AND(AN12="",$C12="Ghana (2012)"),AND(AN12="",$C12="Guatemala (2011)"),AND(AN12="",$C12="Honduras (2011)"),AND(AN12="",$C12="Iran (2011)"),AND(AN12="",$C12="Jordan (2010)"),AND(AN12="",$C12="Mexico (2010)"),AND(AN12="",$C12="Mexico (2012)"),AND(AN12="",$C12="Mexico (2014)"),AND(AN12="",$C12="Nicaragua (2009)"),AND(AN12="",$C12="Panama (2016)"),AND(AN12="",$C12="Peru (2009)"),AND(AN12="",$C12="Peru (2011)"),AND(AN12="",$C12="Russia (2010)"),AND(AN12="",$C12="Tanzania (2011)"),AND(AN12="",$C12="Tunisia (2010)"),AND(AN12="",$C12="Uganda (2012)"),AND(AN12="",$C12="Uruguay (2009)"),AND(AN12="",$C12="Venezuela (2013)"),AND(AN12="",$C12="India (2011)"),AND(AN12="",$C12="China (2014)"),AND(AN12="",$C12="Mexico (2010)"),AND(AN12="",$C12="Iran (2011)"),AND(AN12="",$C12="Sri Lanka (2009)"))</formula>
    </cfRule>
  </conditionalFormatting>
  <conditionalFormatting sqref="AN22:AQ22">
    <cfRule type="expression" dxfId="1676" priority="205">
      <formula>AND(AN22="",+$C22="Argentina (2012)")</formula>
    </cfRule>
    <cfRule type="expression" dxfId="1675" priority="206">
      <formula>AND(AN22="",+$C22="South Africa (2010)")</formula>
    </cfRule>
  </conditionalFormatting>
  <conditionalFormatting sqref="AN22:AQ22">
    <cfRule type="expression" dxfId="1674" priority="203">
      <formula>OR(AND(AN22="",+$C22="Georgia (2013)"))</formula>
    </cfRule>
    <cfRule type="expression" dxfId="1673" priority="204">
      <formula>OR(AND(AN22="",+$C22="United States (2011)"),AND(AN22="",$C22="Indonesia (2012)"),AND(AN22="",$C22="Poland (2014)"),AND(AN22="",$C22="Croatia (2014)"),AND(AN22="",$C22="Albania (2015)"),AND(AN22="",$C22="Armenia (2011)"),AND(AN22="",$C22="Bolivia (2009)"),AND(AN22="",$C22="Brazil (2009)"),AND(AN22="",$C22="Colombia (2010)"),AND(AN22="",$C22="Colombia (2014)"),AND(AN22="",$C22="Costa Rica (2010)"),AND(AN22="",$C22="Dominican Republic (2013)"),AND(AN22="",$C22="Ecuador (2011)"),AND(AN22="",$C22="El Salvador (2011)"),AND(AN22="",$C22="Ethiopia (2010)"),AND(AN22="",$C22="Ghana (2012)"),AND(AN22="",$C22="Guatemala (2011)"),AND(AN22="",$C22="Honduras (2011)"),AND(AN22="",$C22="Iran (2011)"),AND(AN22="",$C22="Jordan (2010)"),AND(AN22="",$C22="Mexico (2010)"),AND(AN22="",$C22="Mexico (2012)"),AND(AN22="",$C22="Mexico (2014)"),AND(AN22="",$C22="Nicaragua (2009)"),AND(AN22="",$C22="Panama (2016)"),AND(AN22="",$C22="Peru (2009)"),AND(AN22="",$C22="Peru (2011)"),AND(AN22="",$C22="Russia (2010)"),AND(AN22="",$C22="Tanzania (2011)"),AND(AN22="",$C22="Tunisia (2010)"),AND(AN22="",$C22="Uganda (2012)"),AND(AN22="",$C22="Uruguay (2009)"),AND(AN22="",$C22="Venezuela (2013)"),AND(AN22="",$C22="India (2011)"),AND(AN22="",$C22="China (2014)"),AND(AN22="",$C22="Mexico (2010)"),AND(AN22="",$C22="Iran (2011)"),AND(AN22="",$C22="Sri Lanka (2009)"))</formula>
    </cfRule>
  </conditionalFormatting>
  <conditionalFormatting sqref="AS17:AV19 AS29:AV29 AS60:AV60 AS23:AV23 AS40:AV41 AS46:AV47 AS49:AV49 AS52:AV52">
    <cfRule type="expression" dxfId="1672" priority="201">
      <formula>OR(AND(AS17="",+$C17="United States (2011)"),AND(AS17="",+$C17="Bolivia (2009)"),AND(AS17="",+$C17="Colombia (2014)"),AND(AS17="",+$C17="El Salvador (2011)"),AND(AS17="",+$C17="Georgia (2013)"),AND(AS17="",+$C17="Mexico (2012)"),AND(AS17="",+$C17="Mexico (2014)"),AND(AS17="",+$C17="Panama (2016)"),AND(AS17="",+$C17="Peru (2009)"),AND(AS17="",+$C17="Peru (2011)"),AND(AS17="",+$C17="Armenia (2011)"),AND(AS17="",+$C17="Brazil (2009)"),AND(AS17="",+$C17="Costa Rica (2010)"),AND(AS17="",+$C17="Ghana (2012)"),AND(AS17="",+$C17="Honduras (2011)"),AND(AS17="",+$C17="Guatemala (2011)"),AND(AS17="",+$C17="Mexico (2010)"),AND(AS17="",+$C17="Jordan (2010)"),AND(AS17="",+$C17="Indonesia (2012)"),AND(AS17="",+$C17="Iran (2011)"),AND(AS17="",+$C17="Paraguay (2014) "),AND(AS17="",+$C17="Nicaragua (2009)"),AND(AS17="",+$C17="South Africa (2010)"),AND(AS17="",+$C17="Tanzania (2011)"),AND(AS17="",+$C17="Sri Lanka (2009)"),AND(AS17="",+$C17="Tunisia (2010)"),AND(AS17="",+$C17="Uganda (2012)"),AND(AS17="",+$C17="Venezuela (2013)"),AND(AS17="",+$C17="Ecuador (2011)"))</formula>
    </cfRule>
  </conditionalFormatting>
  <conditionalFormatting sqref="AS17:AV19 AS29:AV29 AS60:AV60 AS23:AV23 AS40:AV41 AS46:AV47 AS49:AV49 AS52:AV52">
    <cfRule type="expression" dxfId="1671" priority="199">
      <formula>AND(AS17="",+$C17="Ethiopia (2010)")</formula>
    </cfRule>
  </conditionalFormatting>
  <conditionalFormatting sqref="AS23:AV25 AS52:AV53 AS39:AV41 AS12:AV13 AS15:AV20 AS27:AV31 AS33:AV36 AS46:AV49 AS44:AV44">
    <cfRule type="expression" dxfId="1670" priority="200">
      <formula>AND(AS12="",+$C12="Argentina (2012)")</formula>
    </cfRule>
    <cfRule type="expression" dxfId="1669" priority="202">
      <formula>AND(AS12="",+$C12="South Africa (2010)")</formula>
    </cfRule>
  </conditionalFormatting>
  <conditionalFormatting sqref="AS23:AV25 AS52:AV53 AS39:AV41 AS12:AV13 AS15:AV20 AS27:AV31 AS33:AV36 AS46:AV49 AS44:AV44">
    <cfRule type="expression" dxfId="1668" priority="197">
      <formula>OR(AND(AS12="",+$C12="Georgia (2013)"))</formula>
    </cfRule>
    <cfRule type="expression" dxfId="1667" priority="198">
      <formula>OR(AND(AS12="",+$C12="United States (2011)"),AND(AS12="",$C12="Indonesia (2012)"),AND(AS12="",$C12="Poland (2014)"),AND(AS12="",$C12="Croatia (2014)"),AND(AS12="",$C12="Albania (2015)"),AND(AS12="",$C12="Armenia (2011)"),AND(AS12="",$C12="Bolivia (2009)"),AND(AS12="",$C12="Brazil (2009)"),AND(AS12="",$C12="Colombia (2010)"),AND(AS12="",$C12="Colombia (2014)"),AND(AS12="",$C12="Costa Rica (2010)"),AND(AS12="",$C12="Dominican Republic (2013)"),AND(AS12="",$C12="Ecuador (2011)"),AND(AS12="",$C12="El Salvador (2011)"),AND(AS12="",$C12="Ethiopia (2010)"),AND(AS12="",$C12="Ghana (2012)"),AND(AS12="",$C12="Guatemala (2011)"),AND(AS12="",$C12="Honduras (2011)"),AND(AS12="",$C12="Iran (2011)"),AND(AS12="",$C12="Jordan (2010)"),AND(AS12="",$C12="Mexico (2010)"),AND(AS12="",$C12="Mexico (2012)"),AND(AS12="",$C12="Mexico (2014)"),AND(AS12="",$C12="Nicaragua (2009)"),AND(AS12="",$C12="Panama (2016)"),AND(AS12="",$C12="Peru (2009)"),AND(AS12="",$C12="Peru (2011)"),AND(AS12="",$C12="Russia (2010)"),AND(AS12="",$C12="Tanzania (2011)"),AND(AS12="",$C12="Tunisia (2010)"),AND(AS12="",$C12="Uganda (2012)"),AND(AS12="",$C12="Uruguay (2009)"),AND(AS12="",$C12="Venezuela (2013)"),AND(AS12="",$C12="India (2011)"),AND(AS12="",$C12="China (2014)"),AND(AS12="",$C12="Mexico (2010)"),AND(AS12="",$C12="Iran (2011)"),AND(AS12="",$C12="Sri Lanka (2009)"))</formula>
    </cfRule>
  </conditionalFormatting>
  <conditionalFormatting sqref="AS22:AV22">
    <cfRule type="expression" dxfId="1666" priority="195">
      <formula>AND(AS22="",+$C22="Argentina (2012)")</formula>
    </cfRule>
    <cfRule type="expression" dxfId="1665" priority="196">
      <formula>AND(AS22="",+$C22="South Africa (2010)")</formula>
    </cfRule>
  </conditionalFormatting>
  <conditionalFormatting sqref="AS22:AV22">
    <cfRule type="expression" dxfId="1664" priority="193">
      <formula>OR(AND(AS22="",+$C22="Georgia (2013)"))</formula>
    </cfRule>
    <cfRule type="expression" dxfId="1663" priority="194">
      <formula>OR(AND(AS22="",+$C22="United States (2011)"),AND(AS22="",$C22="Indonesia (2012)"),AND(AS22="",$C22="Poland (2014)"),AND(AS22="",$C22="Croatia (2014)"),AND(AS22="",$C22="Albania (2015)"),AND(AS22="",$C22="Armenia (2011)"),AND(AS22="",$C22="Bolivia (2009)"),AND(AS22="",$C22="Brazil (2009)"),AND(AS22="",$C22="Colombia (2010)"),AND(AS22="",$C22="Colombia (2014)"),AND(AS22="",$C22="Costa Rica (2010)"),AND(AS22="",$C22="Dominican Republic (2013)"),AND(AS22="",$C22="Ecuador (2011)"),AND(AS22="",$C22="El Salvador (2011)"),AND(AS22="",$C22="Ethiopia (2010)"),AND(AS22="",$C22="Ghana (2012)"),AND(AS22="",$C22="Guatemala (2011)"),AND(AS22="",$C22="Honduras (2011)"),AND(AS22="",$C22="Iran (2011)"),AND(AS22="",$C22="Jordan (2010)"),AND(AS22="",$C22="Mexico (2010)"),AND(AS22="",$C22="Mexico (2012)"),AND(AS22="",$C22="Mexico (2014)"),AND(AS22="",$C22="Nicaragua (2009)"),AND(AS22="",$C22="Panama (2016)"),AND(AS22="",$C22="Peru (2009)"),AND(AS22="",$C22="Peru (2011)"),AND(AS22="",$C22="Russia (2010)"),AND(AS22="",$C22="Tanzania (2011)"),AND(AS22="",$C22="Tunisia (2010)"),AND(AS22="",$C22="Uganda (2012)"),AND(AS22="",$C22="Uruguay (2009)"),AND(AS22="",$C22="Venezuela (2013)"),AND(AS22="",$C22="India (2011)"),AND(AS22="",$C22="China (2014)"),AND(AS22="",$C22="Mexico (2010)"),AND(AS22="",$C22="Iran (2011)"),AND(AS22="",$C22="Sri Lanka (2009)"))</formula>
    </cfRule>
  </conditionalFormatting>
  <conditionalFormatting sqref="AX17:BA19 AX29:BA29 AX60:BA60 AX23:BA23 AX40:BA41 AX46:BA47 AX49:BA49 AX52:BA52">
    <cfRule type="expression" dxfId="1662" priority="181">
      <formula>OR(AND(AX17="",+$C17="United States (2011)"),AND(AX17="",+$C17="Bolivia (2009)"),AND(AX17="",+$C17="Colombia (2014)"),AND(AX17="",+$C17="El Salvador (2011)"),AND(AX17="",+$C17="Georgia (2013)"),AND(AX17="",+$C17="Mexico (2012)"),AND(AX17="",+$C17="Mexico (2014)"),AND(AX17="",+$C17="Panama (2016)"),AND(AX17="",+$C17="Peru (2009)"),AND(AX17="",+$C17="Peru (2011)"),AND(AX17="",+$C17="Armenia (2011)"),AND(AX17="",+$C17="Brazil (2009)"),AND(AX17="",+$C17="Costa Rica (2010)"),AND(AX17="",+$C17="Ghana (2012)"),AND(AX17="",+$C17="Honduras (2011)"),AND(AX17="",+$C17="Guatemala (2011)"),AND(AX17="",+$C17="Mexico (2010)"),AND(AX17="",+$C17="Jordan (2010)"),AND(AX17="",+$C17="Indonesia (2012)"),AND(AX17="",+$C17="Iran (2011)"),AND(AX17="",+$C17="Paraguay (2014) "),AND(AX17="",+$C17="Nicaragua (2009)"),AND(AX17="",+$C17="South Africa (2010)"),AND(AX17="",+$C17="Tanzania (2011)"),AND(AX17="",+$C17="Sri Lanka (2009)"),AND(AX17="",+$C17="Tunisia (2010)"),AND(AX17="",+$C17="Uganda (2012)"),AND(AX17="",+$C17="Venezuela (2013)"),AND(AX17="",+$C17="Ecuador (2011)"))</formula>
    </cfRule>
  </conditionalFormatting>
  <conditionalFormatting sqref="AX17:BA19 AX29:BA29 AX60:BA60 AX23:BA23 AX40:BA41 AX46:BA47 AX49:BA49 AX52:BA52">
    <cfRule type="expression" dxfId="1661" priority="179">
      <formula>AND(AX17="",+$C17="Ethiopia (2010)")</formula>
    </cfRule>
  </conditionalFormatting>
  <conditionalFormatting sqref="AX23:BA25 AX52:BA53 AX39:BA41 AX12:BA13 AX15:BA20 AX27:BA31 AX33:BA36 AX46:BA49 AX44:BA44">
    <cfRule type="expression" dxfId="1660" priority="180">
      <formula>AND(AX12="",+$C12="Argentina (2012)")</formula>
    </cfRule>
    <cfRule type="expression" dxfId="1659" priority="182">
      <formula>AND(AX12="",+$C12="South Africa (2010)")</formula>
    </cfRule>
  </conditionalFormatting>
  <conditionalFormatting sqref="AX23:BA25 AX52:BA53 AX39:BA41 AX12:BA13 AX15:BA20 AX27:BA31 AX33:BA36 AX46:BA49 AX44:BA44">
    <cfRule type="expression" dxfId="1658" priority="177">
      <formula>OR(AND(AX12="",+$C12="Georgia (2013)"))</formula>
    </cfRule>
    <cfRule type="expression" dxfId="1657" priority="178">
      <formula>OR(AND(AX12="",+$C12="United States (2011)"),AND(AX12="",$C12="Indonesia (2012)"),AND(AX12="",$C12="Poland (2014)"),AND(AX12="",$C12="Croatia (2014)"),AND(AX12="",$C12="Albania (2015)"),AND(AX12="",$C12="Armenia (2011)"),AND(AX12="",$C12="Bolivia (2009)"),AND(AX12="",$C12="Brazil (2009)"),AND(AX12="",$C12="Colombia (2010)"),AND(AX12="",$C12="Colombia (2014)"),AND(AX12="",$C12="Costa Rica (2010)"),AND(AX12="",$C12="Dominican Republic (2013)"),AND(AX12="",$C12="Ecuador (2011)"),AND(AX12="",$C12="El Salvador (2011)"),AND(AX12="",$C12="Ethiopia (2010)"),AND(AX12="",$C12="Ghana (2012)"),AND(AX12="",$C12="Guatemala (2011)"),AND(AX12="",$C12="Honduras (2011)"),AND(AX12="",$C12="Iran (2011)"),AND(AX12="",$C12="Jordan (2010)"),AND(AX12="",$C12="Mexico (2010)"),AND(AX12="",$C12="Mexico (2012)"),AND(AX12="",$C12="Mexico (2014)"),AND(AX12="",$C12="Nicaragua (2009)"),AND(AX12="",$C12="Panama (2016)"),AND(AX12="",$C12="Peru (2009)"),AND(AX12="",$C12="Peru (2011)"),AND(AX12="",$C12="Russia (2010)"),AND(AX12="",$C12="Tanzania (2011)"),AND(AX12="",$C12="Tunisia (2010)"),AND(AX12="",$C12="Uganda (2012)"),AND(AX12="",$C12="Uruguay (2009)"),AND(AX12="",$C12="Venezuela (2013)"),AND(AX12="",$C12="India (2011)"),AND(AX12="",$C12="China (2014)"),AND(AX12="",$C12="Mexico (2010)"),AND(AX12="",$C12="Iran (2011)"),AND(AX12="",$C12="Sri Lanka (2009)"))</formula>
    </cfRule>
  </conditionalFormatting>
  <conditionalFormatting sqref="AX22:BA22">
    <cfRule type="expression" dxfId="1656" priority="175">
      <formula>AND(AX22="",+$C22="Argentina (2012)")</formula>
    </cfRule>
    <cfRule type="expression" dxfId="1655" priority="176">
      <formula>AND(AX22="",+$C22="South Africa (2010)")</formula>
    </cfRule>
  </conditionalFormatting>
  <conditionalFormatting sqref="AX22:BA22">
    <cfRule type="expression" dxfId="1654" priority="173">
      <formula>OR(AND(AX22="",+$C22="Georgia (2013)"))</formula>
    </cfRule>
    <cfRule type="expression" dxfId="1653" priority="174">
      <formula>OR(AND(AX22="",+$C22="United States (2011)"),AND(AX22="",$C22="Indonesia (2012)"),AND(AX22="",$C22="Poland (2014)"),AND(AX22="",$C22="Croatia (2014)"),AND(AX22="",$C22="Albania (2015)"),AND(AX22="",$C22="Armenia (2011)"),AND(AX22="",$C22="Bolivia (2009)"),AND(AX22="",$C22="Brazil (2009)"),AND(AX22="",$C22="Colombia (2010)"),AND(AX22="",$C22="Colombia (2014)"),AND(AX22="",$C22="Costa Rica (2010)"),AND(AX22="",$C22="Dominican Republic (2013)"),AND(AX22="",$C22="Ecuador (2011)"),AND(AX22="",$C22="El Salvador (2011)"),AND(AX22="",$C22="Ethiopia (2010)"),AND(AX22="",$C22="Ghana (2012)"),AND(AX22="",$C22="Guatemala (2011)"),AND(AX22="",$C22="Honduras (2011)"),AND(AX22="",$C22="Iran (2011)"),AND(AX22="",$C22="Jordan (2010)"),AND(AX22="",$C22="Mexico (2010)"),AND(AX22="",$C22="Mexico (2012)"),AND(AX22="",$C22="Mexico (2014)"),AND(AX22="",$C22="Nicaragua (2009)"),AND(AX22="",$C22="Panama (2016)"),AND(AX22="",$C22="Peru (2009)"),AND(AX22="",$C22="Peru (2011)"),AND(AX22="",$C22="Russia (2010)"),AND(AX22="",$C22="Tanzania (2011)"),AND(AX22="",$C22="Tunisia (2010)"),AND(AX22="",$C22="Uganda (2012)"),AND(AX22="",$C22="Uruguay (2009)"),AND(AX22="",$C22="Venezuela (2013)"),AND(AX22="",$C22="India (2011)"),AND(AX22="",$C22="China (2014)"),AND(AX22="",$C22="Mexico (2010)"),AND(AX22="",$C22="Iran (2011)"),AND(AX22="",$C22="Sri Lanka (2009)"))</formula>
    </cfRule>
  </conditionalFormatting>
  <conditionalFormatting sqref="BC17:BF19 BC29:BF29 BC60:BF60 BC23:BF23 BC40:BF41 BC46:BF47 BC49:BF49 BC52:BF52">
    <cfRule type="expression" dxfId="1652" priority="171">
      <formula>OR(AND(BC17="",+$C17="United States (2011)"),AND(BC17="",+$C17="Bolivia (2009)"),AND(BC17="",+$C17="Colombia (2014)"),AND(BC17="",+$C17="El Salvador (2011)"),AND(BC17="",+$C17="Georgia (2013)"),AND(BC17="",+$C17="Mexico (2012)"),AND(BC17="",+$C17="Mexico (2014)"),AND(BC17="",+$C17="Panama (2016)"),AND(BC17="",+$C17="Peru (2009)"),AND(BC17="",+$C17="Peru (2011)"),AND(BC17="",+$C17="Armenia (2011)"),AND(BC17="",+$C17="Brazil (2009)"),AND(BC17="",+$C17="Costa Rica (2010)"),AND(BC17="",+$C17="Ghana (2012)"),AND(BC17="",+$C17="Honduras (2011)"),AND(BC17="",+$C17="Guatemala (2011)"),AND(BC17="",+$C17="Mexico (2010)"),AND(BC17="",+$C17="Jordan (2010)"),AND(BC17="",+$C17="Indonesia (2012)"),AND(BC17="",+$C17="Iran (2011)"),AND(BC17="",+$C17="Paraguay (2014) "),AND(BC17="",+$C17="Nicaragua (2009)"),AND(BC17="",+$C17="South Africa (2010)"),AND(BC17="",+$C17="Tanzania (2011)"),AND(BC17="",+$C17="Sri Lanka (2009)"),AND(BC17="",+$C17="Tunisia (2010)"),AND(BC17="",+$C17="Uganda (2012)"),AND(BC17="",+$C17="Venezuela (2013)"),AND(BC17="",+$C17="Ecuador (2011)"))</formula>
    </cfRule>
  </conditionalFormatting>
  <conditionalFormatting sqref="BC17:BF19 BC29:BF29 BC60:BF60 BC23:BF23 BC40:BF41 BC46:BF47 BC49:BF49 BC52:BF52">
    <cfRule type="expression" dxfId="1651" priority="169">
      <formula>AND(BC17="",+$C17="Ethiopia (2010)")</formula>
    </cfRule>
  </conditionalFormatting>
  <conditionalFormatting sqref="BC23:BF25 BC52:BF53 BC39:BF41 BC12:BF13 BC15:BF20 BC27:BF31 BC33:BF36 BC46:BF49 BC44:BF44">
    <cfRule type="expression" dxfId="1650" priority="170">
      <formula>AND(BC12="",+$C12="Argentina (2012)")</formula>
    </cfRule>
    <cfRule type="expression" dxfId="1649" priority="172">
      <formula>AND(BC12="",+$C12="South Africa (2010)")</formula>
    </cfRule>
  </conditionalFormatting>
  <conditionalFormatting sqref="BC23:BF25 BC52:BF53 BC39:BF41 BC12:BF13 BC15:BF20 BC27:BF31 BC33:BF36 BC46:BF49 BC44:BF44">
    <cfRule type="expression" dxfId="1648" priority="167">
      <formula>OR(AND(BC12="",+$C12="Georgia (2013)"))</formula>
    </cfRule>
    <cfRule type="expression" dxfId="1647" priority="168">
      <formula>OR(AND(BC12="",+$C12="United States (2011)"),AND(BC12="",$C12="Indonesia (2012)"),AND(BC12="",$C12="Poland (2014)"),AND(BC12="",$C12="Croatia (2014)"),AND(BC12="",$C12="Albania (2015)"),AND(BC12="",$C12="Armenia (2011)"),AND(BC12="",$C12="Bolivia (2009)"),AND(BC12="",$C12="Brazil (2009)"),AND(BC12="",$C12="Colombia (2010)"),AND(BC12="",$C12="Colombia (2014)"),AND(BC12="",$C12="Costa Rica (2010)"),AND(BC12="",$C12="Dominican Republic (2013)"),AND(BC12="",$C12="Ecuador (2011)"),AND(BC12="",$C12="El Salvador (2011)"),AND(BC12="",$C12="Ethiopia (2010)"),AND(BC12="",$C12="Ghana (2012)"),AND(BC12="",$C12="Guatemala (2011)"),AND(BC12="",$C12="Honduras (2011)"),AND(BC12="",$C12="Iran (2011)"),AND(BC12="",$C12="Jordan (2010)"),AND(BC12="",$C12="Mexico (2010)"),AND(BC12="",$C12="Mexico (2012)"),AND(BC12="",$C12="Mexico (2014)"),AND(BC12="",$C12="Nicaragua (2009)"),AND(BC12="",$C12="Panama (2016)"),AND(BC12="",$C12="Peru (2009)"),AND(BC12="",$C12="Peru (2011)"),AND(BC12="",$C12="Russia (2010)"),AND(BC12="",$C12="Tanzania (2011)"),AND(BC12="",$C12="Tunisia (2010)"),AND(BC12="",$C12="Uganda (2012)"),AND(BC12="",$C12="Uruguay (2009)"),AND(BC12="",$C12="Venezuela (2013)"),AND(BC12="",$C12="India (2011)"),AND(BC12="",$C12="China (2014)"),AND(BC12="",$C12="Mexico (2010)"),AND(BC12="",$C12="Iran (2011)"),AND(BC12="",$C12="Sri Lanka (2009)"))</formula>
    </cfRule>
  </conditionalFormatting>
  <conditionalFormatting sqref="BC22:BF22">
    <cfRule type="expression" dxfId="1646" priority="165">
      <formula>AND(BC22="",+$C22="Argentina (2012)")</formula>
    </cfRule>
    <cfRule type="expression" dxfId="1645" priority="166">
      <formula>AND(BC22="",+$C22="South Africa (2010)")</formula>
    </cfRule>
  </conditionalFormatting>
  <conditionalFormatting sqref="BC22:BF22">
    <cfRule type="expression" dxfId="1644" priority="163">
      <formula>OR(AND(BC22="",+$C22="Georgia (2013)"))</formula>
    </cfRule>
    <cfRule type="expression" dxfId="1643" priority="164">
      <formula>OR(AND(BC22="",+$C22="United States (2011)"),AND(BC22="",$C22="Indonesia (2012)"),AND(BC22="",$C22="Poland (2014)"),AND(BC22="",$C22="Croatia (2014)"),AND(BC22="",$C22="Albania (2015)"),AND(BC22="",$C22="Armenia (2011)"),AND(BC22="",$C22="Bolivia (2009)"),AND(BC22="",$C22="Brazil (2009)"),AND(BC22="",$C22="Colombia (2010)"),AND(BC22="",$C22="Colombia (2014)"),AND(BC22="",$C22="Costa Rica (2010)"),AND(BC22="",$C22="Dominican Republic (2013)"),AND(BC22="",$C22="Ecuador (2011)"),AND(BC22="",$C22="El Salvador (2011)"),AND(BC22="",$C22="Ethiopia (2010)"),AND(BC22="",$C22="Ghana (2012)"),AND(BC22="",$C22="Guatemala (2011)"),AND(BC22="",$C22="Honduras (2011)"),AND(BC22="",$C22="Iran (2011)"),AND(BC22="",$C22="Jordan (2010)"),AND(BC22="",$C22="Mexico (2010)"),AND(BC22="",$C22="Mexico (2012)"),AND(BC22="",$C22="Mexico (2014)"),AND(BC22="",$C22="Nicaragua (2009)"),AND(BC22="",$C22="Panama (2016)"),AND(BC22="",$C22="Peru (2009)"),AND(BC22="",$C22="Peru (2011)"),AND(BC22="",$C22="Russia (2010)"),AND(BC22="",$C22="Tanzania (2011)"),AND(BC22="",$C22="Tunisia (2010)"),AND(BC22="",$C22="Uganda (2012)"),AND(BC22="",$C22="Uruguay (2009)"),AND(BC22="",$C22="Venezuela (2013)"),AND(BC22="",$C22="India (2011)"),AND(BC22="",$C22="China (2014)"),AND(BC22="",$C22="Mexico (2010)"),AND(BC22="",$C22="Iran (2011)"),AND(BC22="",$C22="Sri Lanka (2009)"))</formula>
    </cfRule>
  </conditionalFormatting>
  <conditionalFormatting sqref="T58:W58 Y58:AB58 T45:W45 Y45:AB45 T32:W32 Y32:AB32 T26:W26 Y26:AB26 T21:W21 Y21:AB21 T14:W14 Y14:AB14 O58:R58 O45:R45 O32:R32 O26:R26 O21:R21 O14:R14 O42:R43">
    <cfRule type="expression" dxfId="1642" priority="9">
      <formula>AND(O14="",+$C14="Ethiopia (2010)")</formula>
    </cfRule>
    <cfRule type="expression" dxfId="1641" priority="10">
      <formula>OR(AND(O14="",+$C14="Albania (2015)"),AND(O14="",+$C14="Croatia (2014)"),AND(O14="",+$C14="Poland (2014)"),AND(O14="",+$C14="United States (2011)"),AND(O14="",+$C14="Bolivia (2009)"),AND(O14="",+$C14="Colombia (2014)"),AND(O14="",+$C14="El Salvador (2011)"),AND(O14="",+$C14="Georgia (2013)"),AND(O14="",+$C14="Mexico (2012)"),AND(O14="",+$C14="Mexico (2014)"),AND(O14="",+$C14="Panama (2016)"),AND(O14="",+$C14="Peru (2009)"),AND(O14="",+$C14="Peru (2011)"))</formula>
    </cfRule>
  </conditionalFormatting>
  <conditionalFormatting sqref="T58:W58 Y58:AB58 AI58:AL58 AN58:AQ58 AX58:BA58 BC58:BF58 T45:W45 Y45:AB45 AI45:AL45 AN45:AQ45 AX45:BA45 BC45:BF45 T32:W32 Y32:AB32 AI32:AL32 AN32:AQ32 AX32:BA32 BC32:BF32 T26:W26 Y26:AB26 AI26:AL26 AN26:AQ26 AX26:BA26 BC26:BF26 T21:W21 Y21:AB21 AI21:AL21 AN21:AQ21 AX21:BA21 BC21:BF21 T14:W14 Y14:AB14 AI14:AL14 AN14:AQ14 AX14:BA14 BC14:BF14 O58:R58 O45:R45 O32:R32 O26:R26 O21:R21 O14:R14 O42:R43 AD58:AG58 AD45:AG45 AD32:AG32 AD26:AG26 AD21:AG21 AD14:AG14 AD42:AG43 AS58:AV58 AS45:AV45 AS32:AV32 AS26:AV26 AS21:AV21 AS14:AV14 AS42:AV43">
    <cfRule type="expression" dxfId="1640" priority="6">
      <formula>AND(O14="",+$C14="Argentina (2012)")</formula>
    </cfRule>
  </conditionalFormatting>
  <conditionalFormatting sqref="AI58:AL58 AN58:AQ58 AX58:BA58 BC58:BF58 AI45:AL45 AN45:AQ45 AX45:BA45 BC45:BF45 AI32:AL32 AN32:AQ32 AX32:BA32 BC32:BF32 AI26:AL26 AN26:AQ26 AX26:BA26 BC26:BF26 AI21:AL21 AN21:AQ21 AX21:BA21 BC21:BF21 AI14:AL14 AN14:AQ14 AX14:BA14 BC14:BF14 AD58:AG58 AD45:AG45 AD32:AG32 AD26:AG26 AD21:AG21 AD14:AG14 AD42:AG43 AS58:AV58 AS45:AV45 AS32:AV32 AS26:AV26 AS21:AV21 AS14:AV14 AS42:AV43">
    <cfRule type="expression" dxfId="1639" priority="7">
      <formula>AND(AD14="",+$C14="Ethiopia (2010)")</formula>
    </cfRule>
    <cfRule type="expression" dxfId="1638" priority="8">
      <formula>OR(AND(AD14="",+$C14="Albania (2015)"),AND(AD14="",+$C14="Croatia (2014)"),AND(AD14="",+$C14="Poland (2014)"),AND(AD14="",+$C14="United States (2011)"),AND(AD14="",+$C14="Bolivia (2009)"),AND(AD14="",+$C14="Colombia (2014)"),AND(AD14="",+$C14="El Salvador (2011)"),AND(AD14="",+$C14="Georgia (2013)"),AND(AD14="",+$C14="Mexico (2012)"),AND(AD14="",+$C14="Mexico (2014)"),AND(AD14="",+$C14="Panama (2016)"),AND(AD14="",+$C14="Peru (2009)"),AND(AD14="",+$C14="Peru (2011)"))</formula>
    </cfRule>
  </conditionalFormatting>
  <conditionalFormatting sqref="T42:W43 Y42:AB43">
    <cfRule type="expression" dxfId="1637" priority="4">
      <formula>AND(T42="",+$C42="Ethiopia (2010)")</formula>
    </cfRule>
    <cfRule type="expression" dxfId="1636" priority="5">
      <formula>OR(AND(T42="",+$C42="Albania (2015)"),AND(T42="",+$C42="Croatia (2014)"),AND(T42="",+$C42="Poland (2014)"),AND(T42="",+$C42="United States (2011)"),AND(T42="",+$C42="Bolivia (2009)"),AND(T42="",+$C42="Colombia (2014)"),AND(T42="",+$C42="El Salvador (2011)"),AND(T42="",+$C42="Georgia (2013)"),AND(T42="",+$C42="Mexico (2012)"),AND(T42="",+$C42="Mexico (2014)"),AND(T42="",+$C42="Panama (2016)"),AND(T42="",+$C42="Peru (2009)"),AND(T42="",+$C42="Peru (2011)"))</formula>
    </cfRule>
  </conditionalFormatting>
  <conditionalFormatting sqref="T42:W43 Y42:AB43 AI42:AL43 AN42:AQ43 AX42:BA43 BC42:BF43">
    <cfRule type="expression" dxfId="1635" priority="1">
      <formula>AND(T42="",+$C42="Argentina (2012)")</formula>
    </cfRule>
  </conditionalFormatting>
  <conditionalFormatting sqref="AI42:AL43 AN42:AQ43 AX42:BA43 BC42:BF43">
    <cfRule type="expression" dxfId="1634" priority="2">
      <formula>AND(AI42="",+$C42="Ethiopia (2010)")</formula>
    </cfRule>
    <cfRule type="expression" dxfId="1633" priority="3">
      <formula>OR(AND(AI42="",+$C42="Albania (2015)"),AND(AI42="",+$C42="Croatia (2014)"),AND(AI42="",+$C42="Poland (2014)"),AND(AI42="",+$C42="United States (2011)"),AND(AI42="",+$C42="Bolivia (2009)"),AND(AI42="",+$C42="Colombia (2014)"),AND(AI42="",+$C42="El Salvador (2011)"),AND(AI42="",+$C42="Georgia (2013)"),AND(AI42="",+$C42="Mexico (2012)"),AND(AI42="",+$C42="Mexico (2014)"),AND(AI42="",+$C42="Panama (2016)"),AND(AI42="",+$C42="Peru (2009)"),AND(AI42="",+$C42="Peru (2011)"))</formula>
    </cfRule>
  </conditionalFormatting>
  <conditionalFormatting sqref="I49">
    <cfRule type="expression" dxfId="1632" priority="669">
      <formula>AND(I49="",+$B50="Argentina (2012)")</formula>
    </cfRule>
  </conditionalFormatting>
  <hyperlinks>
    <hyperlink ref="A1" location="Contents!A1" display="Go to Contents" xr:uid="{32384907-2149-44A5-99F2-D3F0C7B02E32}"/>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autoPageBreaks="0"/>
  </sheetPr>
  <dimension ref="A1:BX178"/>
  <sheetViews>
    <sheetView showGridLines="0" topLeftCell="O1" zoomScale="75" zoomScaleNormal="71" workbookViewId="0">
      <selection activeCell="Y10" sqref="Y10"/>
    </sheetView>
  </sheetViews>
  <sheetFormatPr baseColWidth="10" defaultColWidth="11.33203125" defaultRowHeight="15"/>
  <cols>
    <col min="1" max="2" width="5" style="807" customWidth="1" collapsed="1"/>
    <col min="3" max="3" width="24.1640625" style="54" customWidth="1" collapsed="1"/>
    <col min="4" max="5" width="17.33203125" style="54" customWidth="1" collapsed="1"/>
    <col min="6" max="6" width="17.33203125" style="24" customWidth="1" collapsed="1"/>
    <col min="7" max="7" width="26.6640625" style="24" customWidth="1" collapsed="1"/>
    <col min="8" max="10" width="13.33203125" style="24" customWidth="1" collapsed="1"/>
    <col min="11" max="12" width="15.33203125" style="24" customWidth="1" collapsed="1"/>
    <col min="13" max="16" width="21.83203125" style="24" customWidth="1" collapsed="1"/>
    <col min="17" max="17" width="2.83203125" style="24" customWidth="1" collapsed="1"/>
    <col min="18" max="19" width="11" style="54" customWidth="1" collapsed="1"/>
    <col min="20" max="20" width="17.33203125" style="54" customWidth="1" collapsed="1"/>
    <col min="21" max="21" width="18" style="54" customWidth="1" collapsed="1"/>
    <col min="22" max="22" width="1.6640625" style="54" customWidth="1" collapsed="1"/>
    <col min="23" max="24" width="11" style="54" customWidth="1" collapsed="1"/>
    <col min="25" max="25" width="19.6640625" style="54" customWidth="1" collapsed="1"/>
    <col min="26" max="26" width="17.83203125" style="54" customWidth="1" collapsed="1"/>
    <col min="27" max="27" width="1.6640625" style="54" customWidth="1" collapsed="1"/>
    <col min="28" max="28" width="11" style="54" customWidth="1" collapsed="1"/>
    <col min="29" max="29" width="11.5" style="54" customWidth="1" collapsed="1"/>
    <col min="30" max="31" width="18.33203125" style="54" customWidth="1" collapsed="1"/>
    <col min="32" max="32" width="2.33203125" style="54" customWidth="1" collapsed="1"/>
    <col min="33" max="33" width="9.83203125" style="24" customWidth="1" collapsed="1"/>
    <col min="34" max="34" width="12" style="24" customWidth="1" collapsed="1"/>
    <col min="35" max="35" width="17.33203125" style="24" customWidth="1" collapsed="1"/>
    <col min="36" max="36" width="18.1640625" style="24" customWidth="1" collapsed="1"/>
    <col min="37" max="37" width="1.6640625" style="24" customWidth="1" collapsed="1"/>
    <col min="38" max="38" width="9.83203125" style="24" customWidth="1" collapsed="1"/>
    <col min="39" max="39" width="12" style="24" customWidth="1" collapsed="1"/>
    <col min="40" max="40" width="17.33203125" style="24" customWidth="1" collapsed="1"/>
    <col min="41" max="41" width="17.1640625" style="24" customWidth="1" collapsed="1"/>
    <col min="42" max="42" width="1.6640625" style="24" customWidth="1" collapsed="1"/>
    <col min="43" max="43" width="9.83203125" style="24" customWidth="1" collapsed="1"/>
    <col min="44" max="44" width="11.6640625" style="24" customWidth="1" collapsed="1"/>
    <col min="45" max="45" width="17.33203125" style="24" customWidth="1" collapsed="1"/>
    <col min="46" max="46" width="17.6640625" style="24" customWidth="1" collapsed="1"/>
    <col min="47" max="47" width="2.33203125" style="54" customWidth="1" collapsed="1"/>
    <col min="48" max="48" width="9.83203125" style="24" customWidth="1" collapsed="1"/>
    <col min="49" max="49" width="12.1640625" style="24" customWidth="1" collapsed="1"/>
    <col min="50" max="50" width="17.33203125" style="24" customWidth="1" collapsed="1"/>
    <col min="51" max="51" width="18" style="24" customWidth="1" collapsed="1"/>
    <col min="52" max="52" width="1.6640625" style="24" customWidth="1" collapsed="1"/>
    <col min="53" max="53" width="9.83203125" style="24" customWidth="1" collapsed="1"/>
    <col min="54" max="54" width="12.33203125" style="24" customWidth="1" collapsed="1"/>
    <col min="55" max="55" width="17.33203125" style="24" customWidth="1" collapsed="1"/>
    <col min="56" max="56" width="18.83203125" style="24" customWidth="1" collapsed="1"/>
    <col min="57" max="57" width="1.6640625" style="24" customWidth="1" collapsed="1"/>
    <col min="58" max="58" width="9.83203125" style="24" customWidth="1" collapsed="1"/>
    <col min="59" max="59" width="12.83203125" style="24" customWidth="1" collapsed="1"/>
    <col min="60" max="60" width="17.33203125" style="24" customWidth="1" collapsed="1"/>
    <col min="61" max="61" width="17.83203125" style="24" customWidth="1" collapsed="1"/>
    <col min="62" max="76" width="11.33203125" style="24"/>
    <col min="77" max="16384" width="11.33203125" style="24" collapsed="1"/>
  </cols>
  <sheetData>
    <row r="1" spans="1:61" ht="41" customHeight="1">
      <c r="A1" s="806" t="s">
        <v>209</v>
      </c>
    </row>
    <row r="2" spans="1:61" ht="41" customHeight="1">
      <c r="A2" s="806"/>
    </row>
    <row r="3" spans="1:61" ht="21">
      <c r="B3" s="808" t="s">
        <v>448</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row>
    <row r="4" spans="1:61" ht="16" customHeight="1">
      <c r="B4" s="809" t="s">
        <v>0</v>
      </c>
      <c r="C4" s="512"/>
      <c r="D4" s="512"/>
      <c r="E4" s="512"/>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row>
    <row r="5" spans="1:61" s="26" customFormat="1" ht="16" customHeight="1" thickBot="1">
      <c r="A5" s="810"/>
      <c r="B5" s="810"/>
      <c r="C5" s="513"/>
      <c r="D5" s="261"/>
      <c r="E5" s="261"/>
      <c r="F5" s="100"/>
      <c r="G5" s="102"/>
      <c r="H5" s="100"/>
      <c r="I5" s="100"/>
      <c r="J5" s="97"/>
      <c r="K5" s="100"/>
      <c r="L5" s="100"/>
      <c r="M5" s="100"/>
      <c r="N5" s="100"/>
      <c r="O5" s="100"/>
      <c r="P5" s="100"/>
      <c r="R5" s="99"/>
      <c r="S5" s="99"/>
      <c r="T5" s="99"/>
      <c r="U5" s="99"/>
      <c r="V5" s="99"/>
      <c r="W5" s="99"/>
      <c r="X5" s="99"/>
      <c r="Y5" s="99"/>
      <c r="Z5" s="99"/>
      <c r="AA5" s="99"/>
      <c r="AB5" s="99"/>
      <c r="AC5" s="99"/>
      <c r="AD5" s="99"/>
      <c r="AE5" s="99"/>
      <c r="AF5" s="99"/>
      <c r="AG5" s="100"/>
      <c r="AH5" s="100"/>
      <c r="AI5" s="100"/>
      <c r="AJ5" s="100"/>
      <c r="AK5" s="100"/>
      <c r="AL5" s="100"/>
      <c r="AM5" s="100"/>
      <c r="AN5" s="100"/>
      <c r="AO5" s="100"/>
      <c r="AP5" s="100"/>
      <c r="AQ5" s="100"/>
      <c r="AR5" s="100"/>
      <c r="AS5" s="100"/>
      <c r="AT5" s="100"/>
      <c r="AU5" s="99"/>
      <c r="AV5" s="100"/>
      <c r="AW5" s="100"/>
      <c r="AX5" s="100"/>
      <c r="AY5" s="100"/>
      <c r="AZ5" s="100"/>
      <c r="BA5" s="100"/>
      <c r="BB5" s="100"/>
      <c r="BC5" s="100"/>
      <c r="BD5" s="100"/>
      <c r="BE5" s="100"/>
      <c r="BF5" s="100"/>
      <c r="BG5" s="100"/>
      <c r="BH5" s="100"/>
      <c r="BI5" s="100"/>
    </row>
    <row r="6" spans="1:61" ht="26.5" customHeight="1" thickBot="1">
      <c r="C6" s="1174" t="s">
        <v>3</v>
      </c>
      <c r="D6" s="1223" t="s">
        <v>1</v>
      </c>
      <c r="E6" s="1174" t="s">
        <v>4</v>
      </c>
      <c r="F6" s="1225" t="s">
        <v>85</v>
      </c>
      <c r="G6" s="1174" t="s">
        <v>240</v>
      </c>
      <c r="H6" s="1227" t="s">
        <v>402</v>
      </c>
      <c r="I6" s="1226" t="s">
        <v>360</v>
      </c>
      <c r="J6" s="1226" t="s">
        <v>298</v>
      </c>
      <c r="K6" s="1227" t="s">
        <v>244</v>
      </c>
      <c r="L6" s="1226" t="s">
        <v>361</v>
      </c>
      <c r="M6" s="1232" t="s">
        <v>243</v>
      </c>
      <c r="N6" s="1177" t="s">
        <v>362</v>
      </c>
      <c r="O6" s="1177" t="s">
        <v>363</v>
      </c>
      <c r="P6" s="1177" t="s">
        <v>364</v>
      </c>
      <c r="Q6" s="94"/>
      <c r="R6" s="1241" t="s">
        <v>266</v>
      </c>
      <c r="S6" s="1241"/>
      <c r="T6" s="1241"/>
      <c r="U6" s="1241"/>
      <c r="V6" s="1241"/>
      <c r="W6" s="1241"/>
      <c r="X6" s="1241"/>
      <c r="Y6" s="1241"/>
      <c r="Z6" s="1241"/>
      <c r="AA6" s="1241"/>
      <c r="AB6" s="1241"/>
      <c r="AC6" s="1241"/>
      <c r="AD6" s="1241"/>
      <c r="AE6" s="1241"/>
      <c r="AF6" s="1241"/>
      <c r="AG6" s="1241"/>
      <c r="AH6" s="1241"/>
      <c r="AI6" s="1241"/>
      <c r="AJ6" s="1241"/>
      <c r="AK6" s="1241"/>
      <c r="AL6" s="1241"/>
      <c r="AM6" s="1241"/>
      <c r="AN6" s="1241"/>
      <c r="AO6" s="1241"/>
      <c r="AP6" s="1241"/>
      <c r="AQ6" s="1241"/>
      <c r="AR6" s="1241"/>
      <c r="AS6" s="1241"/>
      <c r="AT6" s="1241"/>
      <c r="AU6" s="1241"/>
      <c r="AV6" s="1241"/>
      <c r="AW6" s="1241"/>
      <c r="AX6" s="1241"/>
      <c r="AY6" s="1241"/>
      <c r="AZ6" s="1241"/>
      <c r="BA6" s="1241"/>
      <c r="BB6" s="1241"/>
      <c r="BC6" s="1241"/>
      <c r="BD6" s="1241"/>
      <c r="BE6" s="1241"/>
      <c r="BF6" s="1241"/>
      <c r="BG6" s="1241"/>
      <c r="BH6" s="1241"/>
      <c r="BI6" s="1241"/>
    </row>
    <row r="7" spans="1:61" s="27" customFormat="1" ht="15" customHeight="1">
      <c r="A7" s="811"/>
      <c r="B7" s="811"/>
      <c r="C7" s="1174"/>
      <c r="D7" s="1223"/>
      <c r="E7" s="1174"/>
      <c r="F7" s="1225"/>
      <c r="G7" s="1174"/>
      <c r="H7" s="1227"/>
      <c r="I7" s="1227"/>
      <c r="J7" s="1227"/>
      <c r="K7" s="1227"/>
      <c r="L7" s="1227"/>
      <c r="M7" s="1232"/>
      <c r="N7" s="1177"/>
      <c r="O7" s="1177"/>
      <c r="P7" s="1177"/>
      <c r="Q7" s="104"/>
      <c r="R7" s="1235">
        <v>1.25</v>
      </c>
      <c r="S7" s="1236"/>
      <c r="T7" s="1236"/>
      <c r="U7" s="1236"/>
      <c r="V7" s="1236"/>
      <c r="W7" s="1236"/>
      <c r="X7" s="1236"/>
      <c r="Y7" s="1236"/>
      <c r="Z7" s="1236"/>
      <c r="AA7" s="1236"/>
      <c r="AB7" s="1236"/>
      <c r="AC7" s="1236"/>
      <c r="AD7" s="1236"/>
      <c r="AE7" s="1237"/>
      <c r="AF7" s="104"/>
      <c r="AG7" s="1235">
        <v>2.5</v>
      </c>
      <c r="AH7" s="1236"/>
      <c r="AI7" s="1236"/>
      <c r="AJ7" s="1236"/>
      <c r="AK7" s="1236"/>
      <c r="AL7" s="1236"/>
      <c r="AM7" s="1236"/>
      <c r="AN7" s="1236"/>
      <c r="AO7" s="1236"/>
      <c r="AP7" s="1236"/>
      <c r="AQ7" s="1236"/>
      <c r="AR7" s="1236"/>
      <c r="AS7" s="1236"/>
      <c r="AT7" s="1237"/>
      <c r="AU7" s="104"/>
      <c r="AV7" s="1235">
        <v>4</v>
      </c>
      <c r="AW7" s="1236"/>
      <c r="AX7" s="1236"/>
      <c r="AY7" s="1236"/>
      <c r="AZ7" s="1236"/>
      <c r="BA7" s="1236"/>
      <c r="BB7" s="1236"/>
      <c r="BC7" s="1236"/>
      <c r="BD7" s="1236"/>
      <c r="BE7" s="1236"/>
      <c r="BF7" s="1236"/>
      <c r="BG7" s="1236"/>
      <c r="BH7" s="1236"/>
      <c r="BI7" s="1237"/>
    </row>
    <row r="8" spans="1:61" s="27" customFormat="1" ht="15.75" customHeight="1" thickBot="1">
      <c r="A8" s="811"/>
      <c r="B8" s="811"/>
      <c r="C8" s="1174"/>
      <c r="D8" s="1223"/>
      <c r="E8" s="1174"/>
      <c r="F8" s="1225"/>
      <c r="G8" s="1174"/>
      <c r="H8" s="1227"/>
      <c r="I8" s="1227"/>
      <c r="J8" s="1227"/>
      <c r="K8" s="1227"/>
      <c r="L8" s="1227"/>
      <c r="M8" s="1232"/>
      <c r="N8" s="1177"/>
      <c r="O8" s="1177"/>
      <c r="P8" s="1177"/>
      <c r="Q8" s="104"/>
      <c r="R8" s="1238" t="s">
        <v>86</v>
      </c>
      <c r="S8" s="1239"/>
      <c r="T8" s="1239"/>
      <c r="U8" s="1239"/>
      <c r="V8" s="1239"/>
      <c r="W8" s="1239"/>
      <c r="X8" s="1239"/>
      <c r="Y8" s="1239"/>
      <c r="Z8" s="1239"/>
      <c r="AA8" s="1239"/>
      <c r="AB8" s="1239"/>
      <c r="AC8" s="1239"/>
      <c r="AD8" s="1239"/>
      <c r="AE8" s="1240"/>
      <c r="AF8" s="104"/>
      <c r="AG8" s="1238" t="s">
        <v>86</v>
      </c>
      <c r="AH8" s="1239"/>
      <c r="AI8" s="1239"/>
      <c r="AJ8" s="1239"/>
      <c r="AK8" s="1239"/>
      <c r="AL8" s="1239"/>
      <c r="AM8" s="1239"/>
      <c r="AN8" s="1239"/>
      <c r="AO8" s="1239"/>
      <c r="AP8" s="1239"/>
      <c r="AQ8" s="1239"/>
      <c r="AR8" s="1239"/>
      <c r="AS8" s="1239"/>
      <c r="AT8" s="1240"/>
      <c r="AU8" s="104"/>
      <c r="AV8" s="1238" t="s">
        <v>86</v>
      </c>
      <c r="AW8" s="1239"/>
      <c r="AX8" s="1239"/>
      <c r="AY8" s="1239"/>
      <c r="AZ8" s="1239"/>
      <c r="BA8" s="1239"/>
      <c r="BB8" s="1239"/>
      <c r="BC8" s="1239"/>
      <c r="BD8" s="1239"/>
      <c r="BE8" s="1239"/>
      <c r="BF8" s="1239"/>
      <c r="BG8" s="1239"/>
      <c r="BH8" s="1239"/>
      <c r="BI8" s="1240"/>
    </row>
    <row r="9" spans="1:61" s="27" customFormat="1" ht="21.75" customHeight="1" thickBot="1">
      <c r="A9" s="811"/>
      <c r="B9" s="811"/>
      <c r="C9" s="1174"/>
      <c r="D9" s="1223"/>
      <c r="E9" s="1174"/>
      <c r="F9" s="1225"/>
      <c r="G9" s="1174"/>
      <c r="H9" s="1227"/>
      <c r="I9" s="1227"/>
      <c r="J9" s="1227"/>
      <c r="K9" s="1227"/>
      <c r="L9" s="1227"/>
      <c r="M9" s="1232"/>
      <c r="N9" s="1177"/>
      <c r="O9" s="1177"/>
      <c r="P9" s="1177"/>
      <c r="Q9" s="104"/>
      <c r="R9" s="1229" t="s">
        <v>9</v>
      </c>
      <c r="S9" s="1230"/>
      <c r="T9" s="1230"/>
      <c r="U9" s="1231"/>
      <c r="V9" s="104"/>
      <c r="W9" s="1229" t="s">
        <v>6</v>
      </c>
      <c r="X9" s="1230"/>
      <c r="Y9" s="1230"/>
      <c r="Z9" s="1231"/>
      <c r="AA9" s="104"/>
      <c r="AB9" s="1229" t="s">
        <v>7</v>
      </c>
      <c r="AC9" s="1230"/>
      <c r="AD9" s="1230"/>
      <c r="AE9" s="1231"/>
      <c r="AF9" s="104"/>
      <c r="AG9" s="1229" t="s">
        <v>9</v>
      </c>
      <c r="AH9" s="1230"/>
      <c r="AI9" s="1230"/>
      <c r="AJ9" s="1231"/>
      <c r="AK9" s="104"/>
      <c r="AL9" s="1229" t="s">
        <v>6</v>
      </c>
      <c r="AM9" s="1230"/>
      <c r="AN9" s="1230"/>
      <c r="AO9" s="1231"/>
      <c r="AP9" s="104"/>
      <c r="AQ9" s="1229" t="s">
        <v>7</v>
      </c>
      <c r="AR9" s="1230"/>
      <c r="AS9" s="1230"/>
      <c r="AT9" s="1231"/>
      <c r="AU9" s="104"/>
      <c r="AV9" s="1229" t="s">
        <v>9</v>
      </c>
      <c r="AW9" s="1230"/>
      <c r="AX9" s="1230"/>
      <c r="AY9" s="1231"/>
      <c r="AZ9" s="104"/>
      <c r="BA9" s="1229" t="s">
        <v>6</v>
      </c>
      <c r="BB9" s="1230"/>
      <c r="BC9" s="1230"/>
      <c r="BD9" s="1231"/>
      <c r="BE9" s="104"/>
      <c r="BF9" s="1229" t="s">
        <v>7</v>
      </c>
      <c r="BG9" s="1230"/>
      <c r="BH9" s="1230"/>
      <c r="BI9" s="1231"/>
    </row>
    <row r="10" spans="1:61" s="29" customFormat="1" ht="47" thickTop="1" thickBot="1">
      <c r="A10" s="812"/>
      <c r="B10" s="812"/>
      <c r="C10" s="1175"/>
      <c r="D10" s="1224"/>
      <c r="E10" s="1175"/>
      <c r="F10" s="1185"/>
      <c r="G10" s="1175"/>
      <c r="H10" s="1228"/>
      <c r="I10" s="1228"/>
      <c r="J10" s="1228"/>
      <c r="K10" s="1228"/>
      <c r="L10" s="1228"/>
      <c r="M10" s="1233"/>
      <c r="N10" s="1178"/>
      <c r="O10" s="1178"/>
      <c r="P10" s="1178"/>
      <c r="Q10" s="104"/>
      <c r="R10" s="105" t="s">
        <v>230</v>
      </c>
      <c r="S10" s="92" t="s">
        <v>231</v>
      </c>
      <c r="T10" s="92" t="s">
        <v>89</v>
      </c>
      <c r="U10" s="92" t="s">
        <v>88</v>
      </c>
      <c r="V10" s="103"/>
      <c r="W10" s="105" t="s">
        <v>230</v>
      </c>
      <c r="X10" s="92" t="s">
        <v>231</v>
      </c>
      <c r="Y10" s="569" t="s">
        <v>89</v>
      </c>
      <c r="Z10" s="105" t="s">
        <v>88</v>
      </c>
      <c r="AA10" s="103"/>
      <c r="AB10" s="105" t="s">
        <v>230</v>
      </c>
      <c r="AC10" s="92" t="s">
        <v>231</v>
      </c>
      <c r="AD10" s="93" t="s">
        <v>89</v>
      </c>
      <c r="AE10" s="105" t="s">
        <v>88</v>
      </c>
      <c r="AF10" s="103"/>
      <c r="AG10" s="105" t="s">
        <v>230</v>
      </c>
      <c r="AH10" s="92" t="s">
        <v>231</v>
      </c>
      <c r="AI10" s="92" t="s">
        <v>89</v>
      </c>
      <c r="AJ10" s="92" t="s">
        <v>88</v>
      </c>
      <c r="AK10" s="103"/>
      <c r="AL10" s="105" t="s">
        <v>230</v>
      </c>
      <c r="AM10" s="92" t="s">
        <v>231</v>
      </c>
      <c r="AN10" s="569" t="s">
        <v>89</v>
      </c>
      <c r="AO10" s="105" t="s">
        <v>88</v>
      </c>
      <c r="AP10" s="103"/>
      <c r="AQ10" s="105" t="s">
        <v>230</v>
      </c>
      <c r="AR10" s="92" t="s">
        <v>231</v>
      </c>
      <c r="AS10" s="93" t="s">
        <v>89</v>
      </c>
      <c r="AT10" s="105" t="s">
        <v>88</v>
      </c>
      <c r="AU10" s="103"/>
      <c r="AV10" s="105" t="s">
        <v>230</v>
      </c>
      <c r="AW10" s="92" t="s">
        <v>231</v>
      </c>
      <c r="AX10" s="92" t="s">
        <v>89</v>
      </c>
      <c r="AY10" s="92" t="s">
        <v>88</v>
      </c>
      <c r="AZ10" s="103"/>
      <c r="BA10" s="105" t="s">
        <v>230</v>
      </c>
      <c r="BB10" s="92" t="s">
        <v>231</v>
      </c>
      <c r="BC10" s="569" t="s">
        <v>89</v>
      </c>
      <c r="BD10" s="105" t="s">
        <v>88</v>
      </c>
      <c r="BE10" s="103"/>
      <c r="BF10" s="105" t="s">
        <v>230</v>
      </c>
      <c r="BG10" s="92" t="s">
        <v>231</v>
      </c>
      <c r="BH10" s="93" t="s">
        <v>89</v>
      </c>
      <c r="BI10" s="98" t="s">
        <v>88</v>
      </c>
    </row>
    <row r="11" spans="1:61" s="275" customFormat="1">
      <c r="A11" s="555"/>
      <c r="B11" s="470">
        <f>B10+1</f>
        <v>1</v>
      </c>
      <c r="C11" s="576" t="s">
        <v>709</v>
      </c>
      <c r="D11" s="577" t="s">
        <v>498</v>
      </c>
      <c r="E11" s="565" t="s">
        <v>498</v>
      </c>
      <c r="F11" s="299">
        <v>2880703</v>
      </c>
      <c r="G11" s="654"/>
      <c r="H11" s="315">
        <v>86.675567999999998</v>
      </c>
      <c r="I11" s="315">
        <v>103.44284</v>
      </c>
      <c r="J11" s="316">
        <v>111.40497000000001</v>
      </c>
      <c r="K11" s="316">
        <v>55.653664999999997</v>
      </c>
      <c r="L11" s="316">
        <v>55.587502999999998</v>
      </c>
      <c r="M11" s="654"/>
      <c r="N11" s="315">
        <v>1.4935864183211494</v>
      </c>
      <c r="O11" s="315">
        <v>2.9871728366422987</v>
      </c>
      <c r="P11" s="315">
        <v>4.7794765386276774</v>
      </c>
      <c r="Q11" s="307"/>
      <c r="R11" s="653"/>
      <c r="S11" s="653"/>
      <c r="T11" s="655"/>
      <c r="U11" s="653"/>
      <c r="V11" s="304"/>
      <c r="W11" s="653"/>
      <c r="X11" s="653"/>
      <c r="Y11" s="655"/>
      <c r="Z11" s="653"/>
      <c r="AA11" s="304"/>
      <c r="AB11" s="653"/>
      <c r="AC11" s="653"/>
      <c r="AD11" s="655"/>
      <c r="AE11" s="653"/>
      <c r="AF11" s="317"/>
      <c r="AG11" s="653"/>
      <c r="AH11" s="653"/>
      <c r="AI11" s="655"/>
      <c r="AJ11" s="653"/>
      <c r="AK11" s="304"/>
      <c r="AL11" s="283">
        <f>'11.Pov-Pov &amp; sq pov gap PDI P05'!AL11</f>
        <v>1.0999999999999999E-2</v>
      </c>
      <c r="AM11" s="283">
        <f>'11.Pov-Pov &amp; sq pov gap PDI P05'!AM11</f>
        <v>4.0000000000000001E-3</v>
      </c>
      <c r="AN11" s="299">
        <f>'11.Pov-Pov &amp; sq pov gap PDI P05'!AN11</f>
        <v>28915056.362499997</v>
      </c>
      <c r="AO11" s="653"/>
      <c r="AP11" s="653"/>
      <c r="AQ11" s="283">
        <f>'11.Pov-Pov &amp; sq pov gap PDI P05'!AQ11</f>
        <v>1.7999999999999999E-2</v>
      </c>
      <c r="AR11" s="283">
        <f>'11.Pov-Pov &amp; sq pov gap PDI P05'!AR11</f>
        <v>6.0000000000000001E-3</v>
      </c>
      <c r="AS11" s="299">
        <f>'11.Pov-Pov &amp; sq pov gap PDI P05'!AS11</f>
        <v>47315546.774999999</v>
      </c>
      <c r="AT11" s="653"/>
      <c r="AU11" s="317"/>
      <c r="AV11" s="653"/>
      <c r="AW11" s="653"/>
      <c r="AX11" s="655"/>
      <c r="AY11" s="653"/>
      <c r="AZ11" s="304"/>
      <c r="BA11" s="653"/>
      <c r="BB11" s="653"/>
      <c r="BC11" s="655"/>
      <c r="BD11" s="653"/>
      <c r="BE11" s="304"/>
      <c r="BF11" s="653"/>
      <c r="BG11" s="653"/>
      <c r="BH11" s="655"/>
      <c r="BI11" s="653"/>
    </row>
    <row r="12" spans="1:61" s="255" customFormat="1" ht="15" customHeight="1">
      <c r="A12" s="813"/>
      <c r="B12" s="470">
        <f t="shared" ref="B12:B19" si="0">B11+1</f>
        <v>2</v>
      </c>
      <c r="C12" s="576" t="s">
        <v>10</v>
      </c>
      <c r="D12" s="289" t="s">
        <v>272</v>
      </c>
      <c r="E12" s="289" t="s">
        <v>504</v>
      </c>
      <c r="F12" s="299">
        <v>36138213</v>
      </c>
      <c r="G12" s="314">
        <v>992338992068.46851</v>
      </c>
      <c r="H12" s="315"/>
      <c r="I12" s="318"/>
      <c r="J12" s="316">
        <v>110.61845069336503</v>
      </c>
      <c r="K12" s="316">
        <v>1.3525982000000001</v>
      </c>
      <c r="L12" s="316">
        <v>2.7683819999999999</v>
      </c>
      <c r="M12" s="314"/>
      <c r="N12" s="629"/>
      <c r="O12" s="629"/>
      <c r="P12" s="629"/>
      <c r="Q12" s="307"/>
      <c r="R12" s="283">
        <v>3.2599599999999999E-2</v>
      </c>
      <c r="S12" s="283">
        <v>2.9356799999999999E-2</v>
      </c>
      <c r="T12" s="299">
        <v>537504150.38487744</v>
      </c>
      <c r="U12" s="283"/>
      <c r="V12" s="304"/>
      <c r="W12" s="283">
        <v>6.8369999999999998E-4</v>
      </c>
      <c r="X12" s="283">
        <v>3.3789999999999997E-4</v>
      </c>
      <c r="Y12" s="299">
        <v>11272886.404070625</v>
      </c>
      <c r="Z12" s="283"/>
      <c r="AA12" s="304"/>
      <c r="AB12" s="283">
        <v>1.1567999999999999E-3</v>
      </c>
      <c r="AC12" s="283">
        <v>5.3450000000000004E-4</v>
      </c>
      <c r="AD12" s="299">
        <v>19073387.439269997</v>
      </c>
      <c r="AE12" s="283"/>
      <c r="AF12" s="317"/>
      <c r="AG12" s="283">
        <v>4.7816999999999998E-2</v>
      </c>
      <c r="AH12" s="283">
        <v>3.7617100000000001E-2</v>
      </c>
      <c r="AI12" s="299">
        <v>1576819099.5566626</v>
      </c>
      <c r="AJ12" s="283"/>
      <c r="AK12" s="304"/>
      <c r="AL12" s="283">
        <v>5.1361999999999996E-3</v>
      </c>
      <c r="AM12" s="283">
        <v>2.1459000000000001E-3</v>
      </c>
      <c r="AN12" s="299">
        <v>169371944.26967248</v>
      </c>
      <c r="AO12" s="283"/>
      <c r="AP12" s="304"/>
      <c r="AQ12" s="283">
        <v>8.3803000000000002E-3</v>
      </c>
      <c r="AR12" s="283">
        <v>3.5777000000000001E-3</v>
      </c>
      <c r="AS12" s="299">
        <v>276349773.09355873</v>
      </c>
      <c r="AT12" s="283"/>
      <c r="AU12" s="317"/>
      <c r="AV12" s="283">
        <v>7.6910099999999995E-2</v>
      </c>
      <c r="AW12" s="283">
        <v>5.2810700000000002E-2</v>
      </c>
      <c r="AX12" s="299">
        <v>4057914620.4508977</v>
      </c>
      <c r="AY12" s="283"/>
      <c r="AZ12" s="304"/>
      <c r="BA12" s="283">
        <v>1.8507699999999998E-2</v>
      </c>
      <c r="BB12" s="283">
        <v>7.7035999999999997E-3</v>
      </c>
      <c r="BC12" s="299">
        <v>976499398.92054594</v>
      </c>
      <c r="BD12" s="283"/>
      <c r="BE12" s="304"/>
      <c r="BF12" s="283">
        <v>3.2662299999999998E-2</v>
      </c>
      <c r="BG12" s="283">
        <v>1.33858E-2</v>
      </c>
      <c r="BH12" s="299">
        <v>1723321445.5260539</v>
      </c>
      <c r="BI12" s="283"/>
    </row>
    <row r="13" spans="1:61" s="255" customFormat="1" ht="15" customHeight="1">
      <c r="A13" s="813"/>
      <c r="B13" s="470">
        <f t="shared" si="0"/>
        <v>3</v>
      </c>
      <c r="C13" s="576" t="s">
        <v>11</v>
      </c>
      <c r="D13" s="289" t="s">
        <v>499</v>
      </c>
      <c r="E13" s="289" t="s">
        <v>499</v>
      </c>
      <c r="F13" s="299">
        <v>2965466.5331904572</v>
      </c>
      <c r="G13" s="314">
        <v>1314289259225.2319</v>
      </c>
      <c r="H13" s="315">
        <v>76.379600999999994</v>
      </c>
      <c r="I13" s="318">
        <v>107.65000999999999</v>
      </c>
      <c r="J13" s="316">
        <v>107.65000999999999</v>
      </c>
      <c r="K13" s="316">
        <v>196.18862999999999</v>
      </c>
      <c r="L13" s="316">
        <v>183.77959999999999</v>
      </c>
      <c r="M13" s="314">
        <v>4753138126.0897293</v>
      </c>
      <c r="N13" s="629">
        <v>1.8807160668434364</v>
      </c>
      <c r="O13" s="629">
        <v>3.7614321336868728</v>
      </c>
      <c r="P13" s="629">
        <v>6.0182914138989965</v>
      </c>
      <c r="Q13" s="307"/>
      <c r="R13" s="283">
        <v>0.124050776323494</v>
      </c>
      <c r="S13" s="283">
        <v>9.2436015595372206E-2</v>
      </c>
      <c r="T13" s="299">
        <v>167839969.18165007</v>
      </c>
      <c r="U13" s="283">
        <v>3.5311401589696111E-2</v>
      </c>
      <c r="V13" s="304"/>
      <c r="W13" s="283">
        <v>3.85720119578363E-2</v>
      </c>
      <c r="X13" s="283">
        <v>2.3168040453707101E-2</v>
      </c>
      <c r="Y13" s="299">
        <v>52187704.826570958</v>
      </c>
      <c r="Z13" s="283">
        <v>1.0979631443932871E-2</v>
      </c>
      <c r="AA13" s="304"/>
      <c r="AB13" s="283">
        <v>4.6562292517481597E-2</v>
      </c>
      <c r="AC13" s="283">
        <v>2.73241966544975E-2</v>
      </c>
      <c r="AD13" s="299">
        <v>62998507.327204853</v>
      </c>
      <c r="AE13" s="283">
        <v>1.3254087227427561E-2</v>
      </c>
      <c r="AF13" s="317"/>
      <c r="AG13" s="283">
        <v>0.21428149211412501</v>
      </c>
      <c r="AH13" s="283">
        <v>0.15344224786319399</v>
      </c>
      <c r="AI13" s="299">
        <v>579843191.61122918</v>
      </c>
      <c r="AJ13" s="283">
        <v>0.12199165608684921</v>
      </c>
      <c r="AK13" s="304"/>
      <c r="AL13" s="283">
        <v>0.11364493582426199</v>
      </c>
      <c r="AM13" s="283">
        <v>6.4041525254002696E-2</v>
      </c>
      <c r="AN13" s="299">
        <v>307521856.64125139</v>
      </c>
      <c r="AO13" s="283">
        <v>6.4698699781788341E-2</v>
      </c>
      <c r="AP13" s="304"/>
      <c r="AQ13" s="283">
        <v>0.13751701410766601</v>
      </c>
      <c r="AR13" s="283">
        <v>7.7166942219140597E-2</v>
      </c>
      <c r="AS13" s="299">
        <v>372119419.06101418</v>
      </c>
      <c r="AT13" s="283">
        <v>7.8289207927383794E-2</v>
      </c>
      <c r="AU13" s="317"/>
      <c r="AV13" s="283">
        <v>0.31915982844945501</v>
      </c>
      <c r="AW13" s="283">
        <v>0.22521937986108301</v>
      </c>
      <c r="AX13" s="299">
        <v>1381828373.408273</v>
      </c>
      <c r="AY13" s="283">
        <v>0.29071917052515023</v>
      </c>
      <c r="AZ13" s="304"/>
      <c r="BA13" s="283">
        <v>0.233103230449904</v>
      </c>
      <c r="BB13" s="283">
        <v>0.132756652070948</v>
      </c>
      <c r="BC13" s="299">
        <v>1009239349.8695487</v>
      </c>
      <c r="BD13" s="283">
        <v>0.21233116376944447</v>
      </c>
      <c r="BE13" s="304"/>
      <c r="BF13" s="283">
        <v>0.27311435995118699</v>
      </c>
      <c r="BG13" s="283">
        <v>0.15831416728320599</v>
      </c>
      <c r="BH13" s="299">
        <v>1182470781.4867067</v>
      </c>
      <c r="BI13" s="283">
        <v>0.24877686070097266</v>
      </c>
    </row>
    <row r="14" spans="1:61" s="255" customFormat="1" ht="15" customHeight="1">
      <c r="A14" s="813"/>
      <c r="B14" s="470">
        <f t="shared" si="0"/>
        <v>4</v>
      </c>
      <c r="C14" s="792" t="s">
        <v>713</v>
      </c>
      <c r="D14" s="289">
        <v>2015</v>
      </c>
      <c r="E14" s="289">
        <v>2016</v>
      </c>
      <c r="F14" s="578">
        <v>9489616</v>
      </c>
      <c r="G14" s="654"/>
      <c r="H14" s="822"/>
      <c r="I14" s="823"/>
      <c r="J14" s="824"/>
      <c r="K14" s="316">
        <v>759.62347</v>
      </c>
      <c r="L14" s="316">
        <v>0.18324347999999999</v>
      </c>
      <c r="M14" s="654"/>
      <c r="N14" s="825"/>
      <c r="O14" s="825"/>
      <c r="P14" s="825"/>
      <c r="Q14" s="307"/>
      <c r="R14" s="653"/>
      <c r="S14" s="653"/>
      <c r="T14" s="655"/>
      <c r="U14" s="653"/>
      <c r="V14" s="304"/>
      <c r="W14" s="653"/>
      <c r="X14" s="653"/>
      <c r="Y14" s="655"/>
      <c r="Z14" s="653"/>
      <c r="AA14" s="304"/>
      <c r="AB14" s="653"/>
      <c r="AC14" s="653"/>
      <c r="AD14" s="655"/>
      <c r="AE14" s="653"/>
      <c r="AF14" s="317"/>
      <c r="AG14" s="653"/>
      <c r="AH14" s="653"/>
      <c r="AI14" s="655"/>
      <c r="AJ14" s="653"/>
      <c r="AK14" s="304"/>
      <c r="AL14" s="653"/>
      <c r="AM14" s="653"/>
      <c r="AN14" s="655"/>
      <c r="AO14" s="653"/>
      <c r="AP14" s="304"/>
      <c r="AQ14" s="653"/>
      <c r="AR14" s="653"/>
      <c r="AS14" s="655"/>
      <c r="AT14" s="653"/>
      <c r="AU14" s="317"/>
      <c r="AV14" s="653"/>
      <c r="AW14" s="653"/>
      <c r="AX14" s="655"/>
      <c r="AY14" s="653"/>
      <c r="AZ14" s="304"/>
      <c r="BA14" s="653"/>
      <c r="BB14" s="653"/>
      <c r="BC14" s="655"/>
      <c r="BD14" s="653"/>
      <c r="BE14" s="304"/>
      <c r="BF14" s="653"/>
      <c r="BG14" s="653"/>
      <c r="BH14" s="655"/>
      <c r="BI14" s="653"/>
    </row>
    <row r="15" spans="1:61" s="255" customFormat="1" ht="15" customHeight="1">
      <c r="A15" s="813"/>
      <c r="B15" s="470">
        <f t="shared" si="0"/>
        <v>5</v>
      </c>
      <c r="C15" s="576" t="s">
        <v>12</v>
      </c>
      <c r="D15" s="289" t="s">
        <v>500</v>
      </c>
      <c r="E15" s="289" t="s">
        <v>500</v>
      </c>
      <c r="F15" s="299">
        <v>10232625</v>
      </c>
      <c r="G15" s="314">
        <v>119460620000</v>
      </c>
      <c r="H15" s="315">
        <v>68.295169999999999</v>
      </c>
      <c r="I15" s="318">
        <v>109.883</v>
      </c>
      <c r="J15" s="316">
        <v>97.559483999999998</v>
      </c>
      <c r="K15" s="316">
        <v>2.5707952999999999</v>
      </c>
      <c r="L15" s="316">
        <v>2.9061056999999999</v>
      </c>
      <c r="M15" s="314">
        <v>32529528087.808929</v>
      </c>
      <c r="N15" s="629">
        <v>1.4024409843539822</v>
      </c>
      <c r="O15" s="629">
        <v>2.8048819687079645</v>
      </c>
      <c r="P15" s="629">
        <v>4.4878111499327433</v>
      </c>
      <c r="Q15" s="307"/>
      <c r="R15" s="283">
        <v>4.7199999999999999E-2</v>
      </c>
      <c r="S15" s="283">
        <v>2.8029999999999999E-2</v>
      </c>
      <c r="T15" s="299">
        <v>220359579.375</v>
      </c>
      <c r="U15" s="283">
        <v>6.7741400606910135E-3</v>
      </c>
      <c r="V15" s="304"/>
      <c r="W15" s="283">
        <v>3.5119999999999998E-2</v>
      </c>
      <c r="X15" s="283">
        <v>1.9019999999999999E-2</v>
      </c>
      <c r="Y15" s="299">
        <v>163962466.6875</v>
      </c>
      <c r="Z15" s="283">
        <v>5.040419468887042E-3</v>
      </c>
      <c r="AA15" s="304"/>
      <c r="AB15" s="283">
        <v>4.6719999999999998E-2</v>
      </c>
      <c r="AC15" s="283">
        <v>2.8840000000000001E-2</v>
      </c>
      <c r="AD15" s="299">
        <v>218118634.5</v>
      </c>
      <c r="AE15" s="283">
        <v>6.7052505007517823E-3</v>
      </c>
      <c r="AF15" s="317"/>
      <c r="AG15" s="283">
        <v>0.1007</v>
      </c>
      <c r="AH15" s="283">
        <v>6.5199999999999994E-2</v>
      </c>
      <c r="AI15" s="299">
        <v>940263120.46875</v>
      </c>
      <c r="AJ15" s="283">
        <v>2.8904911191168857E-2</v>
      </c>
      <c r="AK15" s="304"/>
      <c r="AL15" s="283">
        <v>8.2299999999999998E-2</v>
      </c>
      <c r="AM15" s="283">
        <v>5.0900000000000001E-2</v>
      </c>
      <c r="AN15" s="299">
        <v>768457346.71875</v>
      </c>
      <c r="AO15" s="283">
        <v>2.3623378262494509E-2</v>
      </c>
      <c r="AP15" s="304"/>
      <c r="AQ15" s="283">
        <v>9.7900000000000001E-2</v>
      </c>
      <c r="AR15" s="283">
        <v>6.3839999999999994E-2</v>
      </c>
      <c r="AS15" s="299">
        <v>914118763.59375</v>
      </c>
      <c r="AT15" s="283">
        <v>2.81011996585445E-2</v>
      </c>
      <c r="AU15" s="317"/>
      <c r="AV15" s="283">
        <v>0.16225000000000001</v>
      </c>
      <c r="AW15" s="283">
        <v>0.10680000000000001</v>
      </c>
      <c r="AX15" s="299">
        <v>2423955373.125</v>
      </c>
      <c r="AY15" s="283">
        <v>7.4515540667601146E-2</v>
      </c>
      <c r="AZ15" s="304"/>
      <c r="BA15" s="283">
        <v>0.14146</v>
      </c>
      <c r="BB15" s="283">
        <v>8.9109999999999995E-2</v>
      </c>
      <c r="BC15" s="299">
        <v>2113360413.45</v>
      </c>
      <c r="BD15" s="283">
        <v>6.4967447660023783E-2</v>
      </c>
      <c r="BE15" s="304"/>
      <c r="BF15" s="283">
        <v>0.16261</v>
      </c>
      <c r="BG15" s="283">
        <v>0.10564999999999999</v>
      </c>
      <c r="BH15" s="299">
        <v>2429333640.8250003</v>
      </c>
      <c r="BI15" s="283">
        <v>7.4680875611455311E-2</v>
      </c>
    </row>
    <row r="16" spans="1:61" s="275" customFormat="1" ht="14">
      <c r="A16" s="555"/>
      <c r="B16" s="470">
        <f t="shared" si="0"/>
        <v>6</v>
      </c>
      <c r="C16" s="576" t="s">
        <v>688</v>
      </c>
      <c r="D16" s="289" t="s">
        <v>273</v>
      </c>
      <c r="E16" s="289" t="s">
        <v>500</v>
      </c>
      <c r="F16" s="299">
        <v>190519296.99999997</v>
      </c>
      <c r="G16" s="314">
        <v>1631051283287.4355</v>
      </c>
      <c r="H16" s="315">
        <v>79.543671000000003</v>
      </c>
      <c r="I16" s="315">
        <v>106.63637</v>
      </c>
      <c r="J16" s="316">
        <v>95.202979999999997</v>
      </c>
      <c r="K16" s="316">
        <v>1.5713184</v>
      </c>
      <c r="L16" s="316">
        <v>1.6587826000000001</v>
      </c>
      <c r="M16" s="314">
        <v>867278354939.55139</v>
      </c>
      <c r="N16" s="315">
        <v>1.2652456135175145</v>
      </c>
      <c r="O16" s="315">
        <v>2.530491227035029</v>
      </c>
      <c r="P16" s="315">
        <v>4.048785963256047</v>
      </c>
      <c r="Q16" s="307"/>
      <c r="R16" s="283">
        <v>4.8678160644151501E-2</v>
      </c>
      <c r="S16" s="283">
        <v>3.1924525088458999E-2</v>
      </c>
      <c r="T16" s="299">
        <v>4231321331.2369194</v>
      </c>
      <c r="U16" s="283">
        <v>4.8788503796244739E-3</v>
      </c>
      <c r="V16" s="304"/>
      <c r="W16" s="283">
        <v>1.27175381641791E-2</v>
      </c>
      <c r="X16" s="283">
        <v>5.9583362519788196E-3</v>
      </c>
      <c r="Y16" s="299">
        <v>1105464746.4658453</v>
      </c>
      <c r="Z16" s="283">
        <v>1.2746366148419504E-3</v>
      </c>
      <c r="AA16" s="304"/>
      <c r="AB16" s="283">
        <v>1.6897851070117299E-2</v>
      </c>
      <c r="AC16" s="283">
        <v>7.9224984587618202E-3</v>
      </c>
      <c r="AD16" s="299">
        <v>1468836059.9270592</v>
      </c>
      <c r="AE16" s="283">
        <v>1.6936154944503785E-3</v>
      </c>
      <c r="AF16" s="317"/>
      <c r="AG16" s="283">
        <v>0.108029610089418</v>
      </c>
      <c r="AH16" s="283">
        <v>6.8882343925479803E-2</v>
      </c>
      <c r="AI16" s="299">
        <v>18780824399.595768</v>
      </c>
      <c r="AJ16" s="283">
        <v>2.1654898098897875E-2</v>
      </c>
      <c r="AK16" s="304"/>
      <c r="AL16" s="283">
        <v>5.10870170252904E-2</v>
      </c>
      <c r="AM16" s="283">
        <v>2.5867161610276301E-2</v>
      </c>
      <c r="AN16" s="299">
        <v>8881419594.6553879</v>
      </c>
      <c r="AO16" s="283">
        <v>1.0240564109632847E-2</v>
      </c>
      <c r="AP16" s="304"/>
      <c r="AQ16" s="283">
        <v>6.5687809108137499E-2</v>
      </c>
      <c r="AR16" s="283">
        <v>3.3704429303248698E-2</v>
      </c>
      <c r="AS16" s="299">
        <v>11419750631.636703</v>
      </c>
      <c r="AT16" s="283">
        <v>1.3167341911159135E-2</v>
      </c>
      <c r="AU16" s="317"/>
      <c r="AV16" s="283">
        <v>0.178998279094154</v>
      </c>
      <c r="AW16" s="283">
        <v>0.11630359220020101</v>
      </c>
      <c r="AX16" s="299">
        <v>49789834393.952896</v>
      </c>
      <c r="AY16" s="283">
        <v>5.7409289774588236E-2</v>
      </c>
      <c r="AZ16" s="304"/>
      <c r="BA16" s="283">
        <v>0.110879474514829</v>
      </c>
      <c r="BB16" s="283">
        <v>6.05676955442115E-2</v>
      </c>
      <c r="BC16" s="299">
        <v>30842032122.990166</v>
      </c>
      <c r="BD16" s="283">
        <v>3.5561860788212371E-2</v>
      </c>
      <c r="BE16" s="304"/>
      <c r="BF16" s="283">
        <v>0.137309867268985</v>
      </c>
      <c r="BG16" s="283">
        <v>7.6502998012674503E-2</v>
      </c>
      <c r="BH16" s="299">
        <v>38193861899.545479</v>
      </c>
      <c r="BI16" s="283">
        <v>4.4038758354816271E-2</v>
      </c>
    </row>
    <row r="17" spans="1:61" s="255" customFormat="1" ht="15" customHeight="1">
      <c r="A17" s="813"/>
      <c r="B17" s="470">
        <f t="shared" si="0"/>
        <v>7</v>
      </c>
      <c r="C17" s="576" t="s">
        <v>714</v>
      </c>
      <c r="D17" s="577" t="s">
        <v>501</v>
      </c>
      <c r="E17" s="565" t="s">
        <v>501</v>
      </c>
      <c r="F17" s="299">
        <v>17586017</v>
      </c>
      <c r="G17" s="654"/>
      <c r="H17" s="315">
        <v>86.925362000000007</v>
      </c>
      <c r="I17" s="318">
        <v>102.75977</v>
      </c>
      <c r="J17" s="316">
        <v>106.97589000000001</v>
      </c>
      <c r="K17" s="316">
        <v>242.41741999999999</v>
      </c>
      <c r="L17" s="316">
        <v>222.24197000000001</v>
      </c>
      <c r="M17" s="654"/>
      <c r="N17" s="629">
        <v>1.6118490785535744</v>
      </c>
      <c r="O17" s="629">
        <v>3.2236981571071488</v>
      </c>
      <c r="P17" s="629">
        <v>5.157917051371439</v>
      </c>
      <c r="Q17" s="307"/>
      <c r="R17" s="283">
        <v>2.3300000000000001E-2</v>
      </c>
      <c r="S17" s="283">
        <v>6.1000000000000004E-3</v>
      </c>
      <c r="T17" s="299">
        <v>186950351.97062501</v>
      </c>
      <c r="U17" s="653"/>
      <c r="V17" s="304"/>
      <c r="W17" s="283">
        <v>2.1399999999999999E-2</v>
      </c>
      <c r="X17" s="283">
        <v>5.4999999999999997E-3</v>
      </c>
      <c r="Y17" s="299">
        <v>171705473.48374999</v>
      </c>
      <c r="Z17" s="653"/>
      <c r="AA17" s="304"/>
      <c r="AB17" s="283">
        <v>3.5799999999999998E-2</v>
      </c>
      <c r="AC17" s="283">
        <v>0.01</v>
      </c>
      <c r="AD17" s="299">
        <v>287245605.17374998</v>
      </c>
      <c r="AE17" s="653"/>
      <c r="AF17" s="317"/>
      <c r="AG17" s="283">
        <v>0.21879999999999999</v>
      </c>
      <c r="AH17" s="283">
        <v>9.5399999999999999E-2</v>
      </c>
      <c r="AI17" s="299">
        <v>3511136224.1349998</v>
      </c>
      <c r="AJ17" s="653"/>
      <c r="AK17" s="304"/>
      <c r="AL17" s="283">
        <v>0.21460000000000001</v>
      </c>
      <c r="AM17" s="283">
        <v>9.2299999999999993E-2</v>
      </c>
      <c r="AN17" s="299">
        <v>3443737813.9825001</v>
      </c>
      <c r="AO17" s="653"/>
      <c r="AP17" s="304"/>
      <c r="AQ17" s="283">
        <v>0.25769999999999998</v>
      </c>
      <c r="AR17" s="283">
        <v>0.1193</v>
      </c>
      <c r="AS17" s="299">
        <v>4135373880.07125</v>
      </c>
      <c r="AT17" s="283"/>
      <c r="AU17" s="317"/>
      <c r="AV17" s="283">
        <v>0.42340000000000005</v>
      </c>
      <c r="AW17" s="283">
        <v>0.24239999999999998</v>
      </c>
      <c r="AX17" s="299">
        <v>10871042612.788002</v>
      </c>
      <c r="AY17" s="283"/>
      <c r="AZ17" s="304"/>
      <c r="BA17" s="283">
        <v>0.4199</v>
      </c>
      <c r="BB17" s="283">
        <v>0.23879999999999998</v>
      </c>
      <c r="BC17" s="299">
        <v>10781178065.917999</v>
      </c>
      <c r="BD17" s="653"/>
      <c r="BE17" s="304"/>
      <c r="BF17" s="283">
        <v>0.46159999999999995</v>
      </c>
      <c r="BG17" s="283">
        <v>0.27579999999999999</v>
      </c>
      <c r="BH17" s="299">
        <v>11851849952.911999</v>
      </c>
      <c r="BI17" s="653"/>
    </row>
    <row r="18" spans="1:61" s="255" customFormat="1" ht="15" customHeight="1">
      <c r="A18" s="813"/>
      <c r="B18" s="1110">
        <f t="shared" si="0"/>
        <v>8</v>
      </c>
      <c r="C18" s="1103" t="s">
        <v>14</v>
      </c>
      <c r="D18" s="552" t="s">
        <v>502</v>
      </c>
      <c r="E18" s="552" t="s">
        <v>502</v>
      </c>
      <c r="F18" s="1111">
        <v>17256219</v>
      </c>
      <c r="G18" s="1112">
        <v>60399136428089.898</v>
      </c>
      <c r="H18" s="1113">
        <v>83.727997999999999</v>
      </c>
      <c r="I18" s="1114">
        <v>103.34032000000001</v>
      </c>
      <c r="J18" s="1115">
        <v>108.49979999999999</v>
      </c>
      <c r="K18" s="1115">
        <v>387.36</v>
      </c>
      <c r="L18" s="1115">
        <v>370.19873999999999</v>
      </c>
      <c r="M18" s="1112">
        <v>120325514267.22874</v>
      </c>
      <c r="N18" s="1116">
        <v>1.6143174594597336</v>
      </c>
      <c r="O18" s="1116">
        <v>3.2286349189194672</v>
      </c>
      <c r="P18" s="1116">
        <v>5.165815870271147</v>
      </c>
      <c r="Q18" s="1117"/>
      <c r="R18" s="1109">
        <v>4.1479184697961781E-3</v>
      </c>
      <c r="S18" s="1109">
        <v>2.6878048869963525E-3</v>
      </c>
      <c r="T18" s="1111">
        <v>32657183.963457406</v>
      </c>
      <c r="U18" s="1109">
        <v>2.7140697600452104E-4</v>
      </c>
      <c r="V18" s="1118"/>
      <c r="W18" s="1109">
        <v>1.0460239133209305E-3</v>
      </c>
      <c r="X18" s="1109">
        <v>7.3931727872095048E-4</v>
      </c>
      <c r="Y18" s="1111">
        <v>8235503.0881732404</v>
      </c>
      <c r="Z18" s="1109">
        <v>6.8443531185606753E-5</v>
      </c>
      <c r="AA18" s="1118"/>
      <c r="AB18" s="1109">
        <v>9.9867890821258134E-4</v>
      </c>
      <c r="AC18" s="1109">
        <v>6.4531390682346973E-4</v>
      </c>
      <c r="AD18" s="1111">
        <v>7862748.7650512233</v>
      </c>
      <c r="AE18" s="1109">
        <v>6.534564853459913E-5</v>
      </c>
      <c r="AF18" s="305"/>
      <c r="AG18" s="1109">
        <v>1.2331695979875896E-2</v>
      </c>
      <c r="AH18" s="1109">
        <v>6.8641806361052658E-3</v>
      </c>
      <c r="AI18" s="1111">
        <v>194178582.40401924</v>
      </c>
      <c r="AJ18" s="1109">
        <v>1.613777290598331E-3</v>
      </c>
      <c r="AK18" s="1118"/>
      <c r="AL18" s="1109">
        <v>3.5749626496215056E-3</v>
      </c>
      <c r="AM18" s="1109">
        <v>1.8599143740713161E-3</v>
      </c>
      <c r="AN18" s="1111">
        <v>56292433.788803682</v>
      </c>
      <c r="AO18" s="1109">
        <v>4.6783455804547689E-4</v>
      </c>
      <c r="AP18" s="1118"/>
      <c r="AQ18" s="1109">
        <v>4.0192868593048508E-3</v>
      </c>
      <c r="AR18" s="1109">
        <v>1.9669385117709096E-3</v>
      </c>
      <c r="AS18" s="1111">
        <v>63288896.019537859</v>
      </c>
      <c r="AT18" s="1109">
        <v>5.2598068169466285E-4</v>
      </c>
      <c r="AU18" s="305"/>
      <c r="AV18" s="1109">
        <v>3.0157657015385985E-2</v>
      </c>
      <c r="AW18" s="1109">
        <v>1.560266544691909E-2</v>
      </c>
      <c r="AX18" s="1111">
        <v>759794415.6172049</v>
      </c>
      <c r="AY18" s="1109">
        <v>6.3144913216808809E-3</v>
      </c>
      <c r="AZ18" s="1118"/>
      <c r="BA18" s="1109">
        <v>1.1684415292662963E-2</v>
      </c>
      <c r="BB18" s="1109">
        <v>5.1694260814605262E-3</v>
      </c>
      <c r="BC18" s="1111">
        <v>294378090.59862614</v>
      </c>
      <c r="BD18" s="1109">
        <v>2.4465142940910036E-3</v>
      </c>
      <c r="BE18" s="1118"/>
      <c r="BF18" s="1109">
        <v>1.4511494275070945E-2</v>
      </c>
      <c r="BG18" s="1109">
        <v>6.1297155861645873E-3</v>
      </c>
      <c r="BH18" s="1111">
        <v>365603743.91269088</v>
      </c>
      <c r="BI18" s="1109">
        <v>3.0384556936173001E-3</v>
      </c>
    </row>
    <row r="19" spans="1:61" s="255" customFormat="1" ht="15" customHeight="1">
      <c r="A19" s="813"/>
      <c r="B19" s="470">
        <f t="shared" si="0"/>
        <v>9</v>
      </c>
      <c r="C19" s="576" t="s">
        <v>15</v>
      </c>
      <c r="D19" s="289" t="s">
        <v>503</v>
      </c>
      <c r="E19" s="289" t="s">
        <v>503</v>
      </c>
      <c r="F19" s="299">
        <v>45062797.849078044</v>
      </c>
      <c r="G19" s="314">
        <v>244788090886863.16</v>
      </c>
      <c r="H19" s="315">
        <v>79.671288000000004</v>
      </c>
      <c r="I19" s="318">
        <v>103.41503</v>
      </c>
      <c r="J19" s="316">
        <v>100</v>
      </c>
      <c r="K19" s="316">
        <v>1191.7421999999999</v>
      </c>
      <c r="L19" s="316">
        <v>1196.9546</v>
      </c>
      <c r="M19" s="314">
        <v>163647662120.36005</v>
      </c>
      <c r="N19" s="629">
        <v>1.510529295727334</v>
      </c>
      <c r="O19" s="629">
        <v>3.0210585914546679</v>
      </c>
      <c r="P19" s="629">
        <v>4.8336937463274685</v>
      </c>
      <c r="Q19" s="307"/>
      <c r="R19" s="283">
        <v>3.06577075659611E-2</v>
      </c>
      <c r="S19" s="283">
        <v>1.85191600861212E-2</v>
      </c>
      <c r="T19" s="299">
        <v>630319448.34348154</v>
      </c>
      <c r="U19" s="283">
        <v>3.8516862396719876E-3</v>
      </c>
      <c r="V19" s="304"/>
      <c r="W19" s="283">
        <v>2.0896873546946301E-2</v>
      </c>
      <c r="X19" s="283">
        <v>1.1124149202351601E-2</v>
      </c>
      <c r="Y19" s="299">
        <v>429637662.17272812</v>
      </c>
      <c r="Z19" s="283">
        <v>2.6253822181507062E-3</v>
      </c>
      <c r="AA19" s="304"/>
      <c r="AB19" s="283">
        <v>2.01966820395711E-2</v>
      </c>
      <c r="AC19" s="283">
        <v>1.0264946548568301E-2</v>
      </c>
      <c r="AD19" s="299">
        <v>415241793.73690456</v>
      </c>
      <c r="AE19" s="283">
        <v>2.5374135405093739E-3</v>
      </c>
      <c r="AF19" s="317"/>
      <c r="AG19" s="283">
        <v>8.8477662030761697E-2</v>
      </c>
      <c r="AH19" s="283">
        <v>5.0467469292819297E-2</v>
      </c>
      <c r="AI19" s="299">
        <v>3638184035.9042768</v>
      </c>
      <c r="AJ19" s="283">
        <v>2.2231811861928432E-2</v>
      </c>
      <c r="AK19" s="304"/>
      <c r="AL19" s="283">
        <v>7.3278144149354504E-2</v>
      </c>
      <c r="AM19" s="283">
        <v>3.8820207089848201E-2</v>
      </c>
      <c r="AN19" s="299">
        <v>3013182854.3591413</v>
      </c>
      <c r="AO19" s="283">
        <v>1.8412623897694286E-2</v>
      </c>
      <c r="AP19" s="304"/>
      <c r="AQ19" s="283">
        <v>7.4460896793519998E-2</v>
      </c>
      <c r="AR19" s="283">
        <v>3.8767558961819201E-2</v>
      </c>
      <c r="AS19" s="299">
        <v>3061817410.1290526</v>
      </c>
      <c r="AT19" s="283">
        <v>1.8709814551931322E-2</v>
      </c>
      <c r="AU19" s="317"/>
      <c r="AV19" s="283">
        <v>0.16888261183316999</v>
      </c>
      <c r="AW19" s="283">
        <v>9.9799611841839095E-2</v>
      </c>
      <c r="AX19" s="299">
        <v>11111071576.003185</v>
      </c>
      <c r="AY19" s="283">
        <v>6.7896304976426625E-2</v>
      </c>
      <c r="AZ19" s="304"/>
      <c r="BA19" s="283">
        <v>0.15210662483658799</v>
      </c>
      <c r="BB19" s="283">
        <v>8.5344520170976101E-2</v>
      </c>
      <c r="BC19" s="299">
        <v>10007351126.314409</v>
      </c>
      <c r="BD19" s="283">
        <v>6.1151812354973786E-2</v>
      </c>
      <c r="BE19" s="304"/>
      <c r="BF19" s="283">
        <v>0.157113899421747</v>
      </c>
      <c r="BG19" s="283">
        <v>8.7245080369435096E-2</v>
      </c>
      <c r="BH19" s="299">
        <v>10336788157.826944</v>
      </c>
      <c r="BI19" s="283">
        <v>6.3164899662449286E-2</v>
      </c>
    </row>
    <row r="20" spans="1:61" s="255" customFormat="1" ht="15" customHeight="1">
      <c r="A20" s="813"/>
      <c r="B20" s="470"/>
      <c r="C20" s="576" t="s">
        <v>279</v>
      </c>
      <c r="D20" s="289" t="s">
        <v>501</v>
      </c>
      <c r="E20" s="289" t="s">
        <v>501</v>
      </c>
      <c r="F20" s="299">
        <v>47203862</v>
      </c>
      <c r="G20" s="314">
        <v>334736992429933.12</v>
      </c>
      <c r="H20" s="315">
        <v>79.671287000000007</v>
      </c>
      <c r="I20" s="318">
        <v>103.41503</v>
      </c>
      <c r="J20" s="316">
        <v>111.99978</v>
      </c>
      <c r="K20" s="316">
        <v>1191.7421999999999</v>
      </c>
      <c r="L20" s="316">
        <v>1196.9546</v>
      </c>
      <c r="M20" s="314">
        <v>199804863259.50571</v>
      </c>
      <c r="N20" s="629">
        <v>1.6154610174221331</v>
      </c>
      <c r="O20" s="629">
        <v>3.2309220348442662</v>
      </c>
      <c r="P20" s="629">
        <v>5.1694752557508252</v>
      </c>
      <c r="Q20" s="319"/>
      <c r="R20" s="283">
        <v>3.1769640155525997E-2</v>
      </c>
      <c r="S20" s="283">
        <v>2.2383009286464198E-2</v>
      </c>
      <c r="T20" s="299">
        <v>684215180.04656792</v>
      </c>
      <c r="U20" s="283">
        <v>3.4244170481371725E-3</v>
      </c>
      <c r="V20" s="304"/>
      <c r="W20" s="283">
        <v>2.01129329723094E-2</v>
      </c>
      <c r="X20" s="283">
        <v>1.2937275150254101E-2</v>
      </c>
      <c r="Y20" s="299">
        <v>433167451.30081511</v>
      </c>
      <c r="Z20" s="283">
        <v>2.1679524924186609E-3</v>
      </c>
      <c r="AA20" s="304"/>
      <c r="AB20" s="283">
        <v>1.9125557994818899E-2</v>
      </c>
      <c r="AC20" s="283">
        <v>1.1698870127574999E-2</v>
      </c>
      <c r="AD20" s="299">
        <v>411902591.36882031</v>
      </c>
      <c r="AE20" s="283">
        <v>2.0615243525571396E-3</v>
      </c>
      <c r="AF20" s="320"/>
      <c r="AG20" s="283">
        <v>7.6691991567984896E-2</v>
      </c>
      <c r="AH20" s="283">
        <v>4.7013019084314003E-2</v>
      </c>
      <c r="AI20" s="299">
        <v>3303394345.1632943</v>
      </c>
      <c r="AJ20" s="283">
        <v>1.6533102804774377E-2</v>
      </c>
      <c r="AK20" s="304"/>
      <c r="AL20" s="283">
        <v>5.8821660325015998E-2</v>
      </c>
      <c r="AM20" s="283">
        <v>3.3227373657262103E-2</v>
      </c>
      <c r="AN20" s="299">
        <v>2533656202.1410489</v>
      </c>
      <c r="AO20" s="283">
        <v>1.2680653317483805E-2</v>
      </c>
      <c r="AP20" s="304"/>
      <c r="AQ20" s="283">
        <v>5.9067657346319503E-2</v>
      </c>
      <c r="AR20" s="283">
        <v>3.25784666676735E-2</v>
      </c>
      <c r="AS20" s="299">
        <v>2544252160.7605438</v>
      </c>
      <c r="AT20" s="283">
        <v>1.2733684852585796E-2</v>
      </c>
      <c r="AU20" s="320"/>
      <c r="AV20" s="283">
        <v>0.146294231214705</v>
      </c>
      <c r="AW20" s="283">
        <v>8.7571603091902706E-2</v>
      </c>
      <c r="AX20" s="299">
        <v>10082252944.41634</v>
      </c>
      <c r="AY20" s="283">
        <v>5.0460498207801643E-2</v>
      </c>
      <c r="AZ20" s="304"/>
      <c r="BA20" s="283">
        <v>0.124617754253361</v>
      </c>
      <c r="BB20" s="283">
        <v>6.9738150905940294E-2</v>
      </c>
      <c r="BC20" s="299">
        <v>8588361340.8073254</v>
      </c>
      <c r="BD20" s="283">
        <v>4.2983745243742134E-2</v>
      </c>
      <c r="BE20" s="304"/>
      <c r="BF20" s="283">
        <v>0.12784824642440901</v>
      </c>
      <c r="BG20" s="283">
        <v>7.0625110844557595E-2</v>
      </c>
      <c r="BH20" s="299">
        <v>8810999232.4933033</v>
      </c>
      <c r="BI20" s="283">
        <v>4.4098021883729702E-2</v>
      </c>
    </row>
    <row r="21" spans="1:61" s="255" customFormat="1" ht="15" customHeight="1">
      <c r="A21" s="813"/>
      <c r="B21" s="470">
        <f>B19+1</f>
        <v>10</v>
      </c>
      <c r="C21" s="792" t="s">
        <v>715</v>
      </c>
      <c r="D21" s="289">
        <v>2014</v>
      </c>
      <c r="E21" s="289"/>
      <c r="F21" s="578">
        <v>747155</v>
      </c>
      <c r="G21" s="654"/>
      <c r="H21" s="315">
        <v>84.413689000000005</v>
      </c>
      <c r="I21" s="318">
        <v>101.84267</v>
      </c>
      <c r="J21" s="824"/>
      <c r="K21" s="316">
        <v>294.41086000000001</v>
      </c>
      <c r="L21" s="316">
        <v>220.57248999999999</v>
      </c>
      <c r="M21" s="654"/>
      <c r="N21" s="825"/>
      <c r="O21" s="825"/>
      <c r="P21" s="825"/>
      <c r="Q21" s="319"/>
      <c r="R21" s="653"/>
      <c r="S21" s="653"/>
      <c r="T21" s="655"/>
      <c r="U21" s="653"/>
      <c r="V21" s="304"/>
      <c r="W21" s="653"/>
      <c r="X21" s="653"/>
      <c r="Y21" s="655"/>
      <c r="Z21" s="653"/>
      <c r="AA21" s="304"/>
      <c r="AB21" s="653"/>
      <c r="AC21" s="653"/>
      <c r="AD21" s="655"/>
      <c r="AE21" s="653"/>
      <c r="AF21" s="317"/>
      <c r="AG21" s="653"/>
      <c r="AH21" s="653"/>
      <c r="AI21" s="655"/>
      <c r="AJ21" s="653"/>
      <c r="AK21" s="304"/>
      <c r="AL21" s="653"/>
      <c r="AM21" s="653"/>
      <c r="AN21" s="655"/>
      <c r="AO21" s="653"/>
      <c r="AP21" s="304"/>
      <c r="AQ21" s="653"/>
      <c r="AR21" s="653"/>
      <c r="AS21" s="655"/>
      <c r="AT21" s="653"/>
      <c r="AU21" s="317"/>
      <c r="AV21" s="653"/>
      <c r="AW21" s="653"/>
      <c r="AX21" s="655"/>
      <c r="AY21" s="653"/>
      <c r="AZ21" s="304"/>
      <c r="BA21" s="653"/>
      <c r="BB21" s="653"/>
      <c r="BC21" s="655"/>
      <c r="BD21" s="653"/>
      <c r="BE21" s="304"/>
      <c r="BF21" s="653"/>
      <c r="BG21" s="653"/>
      <c r="BH21" s="655"/>
      <c r="BI21" s="653"/>
    </row>
    <row r="22" spans="1:61" s="275" customFormat="1" ht="14">
      <c r="A22" s="555"/>
      <c r="B22" s="470">
        <f>B21+1</f>
        <v>11</v>
      </c>
      <c r="C22" s="576" t="s">
        <v>16</v>
      </c>
      <c r="D22" s="289" t="s">
        <v>503</v>
      </c>
      <c r="E22" s="289" t="s">
        <v>503</v>
      </c>
      <c r="F22" s="299">
        <v>4551553</v>
      </c>
      <c r="G22" s="314">
        <v>13341458263823.039</v>
      </c>
      <c r="H22" s="315">
        <v>63.470568999999998</v>
      </c>
      <c r="I22" s="315">
        <v>104.87815000000001</v>
      </c>
      <c r="J22" s="316">
        <v>100</v>
      </c>
      <c r="K22" s="316">
        <v>278.96140000000003</v>
      </c>
      <c r="L22" s="316">
        <v>343.78566999999998</v>
      </c>
      <c r="M22" s="314">
        <v>30355093833.576988</v>
      </c>
      <c r="N22" s="315">
        <v>1.5237332592081221</v>
      </c>
      <c r="O22" s="315">
        <v>3.0474665184162442</v>
      </c>
      <c r="P22" s="315">
        <v>4.8759464294659898</v>
      </c>
      <c r="Q22" s="307"/>
      <c r="R22" s="283">
        <v>1.4332738430779446E-2</v>
      </c>
      <c r="S22" s="283">
        <v>1.0712566273579803E-2</v>
      </c>
      <c r="T22" s="299">
        <v>29764024.737540949</v>
      </c>
      <c r="U22" s="283">
        <v>9.8052817430653973E-4</v>
      </c>
      <c r="V22" s="304"/>
      <c r="W22" s="283">
        <v>5.2891668645478323E-3</v>
      </c>
      <c r="X22" s="283">
        <v>4.0051777568146305E-3</v>
      </c>
      <c r="Y22" s="299">
        <v>10983727.510111434</v>
      </c>
      <c r="Z22" s="283">
        <v>3.618413295089832E-4</v>
      </c>
      <c r="AA22" s="304"/>
      <c r="AB22" s="283">
        <v>9.4700872699383168E-3</v>
      </c>
      <c r="AC22" s="283">
        <v>9.9282757085164784E-3</v>
      </c>
      <c r="AD22" s="299">
        <v>19666019.381460734</v>
      </c>
      <c r="AE22" s="283">
        <v>6.4786554405927611E-4</v>
      </c>
      <c r="AF22" s="317"/>
      <c r="AG22" s="283">
        <v>2.9772829579628998E-2</v>
      </c>
      <c r="AH22" s="283">
        <v>1.9495295241364917E-2</v>
      </c>
      <c r="AI22" s="299">
        <v>123655258.25987981</v>
      </c>
      <c r="AJ22" s="283">
        <v>4.0736246423030247E-3</v>
      </c>
      <c r="AK22" s="304"/>
      <c r="AL22" s="283">
        <v>1.2136258699611298E-2</v>
      </c>
      <c r="AM22" s="283">
        <v>7.5098225043311422E-3</v>
      </c>
      <c r="AN22" s="299">
        <v>50405427.532355115</v>
      </c>
      <c r="AO22" s="283">
        <v>1.6605261643632162E-3</v>
      </c>
      <c r="AP22" s="304"/>
      <c r="AQ22" s="283">
        <v>1.6352926963905012E-2</v>
      </c>
      <c r="AR22" s="283">
        <v>1.2129301880679651E-2</v>
      </c>
      <c r="AS22" s="299">
        <v>67918482.575475261</v>
      </c>
      <c r="AT22" s="283">
        <v>2.2374657429109278E-3</v>
      </c>
      <c r="AU22" s="317"/>
      <c r="AV22" s="283">
        <v>5.4055806570716076E-2</v>
      </c>
      <c r="AW22" s="283">
        <v>3.3566503280908593E-2</v>
      </c>
      <c r="AX22" s="299">
        <v>359215288.10396922</v>
      </c>
      <c r="AY22" s="283">
        <v>1.1833772943459881E-2</v>
      </c>
      <c r="AZ22" s="304"/>
      <c r="BA22" s="283">
        <v>2.7111445839535342E-2</v>
      </c>
      <c r="BB22" s="283">
        <v>1.4866409189356417E-2</v>
      </c>
      <c r="BC22" s="299">
        <v>180162806.66210091</v>
      </c>
      <c r="BD22" s="283">
        <v>5.9351754156930191E-3</v>
      </c>
      <c r="BE22" s="304"/>
      <c r="BF22" s="283">
        <v>3.3037417862576725E-2</v>
      </c>
      <c r="BG22" s="283">
        <v>1.9616094380402328E-2</v>
      </c>
      <c r="BH22" s="299">
        <v>219542475.24161044</v>
      </c>
      <c r="BI22" s="283">
        <v>7.2324755919141873E-3</v>
      </c>
    </row>
    <row r="23" spans="1:61" s="255" customFormat="1" ht="15" customHeight="1">
      <c r="A23" s="813"/>
      <c r="B23" s="470">
        <f t="shared" ref="B23:B39" si="1">B22+1</f>
        <v>12</v>
      </c>
      <c r="C23" s="576" t="s">
        <v>710</v>
      </c>
      <c r="D23" s="289" t="s">
        <v>501</v>
      </c>
      <c r="E23" s="289" t="s">
        <v>501</v>
      </c>
      <c r="F23" s="299">
        <v>4238389</v>
      </c>
      <c r="G23" s="654"/>
      <c r="H23" s="315">
        <v>85.835718999999997</v>
      </c>
      <c r="I23" s="318">
        <v>102.27273</v>
      </c>
      <c r="J23" s="316">
        <v>107.87402</v>
      </c>
      <c r="K23" s="316">
        <v>4.4176406000000004</v>
      </c>
      <c r="L23" s="316">
        <v>4.2908092</v>
      </c>
      <c r="M23" s="654"/>
      <c r="N23" s="629">
        <v>1.5333912830371614</v>
      </c>
      <c r="O23" s="629">
        <v>3.0667825660743229</v>
      </c>
      <c r="P23" s="629">
        <v>4.9068521057189178</v>
      </c>
      <c r="Q23" s="319"/>
      <c r="R23" s="786">
        <v>1.8995908180611011E-2</v>
      </c>
      <c r="S23" s="786">
        <v>1.3439991511890115E-2</v>
      </c>
      <c r="T23" s="299">
        <f>$F23*R23*$R$7*365</f>
        <v>36733622.026705973</v>
      </c>
      <c r="U23" s="653"/>
      <c r="V23" s="304"/>
      <c r="W23" s="786">
        <v>5.7746366418556499E-3</v>
      </c>
      <c r="X23" s="786">
        <v>3.3807406491249401E-3</v>
      </c>
      <c r="Y23" s="299">
        <f>$F23*W23*$R$7*365</f>
        <v>11166790.117463553</v>
      </c>
      <c r="Z23" s="653"/>
      <c r="AA23" s="304"/>
      <c r="AB23" s="786">
        <v>1.20003530901937E-2</v>
      </c>
      <c r="AC23" s="786">
        <v>7.7832100449860501E-3</v>
      </c>
      <c r="AD23" s="299">
        <f>$F23*AB23*$R$7*365</f>
        <v>23205862.568451799</v>
      </c>
      <c r="AE23" s="653"/>
      <c r="AF23" s="320"/>
      <c r="AG23" s="786">
        <v>2.9619804137585824E-2</v>
      </c>
      <c r="AH23" s="786">
        <v>2.2217865608173716E-2</v>
      </c>
      <c r="AI23" s="299">
        <f>$F23*AG23*$AG$7*365</f>
        <v>114555479.98549463</v>
      </c>
      <c r="AJ23" s="653"/>
      <c r="AK23" s="304"/>
      <c r="AL23" s="786">
        <v>1.2305304172063001E-2</v>
      </c>
      <c r="AM23" s="786">
        <v>8.0064454851682797E-3</v>
      </c>
      <c r="AN23" s="299">
        <f>$F23*AL23*$AG$7*365</f>
        <v>47591132.583129913</v>
      </c>
      <c r="AO23" s="653"/>
      <c r="AP23" s="304"/>
      <c r="AQ23" s="786">
        <v>2.5146647631156802E-2</v>
      </c>
      <c r="AR23" s="786">
        <v>1.6040667557017298E-2</v>
      </c>
      <c r="AS23" s="299">
        <f>$F23*AQ23*$AG$7*365</f>
        <v>97255413.169928566</v>
      </c>
      <c r="AT23" s="653"/>
      <c r="AU23" s="320"/>
      <c r="AV23" s="283">
        <v>4.1239953456506745E-2</v>
      </c>
      <c r="AW23" s="283">
        <v>3.058396509636753E-2</v>
      </c>
      <c r="AX23" s="299">
        <f>$F23*AV23*$AV$7*365</f>
        <v>255194809.03223243</v>
      </c>
      <c r="AY23" s="653"/>
      <c r="AZ23" s="304"/>
      <c r="BA23" s="786">
        <v>2.14217800847178E-2</v>
      </c>
      <c r="BB23" s="786">
        <v>1.3348053121439401E-2</v>
      </c>
      <c r="BC23" s="299">
        <f>$F23*BA23*$AV$7*365</f>
        <v>132559002.12437101</v>
      </c>
      <c r="BD23" s="653"/>
      <c r="BE23" s="304"/>
      <c r="BF23" s="786">
        <v>4.84806894396844E-2</v>
      </c>
      <c r="BG23" s="786">
        <v>2.9005161883233498E-2</v>
      </c>
      <c r="BH23" s="299">
        <f>$F23*BF23*$AV$7*365</f>
        <v>300000830.41701883</v>
      </c>
      <c r="BI23" s="653"/>
    </row>
    <row r="24" spans="1:61" s="255" customFormat="1" ht="15" customHeight="1">
      <c r="A24" s="813"/>
      <c r="B24" s="470">
        <f t="shared" si="1"/>
        <v>13</v>
      </c>
      <c r="C24" s="576" t="s">
        <v>724</v>
      </c>
      <c r="D24" s="289" t="s">
        <v>274</v>
      </c>
      <c r="E24" s="289" t="s">
        <v>502</v>
      </c>
      <c r="F24" s="299">
        <v>9234446</v>
      </c>
      <c r="G24" s="314">
        <v>667684013706.05005</v>
      </c>
      <c r="H24" s="315">
        <v>73.383690000000001</v>
      </c>
      <c r="I24" s="318">
        <v>108.74036</v>
      </c>
      <c r="J24" s="316">
        <v>83.790679999999995</v>
      </c>
      <c r="K24" s="316">
        <v>20.396080000000001</v>
      </c>
      <c r="L24" s="316">
        <v>20.741029999999999</v>
      </c>
      <c r="M24" s="314">
        <v>28670027023.031662</v>
      </c>
      <c r="N24" s="629">
        <v>1.8214515375090943</v>
      </c>
      <c r="O24" s="629">
        <v>3.6429030750181886</v>
      </c>
      <c r="P24" s="629">
        <v>5.8286449200291024</v>
      </c>
      <c r="Q24" s="319"/>
      <c r="R24" s="283">
        <v>2.0689610083378801E-2</v>
      </c>
      <c r="S24" s="283">
        <v>1.0721381500302E-2</v>
      </c>
      <c r="T24" s="299">
        <v>87169795.978432775</v>
      </c>
      <c r="U24" s="283">
        <v>3.0404504295864858E-3</v>
      </c>
      <c r="V24" s="304"/>
      <c r="W24" s="283">
        <v>1.54186682204098E-2</v>
      </c>
      <c r="X24" s="283">
        <v>7.3007373901556203E-3</v>
      </c>
      <c r="Y24" s="299">
        <v>64962179.452188745</v>
      </c>
      <c r="Z24" s="283">
        <v>2.2658569313521153E-3</v>
      </c>
      <c r="AA24" s="304"/>
      <c r="AB24" s="283">
        <v>1.56240925114897E-2</v>
      </c>
      <c r="AC24" s="283">
        <v>7.35238419798923E-3</v>
      </c>
      <c r="AD24" s="299">
        <v>65827676.359587431</v>
      </c>
      <c r="AE24" s="283">
        <v>2.2960451452210245E-3</v>
      </c>
      <c r="AF24" s="320"/>
      <c r="AG24" s="283">
        <v>7.4372291580769898E-2</v>
      </c>
      <c r="AH24" s="283">
        <v>3.8774988444008403E-2</v>
      </c>
      <c r="AI24" s="299">
        <v>626693055.83022273</v>
      </c>
      <c r="AJ24" s="283">
        <v>2.1858823339328481E-2</v>
      </c>
      <c r="AK24" s="304"/>
      <c r="AL24" s="283">
        <v>6.4840892330847305E-2</v>
      </c>
      <c r="AM24" s="283">
        <v>3.1998533996660902E-2</v>
      </c>
      <c r="AN24" s="299">
        <v>546377368.42418396</v>
      </c>
      <c r="AO24" s="283">
        <v>1.9057441696349271E-2</v>
      </c>
      <c r="AP24" s="304"/>
      <c r="AQ24" s="283">
        <v>6.80877657145776E-2</v>
      </c>
      <c r="AR24" s="283">
        <v>3.3276929002420901E-2</v>
      </c>
      <c r="AS24" s="299">
        <v>573736926.1236254</v>
      </c>
      <c r="AT24" s="283">
        <v>2.0011733008229185E-2</v>
      </c>
      <c r="AU24" s="320"/>
      <c r="AV24" s="283">
        <v>0.155177255516495</v>
      </c>
      <c r="AW24" s="283">
        <v>8.6478212638427504E-2</v>
      </c>
      <c r="AX24" s="299">
        <v>2092144940.2831018</v>
      </c>
      <c r="AY24" s="283">
        <v>7.2973246192004168E-2</v>
      </c>
      <c r="AZ24" s="304"/>
      <c r="BA24" s="283">
        <v>0.14417097534502801</v>
      </c>
      <c r="BB24" s="283">
        <v>7.7486126055321E-2</v>
      </c>
      <c r="BC24" s="299">
        <v>1943755066.4228492</v>
      </c>
      <c r="BD24" s="283">
        <v>6.7797461957791696E-2</v>
      </c>
      <c r="BE24" s="304"/>
      <c r="BF24" s="283">
        <v>0.15149809185292401</v>
      </c>
      <c r="BG24" s="283">
        <v>8.1298266988417495E-2</v>
      </c>
      <c r="BH24" s="299">
        <v>2042541384.5455453</v>
      </c>
      <c r="BI24" s="283">
        <v>7.1243092408134062E-2</v>
      </c>
    </row>
    <row r="25" spans="1:61" s="255" customFormat="1" ht="15" customHeight="1">
      <c r="A25" s="813"/>
      <c r="B25" s="470">
        <f t="shared" si="1"/>
        <v>14</v>
      </c>
      <c r="C25" s="576" t="s">
        <v>18</v>
      </c>
      <c r="D25" s="289" t="s">
        <v>275</v>
      </c>
      <c r="E25" s="289" t="s">
        <v>499</v>
      </c>
      <c r="F25" s="299">
        <v>15223535.114056587</v>
      </c>
      <c r="G25" s="314"/>
      <c r="H25" s="315">
        <v>80.182916000000006</v>
      </c>
      <c r="I25" s="318">
        <v>104.47453</v>
      </c>
      <c r="J25" s="316">
        <v>104.47453</v>
      </c>
      <c r="K25" s="316">
        <v>0.50084671999999997</v>
      </c>
      <c r="L25" s="316">
        <v>0.54723445000000004</v>
      </c>
      <c r="M25" s="314"/>
      <c r="N25" s="629">
        <v>1.4906304797061061</v>
      </c>
      <c r="O25" s="629">
        <v>2.9812609594122121</v>
      </c>
      <c r="P25" s="629">
        <v>4.7700175350595391</v>
      </c>
      <c r="Q25" s="319"/>
      <c r="R25" s="283">
        <v>2.0820739202384555E-2</v>
      </c>
      <c r="S25" s="283">
        <v>1.4393517754283216E-2</v>
      </c>
      <c r="T25" s="299">
        <v>144615397.29632783</v>
      </c>
      <c r="U25" s="283"/>
      <c r="V25" s="304"/>
      <c r="W25" s="283">
        <v>6.0923686550880402E-3</v>
      </c>
      <c r="X25" s="283">
        <v>3.053260959115389E-3</v>
      </c>
      <c r="Y25" s="299">
        <v>42315995.84275791</v>
      </c>
      <c r="Z25" s="283"/>
      <c r="AA25" s="304"/>
      <c r="AB25" s="283">
        <v>4.7058376742409817E-3</v>
      </c>
      <c r="AC25" s="283">
        <v>2.1061451350581468E-3</v>
      </c>
      <c r="AD25" s="299">
        <v>32685515.065403946</v>
      </c>
      <c r="AE25" s="283"/>
      <c r="AF25" s="320"/>
      <c r="AG25" s="283">
        <v>4.9458744736726595E-2</v>
      </c>
      <c r="AH25" s="283">
        <v>3.0224954605873999E-2</v>
      </c>
      <c r="AI25" s="299">
        <v>687054955.19200587</v>
      </c>
      <c r="AJ25" s="283"/>
      <c r="AK25" s="304"/>
      <c r="AL25" s="283">
        <v>2.4541003708718909E-2</v>
      </c>
      <c r="AM25" s="283">
        <v>1.2091946250334464E-2</v>
      </c>
      <c r="AN25" s="299">
        <v>340910758.92066115</v>
      </c>
      <c r="AO25" s="283"/>
      <c r="AP25" s="304"/>
      <c r="AQ25" s="283">
        <v>2.1345558896776511E-2</v>
      </c>
      <c r="AR25" s="283">
        <v>1.0102823954794124E-2</v>
      </c>
      <c r="AS25" s="299">
        <v>296521314.67224419</v>
      </c>
      <c r="AT25" s="283"/>
      <c r="AU25" s="320"/>
      <c r="AV25" s="283">
        <v>0.10205689448855924</v>
      </c>
      <c r="AW25" s="283">
        <v>5.8307568758024987E-2</v>
      </c>
      <c r="AX25" s="299">
        <v>2268353406.6420989</v>
      </c>
      <c r="AY25" s="283"/>
      <c r="AZ25" s="304"/>
      <c r="BA25" s="283">
        <v>6.8460397262455119E-2</v>
      </c>
      <c r="BB25" s="283">
        <v>3.291977752474496E-2</v>
      </c>
      <c r="BC25" s="299">
        <v>1521625522.0049834</v>
      </c>
      <c r="BD25" s="283"/>
      <c r="BE25" s="304"/>
      <c r="BF25" s="283">
        <v>6.359185906893465E-2</v>
      </c>
      <c r="BG25" s="283">
        <v>2.9548379475297031E-2</v>
      </c>
      <c r="BH25" s="299">
        <v>1413415633.2759342</v>
      </c>
      <c r="BI25" s="283"/>
    </row>
    <row r="26" spans="1:61" s="255" customFormat="1" ht="15" customHeight="1">
      <c r="A26" s="813"/>
      <c r="B26" s="470">
        <f t="shared" si="1"/>
        <v>15</v>
      </c>
      <c r="C26" s="792" t="s">
        <v>716</v>
      </c>
      <c r="D26" s="289">
        <v>2015</v>
      </c>
      <c r="E26" s="289">
        <v>2015</v>
      </c>
      <c r="F26" s="578">
        <v>92442547</v>
      </c>
      <c r="G26" s="654"/>
      <c r="H26" s="315">
        <v>57.757275</v>
      </c>
      <c r="I26" s="318">
        <v>110.05392000000001</v>
      </c>
      <c r="J26" s="316">
        <v>156.80304000000001</v>
      </c>
      <c r="K26" s="316">
        <v>2.0223917999999999</v>
      </c>
      <c r="L26" s="316">
        <v>1.8029792</v>
      </c>
      <c r="M26" s="654"/>
      <c r="N26" s="540">
        <f>IF(E26&gt;2011,1.25*$K26*($J26/$H26)/$L26*($I26/$J26), 1.25*$K26*($J26/$H26)/$K26*($J26/$H26))</f>
        <v>2.6716736891116621</v>
      </c>
      <c r="O26" s="540">
        <f>IF(E26&gt;2011,2.5*$K26*($J26/$H26)/$L26*($I26/$J26), 2.5*$K26*($J26/$H26)/$K26*($J26/$H26))</f>
        <v>5.3433473782233243</v>
      </c>
      <c r="P26" s="540">
        <f>IF(E26&gt;2011, 4*$K26*($J26/$H26)/$L26*($I26/$J26), 4*$K26*($J26/$H26)/$K26*($J26/$H26))</f>
        <v>8.5493558051573189</v>
      </c>
      <c r="Q26" s="319"/>
      <c r="R26" s="653"/>
      <c r="S26" s="653"/>
      <c r="T26" s="655"/>
      <c r="U26" s="653"/>
      <c r="V26" s="304"/>
      <c r="W26" s="653"/>
      <c r="X26" s="653"/>
      <c r="Y26" s="655"/>
      <c r="Z26" s="653"/>
      <c r="AA26" s="304"/>
      <c r="AB26" s="653"/>
      <c r="AC26" s="653"/>
      <c r="AD26" s="655"/>
      <c r="AE26" s="653"/>
      <c r="AF26" s="317"/>
      <c r="AG26" s="653"/>
      <c r="AH26" s="653"/>
      <c r="AI26" s="655"/>
      <c r="AJ26" s="653"/>
      <c r="AK26" s="304"/>
      <c r="AL26" s="653"/>
      <c r="AM26" s="653"/>
      <c r="AN26" s="655"/>
      <c r="AO26" s="653"/>
      <c r="AP26" s="304"/>
      <c r="AQ26" s="653"/>
      <c r="AR26" s="653"/>
      <c r="AS26" s="655"/>
      <c r="AT26" s="653"/>
      <c r="AU26" s="317"/>
      <c r="AV26" s="653"/>
      <c r="AW26" s="653"/>
      <c r="AX26" s="655"/>
      <c r="AY26" s="653"/>
      <c r="AZ26" s="304"/>
      <c r="BA26" s="653"/>
      <c r="BB26" s="653"/>
      <c r="BC26" s="655"/>
      <c r="BD26" s="653"/>
      <c r="BE26" s="304"/>
      <c r="BF26" s="653"/>
      <c r="BG26" s="653"/>
      <c r="BH26" s="655"/>
      <c r="BI26" s="653"/>
    </row>
    <row r="27" spans="1:61" s="255" customFormat="1" ht="15" customHeight="1">
      <c r="A27" s="813"/>
      <c r="B27" s="470">
        <f t="shared" si="1"/>
        <v>16</v>
      </c>
      <c r="C27" s="576" t="s">
        <v>19</v>
      </c>
      <c r="D27" s="289" t="s">
        <v>499</v>
      </c>
      <c r="E27" s="289" t="s">
        <v>499</v>
      </c>
      <c r="F27" s="299">
        <v>6213730</v>
      </c>
      <c r="G27" s="314">
        <v>10090340775.726</v>
      </c>
      <c r="H27" s="315">
        <v>84.240433999999993</v>
      </c>
      <c r="I27" s="318">
        <v>105.12891999999999</v>
      </c>
      <c r="J27" s="316">
        <v>105.12891999999999</v>
      </c>
      <c r="K27" s="316">
        <v>0.54998139999999995</v>
      </c>
      <c r="L27" s="316">
        <v>0.53077350999999995</v>
      </c>
      <c r="M27" s="314">
        <f>G27/(J27/H27*K27)</f>
        <v>14701316390.27635</v>
      </c>
      <c r="N27" s="629">
        <v>1.6164057348924534</v>
      </c>
      <c r="O27" s="629">
        <v>3.2328114697849069</v>
      </c>
      <c r="P27" s="629">
        <v>5.1724983516558503</v>
      </c>
      <c r="Q27" s="319"/>
      <c r="R27" s="283">
        <v>1.3289425716167294E-2</v>
      </c>
      <c r="S27" s="283">
        <v>5.4073724815453155E-3</v>
      </c>
      <c r="T27" s="299">
        <f>$F27*R27*$R$7*365</f>
        <v>37675712.110239841</v>
      </c>
      <c r="U27" s="283">
        <f>T27/$M27</f>
        <v>2.5627441182858339E-3</v>
      </c>
      <c r="V27" s="304"/>
      <c r="W27" s="283">
        <v>6.2603021520810211E-3</v>
      </c>
      <c r="X27" s="283">
        <v>1.9160032819029794E-3</v>
      </c>
      <c r="Y27" s="299">
        <f>$F27*W27*$R$7*365</f>
        <v>17748046.201724246</v>
      </c>
      <c r="Z27" s="283">
        <f>Y27/$M27</f>
        <v>1.2072419727979628E-3</v>
      </c>
      <c r="AA27" s="304"/>
      <c r="AB27" s="283">
        <v>6.917857107246757E-3</v>
      </c>
      <c r="AC27" s="283">
        <v>2.157164328235634E-3</v>
      </c>
      <c r="AD27" s="299">
        <f>$F27*AB27*$R$7*365</f>
        <v>19612223.9108744</v>
      </c>
      <c r="AE27" s="283">
        <f>AD27/$M27</f>
        <v>1.3340454276493357E-3</v>
      </c>
      <c r="AF27" s="320"/>
      <c r="AG27" s="283">
        <v>7.0350795084488507E-2</v>
      </c>
      <c r="AH27" s="283">
        <v>3.2983007391561139E-2</v>
      </c>
      <c r="AI27" s="299">
        <f>$F27*AG27*$AG$7*365</f>
        <v>398891021.92055917</v>
      </c>
      <c r="AJ27" s="283">
        <f>AI27/$M27</f>
        <v>2.713301389693178E-2</v>
      </c>
      <c r="AK27" s="304"/>
      <c r="AL27" s="283">
        <v>5.361043734717557E-2</v>
      </c>
      <c r="AM27" s="283">
        <v>2.2343399689037195E-2</v>
      </c>
      <c r="AN27" s="299">
        <f>$F27*AL27*$AG$7*365</f>
        <v>303972714.35725456</v>
      </c>
      <c r="AO27" s="283">
        <f>AN27/$M27</f>
        <v>2.0676564348911384E-2</v>
      </c>
      <c r="AP27" s="304"/>
      <c r="AQ27" s="283">
        <v>5.8541754491607846E-2</v>
      </c>
      <c r="AR27" s="283">
        <v>2.4418797087049516E-2</v>
      </c>
      <c r="AS27" s="299">
        <f>$F27*AQ27*$AG$7*365</f>
        <v>331933423.72513878</v>
      </c>
      <c r="AT27" s="283">
        <f>AS27/$M27</f>
        <v>2.257848310404938E-2</v>
      </c>
      <c r="AU27" s="320"/>
      <c r="AV27" s="283">
        <v>0.16571812246858503</v>
      </c>
      <c r="AW27" s="283">
        <v>8.6457398413053985E-2</v>
      </c>
      <c r="AX27" s="299">
        <f>$F27*AV27*$AV$7*365</f>
        <v>1503402396.9250124</v>
      </c>
      <c r="AY27" s="283">
        <f>AX27/$M27</f>
        <v>0.10226311420107814</v>
      </c>
      <c r="AZ27" s="304"/>
      <c r="BA27" s="283">
        <v>0.14610923679234725</v>
      </c>
      <c r="BB27" s="283">
        <v>7.0751047554490257E-2</v>
      </c>
      <c r="BC27" s="299">
        <f>$F27*BA27*$AV$7*365</f>
        <v>1325509687.9832194</v>
      </c>
      <c r="BD27" s="283">
        <f>BC27/$M27</f>
        <v>9.016265297575185E-2</v>
      </c>
      <c r="BE27" s="304"/>
      <c r="BF27" s="283">
        <v>0.15889400397616202</v>
      </c>
      <c r="BG27" s="283">
        <v>7.7128238870478788E-2</v>
      </c>
      <c r="BH27" s="299">
        <f>$F27*BF27*$AV$7*365</f>
        <v>1441493681.417124</v>
      </c>
      <c r="BI27" s="283">
        <f>BH27/$M27</f>
        <v>9.8052014061172615E-2</v>
      </c>
    </row>
    <row r="28" spans="1:61" s="255" customFormat="1" ht="15" customHeight="1">
      <c r="A28" s="813"/>
      <c r="B28" s="470">
        <f t="shared" si="1"/>
        <v>17</v>
      </c>
      <c r="C28" s="576" t="s">
        <v>280</v>
      </c>
      <c r="D28" s="289" t="s">
        <v>276</v>
      </c>
      <c r="E28" s="289" t="s">
        <v>499</v>
      </c>
      <c r="F28" s="299">
        <v>76073949</v>
      </c>
      <c r="G28" s="314"/>
      <c r="H28" s="315">
        <v>44.845641000000001</v>
      </c>
      <c r="I28" s="318">
        <v>133.2499</v>
      </c>
      <c r="J28" s="316">
        <v>100</v>
      </c>
      <c r="K28" s="316">
        <v>2.7512604999999999</v>
      </c>
      <c r="L28" s="316">
        <v>5.4386136</v>
      </c>
      <c r="M28" s="314"/>
      <c r="N28" s="629">
        <v>1.0581966782434638</v>
      </c>
      <c r="O28" s="629">
        <v>2.1163933564869275</v>
      </c>
      <c r="P28" s="629">
        <v>3.3862293703790836</v>
      </c>
      <c r="Q28" s="319"/>
      <c r="R28" s="283"/>
      <c r="S28" s="283"/>
      <c r="T28" s="299"/>
      <c r="U28" s="283"/>
      <c r="V28" s="304"/>
      <c r="W28" s="283"/>
      <c r="X28" s="283"/>
      <c r="Y28" s="299"/>
      <c r="Z28" s="283"/>
      <c r="AA28" s="304"/>
      <c r="AB28" s="283"/>
      <c r="AC28" s="283"/>
      <c r="AD28" s="299"/>
      <c r="AE28" s="283"/>
      <c r="AF28" s="320"/>
      <c r="AG28" s="283"/>
      <c r="AH28" s="283"/>
      <c r="AI28" s="299"/>
      <c r="AJ28" s="283"/>
      <c r="AK28" s="304"/>
      <c r="AL28" s="283"/>
      <c r="AM28" s="283"/>
      <c r="AN28" s="299"/>
      <c r="AO28" s="283"/>
      <c r="AP28" s="304"/>
      <c r="AQ28" s="283"/>
      <c r="AR28" s="283"/>
      <c r="AS28" s="299"/>
      <c r="AT28" s="283"/>
      <c r="AU28" s="320"/>
      <c r="AV28" s="283"/>
      <c r="AW28" s="283"/>
      <c r="AX28" s="299"/>
      <c r="AY28" s="283"/>
      <c r="AZ28" s="304"/>
      <c r="BA28" s="283"/>
      <c r="BB28" s="283"/>
      <c r="BC28" s="299"/>
      <c r="BD28" s="283"/>
      <c r="BE28" s="304"/>
      <c r="BF28" s="283"/>
      <c r="BG28" s="283"/>
      <c r="BH28" s="299"/>
      <c r="BI28" s="283"/>
    </row>
    <row r="29" spans="1:61" s="255" customFormat="1" ht="15" customHeight="1">
      <c r="A29" s="813"/>
      <c r="B29" s="470">
        <f t="shared" si="1"/>
        <v>18</v>
      </c>
      <c r="C29" s="576" t="s">
        <v>20</v>
      </c>
      <c r="D29" s="289" t="s">
        <v>502</v>
      </c>
      <c r="E29" s="289" t="s">
        <v>502</v>
      </c>
      <c r="F29" s="299">
        <v>3675078</v>
      </c>
      <c r="G29" s="314">
        <v>102910780980</v>
      </c>
      <c r="H29" s="315">
        <v>69.963516999999996</v>
      </c>
      <c r="I29" s="318">
        <v>108.54293</v>
      </c>
      <c r="J29" s="316">
        <v>106.96810000000001</v>
      </c>
      <c r="K29" s="316">
        <v>0.78454581000000001</v>
      </c>
      <c r="L29" s="316">
        <v>0.84190708999999997</v>
      </c>
      <c r="M29" s="314">
        <v>85794592901.540833</v>
      </c>
      <c r="N29" s="629">
        <v>1.8071494139505773</v>
      </c>
      <c r="O29" s="629">
        <v>3.6142988279011545</v>
      </c>
      <c r="P29" s="629">
        <v>5.7828781246418473</v>
      </c>
      <c r="Q29" s="319"/>
      <c r="R29" s="283">
        <v>0.1088519015525901</v>
      </c>
      <c r="S29" s="283">
        <v>7.6554400666678887E-2</v>
      </c>
      <c r="T29" s="299">
        <v>182517898.07342842</v>
      </c>
      <c r="U29" s="283">
        <v>2.1273822964914435E-3</v>
      </c>
      <c r="V29" s="304"/>
      <c r="W29" s="283">
        <v>2.264958247862647E-2</v>
      </c>
      <c r="X29" s="283">
        <v>1.3353867175606644E-2</v>
      </c>
      <c r="Y29" s="299">
        <v>37977785.663600937</v>
      </c>
      <c r="Z29" s="283">
        <v>4.4265943084763879E-4</v>
      </c>
      <c r="AA29" s="304"/>
      <c r="AB29" s="283">
        <v>4.0432626711723318E-2</v>
      </c>
      <c r="AC29" s="283">
        <v>2.6708429807324949E-2</v>
      </c>
      <c r="AD29" s="299">
        <v>67795582.215400442</v>
      </c>
      <c r="AE29" s="283">
        <v>7.9020809963168282E-4</v>
      </c>
      <c r="AF29" s="320"/>
      <c r="AG29" s="283">
        <v>0.20569999999999999</v>
      </c>
      <c r="AH29" s="283">
        <v>0.1414</v>
      </c>
      <c r="AI29" s="299">
        <v>689816734.44749999</v>
      </c>
      <c r="AJ29" s="283">
        <v>8.0403287796836347E-3</v>
      </c>
      <c r="AK29" s="304"/>
      <c r="AL29" s="283">
        <v>8.1199999999999994E-2</v>
      </c>
      <c r="AM29" s="283">
        <v>4.2299999999999997E-2</v>
      </c>
      <c r="AN29" s="299">
        <v>272304904.40999997</v>
      </c>
      <c r="AO29" s="283">
        <v>3.1739168542066652E-3</v>
      </c>
      <c r="AP29" s="304"/>
      <c r="AQ29" s="283">
        <v>0.1163</v>
      </c>
      <c r="AR29" s="283">
        <v>6.6199999999999995E-2</v>
      </c>
      <c r="AS29" s="299">
        <v>390013058.90249997</v>
      </c>
      <c r="AT29" s="283">
        <v>4.5458932283772803E-3</v>
      </c>
      <c r="AU29" s="320"/>
      <c r="AV29" s="283"/>
      <c r="AW29" s="283"/>
      <c r="AX29" s="299"/>
      <c r="AY29" s="283"/>
      <c r="AZ29" s="304"/>
      <c r="BA29" s="283"/>
      <c r="BB29" s="283"/>
      <c r="BC29" s="299"/>
      <c r="BD29" s="283"/>
      <c r="BE29" s="304"/>
      <c r="BF29" s="283"/>
      <c r="BG29" s="283"/>
      <c r="BH29" s="299"/>
      <c r="BI29" s="283"/>
    </row>
    <row r="30" spans="1:61" s="255" customFormat="1" ht="15" customHeight="1">
      <c r="A30" s="813"/>
      <c r="B30" s="470">
        <f t="shared" si="1"/>
        <v>19</v>
      </c>
      <c r="C30" s="576" t="s">
        <v>281</v>
      </c>
      <c r="D30" s="289" t="s">
        <v>272</v>
      </c>
      <c r="E30" s="289" t="s">
        <v>502</v>
      </c>
      <c r="F30" s="299">
        <v>26347423.735282898</v>
      </c>
      <c r="G30" s="314"/>
      <c r="H30" s="315">
        <v>52.928097000000001</v>
      </c>
      <c r="I30" s="318">
        <v>108.72684</v>
      </c>
      <c r="J30" s="316">
        <v>130.06328999999999</v>
      </c>
      <c r="K30" s="316">
        <v>0.44758218999999999</v>
      </c>
      <c r="L30" s="316">
        <v>0.78802174000000003</v>
      </c>
      <c r="M30" s="314"/>
      <c r="N30" s="629">
        <v>1.4584619307693787</v>
      </c>
      <c r="O30" s="629">
        <v>2.9169238615387574</v>
      </c>
      <c r="P30" s="629">
        <v>4.6670781784620115</v>
      </c>
      <c r="Q30" s="319"/>
      <c r="R30" s="283"/>
      <c r="S30" s="283"/>
      <c r="T30" s="299"/>
      <c r="U30" s="283"/>
      <c r="V30" s="304"/>
      <c r="W30" s="283"/>
      <c r="X30" s="283"/>
      <c r="Y30" s="299"/>
      <c r="Z30" s="283"/>
      <c r="AA30" s="304"/>
      <c r="AB30" s="283"/>
      <c r="AC30" s="283"/>
      <c r="AD30" s="299"/>
      <c r="AE30" s="283"/>
      <c r="AF30" s="320"/>
      <c r="AG30" s="283"/>
      <c r="AH30" s="283"/>
      <c r="AI30" s="299"/>
      <c r="AJ30" s="283"/>
      <c r="AK30" s="304"/>
      <c r="AL30" s="283"/>
      <c r="AM30" s="283"/>
      <c r="AN30" s="299"/>
      <c r="AO30" s="283"/>
      <c r="AP30" s="304"/>
      <c r="AQ30" s="283"/>
      <c r="AR30" s="283"/>
      <c r="AS30" s="299"/>
      <c r="AT30" s="283"/>
      <c r="AU30" s="320"/>
      <c r="AV30" s="283"/>
      <c r="AW30" s="283"/>
      <c r="AX30" s="299"/>
      <c r="AY30" s="283"/>
      <c r="AZ30" s="304"/>
      <c r="BA30" s="283"/>
      <c r="BB30" s="283"/>
      <c r="BC30" s="299"/>
      <c r="BD30" s="283"/>
      <c r="BE30" s="304"/>
      <c r="BF30" s="283"/>
      <c r="BG30" s="283"/>
      <c r="BH30" s="299"/>
      <c r="BI30" s="283"/>
    </row>
    <row r="31" spans="1:61" s="255" customFormat="1" ht="15" customHeight="1">
      <c r="A31" s="813"/>
      <c r="B31" s="470">
        <f t="shared" si="1"/>
        <v>20</v>
      </c>
      <c r="C31" s="576" t="s">
        <v>21</v>
      </c>
      <c r="D31" s="289" t="s">
        <v>499</v>
      </c>
      <c r="E31" s="289" t="s">
        <v>499</v>
      </c>
      <c r="F31" s="299">
        <v>14636886</v>
      </c>
      <c r="G31" s="314">
        <v>200499971158</v>
      </c>
      <c r="H31" s="315">
        <v>74.573471999999995</v>
      </c>
      <c r="I31" s="318">
        <v>106.21411999999999</v>
      </c>
      <c r="J31" s="316">
        <v>106.21411999999999</v>
      </c>
      <c r="K31" s="316">
        <v>4.5403330000000004</v>
      </c>
      <c r="L31" s="316">
        <v>3.8732392</v>
      </c>
      <c r="M31" s="314">
        <v>31004784448.058445</v>
      </c>
      <c r="N31" s="629">
        <v>2.0869944422648041</v>
      </c>
      <c r="O31" s="629">
        <v>4.1739888845296083</v>
      </c>
      <c r="P31" s="629">
        <v>6.678382215247372</v>
      </c>
      <c r="Q31" s="319"/>
      <c r="R31" s="283">
        <v>1.335251E-2</v>
      </c>
      <c r="S31" s="283">
        <v>4.8986899999999998E-3</v>
      </c>
      <c r="T31" s="299">
        <v>89169119.79951112</v>
      </c>
      <c r="U31" s="283">
        <v>2.8759793492160526E-3</v>
      </c>
      <c r="V31" s="304"/>
      <c r="W31" s="283">
        <v>1.1538109999999999E-2</v>
      </c>
      <c r="X31" s="283">
        <v>4.0788099999999996E-3</v>
      </c>
      <c r="Y31" s="299">
        <v>77052412.830991119</v>
      </c>
      <c r="Z31" s="283">
        <v>2.4851781492006542E-3</v>
      </c>
      <c r="AA31" s="304"/>
      <c r="AB31" s="283">
        <v>1.3369509999999999E-2</v>
      </c>
      <c r="AC31" s="283">
        <v>4.7378699999999999E-3</v>
      </c>
      <c r="AD31" s="299">
        <v>89282647.146548614</v>
      </c>
      <c r="AE31" s="283">
        <v>2.8796409565795124E-3</v>
      </c>
      <c r="AF31" s="320"/>
      <c r="AG31" s="283">
        <v>9.893623E-2</v>
      </c>
      <c r="AH31" s="283">
        <v>4.2208870000000002E-2</v>
      </c>
      <c r="AI31" s="299">
        <v>1321407966.7990491</v>
      </c>
      <c r="AJ31" s="283">
        <v>4.2619485680114033E-2</v>
      </c>
      <c r="AK31" s="304"/>
      <c r="AL31" s="283">
        <v>9.3165549999999986E-2</v>
      </c>
      <c r="AM31" s="283">
        <v>3.8717620000000001E-2</v>
      </c>
      <c r="AN31" s="299">
        <v>1244333850.210536</v>
      </c>
      <c r="AO31" s="283">
        <v>4.0133607517740949E-2</v>
      </c>
      <c r="AP31" s="304"/>
      <c r="AQ31" s="283">
        <v>0.10470131000000001</v>
      </c>
      <c r="AR31" s="283">
        <v>4.4090070000000002E-2</v>
      </c>
      <c r="AS31" s="299">
        <v>1398407288.9001024</v>
      </c>
      <c r="AT31" s="283">
        <v>4.5102951489400606E-2</v>
      </c>
      <c r="AU31" s="320"/>
      <c r="AV31" s="283">
        <v>0.23769124999999999</v>
      </c>
      <c r="AW31" s="283">
        <v>0.12282755999999999</v>
      </c>
      <c r="AX31" s="299">
        <v>5079427204.99335</v>
      </c>
      <c r="AY31" s="283">
        <v>0.16382720587858915</v>
      </c>
      <c r="AZ31" s="304"/>
      <c r="BA31" s="283">
        <v>0.23342123000000001</v>
      </c>
      <c r="BB31" s="283">
        <v>0.11831497000000001</v>
      </c>
      <c r="BC31" s="299">
        <v>4988177502.8950787</v>
      </c>
      <c r="BD31" s="283">
        <v>0.16088412132816632</v>
      </c>
      <c r="BE31" s="304"/>
      <c r="BF31" s="283">
        <v>0.25185499</v>
      </c>
      <c r="BG31" s="283">
        <v>0.13007278999999999</v>
      </c>
      <c r="BH31" s="299">
        <v>5382104254.6552649</v>
      </c>
      <c r="BI31" s="283">
        <v>0.17358947499447294</v>
      </c>
    </row>
    <row r="32" spans="1:61" s="255" customFormat="1" ht="15" customHeight="1">
      <c r="A32" s="813"/>
      <c r="B32" s="470">
        <f t="shared" si="1"/>
        <v>21</v>
      </c>
      <c r="C32" s="792" t="s">
        <v>717</v>
      </c>
      <c r="D32" s="289">
        <v>2012</v>
      </c>
      <c r="E32" s="289">
        <v>2016</v>
      </c>
      <c r="F32" s="578">
        <v>10652029</v>
      </c>
      <c r="G32" s="654"/>
      <c r="H32" s="315">
        <v>42.235537999999998</v>
      </c>
      <c r="I32" s="318">
        <v>121.35046</v>
      </c>
      <c r="J32" s="316">
        <v>139.8262</v>
      </c>
      <c r="K32" s="316">
        <v>1479.5655999999999</v>
      </c>
      <c r="L32" s="316">
        <v>2572.3429999999998</v>
      </c>
      <c r="M32" s="654"/>
      <c r="N32" s="540">
        <f>IF(E32&gt;2011,1.25*$K32*($J32/$H32)/$L32*($I32/$J32), 1.25*$K32*($J32/$H32)/$K32*($J32/$H32))</f>
        <v>2.0657547360712254</v>
      </c>
      <c r="O32" s="540">
        <f>IF(E32&gt;2011,2.5*$K32*($J32/$H32)/$L32*($I32/$J32), 2.5*$K32*($J32/$H32)/$K32*($J32/$H32))</f>
        <v>4.1315094721424508</v>
      </c>
      <c r="P32" s="540">
        <f>IF(E32&gt;2011, 4*$K32*($J32/$H32)/$L32*($I32/$J32), 4*$K32*($J32/$H32)/$K32*($J32/$H32))</f>
        <v>6.6104151554279209</v>
      </c>
      <c r="Q32" s="319"/>
      <c r="R32" s="653"/>
      <c r="S32" s="653"/>
      <c r="T32" s="655"/>
      <c r="U32" s="653"/>
      <c r="V32" s="304"/>
      <c r="W32" s="653"/>
      <c r="X32" s="653"/>
      <c r="Y32" s="655"/>
      <c r="Z32" s="653"/>
      <c r="AA32" s="304"/>
      <c r="AB32" s="653"/>
      <c r="AC32" s="653"/>
      <c r="AD32" s="655"/>
      <c r="AE32" s="653"/>
      <c r="AF32" s="317"/>
      <c r="AG32" s="653"/>
      <c r="AH32" s="653"/>
      <c r="AI32" s="655"/>
      <c r="AJ32" s="653"/>
      <c r="AK32" s="304"/>
      <c r="AL32" s="653"/>
      <c r="AM32" s="653"/>
      <c r="AN32" s="655"/>
      <c r="AO32" s="653"/>
      <c r="AP32" s="304"/>
      <c r="AQ32" s="653"/>
      <c r="AR32" s="653"/>
      <c r="AS32" s="655"/>
      <c r="AT32" s="653"/>
      <c r="AU32" s="317"/>
      <c r="AV32" s="653"/>
      <c r="AW32" s="653"/>
      <c r="AX32" s="655"/>
      <c r="AY32" s="653"/>
      <c r="AZ32" s="304"/>
      <c r="BA32" s="653"/>
      <c r="BB32" s="653"/>
      <c r="BC32" s="655"/>
      <c r="BD32" s="653"/>
      <c r="BE32" s="304"/>
      <c r="BF32" s="653"/>
      <c r="BG32" s="653"/>
      <c r="BH32" s="655"/>
      <c r="BI32" s="653"/>
    </row>
    <row r="33" spans="1:61" s="255" customFormat="1" ht="15" customHeight="1">
      <c r="A33" s="813"/>
      <c r="B33" s="470">
        <f t="shared" si="1"/>
        <v>22</v>
      </c>
      <c r="C33" s="576" t="s">
        <v>22</v>
      </c>
      <c r="D33" s="289" t="s">
        <v>499</v>
      </c>
      <c r="E33" s="289" t="s">
        <v>499</v>
      </c>
      <c r="F33" s="299">
        <v>8171770</v>
      </c>
      <c r="G33" s="314">
        <v>261283967436</v>
      </c>
      <c r="H33" s="315">
        <v>71.982139000000004</v>
      </c>
      <c r="I33" s="318">
        <v>106.76228</v>
      </c>
      <c r="J33" s="316">
        <v>106.76228</v>
      </c>
      <c r="K33" s="316">
        <v>9.6621039999999994</v>
      </c>
      <c r="L33" s="316">
        <v>10.080314</v>
      </c>
      <c r="M33" s="314">
        <v>18232573041.899052</v>
      </c>
      <c r="N33" s="629">
        <v>1.777054520805458</v>
      </c>
      <c r="O33" s="629">
        <v>3.554109041610916</v>
      </c>
      <c r="P33" s="629">
        <v>5.6865744665774658</v>
      </c>
      <c r="Q33" s="319"/>
      <c r="R33" s="283">
        <v>4.52503E-2</v>
      </c>
      <c r="S33" s="283">
        <v>2.8728699999999999E-2</v>
      </c>
      <c r="T33" s="299">
        <v>168709863.83914375</v>
      </c>
      <c r="U33" s="283">
        <v>9.2532120097060869E-3</v>
      </c>
      <c r="V33" s="304"/>
      <c r="W33" s="283">
        <v>3.7946800000000003E-2</v>
      </c>
      <c r="X33" s="283">
        <v>2.29409E-2</v>
      </c>
      <c r="Y33" s="299">
        <v>141479713.08767501</v>
      </c>
      <c r="Z33" s="283">
        <v>7.7597228192943461E-3</v>
      </c>
      <c r="AA33" s="304"/>
      <c r="AB33" s="283">
        <v>3.9252799999999997E-2</v>
      </c>
      <c r="AC33" s="283">
        <v>2.3631200000000002E-2</v>
      </c>
      <c r="AD33" s="299">
        <v>146348964.38929999</v>
      </c>
      <c r="AE33" s="283">
        <v>8.0267861290332018E-3</v>
      </c>
      <c r="AF33" s="320"/>
      <c r="AG33" s="283">
        <v>0.1098397</v>
      </c>
      <c r="AH33" s="283">
        <v>6.6618899999999995E-2</v>
      </c>
      <c r="AI33" s="299">
        <v>819046098.30796254</v>
      </c>
      <c r="AJ33" s="283">
        <v>4.4922134491153155E-2</v>
      </c>
      <c r="AK33" s="304"/>
      <c r="AL33" s="283">
        <v>0.1017917</v>
      </c>
      <c r="AM33" s="283">
        <v>5.9783099999999999E-2</v>
      </c>
      <c r="AN33" s="299">
        <v>759034253.78196251</v>
      </c>
      <c r="AO33" s="283">
        <v>4.163067121890459E-2</v>
      </c>
      <c r="AP33" s="304"/>
      <c r="AQ33" s="283">
        <v>0.1063752</v>
      </c>
      <c r="AR33" s="283">
        <v>6.2281499999999997E-2</v>
      </c>
      <c r="AS33" s="299">
        <v>793212222.14489996</v>
      </c>
      <c r="AT33" s="283">
        <v>4.3505226625011856E-2</v>
      </c>
      <c r="AU33" s="320"/>
      <c r="AV33" s="283">
        <v>0.1927198</v>
      </c>
      <c r="AW33" s="283">
        <v>0.1215203</v>
      </c>
      <c r="AX33" s="299">
        <v>2299298344.8671598</v>
      </c>
      <c r="AY33" s="283">
        <v>0.12610937247218462</v>
      </c>
      <c r="AZ33" s="304"/>
      <c r="BA33" s="283">
        <v>0.18299599999999999</v>
      </c>
      <c r="BB33" s="283">
        <v>0.1122769</v>
      </c>
      <c r="BC33" s="299">
        <v>2183285785.4632001</v>
      </c>
      <c r="BD33" s="283">
        <v>0.11974644393009903</v>
      </c>
      <c r="BE33" s="304"/>
      <c r="BF33" s="283">
        <v>0.1921041</v>
      </c>
      <c r="BG33" s="283">
        <v>0.1173671</v>
      </c>
      <c r="BH33" s="299">
        <v>2291952561.0352201</v>
      </c>
      <c r="BI33" s="283">
        <v>0.12570647904540067</v>
      </c>
    </row>
    <row r="34" spans="1:61" s="255" customFormat="1" ht="15" customHeight="1">
      <c r="A34" s="813"/>
      <c r="B34" s="470">
        <f t="shared" si="1"/>
        <v>23</v>
      </c>
      <c r="C34" s="576" t="s">
        <v>23</v>
      </c>
      <c r="D34" s="289" t="s">
        <v>504</v>
      </c>
      <c r="E34" s="289" t="s">
        <v>504</v>
      </c>
      <c r="F34" s="299">
        <v>245265690</v>
      </c>
      <c r="G34" s="314">
        <v>1927072932061608.5</v>
      </c>
      <c r="H34" s="315">
        <v>68.684856999999994</v>
      </c>
      <c r="I34" s="318">
        <v>105.35605</v>
      </c>
      <c r="J34" s="316">
        <v>109.86476</v>
      </c>
      <c r="K34" s="316">
        <v>4192.8253999999997</v>
      </c>
      <c r="L34" s="316">
        <v>4091.9391000000001</v>
      </c>
      <c r="M34" s="314">
        <v>287338592912.69684</v>
      </c>
      <c r="N34" s="629">
        <v>1.9646541523588668</v>
      </c>
      <c r="O34" s="629">
        <v>3.9293083047177335</v>
      </c>
      <c r="P34" s="629">
        <v>6.2868932875483736</v>
      </c>
      <c r="Q34" s="319"/>
      <c r="R34" s="283">
        <v>2.3199999999999998E-2</v>
      </c>
      <c r="S34" s="283">
        <v>7.3000000000000001E-3</v>
      </c>
      <c r="T34" s="299">
        <v>2596137328.6499996</v>
      </c>
      <c r="U34" s="283">
        <v>9.0351153401756704E-3</v>
      </c>
      <c r="V34" s="304"/>
      <c r="W34" s="283">
        <v>1.7399999999999999E-2</v>
      </c>
      <c r="X34" s="283">
        <v>4.4000000000000003E-3</v>
      </c>
      <c r="Y34" s="299">
        <v>1947102996.4875</v>
      </c>
      <c r="Z34" s="283">
        <v>6.7763365051317541E-3</v>
      </c>
      <c r="AA34" s="304"/>
      <c r="AB34" s="283">
        <v>1.72E-2</v>
      </c>
      <c r="AC34" s="283">
        <v>4.4000000000000003E-3</v>
      </c>
      <c r="AD34" s="299">
        <v>1924722502.2750001</v>
      </c>
      <c r="AE34" s="283">
        <v>6.698447579785413E-3</v>
      </c>
      <c r="AF34" s="320"/>
      <c r="AG34" s="283">
        <v>0.19769999999999999</v>
      </c>
      <c r="AH34" s="283">
        <v>8.7599999999999997E-2</v>
      </c>
      <c r="AI34" s="299">
        <v>44246237058.112495</v>
      </c>
      <c r="AJ34" s="283">
        <v>0.15398640540971814</v>
      </c>
      <c r="AK34" s="304"/>
      <c r="AL34" s="283">
        <v>0.18740000000000001</v>
      </c>
      <c r="AM34" s="283">
        <v>7.9799999999999996E-2</v>
      </c>
      <c r="AN34" s="299">
        <v>41941046154.225006</v>
      </c>
      <c r="AO34" s="283">
        <v>0.14596384609904495</v>
      </c>
      <c r="AP34" s="304"/>
      <c r="AQ34" s="283">
        <v>0.18240000000000001</v>
      </c>
      <c r="AR34" s="283">
        <v>7.7700000000000005E-2</v>
      </c>
      <c r="AS34" s="299">
        <v>40822021443.599998</v>
      </c>
      <c r="AT34" s="283">
        <v>0.14206939983172781</v>
      </c>
      <c r="AU34" s="320"/>
      <c r="AV34" s="283">
        <v>0.38469999999999999</v>
      </c>
      <c r="AW34" s="283">
        <v>0.2198</v>
      </c>
      <c r="AX34" s="299">
        <v>137756417976.78</v>
      </c>
      <c r="AY34" s="283">
        <v>0.47942191329180428</v>
      </c>
      <c r="AZ34" s="304"/>
      <c r="BA34" s="283">
        <v>0.37559999999999999</v>
      </c>
      <c r="BB34" s="283">
        <v>0.21079999999999999</v>
      </c>
      <c r="BC34" s="299">
        <v>134497818019.44</v>
      </c>
      <c r="BD34" s="283">
        <v>0.46808128576137692</v>
      </c>
      <c r="BE34" s="304"/>
      <c r="BF34" s="283">
        <v>0.36959999999999998</v>
      </c>
      <c r="BG34" s="283">
        <v>0.2064</v>
      </c>
      <c r="BH34" s="299">
        <v>132349290575.03999</v>
      </c>
      <c r="BI34" s="283">
        <v>0.46060394892812806</v>
      </c>
    </row>
    <row r="35" spans="1:61" s="255" customFormat="1" ht="15" customHeight="1">
      <c r="A35" s="813"/>
      <c r="B35" s="470">
        <f t="shared" si="1"/>
        <v>24</v>
      </c>
      <c r="C35" s="576" t="s">
        <v>24</v>
      </c>
      <c r="D35" s="289" t="s">
        <v>275</v>
      </c>
      <c r="E35" s="289" t="s">
        <v>275</v>
      </c>
      <c r="F35" s="299">
        <v>79511693.899333909</v>
      </c>
      <c r="G35" s="314"/>
      <c r="H35" s="315">
        <v>49.410840999999998</v>
      </c>
      <c r="I35" s="318">
        <v>120.86933999999999</v>
      </c>
      <c r="J35" s="316">
        <v>120.86933999999999</v>
      </c>
      <c r="K35" s="316">
        <v>2714.8227000000002</v>
      </c>
      <c r="L35" s="316">
        <v>5001.3634000000002</v>
      </c>
      <c r="M35" s="314"/>
      <c r="N35" s="629">
        <v>1.6598046543182547</v>
      </c>
      <c r="O35" s="629">
        <v>3.3196093086365095</v>
      </c>
      <c r="P35" s="629">
        <v>5.3113748938184147</v>
      </c>
      <c r="Q35" s="319"/>
      <c r="R35" s="283"/>
      <c r="S35" s="283"/>
      <c r="T35" s="299"/>
      <c r="U35" s="283"/>
      <c r="V35" s="304"/>
      <c r="W35" s="283"/>
      <c r="X35" s="283"/>
      <c r="Y35" s="299"/>
      <c r="Z35" s="283"/>
      <c r="AA35" s="304"/>
      <c r="AB35" s="283"/>
      <c r="AC35" s="283"/>
      <c r="AD35" s="299"/>
      <c r="AE35" s="283"/>
      <c r="AF35" s="320"/>
      <c r="AG35" s="283"/>
      <c r="AH35" s="283"/>
      <c r="AI35" s="299"/>
      <c r="AJ35" s="283"/>
      <c r="AK35" s="304"/>
      <c r="AL35" s="283"/>
      <c r="AM35" s="283"/>
      <c r="AN35" s="299"/>
      <c r="AO35" s="283"/>
      <c r="AP35" s="304"/>
      <c r="AQ35" s="283"/>
      <c r="AR35" s="283"/>
      <c r="AS35" s="299"/>
      <c r="AT35" s="283"/>
      <c r="AU35" s="320"/>
      <c r="AV35" s="283"/>
      <c r="AW35" s="283"/>
      <c r="AX35" s="299"/>
      <c r="AY35" s="283"/>
      <c r="AZ35" s="304"/>
      <c r="BA35" s="283"/>
      <c r="BB35" s="283"/>
      <c r="BC35" s="299"/>
      <c r="BD35" s="283"/>
      <c r="BE35" s="304"/>
      <c r="BF35" s="283"/>
      <c r="BG35" s="283"/>
      <c r="BH35" s="299"/>
      <c r="BI35" s="283"/>
    </row>
    <row r="36" spans="1:61" s="255" customFormat="1" ht="15" customHeight="1">
      <c r="A36" s="813"/>
      <c r="B36" s="470">
        <f t="shared" si="1"/>
        <v>25</v>
      </c>
      <c r="C36" s="576" t="s">
        <v>25</v>
      </c>
      <c r="D36" s="289" t="s">
        <v>276</v>
      </c>
      <c r="E36" s="289" t="s">
        <v>503</v>
      </c>
      <c r="F36" s="299">
        <v>5961481.7766270638</v>
      </c>
      <c r="G36" s="314">
        <v>10182084487</v>
      </c>
      <c r="H36" s="315">
        <v>75.760664000000006</v>
      </c>
      <c r="I36" s="318">
        <v>104.16927</v>
      </c>
      <c r="J36" s="316">
        <v>100</v>
      </c>
      <c r="K36" s="316">
        <v>0.49294881000000002</v>
      </c>
      <c r="L36" s="316">
        <v>0.31933158</v>
      </c>
      <c r="M36" s="314">
        <v>15648713740.463629</v>
      </c>
      <c r="N36" s="629">
        <v>2.4450434018406253</v>
      </c>
      <c r="O36" s="629">
        <v>4.8900868036812506</v>
      </c>
      <c r="P36" s="629">
        <v>7.8241388858900001</v>
      </c>
      <c r="Q36" s="319"/>
      <c r="R36" s="283">
        <v>2.8999999999999998E-3</v>
      </c>
      <c r="S36" s="283">
        <v>1.4E-3</v>
      </c>
      <c r="T36" s="299">
        <v>7887785.5756996833</v>
      </c>
      <c r="U36" s="283">
        <v>5.040532855619857E-4</v>
      </c>
      <c r="V36" s="304"/>
      <c r="W36" s="283">
        <v>2.9999999999999997E-4</v>
      </c>
      <c r="X36" s="283">
        <v>1E-4</v>
      </c>
      <c r="Y36" s="299">
        <v>815977.81817582925</v>
      </c>
      <c r="Z36" s="283">
        <v>5.2143443333998519E-5</v>
      </c>
      <c r="AA36" s="304"/>
      <c r="AB36" s="283">
        <v>2.0000000000000001E-4</v>
      </c>
      <c r="AC36" s="283">
        <v>1E-4</v>
      </c>
      <c r="AD36" s="299">
        <v>543985.21211721958</v>
      </c>
      <c r="AE36" s="283">
        <v>3.4762295555999017E-5</v>
      </c>
      <c r="AF36" s="320"/>
      <c r="AG36" s="283">
        <v>2.12E-2</v>
      </c>
      <c r="AH36" s="283">
        <v>8.5000000000000006E-3</v>
      </c>
      <c r="AI36" s="299">
        <v>115324864.96885054</v>
      </c>
      <c r="AJ36" s="283">
        <v>7.3696066578717908E-3</v>
      </c>
      <c r="AK36" s="304"/>
      <c r="AL36" s="283">
        <v>7.7000000000000002E-3</v>
      </c>
      <c r="AM36" s="283">
        <v>2.3E-3</v>
      </c>
      <c r="AN36" s="299">
        <v>41886861.333025903</v>
      </c>
      <c r="AO36" s="283">
        <v>2.676696757811924E-3</v>
      </c>
      <c r="AP36" s="304"/>
      <c r="AQ36" s="283">
        <v>6.6E-3</v>
      </c>
      <c r="AR36" s="283">
        <v>1.9E-3</v>
      </c>
      <c r="AS36" s="299">
        <v>35903023.999736488</v>
      </c>
      <c r="AT36" s="283">
        <v>2.294311506695935E-3</v>
      </c>
      <c r="AU36" s="320"/>
      <c r="AV36" s="283">
        <v>8.5500000000000007E-2</v>
      </c>
      <c r="AW36" s="283">
        <v>3.5099999999999999E-2</v>
      </c>
      <c r="AX36" s="299">
        <v>744171770.17635643</v>
      </c>
      <c r="AY36" s="283">
        <v>4.7554820320606664E-2</v>
      </c>
      <c r="AZ36" s="304"/>
      <c r="BA36" s="283">
        <v>5.6000000000000001E-2</v>
      </c>
      <c r="BB36" s="283">
        <v>1.8700000000000001E-2</v>
      </c>
      <c r="BC36" s="299">
        <v>487410750.05702877</v>
      </c>
      <c r="BD36" s="283">
        <v>3.1147016818175121E-2</v>
      </c>
      <c r="BE36" s="304"/>
      <c r="BF36" s="283">
        <v>5.2699999999999997E-2</v>
      </c>
      <c r="BG36" s="283">
        <v>1.7100000000000001E-2</v>
      </c>
      <c r="BH36" s="299">
        <v>458688330.85723948</v>
      </c>
      <c r="BI36" s="283">
        <v>2.9311567612818369E-2</v>
      </c>
    </row>
    <row r="37" spans="1:61" s="275" customFormat="1" ht="14">
      <c r="A37" s="555"/>
      <c r="B37" s="470">
        <f t="shared" si="1"/>
        <v>26</v>
      </c>
      <c r="C37" s="576" t="s">
        <v>718</v>
      </c>
      <c r="D37" s="289" t="s">
        <v>469</v>
      </c>
      <c r="E37" s="289" t="s">
        <v>469</v>
      </c>
      <c r="F37" s="299">
        <v>48465011</v>
      </c>
      <c r="G37" s="654"/>
      <c r="H37" s="315">
        <v>55.526919999999997</v>
      </c>
      <c r="I37" s="315">
        <v>114.02249</v>
      </c>
      <c r="J37" s="316">
        <v>150.18964</v>
      </c>
      <c r="K37" s="316">
        <v>32.683745999999999</v>
      </c>
      <c r="L37" s="316">
        <v>35.429595999999997</v>
      </c>
      <c r="M37" s="654"/>
      <c r="N37" s="315">
        <v>2.3678957387571411</v>
      </c>
      <c r="O37" s="315">
        <v>4.7357914775142822</v>
      </c>
      <c r="P37" s="315">
        <v>7.5772663640228526</v>
      </c>
      <c r="Q37" s="307"/>
      <c r="R37" s="653"/>
      <c r="S37" s="653"/>
      <c r="T37" s="655"/>
      <c r="U37" s="653"/>
      <c r="V37" s="304"/>
      <c r="W37" s="653"/>
      <c r="X37" s="653"/>
      <c r="Y37" s="655"/>
      <c r="Z37" s="653"/>
      <c r="AA37" s="304"/>
      <c r="AB37" s="653"/>
      <c r="AC37" s="653"/>
      <c r="AD37" s="655"/>
      <c r="AE37" s="653"/>
      <c r="AF37" s="317"/>
      <c r="AG37" s="653"/>
      <c r="AH37" s="653"/>
      <c r="AI37" s="655"/>
      <c r="AJ37" s="653"/>
      <c r="AK37" s="304"/>
      <c r="AL37" s="653"/>
      <c r="AM37" s="653"/>
      <c r="AN37" s="655"/>
      <c r="AO37" s="653"/>
      <c r="AP37" s="304"/>
      <c r="AQ37" s="653"/>
      <c r="AR37" s="653"/>
      <c r="AS37" s="655"/>
      <c r="AT37" s="653"/>
      <c r="AU37" s="317"/>
      <c r="AV37" s="653"/>
      <c r="AW37" s="653"/>
      <c r="AX37" s="655"/>
      <c r="AY37" s="653"/>
      <c r="AZ37" s="304"/>
      <c r="BA37" s="653"/>
      <c r="BB37" s="653"/>
      <c r="BC37" s="655"/>
      <c r="BD37" s="653"/>
      <c r="BE37" s="304"/>
      <c r="BF37" s="653"/>
      <c r="BG37" s="653"/>
      <c r="BH37" s="655"/>
      <c r="BI37" s="653"/>
    </row>
    <row r="38" spans="1:61" s="275" customFormat="1" ht="14">
      <c r="A38" s="555"/>
      <c r="B38" s="470">
        <f t="shared" si="1"/>
        <v>27</v>
      </c>
      <c r="C38" s="792" t="s">
        <v>719</v>
      </c>
      <c r="D38" s="289">
        <v>2014</v>
      </c>
      <c r="E38" s="289">
        <v>2014</v>
      </c>
      <c r="F38" s="578">
        <v>16934220</v>
      </c>
      <c r="G38" s="654"/>
      <c r="H38" s="315">
        <v>85.860100000000003</v>
      </c>
      <c r="I38" s="315">
        <v>102.95564</v>
      </c>
      <c r="J38" s="316">
        <v>108.73074</v>
      </c>
      <c r="K38" s="316">
        <v>289.67867999999999</v>
      </c>
      <c r="L38" s="316">
        <v>221.86832000000001</v>
      </c>
      <c r="M38" s="654"/>
      <c r="N38" s="540">
        <f>IF(E38&gt;2011,1.25*$K38*($J38/$H38)/$L38*($I38/$J38), 1.25*$K38*($J38/$H38)/$K38*($J38/$H38))</f>
        <v>1.9569962958472225</v>
      </c>
      <c r="O38" s="540">
        <f>IF(E38&gt;2011,2.5*$K38*($J38/$H38)/$L38*($I38/$J38), 2.5*$K38*($J38/$H38)/$K38*($J38/$H38))</f>
        <v>3.9139925916944449</v>
      </c>
      <c r="P38" s="540">
        <f>IF(E38&gt;2011, 4*$K38*($J38/$H38)/$L38*($I38/$J38), 4*$K38*($J38/$H38)/$K38*($J38/$H38))</f>
        <v>6.2623881467111113</v>
      </c>
      <c r="Q38" s="307"/>
      <c r="R38" s="653"/>
      <c r="S38" s="653"/>
      <c r="T38" s="655"/>
      <c r="U38" s="653"/>
      <c r="V38" s="304"/>
      <c r="W38" s="653"/>
      <c r="X38" s="653"/>
      <c r="Y38" s="655"/>
      <c r="Z38" s="653"/>
      <c r="AA38" s="304"/>
      <c r="AB38" s="653"/>
      <c r="AC38" s="653"/>
      <c r="AD38" s="655"/>
      <c r="AE38" s="653"/>
      <c r="AF38" s="317"/>
      <c r="AG38" s="653"/>
      <c r="AH38" s="653"/>
      <c r="AI38" s="655"/>
      <c r="AJ38" s="653"/>
      <c r="AK38" s="304"/>
      <c r="AL38" s="653"/>
      <c r="AM38" s="653"/>
      <c r="AN38" s="655"/>
      <c r="AO38" s="653"/>
      <c r="AP38" s="304"/>
      <c r="AQ38" s="653"/>
      <c r="AR38" s="653"/>
      <c r="AS38" s="655"/>
      <c r="AT38" s="653"/>
      <c r="AU38" s="317"/>
      <c r="AV38" s="653"/>
      <c r="AW38" s="653"/>
      <c r="AX38" s="655"/>
      <c r="AY38" s="653"/>
      <c r="AZ38" s="304"/>
      <c r="BA38" s="653"/>
      <c r="BB38" s="653"/>
      <c r="BC38" s="655"/>
      <c r="BD38" s="653"/>
      <c r="BE38" s="304"/>
      <c r="BF38" s="653"/>
      <c r="BG38" s="653"/>
      <c r="BH38" s="655"/>
      <c r="BI38" s="653"/>
    </row>
    <row r="39" spans="1:61" s="255" customFormat="1" ht="15" customHeight="1">
      <c r="A39" s="813"/>
      <c r="B39" s="470">
        <f t="shared" si="1"/>
        <v>28</v>
      </c>
      <c r="C39" s="576" t="s">
        <v>26</v>
      </c>
      <c r="D39" s="289" t="s">
        <v>503</v>
      </c>
      <c r="E39" s="289" t="s">
        <v>503</v>
      </c>
      <c r="F39" s="299">
        <v>112600583</v>
      </c>
      <c r="G39" s="314">
        <v>9038826552924.9316</v>
      </c>
      <c r="H39" s="315">
        <v>80.502825000000001</v>
      </c>
      <c r="I39" s="318">
        <v>103.40738</v>
      </c>
      <c r="J39" s="316">
        <v>100</v>
      </c>
      <c r="K39" s="316">
        <v>7.6483314</v>
      </c>
      <c r="L39" s="316">
        <v>8.9402120000000007</v>
      </c>
      <c r="M39" s="314">
        <v>951385386092.80066</v>
      </c>
      <c r="N39" s="629">
        <v>1.2845950305177232</v>
      </c>
      <c r="O39" s="629">
        <v>2.5691900610354463</v>
      </c>
      <c r="P39" s="629">
        <v>4.110704097656714</v>
      </c>
      <c r="Q39" s="319"/>
      <c r="R39" s="283">
        <v>2.1855699999999999E-2</v>
      </c>
      <c r="S39" s="283">
        <v>1.2613600000000001E-2</v>
      </c>
      <c r="T39" s="299">
        <v>1122815081.3546019</v>
      </c>
      <c r="U39" s="283">
        <v>1.1801895401881647E-3</v>
      </c>
      <c r="V39" s="304"/>
      <c r="W39" s="283">
        <v>1.0403000000000001E-2</v>
      </c>
      <c r="X39" s="283">
        <v>5.0407000000000004E-3</v>
      </c>
      <c r="Y39" s="299">
        <v>534443888.3829813</v>
      </c>
      <c r="Z39" s="283">
        <v>5.6175330859123602E-4</v>
      </c>
      <c r="AA39" s="304"/>
      <c r="AB39" s="283">
        <v>1.0256100000000001E-2</v>
      </c>
      <c r="AC39" s="283">
        <v>5.0144999999999999E-3</v>
      </c>
      <c r="AD39" s="299">
        <v>526897045.4334994</v>
      </c>
      <c r="AE39" s="283">
        <v>5.5382083132198175E-4</v>
      </c>
      <c r="AF39" s="320"/>
      <c r="AG39" s="283">
        <v>5.5630499999999999E-2</v>
      </c>
      <c r="AH39" s="283">
        <v>3.3112799999999998E-2</v>
      </c>
      <c r="AI39" s="299">
        <v>5715924393.4806185</v>
      </c>
      <c r="AJ39" s="283">
        <v>6.0080010446188128E-3</v>
      </c>
      <c r="AK39" s="304"/>
      <c r="AL39" s="283">
        <v>3.8458399999999997E-2</v>
      </c>
      <c r="AM39" s="283">
        <v>2.0062400000000001E-2</v>
      </c>
      <c r="AN39" s="299">
        <v>3951524913.3880696</v>
      </c>
      <c r="AO39" s="283">
        <v>4.1534429382149738E-3</v>
      </c>
      <c r="AP39" s="304"/>
      <c r="AQ39" s="283">
        <v>3.8070600000000003E-2</v>
      </c>
      <c r="AR39" s="283">
        <v>1.9793499999999999E-2</v>
      </c>
      <c r="AS39" s="299">
        <v>3911679226.5833178</v>
      </c>
      <c r="AT39" s="283">
        <v>4.1115611862065768E-3</v>
      </c>
      <c r="AU39" s="320"/>
      <c r="AV39" s="283">
        <v>0.1078968</v>
      </c>
      <c r="AW39" s="283">
        <v>6.3410900000000006E-2</v>
      </c>
      <c r="AX39" s="299">
        <v>17737894172.398224</v>
      </c>
      <c r="AY39" s="283">
        <v>1.8644278576997211E-2</v>
      </c>
      <c r="AZ39" s="304"/>
      <c r="BA39" s="283">
        <v>8.6991499999999999E-2</v>
      </c>
      <c r="BB39" s="283">
        <v>4.6529599999999997E-2</v>
      </c>
      <c r="BC39" s="299">
        <v>14301128679.424971</v>
      </c>
      <c r="BD39" s="283">
        <v>1.5031898627492688E-2</v>
      </c>
      <c r="BE39" s="304"/>
      <c r="BF39" s="283">
        <v>8.7619900000000001E-2</v>
      </c>
      <c r="BG39" s="283">
        <v>4.6407400000000001E-2</v>
      </c>
      <c r="BH39" s="299">
        <v>14404435660.706482</v>
      </c>
      <c r="BI39" s="283">
        <v>1.5140484467459999E-2</v>
      </c>
    </row>
    <row r="40" spans="1:61" s="255" customFormat="1" ht="15" customHeight="1">
      <c r="A40" s="813"/>
      <c r="B40" s="470"/>
      <c r="C40" s="576" t="s">
        <v>27</v>
      </c>
      <c r="D40" s="289" t="s">
        <v>504</v>
      </c>
      <c r="E40" s="289" t="s">
        <v>504</v>
      </c>
      <c r="F40" s="299">
        <v>117284429</v>
      </c>
      <c r="G40" s="314">
        <v>4811605272997.5596</v>
      </c>
      <c r="H40" s="315">
        <v>80.502823000000006</v>
      </c>
      <c r="I40" s="318">
        <v>103.40738</v>
      </c>
      <c r="J40" s="316">
        <v>107.65898</v>
      </c>
      <c r="K40" s="316">
        <v>7.6483312000000003</v>
      </c>
      <c r="L40" s="316">
        <v>8.9402121999999995</v>
      </c>
      <c r="M40" s="314">
        <v>470418242697.36053</v>
      </c>
      <c r="N40" s="629">
        <v>1.3736285117601943</v>
      </c>
      <c r="O40" s="629">
        <v>2.7472570235203886</v>
      </c>
      <c r="P40" s="629">
        <v>4.3956112376326226</v>
      </c>
      <c r="Q40" s="319"/>
      <c r="R40" s="283">
        <v>1.9212467733979E-2</v>
      </c>
      <c r="S40" s="283">
        <v>9.8587517045720698E-3</v>
      </c>
      <c r="T40" s="299">
        <v>1028078759.211422</v>
      </c>
      <c r="U40" s="283">
        <v>2.185456825221014E-3</v>
      </c>
      <c r="V40" s="304"/>
      <c r="W40" s="283">
        <v>5.0760975956153E-3</v>
      </c>
      <c r="X40" s="283">
        <v>1.82208791856212E-3</v>
      </c>
      <c r="Y40" s="299">
        <v>271627163.6728186</v>
      </c>
      <c r="Z40" s="283">
        <v>5.7741630536120082E-4</v>
      </c>
      <c r="AA40" s="304"/>
      <c r="AB40" s="283">
        <v>4.6072502237948501E-3</v>
      </c>
      <c r="AC40" s="283">
        <v>1.6526989759484199E-3</v>
      </c>
      <c r="AD40" s="299">
        <v>246538662.23954242</v>
      </c>
      <c r="AE40" s="283">
        <v>5.2408397434992957E-4</v>
      </c>
      <c r="AF40" s="320"/>
      <c r="AG40" s="283">
        <v>5.6061970473369201E-2</v>
      </c>
      <c r="AH40" s="283">
        <v>3.1712307138164801E-2</v>
      </c>
      <c r="AI40" s="299">
        <v>5999866528.4703693</v>
      </c>
      <c r="AJ40" s="283">
        <v>1.2754323671776332E-2</v>
      </c>
      <c r="AK40" s="304"/>
      <c r="AL40" s="283">
        <v>3.0576147826297601E-2</v>
      </c>
      <c r="AM40" s="283">
        <v>1.36508794018931E-2</v>
      </c>
      <c r="AN40" s="299">
        <v>3272321760.4295511</v>
      </c>
      <c r="AO40" s="283">
        <v>6.9561965574850603E-3</v>
      </c>
      <c r="AP40" s="304"/>
      <c r="AQ40" s="283">
        <v>2.9190539161477701E-2</v>
      </c>
      <c r="AR40" s="283">
        <v>1.2878749910918599E-2</v>
      </c>
      <c r="AS40" s="299">
        <v>3124031092.4523964</v>
      </c>
      <c r="AT40" s="283">
        <v>6.6409650155982887E-3</v>
      </c>
      <c r="AU40" s="320"/>
      <c r="AV40" s="283">
        <v>0.112909619181913</v>
      </c>
      <c r="AW40" s="283">
        <v>6.4666081780999196E-2</v>
      </c>
      <c r="AX40" s="299">
        <v>19334108712.962845</v>
      </c>
      <c r="AY40" s="283">
        <v>4.1099827681217872E-2</v>
      </c>
      <c r="AZ40" s="304"/>
      <c r="BA40" s="283">
        <v>8.2444608183420004E-2</v>
      </c>
      <c r="BB40" s="283">
        <v>4.01516711922799E-2</v>
      </c>
      <c r="BC40" s="299">
        <v>14117424440.584867</v>
      </c>
      <c r="BD40" s="283">
        <v>3.0010367709458047E-2</v>
      </c>
      <c r="BE40" s="304"/>
      <c r="BF40" s="283">
        <v>8.0736534046329994E-2</v>
      </c>
      <c r="BG40" s="283">
        <v>3.8885825293337103E-2</v>
      </c>
      <c r="BH40" s="299">
        <v>13824941910.791794</v>
      </c>
      <c r="BI40" s="283">
        <v>2.9388617736251246E-2</v>
      </c>
    </row>
    <row r="41" spans="1:61" s="255" customFormat="1" ht="15" customHeight="1">
      <c r="A41" s="813"/>
      <c r="B41" s="470"/>
      <c r="C41" s="576" t="s">
        <v>28</v>
      </c>
      <c r="D41" s="289" t="s">
        <v>501</v>
      </c>
      <c r="E41" s="289" t="s">
        <v>501</v>
      </c>
      <c r="F41" s="299">
        <v>119906312</v>
      </c>
      <c r="G41" s="314">
        <v>5050121674828.6797</v>
      </c>
      <c r="H41" s="315">
        <v>80.502824000000004</v>
      </c>
      <c r="I41" s="318">
        <v>103.40738</v>
      </c>
      <c r="J41" s="316">
        <v>116.24798</v>
      </c>
      <c r="K41" s="316">
        <v>7.6483314</v>
      </c>
      <c r="L41" s="316">
        <v>8.9402121999999995</v>
      </c>
      <c r="M41" s="314">
        <v>457257507610.75397</v>
      </c>
      <c r="N41" s="629">
        <v>1.3736285306167766</v>
      </c>
      <c r="O41" s="629">
        <v>2.7472570612335532</v>
      </c>
      <c r="P41" s="629">
        <v>4.3956112979736846</v>
      </c>
      <c r="Q41" s="319"/>
      <c r="R41" s="283">
        <v>2.0861678030438601E-2</v>
      </c>
      <c r="S41" s="283">
        <v>1.15792486857793E-2</v>
      </c>
      <c r="T41" s="299">
        <v>1141285136.6098506</v>
      </c>
      <c r="U41" s="283">
        <v>2.4959352610157328E-3</v>
      </c>
      <c r="V41" s="304"/>
      <c r="W41" s="283">
        <v>5.4830904126036998E-3</v>
      </c>
      <c r="X41" s="283">
        <v>2.2364606331450299E-3</v>
      </c>
      <c r="Y41" s="299">
        <v>299964824.56790227</v>
      </c>
      <c r="Z41" s="283">
        <v>6.5600852818200413E-4</v>
      </c>
      <c r="AA41" s="304"/>
      <c r="AB41" s="283">
        <v>5.3500583927302402E-3</v>
      </c>
      <c r="AC41" s="283">
        <v>2.1214635433811002E-3</v>
      </c>
      <c r="AD41" s="299">
        <v>292687007.95347464</v>
      </c>
      <c r="AE41" s="283">
        <v>6.4009229609550346E-4</v>
      </c>
      <c r="AF41" s="320"/>
      <c r="AG41" s="283">
        <v>5.6782356733220303E-2</v>
      </c>
      <c r="AH41" s="283">
        <v>3.2869368386669998E-2</v>
      </c>
      <c r="AI41" s="299">
        <v>6212813721.5757933</v>
      </c>
      <c r="AJ41" s="283">
        <v>1.3587122394203588E-2</v>
      </c>
      <c r="AK41" s="304"/>
      <c r="AL41" s="283">
        <v>3.0586312276671E-2</v>
      </c>
      <c r="AM41" s="283">
        <v>1.40881862843492E-2</v>
      </c>
      <c r="AN41" s="299">
        <v>3346586361.2830482</v>
      </c>
      <c r="AO41" s="283">
        <v>7.3188221200992734E-3</v>
      </c>
      <c r="AP41" s="304"/>
      <c r="AQ41" s="283">
        <v>3.10519365638528E-2</v>
      </c>
      <c r="AR41" s="283">
        <v>1.41627799130392E-2</v>
      </c>
      <c r="AS41" s="299">
        <v>3397532414.3694568</v>
      </c>
      <c r="AT41" s="283">
        <v>7.4302386681896707E-3</v>
      </c>
      <c r="AU41" s="320"/>
      <c r="AV41" s="283">
        <v>0.115111037203857</v>
      </c>
      <c r="AW41" s="283">
        <v>6.5967034017095999E-2</v>
      </c>
      <c r="AX41" s="299">
        <v>20151708314.749557</v>
      </c>
      <c r="AY41" s="283">
        <v>4.4070809072213078E-2</v>
      </c>
      <c r="AZ41" s="304"/>
      <c r="BA41" s="283">
        <v>8.2973445424497999E-2</v>
      </c>
      <c r="BB41" s="283">
        <v>4.0118534804354303E-2</v>
      </c>
      <c r="BC41" s="299">
        <v>14525598158.785851</v>
      </c>
      <c r="BD41" s="283">
        <v>3.1766778930945282E-2</v>
      </c>
      <c r="BE41" s="304"/>
      <c r="BF41" s="283">
        <v>8.5375575418688607E-2</v>
      </c>
      <c r="BG41" s="283">
        <v>4.1010269690675498E-2</v>
      </c>
      <c r="BH41" s="299">
        <v>14946122759.665897</v>
      </c>
      <c r="BI41" s="283">
        <v>3.2686445844841039E-2</v>
      </c>
    </row>
    <row r="42" spans="1:61" s="255" customFormat="1" ht="15" customHeight="1">
      <c r="A42" s="813"/>
      <c r="B42" s="470">
        <f>B39+1</f>
        <v>29</v>
      </c>
      <c r="C42" s="792" t="s">
        <v>720</v>
      </c>
      <c r="D42" s="289">
        <v>2016</v>
      </c>
      <c r="E42" s="289">
        <v>2016</v>
      </c>
      <c r="F42" s="578">
        <v>3056359</v>
      </c>
      <c r="G42" s="654"/>
      <c r="H42" s="315">
        <v>57.265934000000001</v>
      </c>
      <c r="I42" s="318">
        <v>108.40917</v>
      </c>
      <c r="J42" s="316">
        <v>165.50894</v>
      </c>
      <c r="K42" s="316">
        <v>522.49285999999995</v>
      </c>
      <c r="L42" s="316">
        <v>590.32989999999995</v>
      </c>
      <c r="M42" s="654"/>
      <c r="N42" s="540">
        <f>IF(E42&gt;2011,1.25*$K42*($J42/$H42)/$L42*($I42/$J42), 1.25*$K42*($J42/$H42)/$K42*($J42/$H42))</f>
        <v>2.0944271714762768</v>
      </c>
      <c r="O42" s="540">
        <f>IF(E42&gt;2011,2.5*$K42*($J42/$H42)/$L42*($I42/$J42), 2.5*$K42*($J42/$H42)/$K42*($J42/$H42))</f>
        <v>4.1888543429525535</v>
      </c>
      <c r="P42" s="540">
        <f>IF(E42&gt;2011, 4*$K42*($J42/$H42)/$L42*($I42/$J42), 4*$K42*($J42/$H42)/$K42*($J42/$H42))</f>
        <v>6.702166948724086</v>
      </c>
      <c r="Q42" s="319"/>
      <c r="R42" s="653"/>
      <c r="S42" s="653"/>
      <c r="T42" s="655"/>
      <c r="U42" s="653"/>
      <c r="V42" s="304"/>
      <c r="W42" s="653"/>
      <c r="X42" s="653"/>
      <c r="Y42" s="655"/>
      <c r="Z42" s="653"/>
      <c r="AA42" s="304"/>
      <c r="AB42" s="653"/>
      <c r="AC42" s="653"/>
      <c r="AD42" s="655"/>
      <c r="AE42" s="653"/>
      <c r="AF42" s="317"/>
      <c r="AG42" s="653"/>
      <c r="AH42" s="653"/>
      <c r="AI42" s="655"/>
      <c r="AJ42" s="653"/>
      <c r="AK42" s="304"/>
      <c r="AL42" s="653"/>
      <c r="AM42" s="653"/>
      <c r="AN42" s="655"/>
      <c r="AO42" s="653"/>
      <c r="AP42" s="304"/>
      <c r="AQ42" s="653"/>
      <c r="AR42" s="653"/>
      <c r="AS42" s="655"/>
      <c r="AT42" s="653"/>
      <c r="AU42" s="317"/>
      <c r="AV42" s="653"/>
      <c r="AW42" s="653"/>
      <c r="AX42" s="655"/>
      <c r="AY42" s="653"/>
      <c r="AZ42" s="304"/>
      <c r="BA42" s="653"/>
      <c r="BB42" s="653"/>
      <c r="BC42" s="655"/>
      <c r="BD42" s="653"/>
      <c r="BE42" s="304"/>
      <c r="BF42" s="653"/>
      <c r="BG42" s="653"/>
      <c r="BH42" s="655"/>
      <c r="BI42" s="653"/>
    </row>
    <row r="43" spans="1:61" s="255" customFormat="1" ht="15" customHeight="1">
      <c r="A43" s="813"/>
      <c r="B43" s="470">
        <f>B42+1</f>
        <v>30</v>
      </c>
      <c r="C43" s="792" t="s">
        <v>727</v>
      </c>
      <c r="D43" s="289">
        <v>2009</v>
      </c>
      <c r="E43" s="289" t="s">
        <v>655</v>
      </c>
      <c r="F43" s="578">
        <v>2118874</v>
      </c>
      <c r="G43" s="654"/>
      <c r="H43" s="315">
        <v>71.405036999999993</v>
      </c>
      <c r="I43" s="318">
        <v>105.00559</v>
      </c>
      <c r="J43" s="316">
        <v>100</v>
      </c>
      <c r="K43" s="316">
        <v>5.0639523999999998</v>
      </c>
      <c r="L43" s="316">
        <v>5.1307020000000003</v>
      </c>
      <c r="M43" s="654"/>
      <c r="N43" s="540">
        <f>IF(E43&gt;2011,1.25*$K43*($J43/$H43)/$L43*($I43/$J43), 1.25*$K43*($J43/$H43)/$K43*($J43/$H43))</f>
        <v>1.8142887511351562</v>
      </c>
      <c r="O43" s="540">
        <f>IF(E43&gt;2011,2.5*$K43*($J43/$H43)/$L43*($I43/$J43), 2.5*$K43*($J43/$H43)/$K43*($J43/$H43))</f>
        <v>3.6285775022703124</v>
      </c>
      <c r="P43" s="540">
        <f>IF(E43&gt;2011, 4*$K43*($J43/$H43)/$L43*($I43/$J43), 4*$K43*($J43/$H43)/$K43*($J43/$H43))</f>
        <v>5.8057240036325002</v>
      </c>
      <c r="Q43" s="319"/>
      <c r="R43" s="653"/>
      <c r="S43" s="653"/>
      <c r="T43" s="655"/>
      <c r="U43" s="653"/>
      <c r="V43" s="304"/>
      <c r="W43" s="653"/>
      <c r="X43" s="653"/>
      <c r="Y43" s="655"/>
      <c r="Z43" s="653"/>
      <c r="AA43" s="304"/>
      <c r="AB43" s="653"/>
      <c r="AC43" s="653"/>
      <c r="AD43" s="655"/>
      <c r="AE43" s="653"/>
      <c r="AF43" s="317"/>
      <c r="AG43" s="653"/>
      <c r="AH43" s="653"/>
      <c r="AI43" s="655"/>
      <c r="AJ43" s="653"/>
      <c r="AK43" s="304"/>
      <c r="AL43" s="653"/>
      <c r="AM43" s="653"/>
      <c r="AN43" s="655"/>
      <c r="AO43" s="653"/>
      <c r="AP43" s="304"/>
      <c r="AQ43" s="653"/>
      <c r="AR43" s="653"/>
      <c r="AS43" s="655"/>
      <c r="AT43" s="653"/>
      <c r="AU43" s="317"/>
      <c r="AV43" s="653"/>
      <c r="AW43" s="653"/>
      <c r="AX43" s="655"/>
      <c r="AY43" s="653"/>
      <c r="AZ43" s="304"/>
      <c r="BA43" s="653"/>
      <c r="BB43" s="653"/>
      <c r="BC43" s="655"/>
      <c r="BD43" s="653"/>
      <c r="BE43" s="304"/>
      <c r="BF43" s="653"/>
      <c r="BG43" s="653"/>
      <c r="BH43" s="655"/>
      <c r="BI43" s="653"/>
    </row>
    <row r="44" spans="1:61" s="255" customFormat="1" ht="15" customHeight="1">
      <c r="A44" s="813"/>
      <c r="B44" s="470">
        <f t="shared" ref="B44:B48" si="2">B43+1</f>
        <v>31</v>
      </c>
      <c r="C44" s="576" t="s">
        <v>29</v>
      </c>
      <c r="D44" s="289" t="s">
        <v>500</v>
      </c>
      <c r="E44" s="289" t="s">
        <v>500</v>
      </c>
      <c r="F44" s="299">
        <v>5765733</v>
      </c>
      <c r="G44" s="314">
        <v>137177961686.66</v>
      </c>
      <c r="H44" s="315">
        <v>62.929181</v>
      </c>
      <c r="I44" s="318">
        <v>108.08239</v>
      </c>
      <c r="J44" s="316">
        <v>94.827056999999996</v>
      </c>
      <c r="K44" s="316">
        <v>7.2972590000000004</v>
      </c>
      <c r="L44" s="316">
        <v>9.1600754000000002</v>
      </c>
      <c r="M44" s="314">
        <v>12475110236.025431</v>
      </c>
      <c r="N44" s="629">
        <v>1.3165223934224084</v>
      </c>
      <c r="O44" s="629">
        <v>2.6330447868448168</v>
      </c>
      <c r="P44" s="629">
        <v>4.2128716589517063</v>
      </c>
      <c r="Q44" s="319"/>
      <c r="R44" s="283">
        <v>1.8091300685446243E-2</v>
      </c>
      <c r="S44" s="283">
        <v>7.6796054703712436E-3</v>
      </c>
      <c r="T44" s="299">
        <v>47591259.277343757</v>
      </c>
      <c r="U44" s="283">
        <v>3.8148968928475241E-3</v>
      </c>
      <c r="V44" s="304"/>
      <c r="W44" s="283">
        <v>1.7771462503119718E-2</v>
      </c>
      <c r="X44" s="283">
        <v>7.5429589785028202E-3</v>
      </c>
      <c r="Y44" s="299">
        <v>46749887.93945311</v>
      </c>
      <c r="Z44" s="283">
        <v>3.7474528925964521E-3</v>
      </c>
      <c r="AA44" s="304"/>
      <c r="AB44" s="283">
        <v>1.886939044653993E-2</v>
      </c>
      <c r="AC44" s="283">
        <v>8.2019588294324416E-3</v>
      </c>
      <c r="AD44" s="299">
        <v>49638114.404296882</v>
      </c>
      <c r="AE44" s="283">
        <v>3.9789720062715517E-3</v>
      </c>
      <c r="AF44" s="320"/>
      <c r="AG44" s="283">
        <v>9.1183256751570005E-2</v>
      </c>
      <c r="AH44" s="283">
        <v>4.3208304455825478E-2</v>
      </c>
      <c r="AI44" s="299">
        <v>479736210.15625</v>
      </c>
      <c r="AJ44" s="283">
        <v>3.845546861548968E-2</v>
      </c>
      <c r="AK44" s="304"/>
      <c r="AL44" s="283">
        <v>9.0118810565803162E-2</v>
      </c>
      <c r="AM44" s="283">
        <v>4.2572367858518596E-2</v>
      </c>
      <c r="AN44" s="299">
        <v>474135912.49999994</v>
      </c>
      <c r="AO44" s="283">
        <v>3.8006550926563964E-2</v>
      </c>
      <c r="AP44" s="304"/>
      <c r="AQ44" s="283">
        <v>9.418091333747157E-2</v>
      </c>
      <c r="AR44" s="283">
        <v>4.4616565339567406E-2</v>
      </c>
      <c r="AS44" s="299">
        <v>495507574.99999994</v>
      </c>
      <c r="AT44" s="283">
        <v>3.9719695106908218E-2</v>
      </c>
      <c r="AU44" s="320"/>
      <c r="AV44" s="283">
        <v>0.20851269040727349</v>
      </c>
      <c r="AW44" s="283">
        <v>0.1110408685244357</v>
      </c>
      <c r="AX44" s="299">
        <v>1755253610.0000002</v>
      </c>
      <c r="AY44" s="283">
        <v>0.14070044887709338</v>
      </c>
      <c r="AZ44" s="304"/>
      <c r="BA44" s="283">
        <v>0.2078935150136158</v>
      </c>
      <c r="BB44" s="283">
        <v>0.11028512116325891</v>
      </c>
      <c r="BC44" s="299">
        <v>1750041410.0000002</v>
      </c>
      <c r="BD44" s="283">
        <v>0.14028264094582971</v>
      </c>
      <c r="BE44" s="304"/>
      <c r="BF44" s="283">
        <v>0.21602819190552178</v>
      </c>
      <c r="BG44" s="283">
        <v>0.1150063335398986</v>
      </c>
      <c r="BH44" s="299">
        <v>1818518877.4999998</v>
      </c>
      <c r="BI44" s="283">
        <v>0.14577176819235704</v>
      </c>
    </row>
    <row r="45" spans="1:61" s="255" customFormat="1" ht="15" customHeight="1">
      <c r="A45" s="813"/>
      <c r="B45" s="470">
        <f t="shared" si="2"/>
        <v>32</v>
      </c>
      <c r="C45" s="792" t="s">
        <v>728</v>
      </c>
      <c r="D45" s="289" t="s">
        <v>656</v>
      </c>
      <c r="E45" s="289">
        <v>2014</v>
      </c>
      <c r="F45" s="578">
        <v>17114761</v>
      </c>
      <c r="G45" s="654"/>
      <c r="H45" s="315">
        <v>88.526352000000003</v>
      </c>
      <c r="I45" s="318">
        <v>102.94238</v>
      </c>
      <c r="J45" s="316">
        <v>104.80234</v>
      </c>
      <c r="K45" s="316">
        <v>267.33093000000002</v>
      </c>
      <c r="L45" s="316">
        <v>228.75316000000001</v>
      </c>
      <c r="M45" s="654"/>
      <c r="N45" s="540">
        <f>IF(E45&gt;2011,1.25*$K45*($J45/$H45)/$L45*($I45/$J45), 1.25*$K45*($J45/$H45)/$K45*($J45/$H45))</f>
        <v>1.6986885395121412</v>
      </c>
      <c r="O45" s="540">
        <f>IF(E45&gt;2011,2.5*$K45*($J45/$H45)/$L45*($I45/$J45), 2.5*$K45*($J45/$H45)/$K45*($J45/$H45))</f>
        <v>3.3973770790242823</v>
      </c>
      <c r="P45" s="540">
        <f>IF(E45&gt;2011, 4*$K45*($J45/$H45)/$L45*($I45/$J45), 4*$K45*($J45/$H45)/$K45*($J45/$H45))</f>
        <v>5.4358033264388519</v>
      </c>
      <c r="Q45" s="319"/>
      <c r="R45" s="653"/>
      <c r="S45" s="653"/>
      <c r="T45" s="655"/>
      <c r="U45" s="653"/>
      <c r="V45" s="304"/>
      <c r="W45" s="653"/>
      <c r="X45" s="653"/>
      <c r="Y45" s="655"/>
      <c r="Z45" s="653"/>
      <c r="AA45" s="304"/>
      <c r="AB45" s="653"/>
      <c r="AC45" s="653"/>
      <c r="AD45" s="655"/>
      <c r="AE45" s="653"/>
      <c r="AF45" s="317"/>
      <c r="AG45" s="653"/>
      <c r="AH45" s="653"/>
      <c r="AI45" s="655"/>
      <c r="AJ45" s="653"/>
      <c r="AK45" s="304"/>
      <c r="AL45" s="653"/>
      <c r="AM45" s="653"/>
      <c r="AN45" s="655"/>
      <c r="AO45" s="653"/>
      <c r="AP45" s="304"/>
      <c r="AQ45" s="653"/>
      <c r="AR45" s="653"/>
      <c r="AS45" s="655"/>
      <c r="AT45" s="653"/>
      <c r="AU45" s="317"/>
      <c r="AV45" s="653"/>
      <c r="AW45" s="653"/>
      <c r="AX45" s="655"/>
      <c r="AY45" s="653"/>
      <c r="AZ45" s="304"/>
      <c r="BA45" s="653"/>
      <c r="BB45" s="653"/>
      <c r="BC45" s="655"/>
      <c r="BD45" s="653"/>
      <c r="BE45" s="304"/>
      <c r="BF45" s="653"/>
      <c r="BG45" s="653"/>
      <c r="BH45" s="655"/>
      <c r="BI45" s="653"/>
    </row>
    <row r="46" spans="1:61" s="255" customFormat="1" ht="15" customHeight="1">
      <c r="A46" s="813"/>
      <c r="B46" s="470">
        <f t="shared" si="2"/>
        <v>33</v>
      </c>
      <c r="C46" s="576" t="s">
        <v>30</v>
      </c>
      <c r="D46" s="289" t="s">
        <v>505</v>
      </c>
      <c r="E46" s="289" t="s">
        <v>498</v>
      </c>
      <c r="F46" s="299">
        <v>3941606</v>
      </c>
      <c r="G46" s="314">
        <v>20872384376.143501</v>
      </c>
      <c r="H46" s="315">
        <v>81.285210000000006</v>
      </c>
      <c r="I46" s="318">
        <v>105.8758</v>
      </c>
      <c r="J46" s="316">
        <v>120.52139</v>
      </c>
      <c r="K46" s="316">
        <v>0.61135751000000005</v>
      </c>
      <c r="L46" s="316">
        <v>0.55340803000000005</v>
      </c>
      <c r="M46" s="314">
        <v>23026302865.300465</v>
      </c>
      <c r="N46" s="629">
        <v>1.7986430372549811</v>
      </c>
      <c r="O46" s="629">
        <v>3.5972860745099622</v>
      </c>
      <c r="P46" s="629">
        <v>5.7556577192159395</v>
      </c>
      <c r="Q46" s="319"/>
      <c r="R46" s="283">
        <v>2.74944048431001E-2</v>
      </c>
      <c r="S46" s="283">
        <v>1.73958736314614E-2</v>
      </c>
      <c r="T46" s="299">
        <v>49444775.687546536</v>
      </c>
      <c r="U46" s="283">
        <v>2.1473171779590131E-3</v>
      </c>
      <c r="V46" s="304"/>
      <c r="W46" s="283">
        <v>8.84166545912448E-3</v>
      </c>
      <c r="X46" s="283">
        <v>4.5013620366756496E-3</v>
      </c>
      <c r="Y46" s="299">
        <v>15900477.490803</v>
      </c>
      <c r="Z46" s="283">
        <v>6.9053541004032639E-4</v>
      </c>
      <c r="AA46" s="304"/>
      <c r="AB46" s="283">
        <v>8.6143598220226499E-3</v>
      </c>
      <c r="AC46" s="283">
        <v>4.2790091753115399E-3</v>
      </c>
      <c r="AD46" s="299">
        <v>15491700.639543556</v>
      </c>
      <c r="AE46" s="283">
        <v>6.7278280539290593E-4</v>
      </c>
      <c r="AF46" s="320"/>
      <c r="AG46" s="283">
        <v>6.2128829643202203E-2</v>
      </c>
      <c r="AH46" s="283">
        <v>3.9161779030403403E-2</v>
      </c>
      <c r="AI46" s="299">
        <v>223459723.0213441</v>
      </c>
      <c r="AJ46" s="283">
        <v>9.7045419895908334E-3</v>
      </c>
      <c r="AK46" s="304"/>
      <c r="AL46" s="283">
        <v>3.3696912501455602E-2</v>
      </c>
      <c r="AM46" s="283">
        <v>1.7386548468367902E-2</v>
      </c>
      <c r="AN46" s="299">
        <v>121198206.65370633</v>
      </c>
      <c r="AO46" s="283">
        <v>5.2634679289459974E-3</v>
      </c>
      <c r="AP46" s="304"/>
      <c r="AQ46" s="283">
        <v>3.3198725891167701E-2</v>
      </c>
      <c r="AR46" s="283">
        <v>1.7093843006120501E-2</v>
      </c>
      <c r="AS46" s="299">
        <v>119406371.16304603</v>
      </c>
      <c r="AT46" s="283">
        <v>5.1856510296746641E-3</v>
      </c>
      <c r="AU46" s="320"/>
      <c r="AV46" s="283">
        <v>0.10341792034986499</v>
      </c>
      <c r="AW46" s="283">
        <v>6.6738051020446096E-2</v>
      </c>
      <c r="AX46" s="299">
        <v>595143735.22348297</v>
      </c>
      <c r="AY46" s="283">
        <v>2.584625672236493E-2</v>
      </c>
      <c r="AZ46" s="304"/>
      <c r="BA46" s="283">
        <v>7.1184989435721505E-2</v>
      </c>
      <c r="BB46" s="283">
        <v>3.9430314559500003E-2</v>
      </c>
      <c r="BC46" s="299">
        <v>409651444.94587368</v>
      </c>
      <c r="BD46" s="283">
        <v>1.7790587023121231E-2</v>
      </c>
      <c r="BE46" s="304"/>
      <c r="BF46" s="283">
        <v>7.0460798448572601E-2</v>
      </c>
      <c r="BG46" s="283">
        <v>3.89437234413351E-2</v>
      </c>
      <c r="BH46" s="299">
        <v>405483910.65733927</v>
      </c>
      <c r="BI46" s="283">
        <v>1.7609596861004731E-2</v>
      </c>
    </row>
    <row r="47" spans="1:61" s="255" customFormat="1" ht="15" customHeight="1">
      <c r="A47" s="813"/>
      <c r="B47" s="470">
        <f t="shared" si="2"/>
        <v>34</v>
      </c>
      <c r="C47" s="576" t="s">
        <v>31</v>
      </c>
      <c r="D47" s="289" t="s">
        <v>501</v>
      </c>
      <c r="E47" s="289" t="s">
        <v>501</v>
      </c>
      <c r="F47" s="299">
        <v>6780504</v>
      </c>
      <c r="G47" s="314"/>
      <c r="H47" s="315">
        <v>71.354742999999999</v>
      </c>
      <c r="I47" s="318">
        <v>108.25397</v>
      </c>
      <c r="J47" s="316">
        <v>121.04097</v>
      </c>
      <c r="K47" s="316">
        <v>2127.7957999999999</v>
      </c>
      <c r="L47" s="316">
        <v>2309.4299999999998</v>
      </c>
      <c r="M47" s="314"/>
      <c r="N47" s="629">
        <v>1.7472544014472933</v>
      </c>
      <c r="O47" s="629">
        <v>3.4945088028945865</v>
      </c>
      <c r="P47" s="629">
        <v>5.5912140846313383</v>
      </c>
      <c r="Q47" s="319"/>
      <c r="R47" s="283"/>
      <c r="S47" s="283"/>
      <c r="T47" s="299"/>
      <c r="U47" s="283"/>
      <c r="V47" s="304"/>
      <c r="W47" s="283"/>
      <c r="X47" s="283"/>
      <c r="Y47" s="299"/>
      <c r="Z47" s="283"/>
      <c r="AA47" s="304"/>
      <c r="AB47" s="283"/>
      <c r="AC47" s="283"/>
      <c r="AD47" s="299"/>
      <c r="AE47" s="283"/>
      <c r="AF47" s="320"/>
      <c r="AG47" s="283"/>
      <c r="AH47" s="283"/>
      <c r="AI47" s="299"/>
      <c r="AJ47" s="283"/>
      <c r="AK47" s="304"/>
      <c r="AL47" s="283"/>
      <c r="AM47" s="283"/>
      <c r="AN47" s="299"/>
      <c r="AO47" s="283"/>
      <c r="AP47" s="304"/>
      <c r="AQ47" s="283"/>
      <c r="AR47" s="283"/>
      <c r="AS47" s="299"/>
      <c r="AT47" s="283"/>
      <c r="AU47" s="320"/>
      <c r="AV47" s="283"/>
      <c r="AW47" s="283"/>
      <c r="AX47" s="299"/>
      <c r="AY47" s="283"/>
      <c r="AZ47" s="304"/>
      <c r="BA47" s="283"/>
      <c r="BB47" s="283"/>
      <c r="BC47" s="299"/>
      <c r="BD47" s="283"/>
      <c r="BE47" s="304"/>
      <c r="BF47" s="283"/>
      <c r="BG47" s="283"/>
      <c r="BH47" s="299"/>
      <c r="BI47" s="283"/>
    </row>
    <row r="48" spans="1:61" s="255" customFormat="1" ht="15" customHeight="1">
      <c r="A48" s="813"/>
      <c r="B48" s="470">
        <f t="shared" si="2"/>
        <v>35</v>
      </c>
      <c r="C48" s="576" t="s">
        <v>32</v>
      </c>
      <c r="D48" s="289" t="s">
        <v>500</v>
      </c>
      <c r="E48" s="289" t="s">
        <v>500</v>
      </c>
      <c r="F48" s="299">
        <v>29553339</v>
      </c>
      <c r="G48" s="314">
        <v>305479416268</v>
      </c>
      <c r="H48" s="315">
        <v>87.125377</v>
      </c>
      <c r="I48" s="318">
        <v>103.36931</v>
      </c>
      <c r="J48" s="316">
        <v>98.494685000000004</v>
      </c>
      <c r="K48" s="316">
        <v>1.6534499</v>
      </c>
      <c r="L48" s="316">
        <v>1.5686389999999999</v>
      </c>
      <c r="M48" s="314">
        <v>163426615446.45099</v>
      </c>
      <c r="N48" s="629">
        <v>1.4192775995808165</v>
      </c>
      <c r="O48" s="629">
        <v>2.8385551991616329</v>
      </c>
      <c r="P48" s="629">
        <v>4.541688318658613</v>
      </c>
      <c r="Q48" s="319"/>
      <c r="R48" s="283"/>
      <c r="S48" s="283"/>
      <c r="T48" s="299"/>
      <c r="U48" s="283"/>
      <c r="V48" s="304"/>
      <c r="W48" s="283"/>
      <c r="X48" s="283"/>
      <c r="Y48" s="299"/>
      <c r="Z48" s="283"/>
      <c r="AA48" s="304"/>
      <c r="AB48" s="283"/>
      <c r="AC48" s="283"/>
      <c r="AD48" s="299"/>
      <c r="AE48" s="283"/>
      <c r="AF48" s="320"/>
      <c r="AG48" s="283">
        <v>5.6000000000000001E-2</v>
      </c>
      <c r="AH48" s="283">
        <v>2.8330000000000001E-2</v>
      </c>
      <c r="AI48" s="299">
        <v>1510175622.9000001</v>
      </c>
      <c r="AJ48" s="283">
        <v>9.2406957017036814E-3</v>
      </c>
      <c r="AK48" s="304"/>
      <c r="AL48" s="283">
        <v>4.6269999999999999E-2</v>
      </c>
      <c r="AM48" s="283">
        <v>2.1680000000000001E-2</v>
      </c>
      <c r="AN48" s="299">
        <v>1247782608.4211249</v>
      </c>
      <c r="AO48" s="283">
        <v>7.6351248235326657E-3</v>
      </c>
      <c r="AP48" s="304"/>
      <c r="AQ48" s="283">
        <v>4.8309699999999997E-2</v>
      </c>
      <c r="AR48" s="283">
        <v>2.2982599999999999E-2</v>
      </c>
      <c r="AS48" s="299">
        <v>1302788058.7430737</v>
      </c>
      <c r="AT48" s="283">
        <v>7.9717006632248986E-3</v>
      </c>
      <c r="AU48" s="320"/>
      <c r="AV48" s="283">
        <v>0.11889</v>
      </c>
      <c r="AW48" s="283">
        <v>6.5549999999999997E-2</v>
      </c>
      <c r="AX48" s="299">
        <v>5129850851.6166</v>
      </c>
      <c r="AY48" s="283">
        <v>3.1389323199301447E-2</v>
      </c>
      <c r="AZ48" s="304"/>
      <c r="BA48" s="283">
        <v>0.10775</v>
      </c>
      <c r="BB48" s="283">
        <v>5.6460000000000003E-2</v>
      </c>
      <c r="BC48" s="299">
        <v>4649183524.7849998</v>
      </c>
      <c r="BD48" s="283">
        <v>2.8448141767387757E-2</v>
      </c>
      <c r="BE48" s="304"/>
      <c r="BF48" s="283">
        <v>0.1118744</v>
      </c>
      <c r="BG48" s="283">
        <v>5.8891899999999997E-2</v>
      </c>
      <c r="BH48" s="299">
        <v>4827142620.1875362</v>
      </c>
      <c r="BI48" s="283">
        <v>2.9537065348876523E-2</v>
      </c>
    </row>
    <row r="49" spans="1:61" s="255" customFormat="1" ht="15" customHeight="1">
      <c r="A49" s="813"/>
      <c r="B49" s="470"/>
      <c r="C49" s="576" t="s">
        <v>282</v>
      </c>
      <c r="D49" s="289" t="s">
        <v>499</v>
      </c>
      <c r="E49" s="289" t="s">
        <v>499</v>
      </c>
      <c r="F49" s="299">
        <v>29700726.600000001</v>
      </c>
      <c r="G49" s="314">
        <v>220476768079.42157</v>
      </c>
      <c r="H49" s="315">
        <v>87.125373999999994</v>
      </c>
      <c r="I49" s="318">
        <v>103.36931</v>
      </c>
      <c r="J49" s="316">
        <v>103.36931</v>
      </c>
      <c r="K49" s="316">
        <v>1.6534499</v>
      </c>
      <c r="L49" s="316">
        <v>1.5686389999999999</v>
      </c>
      <c r="M49" s="314">
        <v>112389265225.05075</v>
      </c>
      <c r="N49" s="629">
        <v>1.5632376516167183</v>
      </c>
      <c r="O49" s="629">
        <v>3.1264753032334367</v>
      </c>
      <c r="P49" s="629">
        <v>5.0023604851734982</v>
      </c>
      <c r="Q49" s="319"/>
      <c r="R49" s="283">
        <v>1.3518129441058501E-2</v>
      </c>
      <c r="S49" s="283">
        <v>5.9927736251329401E-3</v>
      </c>
      <c r="T49" s="299">
        <v>183183584.16923201</v>
      </c>
      <c r="U49" s="283">
        <v>1.6299028541775866E-3</v>
      </c>
      <c r="V49" s="304"/>
      <c r="W49" s="283">
        <v>9.3132401491118604E-3</v>
      </c>
      <c r="X49" s="283">
        <v>3.8369918958559399E-3</v>
      </c>
      <c r="Y49" s="299">
        <v>126203312.23944229</v>
      </c>
      <c r="Z49" s="283">
        <v>1.1229125129230981E-3</v>
      </c>
      <c r="AA49" s="304"/>
      <c r="AB49" s="283">
        <v>9.5323073505458704E-3</v>
      </c>
      <c r="AC49" s="283">
        <v>3.9437988660841299E-3</v>
      </c>
      <c r="AD49" s="299">
        <v>129171882.35911579</v>
      </c>
      <c r="AE49" s="283">
        <v>1.1493258017165533E-3</v>
      </c>
      <c r="AF49" s="320"/>
      <c r="AG49" s="283">
        <v>5.33212407953444E-2</v>
      </c>
      <c r="AH49" s="283">
        <v>2.7503713428819E-2</v>
      </c>
      <c r="AI49" s="299">
        <v>1445107630.2872026</v>
      </c>
      <c r="AJ49" s="283">
        <v>1.285805746121293E-2</v>
      </c>
      <c r="AK49" s="304"/>
      <c r="AL49" s="283">
        <v>4.6167634076186202E-2</v>
      </c>
      <c r="AM49" s="283">
        <v>2.2320574967976702E-2</v>
      </c>
      <c r="AN49" s="299">
        <v>1251231203.1874056</v>
      </c>
      <c r="AO49" s="283">
        <v>1.1133013466027316E-2</v>
      </c>
      <c r="AP49" s="304"/>
      <c r="AQ49" s="283">
        <v>4.7177732479255899E-2</v>
      </c>
      <c r="AR49" s="283">
        <v>2.28311915251465E-2</v>
      </c>
      <c r="AS49" s="299">
        <v>1278606802.2515666</v>
      </c>
      <c r="AT49" s="283">
        <v>1.1376591880828263E-2</v>
      </c>
      <c r="AU49" s="320"/>
      <c r="AV49" s="283">
        <v>0.109503389147404</v>
      </c>
      <c r="AW49" s="283">
        <v>6.1366218278212301E-2</v>
      </c>
      <c r="AX49" s="299">
        <v>4748402125.3470621</v>
      </c>
      <c r="AY49" s="283">
        <v>4.2249605563651982E-2</v>
      </c>
      <c r="AZ49" s="304"/>
      <c r="BA49" s="283">
        <v>0.101328944197294</v>
      </c>
      <c r="BB49" s="283">
        <v>5.4641676152060101E-2</v>
      </c>
      <c r="BC49" s="299">
        <v>4393933171.6749086</v>
      </c>
      <c r="BD49" s="283">
        <v>3.9095665968421449E-2</v>
      </c>
      <c r="BE49" s="304"/>
      <c r="BF49" s="283">
        <v>0.10412412335776999</v>
      </c>
      <c r="BG49" s="283">
        <v>5.6024871490028598E-2</v>
      </c>
      <c r="BH49" s="299">
        <v>4515140695.6581488</v>
      </c>
      <c r="BI49" s="283">
        <v>4.0174127721334697E-2</v>
      </c>
    </row>
    <row r="50" spans="1:61" s="275" customFormat="1" ht="14">
      <c r="A50" s="555"/>
      <c r="B50" s="470">
        <f>B48+1</f>
        <v>36</v>
      </c>
      <c r="C50" s="576" t="s">
        <v>711</v>
      </c>
      <c r="D50" s="289" t="s">
        <v>501</v>
      </c>
      <c r="E50" s="289" t="s">
        <v>501</v>
      </c>
      <c r="F50" s="299">
        <v>38011735</v>
      </c>
      <c r="G50" s="654"/>
      <c r="H50" s="315">
        <v>86.884388000000001</v>
      </c>
      <c r="I50" s="315">
        <v>104.2394</v>
      </c>
      <c r="J50" s="316">
        <v>109.08024</v>
      </c>
      <c r="K50" s="316">
        <v>2.1335834</v>
      </c>
      <c r="L50" s="316">
        <v>1.9202049999999999</v>
      </c>
      <c r="M50" s="654"/>
      <c r="N50" s="315">
        <v>1.6663345421781537</v>
      </c>
      <c r="O50" s="315">
        <v>3.3326690843563074</v>
      </c>
      <c r="P50" s="315">
        <v>5.3322705349700934</v>
      </c>
      <c r="Q50" s="307"/>
      <c r="R50" s="283">
        <v>0.11440775867098124</v>
      </c>
      <c r="S50" s="283">
        <v>0.10276950476060719</v>
      </c>
      <c r="T50" s="299">
        <f>$F50*R50*$R$7*365</f>
        <v>1984157065.8237894</v>
      </c>
      <c r="U50" s="653"/>
      <c r="V50" s="304"/>
      <c r="W50" s="283">
        <v>1.1284855869671945E-2</v>
      </c>
      <c r="X50" s="283">
        <v>1.0641395027249975E-2</v>
      </c>
      <c r="Y50" s="299">
        <f>$F50*W50*$R$7*365</f>
        <v>195711608.81671882</v>
      </c>
      <c r="Z50" s="653"/>
      <c r="AA50" s="304"/>
      <c r="AB50" s="283">
        <v>1.5499037151898258E-2</v>
      </c>
      <c r="AC50" s="283">
        <v>1.4677974573460626E-2</v>
      </c>
      <c r="AD50" s="299">
        <f>$F50*AB50*$R$7*365</f>
        <v>268797539.91898209</v>
      </c>
      <c r="AE50" s="653"/>
      <c r="AF50" s="317"/>
      <c r="AG50" s="283">
        <v>0.14346933212333041</v>
      </c>
      <c r="AH50" s="283">
        <v>0.12440982526121205</v>
      </c>
      <c r="AI50" s="299">
        <f>$F50*AG50*$AG$7*365</f>
        <v>4976335387.8853588</v>
      </c>
      <c r="AJ50" s="653"/>
      <c r="AK50" s="304"/>
      <c r="AL50" s="283">
        <v>1.3471616852882073E-2</v>
      </c>
      <c r="AM50" s="283">
        <v>1.1999575106943142E-2</v>
      </c>
      <c r="AN50" s="299">
        <f>$F50*AL50*$AG$7*365</f>
        <v>467272570.9728747</v>
      </c>
      <c r="AO50" s="653"/>
      <c r="AP50" s="304"/>
      <c r="AQ50" s="283">
        <v>1.9174589969784016E-2</v>
      </c>
      <c r="AR50" s="283">
        <v>1.6687103145714002E-2</v>
      </c>
      <c r="AS50" s="299">
        <f>$F50*AQ50*$AG$7*365</f>
        <v>665084232.30689287</v>
      </c>
      <c r="AT50" s="653"/>
      <c r="AU50" s="317"/>
      <c r="AV50" s="283">
        <v>0.17417932151956877</v>
      </c>
      <c r="AW50" s="283">
        <v>0.14646843184456393</v>
      </c>
      <c r="AX50" s="299">
        <f>$F50*AV50*$AV$7*365</f>
        <v>9666452989.6392021</v>
      </c>
      <c r="AY50" s="653"/>
      <c r="AZ50" s="304"/>
      <c r="BA50" s="283">
        <v>1.811914539666111E-2</v>
      </c>
      <c r="BB50" s="283">
        <v>1.427432433603665E-2</v>
      </c>
      <c r="BC50" s="299">
        <f>$F50*BA50*$AV$7*365</f>
        <v>1005560623.7367538</v>
      </c>
      <c r="BD50" s="653"/>
      <c r="BE50" s="304"/>
      <c r="BF50" s="283">
        <v>2.7275912680727953E-2</v>
      </c>
      <c r="BG50" s="283">
        <v>2.0567082796384611E-2</v>
      </c>
      <c r="BH50" s="299">
        <f>$F50*BF50*$AV$7*365</f>
        <v>1513734956.466337</v>
      </c>
      <c r="BI50" s="653"/>
    </row>
    <row r="51" spans="1:61" s="275" customFormat="1" ht="14">
      <c r="A51" s="555"/>
      <c r="B51" s="470">
        <f>B50+1</f>
        <v>37</v>
      </c>
      <c r="C51" s="792" t="s">
        <v>721</v>
      </c>
      <c r="D51" s="289">
        <v>2016</v>
      </c>
      <c r="E51" s="289">
        <v>2016</v>
      </c>
      <c r="F51" s="578">
        <v>19702332</v>
      </c>
      <c r="G51" s="654"/>
      <c r="H51" s="315">
        <v>74.093497999999997</v>
      </c>
      <c r="I51" s="315">
        <v>105.78925</v>
      </c>
      <c r="J51" s="316">
        <v>112.44076</v>
      </c>
      <c r="K51" s="316">
        <v>1.7119983000000001</v>
      </c>
      <c r="L51" s="316">
        <v>1.8589568999999999</v>
      </c>
      <c r="M51" s="654"/>
      <c r="N51" s="540">
        <f>IF(E51&gt;2011,1.25*$K51*($J51/$H51)/$L51*($I51/$J51), 1.25*$K51*($J51/$H51)/$K51*($J51/$H51))</f>
        <v>1.6436353038322795</v>
      </c>
      <c r="O51" s="540">
        <f>IF(E51&gt;2011,2.5*$K51*($J51/$H51)/$L51*($I51/$J51), 2.5*$K51*($J51/$H51)/$K51*($J51/$H51))</f>
        <v>3.287270607664559</v>
      </c>
      <c r="P51" s="540">
        <f>IF(E51&gt;2011, 4*$K51*($J51/$H51)/$L51*($I51/$J51), 4*$K51*($J51/$H51)/$K51*($J51/$H51))</f>
        <v>5.2596329722632955</v>
      </c>
      <c r="Q51" s="307"/>
      <c r="R51" s="653"/>
      <c r="S51" s="653"/>
      <c r="T51" s="655"/>
      <c r="U51" s="653"/>
      <c r="V51" s="304"/>
      <c r="W51" s="653"/>
      <c r="X51" s="653"/>
      <c r="Y51" s="655"/>
      <c r="Z51" s="653"/>
      <c r="AA51" s="304"/>
      <c r="AB51" s="653"/>
      <c r="AC51" s="653"/>
      <c r="AD51" s="655"/>
      <c r="AE51" s="653"/>
      <c r="AF51" s="317"/>
      <c r="AG51" s="653"/>
      <c r="AH51" s="653"/>
      <c r="AI51" s="655"/>
      <c r="AJ51" s="653"/>
      <c r="AK51" s="304"/>
      <c r="AL51" s="653"/>
      <c r="AM51" s="653"/>
      <c r="AN51" s="655"/>
      <c r="AO51" s="653"/>
      <c r="AP51" s="304"/>
      <c r="AQ51" s="653"/>
      <c r="AR51" s="653"/>
      <c r="AS51" s="655"/>
      <c r="AT51" s="653"/>
      <c r="AU51" s="317"/>
      <c r="AV51" s="653"/>
      <c r="AW51" s="653"/>
      <c r="AX51" s="655"/>
      <c r="AY51" s="653"/>
      <c r="AZ51" s="304"/>
      <c r="BA51" s="653"/>
      <c r="BB51" s="653"/>
      <c r="BC51" s="655"/>
      <c r="BD51" s="653"/>
      <c r="BE51" s="304"/>
      <c r="BF51" s="653"/>
      <c r="BG51" s="653"/>
      <c r="BH51" s="655"/>
      <c r="BI51" s="653"/>
    </row>
    <row r="52" spans="1:61" s="255" customFormat="1" ht="15" customHeight="1">
      <c r="A52" s="813"/>
      <c r="B52" s="470">
        <f t="shared" ref="B52:B61" si="3">B51+1</f>
        <v>38</v>
      </c>
      <c r="C52" s="576" t="s">
        <v>33</v>
      </c>
      <c r="D52" s="289" t="s">
        <v>503</v>
      </c>
      <c r="E52" s="289" t="s">
        <v>503</v>
      </c>
      <c r="F52" s="299">
        <v>135845555.148794</v>
      </c>
      <c r="G52" s="314">
        <v>18921208027939.82</v>
      </c>
      <c r="H52" s="315">
        <v>61.449008999999997</v>
      </c>
      <c r="I52" s="318">
        <v>108.44047</v>
      </c>
      <c r="J52" s="316">
        <v>100</v>
      </c>
      <c r="K52" s="316">
        <v>13.390844</v>
      </c>
      <c r="L52" s="316">
        <v>16.769129</v>
      </c>
      <c r="M52" s="314">
        <v>868271994207.1958</v>
      </c>
      <c r="N52" s="629">
        <v>1.4979633350398305</v>
      </c>
      <c r="O52" s="629">
        <v>2.995926670079661</v>
      </c>
      <c r="P52" s="629">
        <v>4.7934826721274577</v>
      </c>
      <c r="Q52" s="319"/>
      <c r="R52" s="283">
        <v>9.8758690808784202E-2</v>
      </c>
      <c r="S52" s="283">
        <v>8.7496471962603295E-2</v>
      </c>
      <c r="T52" s="299">
        <v>6121017687.7761211</v>
      </c>
      <c r="U52" s="283">
        <v>7.0496546342774958E-3</v>
      </c>
      <c r="V52" s="304"/>
      <c r="W52" s="283">
        <v>9.6652304210817601E-3</v>
      </c>
      <c r="X52" s="283">
        <v>8.2149037673650803E-3</v>
      </c>
      <c r="Y52" s="299">
        <v>599046482.687994</v>
      </c>
      <c r="Z52" s="283">
        <v>6.8992952287373155E-4</v>
      </c>
      <c r="AA52" s="304"/>
      <c r="AB52" s="283">
        <v>9.4216485307137606E-3</v>
      </c>
      <c r="AC52" s="283">
        <v>7.61810660294014E-3</v>
      </c>
      <c r="AD52" s="299">
        <v>583949390.50143123</v>
      </c>
      <c r="AE52" s="283">
        <v>6.7254200803127978E-4</v>
      </c>
      <c r="AF52" s="320"/>
      <c r="AG52" s="283">
        <v>0.122687530329244</v>
      </c>
      <c r="AH52" s="283">
        <v>0.106432913798715</v>
      </c>
      <c r="AI52" s="299">
        <v>15208232046.512218</v>
      </c>
      <c r="AJ52" s="283">
        <v>1.7515516045635667E-2</v>
      </c>
      <c r="AK52" s="304"/>
      <c r="AL52" s="283">
        <v>1.44173727147327E-2</v>
      </c>
      <c r="AM52" s="283">
        <v>1.1207370367857499E-2</v>
      </c>
      <c r="AN52" s="299">
        <v>1787164100.2006941</v>
      </c>
      <c r="AO52" s="283">
        <v>2.0582998324534499E-3</v>
      </c>
      <c r="AP52" s="304"/>
      <c r="AQ52" s="283">
        <v>1.52098130479795E-2</v>
      </c>
      <c r="AR52" s="283">
        <v>1.12249070784815E-2</v>
      </c>
      <c r="AS52" s="299">
        <v>1885394266.2060828</v>
      </c>
      <c r="AT52" s="283">
        <v>2.1714327754260966E-3</v>
      </c>
      <c r="AU52" s="320"/>
      <c r="AV52" s="283">
        <v>0.145643741562648</v>
      </c>
      <c r="AW52" s="283">
        <v>0.123981700441822</v>
      </c>
      <c r="AX52" s="299">
        <v>28886180192.727081</v>
      </c>
      <c r="AY52" s="283">
        <v>3.3268584482104083E-2</v>
      </c>
      <c r="AZ52" s="304"/>
      <c r="BA52" s="283">
        <v>2.18561889977954E-2</v>
      </c>
      <c r="BB52" s="283">
        <v>1.55348642958616E-2</v>
      </c>
      <c r="BC52" s="299">
        <v>4334836546.6500206</v>
      </c>
      <c r="BD52" s="283">
        <v>4.9924868884065358E-3</v>
      </c>
      <c r="BE52" s="304"/>
      <c r="BF52" s="283">
        <v>2.3984849467099299E-2</v>
      </c>
      <c r="BG52" s="283">
        <v>1.64118761696458E-2</v>
      </c>
      <c r="BH52" s="299">
        <v>4757023378.8868055</v>
      </c>
      <c r="BI52" s="283">
        <v>5.478724881861889E-3</v>
      </c>
    </row>
    <row r="53" spans="1:61" s="255" customFormat="1" ht="15" customHeight="1">
      <c r="A53" s="813"/>
      <c r="B53" s="470">
        <f t="shared" si="3"/>
        <v>39</v>
      </c>
      <c r="C53" s="576" t="s">
        <v>34</v>
      </c>
      <c r="D53" s="289" t="s">
        <v>276</v>
      </c>
      <c r="E53" s="289" t="s">
        <v>503</v>
      </c>
      <c r="F53" s="299">
        <v>50423021.612522528</v>
      </c>
      <c r="G53" s="314"/>
      <c r="H53" s="315">
        <v>74.256772999999995</v>
      </c>
      <c r="I53" s="318">
        <v>105.01716</v>
      </c>
      <c r="J53" s="316">
        <v>105.01716</v>
      </c>
      <c r="K53" s="316">
        <v>4.5716545000000002</v>
      </c>
      <c r="L53" s="316">
        <v>5.0675346000000001</v>
      </c>
      <c r="M53" s="314"/>
      <c r="N53" s="629">
        <v>1.5948171203342865</v>
      </c>
      <c r="O53" s="629">
        <v>3.1896342406685729</v>
      </c>
      <c r="P53" s="629">
        <v>5.1034147850697167</v>
      </c>
      <c r="Q53" s="319"/>
      <c r="R53" s="283"/>
      <c r="S53" s="283"/>
      <c r="T53" s="299"/>
      <c r="U53" s="283"/>
      <c r="V53" s="304"/>
      <c r="W53" s="283"/>
      <c r="X53" s="283"/>
      <c r="Y53" s="299"/>
      <c r="Z53" s="283"/>
      <c r="AA53" s="304"/>
      <c r="AB53" s="283"/>
      <c r="AC53" s="283"/>
      <c r="AD53" s="299"/>
      <c r="AE53" s="283"/>
      <c r="AF53" s="320"/>
      <c r="AG53" s="283"/>
      <c r="AH53" s="283"/>
      <c r="AI53" s="299"/>
      <c r="AJ53" s="283"/>
      <c r="AK53" s="304"/>
      <c r="AL53" s="283"/>
      <c r="AM53" s="283"/>
      <c r="AN53" s="299"/>
      <c r="AO53" s="283"/>
      <c r="AP53" s="304"/>
      <c r="AQ53" s="283"/>
      <c r="AR53" s="283"/>
      <c r="AS53" s="299"/>
      <c r="AT53" s="283"/>
      <c r="AU53" s="320"/>
      <c r="AV53" s="283"/>
      <c r="AW53" s="283"/>
      <c r="AX53" s="299"/>
      <c r="AY53" s="283"/>
      <c r="AZ53" s="304"/>
      <c r="BA53" s="283"/>
      <c r="BB53" s="283"/>
      <c r="BC53" s="299"/>
      <c r="BD53" s="283"/>
      <c r="BE53" s="304"/>
      <c r="BF53" s="283"/>
      <c r="BG53" s="283"/>
      <c r="BH53" s="299"/>
      <c r="BI53" s="283"/>
    </row>
    <row r="54" spans="1:61" s="255" customFormat="1" ht="15" customHeight="1">
      <c r="A54" s="813"/>
      <c r="B54" s="470">
        <f t="shared" si="3"/>
        <v>40</v>
      </c>
      <c r="C54" s="576" t="s">
        <v>283</v>
      </c>
      <c r="D54" s="289" t="s">
        <v>278</v>
      </c>
      <c r="E54" s="289" t="s">
        <v>503</v>
      </c>
      <c r="F54" s="299">
        <v>20337761.051004648</v>
      </c>
      <c r="G54" s="314"/>
      <c r="H54" s="315">
        <v>58.251418999999999</v>
      </c>
      <c r="I54" s="318">
        <v>106.71677</v>
      </c>
      <c r="J54" s="316">
        <v>94.146316999999996</v>
      </c>
      <c r="K54" s="316">
        <v>40.039496999999997</v>
      </c>
      <c r="L54" s="316">
        <v>42.218933</v>
      </c>
      <c r="M54" s="314"/>
      <c r="N54" s="629">
        <v>1.6902808137099807</v>
      </c>
      <c r="O54" s="629">
        <v>3.3805616274199615</v>
      </c>
      <c r="P54" s="629">
        <v>5.4088986038719389</v>
      </c>
      <c r="Q54" s="319"/>
      <c r="R54" s="283"/>
      <c r="S54" s="283"/>
      <c r="T54" s="299"/>
      <c r="U54" s="283"/>
      <c r="V54" s="304"/>
      <c r="W54" s="283"/>
      <c r="X54" s="283"/>
      <c r="Y54" s="299"/>
      <c r="Z54" s="283"/>
      <c r="AA54" s="304"/>
      <c r="AB54" s="283"/>
      <c r="AC54" s="283"/>
      <c r="AD54" s="299"/>
      <c r="AE54" s="283"/>
      <c r="AF54" s="320"/>
      <c r="AG54" s="283"/>
      <c r="AH54" s="283"/>
      <c r="AI54" s="299"/>
      <c r="AJ54" s="283"/>
      <c r="AK54" s="304"/>
      <c r="AL54" s="283"/>
      <c r="AM54" s="283"/>
      <c r="AN54" s="299"/>
      <c r="AO54" s="283"/>
      <c r="AP54" s="304"/>
      <c r="AQ54" s="283"/>
      <c r="AR54" s="283"/>
      <c r="AS54" s="299"/>
      <c r="AT54" s="283"/>
      <c r="AU54" s="321"/>
      <c r="AV54" s="283"/>
      <c r="AW54" s="283"/>
      <c r="AX54" s="299"/>
      <c r="AY54" s="283"/>
      <c r="AZ54" s="304"/>
      <c r="BA54" s="283"/>
      <c r="BB54" s="283"/>
      <c r="BC54" s="299"/>
      <c r="BD54" s="283"/>
      <c r="BE54" s="304"/>
      <c r="BF54" s="283"/>
      <c r="BG54" s="283"/>
      <c r="BH54" s="299"/>
      <c r="BI54" s="283"/>
    </row>
    <row r="55" spans="1:61" s="255" customFormat="1" ht="15" customHeight="1">
      <c r="A55" s="813"/>
      <c r="B55" s="470">
        <f t="shared" si="3"/>
        <v>41</v>
      </c>
      <c r="C55" s="576" t="s">
        <v>35</v>
      </c>
      <c r="D55" s="289" t="s">
        <v>275</v>
      </c>
      <c r="E55" s="289" t="s">
        <v>275</v>
      </c>
      <c r="F55" s="299">
        <v>42270137.316307239</v>
      </c>
      <c r="G55" s="314"/>
      <c r="H55" s="315">
        <v>66.332549999999998</v>
      </c>
      <c r="I55" s="318">
        <v>112.69096999999999</v>
      </c>
      <c r="J55" s="316">
        <v>112.69096999999999</v>
      </c>
      <c r="K55" s="316">
        <v>482.45093000000003</v>
      </c>
      <c r="L55" s="316">
        <v>585.52039000000002</v>
      </c>
      <c r="M55" s="314"/>
      <c r="N55" s="629">
        <v>1.7497804566854107</v>
      </c>
      <c r="O55" s="629">
        <v>3.4995609133708214</v>
      </c>
      <c r="P55" s="629">
        <v>5.5992974613933137</v>
      </c>
      <c r="Q55" s="319"/>
      <c r="R55" s="283"/>
      <c r="S55" s="283"/>
      <c r="T55" s="299"/>
      <c r="U55" s="283"/>
      <c r="V55" s="304"/>
      <c r="W55" s="283"/>
      <c r="X55" s="283"/>
      <c r="Y55" s="299"/>
      <c r="Z55" s="283"/>
      <c r="AA55" s="304"/>
      <c r="AB55" s="283"/>
      <c r="AC55" s="283"/>
      <c r="AD55" s="299"/>
      <c r="AE55" s="283"/>
      <c r="AF55" s="320"/>
      <c r="AG55" s="283"/>
      <c r="AH55" s="283"/>
      <c r="AI55" s="299"/>
      <c r="AJ55" s="283"/>
      <c r="AK55" s="304"/>
      <c r="AL55" s="283"/>
      <c r="AM55" s="283"/>
      <c r="AN55" s="299"/>
      <c r="AO55" s="283"/>
      <c r="AP55" s="304"/>
      <c r="AQ55" s="283"/>
      <c r="AR55" s="283"/>
      <c r="AS55" s="299"/>
      <c r="AT55" s="283"/>
      <c r="AU55" s="321"/>
      <c r="AV55" s="283"/>
      <c r="AW55" s="283"/>
      <c r="AX55" s="299"/>
      <c r="AY55" s="283"/>
      <c r="AZ55" s="304"/>
      <c r="BA55" s="283"/>
      <c r="BB55" s="283"/>
      <c r="BC55" s="299"/>
      <c r="BD55" s="283"/>
      <c r="BE55" s="304"/>
      <c r="BF55" s="283"/>
      <c r="BG55" s="283"/>
      <c r="BH55" s="299"/>
      <c r="BI55" s="283"/>
    </row>
    <row r="56" spans="1:61" s="255" customFormat="1" ht="15" customHeight="1">
      <c r="A56" s="813"/>
      <c r="B56" s="470">
        <f t="shared" si="3"/>
        <v>42</v>
      </c>
      <c r="C56" s="576" t="s">
        <v>36</v>
      </c>
      <c r="D56" s="289" t="s">
        <v>503</v>
      </c>
      <c r="E56" s="289" t="s">
        <v>503</v>
      </c>
      <c r="F56" s="299">
        <v>9706340</v>
      </c>
      <c r="G56" s="314">
        <v>25675711030550</v>
      </c>
      <c r="H56" s="315">
        <v>84.166019000000006</v>
      </c>
      <c r="I56" s="318">
        <v>103.54403000000001</v>
      </c>
      <c r="J56" s="316">
        <v>100</v>
      </c>
      <c r="K56" s="316">
        <v>0.69612006999999998</v>
      </c>
      <c r="L56" s="316">
        <v>0.69653374999999995</v>
      </c>
      <c r="M56" s="314">
        <v>31043816657028.449</v>
      </c>
      <c r="N56" s="629">
        <v>1.433475100776846</v>
      </c>
      <c r="O56" s="629">
        <v>2.8669502015536921</v>
      </c>
      <c r="P56" s="629">
        <v>4.587120322485907</v>
      </c>
      <c r="Q56" s="319"/>
      <c r="R56" s="283">
        <v>1.1000000000000001E-3</v>
      </c>
      <c r="S56" s="283">
        <v>2.9999999999999997E-4</v>
      </c>
      <c r="T56" s="299">
        <v>4871369.3875000002</v>
      </c>
      <c r="U56" s="283">
        <v>1.5691915209134255E-7</v>
      </c>
      <c r="V56" s="304"/>
      <c r="W56" s="283">
        <v>5.9999999999999995E-4</v>
      </c>
      <c r="X56" s="283">
        <v>2.0000000000000001E-4</v>
      </c>
      <c r="Y56" s="299">
        <v>2657110.5749999997</v>
      </c>
      <c r="Z56" s="283">
        <v>8.559226477709592E-8</v>
      </c>
      <c r="AA56" s="304"/>
      <c r="AB56" s="283">
        <v>4.0000000000000002E-4</v>
      </c>
      <c r="AC56" s="283">
        <v>1E-4</v>
      </c>
      <c r="AD56" s="299">
        <v>1771407.05</v>
      </c>
      <c r="AE56" s="283">
        <v>5.7061509851397288E-8</v>
      </c>
      <c r="AF56" s="320"/>
      <c r="AG56" s="283">
        <v>1.3100000000000001E-2</v>
      </c>
      <c r="AH56" s="283">
        <v>4.8999999999999998E-3</v>
      </c>
      <c r="AI56" s="299">
        <v>116027161.77500001</v>
      </c>
      <c r="AJ56" s="283">
        <v>3.7375288952665224E-6</v>
      </c>
      <c r="AK56" s="304"/>
      <c r="AL56" s="283">
        <v>1.06E-2</v>
      </c>
      <c r="AM56" s="283">
        <v>3.8E-3</v>
      </c>
      <c r="AN56" s="299">
        <v>93884573.650000006</v>
      </c>
      <c r="AO56" s="283">
        <v>3.0242600221240565E-6</v>
      </c>
      <c r="AP56" s="304"/>
      <c r="AQ56" s="283">
        <v>8.3000000000000001E-3</v>
      </c>
      <c r="AR56" s="283">
        <v>2.8E-3</v>
      </c>
      <c r="AS56" s="299">
        <v>73513392.575000003</v>
      </c>
      <c r="AT56" s="283">
        <v>2.3680526588329873E-6</v>
      </c>
      <c r="AU56" s="320"/>
      <c r="AV56" s="283">
        <v>4.5199999999999997E-2</v>
      </c>
      <c r="AW56" s="283">
        <v>1.95E-2</v>
      </c>
      <c r="AX56" s="299">
        <v>640540789.27999997</v>
      </c>
      <c r="AY56" s="283">
        <v>2.0633441962265258E-5</v>
      </c>
      <c r="AZ56" s="304"/>
      <c r="BA56" s="283">
        <v>4.1799999999999997E-2</v>
      </c>
      <c r="BB56" s="283">
        <v>1.7100000000000001E-2</v>
      </c>
      <c r="BC56" s="299">
        <v>592358517.51999998</v>
      </c>
      <c r="BD56" s="283">
        <v>1.9081368894307251E-5</v>
      </c>
      <c r="BE56" s="304"/>
      <c r="BF56" s="283">
        <v>3.7699999999999997E-2</v>
      </c>
      <c r="BG56" s="283">
        <v>1.46E-2</v>
      </c>
      <c r="BH56" s="299">
        <v>534256366.27999997</v>
      </c>
      <c r="BI56" s="283">
        <v>1.720975137118142E-5</v>
      </c>
    </row>
    <row r="57" spans="1:61" s="255" customFormat="1" ht="15" customHeight="1">
      <c r="A57" s="813"/>
      <c r="B57" s="470">
        <f t="shared" si="3"/>
        <v>43</v>
      </c>
      <c r="C57" s="576" t="s">
        <v>284</v>
      </c>
      <c r="D57" s="289" t="s">
        <v>272</v>
      </c>
      <c r="E57" s="289" t="s">
        <v>272</v>
      </c>
      <c r="F57" s="299">
        <v>32250626.98</v>
      </c>
      <c r="G57" s="314"/>
      <c r="H57" s="315">
        <v>66.678945999999996</v>
      </c>
      <c r="I57" s="318">
        <v>116.56435</v>
      </c>
      <c r="J57" s="316">
        <v>137.78626</v>
      </c>
      <c r="K57" s="316">
        <v>744.61788999999999</v>
      </c>
      <c r="L57" s="316">
        <v>946.89041999999995</v>
      </c>
      <c r="M57" s="314"/>
      <c r="N57" s="629">
        <v>1.7183862010419135</v>
      </c>
      <c r="O57" s="629">
        <v>3.4367724020838271</v>
      </c>
      <c r="P57" s="629">
        <v>5.4988358433341231</v>
      </c>
      <c r="Q57" s="319"/>
      <c r="R57" s="283"/>
      <c r="S57" s="283"/>
      <c r="T57" s="299"/>
      <c r="U57" s="283"/>
      <c r="V57" s="304"/>
      <c r="W57" s="283"/>
      <c r="X57" s="283"/>
      <c r="Y57" s="299"/>
      <c r="Z57" s="283"/>
      <c r="AA57" s="304"/>
      <c r="AB57" s="283"/>
      <c r="AC57" s="283"/>
      <c r="AD57" s="299"/>
      <c r="AE57" s="283"/>
      <c r="AF57" s="320"/>
      <c r="AG57" s="283"/>
      <c r="AH57" s="283"/>
      <c r="AI57" s="299"/>
      <c r="AJ57" s="283"/>
      <c r="AK57" s="304"/>
      <c r="AL57" s="283"/>
      <c r="AM57" s="283"/>
      <c r="AN57" s="299"/>
      <c r="AO57" s="283"/>
      <c r="AP57" s="304"/>
      <c r="AQ57" s="283"/>
      <c r="AR57" s="283"/>
      <c r="AS57" s="299"/>
      <c r="AT57" s="283"/>
      <c r="AU57" s="321"/>
      <c r="AV57" s="283"/>
      <c r="AW57" s="283"/>
      <c r="AX57" s="299"/>
      <c r="AY57" s="283"/>
      <c r="AZ57" s="304"/>
      <c r="BA57" s="283"/>
      <c r="BB57" s="283"/>
      <c r="BC57" s="299"/>
      <c r="BD57" s="283"/>
      <c r="BE57" s="304"/>
      <c r="BF57" s="283"/>
      <c r="BG57" s="283"/>
      <c r="BH57" s="299"/>
      <c r="BI57" s="283"/>
    </row>
    <row r="58" spans="1:61" s="255" customFormat="1" ht="15" customHeight="1">
      <c r="A58" s="813"/>
      <c r="B58" s="470">
        <f t="shared" si="3"/>
        <v>44</v>
      </c>
      <c r="C58" s="792" t="s">
        <v>722</v>
      </c>
      <c r="D58" s="289">
        <v>2016</v>
      </c>
      <c r="E58" s="289">
        <v>2016</v>
      </c>
      <c r="F58" s="588">
        <v>45004645</v>
      </c>
      <c r="G58" s="654"/>
      <c r="H58" s="315">
        <v>51.202007000000002</v>
      </c>
      <c r="I58" s="318">
        <v>107.95573</v>
      </c>
      <c r="J58" s="316">
        <v>205.61224000000001</v>
      </c>
      <c r="K58" s="316">
        <v>1.7091367</v>
      </c>
      <c r="L58" s="316">
        <v>3.3112316000000002</v>
      </c>
      <c r="M58" s="654"/>
      <c r="N58" s="540">
        <f>IF(E58&gt;2011,1.25*$K58*($J58/$H58)/$L58*($I58/$J58), 1.25*$K58*($J58/$H58)/$K58*($J58/$H58))</f>
        <v>1.3603666254525053</v>
      </c>
      <c r="O58" s="540">
        <f>IF(E58&gt;2011,2.5*$K58*($J58/$H58)/$L58*($I58/$J58), 2.5*$K58*($J58/$H58)/$K58*($J58/$H58))</f>
        <v>2.7207332509050106</v>
      </c>
      <c r="P58" s="540">
        <f>IF(E58&gt;2011, 4*$K58*($J58/$H58)/$L58*($I58/$J58), 4*$K58*($J58/$H58)/$K58*($J58/$H58))</f>
        <v>4.3531732014480173</v>
      </c>
      <c r="Q58" s="319"/>
      <c r="R58" s="653"/>
      <c r="S58" s="653"/>
      <c r="T58" s="655"/>
      <c r="U58" s="653"/>
      <c r="V58" s="304"/>
      <c r="W58" s="653"/>
      <c r="X58" s="653"/>
      <c r="Y58" s="655"/>
      <c r="Z58" s="653"/>
      <c r="AA58" s="304"/>
      <c r="AB58" s="653"/>
      <c r="AC58" s="653"/>
      <c r="AD58" s="655"/>
      <c r="AE58" s="653"/>
      <c r="AF58" s="317"/>
      <c r="AG58" s="653"/>
      <c r="AH58" s="653"/>
      <c r="AI58" s="655"/>
      <c r="AJ58" s="653"/>
      <c r="AK58" s="304"/>
      <c r="AL58" s="653"/>
      <c r="AM58" s="653"/>
      <c r="AN58" s="655"/>
      <c r="AO58" s="653"/>
      <c r="AP58" s="304"/>
      <c r="AQ58" s="653"/>
      <c r="AR58" s="653"/>
      <c r="AS58" s="655"/>
      <c r="AT58" s="653"/>
      <c r="AU58" s="317"/>
      <c r="AV58" s="653"/>
      <c r="AW58" s="653"/>
      <c r="AX58" s="655"/>
      <c r="AY58" s="653"/>
      <c r="AZ58" s="304"/>
      <c r="BA58" s="653"/>
      <c r="BB58" s="653"/>
      <c r="BC58" s="655"/>
      <c r="BD58" s="653"/>
      <c r="BE58" s="304"/>
      <c r="BF58" s="653"/>
      <c r="BG58" s="653"/>
      <c r="BH58" s="655"/>
      <c r="BI58" s="653"/>
    </row>
    <row r="59" spans="1:61" s="255" customFormat="1" ht="15" customHeight="1">
      <c r="A59" s="813"/>
      <c r="B59" s="470">
        <f t="shared" si="3"/>
        <v>45</v>
      </c>
      <c r="C59" s="576" t="s">
        <v>130</v>
      </c>
      <c r="D59" s="289" t="s">
        <v>499</v>
      </c>
      <c r="E59" s="289" t="s">
        <v>499</v>
      </c>
      <c r="F59" s="299">
        <v>311718857</v>
      </c>
      <c r="G59" s="314"/>
      <c r="H59" s="315">
        <v>89.560531999999995</v>
      </c>
      <c r="I59" s="318">
        <v>103.15684</v>
      </c>
      <c r="J59" s="316">
        <v>103.15684</v>
      </c>
      <c r="K59" s="316">
        <v>1</v>
      </c>
      <c r="L59" s="316">
        <v>1</v>
      </c>
      <c r="M59" s="314"/>
      <c r="N59" s="629">
        <v>1.4397642256077712</v>
      </c>
      <c r="O59" s="629">
        <v>2.8795284512155424</v>
      </c>
      <c r="P59" s="629">
        <v>4.6072455219448676</v>
      </c>
      <c r="Q59" s="319"/>
      <c r="R59" s="283"/>
      <c r="S59" s="283"/>
      <c r="T59" s="299"/>
      <c r="U59" s="283"/>
      <c r="V59" s="304"/>
      <c r="W59" s="283"/>
      <c r="X59" s="283"/>
      <c r="Y59" s="299"/>
      <c r="Z59" s="283"/>
      <c r="AA59" s="304"/>
      <c r="AB59" s="283"/>
      <c r="AC59" s="283"/>
      <c r="AD59" s="299"/>
      <c r="AE59" s="283"/>
      <c r="AF59" s="320"/>
      <c r="AG59" s="283"/>
      <c r="AH59" s="283"/>
      <c r="AI59" s="299"/>
      <c r="AJ59" s="283"/>
      <c r="AK59" s="304"/>
      <c r="AL59" s="283"/>
      <c r="AM59" s="283"/>
      <c r="AN59" s="299"/>
      <c r="AO59" s="283"/>
      <c r="AP59" s="304"/>
      <c r="AQ59" s="283"/>
      <c r="AR59" s="283"/>
      <c r="AS59" s="299"/>
      <c r="AT59" s="283"/>
      <c r="AU59" s="321"/>
      <c r="AV59" s="283"/>
      <c r="AW59" s="283"/>
      <c r="AX59" s="299"/>
      <c r="AY59" s="283"/>
      <c r="AZ59" s="304"/>
      <c r="BA59" s="283"/>
      <c r="BB59" s="283"/>
      <c r="BC59" s="299"/>
      <c r="BD59" s="283"/>
      <c r="BE59" s="304"/>
      <c r="BF59" s="283"/>
      <c r="BG59" s="283"/>
      <c r="BH59" s="299"/>
      <c r="BI59" s="283"/>
    </row>
    <row r="60" spans="1:61" s="255" customFormat="1" ht="15" customHeight="1">
      <c r="A60" s="813"/>
      <c r="B60" s="470">
        <f t="shared" si="3"/>
        <v>46</v>
      </c>
      <c r="C60" s="576" t="s">
        <v>37</v>
      </c>
      <c r="D60" s="289" t="s">
        <v>500</v>
      </c>
      <c r="E60" s="289" t="s">
        <v>500</v>
      </c>
      <c r="F60" s="299">
        <v>3010285</v>
      </c>
      <c r="G60" s="314">
        <v>341856308097.78656</v>
      </c>
      <c r="H60" s="315">
        <v>70.543803999999994</v>
      </c>
      <c r="I60" s="318">
        <v>108.09283000000001</v>
      </c>
      <c r="J60" s="316">
        <v>93.721845999999999</v>
      </c>
      <c r="K60" s="316">
        <v>15.310342</v>
      </c>
      <c r="L60" s="316">
        <v>16.423850000000002</v>
      </c>
      <c r="M60" s="314">
        <v>16806479373.362537</v>
      </c>
      <c r="N60" s="629">
        <v>1.3422884126732801</v>
      </c>
      <c r="O60" s="629">
        <v>2.6845768253465603</v>
      </c>
      <c r="P60" s="629">
        <v>4.2953229205544963</v>
      </c>
      <c r="Q60" s="319"/>
      <c r="R60" s="283">
        <v>2.9853250973318101E-2</v>
      </c>
      <c r="S60" s="283">
        <v>2.0957188512851301E-2</v>
      </c>
      <c r="T60" s="299">
        <v>41001724.58283554</v>
      </c>
      <c r="U60" s="283">
        <v>2.4396379320121802E-3</v>
      </c>
      <c r="V60" s="304"/>
      <c r="W60" s="283">
        <v>4.7115994381730699E-4</v>
      </c>
      <c r="X60" s="283">
        <v>1.4425509493352001E-4</v>
      </c>
      <c r="Y60" s="299">
        <v>647111.10586004995</v>
      </c>
      <c r="Z60" s="283">
        <v>3.8503668227248709E-5</v>
      </c>
      <c r="AA60" s="304"/>
      <c r="AB60" s="283">
        <v>7.2305435929129603E-4</v>
      </c>
      <c r="AC60" s="283">
        <v>2.29315707028155E-4</v>
      </c>
      <c r="AD60" s="299">
        <v>993073.60945638455</v>
      </c>
      <c r="AE60" s="283">
        <v>5.9088735207110572E-5</v>
      </c>
      <c r="AF60" s="320"/>
      <c r="AG60" s="283">
        <v>6.3946275008285702E-2</v>
      </c>
      <c r="AH60" s="283">
        <v>4.1522361332678698E-2</v>
      </c>
      <c r="AI60" s="299">
        <v>175653067.62277704</v>
      </c>
      <c r="AJ60" s="283">
        <v>1.0451508833026549E-2</v>
      </c>
      <c r="AK60" s="304"/>
      <c r="AL60" s="283">
        <v>7.2790080753135497E-3</v>
      </c>
      <c r="AM60" s="283">
        <v>2.4710608644366401E-3</v>
      </c>
      <c r="AN60" s="299">
        <v>19994598.551895663</v>
      </c>
      <c r="AO60" s="283">
        <v>1.1896958374034089E-3</v>
      </c>
      <c r="AP60" s="304"/>
      <c r="AQ60" s="283">
        <v>1.06811575640148E-2</v>
      </c>
      <c r="AR60" s="283">
        <v>3.6990154389822099E-3</v>
      </c>
      <c r="AS60" s="299">
        <v>29339912.162801143</v>
      </c>
      <c r="AT60" s="283">
        <v>1.7457500474075192E-3</v>
      </c>
      <c r="AU60" s="321"/>
      <c r="AV60" s="283">
        <v>0.108338473585157</v>
      </c>
      <c r="AW60" s="283">
        <v>6.9763852795560702E-2</v>
      </c>
      <c r="AX60" s="299">
        <v>476149335.65618974</v>
      </c>
      <c r="AY60" s="283">
        <v>2.833129563178256E-2</v>
      </c>
      <c r="AZ60" s="304"/>
      <c r="BA60" s="283">
        <v>3.2834547650323599E-2</v>
      </c>
      <c r="BB60" s="283">
        <v>1.2897832932652601E-2</v>
      </c>
      <c r="BC60" s="299">
        <v>144308365.55938938</v>
      </c>
      <c r="BD60" s="283">
        <v>8.5864720595862105E-3</v>
      </c>
      <c r="BE60" s="304"/>
      <c r="BF60" s="283">
        <v>4.3996665096832997E-2</v>
      </c>
      <c r="BG60" s="283">
        <v>1.7855273325317101E-2</v>
      </c>
      <c r="BH60" s="299">
        <v>193366051.44688907</v>
      </c>
      <c r="BI60" s="283">
        <v>1.1505446628718979E-2</v>
      </c>
    </row>
    <row r="61" spans="1:61" s="255" customFormat="1" ht="15" customHeight="1" thickBot="1">
      <c r="A61" s="813"/>
      <c r="B61" s="470">
        <f t="shared" si="3"/>
        <v>47</v>
      </c>
      <c r="C61" s="511" t="s">
        <v>38</v>
      </c>
      <c r="D61" s="290" t="s">
        <v>502</v>
      </c>
      <c r="E61" s="290" t="s">
        <v>502</v>
      </c>
      <c r="F61" s="309">
        <v>29790689</v>
      </c>
      <c r="G61" s="323">
        <v>653216944608</v>
      </c>
      <c r="H61" s="324">
        <v>34</v>
      </c>
      <c r="I61" s="325">
        <v>127.1</v>
      </c>
      <c r="J61" s="326">
        <v>213.3</v>
      </c>
      <c r="K61" s="326">
        <v>1.2511222</v>
      </c>
      <c r="L61" s="326">
        <v>2.9150052999999998</v>
      </c>
      <c r="M61" s="323">
        <v>83223461083.063309</v>
      </c>
      <c r="N61" s="324">
        <v>2.0055663214806669</v>
      </c>
      <c r="O61" s="324">
        <v>4.0111326429613339</v>
      </c>
      <c r="P61" s="324">
        <v>6.417812228738133</v>
      </c>
      <c r="Q61" s="307"/>
      <c r="R61" s="298">
        <v>2.87E-2</v>
      </c>
      <c r="S61" s="298">
        <v>1.6899999999999998E-2</v>
      </c>
      <c r="T61" s="309">
        <v>390090453.27437502</v>
      </c>
      <c r="U61" s="298">
        <v>4.6872654441159961E-3</v>
      </c>
      <c r="V61" s="304"/>
      <c r="W61" s="298">
        <v>9.9000000000000008E-3</v>
      </c>
      <c r="X61" s="298">
        <v>4.4999999999999997E-3</v>
      </c>
      <c r="Y61" s="309">
        <v>134560818.37687501</v>
      </c>
      <c r="Z61" s="298">
        <v>1.6168615991898382E-3</v>
      </c>
      <c r="AA61" s="304"/>
      <c r="AB61" s="298">
        <v>7.7000000000000002E-3</v>
      </c>
      <c r="AC61" s="298">
        <v>3.0000000000000001E-3</v>
      </c>
      <c r="AD61" s="309">
        <v>104658414.293125</v>
      </c>
      <c r="AE61" s="298">
        <v>1.2575590215920963E-3</v>
      </c>
      <c r="AF61" s="317"/>
      <c r="AG61" s="298">
        <v>7.8200000000000006E-2</v>
      </c>
      <c r="AH61" s="298">
        <v>4.5100000000000001E-2</v>
      </c>
      <c r="AI61" s="309">
        <v>2125789090.3175001</v>
      </c>
      <c r="AJ61" s="298">
        <v>2.5543146880130374E-2</v>
      </c>
      <c r="AK61" s="304"/>
      <c r="AL61" s="298">
        <v>4.8300000000000003E-2</v>
      </c>
      <c r="AM61" s="298">
        <v>2.2499999999999999E-2</v>
      </c>
      <c r="AN61" s="309">
        <v>1312987379.31375</v>
      </c>
      <c r="AO61" s="298">
        <v>1.5776649543609935E-2</v>
      </c>
      <c r="AP61" s="304"/>
      <c r="AQ61" s="298">
        <v>4.5499999999999999E-2</v>
      </c>
      <c r="AR61" s="298">
        <v>2.01E-2</v>
      </c>
      <c r="AS61" s="309">
        <v>1236872168.91875</v>
      </c>
      <c r="AT61" s="298">
        <v>1.486206116427023E-2</v>
      </c>
      <c r="AU61" s="308"/>
      <c r="AV61" s="298">
        <v>0.15920000000000001</v>
      </c>
      <c r="AW61" s="298">
        <v>9.1200000000000003E-2</v>
      </c>
      <c r="AX61" s="309">
        <v>6924309425.6480007</v>
      </c>
      <c r="AY61" s="298">
        <v>8.3201411423360724E-2</v>
      </c>
      <c r="AZ61" s="304"/>
      <c r="BA61" s="298">
        <v>0.1245</v>
      </c>
      <c r="BB61" s="298">
        <v>6.2199999999999998E-2</v>
      </c>
      <c r="BC61" s="309">
        <v>5415053539.5299997</v>
      </c>
      <c r="BD61" s="298">
        <v>6.5066430415881962E-2</v>
      </c>
      <c r="BE61" s="304"/>
      <c r="BF61" s="298">
        <v>0.1242</v>
      </c>
      <c r="BG61" s="298">
        <v>6.0299999999999999E-2</v>
      </c>
      <c r="BH61" s="309">
        <v>5402005217.7480001</v>
      </c>
      <c r="BI61" s="298">
        <v>6.4909643836566597E-2</v>
      </c>
    </row>
    <row r="62" spans="1:61" s="4" customFormat="1" ht="14">
      <c r="A62" s="138"/>
      <c r="B62" s="138"/>
      <c r="F62" s="30"/>
      <c r="H62" s="31"/>
      <c r="I62" s="31"/>
      <c r="J62" s="31"/>
      <c r="K62" s="31"/>
      <c r="L62" s="31"/>
      <c r="T62" s="22"/>
      <c r="U62" s="22"/>
      <c r="V62" s="32"/>
      <c r="W62" s="32"/>
      <c r="Y62" s="32"/>
      <c r="Z62" s="32"/>
      <c r="AA62" s="32"/>
      <c r="AB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3"/>
      <c r="BG62" s="32"/>
    </row>
    <row r="63" spans="1:61" s="4" customFormat="1" ht="14">
      <c r="A63" s="138"/>
      <c r="B63" s="138"/>
      <c r="F63" s="30"/>
      <c r="H63" s="31"/>
      <c r="I63" s="31"/>
      <c r="J63" s="31"/>
      <c r="K63" s="31"/>
      <c r="L63" s="31"/>
      <c r="T63" s="22"/>
      <c r="U63" s="22"/>
      <c r="V63" s="32"/>
      <c r="W63" s="32"/>
      <c r="Y63" s="32"/>
      <c r="Z63" s="32"/>
      <c r="AA63" s="32"/>
      <c r="AB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3"/>
      <c r="BG63" s="32"/>
    </row>
    <row r="64" spans="1:61" s="34" customFormat="1" ht="15" customHeight="1">
      <c r="A64" s="814"/>
      <c r="B64" s="814"/>
      <c r="C64" s="5"/>
      <c r="D64" s="357" t="s">
        <v>39</v>
      </c>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6"/>
      <c r="AZ64" s="37"/>
      <c r="BB64" s="35"/>
      <c r="BG64" s="35"/>
    </row>
    <row r="65" spans="1:59" s="34" customFormat="1" ht="11.25" customHeight="1">
      <c r="A65" s="814"/>
      <c r="B65" s="814"/>
      <c r="C65" s="8"/>
      <c r="D65" s="357"/>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9"/>
      <c r="BB65" s="38"/>
      <c r="BG65" s="38"/>
    </row>
    <row r="66" spans="1:59" s="34" customFormat="1" ht="14.25" customHeight="1">
      <c r="A66" s="814"/>
      <c r="B66" s="814"/>
      <c r="C66" s="13"/>
      <c r="D66" s="357" t="s">
        <v>40</v>
      </c>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40"/>
      <c r="AO66" s="17"/>
      <c r="AP66" s="17"/>
      <c r="AQ66" s="17"/>
      <c r="AR66" s="17"/>
      <c r="AS66" s="17"/>
      <c r="AT66" s="17"/>
      <c r="AU66" s="17"/>
      <c r="AV66" s="17"/>
      <c r="AW66" s="17"/>
      <c r="AX66" s="17"/>
      <c r="AY66" s="36"/>
      <c r="AZ66" s="41"/>
      <c r="BB66" s="17"/>
      <c r="BG66" s="17"/>
    </row>
    <row r="67" spans="1:59" s="34" customFormat="1" ht="12" customHeight="1">
      <c r="A67" s="814"/>
      <c r="B67" s="814"/>
      <c r="C67" s="8"/>
      <c r="D67" s="357"/>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9"/>
      <c r="BB67" s="38"/>
      <c r="BG67" s="38"/>
    </row>
    <row r="68" spans="1:59" s="34" customFormat="1" ht="14.25" customHeight="1">
      <c r="A68" s="814"/>
      <c r="B68" s="814"/>
      <c r="C68" s="77"/>
      <c r="D68" s="357" t="s">
        <v>41</v>
      </c>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40"/>
      <c r="AO68" s="17"/>
      <c r="AP68" s="17"/>
      <c r="AQ68" s="17"/>
      <c r="AR68" s="17"/>
      <c r="AS68" s="17"/>
      <c r="AT68" s="17"/>
      <c r="AU68" s="17"/>
      <c r="AV68" s="17"/>
      <c r="AW68" s="17"/>
      <c r="AX68" s="17"/>
      <c r="AY68" s="36"/>
      <c r="AZ68" s="41"/>
      <c r="BB68" s="17"/>
      <c r="BG68" s="17"/>
    </row>
    <row r="69" spans="1:59" s="34" customFormat="1" ht="12" customHeight="1">
      <c r="A69" s="814"/>
      <c r="B69" s="814"/>
      <c r="C69" s="17"/>
      <c r="D69" s="35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40"/>
      <c r="AO69" s="17"/>
      <c r="AP69" s="17"/>
      <c r="AQ69" s="17"/>
      <c r="AR69" s="17"/>
      <c r="AS69" s="17"/>
      <c r="AT69" s="17"/>
      <c r="AU69" s="17"/>
      <c r="AV69" s="17"/>
      <c r="AW69" s="17"/>
      <c r="AX69" s="17"/>
      <c r="AY69" s="36"/>
      <c r="AZ69" s="41"/>
      <c r="BB69" s="17"/>
      <c r="BG69" s="17"/>
    </row>
    <row r="70" spans="1:59" s="34" customFormat="1" ht="14.25" customHeight="1">
      <c r="A70" s="814"/>
      <c r="B70" s="814"/>
      <c r="C70" s="120"/>
      <c r="D70" s="357" t="s">
        <v>358</v>
      </c>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40"/>
      <c r="AO70" s="17"/>
      <c r="AP70" s="17"/>
      <c r="AQ70" s="17"/>
      <c r="AR70" s="17"/>
      <c r="AS70" s="17"/>
      <c r="AT70" s="17"/>
      <c r="AU70" s="17"/>
      <c r="AV70" s="17"/>
      <c r="AW70" s="17"/>
      <c r="AX70" s="17"/>
      <c r="AY70" s="36"/>
      <c r="AZ70" s="41"/>
      <c r="BB70" s="17"/>
      <c r="BG70" s="17"/>
    </row>
    <row r="71" spans="1:59" s="4" customFormat="1">
      <c r="A71" s="797"/>
      <c r="B71" s="138"/>
      <c r="C71" s="357"/>
      <c r="L71" s="22"/>
      <c r="O71" s="95"/>
      <c r="Q71" s="165"/>
    </row>
    <row r="72" spans="1:59" s="4" customFormat="1">
      <c r="A72" s="138"/>
      <c r="B72" s="797"/>
      <c r="C72" s="635"/>
      <c r="D72" s="357" t="s">
        <v>541</v>
      </c>
      <c r="M72" s="22"/>
      <c r="P72" s="95"/>
      <c r="R72" s="165"/>
    </row>
    <row r="73" spans="1:59">
      <c r="C73" s="4"/>
      <c r="D73" s="357"/>
      <c r="E73" s="247"/>
    </row>
    <row r="74" spans="1:59" s="4" customFormat="1">
      <c r="A74" s="138"/>
      <c r="B74" s="797"/>
      <c r="C74" s="139"/>
      <c r="D74" s="357"/>
      <c r="M74" s="22"/>
      <c r="P74" s="95"/>
      <c r="R74" s="165"/>
    </row>
    <row r="75" spans="1:59" s="252" customFormat="1" ht="14">
      <c r="A75" s="798"/>
      <c r="B75" s="799"/>
      <c r="C75" s="16" t="s">
        <v>643</v>
      </c>
      <c r="L75" s="241"/>
      <c r="O75" s="552"/>
      <c r="Q75" s="553"/>
    </row>
    <row r="76" spans="1:59" s="252" customFormat="1" ht="14">
      <c r="A76" s="798"/>
      <c r="B76" s="799"/>
      <c r="C76" s="252" t="s">
        <v>729</v>
      </c>
      <c r="L76" s="241"/>
      <c r="O76" s="552"/>
      <c r="Q76" s="553"/>
    </row>
    <row r="77" spans="1:59" s="252" customFormat="1" ht="14">
      <c r="A77" s="798"/>
      <c r="B77" s="799"/>
      <c r="L77" s="241"/>
      <c r="O77" s="552"/>
      <c r="Q77" s="553"/>
    </row>
    <row r="78" spans="1:59" s="4" customFormat="1" ht="15" customHeight="1">
      <c r="A78" s="138"/>
      <c r="B78" s="138"/>
      <c r="C78" s="1151" t="s">
        <v>42</v>
      </c>
      <c r="D78" s="1151"/>
      <c r="E78" s="1151"/>
      <c r="F78" s="1151"/>
      <c r="G78" s="1151"/>
      <c r="H78" s="1151"/>
      <c r="I78" s="1151"/>
      <c r="J78" s="1151"/>
      <c r="K78" s="1151"/>
      <c r="L78" s="1151"/>
      <c r="M78" s="1151"/>
      <c r="N78" s="1151"/>
      <c r="O78" s="1151"/>
      <c r="P78" s="1151"/>
      <c r="Q78" s="1151"/>
      <c r="R78" s="1151"/>
      <c r="S78" s="1151"/>
      <c r="T78" s="1151"/>
      <c r="U78" s="1151"/>
      <c r="V78" s="1151"/>
      <c r="W78" s="1151"/>
      <c r="X78" s="1151"/>
      <c r="Y78" s="1151"/>
      <c r="Z78" s="1151"/>
      <c r="AA78" s="1151"/>
      <c r="AB78" s="1151"/>
      <c r="AC78" s="42"/>
    </row>
    <row r="79" spans="1:59" s="4" customFormat="1" ht="15" customHeight="1">
      <c r="A79" s="138"/>
      <c r="B79" s="138"/>
      <c r="C79" s="16" t="s">
        <v>538</v>
      </c>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row>
    <row r="80" spans="1:59" s="4" customFormat="1" ht="15.75" customHeight="1">
      <c r="A80" s="138"/>
      <c r="B80" s="138"/>
      <c r="C80" s="16" t="s">
        <v>306</v>
      </c>
      <c r="D80" s="16"/>
      <c r="E80" s="16"/>
      <c r="F80" s="16"/>
      <c r="G80" s="16"/>
      <c r="H80" s="16"/>
      <c r="I80" s="16"/>
      <c r="J80" s="16"/>
      <c r="K80" s="16"/>
      <c r="L80" s="16"/>
      <c r="M80" s="16"/>
      <c r="N80" s="16"/>
      <c r="O80" s="16"/>
      <c r="P80" s="16"/>
      <c r="Q80" s="16"/>
      <c r="R80" s="16"/>
      <c r="S80" s="16"/>
      <c r="T80" s="16"/>
      <c r="U80" s="16"/>
      <c r="V80" s="16"/>
      <c r="W80" s="16"/>
      <c r="X80" s="16"/>
      <c r="Y80" s="43"/>
      <c r="Z80" s="44"/>
      <c r="AA80" s="44"/>
      <c r="AB80" s="44"/>
      <c r="AC80" s="16"/>
    </row>
    <row r="81" spans="1:29" s="4" customFormat="1" ht="15.75" customHeight="1">
      <c r="A81" s="138"/>
      <c r="B81" s="138"/>
      <c r="C81" s="16" t="s">
        <v>307</v>
      </c>
      <c r="D81" s="16"/>
      <c r="E81" s="16"/>
      <c r="F81" s="16"/>
      <c r="G81" s="16"/>
      <c r="H81" s="16"/>
      <c r="I81" s="16"/>
      <c r="J81" s="16"/>
      <c r="K81" s="16"/>
      <c r="L81" s="16"/>
      <c r="M81" s="16"/>
      <c r="N81" s="16"/>
      <c r="O81" s="16"/>
      <c r="P81" s="16"/>
      <c r="Q81" s="16"/>
      <c r="R81" s="16"/>
      <c r="S81" s="16"/>
      <c r="T81" s="16"/>
      <c r="U81" s="16"/>
      <c r="V81" s="16"/>
      <c r="W81" s="16"/>
      <c r="X81" s="16"/>
      <c r="Y81" s="43"/>
      <c r="Z81" s="44"/>
      <c r="AA81" s="44"/>
      <c r="AB81" s="44"/>
      <c r="AC81" s="16"/>
    </row>
    <row r="82" spans="1:29" s="4" customFormat="1" ht="15.75" customHeight="1">
      <c r="A82" s="138"/>
      <c r="B82" s="138"/>
      <c r="C82" s="16" t="s">
        <v>299</v>
      </c>
      <c r="D82" s="16"/>
      <c r="E82" s="16"/>
      <c r="F82" s="16"/>
      <c r="G82" s="16"/>
      <c r="H82" s="16"/>
      <c r="I82" s="16"/>
      <c r="J82" s="16"/>
      <c r="K82" s="16"/>
      <c r="L82" s="16"/>
      <c r="M82" s="16"/>
      <c r="N82" s="16"/>
      <c r="O82" s="16"/>
      <c r="P82" s="16"/>
      <c r="Q82" s="16"/>
      <c r="R82" s="16"/>
      <c r="S82" s="16"/>
      <c r="T82" s="16"/>
      <c r="U82" s="16"/>
      <c r="V82" s="16"/>
      <c r="W82" s="16"/>
      <c r="X82" s="16"/>
      <c r="Y82" s="43"/>
      <c r="Z82" s="44"/>
      <c r="AA82" s="44"/>
      <c r="AB82" s="44"/>
      <c r="AC82" s="16"/>
    </row>
    <row r="83" spans="1:29" s="4" customFormat="1" ht="15.75" customHeight="1">
      <c r="A83" s="138"/>
      <c r="B83" s="138"/>
      <c r="C83" s="16" t="s">
        <v>84</v>
      </c>
      <c r="D83" s="16"/>
      <c r="E83" s="16"/>
      <c r="F83" s="16"/>
      <c r="G83" s="16"/>
      <c r="H83" s="16"/>
      <c r="I83" s="16"/>
      <c r="J83" s="16"/>
      <c r="K83" s="16"/>
      <c r="L83" s="16"/>
      <c r="M83" s="16"/>
      <c r="N83" s="16"/>
      <c r="O83" s="16"/>
      <c r="P83" s="16"/>
      <c r="Q83" s="16"/>
      <c r="R83" s="16"/>
      <c r="S83" s="16"/>
      <c r="T83" s="16"/>
      <c r="U83" s="16"/>
      <c r="V83" s="16"/>
      <c r="W83" s="16"/>
      <c r="X83" s="16"/>
      <c r="Y83" s="43"/>
      <c r="Z83" s="44"/>
      <c r="AA83" s="44"/>
      <c r="AB83" s="44"/>
      <c r="AC83" s="16"/>
    </row>
    <row r="84" spans="1:29" s="4" customFormat="1" ht="15.75" customHeight="1">
      <c r="A84" s="138"/>
      <c r="B84" s="138"/>
      <c r="C84" s="16" t="s">
        <v>308</v>
      </c>
      <c r="D84" s="16"/>
      <c r="E84" s="16"/>
      <c r="F84" s="16"/>
      <c r="G84" s="16"/>
      <c r="H84" s="16"/>
      <c r="I84" s="16"/>
      <c r="J84" s="16"/>
      <c r="K84" s="16"/>
      <c r="L84" s="16"/>
      <c r="M84" s="16"/>
      <c r="N84" s="16"/>
      <c r="O84" s="16"/>
      <c r="P84" s="16"/>
      <c r="Q84" s="16"/>
      <c r="R84" s="16"/>
      <c r="S84" s="16"/>
      <c r="T84" s="16"/>
      <c r="U84" s="16"/>
      <c r="V84" s="16"/>
      <c r="W84" s="16"/>
      <c r="X84" s="16"/>
      <c r="Y84" s="43"/>
      <c r="Z84" s="44"/>
      <c r="AA84" s="44"/>
      <c r="AB84" s="44"/>
      <c r="AC84" s="16"/>
    </row>
    <row r="85" spans="1:29" s="4" customFormat="1" ht="15.75" customHeight="1">
      <c r="A85" s="138"/>
      <c r="B85" s="138"/>
      <c r="C85" s="16" t="s">
        <v>309</v>
      </c>
      <c r="D85" s="16"/>
      <c r="E85" s="16"/>
      <c r="F85" s="16"/>
      <c r="G85" s="16"/>
      <c r="H85" s="16"/>
      <c r="I85" s="16"/>
      <c r="J85" s="16"/>
      <c r="K85" s="16"/>
      <c r="L85" s="16"/>
      <c r="M85" s="16"/>
      <c r="N85" s="16"/>
      <c r="O85" s="16"/>
      <c r="P85" s="16"/>
      <c r="Q85" s="16"/>
      <c r="R85" s="16"/>
      <c r="S85" s="16"/>
      <c r="T85" s="16"/>
      <c r="U85" s="16"/>
      <c r="V85" s="16"/>
      <c r="W85" s="16"/>
      <c r="X85" s="16"/>
      <c r="Y85" s="43"/>
      <c r="Z85" s="44"/>
      <c r="AA85" s="44"/>
      <c r="AB85" s="44"/>
      <c r="AC85" s="16"/>
    </row>
    <row r="86" spans="1:29" s="4" customFormat="1" ht="15.75" customHeight="1">
      <c r="A86" s="138"/>
      <c r="B86" s="138"/>
      <c r="C86" s="16" t="s">
        <v>43</v>
      </c>
      <c r="D86" s="16"/>
      <c r="E86" s="16"/>
      <c r="F86" s="16"/>
      <c r="G86" s="16"/>
      <c r="H86" s="16"/>
      <c r="I86" s="16"/>
      <c r="J86" s="16"/>
      <c r="K86" s="16"/>
      <c r="L86" s="16"/>
      <c r="M86" s="16"/>
      <c r="N86" s="16"/>
      <c r="O86" s="16"/>
      <c r="P86" s="16"/>
      <c r="Q86" s="16"/>
      <c r="R86" s="16"/>
      <c r="S86" s="16"/>
      <c r="T86" s="16"/>
      <c r="U86" s="16"/>
      <c r="V86" s="16"/>
      <c r="W86" s="16"/>
      <c r="X86" s="16"/>
      <c r="Y86" s="43"/>
      <c r="Z86" s="44"/>
      <c r="AA86" s="44"/>
      <c r="AB86" s="44"/>
      <c r="AC86" s="16"/>
    </row>
    <row r="87" spans="1:29" s="4" customFormat="1" ht="15.75" customHeight="1">
      <c r="A87" s="138"/>
      <c r="B87" s="138"/>
      <c r="C87" s="16" t="s">
        <v>90</v>
      </c>
      <c r="D87" s="16"/>
      <c r="E87" s="16"/>
      <c r="F87" s="16"/>
      <c r="G87" s="16"/>
      <c r="H87" s="16"/>
      <c r="I87" s="16"/>
      <c r="J87" s="16"/>
      <c r="K87" s="16"/>
      <c r="L87" s="16"/>
      <c r="M87" s="16"/>
      <c r="N87" s="16"/>
      <c r="O87" s="16"/>
      <c r="P87" s="16"/>
      <c r="Q87" s="16"/>
      <c r="R87" s="16"/>
      <c r="S87" s="16"/>
      <c r="T87" s="16"/>
      <c r="U87" s="16"/>
      <c r="V87" s="16"/>
      <c r="W87" s="16"/>
      <c r="X87" s="16"/>
      <c r="Y87" s="43"/>
      <c r="Z87" s="44"/>
      <c r="AA87" s="44"/>
      <c r="AB87" s="44"/>
      <c r="AC87" s="16"/>
    </row>
    <row r="88" spans="1:29" s="4" customFormat="1" ht="15.75" customHeight="1">
      <c r="A88" s="138"/>
      <c r="B88" s="138"/>
      <c r="C88" s="16" t="s">
        <v>91</v>
      </c>
      <c r="D88" s="16"/>
      <c r="E88" s="16"/>
      <c r="F88" s="16"/>
      <c r="G88" s="16"/>
      <c r="H88" s="16"/>
      <c r="I88" s="16"/>
      <c r="J88" s="16"/>
      <c r="K88" s="16"/>
      <c r="L88" s="16"/>
      <c r="M88" s="16"/>
      <c r="N88" s="16"/>
      <c r="O88" s="16"/>
      <c r="P88" s="16"/>
      <c r="Q88" s="16"/>
      <c r="R88" s="16"/>
      <c r="S88" s="16"/>
      <c r="T88" s="16"/>
      <c r="U88" s="16"/>
      <c r="V88" s="16"/>
      <c r="W88" s="16"/>
      <c r="X88" s="16"/>
      <c r="Y88" s="43"/>
      <c r="Z88" s="44"/>
      <c r="AA88" s="44"/>
      <c r="AB88" s="44"/>
      <c r="AC88" s="16"/>
    </row>
    <row r="89" spans="1:29" s="4" customFormat="1" ht="15.75" customHeight="1">
      <c r="A89" s="138"/>
      <c r="B89" s="138"/>
      <c r="C89" s="16" t="s">
        <v>92</v>
      </c>
      <c r="D89" s="16"/>
      <c r="E89" s="16"/>
      <c r="F89" s="16"/>
      <c r="G89" s="16"/>
      <c r="H89" s="16"/>
      <c r="I89" s="16"/>
      <c r="J89" s="16"/>
      <c r="K89" s="16"/>
      <c r="L89" s="16"/>
      <c r="M89" s="16"/>
      <c r="N89" s="16"/>
      <c r="O89" s="16"/>
      <c r="P89" s="16"/>
      <c r="Q89" s="16"/>
      <c r="R89" s="16"/>
      <c r="S89" s="16"/>
      <c r="T89" s="16"/>
      <c r="U89" s="16"/>
      <c r="V89" s="16"/>
      <c r="W89" s="16"/>
      <c r="X89" s="16"/>
      <c r="Y89" s="43"/>
      <c r="Z89" s="44"/>
      <c r="AA89" s="44"/>
      <c r="AB89" s="44"/>
      <c r="AC89" s="16"/>
    </row>
    <row r="90" spans="1:29" s="4" customFormat="1" ht="15.75" customHeight="1">
      <c r="A90" s="138"/>
      <c r="B90" s="138"/>
      <c r="C90" s="16" t="s">
        <v>93</v>
      </c>
      <c r="D90" s="16"/>
      <c r="E90" s="16"/>
      <c r="F90" s="16"/>
      <c r="G90" s="16"/>
      <c r="H90" s="16"/>
      <c r="I90" s="16"/>
      <c r="J90" s="16"/>
      <c r="K90" s="16"/>
      <c r="L90" s="16"/>
      <c r="M90" s="16"/>
      <c r="N90" s="16"/>
      <c r="O90" s="16"/>
      <c r="P90" s="16"/>
      <c r="Q90" s="16"/>
      <c r="R90" s="16"/>
      <c r="S90" s="16"/>
      <c r="T90" s="16"/>
      <c r="U90" s="16"/>
      <c r="V90" s="16"/>
      <c r="W90" s="16"/>
      <c r="X90" s="16"/>
      <c r="Y90" s="43"/>
      <c r="Z90" s="44"/>
      <c r="AA90" s="44"/>
      <c r="AB90" s="44"/>
      <c r="AC90" s="16"/>
    </row>
    <row r="91" spans="1:29" s="4" customFormat="1" ht="15.75" customHeight="1">
      <c r="A91" s="138"/>
      <c r="B91" s="138"/>
      <c r="C91" s="16" t="s">
        <v>94</v>
      </c>
      <c r="D91" s="16"/>
      <c r="E91" s="16"/>
      <c r="F91" s="16"/>
      <c r="G91" s="16"/>
      <c r="H91" s="16"/>
      <c r="I91" s="16"/>
      <c r="J91" s="16"/>
      <c r="K91" s="16"/>
      <c r="L91" s="16"/>
      <c r="M91" s="16"/>
      <c r="N91" s="16"/>
      <c r="O91" s="16"/>
      <c r="P91" s="16"/>
      <c r="Q91" s="16"/>
      <c r="R91" s="16"/>
      <c r="S91" s="16"/>
      <c r="T91" s="16"/>
      <c r="U91" s="16"/>
      <c r="V91" s="16"/>
      <c r="W91" s="16"/>
      <c r="X91" s="16"/>
      <c r="Y91" s="43"/>
      <c r="Z91" s="44"/>
      <c r="AA91" s="44"/>
      <c r="AB91" s="44"/>
      <c r="AC91" s="16"/>
    </row>
    <row r="92" spans="1:29" s="4" customFormat="1" ht="15.75" customHeight="1">
      <c r="A92" s="138"/>
      <c r="B92" s="138"/>
      <c r="C92" s="16" t="s">
        <v>95</v>
      </c>
      <c r="D92" s="16"/>
      <c r="E92" s="16"/>
      <c r="F92" s="16"/>
      <c r="G92" s="16"/>
      <c r="H92" s="16"/>
      <c r="I92" s="16"/>
      <c r="J92" s="16"/>
      <c r="K92" s="16"/>
      <c r="L92" s="16"/>
      <c r="M92" s="16"/>
      <c r="N92" s="16"/>
      <c r="O92" s="16"/>
      <c r="P92" s="16"/>
      <c r="Q92" s="16"/>
      <c r="R92" s="16"/>
      <c r="S92" s="16"/>
      <c r="T92" s="16"/>
      <c r="U92" s="16"/>
      <c r="V92" s="16"/>
      <c r="W92" s="16"/>
      <c r="X92" s="16"/>
      <c r="Y92" s="43"/>
      <c r="Z92" s="44"/>
      <c r="AA92" s="44"/>
      <c r="AB92" s="44"/>
      <c r="AC92" s="16"/>
    </row>
    <row r="93" spans="1:29" s="4" customFormat="1" ht="15.75" customHeight="1">
      <c r="A93" s="138"/>
      <c r="B93" s="138"/>
      <c r="C93" s="16" t="s">
        <v>96</v>
      </c>
      <c r="D93" s="16"/>
      <c r="E93" s="16"/>
      <c r="F93" s="16"/>
      <c r="G93" s="16"/>
      <c r="H93" s="16"/>
      <c r="I93" s="16"/>
      <c r="J93" s="16"/>
      <c r="K93" s="16"/>
      <c r="L93" s="16"/>
      <c r="M93" s="16"/>
      <c r="N93" s="16"/>
      <c r="O93" s="16"/>
      <c r="P93" s="16"/>
      <c r="Q93" s="16"/>
      <c r="R93" s="16"/>
      <c r="S93" s="16"/>
      <c r="T93" s="16"/>
      <c r="U93" s="16"/>
      <c r="V93" s="16"/>
      <c r="W93" s="16"/>
      <c r="X93" s="16"/>
      <c r="Y93" s="43"/>
      <c r="Z93" s="44"/>
      <c r="AA93" s="44"/>
      <c r="AB93" s="44"/>
      <c r="AC93" s="16"/>
    </row>
    <row r="94" spans="1:29" s="4" customFormat="1" ht="15.75" customHeight="1">
      <c r="A94" s="138"/>
      <c r="B94" s="138"/>
      <c r="C94" s="16" t="s">
        <v>417</v>
      </c>
      <c r="D94" s="16"/>
      <c r="E94" s="16"/>
      <c r="F94" s="16"/>
      <c r="G94" s="16"/>
      <c r="H94" s="16"/>
      <c r="I94" s="16"/>
      <c r="J94" s="16"/>
      <c r="K94" s="16"/>
      <c r="L94" s="16"/>
      <c r="M94" s="16"/>
      <c r="N94" s="16"/>
      <c r="O94" s="16"/>
      <c r="P94" s="16"/>
      <c r="Q94" s="16"/>
      <c r="R94" s="16"/>
      <c r="S94" s="16"/>
      <c r="T94" s="16"/>
      <c r="U94" s="16"/>
      <c r="V94" s="16"/>
      <c r="W94" s="16"/>
      <c r="X94" s="16"/>
      <c r="Y94" s="43"/>
      <c r="Z94" s="44"/>
      <c r="AA94" s="44"/>
      <c r="AB94" s="44"/>
      <c r="AC94" s="16"/>
    </row>
    <row r="95" spans="1:29" s="4" customFormat="1" ht="15.75" customHeight="1">
      <c r="A95" s="138"/>
      <c r="B95" s="138"/>
      <c r="C95" s="2" t="s">
        <v>326</v>
      </c>
      <c r="D95" s="16"/>
      <c r="E95" s="16"/>
      <c r="F95" s="16"/>
      <c r="G95" s="16"/>
      <c r="H95" s="16"/>
      <c r="I95" s="16"/>
      <c r="J95" s="16"/>
      <c r="K95" s="16"/>
      <c r="L95" s="16"/>
      <c r="M95" s="16"/>
      <c r="N95" s="16"/>
      <c r="O95" s="16"/>
      <c r="P95" s="16"/>
      <c r="Q95" s="16"/>
      <c r="R95" s="16"/>
      <c r="S95" s="16"/>
      <c r="T95" s="16"/>
      <c r="U95" s="16"/>
      <c r="V95" s="16"/>
      <c r="W95" s="16"/>
      <c r="X95" s="16"/>
      <c r="Y95" s="43"/>
      <c r="Z95" s="44"/>
      <c r="AA95" s="44"/>
      <c r="AB95" s="44"/>
      <c r="AC95" s="16"/>
    </row>
    <row r="96" spans="1:29" s="4" customFormat="1" ht="15.75" customHeight="1">
      <c r="A96" s="138"/>
      <c r="B96" s="138"/>
      <c r="C96" s="2" t="s">
        <v>483</v>
      </c>
      <c r="D96" s="16"/>
      <c r="E96" s="16"/>
      <c r="F96" s="16"/>
      <c r="G96" s="16"/>
      <c r="H96" s="16"/>
      <c r="I96" s="16"/>
      <c r="J96" s="16"/>
      <c r="K96" s="16"/>
      <c r="L96" s="16"/>
      <c r="M96" s="16"/>
      <c r="N96" s="16"/>
      <c r="O96" s="16"/>
      <c r="P96" s="16"/>
      <c r="Q96" s="16"/>
      <c r="R96" s="16"/>
      <c r="S96" s="16"/>
      <c r="T96" s="16"/>
      <c r="U96" s="16"/>
      <c r="V96" s="16"/>
      <c r="W96" s="16"/>
      <c r="X96" s="16"/>
      <c r="Y96" s="43"/>
      <c r="Z96" s="44"/>
      <c r="AA96" s="44"/>
      <c r="AB96" s="44"/>
      <c r="AC96" s="16"/>
    </row>
    <row r="97" spans="1:59" s="4" customFormat="1" ht="14">
      <c r="A97" s="138"/>
      <c r="B97" s="138"/>
      <c r="C97" s="45"/>
      <c r="D97" s="45"/>
      <c r="E97" s="45"/>
      <c r="F97" s="45"/>
      <c r="G97" s="45"/>
      <c r="H97" s="45"/>
      <c r="I97" s="45"/>
      <c r="J97" s="45"/>
      <c r="K97" s="45"/>
      <c r="L97" s="45"/>
      <c r="M97" s="45"/>
      <c r="N97" s="45"/>
      <c r="O97" s="45"/>
      <c r="P97" s="45"/>
      <c r="Q97" s="45"/>
      <c r="R97" s="45"/>
      <c r="S97" s="45"/>
      <c r="T97" s="45"/>
      <c r="U97" s="45"/>
      <c r="V97" s="45"/>
      <c r="W97" s="45"/>
      <c r="X97" s="45"/>
      <c r="Y97" s="46"/>
      <c r="Z97" s="46"/>
      <c r="AA97" s="46"/>
      <c r="AB97" s="46"/>
      <c r="AC97" s="45"/>
    </row>
    <row r="98" spans="1:59" s="4" customFormat="1" ht="14">
      <c r="A98" s="138"/>
      <c r="B98" s="138"/>
      <c r="C98" s="45"/>
      <c r="D98" s="45"/>
      <c r="E98" s="45"/>
      <c r="F98" s="45"/>
      <c r="G98" s="45"/>
      <c r="H98" s="45"/>
      <c r="I98" s="45"/>
      <c r="J98" s="45"/>
      <c r="K98" s="45"/>
      <c r="L98" s="45"/>
      <c r="M98" s="45"/>
      <c r="N98" s="45"/>
      <c r="O98" s="45"/>
      <c r="P98" s="45"/>
      <c r="Q98" s="45"/>
      <c r="R98" s="45"/>
      <c r="S98" s="45"/>
      <c r="T98" s="45"/>
      <c r="U98" s="45"/>
      <c r="V98" s="45"/>
      <c r="W98" s="45"/>
      <c r="X98" s="45"/>
      <c r="Y98" s="46"/>
      <c r="Z98" s="46"/>
      <c r="AA98" s="46"/>
      <c r="AB98" s="46"/>
      <c r="AC98" s="45"/>
    </row>
    <row r="99" spans="1:59" s="4" customFormat="1" ht="15" customHeight="1">
      <c r="A99" s="138"/>
      <c r="B99" s="138"/>
      <c r="C99" s="1151" t="s">
        <v>54</v>
      </c>
      <c r="D99" s="1151"/>
      <c r="E99" s="1151"/>
      <c r="F99" s="1151"/>
      <c r="G99" s="1151"/>
      <c r="H99" s="1151"/>
      <c r="I99" s="1151"/>
      <c r="J99" s="1151"/>
      <c r="K99" s="1151"/>
      <c r="L99" s="1151"/>
      <c r="M99" s="1151"/>
      <c r="N99" s="1151"/>
      <c r="O99" s="1151"/>
      <c r="P99" s="1151"/>
      <c r="Q99" s="1151"/>
      <c r="R99" s="1151"/>
      <c r="S99" s="1151"/>
      <c r="T99" s="1151"/>
      <c r="U99" s="1151"/>
      <c r="V99" s="1151"/>
      <c r="W99" s="1151"/>
      <c r="X99" s="1151"/>
      <c r="Y99" s="1151"/>
      <c r="Z99" s="1151"/>
      <c r="AA99" s="1151"/>
      <c r="AB99" s="1151"/>
      <c r="AC99" s="42"/>
      <c r="AD99" s="46"/>
      <c r="AE99" s="46"/>
      <c r="AF99" s="46"/>
      <c r="AG99" s="46"/>
      <c r="AH99" s="46"/>
      <c r="AI99" s="46"/>
      <c r="AJ99" s="46"/>
      <c r="AM99" s="46"/>
      <c r="AR99" s="46"/>
      <c r="AW99" s="46"/>
      <c r="BB99" s="46"/>
      <c r="BG99" s="46"/>
    </row>
    <row r="100" spans="1:59" s="4" customFormat="1" ht="85.5" customHeight="1">
      <c r="A100" s="138"/>
      <c r="B100" s="138"/>
      <c r="C100" s="1242" t="s">
        <v>654</v>
      </c>
      <c r="D100" s="1242"/>
      <c r="E100" s="1242"/>
      <c r="F100" s="1242"/>
      <c r="G100" s="1242"/>
      <c r="H100" s="1242"/>
      <c r="I100" s="1242"/>
      <c r="J100" s="1242"/>
      <c r="K100" s="1242"/>
      <c r="L100" s="1242"/>
      <c r="M100" s="1242"/>
      <c r="N100" s="1242"/>
      <c r="O100" s="1242"/>
      <c r="P100" s="1242"/>
      <c r="Q100" s="1242"/>
      <c r="R100" s="1242"/>
      <c r="S100" s="1242"/>
      <c r="T100" s="1242"/>
      <c r="U100" s="1242"/>
      <c r="V100" s="119"/>
      <c r="W100" s="119"/>
      <c r="X100" s="47"/>
      <c r="Y100" s="48"/>
      <c r="Z100" s="48"/>
      <c r="AA100" s="48"/>
      <c r="AB100" s="48"/>
      <c r="AC100" s="48"/>
      <c r="AD100" s="46"/>
      <c r="AE100" s="46"/>
      <c r="AF100" s="46"/>
      <c r="AG100" s="46"/>
      <c r="AH100" s="46"/>
      <c r="AI100" s="46"/>
      <c r="AJ100" s="46"/>
      <c r="AM100" s="46"/>
      <c r="AR100" s="46"/>
      <c r="AW100" s="46"/>
      <c r="BB100" s="46"/>
      <c r="BG100" s="46"/>
    </row>
    <row r="101" spans="1:59" s="4" customFormat="1" ht="14">
      <c r="A101" s="138"/>
      <c r="B101" s="138"/>
      <c r="C101" s="560"/>
      <c r="D101" s="560"/>
      <c r="E101" s="560"/>
      <c r="F101" s="560"/>
      <c r="G101" s="560"/>
      <c r="H101" s="560"/>
      <c r="I101" s="560"/>
      <c r="J101" s="560"/>
      <c r="K101" s="560"/>
      <c r="L101" s="560"/>
      <c r="M101" s="560"/>
      <c r="N101" s="560"/>
      <c r="O101" s="560"/>
      <c r="P101" s="560"/>
      <c r="Q101" s="560"/>
      <c r="R101" s="560"/>
      <c r="S101" s="560"/>
      <c r="T101" s="560"/>
      <c r="U101" s="560"/>
      <c r="V101" s="119"/>
      <c r="W101" s="119"/>
      <c r="X101" s="47"/>
      <c r="Y101" s="48"/>
      <c r="Z101" s="48"/>
      <c r="AA101" s="48"/>
      <c r="AB101" s="48"/>
      <c r="AC101" s="48"/>
      <c r="AD101" s="46"/>
      <c r="AE101" s="46"/>
      <c r="AF101" s="46"/>
      <c r="AG101" s="46"/>
      <c r="AH101" s="46"/>
      <c r="AI101" s="46"/>
      <c r="AJ101" s="46"/>
      <c r="AM101" s="46"/>
      <c r="AR101" s="46"/>
      <c r="AW101" s="46"/>
      <c r="BB101" s="46"/>
      <c r="BG101" s="46"/>
    </row>
    <row r="102" spans="1:59" s="4" customFormat="1" ht="14">
      <c r="A102" s="138"/>
      <c r="B102" s="138"/>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50"/>
      <c r="AA102" s="50"/>
      <c r="AB102" s="50"/>
      <c r="AC102" s="49"/>
      <c r="AD102" s="46"/>
      <c r="AE102" s="46"/>
      <c r="AF102" s="46"/>
      <c r="AG102" s="46"/>
      <c r="AH102" s="46"/>
      <c r="AI102" s="46"/>
      <c r="AJ102" s="46"/>
      <c r="AM102" s="46"/>
      <c r="AR102" s="46"/>
      <c r="AW102" s="46"/>
      <c r="BB102" s="46"/>
      <c r="BG102" s="46"/>
    </row>
    <row r="103" spans="1:59" s="4" customFormat="1" ht="15" customHeight="1">
      <c r="A103" s="138"/>
      <c r="B103" s="138"/>
      <c r="C103" s="1151" t="s">
        <v>97</v>
      </c>
      <c r="D103" s="1151"/>
      <c r="E103" s="1151"/>
      <c r="F103" s="1151"/>
      <c r="G103" s="1151"/>
      <c r="H103" s="1151"/>
      <c r="I103" s="1151"/>
      <c r="J103" s="1151"/>
      <c r="K103" s="1151"/>
      <c r="L103" s="1151"/>
      <c r="M103" s="1151"/>
      <c r="N103" s="1151"/>
      <c r="O103" s="1151"/>
      <c r="P103" s="1151"/>
      <c r="Q103" s="1151"/>
      <c r="R103" s="1151"/>
      <c r="S103" s="1151"/>
      <c r="T103" s="1151"/>
      <c r="U103" s="1151"/>
      <c r="V103" s="1151"/>
      <c r="W103" s="1151"/>
      <c r="X103" s="1151"/>
      <c r="Y103" s="1151"/>
      <c r="Z103" s="1151"/>
      <c r="AA103" s="1151"/>
      <c r="AB103" s="1151"/>
      <c r="AC103" s="1151"/>
      <c r="AD103" s="1151"/>
      <c r="AE103" s="1151"/>
      <c r="AF103" s="1151"/>
      <c r="AG103" s="1151"/>
      <c r="AH103" s="1151"/>
      <c r="AI103" s="1151"/>
      <c r="AJ103" s="1151"/>
      <c r="AK103" s="1151"/>
      <c r="AL103" s="1151"/>
      <c r="AM103" s="42"/>
    </row>
    <row r="104" spans="1:59" s="4" customFormat="1" ht="15" customHeight="1">
      <c r="A104" s="138"/>
      <c r="B104" s="800">
        <f t="shared" ref="B104:B146" si="4">B11</f>
        <v>1</v>
      </c>
      <c r="C104" s="27" t="str">
        <f>'5.Inequality - Gini coefficient'!B101</f>
        <v>*,** Albania (2015): n.a.</v>
      </c>
      <c r="D104" s="352"/>
      <c r="E104" s="352"/>
      <c r="F104" s="352"/>
      <c r="G104" s="352"/>
      <c r="H104" s="352"/>
      <c r="I104" s="352"/>
      <c r="J104" s="352"/>
      <c r="K104" s="352"/>
      <c r="L104" s="352"/>
      <c r="M104" s="352"/>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c r="AI104" s="352"/>
      <c r="AJ104" s="352"/>
      <c r="AK104" s="352"/>
      <c r="AL104" s="352"/>
      <c r="AM104" s="352"/>
    </row>
    <row r="105" spans="1:59" s="4" customFormat="1" ht="15.75" customHeight="1">
      <c r="A105" s="138"/>
      <c r="B105" s="800">
        <f t="shared" si="4"/>
        <v>2</v>
      </c>
      <c r="C105" s="27" t="str">
        <f>'5.Inequality - Gini coefficient'!B102</f>
        <v>Argentina (2012): Rossignolo, Dario. 2017. “CEQ Master Workbook: Argentina (2012-2013),” CEQ Data Center on Fiscal Redistribution (CEQ Institute, Tulane University). Jun 8, 2018.</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51"/>
      <c r="AE105" s="51"/>
      <c r="AF105" s="51"/>
      <c r="AG105" s="51"/>
      <c r="AH105" s="51"/>
      <c r="AI105" s="51"/>
      <c r="AJ105" s="51"/>
      <c r="AK105" s="27"/>
      <c r="AL105" s="27"/>
      <c r="AM105" s="51"/>
      <c r="AR105" s="51"/>
      <c r="AW105" s="51"/>
      <c r="BB105" s="51"/>
      <c r="BG105" s="51"/>
    </row>
    <row r="106" spans="1:59" s="4" customFormat="1" ht="15.75" customHeight="1">
      <c r="A106" s="138"/>
      <c r="B106" s="800">
        <f t="shared" si="4"/>
        <v>3</v>
      </c>
      <c r="C106" s="27"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D106" s="20"/>
      <c r="E106" s="20"/>
      <c r="F106" s="20"/>
      <c r="G106" s="20"/>
      <c r="H106" s="20"/>
      <c r="I106" s="20"/>
      <c r="J106" s="20"/>
      <c r="K106" s="20"/>
      <c r="L106" s="20"/>
      <c r="M106" s="20"/>
      <c r="N106" s="20"/>
      <c r="O106" s="20"/>
      <c r="P106" s="20"/>
      <c r="Q106" s="20"/>
      <c r="R106" s="20"/>
      <c r="S106" s="20"/>
      <c r="T106" s="20"/>
      <c r="U106" s="20"/>
      <c r="V106" s="20"/>
      <c r="W106" s="20"/>
      <c r="X106" s="20"/>
      <c r="Y106" s="52"/>
      <c r="Z106" s="53"/>
      <c r="AA106" s="53"/>
      <c r="AB106" s="53"/>
      <c r="AC106" s="20"/>
      <c r="AD106" s="27"/>
      <c r="AE106" s="27"/>
      <c r="AF106" s="27"/>
      <c r="AG106" s="27"/>
      <c r="AH106" s="27"/>
      <c r="AI106" s="27"/>
      <c r="AJ106" s="27"/>
      <c r="AK106" s="27"/>
      <c r="AL106" s="27"/>
      <c r="AM106" s="27"/>
      <c r="AR106" s="27"/>
      <c r="AW106" s="27"/>
      <c r="BB106" s="27"/>
      <c r="BG106" s="27"/>
    </row>
    <row r="107" spans="1:59" s="4" customFormat="1" ht="15.75" customHeight="1">
      <c r="A107" s="138"/>
      <c r="B107" s="800">
        <f t="shared" si="4"/>
        <v>4</v>
      </c>
      <c r="C107" s="27" t="str">
        <f>'5.Inequality - Gini coefficient'!B104</f>
        <v>*,** Belarus (2015): n.a.</v>
      </c>
      <c r="D107" s="20"/>
      <c r="E107" s="20"/>
      <c r="F107" s="20"/>
      <c r="G107" s="20"/>
      <c r="H107" s="20"/>
      <c r="I107" s="20"/>
      <c r="J107" s="20"/>
      <c r="K107" s="20"/>
      <c r="L107" s="20"/>
      <c r="M107" s="20"/>
      <c r="N107" s="20"/>
      <c r="O107" s="20"/>
      <c r="P107" s="20"/>
      <c r="Q107" s="20"/>
      <c r="R107" s="20"/>
      <c r="S107" s="20"/>
      <c r="T107" s="20"/>
      <c r="U107" s="20"/>
      <c r="V107" s="20"/>
      <c r="W107" s="20"/>
      <c r="X107" s="20"/>
      <c r="Y107" s="52"/>
      <c r="Z107" s="53"/>
      <c r="AA107" s="53"/>
      <c r="AB107" s="53"/>
      <c r="AC107" s="20"/>
      <c r="AD107" s="27"/>
      <c r="AE107" s="27"/>
      <c r="AF107" s="27"/>
      <c r="AG107" s="27"/>
      <c r="AH107" s="27"/>
      <c r="AI107" s="27"/>
      <c r="AJ107" s="27"/>
      <c r="AK107" s="27"/>
      <c r="AL107" s="27"/>
      <c r="AM107" s="27"/>
      <c r="AR107" s="27"/>
      <c r="AW107" s="27"/>
      <c r="BB107" s="27"/>
      <c r="BG107" s="27"/>
    </row>
    <row r="108" spans="1:59" s="4" customFormat="1" ht="15.75" customHeight="1">
      <c r="A108" s="138"/>
      <c r="B108" s="800">
        <f t="shared" si="4"/>
        <v>5</v>
      </c>
      <c r="C108" s="27" t="str">
        <f>'5.Inequality - Gini coefficient'!B105</f>
        <v>Bolivia (2009): Paz Arauco, Veronica, George Gray-Molina, Wilson Jimenez and Ernesto Yañez. 2014. “CEQ Master Workbook: Bolivia (2009),” CEQ Data Center on Fiscal Redistribution (CEQ Institute, Tulane University). September 22, 2014.</v>
      </c>
      <c r="D108" s="51"/>
      <c r="E108" s="51"/>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51"/>
      <c r="AE108" s="51"/>
      <c r="AF108" s="51"/>
      <c r="AG108" s="51"/>
      <c r="AH108" s="51"/>
      <c r="AI108" s="51"/>
      <c r="AJ108" s="51"/>
      <c r="AK108" s="27"/>
      <c r="AL108" s="27"/>
      <c r="AM108" s="51"/>
      <c r="AR108" s="51"/>
      <c r="AW108" s="51"/>
      <c r="BB108" s="51"/>
      <c r="BG108" s="51"/>
    </row>
    <row r="109" spans="1:59" s="4" customFormat="1" ht="15.75" customHeight="1">
      <c r="A109" s="138"/>
      <c r="B109" s="800">
        <f t="shared" si="4"/>
        <v>6</v>
      </c>
      <c r="C109" s="27" t="str">
        <f>'5.Inequality - Gini coefficient'!B106</f>
        <v>Brazil (2008): Higgins, Sean, Claudiney Pereira, and, Maynor Cabrera. 2019. “CEQ Master Workbook: Brazil (2008-2009),” CEQ Data Center on Fiscal Redistribution (CEQ Institute, Tulane University). May 3, 2019.</v>
      </c>
      <c r="D109" s="51"/>
      <c r="E109" s="51"/>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51"/>
      <c r="AE109" s="51"/>
      <c r="AF109" s="51"/>
      <c r="AG109" s="51"/>
      <c r="AH109" s="51"/>
      <c r="AI109" s="51"/>
      <c r="AJ109" s="51"/>
      <c r="AK109" s="27"/>
      <c r="AL109" s="27"/>
      <c r="AM109" s="51"/>
      <c r="AR109" s="51"/>
      <c r="AW109" s="51"/>
      <c r="BB109" s="51"/>
      <c r="BG109" s="51"/>
    </row>
    <row r="110" spans="1:59" s="4" customFormat="1" ht="15.75" customHeight="1">
      <c r="A110" s="138"/>
      <c r="B110" s="800">
        <f t="shared" si="4"/>
        <v>7</v>
      </c>
      <c r="C110" s="27" t="str">
        <f>'5.Inequality - Gini coefficient'!B107</f>
        <v>*,** Burkina Faso (2014): n.a.</v>
      </c>
      <c r="D110" s="20"/>
      <c r="E110" s="20"/>
      <c r="F110" s="20"/>
      <c r="G110" s="20"/>
      <c r="H110" s="20"/>
      <c r="I110" s="20"/>
      <c r="J110" s="20"/>
      <c r="K110" s="20"/>
      <c r="L110" s="20"/>
      <c r="M110" s="20"/>
      <c r="N110" s="20"/>
      <c r="O110" s="20"/>
      <c r="P110" s="20"/>
      <c r="Q110" s="20"/>
      <c r="R110" s="20"/>
      <c r="S110" s="20"/>
      <c r="T110" s="20"/>
      <c r="U110" s="20"/>
      <c r="V110" s="20"/>
      <c r="W110" s="20"/>
      <c r="X110" s="20"/>
      <c r="Y110" s="52"/>
      <c r="Z110" s="53"/>
      <c r="AA110" s="53"/>
      <c r="AB110" s="53"/>
      <c r="AC110" s="20"/>
      <c r="AD110" s="27"/>
      <c r="AE110" s="27"/>
      <c r="AF110" s="27"/>
      <c r="AG110" s="27"/>
      <c r="AH110" s="27"/>
      <c r="AI110" s="27"/>
      <c r="AJ110" s="27"/>
      <c r="AK110" s="27"/>
      <c r="AL110" s="27"/>
      <c r="AM110" s="27"/>
      <c r="AR110" s="27"/>
      <c r="AW110" s="27"/>
      <c r="BB110" s="27"/>
      <c r="BG110" s="27"/>
    </row>
    <row r="111" spans="1:59" s="4" customFormat="1" ht="15.75" customHeight="1">
      <c r="A111" s="138"/>
      <c r="B111" s="800">
        <f t="shared" si="4"/>
        <v>8</v>
      </c>
      <c r="C111" s="27" t="str">
        <f>'5.Inequality - Gini coefficient'!B108</f>
        <v>Chile (2013): Martinez-Aguilar, Sandra and Eduardo Ortiz-Juarez. 2016. “CEQ Master Workbook: Chile (2013),” CEQ Data Center on Fiscal Redistribution (CEQ Institute, Tulane University and the World Bank). October 7, 2016.</v>
      </c>
      <c r="D111" s="20"/>
      <c r="E111" s="20"/>
      <c r="F111" s="20"/>
      <c r="G111" s="20"/>
      <c r="H111" s="20"/>
      <c r="I111" s="20"/>
      <c r="J111" s="20"/>
      <c r="K111" s="20"/>
      <c r="L111" s="20"/>
      <c r="M111" s="20"/>
      <c r="N111" s="20"/>
      <c r="O111" s="20"/>
      <c r="P111" s="20"/>
      <c r="Q111" s="20"/>
      <c r="R111" s="20"/>
      <c r="S111" s="20"/>
      <c r="T111" s="20"/>
      <c r="U111" s="20"/>
      <c r="V111" s="20"/>
      <c r="W111" s="20"/>
      <c r="X111" s="20"/>
      <c r="Y111" s="52"/>
      <c r="Z111" s="53"/>
      <c r="AA111" s="53"/>
      <c r="AB111" s="53"/>
      <c r="AC111" s="20"/>
      <c r="AD111" s="27"/>
      <c r="AE111" s="27"/>
      <c r="AF111" s="27"/>
      <c r="AG111" s="27"/>
      <c r="AH111" s="27"/>
      <c r="AI111" s="27"/>
      <c r="AJ111" s="27"/>
      <c r="AK111" s="27"/>
      <c r="AL111" s="27"/>
      <c r="AM111" s="27"/>
      <c r="AR111" s="27"/>
      <c r="AW111" s="27"/>
      <c r="BB111" s="27"/>
      <c r="BG111" s="27"/>
    </row>
    <row r="112" spans="1:59" s="4" customFormat="1" ht="15.75" customHeight="1">
      <c r="A112" s="138"/>
      <c r="B112" s="800">
        <f t="shared" si="4"/>
        <v>9</v>
      </c>
      <c r="C112" s="27" t="str">
        <f>'5.Inequality - Gini coefficient'!B109</f>
        <v>Colombia (2010): Melendez, Marcela and Valentina Martinez. 2019. “CEQ Master Workbook: Colombia (2010),” CEQ Data Center on Fiscal Redistribution (CEQ Institute, Tulane University and Inter-American Development Bank). February 20, 2019.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51"/>
      <c r="AE112" s="51"/>
      <c r="AF112" s="51"/>
      <c r="AG112" s="51"/>
      <c r="AH112" s="51"/>
      <c r="AI112" s="51"/>
      <c r="AJ112" s="51"/>
      <c r="AK112" s="27"/>
      <c r="AL112" s="27"/>
      <c r="AM112" s="51"/>
      <c r="AR112" s="51"/>
      <c r="AW112" s="51"/>
      <c r="BB112" s="51"/>
      <c r="BG112" s="51"/>
    </row>
    <row r="113" spans="1:59" s="4" customFormat="1" ht="15.75" customHeight="1">
      <c r="A113" s="138"/>
      <c r="B113" s="800">
        <f t="shared" si="4"/>
        <v>0</v>
      </c>
      <c r="C113" s="27" t="str">
        <f>'5.Inequality - Gini coefficient'!B110</f>
        <v>Colombia (2014): Melendez, Marcela and Valentina Martinez. 2019. “CEQ Master Workbook: Colombia (2014),” CEQ Data Center on Fiscal Redistribution (CEQ Institute, Tulane University and Inter-American Development Bank). February 28, 2019.</v>
      </c>
      <c r="D113" s="20"/>
      <c r="E113" s="20"/>
      <c r="F113" s="20"/>
      <c r="G113" s="20"/>
      <c r="H113" s="20"/>
      <c r="I113" s="20"/>
      <c r="J113" s="20"/>
      <c r="K113" s="20"/>
      <c r="L113" s="20"/>
      <c r="M113" s="20"/>
      <c r="N113" s="20"/>
      <c r="O113" s="20"/>
      <c r="P113" s="20"/>
      <c r="Q113" s="20"/>
      <c r="R113" s="20"/>
      <c r="S113" s="20"/>
      <c r="T113" s="20"/>
      <c r="U113" s="20"/>
      <c r="V113" s="20"/>
      <c r="W113" s="20"/>
      <c r="X113" s="20"/>
      <c r="Y113" s="52"/>
      <c r="Z113" s="53"/>
      <c r="AA113" s="53"/>
      <c r="AB113" s="53"/>
      <c r="AC113" s="20"/>
      <c r="AD113" s="27"/>
      <c r="AE113" s="27"/>
      <c r="AF113" s="27"/>
      <c r="AG113" s="27"/>
      <c r="AH113" s="27"/>
      <c r="AI113" s="27"/>
      <c r="AJ113" s="27"/>
      <c r="AK113" s="27"/>
      <c r="AL113" s="27"/>
      <c r="AM113" s="27"/>
      <c r="AR113" s="27"/>
      <c r="AW113" s="27"/>
      <c r="BB113" s="27"/>
      <c r="BG113" s="27"/>
    </row>
    <row r="114" spans="1:59" s="4" customFormat="1" ht="15.75" customHeight="1">
      <c r="A114" s="138"/>
      <c r="B114" s="800">
        <f t="shared" si="4"/>
        <v>10</v>
      </c>
      <c r="C114" s="27" t="str">
        <f>'5.Inequality - Gini coefficient'!B111</f>
        <v>*,** Comoros (2014): n.a.</v>
      </c>
      <c r="D114" s="20"/>
      <c r="E114" s="20"/>
      <c r="F114" s="20"/>
      <c r="G114" s="20"/>
      <c r="H114" s="20"/>
      <c r="I114" s="20"/>
      <c r="J114" s="20"/>
      <c r="K114" s="20"/>
      <c r="L114" s="20"/>
      <c r="M114" s="20"/>
      <c r="N114" s="20"/>
      <c r="O114" s="20"/>
      <c r="P114" s="20"/>
      <c r="Q114" s="20"/>
      <c r="R114" s="20"/>
      <c r="S114" s="20"/>
      <c r="T114" s="20"/>
      <c r="U114" s="20"/>
      <c r="V114" s="20"/>
      <c r="W114" s="20"/>
      <c r="X114" s="20"/>
      <c r="Y114" s="52"/>
      <c r="Z114" s="53"/>
      <c r="AA114" s="53"/>
      <c r="AB114" s="53"/>
      <c r="AC114" s="20"/>
      <c r="AD114" s="27"/>
      <c r="AE114" s="27"/>
      <c r="AF114" s="27"/>
      <c r="AG114" s="27"/>
      <c r="AH114" s="27"/>
      <c r="AI114" s="27"/>
      <c r="AJ114" s="27"/>
      <c r="AK114" s="27"/>
      <c r="AL114" s="27"/>
      <c r="AM114" s="27"/>
      <c r="AR114" s="27"/>
      <c r="AW114" s="27"/>
      <c r="BB114" s="27"/>
      <c r="BG114" s="27"/>
    </row>
    <row r="115" spans="1:59" s="4" customFormat="1" ht="15.75" customHeight="1">
      <c r="A115" s="138"/>
      <c r="B115" s="800">
        <f t="shared" si="4"/>
        <v>11</v>
      </c>
      <c r="C115" s="27" t="str">
        <f>'5.Inequality - Gini coefficient'!B112</f>
        <v>Costa Rica (2010): Sauma, Pablo and Juan Diego Trejos. 2014. “CEQ Master Workbook: Costa Rica (2010),” CEQ Data Center on Fiscal Redistribution (CEQ Institute, Tulane University). February 14, 2014.</v>
      </c>
      <c r="D115" s="20"/>
      <c r="E115" s="20"/>
      <c r="F115" s="20"/>
      <c r="G115" s="20"/>
      <c r="H115" s="20"/>
      <c r="I115" s="20"/>
      <c r="J115" s="20"/>
      <c r="K115" s="20"/>
      <c r="L115" s="20"/>
      <c r="M115" s="20"/>
      <c r="N115" s="20"/>
      <c r="O115" s="20"/>
      <c r="P115" s="20"/>
      <c r="Q115" s="20"/>
      <c r="R115" s="20"/>
      <c r="S115" s="20"/>
      <c r="T115" s="20"/>
      <c r="U115" s="20"/>
      <c r="V115" s="20"/>
      <c r="W115" s="20"/>
      <c r="X115" s="20"/>
      <c r="Y115" s="52"/>
      <c r="Z115" s="53"/>
      <c r="AA115" s="53"/>
      <c r="AB115" s="53"/>
      <c r="AC115" s="20"/>
      <c r="AD115" s="27"/>
      <c r="AE115" s="27"/>
      <c r="AF115" s="27"/>
      <c r="AG115" s="27"/>
      <c r="AH115" s="27"/>
      <c r="AI115" s="27"/>
      <c r="AJ115" s="27"/>
      <c r="AK115" s="27"/>
      <c r="AL115" s="27"/>
      <c r="AM115" s="27"/>
      <c r="AR115" s="27"/>
      <c r="AW115" s="27"/>
      <c r="BB115" s="27"/>
      <c r="BG115" s="27"/>
    </row>
    <row r="116" spans="1:59" s="4" customFormat="1" ht="15.75" customHeight="1">
      <c r="A116" s="138"/>
      <c r="B116" s="800">
        <f t="shared" si="4"/>
        <v>12</v>
      </c>
      <c r="C116" s="27" t="str">
        <f>'5.Inequality - Gini coefficient'!B113</f>
        <v>*,** Croatia (2014): n.a.</v>
      </c>
      <c r="D116" s="20"/>
      <c r="E116" s="20"/>
      <c r="F116" s="20"/>
      <c r="G116" s="20"/>
      <c r="H116" s="20"/>
      <c r="I116" s="20"/>
      <c r="J116" s="20"/>
      <c r="K116" s="20"/>
      <c r="L116" s="20"/>
      <c r="M116" s="20"/>
      <c r="N116" s="20"/>
      <c r="O116" s="20"/>
      <c r="P116" s="20"/>
      <c r="Q116" s="20"/>
      <c r="R116" s="20"/>
      <c r="S116" s="20"/>
      <c r="T116" s="20"/>
      <c r="U116" s="20"/>
      <c r="V116" s="20"/>
      <c r="W116" s="20"/>
      <c r="X116" s="20"/>
      <c r="Y116" s="52"/>
      <c r="Z116" s="53"/>
      <c r="AA116" s="53"/>
      <c r="AB116" s="53"/>
      <c r="AC116" s="20"/>
      <c r="AD116" s="27"/>
      <c r="AE116" s="27"/>
      <c r="AF116" s="27"/>
      <c r="AG116" s="27"/>
      <c r="AH116" s="27"/>
      <c r="AI116" s="27"/>
      <c r="AJ116" s="27"/>
      <c r="AK116" s="27"/>
      <c r="AL116" s="27"/>
      <c r="AM116" s="27"/>
      <c r="AR116" s="27"/>
      <c r="AW116" s="27"/>
      <c r="BB116" s="27"/>
      <c r="BG116" s="27"/>
    </row>
    <row r="117" spans="1:59" s="4" customFormat="1" ht="15.75" customHeight="1">
      <c r="A117" s="138"/>
      <c r="B117" s="800">
        <f t="shared" si="4"/>
        <v>13</v>
      </c>
      <c r="C117" s="27" t="str">
        <f>'5.Inequality - Gini coefficient'!B114</f>
        <v xml:space="preserve">Dominican Republic (2006): Aristy-Escuder, Jaime. 2019. “CEQ Master Workbook: Dominican Republic (2006-2007),” CEQ Data Center on Fiscal Redistribution (CEQ Institute, Tulane University). January 23, 2019. </v>
      </c>
      <c r="D117" s="20"/>
      <c r="E117" s="20"/>
      <c r="F117" s="20"/>
      <c r="G117" s="20"/>
      <c r="H117" s="20"/>
      <c r="I117" s="20"/>
      <c r="J117" s="20"/>
      <c r="K117" s="20"/>
      <c r="L117" s="20"/>
      <c r="M117" s="20"/>
      <c r="N117" s="20"/>
      <c r="O117" s="20"/>
      <c r="P117" s="20"/>
      <c r="Q117" s="20"/>
      <c r="R117" s="20"/>
      <c r="S117" s="20"/>
      <c r="T117" s="20"/>
      <c r="U117" s="20"/>
      <c r="V117" s="20"/>
      <c r="W117" s="20"/>
      <c r="X117" s="20"/>
      <c r="Y117" s="52"/>
      <c r="Z117" s="53"/>
      <c r="AA117" s="53"/>
      <c r="AB117" s="53"/>
      <c r="AC117" s="20"/>
      <c r="AD117" s="27"/>
      <c r="AE117" s="27"/>
      <c r="AF117" s="27"/>
      <c r="AG117" s="27"/>
      <c r="AH117" s="27"/>
      <c r="AI117" s="27"/>
      <c r="AJ117" s="27"/>
      <c r="AK117" s="27"/>
      <c r="AL117" s="27"/>
      <c r="AM117" s="27"/>
      <c r="AR117" s="27"/>
      <c r="AW117" s="27"/>
      <c r="BB117" s="27"/>
      <c r="BG117" s="27"/>
    </row>
    <row r="118" spans="1:59" s="4" customFormat="1" ht="15.75" customHeight="1">
      <c r="A118" s="138"/>
      <c r="B118" s="800">
        <f t="shared" si="4"/>
        <v>14</v>
      </c>
      <c r="C118" s="27"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51"/>
      <c r="AE118" s="51"/>
      <c r="AF118" s="51"/>
      <c r="AG118" s="51"/>
      <c r="AH118" s="51"/>
      <c r="AI118" s="51"/>
      <c r="AJ118" s="51"/>
      <c r="AK118" s="27"/>
      <c r="AL118" s="27"/>
      <c r="AM118" s="51"/>
      <c r="AR118" s="51"/>
      <c r="AW118" s="51"/>
      <c r="BB118" s="51"/>
      <c r="BG118" s="51"/>
    </row>
    <row r="119" spans="1:59" s="4" customFormat="1" ht="15.75" customHeight="1">
      <c r="A119" s="138"/>
      <c r="B119" s="800">
        <f t="shared" si="4"/>
        <v>15</v>
      </c>
      <c r="C119" s="27" t="str">
        <f>'5.Inequality - Gini coefficient'!B116</f>
        <v>*,** Egypt (2015): n.a.</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51"/>
      <c r="AE119" s="51"/>
      <c r="AF119" s="51"/>
      <c r="AG119" s="51"/>
      <c r="AH119" s="51"/>
      <c r="AI119" s="51"/>
      <c r="AJ119" s="51"/>
      <c r="AK119" s="27"/>
      <c r="AL119" s="27"/>
      <c r="AM119" s="51"/>
      <c r="AR119" s="51"/>
      <c r="AW119" s="51"/>
      <c r="BB119" s="51"/>
      <c r="BG119" s="51"/>
    </row>
    <row r="120" spans="1:59" s="4" customFormat="1" ht="15.75" customHeight="1">
      <c r="A120" s="138"/>
      <c r="B120" s="800">
        <f t="shared" si="4"/>
        <v>16</v>
      </c>
      <c r="C120" s="27" t="str">
        <f>'5.Inequality - Gini coefficient'!B117</f>
        <v>El Salvador (2011): Oliva, Jose Andres. 2019. “CEQ Master Workbook: El Salvador (2011),” CEQ Data Center on Fiscal Redistribution (CEQ Institute, Tulane University and Inter-American Development Bank). October 23, 2019.</v>
      </c>
      <c r="D120" s="20"/>
      <c r="E120" s="20"/>
      <c r="F120" s="20"/>
      <c r="G120" s="20"/>
      <c r="H120" s="20"/>
      <c r="I120" s="20"/>
      <c r="J120" s="20"/>
      <c r="K120" s="20"/>
      <c r="L120" s="20"/>
      <c r="M120" s="20"/>
      <c r="N120" s="20"/>
      <c r="O120" s="20"/>
      <c r="P120" s="20"/>
      <c r="Q120" s="20"/>
      <c r="R120" s="20"/>
      <c r="S120" s="20"/>
      <c r="T120" s="20"/>
      <c r="U120" s="20"/>
      <c r="V120" s="20"/>
      <c r="W120" s="20"/>
      <c r="X120" s="20"/>
      <c r="Y120" s="52"/>
      <c r="Z120" s="53"/>
      <c r="AA120" s="53"/>
      <c r="AB120" s="53"/>
      <c r="AC120" s="20"/>
      <c r="AD120" s="27"/>
      <c r="AE120" s="27"/>
      <c r="AF120" s="27"/>
      <c r="AG120" s="27"/>
      <c r="AH120" s="27"/>
      <c r="AI120" s="27"/>
      <c r="AJ120" s="27"/>
      <c r="AK120" s="27"/>
      <c r="AL120" s="27"/>
      <c r="AM120" s="27"/>
      <c r="AR120" s="27"/>
      <c r="AW120" s="27"/>
      <c r="BB120" s="27"/>
      <c r="BG120" s="27"/>
    </row>
    <row r="121" spans="1:59" s="4" customFormat="1" ht="15.75" customHeight="1">
      <c r="A121" s="138"/>
      <c r="B121" s="800">
        <f t="shared" si="4"/>
        <v>17</v>
      </c>
      <c r="C121" s="27" t="str">
        <f>'5.Inequality - Gini coefficient'!B118</f>
        <v>Ethiopia (2010): Hill, Ruth, Eyasu Tsehaye and Tassew Woldehanna. 2014. “CEQ Master Workbook: Ethiopia (2010-2011),” CEQ Data Center on Fiscal Redistribution (CEQ Institute, Tulane University and the World Bank). September 28, 2014.</v>
      </c>
      <c r="D121" s="20"/>
      <c r="E121" s="20"/>
      <c r="F121" s="20"/>
      <c r="G121" s="20"/>
      <c r="H121" s="20"/>
      <c r="I121" s="20"/>
      <c r="J121" s="20"/>
      <c r="K121" s="20"/>
      <c r="L121" s="20"/>
      <c r="M121" s="20"/>
      <c r="N121" s="20"/>
      <c r="O121" s="20"/>
      <c r="P121" s="20"/>
      <c r="Q121" s="20"/>
      <c r="R121" s="20"/>
      <c r="S121" s="20"/>
      <c r="T121" s="20"/>
      <c r="U121" s="20"/>
      <c r="V121" s="20"/>
      <c r="W121" s="20"/>
      <c r="X121" s="20"/>
      <c r="Y121" s="52"/>
      <c r="Z121" s="53"/>
      <c r="AA121" s="53"/>
      <c r="AB121" s="53"/>
      <c r="AC121" s="20"/>
      <c r="AD121" s="27"/>
      <c r="AE121" s="27"/>
      <c r="AF121" s="27"/>
      <c r="AG121" s="27"/>
      <c r="AH121" s="27"/>
      <c r="AI121" s="27"/>
      <c r="AJ121" s="27"/>
      <c r="AK121" s="27"/>
      <c r="AL121" s="27"/>
      <c r="AM121" s="27"/>
      <c r="AR121" s="27"/>
      <c r="AW121" s="27"/>
      <c r="BB121" s="27"/>
      <c r="BG121" s="27"/>
    </row>
    <row r="122" spans="1:59" s="4" customFormat="1" ht="15.75" customHeight="1">
      <c r="A122" s="138"/>
      <c r="B122" s="800">
        <f t="shared" si="4"/>
        <v>18</v>
      </c>
      <c r="C122" s="27" t="str">
        <f>'5.Inequality - Gini coefficient'!B119</f>
        <v>Georgia (2013): Cancho, Cesar and Elena Bondarenko. 2015. “CEQ Master Workbook: Georgia (2013),” CEQ Data Center on Fiscal Redistribution (CEQ Institute, Tulane University and the World Bank). December 31, 2015.</v>
      </c>
      <c r="D122" s="20"/>
      <c r="E122" s="20"/>
      <c r="F122" s="20"/>
      <c r="G122" s="20"/>
      <c r="H122" s="20"/>
      <c r="I122" s="20"/>
      <c r="J122" s="20"/>
      <c r="K122" s="20"/>
      <c r="L122" s="20"/>
      <c r="M122" s="20"/>
      <c r="N122" s="20"/>
      <c r="O122" s="20"/>
      <c r="P122" s="20"/>
      <c r="Q122" s="20"/>
      <c r="R122" s="20"/>
      <c r="S122" s="20"/>
      <c r="T122" s="20"/>
      <c r="U122" s="20"/>
      <c r="V122" s="20"/>
      <c r="W122" s="20"/>
      <c r="X122" s="20"/>
      <c r="Y122" s="52"/>
      <c r="Z122" s="53"/>
      <c r="AA122" s="53"/>
      <c r="AB122" s="53"/>
      <c r="AC122" s="20"/>
      <c r="AD122" s="27"/>
      <c r="AE122" s="27"/>
      <c r="AF122" s="27"/>
      <c r="AG122" s="27"/>
      <c r="AH122" s="27"/>
      <c r="AI122" s="27"/>
      <c r="AJ122" s="27"/>
      <c r="AK122" s="27"/>
      <c r="AL122" s="27"/>
      <c r="AM122" s="27"/>
      <c r="AR122" s="27"/>
      <c r="AW122" s="27"/>
      <c r="BB122" s="27"/>
      <c r="BG122" s="27"/>
    </row>
    <row r="123" spans="1:59" s="4" customFormat="1" ht="15.75" customHeight="1">
      <c r="A123" s="138"/>
      <c r="B123" s="800">
        <f t="shared" si="4"/>
        <v>19</v>
      </c>
      <c r="C123" s="27" t="str">
        <f>'5.Inequality - Gini coefficient'!B120</f>
        <v>Ghana (2012): Younger, Stephen, Eric Osei-Assibey, and Felix Oppong. 2018. “CEQ Master Workbook: Ghana (2012-2013),” CEQ Data Center on Fiscal Redistribution (CEQ Institute, Tulane University). October 27, 2018.</v>
      </c>
      <c r="D123" s="20"/>
      <c r="E123" s="20"/>
      <c r="F123" s="20"/>
      <c r="G123" s="20"/>
      <c r="H123" s="20"/>
      <c r="I123" s="20"/>
      <c r="J123" s="20"/>
      <c r="K123" s="20"/>
      <c r="L123" s="20"/>
      <c r="M123" s="20"/>
      <c r="N123" s="20"/>
      <c r="O123" s="20"/>
      <c r="P123" s="20"/>
      <c r="Q123" s="20"/>
      <c r="R123" s="20"/>
      <c r="S123" s="20"/>
      <c r="T123" s="20"/>
      <c r="U123" s="20"/>
      <c r="V123" s="20"/>
      <c r="W123" s="20"/>
      <c r="X123" s="20"/>
      <c r="Y123" s="52"/>
      <c r="Z123" s="53"/>
      <c r="AA123" s="53"/>
      <c r="AB123" s="53"/>
      <c r="AC123" s="20"/>
      <c r="AD123" s="27"/>
      <c r="AE123" s="27"/>
      <c r="AF123" s="27"/>
      <c r="AG123" s="27"/>
      <c r="AH123" s="27"/>
      <c r="AI123" s="27"/>
      <c r="AJ123" s="27"/>
      <c r="AK123" s="27"/>
      <c r="AL123" s="27"/>
      <c r="AM123" s="27"/>
      <c r="AR123" s="27"/>
      <c r="AW123" s="27"/>
      <c r="BB123" s="27"/>
      <c r="BG123" s="27"/>
    </row>
    <row r="124" spans="1:59" s="4" customFormat="1" ht="15.75" customHeight="1">
      <c r="A124" s="138"/>
      <c r="B124" s="800">
        <f t="shared" si="4"/>
        <v>20</v>
      </c>
      <c r="C124" s="27"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D124" s="20"/>
      <c r="E124" s="20"/>
      <c r="F124" s="20"/>
      <c r="G124" s="20"/>
      <c r="H124" s="20"/>
      <c r="I124" s="20"/>
      <c r="J124" s="20"/>
      <c r="K124" s="20"/>
      <c r="L124" s="20"/>
      <c r="M124" s="20"/>
      <c r="N124" s="20"/>
      <c r="O124" s="20"/>
      <c r="P124" s="20"/>
      <c r="Q124" s="20"/>
      <c r="R124" s="20"/>
      <c r="S124" s="20"/>
      <c r="T124" s="20"/>
      <c r="U124" s="20"/>
      <c r="V124" s="20"/>
      <c r="W124" s="20"/>
      <c r="X124" s="20"/>
      <c r="Y124" s="52"/>
      <c r="Z124" s="53"/>
      <c r="AA124" s="53"/>
      <c r="AB124" s="53"/>
      <c r="AC124" s="20"/>
      <c r="AD124" s="27"/>
      <c r="AE124" s="27"/>
      <c r="AF124" s="27"/>
      <c r="AG124" s="27"/>
      <c r="AH124" s="27"/>
      <c r="AI124" s="27"/>
      <c r="AJ124" s="27"/>
      <c r="AK124" s="27"/>
      <c r="AL124" s="27"/>
      <c r="AM124" s="27"/>
      <c r="AR124" s="27"/>
      <c r="AW124" s="27"/>
      <c r="BB124" s="27"/>
      <c r="BG124" s="27"/>
    </row>
    <row r="125" spans="1:59" s="4" customFormat="1" ht="15.75" customHeight="1">
      <c r="A125" s="138"/>
      <c r="B125" s="800">
        <f t="shared" si="4"/>
        <v>21</v>
      </c>
      <c r="C125" s="27" t="str">
        <f>'5.Inequality - Gini coefficient'!B122</f>
        <v>*,** Guinea (2012): n.a.</v>
      </c>
      <c r="D125" s="20"/>
      <c r="E125" s="20"/>
      <c r="F125" s="20"/>
      <c r="G125" s="20"/>
      <c r="H125" s="20"/>
      <c r="I125" s="20"/>
      <c r="J125" s="20"/>
      <c r="K125" s="20"/>
      <c r="L125" s="20"/>
      <c r="M125" s="20"/>
      <c r="N125" s="20"/>
      <c r="O125" s="20"/>
      <c r="P125" s="20"/>
      <c r="Q125" s="20"/>
      <c r="R125" s="20"/>
      <c r="S125" s="20"/>
      <c r="T125" s="20"/>
      <c r="U125" s="20"/>
      <c r="V125" s="20"/>
      <c r="W125" s="20"/>
      <c r="X125" s="20"/>
      <c r="Y125" s="52"/>
      <c r="Z125" s="53"/>
      <c r="AA125" s="53"/>
      <c r="AB125" s="53"/>
      <c r="AC125" s="20"/>
      <c r="AD125" s="27"/>
      <c r="AE125" s="27"/>
      <c r="AF125" s="27"/>
      <c r="AG125" s="27"/>
      <c r="AH125" s="27"/>
      <c r="AI125" s="27"/>
      <c r="AJ125" s="27"/>
      <c r="AK125" s="27"/>
      <c r="AL125" s="27"/>
      <c r="AM125" s="27"/>
      <c r="AR125" s="27"/>
      <c r="AW125" s="27"/>
      <c r="BB125" s="27"/>
      <c r="BG125" s="27"/>
    </row>
    <row r="126" spans="1:59" s="4" customFormat="1" ht="15.75" customHeight="1">
      <c r="A126" s="138"/>
      <c r="B126" s="800">
        <f t="shared" si="4"/>
        <v>22</v>
      </c>
      <c r="C126" s="27"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51"/>
      <c r="AE126" s="51"/>
      <c r="AF126" s="51"/>
      <c r="AG126" s="51"/>
      <c r="AH126" s="51"/>
      <c r="AI126" s="51"/>
      <c r="AJ126" s="51"/>
      <c r="AK126" s="27"/>
      <c r="AL126" s="27"/>
      <c r="AM126" s="51"/>
      <c r="AR126" s="51"/>
      <c r="AW126" s="51"/>
      <c r="BB126" s="51"/>
      <c r="BG126" s="51"/>
    </row>
    <row r="127" spans="1:59" s="4" customFormat="1" ht="15.75" customHeight="1">
      <c r="A127" s="138"/>
      <c r="B127" s="800">
        <f t="shared" si="4"/>
        <v>23</v>
      </c>
      <c r="C127" s="27" t="str">
        <f>'5.Inequality - Gini coefficient'!B124</f>
        <v>Indonesia (2012): Afkar, Rythia, Jon Jellema, and Matthew Wai-Poi. 2015. “CEQ Master Workbook: Indonesia (2012),” CEQ Data Center on Fiscal Redistribution (CEQ Institute, Tulane University and the World Bank). August 5, 2015.</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51"/>
      <c r="AE127" s="51"/>
      <c r="AF127" s="51"/>
      <c r="AG127" s="51"/>
      <c r="AH127" s="51"/>
      <c r="AI127" s="51"/>
      <c r="AJ127" s="51"/>
      <c r="AK127" s="27"/>
      <c r="AL127" s="27"/>
      <c r="AM127" s="51"/>
      <c r="AR127" s="51"/>
      <c r="AW127" s="51"/>
      <c r="BB127" s="51"/>
      <c r="BG127" s="51"/>
    </row>
    <row r="128" spans="1:59" s="4" customFormat="1" ht="15.75" customHeight="1">
      <c r="A128" s="138"/>
      <c r="B128" s="800">
        <f t="shared" si="4"/>
        <v>24</v>
      </c>
      <c r="C128" s="27" t="str">
        <f>'5.Inequality - Gini coefficient'!B125</f>
        <v>Iran (2011): Enami, Ali, Nora Lustig and Alireza Taqdiri. 2017. “CEQ Master Workbook: Iran (2011-2012),” CEQ Data Center on Fiscal Redistribution (CEQ Institute, Tulane University and Economic Research Forum). May 5, 2017.</v>
      </c>
      <c r="D128" s="20"/>
      <c r="E128" s="20"/>
      <c r="F128" s="20"/>
      <c r="G128" s="20"/>
      <c r="H128" s="20"/>
      <c r="I128" s="20"/>
      <c r="J128" s="20"/>
      <c r="K128" s="20"/>
      <c r="L128" s="20"/>
      <c r="M128" s="20"/>
      <c r="N128" s="20"/>
      <c r="O128" s="20"/>
      <c r="P128" s="20"/>
      <c r="Q128" s="20"/>
      <c r="R128" s="20"/>
      <c r="S128" s="20"/>
      <c r="T128" s="20"/>
      <c r="U128" s="20"/>
      <c r="V128" s="20"/>
      <c r="W128" s="20"/>
      <c r="X128" s="20"/>
      <c r="Y128" s="52"/>
      <c r="Z128" s="53"/>
      <c r="AA128" s="53"/>
      <c r="AB128" s="53"/>
      <c r="AC128" s="20"/>
      <c r="AD128" s="27"/>
      <c r="AE128" s="27"/>
      <c r="AF128" s="27"/>
      <c r="AG128" s="27"/>
      <c r="AH128" s="27"/>
      <c r="AI128" s="27"/>
      <c r="AJ128" s="27"/>
      <c r="AK128" s="27"/>
      <c r="AL128" s="27"/>
      <c r="AM128" s="27"/>
      <c r="AR128" s="27"/>
      <c r="AW128" s="27"/>
      <c r="BB128" s="27"/>
      <c r="BG128" s="27"/>
    </row>
    <row r="129" spans="1:59" s="4" customFormat="1" ht="15.75" customHeight="1">
      <c r="A129" s="138"/>
      <c r="B129" s="800">
        <f t="shared" si="4"/>
        <v>25</v>
      </c>
      <c r="C129" s="27"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D129" s="51"/>
      <c r="E129" s="51"/>
      <c r="F129" s="20"/>
      <c r="G129" s="20"/>
      <c r="H129" s="20"/>
      <c r="I129" s="20"/>
      <c r="J129" s="20"/>
      <c r="K129" s="20"/>
      <c r="L129" s="20"/>
      <c r="M129" s="20"/>
      <c r="N129" s="20"/>
      <c r="O129" s="20"/>
      <c r="P129" s="20"/>
      <c r="Q129" s="20"/>
      <c r="R129" s="20"/>
      <c r="S129" s="20"/>
      <c r="T129" s="20"/>
      <c r="U129" s="20"/>
      <c r="V129" s="20"/>
      <c r="W129" s="20"/>
      <c r="X129" s="20"/>
      <c r="Y129" s="52"/>
      <c r="Z129" s="53"/>
      <c r="AA129" s="53"/>
      <c r="AB129" s="53"/>
      <c r="AC129" s="20"/>
      <c r="AD129" s="27"/>
      <c r="AE129" s="27"/>
      <c r="AF129" s="27"/>
      <c r="AG129" s="27"/>
      <c r="AH129" s="27"/>
      <c r="AI129" s="27"/>
      <c r="AJ129" s="27"/>
      <c r="AK129" s="27"/>
      <c r="AL129" s="27"/>
      <c r="AM129" s="27"/>
      <c r="AR129" s="27"/>
      <c r="AW129" s="27"/>
      <c r="BB129" s="27"/>
      <c r="BG129" s="27"/>
    </row>
    <row r="130" spans="1:59" s="4" customFormat="1" ht="15.75" customHeight="1">
      <c r="A130" s="138"/>
      <c r="B130" s="800">
        <f t="shared" si="4"/>
        <v>26</v>
      </c>
      <c r="C130" s="27" t="str">
        <f>'5.Inequality - Gini coefficient'!B127</f>
        <v>*,** Kenya (2015): n.a.</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51"/>
      <c r="AE130" s="51"/>
      <c r="AF130" s="51"/>
      <c r="AG130" s="51"/>
      <c r="AH130" s="51"/>
      <c r="AI130" s="51"/>
      <c r="AJ130" s="51"/>
      <c r="AK130" s="27"/>
      <c r="AL130" s="27"/>
      <c r="AM130" s="51"/>
      <c r="AR130" s="51"/>
      <c r="AW130" s="51"/>
      <c r="BB130" s="51"/>
      <c r="BG130" s="51"/>
    </row>
    <row r="131" spans="1:59" s="4" customFormat="1" ht="15.75" customHeight="1">
      <c r="A131" s="138"/>
      <c r="B131" s="800">
        <f t="shared" si="4"/>
        <v>27</v>
      </c>
      <c r="C131" s="27" t="str">
        <f>'5.Inequality - Gini coefficient'!B128</f>
        <v>*,** Mali (2014): n.a.</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51"/>
      <c r="AE131" s="51"/>
      <c r="AF131" s="51"/>
      <c r="AG131" s="51"/>
      <c r="AH131" s="51"/>
      <c r="AI131" s="51"/>
      <c r="AJ131" s="51"/>
      <c r="AK131" s="27"/>
      <c r="AL131" s="27"/>
      <c r="AM131" s="51"/>
      <c r="AR131" s="51"/>
      <c r="AW131" s="51"/>
      <c r="BB131" s="51"/>
      <c r="BG131" s="51"/>
    </row>
    <row r="132" spans="1:59" s="4" customFormat="1" ht="15.75" customHeight="1">
      <c r="A132" s="138"/>
      <c r="B132" s="800">
        <f t="shared" si="4"/>
        <v>28</v>
      </c>
      <c r="C132" s="27" t="str">
        <f>'5.Inequality - Gini coefficient'!B129</f>
        <v>Mexico (2010): Scott, John. 2013. “CEQ Master Workbook: Mexico (2010),” CEQ Data Center on Fiscal Redistribution (CEQ Institute, Tulane University). September 2, 2013.</v>
      </c>
      <c r="D132" s="51"/>
      <c r="E132" s="51"/>
      <c r="F132" s="20"/>
      <c r="G132" s="20"/>
      <c r="H132" s="20"/>
      <c r="I132" s="20"/>
      <c r="J132" s="20"/>
      <c r="K132" s="20"/>
      <c r="L132" s="20"/>
      <c r="M132" s="20"/>
      <c r="N132" s="20"/>
      <c r="O132" s="20"/>
      <c r="P132" s="20"/>
      <c r="Q132" s="20"/>
      <c r="R132" s="20"/>
      <c r="S132" s="20"/>
      <c r="T132" s="20"/>
      <c r="U132" s="20"/>
      <c r="V132" s="20"/>
      <c r="W132" s="20"/>
      <c r="X132" s="20"/>
      <c r="Y132" s="52"/>
      <c r="Z132" s="53"/>
      <c r="AA132" s="53"/>
      <c r="AB132" s="53"/>
      <c r="AC132" s="20"/>
      <c r="AD132" s="27"/>
      <c r="AE132" s="27"/>
      <c r="AF132" s="27"/>
      <c r="AG132" s="27"/>
      <c r="AH132" s="27"/>
      <c r="AI132" s="27"/>
      <c r="AJ132" s="27"/>
      <c r="AK132" s="27"/>
      <c r="AL132" s="27"/>
      <c r="AM132" s="27"/>
      <c r="AR132" s="27"/>
      <c r="AW132" s="27"/>
      <c r="BB132" s="27"/>
      <c r="BG132" s="27"/>
    </row>
    <row r="133" spans="1:59" s="4" customFormat="1" ht="15.75" customHeight="1">
      <c r="A133" s="138"/>
      <c r="B133" s="800">
        <f t="shared" si="4"/>
        <v>0</v>
      </c>
      <c r="C133" s="27" t="str">
        <f>'5.Inequality - Gini coefficient'!B130</f>
        <v>Mexico (2012): Scott, John, Sandra Martinez-Aguilar, Enrique de la Rosa, and Rodrigo Aranda. 2017. “CEQ Master Workbook: Mexico (2012),” CEQ Data Center on Fiscal Redistribution (CEQ Institute, Tulane University). June 15, 2019</v>
      </c>
      <c r="D133" s="51"/>
      <c r="E133" s="51"/>
      <c r="F133" s="20"/>
      <c r="G133" s="20"/>
      <c r="H133" s="20"/>
      <c r="I133" s="20"/>
      <c r="J133" s="20"/>
      <c r="K133" s="20"/>
      <c r="L133" s="20"/>
      <c r="M133" s="20"/>
      <c r="N133" s="20"/>
      <c r="O133" s="20"/>
      <c r="P133" s="20"/>
      <c r="Q133" s="20"/>
      <c r="R133" s="20"/>
      <c r="S133" s="20"/>
      <c r="T133" s="20"/>
      <c r="U133" s="20"/>
      <c r="V133" s="20"/>
      <c r="W133" s="20"/>
      <c r="X133" s="20"/>
      <c r="Y133" s="52"/>
      <c r="Z133" s="53"/>
      <c r="AA133" s="53"/>
      <c r="AB133" s="53"/>
      <c r="AC133" s="20"/>
      <c r="AD133" s="27"/>
      <c r="AE133" s="27"/>
      <c r="AF133" s="27"/>
      <c r="AG133" s="27"/>
      <c r="AH133" s="27"/>
      <c r="AI133" s="27"/>
      <c r="AJ133" s="27"/>
      <c r="AK133" s="27"/>
      <c r="AL133" s="27"/>
      <c r="AM133" s="27"/>
      <c r="AR133" s="27"/>
      <c r="AW133" s="27"/>
      <c r="BB133" s="27"/>
      <c r="BG133" s="27"/>
    </row>
    <row r="134" spans="1:59" s="4" customFormat="1" ht="15.75" customHeight="1">
      <c r="A134" s="138"/>
      <c r="B134" s="800">
        <f t="shared" si="4"/>
        <v>0</v>
      </c>
      <c r="C134" s="27" t="str">
        <f>'5.Inequality - Gini coefficient'!B131</f>
        <v>Mexico (2014): Scott, John, Sandra Martinez-Aguilar, Enrique de la Rosa, and Rodrigo Aranda. 2017. “CEQ Master Workbook: Mexico (2014),” CEQ Data Center on Fiscal Redistribution (CEQ Institute, Tulane University). June 15, 2019.</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51"/>
      <c r="AE134" s="51"/>
      <c r="AF134" s="51"/>
      <c r="AG134" s="51"/>
      <c r="AH134" s="51"/>
      <c r="AI134" s="51"/>
      <c r="AJ134" s="51"/>
      <c r="AK134" s="27"/>
      <c r="AL134" s="27"/>
      <c r="AM134" s="51"/>
      <c r="AR134" s="51"/>
      <c r="AW134" s="51"/>
      <c r="BB134" s="51"/>
      <c r="BG134" s="51"/>
    </row>
    <row r="135" spans="1:59" s="4" customFormat="1" ht="15.75" customHeight="1">
      <c r="A135" s="138"/>
      <c r="B135" s="800">
        <f t="shared" si="4"/>
        <v>29</v>
      </c>
      <c r="C135" s="27" t="str">
        <f>'5.Inequality - Gini coefficient'!B132</f>
        <v>*,** Mongolia (2016): n.a.</v>
      </c>
      <c r="D135" s="20"/>
      <c r="E135" s="20"/>
      <c r="F135" s="20"/>
      <c r="G135" s="20"/>
      <c r="H135" s="20"/>
      <c r="I135" s="20"/>
      <c r="J135" s="20"/>
      <c r="K135" s="20"/>
      <c r="L135" s="20"/>
      <c r="M135" s="20"/>
      <c r="N135" s="20"/>
      <c r="O135" s="20"/>
      <c r="P135" s="20"/>
      <c r="Q135" s="20"/>
      <c r="R135" s="20"/>
      <c r="S135" s="20"/>
      <c r="T135" s="20"/>
      <c r="U135" s="20"/>
      <c r="V135" s="20"/>
      <c r="W135" s="20"/>
      <c r="X135" s="20"/>
      <c r="Y135" s="52"/>
      <c r="Z135" s="53"/>
      <c r="AA135" s="53"/>
      <c r="AB135" s="53"/>
      <c r="AC135" s="20"/>
      <c r="AD135" s="27"/>
      <c r="AE135" s="27"/>
      <c r="AF135" s="27"/>
      <c r="AG135" s="27"/>
      <c r="AH135" s="27"/>
      <c r="AI135" s="27"/>
      <c r="AJ135" s="27"/>
      <c r="AK135" s="27"/>
      <c r="AL135" s="27"/>
      <c r="AM135" s="27"/>
      <c r="AR135" s="27"/>
      <c r="AW135" s="27"/>
      <c r="BB135" s="27"/>
      <c r="BG135" s="27"/>
    </row>
    <row r="136" spans="1:59" s="4" customFormat="1" ht="15.75" customHeight="1">
      <c r="A136" s="138"/>
      <c r="B136" s="800">
        <f t="shared" si="4"/>
        <v>30</v>
      </c>
      <c r="C136" s="27" t="str">
        <f>'5.Inequality - Gini coefficient'!B133</f>
        <v>*,** Namibia (2009): n.a.</v>
      </c>
      <c r="D136" s="20"/>
      <c r="E136" s="20"/>
      <c r="F136" s="20"/>
      <c r="G136" s="20"/>
      <c r="H136" s="20"/>
      <c r="I136" s="20"/>
      <c r="J136" s="20"/>
      <c r="K136" s="20"/>
      <c r="L136" s="20"/>
      <c r="M136" s="20"/>
      <c r="N136" s="20"/>
      <c r="O136" s="20"/>
      <c r="P136" s="20"/>
      <c r="Q136" s="20"/>
      <c r="R136" s="20"/>
      <c r="S136" s="20"/>
      <c r="T136" s="20"/>
      <c r="U136" s="20"/>
      <c r="V136" s="20"/>
      <c r="W136" s="20"/>
      <c r="X136" s="20"/>
      <c r="Y136" s="52"/>
      <c r="Z136" s="53"/>
      <c r="AA136" s="53"/>
      <c r="AB136" s="53"/>
      <c r="AC136" s="20"/>
      <c r="AD136" s="27"/>
      <c r="AE136" s="27"/>
      <c r="AF136" s="27"/>
      <c r="AG136" s="27"/>
      <c r="AH136" s="27"/>
      <c r="AI136" s="27"/>
      <c r="AJ136" s="27"/>
      <c r="AK136" s="27"/>
      <c r="AL136" s="27"/>
      <c r="AM136" s="27"/>
      <c r="AR136" s="27"/>
      <c r="AW136" s="27"/>
      <c r="BB136" s="27"/>
      <c r="BG136" s="27"/>
    </row>
    <row r="137" spans="1:59" s="4" customFormat="1" ht="15.75" customHeight="1">
      <c r="A137" s="138"/>
      <c r="B137" s="800">
        <f t="shared" si="4"/>
        <v>31</v>
      </c>
      <c r="C137" s="27"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D137" s="20"/>
      <c r="E137" s="20"/>
      <c r="F137" s="20"/>
      <c r="G137" s="20"/>
      <c r="H137" s="20"/>
      <c r="I137" s="20"/>
      <c r="J137" s="20"/>
      <c r="K137" s="20"/>
      <c r="L137" s="20"/>
      <c r="M137" s="20"/>
      <c r="N137" s="20"/>
      <c r="O137" s="20"/>
      <c r="P137" s="20"/>
      <c r="Q137" s="20"/>
      <c r="R137" s="20"/>
      <c r="S137" s="20"/>
      <c r="T137" s="20"/>
      <c r="U137" s="20"/>
      <c r="V137" s="20"/>
      <c r="W137" s="20"/>
      <c r="X137" s="20"/>
      <c r="Y137" s="52"/>
      <c r="Z137" s="53"/>
      <c r="AA137" s="53"/>
      <c r="AB137" s="53"/>
      <c r="AC137" s="20"/>
      <c r="AD137" s="27"/>
      <c r="AE137" s="27"/>
      <c r="AF137" s="27"/>
      <c r="AG137" s="27"/>
      <c r="AH137" s="27"/>
      <c r="AI137" s="27"/>
      <c r="AJ137" s="27"/>
      <c r="AK137" s="27"/>
      <c r="AL137" s="27"/>
      <c r="AM137" s="27"/>
      <c r="AR137" s="27"/>
      <c r="AW137" s="27"/>
      <c r="BB137" s="27"/>
      <c r="BG137" s="27"/>
    </row>
    <row r="138" spans="1:59" s="4" customFormat="1" ht="15.75" customHeight="1">
      <c r="A138" s="138"/>
      <c r="B138" s="800">
        <f t="shared" si="4"/>
        <v>32</v>
      </c>
      <c r="C138" s="27" t="str">
        <f>'5.Inequality - Gini coefficient'!B135</f>
        <v>*,** Niger (2014): n.a.</v>
      </c>
      <c r="D138" s="20"/>
      <c r="E138" s="20"/>
      <c r="F138" s="20"/>
      <c r="G138" s="20"/>
      <c r="H138" s="20"/>
      <c r="I138" s="20"/>
      <c r="J138" s="20"/>
      <c r="K138" s="20"/>
      <c r="L138" s="20"/>
      <c r="M138" s="20"/>
      <c r="N138" s="20"/>
      <c r="O138" s="20"/>
      <c r="P138" s="20"/>
      <c r="Q138" s="20"/>
      <c r="R138" s="20"/>
      <c r="S138" s="20"/>
      <c r="T138" s="20"/>
      <c r="U138" s="20"/>
      <c r="V138" s="20"/>
      <c r="W138" s="20"/>
      <c r="X138" s="20"/>
      <c r="Y138" s="52"/>
      <c r="Z138" s="53"/>
      <c r="AA138" s="53"/>
      <c r="AB138" s="53"/>
      <c r="AC138" s="20"/>
      <c r="AD138" s="27"/>
      <c r="AE138" s="27"/>
      <c r="AF138" s="27"/>
      <c r="AG138" s="27"/>
      <c r="AH138" s="27"/>
      <c r="AI138" s="27"/>
      <c r="AJ138" s="27"/>
      <c r="AK138" s="27"/>
      <c r="AL138" s="27"/>
      <c r="AM138" s="27"/>
      <c r="AR138" s="27"/>
      <c r="AW138" s="27"/>
      <c r="BB138" s="27"/>
      <c r="BG138" s="27"/>
    </row>
    <row r="139" spans="1:59" s="4" customFormat="1" ht="15.75" customHeight="1">
      <c r="A139" s="138"/>
      <c r="B139" s="800">
        <f t="shared" si="4"/>
        <v>33</v>
      </c>
      <c r="C139" s="27" t="str">
        <f>'5.Inequality - Gini coefficient'!B136</f>
        <v>Panama (2016): Martinez-Aguilar, Sandra. 2019. “CEQ Master Workbook: Panama (2016),” CEQ Data Center on Fiscal Redistribution (CEQ Institute, Tulane University and the Economic Co-operation and Development). January 16, 2019.</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51"/>
      <c r="AE139" s="51"/>
      <c r="AF139" s="51"/>
      <c r="AG139" s="51"/>
      <c r="AH139" s="51"/>
      <c r="AI139" s="51"/>
      <c r="AJ139" s="51"/>
      <c r="AK139" s="27"/>
      <c r="AL139" s="27"/>
      <c r="AM139" s="51"/>
      <c r="AR139" s="51"/>
      <c r="AW139" s="51"/>
      <c r="BB139" s="51"/>
      <c r="BG139" s="51"/>
    </row>
    <row r="140" spans="1:59">
      <c r="B140" s="800">
        <f t="shared" si="4"/>
        <v>34</v>
      </c>
      <c r="C140" s="27" t="str">
        <f>'5.Inequality - Gini coefficient'!B137</f>
        <v>Paraguay (2014) : Gimenez, Lea, Maria Ana Lugo, Sandra Martinez-Aguilar, Humberto Colman, Juan Jose Galeano and Gabriela Farfan. 2017. “CEQ Master Workbook: Paraguay (2014) ,” CEQ Data Center (CEQ Institute, Tulane University). February 12, 2017.</v>
      </c>
    </row>
    <row r="141" spans="1:59">
      <c r="B141" s="800">
        <f t="shared" si="4"/>
        <v>35</v>
      </c>
      <c r="C141" s="27" t="str">
        <f>'5.Inequality - Gini coefficient'!B138</f>
        <v>Peru (2009): Jaramillo, Miguel. 2015. “CEQ Master Workbook: Peru (2009),” CEQ Data Center on Fiscal Redistribution (CEQ Institute, Tulane University). August 7, 2015.</v>
      </c>
    </row>
    <row r="142" spans="1:59">
      <c r="B142" s="800">
        <f t="shared" si="4"/>
        <v>0</v>
      </c>
      <c r="C142" s="27" t="str">
        <f>'5.Inequality - Gini coefficient'!B139</f>
        <v>Peru (2011): Jaramillo, Miguel. 2019. “CEQ Master Workbook: Peru (2011),” CEQ Data Center on Fiscal Redistribution (CEQ Institute, Tulane University). February 11, 2019.</v>
      </c>
    </row>
    <row r="143" spans="1:59">
      <c r="B143" s="800">
        <f t="shared" si="4"/>
        <v>36</v>
      </c>
      <c r="C143" s="27" t="str">
        <f>'5.Inequality - Gini coefficient'!B140</f>
        <v>*,** Poland (2014): n.a.</v>
      </c>
    </row>
    <row r="144" spans="1:59">
      <c r="B144" s="800">
        <f t="shared" si="4"/>
        <v>37</v>
      </c>
      <c r="C144" s="27" t="str">
        <f>'5.Inequality - Gini coefficient'!B141</f>
        <v>*,** Romania (2016): n.a.</v>
      </c>
    </row>
    <row r="145" spans="2:47">
      <c r="B145" s="800">
        <f t="shared" si="4"/>
        <v>38</v>
      </c>
      <c r="C145" s="27" t="str">
        <f>'5.Inequality - Gini coefficient'!B142</f>
        <v>Russia (2010): Popova, Daria. 2019. “CEQ Master Workbook: Russia (2010),” CEQ Data Center on Fiscal Redistribution (CEQ Institute, Tulane University and the World Bank). March 21, 2019.</v>
      </c>
    </row>
    <row r="146" spans="2:47">
      <c r="B146" s="800">
        <f t="shared" si="4"/>
        <v>39</v>
      </c>
      <c r="C146" s="27"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147" spans="2:47">
      <c r="B147" s="800">
        <f t="shared" ref="B147:B153" si="5">B54</f>
        <v>40</v>
      </c>
      <c r="C147" s="27"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48" spans="2:47">
      <c r="B148" s="800">
        <f t="shared" si="5"/>
        <v>41</v>
      </c>
      <c r="C148" s="27" t="str">
        <f>'5.Inequality - Gini coefficient'!B145</f>
        <v>Tanzania (2011): Younger, Stephen. 2019. “CEQ Master Workbook: Tanzania (2011-2012),” CEQ Data Center on Fiscal Redistribution (CEQ Institute, Tulane University). June 21, 2019.</v>
      </c>
    </row>
    <row r="149" spans="2:47">
      <c r="B149" s="800">
        <f t="shared" si="5"/>
        <v>42</v>
      </c>
      <c r="C149" s="27" t="str">
        <f>'5.Inequality - Gini coefficient'!B146</f>
        <v>Tunisia (2010): Jouini, Nizar, Nora Lustig, Ahmed Moummi and Abebe Shimeles. 2015. “CEQ Master Workbook: Tunisia (2010),” CEQ Data Center on Fiscal Redistribution (CEQ Institute, Tulane University and African Development Bank). May 5, 2017.</v>
      </c>
    </row>
    <row r="150" spans="2:47">
      <c r="B150" s="800">
        <f t="shared" si="5"/>
        <v>43</v>
      </c>
      <c r="C150" s="27" t="str">
        <f>'5.Inequality - Gini coefficient'!B147</f>
        <v>Uganda (2012): Jellema, Jon, Astrid Haas, Nora Lustig and Sebastian Wolf. 2016. “CEQ Master Workbook: Uganda (2012-2013),” CEQ Data Center on Fiscal Redistribution (CEQ Institute, Tulane University and International Growth Center). July 28, 2016.</v>
      </c>
      <c r="D150" s="24"/>
      <c r="E150" s="24"/>
      <c r="R150" s="24"/>
      <c r="S150" s="24"/>
      <c r="T150" s="24"/>
      <c r="U150" s="24"/>
      <c r="V150" s="24"/>
      <c r="W150" s="24"/>
      <c r="X150" s="24"/>
      <c r="Y150" s="24"/>
      <c r="Z150" s="24"/>
      <c r="AA150" s="24"/>
      <c r="AB150" s="24"/>
      <c r="AC150" s="24"/>
      <c r="AD150" s="24"/>
      <c r="AE150" s="24"/>
      <c r="AF150" s="24"/>
      <c r="AU150" s="24"/>
    </row>
    <row r="151" spans="2:47">
      <c r="B151" s="800">
        <f t="shared" si="5"/>
        <v>44</v>
      </c>
      <c r="C151" s="27" t="str">
        <f>'5.Inequality - Gini coefficient'!B148</f>
        <v>*,** Ukraine (2016): n.a.</v>
      </c>
      <c r="D151" s="24"/>
      <c r="E151" s="24"/>
      <c r="R151" s="24"/>
      <c r="S151" s="24"/>
      <c r="T151" s="24"/>
      <c r="U151" s="24"/>
      <c r="V151" s="24"/>
      <c r="W151" s="24"/>
      <c r="X151" s="24"/>
      <c r="Y151" s="24"/>
      <c r="Z151" s="24"/>
      <c r="AA151" s="24"/>
      <c r="AB151" s="24"/>
      <c r="AC151" s="24"/>
      <c r="AD151" s="24"/>
      <c r="AE151" s="24"/>
      <c r="AF151" s="24"/>
      <c r="AU151" s="24"/>
    </row>
    <row r="152" spans="2:47">
      <c r="B152" s="800">
        <f t="shared" si="5"/>
        <v>45</v>
      </c>
      <c r="C152" s="27" t="str">
        <f>'5.Inequality - Gini coefficient'!B149</f>
        <v>United States (2011): n.a.</v>
      </c>
      <c r="D152" s="24"/>
      <c r="E152" s="24"/>
      <c r="R152" s="24"/>
      <c r="S152" s="24"/>
      <c r="T152" s="24"/>
      <c r="U152" s="24"/>
      <c r="V152" s="24"/>
      <c r="W152" s="24"/>
      <c r="X152" s="24"/>
      <c r="Y152" s="24"/>
      <c r="Z152" s="24"/>
      <c r="AA152" s="24"/>
      <c r="AB152" s="24"/>
      <c r="AC152" s="24"/>
      <c r="AD152" s="24"/>
      <c r="AE152" s="24"/>
      <c r="AF152" s="24"/>
      <c r="AU152" s="24"/>
    </row>
    <row r="153" spans="2:47">
      <c r="B153" s="800">
        <f t="shared" si="5"/>
        <v>46</v>
      </c>
      <c r="C153" s="27" t="str">
        <f>'5.Inequality - Gini coefficient'!B150</f>
        <v>Uruguay (2009): Bucheli, Marisa. 2019. “CEQ Master Workbook: Uruguay (2009),” CEQ Data Center on Fiscal Redistribution (CEQ Institute, Tulane University). April 7, 2019.</v>
      </c>
      <c r="D153" s="24"/>
      <c r="E153" s="24"/>
      <c r="R153" s="24"/>
      <c r="S153" s="24"/>
      <c r="T153" s="24"/>
      <c r="U153" s="24"/>
      <c r="V153" s="24"/>
      <c r="W153" s="24"/>
      <c r="X153" s="24"/>
      <c r="Y153" s="24"/>
      <c r="Z153" s="24"/>
      <c r="AA153" s="24"/>
      <c r="AB153" s="24"/>
      <c r="AC153" s="24"/>
      <c r="AD153" s="24"/>
      <c r="AE153" s="24"/>
      <c r="AF153" s="24"/>
      <c r="AU153" s="24"/>
    </row>
    <row r="154" spans="2:47">
      <c r="B154" s="800">
        <f>B61</f>
        <v>47</v>
      </c>
      <c r="C154" s="27" t="str">
        <f>'5.Inequality - Gini coefficient'!B151</f>
        <v>Venezuela (2013): Molina, Emiro. 2016. “CEQ Master Workbook: Venezuela (2012),” CEQ Data Center on Fiscal Redistribution (CEQ Institute, Tulane University). April 5, 2018.</v>
      </c>
      <c r="D154" s="24"/>
      <c r="E154" s="24"/>
      <c r="R154" s="24"/>
      <c r="S154" s="24"/>
      <c r="T154" s="24"/>
      <c r="U154" s="24"/>
      <c r="V154" s="24"/>
      <c r="W154" s="24"/>
      <c r="X154" s="24"/>
      <c r="Y154" s="24"/>
      <c r="Z154" s="24"/>
      <c r="AA154" s="24"/>
      <c r="AB154" s="24"/>
      <c r="AC154" s="24"/>
      <c r="AD154" s="24"/>
      <c r="AE154" s="24"/>
      <c r="AF154" s="24"/>
      <c r="AU154" s="24"/>
    </row>
    <row r="155" spans="2:47">
      <c r="B155" s="801"/>
      <c r="C155" s="24"/>
      <c r="D155" s="24"/>
      <c r="E155" s="24"/>
      <c r="R155" s="24"/>
      <c r="S155" s="24"/>
      <c r="T155" s="24"/>
      <c r="U155" s="24"/>
      <c r="V155" s="24"/>
      <c r="W155" s="24"/>
      <c r="X155" s="24"/>
      <c r="Y155" s="24"/>
      <c r="Z155" s="24"/>
      <c r="AA155" s="24"/>
      <c r="AB155" s="24"/>
      <c r="AC155" s="24"/>
      <c r="AD155" s="24"/>
      <c r="AE155" s="24"/>
      <c r="AF155" s="24"/>
      <c r="AU155" s="24"/>
    </row>
    <row r="156" spans="2:47">
      <c r="B156" s="801"/>
      <c r="C156" s="24"/>
      <c r="D156" s="24"/>
      <c r="E156" s="24"/>
      <c r="R156" s="24"/>
      <c r="S156" s="24"/>
      <c r="T156" s="24"/>
      <c r="U156" s="24"/>
      <c r="V156" s="24"/>
      <c r="W156" s="24"/>
      <c r="X156" s="24"/>
      <c r="Y156" s="24"/>
      <c r="Z156" s="24"/>
      <c r="AA156" s="24"/>
      <c r="AB156" s="24"/>
      <c r="AC156" s="24"/>
      <c r="AD156" s="24"/>
      <c r="AE156" s="24"/>
      <c r="AF156" s="24"/>
      <c r="AU156" s="24"/>
    </row>
    <row r="157" spans="2:47">
      <c r="B157" s="801"/>
      <c r="C157" s="24"/>
      <c r="D157" s="24"/>
      <c r="E157" s="24"/>
      <c r="R157" s="24"/>
      <c r="S157" s="24"/>
      <c r="T157" s="24"/>
      <c r="U157" s="24"/>
      <c r="V157" s="24"/>
      <c r="W157" s="24"/>
      <c r="X157" s="24"/>
      <c r="Y157" s="24"/>
      <c r="Z157" s="24"/>
      <c r="AA157" s="24"/>
      <c r="AB157" s="24"/>
      <c r="AC157" s="24"/>
      <c r="AD157" s="24"/>
      <c r="AE157" s="24"/>
      <c r="AF157" s="24"/>
      <c r="AU157" s="24"/>
    </row>
    <row r="158" spans="2:47">
      <c r="B158" s="801"/>
      <c r="C158" s="24"/>
      <c r="D158" s="24"/>
      <c r="E158" s="24"/>
      <c r="R158" s="24"/>
      <c r="S158" s="24"/>
      <c r="T158" s="24"/>
      <c r="U158" s="24"/>
      <c r="V158" s="24"/>
      <c r="W158" s="24"/>
      <c r="X158" s="24"/>
      <c r="Y158" s="24"/>
      <c r="Z158" s="24"/>
      <c r="AA158" s="24"/>
      <c r="AB158" s="24"/>
      <c r="AC158" s="24"/>
      <c r="AD158" s="24"/>
      <c r="AE158" s="24"/>
      <c r="AF158" s="24"/>
      <c r="AU158" s="24"/>
    </row>
    <row r="159" spans="2:47">
      <c r="B159" s="801"/>
      <c r="C159" s="24"/>
      <c r="D159" s="24"/>
      <c r="E159" s="24"/>
      <c r="R159" s="24"/>
      <c r="S159" s="24"/>
      <c r="T159" s="24"/>
      <c r="U159" s="24"/>
      <c r="V159" s="24"/>
      <c r="W159" s="24"/>
      <c r="X159" s="24"/>
      <c r="Y159" s="24"/>
      <c r="Z159" s="24"/>
      <c r="AA159" s="24"/>
      <c r="AB159" s="24"/>
      <c r="AC159" s="24"/>
      <c r="AD159" s="24"/>
      <c r="AE159" s="24"/>
      <c r="AF159" s="24"/>
      <c r="AU159" s="24"/>
    </row>
    <row r="160" spans="2:47">
      <c r="B160" s="801"/>
      <c r="C160" s="24"/>
      <c r="D160" s="24"/>
      <c r="E160" s="24"/>
      <c r="R160" s="24"/>
      <c r="S160" s="24"/>
      <c r="T160" s="24"/>
      <c r="U160" s="24"/>
      <c r="V160" s="24"/>
      <c r="W160" s="24"/>
      <c r="X160" s="24"/>
      <c r="Y160" s="24"/>
      <c r="Z160" s="24"/>
      <c r="AA160" s="24"/>
      <c r="AB160" s="24"/>
      <c r="AC160" s="24"/>
      <c r="AD160" s="24"/>
      <c r="AE160" s="24"/>
      <c r="AF160" s="24"/>
      <c r="AU160" s="24"/>
    </row>
    <row r="161" spans="2:47">
      <c r="B161" s="801"/>
      <c r="C161" s="24"/>
      <c r="D161" s="24"/>
      <c r="E161" s="24"/>
      <c r="R161" s="24"/>
      <c r="S161" s="24"/>
      <c r="T161" s="24"/>
      <c r="U161" s="24"/>
      <c r="V161" s="24"/>
      <c r="W161" s="24"/>
      <c r="X161" s="24"/>
      <c r="Y161" s="24"/>
      <c r="Z161" s="24"/>
      <c r="AA161" s="24"/>
      <c r="AB161" s="24"/>
      <c r="AC161" s="24"/>
      <c r="AD161" s="24"/>
      <c r="AE161" s="24"/>
      <c r="AF161" s="24"/>
      <c r="AU161" s="24"/>
    </row>
    <row r="162" spans="2:47">
      <c r="B162" s="801"/>
      <c r="C162" s="24"/>
      <c r="D162" s="24"/>
      <c r="E162" s="24"/>
      <c r="R162" s="24"/>
      <c r="S162" s="24"/>
      <c r="T162" s="24"/>
      <c r="U162" s="24"/>
      <c r="V162" s="24"/>
      <c r="W162" s="24"/>
      <c r="X162" s="24"/>
      <c r="Y162" s="24"/>
      <c r="Z162" s="24"/>
      <c r="AA162" s="24"/>
      <c r="AB162" s="24"/>
      <c r="AC162" s="24"/>
      <c r="AD162" s="24"/>
      <c r="AE162" s="24"/>
      <c r="AF162" s="24"/>
      <c r="AU162" s="24"/>
    </row>
    <row r="163" spans="2:47">
      <c r="C163" s="24"/>
      <c r="D163" s="24"/>
      <c r="E163" s="24"/>
      <c r="R163" s="24"/>
      <c r="S163" s="24"/>
      <c r="T163" s="24"/>
      <c r="U163" s="24"/>
      <c r="V163" s="24"/>
      <c r="W163" s="24"/>
      <c r="X163" s="24"/>
      <c r="Y163" s="24"/>
      <c r="Z163" s="24"/>
      <c r="AA163" s="24"/>
      <c r="AB163" s="24"/>
      <c r="AC163" s="24"/>
      <c r="AD163" s="24"/>
      <c r="AE163" s="24"/>
      <c r="AF163" s="24"/>
      <c r="AU163" s="24"/>
    </row>
    <row r="164" spans="2:47">
      <c r="C164" s="24"/>
      <c r="D164" s="24"/>
      <c r="E164" s="24"/>
      <c r="R164" s="24"/>
      <c r="S164" s="24"/>
      <c r="T164" s="24"/>
      <c r="U164" s="24"/>
      <c r="V164" s="24"/>
      <c r="W164" s="24"/>
      <c r="X164" s="24"/>
      <c r="Y164" s="24"/>
      <c r="Z164" s="24"/>
      <c r="AA164" s="24"/>
      <c r="AB164" s="24"/>
      <c r="AC164" s="24"/>
      <c r="AD164" s="24"/>
      <c r="AE164" s="24"/>
      <c r="AF164" s="24"/>
      <c r="AU164" s="24"/>
    </row>
    <row r="165" spans="2:47">
      <c r="C165" s="24"/>
      <c r="D165" s="24"/>
      <c r="E165" s="24"/>
      <c r="R165" s="24"/>
      <c r="S165" s="24"/>
      <c r="T165" s="24"/>
      <c r="U165" s="24"/>
      <c r="V165" s="24"/>
      <c r="W165" s="24"/>
      <c r="X165" s="24"/>
      <c r="Y165" s="24"/>
      <c r="Z165" s="24"/>
      <c r="AA165" s="24"/>
      <c r="AB165" s="24"/>
      <c r="AC165" s="24"/>
      <c r="AD165" s="24"/>
      <c r="AE165" s="24"/>
      <c r="AF165" s="24"/>
      <c r="AU165" s="24"/>
    </row>
    <row r="166" spans="2:47">
      <c r="C166" s="24"/>
      <c r="D166" s="24"/>
      <c r="E166" s="24"/>
      <c r="R166" s="24"/>
      <c r="S166" s="24"/>
      <c r="T166" s="24"/>
      <c r="U166" s="24"/>
      <c r="V166" s="24"/>
      <c r="W166" s="24"/>
      <c r="X166" s="24"/>
      <c r="Y166" s="24"/>
      <c r="Z166" s="24"/>
      <c r="AA166" s="24"/>
      <c r="AB166" s="24"/>
      <c r="AC166" s="24"/>
      <c r="AD166" s="24"/>
      <c r="AE166" s="24"/>
      <c r="AF166" s="24"/>
      <c r="AU166" s="24"/>
    </row>
    <row r="167" spans="2:47">
      <c r="C167" s="24"/>
      <c r="D167" s="24"/>
      <c r="E167" s="24"/>
      <c r="R167" s="24"/>
      <c r="S167" s="24"/>
      <c r="T167" s="24"/>
      <c r="U167" s="24"/>
      <c r="V167" s="24"/>
      <c r="W167" s="24"/>
      <c r="X167" s="24"/>
      <c r="Y167" s="24"/>
      <c r="Z167" s="24"/>
      <c r="AA167" s="24"/>
      <c r="AB167" s="24"/>
      <c r="AC167" s="24"/>
      <c r="AD167" s="24"/>
      <c r="AE167" s="24"/>
      <c r="AF167" s="24"/>
      <c r="AU167" s="24"/>
    </row>
    <row r="168" spans="2:47">
      <c r="C168" s="24"/>
      <c r="D168" s="24"/>
      <c r="E168" s="24"/>
      <c r="R168" s="24"/>
      <c r="S168" s="24"/>
      <c r="T168" s="24"/>
      <c r="U168" s="24"/>
      <c r="V168" s="24"/>
      <c r="W168" s="24"/>
      <c r="X168" s="24"/>
      <c r="Y168" s="24"/>
      <c r="Z168" s="24"/>
      <c r="AA168" s="24"/>
      <c r="AB168" s="24"/>
      <c r="AC168" s="24"/>
      <c r="AD168" s="24"/>
      <c r="AE168" s="24"/>
      <c r="AF168" s="24"/>
      <c r="AU168" s="24"/>
    </row>
    <row r="169" spans="2:47">
      <c r="C169" s="24"/>
      <c r="D169" s="24"/>
      <c r="E169" s="24"/>
      <c r="R169" s="24"/>
      <c r="S169" s="24"/>
      <c r="T169" s="24"/>
      <c r="U169" s="24"/>
      <c r="V169" s="24"/>
      <c r="W169" s="24"/>
      <c r="X169" s="24"/>
      <c r="Y169" s="24"/>
      <c r="Z169" s="24"/>
      <c r="AA169" s="24"/>
      <c r="AB169" s="24"/>
      <c r="AC169" s="24"/>
      <c r="AD169" s="24"/>
      <c r="AE169" s="24"/>
      <c r="AF169" s="24"/>
      <c r="AU169" s="24"/>
    </row>
    <row r="170" spans="2:47">
      <c r="C170" s="24"/>
      <c r="D170" s="24"/>
      <c r="E170" s="24"/>
      <c r="R170" s="24"/>
      <c r="S170" s="24"/>
      <c r="T170" s="24"/>
      <c r="U170" s="24"/>
      <c r="V170" s="24"/>
      <c r="W170" s="24"/>
      <c r="X170" s="24"/>
      <c r="Y170" s="24"/>
      <c r="Z170" s="24"/>
      <c r="AA170" s="24"/>
      <c r="AB170" s="24"/>
      <c r="AC170" s="24"/>
      <c r="AD170" s="24"/>
      <c r="AE170" s="24"/>
      <c r="AF170" s="24"/>
      <c r="AU170" s="24"/>
    </row>
    <row r="171" spans="2:47">
      <c r="C171" s="24"/>
      <c r="D171" s="24"/>
      <c r="E171" s="24"/>
      <c r="R171" s="24"/>
      <c r="S171" s="24"/>
      <c r="T171" s="24"/>
      <c r="U171" s="24"/>
      <c r="V171" s="24"/>
      <c r="W171" s="24"/>
      <c r="X171" s="24"/>
      <c r="Y171" s="24"/>
      <c r="Z171" s="24"/>
      <c r="AA171" s="24"/>
      <c r="AB171" s="24"/>
      <c r="AC171" s="24"/>
      <c r="AD171" s="24"/>
      <c r="AE171" s="24"/>
      <c r="AF171" s="24"/>
      <c r="AU171" s="24"/>
    </row>
    <row r="172" spans="2:47">
      <c r="C172" s="24"/>
      <c r="D172" s="24"/>
      <c r="E172" s="24"/>
      <c r="R172" s="24"/>
      <c r="S172" s="24"/>
      <c r="T172" s="24"/>
      <c r="U172" s="24"/>
      <c r="V172" s="24"/>
      <c r="W172" s="24"/>
      <c r="X172" s="24"/>
      <c r="Y172" s="24"/>
      <c r="Z172" s="24"/>
      <c r="AA172" s="24"/>
      <c r="AB172" s="24"/>
      <c r="AC172" s="24"/>
      <c r="AD172" s="24"/>
      <c r="AE172" s="24"/>
      <c r="AF172" s="24"/>
      <c r="AU172" s="24"/>
    </row>
    <row r="173" spans="2:47">
      <c r="C173" s="24"/>
      <c r="D173" s="24"/>
      <c r="E173" s="24"/>
      <c r="R173" s="24"/>
      <c r="S173" s="24"/>
      <c r="T173" s="24"/>
      <c r="U173" s="24"/>
      <c r="V173" s="24"/>
      <c r="W173" s="24"/>
      <c r="X173" s="24"/>
      <c r="Y173" s="24"/>
      <c r="Z173" s="24"/>
      <c r="AA173" s="24"/>
      <c r="AB173" s="24"/>
      <c r="AC173" s="24"/>
      <c r="AD173" s="24"/>
      <c r="AE173" s="24"/>
      <c r="AF173" s="24"/>
      <c r="AU173" s="24"/>
    </row>
    <row r="174" spans="2:47">
      <c r="C174" s="24"/>
      <c r="D174" s="24"/>
      <c r="E174" s="24"/>
      <c r="R174" s="24"/>
      <c r="S174" s="24"/>
      <c r="T174" s="24"/>
      <c r="U174" s="24"/>
      <c r="V174" s="24"/>
      <c r="W174" s="24"/>
      <c r="X174" s="24"/>
      <c r="Y174" s="24"/>
      <c r="Z174" s="24"/>
      <c r="AA174" s="24"/>
      <c r="AB174" s="24"/>
      <c r="AC174" s="24"/>
      <c r="AD174" s="24"/>
      <c r="AE174" s="24"/>
      <c r="AF174" s="24"/>
      <c r="AU174" s="24"/>
    </row>
    <row r="175" spans="2:47">
      <c r="C175" s="24"/>
      <c r="D175" s="24"/>
      <c r="E175" s="24"/>
      <c r="R175" s="24"/>
      <c r="S175" s="24"/>
      <c r="T175" s="24"/>
      <c r="U175" s="24"/>
      <c r="V175" s="24"/>
      <c r="W175" s="24"/>
      <c r="X175" s="24"/>
      <c r="Y175" s="24"/>
      <c r="Z175" s="24"/>
      <c r="AA175" s="24"/>
      <c r="AB175" s="24"/>
      <c r="AC175" s="24"/>
      <c r="AD175" s="24"/>
      <c r="AE175" s="24"/>
      <c r="AF175" s="24"/>
      <c r="AU175" s="24"/>
    </row>
    <row r="176" spans="2:47">
      <c r="C176" s="24"/>
      <c r="D176" s="24"/>
      <c r="E176" s="24"/>
      <c r="R176" s="24"/>
      <c r="S176" s="24"/>
      <c r="T176" s="24"/>
      <c r="U176" s="24"/>
      <c r="V176" s="24"/>
      <c r="W176" s="24"/>
      <c r="X176" s="24"/>
      <c r="Y176" s="24"/>
      <c r="Z176" s="24"/>
      <c r="AA176" s="24"/>
      <c r="AB176" s="24"/>
      <c r="AC176" s="24"/>
      <c r="AD176" s="24"/>
      <c r="AE176" s="24"/>
      <c r="AF176" s="24"/>
      <c r="AU176" s="24"/>
    </row>
    <row r="177" spans="3:47">
      <c r="C177" s="24"/>
      <c r="D177" s="24"/>
      <c r="E177" s="24"/>
      <c r="R177" s="24"/>
      <c r="S177" s="24"/>
      <c r="T177" s="24"/>
      <c r="U177" s="24"/>
      <c r="V177" s="24"/>
      <c r="W177" s="24"/>
      <c r="X177" s="24"/>
      <c r="Y177" s="24"/>
      <c r="Z177" s="24"/>
      <c r="AA177" s="24"/>
      <c r="AB177" s="24"/>
      <c r="AC177" s="24"/>
      <c r="AD177" s="24"/>
      <c r="AE177" s="24"/>
      <c r="AF177" s="24"/>
      <c r="AU177" s="24"/>
    </row>
    <row r="178" spans="3:47">
      <c r="C178" s="24"/>
      <c r="D178" s="24"/>
      <c r="E178" s="24"/>
      <c r="R178" s="24"/>
      <c r="S178" s="24"/>
      <c r="T178" s="24"/>
      <c r="U178" s="24"/>
      <c r="V178" s="24"/>
      <c r="W178" s="24"/>
      <c r="X178" s="24"/>
      <c r="Y178" s="24"/>
      <c r="Z178" s="24"/>
      <c r="AA178" s="24"/>
      <c r="AB178" s="24"/>
      <c r="AC178" s="24"/>
      <c r="AD178" s="24"/>
      <c r="AE178" s="24"/>
      <c r="AF178" s="24"/>
      <c r="AU178" s="24"/>
    </row>
  </sheetData>
  <mergeCells count="34">
    <mergeCell ref="N6:N10"/>
    <mergeCell ref="C100:U100"/>
    <mergeCell ref="P6:P10"/>
    <mergeCell ref="L6:L10"/>
    <mergeCell ref="C103:AL103"/>
    <mergeCell ref="H6:H10"/>
    <mergeCell ref="C6:C10"/>
    <mergeCell ref="D6:D10"/>
    <mergeCell ref="E6:E10"/>
    <mergeCell ref="K6:K10"/>
    <mergeCell ref="R9:U9"/>
    <mergeCell ref="W9:Z9"/>
    <mergeCell ref="AB9:AE9"/>
    <mergeCell ref="AG9:AJ9"/>
    <mergeCell ref="M6:M10"/>
    <mergeCell ref="F6:F10"/>
    <mergeCell ref="G6:G10"/>
    <mergeCell ref="C99:AB99"/>
    <mergeCell ref="I6:I10"/>
    <mergeCell ref="BA9:BD9"/>
    <mergeCell ref="BF9:BI9"/>
    <mergeCell ref="C78:AB78"/>
    <mergeCell ref="AL9:AO9"/>
    <mergeCell ref="AQ9:AT9"/>
    <mergeCell ref="AV9:AY9"/>
    <mergeCell ref="J6:J10"/>
    <mergeCell ref="R6:BI6"/>
    <mergeCell ref="R7:AE7"/>
    <mergeCell ref="AG7:AT7"/>
    <mergeCell ref="AV7:BI7"/>
    <mergeCell ref="R8:AE8"/>
    <mergeCell ref="AG8:AT8"/>
    <mergeCell ref="AV8:BI8"/>
    <mergeCell ref="O6:O10"/>
  </mergeCells>
  <conditionalFormatting sqref="F60:P60">
    <cfRule type="expression" dxfId="1631" priority="279">
      <formula>OR(AND(F60="",+$C60="Ghana (2012)"),AND(F60="",+$C60="South Africa (2010)"),AND(F60="",+$C60="Sri Lanka (2009)"),AND(F60="",+$C60="Tanzania (2011)"))</formula>
    </cfRule>
    <cfRule type="expression" dxfId="1630" priority="280">
      <formula>OR(AND(F60="",+$C60="United States (2011)"),AND(F60="",+$C60="Bolivia (2015)"),AND(F60="",+$C60="Colombia (2014)"),AND(F60="",+$C60="Ecuador (2011)"),AND(F60="",+$C60="El Salvador (2015)"),AND(F60="",+$C60="Ethiopia (2010)"),AND(F60="",+$C60="Georgia (2013)"),AND(F60="",+$C60="Iran (2011)"),AND(F60="",+$C60="Mexico (2012)"),AND(F60="",+$C60="Mexico (2014)"),AND(F60="",+$C60="Panama (2016)"),AND(F60="",+$C60="Paraguay (2014) "),AND(F60="",+$C60="Peru (2011)"),AND(F60="",+$C60="Uganda (2012)"))</formula>
    </cfRule>
  </conditionalFormatting>
  <conditionalFormatting sqref="BF24:BI25 BA24:BD25 AQ24:AT25 AL24:AO25 AB24:AE25 W24:Z25 F23:P25 F39:P41 W39:Z41 AB39:AE41 AL39:AO41 AQ39:AT41 BA39:BD41 BF39:BI41 BF17:BI20 BA17:BD20 AQ17:AT20 AL17:AO20 AB17:AE20 W17:Z20 F17:P20 F12:P13 W12:Z13 AB12:AE13 AL12:AO13 AQ12:AT13 BA12:BD13 BF12:BI13 F52:P57 F15:P15 G14:P14 G21:P21 F28:P31 G26:M26 F33:P36 G32:M32 F44:P44 F46:P49 G45:M45 F59:P61 G58:M58 BF15:BI15 BA15:BD15 AQ15:AT15 AL15:AO15 AB15:AE15 W15:Z15 W27:Z31 AB27:AE31 AL27:AO31 AQ27:AT31 BA27:BD31 BF27:BI31 BF33:BI36 BA33:BD36 AQ33:AT36 AL33:AO36 AB33:AE36 W33:Z36 BF44:BI44 BA44:BD44 AQ44:AT44 AL44:AO44 AB44:AE44 W44:Z44 W46:Z49 AB46:AE49 AL46:AO49 AQ46:AT49 BA46:BD49 BF46:BI49 BF59:BI61 BA59:BD61 AQ59:AT61 AL59:AO61 AB59:AE61 W59:Z61 G42:M43 R23:S23 U23 W23:X23 Z23 AB23:AC23 AE23 AG23:AH23 AJ23 AL23:AM23 AO23 AQ23:AR23 AT23 AY23 BA23:BB23 BD23 BF23:BG23 BI23 F27:L27 N27:P27 W52:Z57 AB52:AE57 AL52:AO57 AQ52:AT57 BA52:BD57 BF52:BI57 R39:U49 R17:U21 R12:U15 R24:U36 R51:U61 AG39:AJ49 AG17:AJ21 AG12:AJ15 AG24:AJ36 AG51:AJ61 AV39:AY49 AV17:AY21 AV12:AY15 AV24:AY36 AV51:AY61">
    <cfRule type="expression" dxfId="1629" priority="250">
      <formula>AND(F12="",+$C12="Argentina (2012)")</formula>
    </cfRule>
  </conditionalFormatting>
  <conditionalFormatting sqref="BF24:BI25 BA24:BD25 AV24:AY25 AQ24:AT25 AL24:AO25 AG24:AJ25 AB24:AE25 W24:Z25 R24:U25 W39:Z41 AB39:AE41 AL39:AO41 AQ39:AT41 BA39:BD41 BF39:BI41 BF17:BI20 BA17:BD20 AQ17:AT20 AL17:AO20 AB17:AE20 W17:Z20 W12:Z13 AB12:AE13 AL12:AO13 AQ12:AT13 BA12:BD13 BF12:BI13 F12:P13 F52:P53 F15:P15 G14:P14 BF15:BI15 BA15:BD15 AQ15:AT15 AL15:AO15 AB15:AE15 W15:Z15 W27:Z31 AB27:AE31 AL27:AO31 AQ27:AT31 BA27:BD31 BF27:BI31 BF33:BI36 BA33:BD36 AQ33:AT36 AL33:AO36 AB33:AE36 W33:Z36 BF44:BI44 BA44:BD44 AQ44:AT44 AL44:AO44 AB44:AE44 W44:Z44 W46:Z49 AB46:AE49 AL46:AO49 AQ46:AT49 BA46:BD49 BF46:BI49 BF59:BI61 BA59:BD61 AQ59:AT61 AL59:AO61 AB59:AE61 W59:Z61 R23:S23 U23 W23:X23 Z23 AB23:AC23 AE23 AG23:AH23 AJ23 AL23:AM23 AO23 AQ23:AR23 AT23 AY23 BA23:BB23 BD23 BF23:BG23 BI23 W52:Z57 AB52:AE57 AL52:AO57 AQ52:AT57 BA52:BD57 BF52:BI57 R39:U41 R17:U20 R12:U13 R15:U15 R27:U31 R33:U36 R44:U44 R46:U49 R59:U61 R52:U57 AG39:AJ41 AG17:AJ20 AG12:AJ13 AG15:AJ15 AG27:AJ31 AG33:AJ36 AG44:AJ44 AG46:AJ49 AG59:AJ61 AG52:AJ57 AV39:AY41 AV17:AY20 AV12:AY13 AV15:AY15 AV27:AY31 AV33:AY36 AV44:AY44 AV46:AY49 AV59:AY61 AV52:AY57">
    <cfRule type="expression" dxfId="1628" priority="255">
      <formula>OR(AND(F12="",+$C12="Ghana (2012)"),AND(F12="",+$C12="South Africa (2010)"),AND(F12="",+$C12="Sri Lanka (2009)"),AND(F12="",+$C12="Tanzania (2011)"))</formula>
    </cfRule>
    <cfRule type="expression" dxfId="1627" priority="256">
      <formula>OR(AND(F12="",+$C12="Albania (2015)"),AND(F12="",+$C12="Croatia (2014)"),AND(F12="",+$C12="Poland (2014)"),AND(F12="",+$C12="United States (2011)"),AND(F12="",+$C12="Bolivia (2009)"),AND(F12="",+$C12="Colombia (2014)"),AND(F12="",+$C12="Ecuador (2011)"),AND(F12="",+$C12="El Salvador (2011)"),AND(F12="",+$C12="Ethiopia (2010)"),AND(F12="",+$C12="Georgia (2013)"),AND(F12="",+$C12="Iran (2011)"),AND(F12="",+$C12="Mexico (2012)"),AND(F12="",+$C12="Mexico (2014)"),AND(F12="",+$C12="Panama (2016)"),AND(F12="",+$C12="Paraguay (2014) "),AND(F12="",+$C12="Peru (2009)"),AND(F12="",+$C12="Peru (2011)"),AND(F12="",+$C12="Uganda (2012)"))</formula>
    </cfRule>
  </conditionalFormatting>
  <conditionalFormatting sqref="F23:P25 F39:P41 F17:P20 F54:P57 G21:P21 F28:P31 G26:M26 F33:P36 G32:M32 F44:P44 F46:P49 G45:M45 F59:P61 G58:M58 G42:M43 F27:L27 N27:P27">
    <cfRule type="expression" dxfId="1626" priority="245">
      <formula>OR(AND(F17="",+$C17="Ghana (2012)"),AND(F17="",+$C17="South Africa (2010)"),AND(F17="",+$C17="Sri Lanka (2009)"),AND(F17="",+$C17="Tanzania (2011)"))</formula>
    </cfRule>
    <cfRule type="expression" dxfId="1625" priority="246">
      <formula>OR(AND(F17="",+$C17="Albania (2015)"),AND(F17="",+$C17="Croatia (2014)"),AND(F17="",+$C17="Poland (2014)"),AND(F17="",+$C17="United States (2011)"),AND(F17="",+$C17="Bolivia (2009)"),AND(F17="",+$C17="Colombia (2014)"),AND(F17="",+$C17="Ecuador (2011)"),AND(F17="",+$C17="El Salvador (2011)"),AND(F17="",+$C17="Ethiopia (2010)"),AND(F17="",+$C17="Georgia (2013)"),AND(F17="",+$C17="Iran (2011)"),AND(F17="",+$C17="Mexico (2012)"),AND(F17="",+$C17="Mexico (2014)"),AND(F17="",+$C17="Panama (2016)"),AND(F17="",+$C17="Paraguay (2014) "),AND(F17="",+$C17="Peru (2009)"),AND(F17="",+$C17="Peru (2011)"),AND(F17="",+$C17="Uganda (2012)"))</formula>
    </cfRule>
  </conditionalFormatting>
  <conditionalFormatting sqref="AL11:AN11">
    <cfRule type="expression" dxfId="1624" priority="227">
      <formula>AND(AL11="",+$C11="Argentina (2012)")</formula>
    </cfRule>
  </conditionalFormatting>
  <conditionalFormatting sqref="AL11:AN11">
    <cfRule type="expression" dxfId="1623" priority="228">
      <formula>OR(AND(AL11="",+$C11="Ghana (2012)"),AND(AL11="",+$C11="South Africa (2010)"),AND(AL11="",+$C11="Sri Lanka (2009)"),AND(AL11="",+$C11="Tanzania (2011)"))</formula>
    </cfRule>
    <cfRule type="expression" dxfId="1622" priority="229">
      <formula>OR(AND(AL11="",+$C11="Albania (2015)"),AND(AL11="",+$C11="Croatia (2014)"),AND(AL11="",+$C11="Poland (2014)"),AND(AL11="",+$C11="United States (2011)"),AND(AL11="",+$C11="Bolivia (2009)"),AND(AL11="",+$C11="Colombia (2014)"),AND(AL11="",+$C11="Ecuador (2011)"),AND(AL11="",+$C11="El Salvador (2011)"),AND(AL11="",+$C11="Ethiopia (2010)"),AND(AL11="",+$C11="Georgia (2013)"),AND(AL11="",+$C11="Iran (2011)"),AND(AL11="",+$C11="Mexico (2012)"),AND(AL11="",+$C11="Mexico (2014)"),AND(AL11="",+$C11="Panama (2016)"),AND(AL11="",+$C11="Paraguay (2014) "),AND(AL11="",+$C11="Peru (2009)"),AND(AL11="",+$C11="Peru (2011)"),AND(AL11="",+$C11="Uganda (2012)"))</formula>
    </cfRule>
  </conditionalFormatting>
  <conditionalFormatting sqref="AQ11:AS11">
    <cfRule type="expression" dxfId="1621" priority="224">
      <formula>AND(AQ11="",+$C11="Argentina (2012)")</formula>
    </cfRule>
  </conditionalFormatting>
  <conditionalFormatting sqref="AQ11:AS11">
    <cfRule type="expression" dxfId="1620" priority="225">
      <formula>OR(AND(AQ11="",+$C11="Ghana (2012)"),AND(AQ11="",+$C11="South Africa (2010)"),AND(AQ11="",+$C11="Sri Lanka (2009)"),AND(AQ11="",+$C11="Tanzania (2011)"))</formula>
    </cfRule>
    <cfRule type="expression" dxfId="1619" priority="226">
      <formula>OR(AND(AQ11="",+$C11="Albania (2015)"),AND(AQ11="",+$C11="Croatia (2014)"),AND(AQ11="",+$C11="Poland (2014)"),AND(AQ11="",+$C11="United States (2011)"),AND(AQ11="",+$C11="Bolivia (2009)"),AND(AQ11="",+$C11="Colombia (2014)"),AND(AQ11="",+$C11="Ecuador (2011)"),AND(AQ11="",+$C11="El Salvador (2011)"),AND(AQ11="",+$C11="Ethiopia (2010)"),AND(AQ11="",+$C11="Georgia (2013)"),AND(AQ11="",+$C11="Iran (2011)"),AND(AQ11="",+$C11="Mexico (2012)"),AND(AQ11="",+$C11="Mexico (2014)"),AND(AQ11="",+$C11="Panama (2016)"),AND(AQ11="",+$C11="Paraguay (2014) "),AND(AQ11="",+$C11="Peru (2009)"),AND(AQ11="",+$C11="Peru (2011)"),AND(AQ11="",+$C11="Uganda (2012)"))</formula>
    </cfRule>
  </conditionalFormatting>
  <conditionalFormatting sqref="R50:S50">
    <cfRule type="expression" dxfId="1618" priority="221">
      <formula>AND(R50="",+$C50="Argentina (2012)")</formula>
    </cfRule>
  </conditionalFormatting>
  <conditionalFormatting sqref="R50:S50">
    <cfRule type="expression" dxfId="1617" priority="222">
      <formula>OR(AND(R50="",+$C50="Ghana (2012)"),AND(R50="",+$C50="South Africa (2010)"),AND(R50="",+$C50="Sri Lanka (2009)"),AND(R50="",+$C50="Tanzania (2011)"))</formula>
    </cfRule>
    <cfRule type="expression" dxfId="1616" priority="223">
      <formula>OR(AND(R50="",+$C50="Albania (2015)"),AND(R50="",+$C50="Croatia (2014)"),AND(R50="",+$C50="Poland (2014)"),AND(R50="",+$C50="United States (2011)"),AND(R50="",+$C50="Bolivia (2009)"),AND(R50="",+$C50="Colombia (2014)"),AND(R50="",+$C50="Ecuador (2011)"),AND(R50="",+$C50="El Salvador (2011)"),AND(R50="",+$C50="Ethiopia (2010)"),AND(R50="",+$C50="Georgia (2013)"),AND(R50="",+$C50="Iran (2011)"),AND(R50="",+$C50="Mexico (2012)"),AND(R50="",+$C50="Mexico (2014)"),AND(R50="",+$C50="Panama (2016)"),AND(R50="",+$C50="Paraguay (2014) "),AND(R50="",+$C50="Peru (2009)"),AND(R50="",+$C50="Peru (2011)"),AND(R50="",+$C50="Uganda (2012)"))</formula>
    </cfRule>
  </conditionalFormatting>
  <conditionalFormatting sqref="W50:X50">
    <cfRule type="expression" dxfId="1615" priority="215">
      <formula>AND(W50="",+$C50="Argentina (2012)")</formula>
    </cfRule>
  </conditionalFormatting>
  <conditionalFormatting sqref="W50:X50">
    <cfRule type="expression" dxfId="1614" priority="216">
      <formula>OR(AND(W50="",+$C50="Ghana (2012)"),AND(W50="",+$C50="South Africa (2010)"),AND(W50="",+$C50="Sri Lanka (2009)"),AND(W50="",+$C50="Tanzania (2011)"))</formula>
    </cfRule>
    <cfRule type="expression" dxfId="1613" priority="217">
      <formula>OR(AND(W50="",+$C50="Albania (2015)"),AND(W50="",+$C50="Croatia (2014)"),AND(W50="",+$C50="Poland (2014)"),AND(W50="",+$C50="United States (2011)"),AND(W50="",+$C50="Bolivia (2009)"),AND(W50="",+$C50="Colombia (2014)"),AND(W50="",+$C50="Ecuador (2011)"),AND(W50="",+$C50="El Salvador (2011)"),AND(W50="",+$C50="Ethiopia (2010)"),AND(W50="",+$C50="Georgia (2013)"),AND(W50="",+$C50="Iran (2011)"),AND(W50="",+$C50="Mexico (2012)"),AND(W50="",+$C50="Mexico (2014)"),AND(W50="",+$C50="Panama (2016)"),AND(W50="",+$C50="Paraguay (2014) "),AND(W50="",+$C50="Peru (2009)"),AND(W50="",+$C50="Peru (2011)"),AND(W50="",+$C50="Uganda (2012)"))</formula>
    </cfRule>
  </conditionalFormatting>
  <conditionalFormatting sqref="AB50:AC50">
    <cfRule type="expression" dxfId="1612" priority="212">
      <formula>AND(AB50="",+$C50="Argentina (2012)")</formula>
    </cfRule>
  </conditionalFormatting>
  <conditionalFormatting sqref="AB50:AC50">
    <cfRule type="expression" dxfId="1611" priority="213">
      <formula>OR(AND(AB50="",+$C50="Ghana (2012)"),AND(AB50="",+$C50="South Africa (2010)"),AND(AB50="",+$C50="Sri Lanka (2009)"),AND(AB50="",+$C50="Tanzania (2011)"))</formula>
    </cfRule>
    <cfRule type="expression" dxfId="1610" priority="214">
      <formula>OR(AND(AB50="",+$C50="Albania (2015)"),AND(AB50="",+$C50="Croatia (2014)"),AND(AB50="",+$C50="Poland (2014)"),AND(AB50="",+$C50="United States (2011)"),AND(AB50="",+$C50="Bolivia (2009)"),AND(AB50="",+$C50="Colombia (2014)"),AND(AB50="",+$C50="Ecuador (2011)"),AND(AB50="",+$C50="El Salvador (2011)"),AND(AB50="",+$C50="Ethiopia (2010)"),AND(AB50="",+$C50="Georgia (2013)"),AND(AB50="",+$C50="Iran (2011)"),AND(AB50="",+$C50="Mexico (2012)"),AND(AB50="",+$C50="Mexico (2014)"),AND(AB50="",+$C50="Panama (2016)"),AND(AB50="",+$C50="Paraguay (2014) "),AND(AB50="",+$C50="Peru (2009)"),AND(AB50="",+$C50="Peru (2011)"),AND(AB50="",+$C50="Uganda (2012)"))</formula>
    </cfRule>
  </conditionalFormatting>
  <conditionalFormatting sqref="AG50:AH50">
    <cfRule type="expression" dxfId="1609" priority="209">
      <formula>AND(AG50="",+$C50="Argentina (2012)")</formula>
    </cfRule>
  </conditionalFormatting>
  <conditionalFormatting sqref="AG50:AH50">
    <cfRule type="expression" dxfId="1608" priority="210">
      <formula>OR(AND(AG50="",+$C50="Ghana (2012)"),AND(AG50="",+$C50="South Africa (2010)"),AND(AG50="",+$C50="Sri Lanka (2009)"),AND(AG50="",+$C50="Tanzania (2011)"))</formula>
    </cfRule>
    <cfRule type="expression" dxfId="1607" priority="211">
      <formula>OR(AND(AG50="",+$C50="Albania (2015)"),AND(AG50="",+$C50="Croatia (2014)"),AND(AG50="",+$C50="Poland (2014)"),AND(AG50="",+$C50="United States (2011)"),AND(AG50="",+$C50="Bolivia (2009)"),AND(AG50="",+$C50="Colombia (2014)"),AND(AG50="",+$C50="Ecuador (2011)"),AND(AG50="",+$C50="El Salvador (2011)"),AND(AG50="",+$C50="Ethiopia (2010)"),AND(AG50="",+$C50="Georgia (2013)"),AND(AG50="",+$C50="Iran (2011)"),AND(AG50="",+$C50="Mexico (2012)"),AND(AG50="",+$C50="Mexico (2014)"),AND(AG50="",+$C50="Panama (2016)"),AND(AG50="",+$C50="Paraguay (2014) "),AND(AG50="",+$C50="Peru (2009)"),AND(AG50="",+$C50="Peru (2011)"),AND(AG50="",+$C50="Uganda (2012)"))</formula>
    </cfRule>
  </conditionalFormatting>
  <conditionalFormatting sqref="AL50:AM50">
    <cfRule type="expression" dxfId="1606" priority="203">
      <formula>AND(AL50="",+$C50="Argentina (2012)")</formula>
    </cfRule>
  </conditionalFormatting>
  <conditionalFormatting sqref="AL50:AM50">
    <cfRule type="expression" dxfId="1605" priority="204">
      <formula>OR(AND(AL50="",+$C50="Ghana (2012)"),AND(AL50="",+$C50="South Africa (2010)"),AND(AL50="",+$C50="Sri Lanka (2009)"),AND(AL50="",+$C50="Tanzania (2011)"))</formula>
    </cfRule>
    <cfRule type="expression" dxfId="1604" priority="205">
      <formula>OR(AND(AL50="",+$C50="Albania (2015)"),AND(AL50="",+$C50="Croatia (2014)"),AND(AL50="",+$C50="Poland (2014)"),AND(AL50="",+$C50="United States (2011)"),AND(AL50="",+$C50="Bolivia (2009)"),AND(AL50="",+$C50="Colombia (2014)"),AND(AL50="",+$C50="Ecuador (2011)"),AND(AL50="",+$C50="El Salvador (2011)"),AND(AL50="",+$C50="Ethiopia (2010)"),AND(AL50="",+$C50="Georgia (2013)"),AND(AL50="",+$C50="Iran (2011)"),AND(AL50="",+$C50="Mexico (2012)"),AND(AL50="",+$C50="Mexico (2014)"),AND(AL50="",+$C50="Panama (2016)"),AND(AL50="",+$C50="Paraguay (2014) "),AND(AL50="",+$C50="Peru (2009)"),AND(AL50="",+$C50="Peru (2011)"),AND(AL50="",+$C50="Uganda (2012)"))</formula>
    </cfRule>
  </conditionalFormatting>
  <conditionalFormatting sqref="AQ50:AR50">
    <cfRule type="expression" dxfId="1603" priority="200">
      <formula>AND(AQ50="",+$C50="Argentina (2012)")</formula>
    </cfRule>
  </conditionalFormatting>
  <conditionalFormatting sqref="AQ50:AR50">
    <cfRule type="expression" dxfId="1602" priority="201">
      <formula>OR(AND(AQ50="",+$C50="Ghana (2012)"),AND(AQ50="",+$C50="South Africa (2010)"),AND(AQ50="",+$C50="Sri Lanka (2009)"),AND(AQ50="",+$C50="Tanzania (2011)"))</formula>
    </cfRule>
    <cfRule type="expression" dxfId="1601" priority="202">
      <formula>OR(AND(AQ50="",+$C50="Albania (2015)"),AND(AQ50="",+$C50="Croatia (2014)"),AND(AQ50="",+$C50="Poland (2014)"),AND(AQ50="",+$C50="United States (2011)"),AND(AQ50="",+$C50="Bolivia (2009)"),AND(AQ50="",+$C50="Colombia (2014)"),AND(AQ50="",+$C50="Ecuador (2011)"),AND(AQ50="",+$C50="El Salvador (2011)"),AND(AQ50="",+$C50="Ethiopia (2010)"),AND(AQ50="",+$C50="Georgia (2013)"),AND(AQ50="",+$C50="Iran (2011)"),AND(AQ50="",+$C50="Mexico (2012)"),AND(AQ50="",+$C50="Mexico (2014)"),AND(AQ50="",+$C50="Panama (2016)"),AND(AQ50="",+$C50="Paraguay (2014) "),AND(AQ50="",+$C50="Peru (2009)"),AND(AQ50="",+$C50="Peru (2011)"),AND(AQ50="",+$C50="Uganda (2012)"))</formula>
    </cfRule>
  </conditionalFormatting>
  <conditionalFormatting sqref="AV50:AW50">
    <cfRule type="expression" dxfId="1600" priority="197">
      <formula>AND(AV50="",+$C50="Argentina (2012)")</formula>
    </cfRule>
  </conditionalFormatting>
  <conditionalFormatting sqref="AV50:AW50">
    <cfRule type="expression" dxfId="1599" priority="198">
      <formula>OR(AND(AV50="",+$C50="Ghana (2012)"),AND(AV50="",+$C50="South Africa (2010)"),AND(AV50="",+$C50="Sri Lanka (2009)"),AND(AV50="",+$C50="Tanzania (2011)"))</formula>
    </cfRule>
    <cfRule type="expression" dxfId="1598" priority="199">
      <formula>OR(AND(AV50="",+$C50="Albania (2015)"),AND(AV50="",+$C50="Croatia (2014)"),AND(AV50="",+$C50="Poland (2014)"),AND(AV50="",+$C50="United States (2011)"),AND(AV50="",+$C50="Bolivia (2009)"),AND(AV50="",+$C50="Colombia (2014)"),AND(AV50="",+$C50="Ecuador (2011)"),AND(AV50="",+$C50="El Salvador (2011)"),AND(AV50="",+$C50="Ethiopia (2010)"),AND(AV50="",+$C50="Georgia (2013)"),AND(AV50="",+$C50="Iran (2011)"),AND(AV50="",+$C50="Mexico (2012)"),AND(AV50="",+$C50="Mexico (2014)"),AND(AV50="",+$C50="Panama (2016)"),AND(AV50="",+$C50="Paraguay (2014) "),AND(AV50="",+$C50="Peru (2009)"),AND(AV50="",+$C50="Peru (2011)"),AND(AV50="",+$C50="Uganda (2012)"))</formula>
    </cfRule>
  </conditionalFormatting>
  <conditionalFormatting sqref="BA50:BB50">
    <cfRule type="expression" dxfId="1597" priority="191">
      <formula>AND(BA50="",+$C50="Argentina (2012)")</formula>
    </cfRule>
  </conditionalFormatting>
  <conditionalFormatting sqref="BA50:BB50">
    <cfRule type="expression" dxfId="1596" priority="192">
      <formula>OR(AND(BA50="",+$C50="Ghana (2012)"),AND(BA50="",+$C50="South Africa (2010)"),AND(BA50="",+$C50="Sri Lanka (2009)"),AND(BA50="",+$C50="Tanzania (2011)"))</formula>
    </cfRule>
    <cfRule type="expression" dxfId="1595" priority="193">
      <formula>OR(AND(BA50="",+$C50="Albania (2015)"),AND(BA50="",+$C50="Croatia (2014)"),AND(BA50="",+$C50="Poland (2014)"),AND(BA50="",+$C50="United States (2011)"),AND(BA50="",+$C50="Bolivia (2009)"),AND(BA50="",+$C50="Colombia (2014)"),AND(BA50="",+$C50="Ecuador (2011)"),AND(BA50="",+$C50="El Salvador (2011)"),AND(BA50="",+$C50="Ethiopia (2010)"),AND(BA50="",+$C50="Georgia (2013)"),AND(BA50="",+$C50="Iran (2011)"),AND(BA50="",+$C50="Mexico (2012)"),AND(BA50="",+$C50="Mexico (2014)"),AND(BA50="",+$C50="Panama (2016)"),AND(BA50="",+$C50="Paraguay (2014) "),AND(BA50="",+$C50="Peru (2009)"),AND(BA50="",+$C50="Peru (2011)"),AND(BA50="",+$C50="Uganda (2012)"))</formula>
    </cfRule>
  </conditionalFormatting>
  <conditionalFormatting sqref="BF50:BG50">
    <cfRule type="expression" dxfId="1594" priority="188">
      <formula>AND(BF50="",+$C50="Argentina (2012)")</formula>
    </cfRule>
  </conditionalFormatting>
  <conditionalFormatting sqref="BF50:BG50">
    <cfRule type="expression" dxfId="1593" priority="189">
      <formula>OR(AND(BF50="",+$C50="Ghana (2012)"),AND(BF50="",+$C50="South Africa (2010)"),AND(BF50="",+$C50="Sri Lanka (2009)"),AND(BF50="",+$C50="Tanzania (2011)"))</formula>
    </cfRule>
    <cfRule type="expression" dxfId="1592" priority="190">
      <formula>OR(AND(BF50="",+$C50="Albania (2015)"),AND(BF50="",+$C50="Croatia (2014)"),AND(BF50="",+$C50="Poland (2014)"),AND(BF50="",+$C50="United States (2011)"),AND(BF50="",+$C50="Bolivia (2009)"),AND(BF50="",+$C50="Colombia (2014)"),AND(BF50="",+$C50="Ecuador (2011)"),AND(BF50="",+$C50="El Salvador (2011)"),AND(BF50="",+$C50="Ethiopia (2010)"),AND(BF50="",+$C50="Georgia (2013)"),AND(BF50="",+$C50="Iran (2011)"),AND(BF50="",+$C50="Mexico (2012)"),AND(BF50="",+$C50="Mexico (2014)"),AND(BF50="",+$C50="Panama (2016)"),AND(BF50="",+$C50="Paraguay (2014) "),AND(BF50="",+$C50="Peru (2009)"),AND(BF50="",+$C50="Peru (2011)"),AND(BF50="",+$C50="Uganda (2012)"))</formula>
    </cfRule>
  </conditionalFormatting>
  <conditionalFormatting sqref="F14">
    <cfRule type="expression" dxfId="1591" priority="170">
      <formula>OR(AND(F14="",$B14="Croatia (2014)"),AND(F14="",$B14="Poland (2014)"),AND(F14="",$B14="Albania (2015)"),AND(F14="",$B14="United States (2011)"),AND(F14="",$B14="Costa Rica (2010)"),AND(F14="",$B14="Panama (2016)"),AND(F14="",$B14="Paraguay (2014) "),AND(F14="",$B14="Peru (2009)"),AND(F14="",$B14="Peru (2011)"),AND(F14="",$B14="Tanzania (2011)"),AND(F14="",$B14="Uganda (2012)"),AND(F14="",$B14="Venezuela (2013)"),AND(F14="",$B14="Mexico (2014)"),AND(F14="",$B14="Iran (2011)"),AND(F14="",$B14="Ghana (2012)"),AND(F14="",$B14="El Salvador (2011)"),AND(F14="",$B14="Ethiopia (2010)"),AND(F14="",$B14="Colombia (2014)"),AND(F14="",$B14="Bolivia (2009)"),AND(F14="",$B14="Dominican Republic (2013)"),AND(F14="",$B14="Mexico (2010)"),AND(F14="",$B14="India (2011)"),AND(F14="",$B14="China (2014)"))</formula>
    </cfRule>
  </conditionalFormatting>
  <conditionalFormatting sqref="F21">
    <cfRule type="expression" dxfId="1590" priority="169">
      <formula>OR(AND(F21="",$B21="Croatia (2014)"),AND(F21="",$B21="Poland (2014)"),AND(F21="",$B21="Albania (2015)"),AND(F21="",$B21="United States (2011)"),AND(F21="",$B21="Costa Rica (2010)"),AND(F21="",$B21="Panama (2016)"),AND(F21="",$B21="Paraguay (2014) "),AND(F21="",$B21="Peru (2009)"),AND(F21="",$B21="Peru (2011)"),AND(F21="",$B21="Tanzania (2011)"),AND(F21="",$B21="Uganda (2012)"),AND(F21="",$B21="Venezuela (2013)"),AND(F21="",$B21="Mexico (2014)"),AND(F21="",$B21="Iran (2011)"),AND(F21="",$B21="Ghana (2012)"),AND(F21="",$B21="El Salvador (2011)"),AND(F21="",$B21="Ethiopia (2010)"),AND(F21="",$B21="Colombia (2014)"),AND(F21="",$B21="Bolivia (2009)"),AND(F21="",$B21="Dominican Republic (2013)"),AND(F21="",$B21="Mexico (2010)"),AND(F21="",$B21="India (2011)"),AND(F21="",$B21="China (2014)"))</formula>
    </cfRule>
  </conditionalFormatting>
  <conditionalFormatting sqref="F26">
    <cfRule type="expression" dxfId="1589" priority="168">
      <formula>OR(AND(F26="",$B26="Croatia (2014)"),AND(F26="",$B26="Poland (2014)"),AND(F26="",$B26="Albania (2015)"),AND(F26="",$B26="United States (2011)"),AND(F26="",$B26="Costa Rica (2010)"),AND(F26="",$B26="Panama (2016)"),AND(F26="",$B26="Paraguay (2014) "),AND(F26="",$B26="Peru (2009)"),AND(F26="",$B26="Peru (2011)"),AND(F26="",$B26="Tanzania (2011)"),AND(F26="",$B26="Uganda (2012)"),AND(F26="",$B26="Venezuela (2013)"),AND(F26="",$B26="Mexico (2014)"),AND(F26="",$B26="Iran (2011)"),AND(F26="",$B26="Ghana (2012)"),AND(F26="",$B26="El Salvador (2011)"),AND(F26="",$B26="Ethiopia (2010)"),AND(F26="",$B26="Colombia (2014)"),AND(F26="",$B26="Bolivia (2009)"),AND(F26="",$B26="Dominican Republic (2013)"),AND(F26="",$B26="Mexico (2010)"),AND(F26="",$B26="India (2011)"),AND(F26="",$B26="China (2014)"))</formula>
    </cfRule>
  </conditionalFormatting>
  <conditionalFormatting sqref="F32">
    <cfRule type="expression" dxfId="1588" priority="167">
      <formula>OR(AND(F32="",$B32="Croatia (2014)"),AND(F32="",$B32="Poland (2014)"),AND(F32="",$B32="Albania (2015)"),AND(F32="",$B32="United States (2011)"),AND(F32="",$B32="Costa Rica (2010)"),AND(F32="",$B32="Panama (2016)"),AND(F32="",$B32="Paraguay (2014) "),AND(F32="",$B32="Peru (2009)"),AND(F32="",$B32="Peru (2011)"),AND(F32="",$B32="Tanzania (2011)"),AND(F32="",$B32="Uganda (2012)"),AND(F32="",$B32="Venezuela (2013)"),AND(F32="",$B32="Mexico (2014)"),AND(F32="",$B32="Iran (2011)"),AND(F32="",$B32="Ghana (2012)"),AND(F32="",$B32="El Salvador (2011)"),AND(F32="",$B32="Ethiopia (2010)"),AND(F32="",$B32="Colombia (2014)"),AND(F32="",$B32="Bolivia (2009)"),AND(F32="",$B32="Dominican Republic (2013)"),AND(F32="",$B32="Mexico (2010)"),AND(F32="",$B32="India (2011)"),AND(F32="",$B32="China (2014)"))</formula>
    </cfRule>
  </conditionalFormatting>
  <conditionalFormatting sqref="F38">
    <cfRule type="expression" dxfId="1587" priority="166">
      <formula>OR(AND(F38="",$B38="Croatia (2014)"),AND(F38="",$B38="Poland (2014)"),AND(F38="",$B38="Albania (2015)"),AND(F38="",$B38="United States (2011)"),AND(F38="",$B38="Costa Rica (2010)"),AND(F38="",$B38="Panama (2016)"),AND(F38="",$B38="Paraguay (2014) "),AND(F38="",$B38="Peru (2009)"),AND(F38="",$B38="Peru (2011)"),AND(F38="",$B38="Tanzania (2011)"),AND(F38="",$B38="Uganda (2012)"),AND(F38="",$B38="Venezuela (2013)"),AND(F38="",$B38="Mexico (2014)"),AND(F38="",$B38="Iran (2011)"),AND(F38="",$B38="Ghana (2012)"),AND(F38="",$B38="El Salvador (2011)"),AND(F38="",$B38="Ethiopia (2010)"),AND(F38="",$B38="Colombia (2014)"),AND(F38="",$B38="Bolivia (2009)"),AND(F38="",$B38="Dominican Republic (2013)"),AND(F38="",$B38="Mexico (2010)"),AND(F38="",$B38="India (2011)"),AND(F38="",$B38="China (2014)"))</formula>
    </cfRule>
  </conditionalFormatting>
  <conditionalFormatting sqref="F42:F43">
    <cfRule type="expression" dxfId="1586" priority="165">
      <formula>OR(AND(F42="",$B42="Croatia (2014)"),AND(F42="",$B42="Poland (2014)"),AND(F42="",$B42="Albania (2015)"),AND(F42="",$B42="United States (2011)"),AND(F42="",$B42="Costa Rica (2010)"),AND(F42="",$B42="Panama (2016)"),AND(F42="",$B42="Paraguay (2014) "),AND(F42="",$B42="Peru (2009)"),AND(F42="",$B42="Peru (2011)"),AND(F42="",$B42="Tanzania (2011)"),AND(F42="",$B42="Uganda (2012)"),AND(F42="",$B42="Venezuela (2013)"),AND(F42="",$B42="Mexico (2014)"),AND(F42="",$B42="Iran (2011)"),AND(F42="",$B42="Ghana (2012)"),AND(F42="",$B42="El Salvador (2011)"),AND(F42="",$B42="Ethiopia (2010)"),AND(F42="",$B42="Colombia (2014)"),AND(F42="",$B42="Bolivia (2009)"),AND(F42="",$B42="Dominican Republic (2013)"),AND(F42="",$B42="Mexico (2010)"),AND(F42="",$B42="India (2011)"),AND(F42="",$B42="China (2014)"))</formula>
    </cfRule>
  </conditionalFormatting>
  <conditionalFormatting sqref="F45">
    <cfRule type="expression" dxfId="1585" priority="164">
      <formula>OR(AND(F45="",$B45="Croatia (2014)"),AND(F45="",$B45="Poland (2014)"),AND(F45="",$B45="Albania (2015)"),AND(F45="",$B45="United States (2011)"),AND(F45="",$B45="Costa Rica (2010)"),AND(F45="",$B45="Panama (2016)"),AND(F45="",$B45="Paraguay (2014) "),AND(F45="",$B45="Peru (2009)"),AND(F45="",$B45="Peru (2011)"),AND(F45="",$B45="Tanzania (2011)"),AND(F45="",$B45="Uganda (2012)"),AND(F45="",$B45="Venezuela (2013)"),AND(F45="",$B45="Mexico (2014)"),AND(F45="",$B45="Iran (2011)"),AND(F45="",$B45="Ghana (2012)"),AND(F45="",$B45="El Salvador (2011)"),AND(F45="",$B45="Ethiopia (2010)"),AND(F45="",$B45="Colombia (2014)"),AND(F45="",$B45="Bolivia (2009)"),AND(F45="",$B45="Dominican Republic (2013)"),AND(F45="",$B45="Mexico (2010)"),AND(F45="",$B45="India (2011)"),AND(F45="",$B45="China (2014)"))</formula>
    </cfRule>
  </conditionalFormatting>
  <conditionalFormatting sqref="F51">
    <cfRule type="expression" dxfId="1584" priority="163">
      <formula>OR(AND(F51="",$B51="Croatia (2014)"),AND(F51="",$B51="Poland (2014)"),AND(F51="",$B51="Albania (2015)"),AND(F51="",$B51="United States (2011)"),AND(F51="",$B51="Costa Rica (2010)"),AND(F51="",$B51="Panama (2016)"),AND(F51="",$B51="Paraguay (2014) "),AND(F51="",$B51="Peru (2009)"),AND(F51="",$B51="Peru (2011)"),AND(F51="",$B51="Tanzania (2011)"),AND(F51="",$B51="Uganda (2012)"),AND(F51="",$B51="Venezuela (2013)"),AND(F51="",$B51="Mexico (2014)"),AND(F51="",$B51="Iran (2011)"),AND(F51="",$B51="Ghana (2012)"),AND(F51="",$B51="El Salvador (2011)"),AND(F51="",$B51="Ethiopia (2010)"),AND(F51="",$B51="Colombia (2014)"),AND(F51="",$B51="Bolivia (2009)"),AND(F51="",$B51="Dominican Republic (2013)"),AND(F51="",$B51="Mexico (2010)"),AND(F51="",$B51="India (2011)"),AND(F51="",$B51="China (2014)"))</formula>
    </cfRule>
  </conditionalFormatting>
  <conditionalFormatting sqref="F58">
    <cfRule type="expression" dxfId="1583" priority="162">
      <formula>OR(AND(F58="",$B58="Croatia (2014)"),AND(F58="",$B58="Poland (2014)"),AND(F58="",$B58="Albania (2015)"),AND(F58="",$B58="United States (2011)"),AND(F58="",$B58="Costa Rica (2010)"),AND(F58="",$B58="Panama (2016)"),AND(F58="",$B58="Paraguay (2014) "),AND(F58="",$B58="Peru (2009)"),AND(F58="",$B58="Peru (2011)"),AND(F58="",$B58="Tanzania (2011)"),AND(F58="",$B58="Uganda (2012)"),AND(F58="",$B58="Venezuela (2013)"),AND(F58="",$B58="Mexico (2014)"),AND(F58="",$B58="Iran (2011)"),AND(F58="",$B58="Ghana (2012)"),AND(F58="",$B58="El Salvador (2011)"),AND(F58="",$B58="Ethiopia (2010)"),AND(F58="",$B58="Colombia (2014)"),AND(F58="",$B58="Bolivia (2009)"),AND(F58="",$B58="Dominican Republic (2013)"),AND(F58="",$B58="Mexico (2010)"),AND(F58="",$B58="India (2011)"),AND(F58="",$B58="China (2014)"))</formula>
    </cfRule>
  </conditionalFormatting>
  <conditionalFormatting sqref="W51:Z51 AB51:AE51 W58:Z58 AB58:AE58 W45:Z45 AB45:AE45 W42:Z43 AB42:AE43 W32:Z32 AB32:AE32 W26:Z26 AB26:AE26 W21:Z21 AB21:AE21 W14:Z14 AB14:AE14 R51:U51 R58:U58 R45:U45 R42:U43 R32:U32 R26:U26 R21:U21 R14:U14">
    <cfRule type="expression" dxfId="1582" priority="160">
      <formula>AND(R14="",+$C14="Ethiopia (2010)")</formula>
    </cfRule>
    <cfRule type="expression" dxfId="1581" priority="161">
      <formula>OR(AND(R14="",+$C14="Albania (2015)"),AND(R14="",+$C14="Croatia (2014)"),AND(R14="",+$C14="Poland (2014)"),AND(R14="",+$C14="United States (2011)"),AND(R14="",+$C14="Bolivia (2009)"),AND(R14="",+$C14="Colombia (2014)"),AND(R14="",+$C14="El Salvador (2011)"),AND(R14="",+$C14="Georgia (2013)"),AND(R14="",+$C14="Mexico (2012)"),AND(R14="",+$C14="Mexico (2014)"),AND(R14="",+$C14="Panama (2016)"),AND(R14="",+$C14="Peru (2009)"),AND(R14="",+$C14="Peru (2011)"))</formula>
    </cfRule>
  </conditionalFormatting>
  <conditionalFormatting sqref="W51:Z51 AB51:AE51 AL51:AO51 AQ51:AT51 BA51:BD51 BF51:BI51 W58:Z58 AB58:AE58 AL58:AO58 AQ58:AT58 BA58:BD58 BF58:BI58 W45:Z45 AB45:AE45 AL45:AO45 AQ45:AT45 BA45:BD45 BF45:BI45 W42:Z43 AB42:AE43 AL42:AO43 AQ42:AT43 BA42:BD43 BF42:BI43 W32:Z32 AB32:AE32 AL32:AO32 AQ32:AT32 BA32:BD32 BF32:BI32 W26:Z26 AB26:AE26 AL26:AO26 AQ26:AT26 BA26:BD26 BF26:BI26 W21:Z21 AB21:AE21 AL21:AO21 AQ21:AT21 BA21:BD21 BF21:BI21 W14:Z14 AB14:AE14 AL14:AO14 AQ14:AT14 BA14:BD14 BF14:BI14">
    <cfRule type="expression" dxfId="1580" priority="157">
      <formula>AND(W14="",+$C14="Argentina (2012)")</formula>
    </cfRule>
  </conditionalFormatting>
  <conditionalFormatting sqref="AL51:AO51 AQ51:AT51 BA51:BD51 BF51:BI51 AL58:AO58 AQ58:AT58 BA58:BD58 BF58:BI58 AL45:AO45 AQ45:AT45 BA45:BD45 BF45:BI45 AL42:AO43 AQ42:AT43 BA42:BD43 BF42:BI43 AL32:AO32 AQ32:AT32 BA32:BD32 BF32:BI32 AL26:AO26 AQ26:AT26 BA26:BD26 BF26:BI26 AL21:AO21 AQ21:AT21 BA21:BD21 BF21:BI21 AL14:AO14 AQ14:AT14 BA14:BD14 BF14:BI14 AG51:AJ51 AG58:AJ58 AG45:AJ45 AG42:AJ43 AG32:AJ32 AG26:AJ26 AG21:AJ21 AG14:AJ14 AV51:AY51 AV58:AY58 AV45:AY45 AV42:AY43 AV32:AY32 AV26:AY26 AV21:AY21 AV14:AY14">
    <cfRule type="expression" dxfId="1579" priority="158">
      <formula>AND(AG14="",+$C14="Ethiopia (2010)")</formula>
    </cfRule>
    <cfRule type="expression" dxfId="1578" priority="159">
      <formula>OR(AND(AG14="",+$C14="Albania (2015)"),AND(AG14="",+$C14="Croatia (2014)"),AND(AG14="",+$C14="Poland (2014)"),AND(AG14="",+$C14="United States (2011)"),AND(AG14="",+$C14="Bolivia (2009)"),AND(AG14="",+$C14="Colombia (2014)"),AND(AG14="",+$C14="El Salvador (2011)"),AND(AG14="",+$C14="Georgia (2013)"),AND(AG14="",+$C14="Mexico (2012)"),AND(AG14="",+$C14="Mexico (2014)"),AND(AG14="",+$C14="Panama (2016)"),AND(AG14="",+$C14="Peru (2009)"),AND(AG14="",+$C14="Peru (2011)"))</formula>
    </cfRule>
  </conditionalFormatting>
  <conditionalFormatting sqref="N26:P26">
    <cfRule type="expression" dxfId="1577" priority="156">
      <formula>AND(N26="",+$B26="Argentina (2012)")</formula>
    </cfRule>
  </conditionalFormatting>
  <conditionalFormatting sqref="N32:P32">
    <cfRule type="expression" dxfId="1576" priority="155">
      <formula>AND(N32="",+$B32="Argentina (2012)")</formula>
    </cfRule>
  </conditionalFormatting>
  <conditionalFormatting sqref="N38:P38">
    <cfRule type="expression" dxfId="1575" priority="154">
      <formula>AND(N38="",+$B38="Argentina (2012)")</formula>
    </cfRule>
  </conditionalFormatting>
  <conditionalFormatting sqref="N42:P42">
    <cfRule type="expression" dxfId="1574" priority="153">
      <formula>AND(N42="",+$B42="Argentina (2012)")</formula>
    </cfRule>
  </conditionalFormatting>
  <conditionalFormatting sqref="N43:P43">
    <cfRule type="expression" dxfId="1573" priority="152">
      <formula>AND(N43="",+$B43="Argentina (2012)")</formula>
    </cfRule>
  </conditionalFormatting>
  <conditionalFormatting sqref="N45:P45">
    <cfRule type="expression" dxfId="1572" priority="151">
      <formula>AND(N45="",+$B45="Argentina (2012)")</formula>
    </cfRule>
  </conditionalFormatting>
  <conditionalFormatting sqref="N51:P51">
    <cfRule type="expression" dxfId="1571" priority="150">
      <formula>AND(N51="",+$B51="Argentina (2012)")</formula>
    </cfRule>
  </conditionalFormatting>
  <conditionalFormatting sqref="N58:P58">
    <cfRule type="expression" dxfId="1570" priority="149">
      <formula>AND(N58="",+$B58="Argentina (2012)")</formula>
    </cfRule>
  </conditionalFormatting>
  <conditionalFormatting sqref="T23">
    <cfRule type="expression" dxfId="1569" priority="147">
      <formula>AND(T23="",+$C23="Ethiopia (2010)")</formula>
    </cfRule>
    <cfRule type="expression" dxfId="1568" priority="148">
      <formula>OR(AND(T23="",+$C23="Albania (2015)"),AND(T23="",+$C23="Croatia (2014)"),AND(T23="",+$C23="Poland (2014)"),AND(T23="",+$C23="United States (2011)"),AND(T23="",+$C23="Bolivia (2009)"),AND(T23="",+$C23="Colombia (2014)"),AND(T23="",+$C23="El Salvador (2011)"),AND(T23="",+$C23="Georgia (2013)"),AND(T23="",+$C23="Mexico (2012)"),AND(T23="",+$C23="Mexico (2014)"),AND(T23="",+$C23="Panama (2016)"),AND(T23="",+$C23="Peru (2009)"),AND(T23="",+$C23="Peru (2011)"))</formula>
    </cfRule>
  </conditionalFormatting>
  <conditionalFormatting sqref="T23">
    <cfRule type="expression" dxfId="1567" priority="146">
      <formula>AND(T23="",+$C23="Argentina (2012)")</formula>
    </cfRule>
  </conditionalFormatting>
  <conditionalFormatting sqref="Y23">
    <cfRule type="expression" dxfId="1566" priority="144">
      <formula>AND(Y23="",+$C23="Ethiopia (2010)")</formula>
    </cfRule>
    <cfRule type="expression" dxfId="1565" priority="145">
      <formula>OR(AND(Y23="",+$C23="Albania (2015)"),AND(Y23="",+$C23="Croatia (2014)"),AND(Y23="",+$C23="Poland (2014)"),AND(Y23="",+$C23="United States (2011)"),AND(Y23="",+$C23="Bolivia (2009)"),AND(Y23="",+$C23="Colombia (2014)"),AND(Y23="",+$C23="El Salvador (2011)"),AND(Y23="",+$C23="Georgia (2013)"),AND(Y23="",+$C23="Mexico (2012)"),AND(Y23="",+$C23="Mexico (2014)"),AND(Y23="",+$C23="Panama (2016)"),AND(Y23="",+$C23="Peru (2009)"),AND(Y23="",+$C23="Peru (2011)"))</formula>
    </cfRule>
  </conditionalFormatting>
  <conditionalFormatting sqref="Y23">
    <cfRule type="expression" dxfId="1564" priority="143">
      <formula>AND(Y23="",+$C23="Argentina (2012)")</formula>
    </cfRule>
  </conditionalFormatting>
  <conditionalFormatting sqref="AD23">
    <cfRule type="expression" dxfId="1563" priority="141">
      <formula>AND(AD23="",+$C23="Ethiopia (2010)")</formula>
    </cfRule>
    <cfRule type="expression" dxfId="1562" priority="142">
      <formula>OR(AND(AD23="",+$C23="Albania (2015)"),AND(AD23="",+$C23="Croatia (2014)"),AND(AD23="",+$C23="Poland (2014)"),AND(AD23="",+$C23="United States (2011)"),AND(AD23="",+$C23="Bolivia (2009)"),AND(AD23="",+$C23="Colombia (2014)"),AND(AD23="",+$C23="El Salvador (2011)"),AND(AD23="",+$C23="Georgia (2013)"),AND(AD23="",+$C23="Mexico (2012)"),AND(AD23="",+$C23="Mexico (2014)"),AND(AD23="",+$C23="Panama (2016)"),AND(AD23="",+$C23="Peru (2009)"),AND(AD23="",+$C23="Peru (2011)"))</formula>
    </cfRule>
  </conditionalFormatting>
  <conditionalFormatting sqref="AD23">
    <cfRule type="expression" dxfId="1561" priority="140">
      <formula>AND(AD23="",+$C23="Argentina (2012)")</formula>
    </cfRule>
  </conditionalFormatting>
  <conditionalFormatting sqref="AI23">
    <cfRule type="expression" dxfId="1560" priority="137">
      <formula>AND(AI23="",+$C23="Argentina (2012)")</formula>
    </cfRule>
  </conditionalFormatting>
  <conditionalFormatting sqref="AI23">
    <cfRule type="expression" dxfId="1559" priority="138">
      <formula>AND(AI23="",+$C23="Ethiopia (2010)")</formula>
    </cfRule>
    <cfRule type="expression" dxfId="1558" priority="139">
      <formula>OR(AND(AI23="",+$C23="Albania (2015)"),AND(AI23="",+$C23="Croatia (2014)"),AND(AI23="",+$C23="Poland (2014)"),AND(AI23="",+$C23="United States (2011)"),AND(AI23="",+$C23="Bolivia (2009)"),AND(AI23="",+$C23="Colombia (2014)"),AND(AI23="",+$C23="El Salvador (2011)"),AND(AI23="",+$C23="Georgia (2013)"),AND(AI23="",+$C23="Mexico (2012)"),AND(AI23="",+$C23="Mexico (2014)"),AND(AI23="",+$C23="Panama (2016)"),AND(AI23="",+$C23="Peru (2009)"),AND(AI23="",+$C23="Peru (2011)"))</formula>
    </cfRule>
  </conditionalFormatting>
  <conditionalFormatting sqref="AI23">
    <cfRule type="expression" dxfId="1557" priority="135">
      <formula>AND(AI23="",+$C23="Ethiopia (2010)")</formula>
    </cfRule>
    <cfRule type="expression" dxfId="1556" priority="136">
      <formula>OR(AND(AI23="",+$C23="Albania (2015)"),AND(AI23="",+$C23="Croatia (2014)"),AND(AI23="",+$C23="Poland (2014)"),AND(AI23="",+$C23="United States (2011)"),AND(AI23="",+$C23="Bolivia (2009)"),AND(AI23="",+$C23="Colombia (2014)"),AND(AI23="",+$C23="El Salvador (2011)"),AND(AI23="",+$C23="Georgia (2013)"),AND(AI23="",+$C23="Mexico (2012)"),AND(AI23="",+$C23="Mexico (2014)"),AND(AI23="",+$C23="Panama (2016)"),AND(AI23="",+$C23="Peru (2009)"),AND(AI23="",+$C23="Peru (2011)"))</formula>
    </cfRule>
  </conditionalFormatting>
  <conditionalFormatting sqref="AN23">
    <cfRule type="expression" dxfId="1555" priority="132">
      <formula>AND(AN23="",+$C23="Argentina (2012)")</formula>
    </cfRule>
  </conditionalFormatting>
  <conditionalFormatting sqref="AN23">
    <cfRule type="expression" dxfId="1554" priority="133">
      <formula>AND(AN23="",+$C23="Ethiopia (2010)")</formula>
    </cfRule>
    <cfRule type="expression" dxfId="1553" priority="134">
      <formula>OR(AND(AN23="",+$C23="Albania (2015)"),AND(AN23="",+$C23="Croatia (2014)"),AND(AN23="",+$C23="Poland (2014)"),AND(AN23="",+$C23="United States (2011)"),AND(AN23="",+$C23="Bolivia (2009)"),AND(AN23="",+$C23="Colombia (2014)"),AND(AN23="",+$C23="El Salvador (2011)"),AND(AN23="",+$C23="Georgia (2013)"),AND(AN23="",+$C23="Mexico (2012)"),AND(AN23="",+$C23="Mexico (2014)"),AND(AN23="",+$C23="Panama (2016)"),AND(AN23="",+$C23="Peru (2009)"),AND(AN23="",+$C23="Peru (2011)"))</formula>
    </cfRule>
  </conditionalFormatting>
  <conditionalFormatting sqref="AN23">
    <cfRule type="expression" dxfId="1552" priority="130">
      <formula>AND(AN23="",+$C23="Ethiopia (2010)")</formula>
    </cfRule>
    <cfRule type="expression" dxfId="1551" priority="131">
      <formula>OR(AND(AN23="",+$C23="Albania (2015)"),AND(AN23="",+$C23="Croatia (2014)"),AND(AN23="",+$C23="Poland (2014)"),AND(AN23="",+$C23="United States (2011)"),AND(AN23="",+$C23="Bolivia (2009)"),AND(AN23="",+$C23="Colombia (2014)"),AND(AN23="",+$C23="El Salvador (2011)"),AND(AN23="",+$C23="Georgia (2013)"),AND(AN23="",+$C23="Mexico (2012)"),AND(AN23="",+$C23="Mexico (2014)"),AND(AN23="",+$C23="Panama (2016)"),AND(AN23="",+$C23="Peru (2009)"),AND(AN23="",+$C23="Peru (2011)"))</formula>
    </cfRule>
  </conditionalFormatting>
  <conditionalFormatting sqref="AS23">
    <cfRule type="expression" dxfId="1550" priority="127">
      <formula>AND(AS23="",+$C23="Argentina (2012)")</formula>
    </cfRule>
  </conditionalFormatting>
  <conditionalFormatting sqref="AS23">
    <cfRule type="expression" dxfId="1549" priority="128">
      <formula>AND(AS23="",+$C23="Ethiopia (2010)")</formula>
    </cfRule>
    <cfRule type="expression" dxfId="1548" priority="129">
      <formula>OR(AND(AS23="",+$C23="Albania (2015)"),AND(AS23="",+$C23="Croatia (2014)"),AND(AS23="",+$C23="Poland (2014)"),AND(AS23="",+$C23="United States (2011)"),AND(AS23="",+$C23="Bolivia (2009)"),AND(AS23="",+$C23="Colombia (2014)"),AND(AS23="",+$C23="El Salvador (2011)"),AND(AS23="",+$C23="Georgia (2013)"),AND(AS23="",+$C23="Mexico (2012)"),AND(AS23="",+$C23="Mexico (2014)"),AND(AS23="",+$C23="Panama (2016)"),AND(AS23="",+$C23="Peru (2009)"),AND(AS23="",+$C23="Peru (2011)"))</formula>
    </cfRule>
  </conditionalFormatting>
  <conditionalFormatting sqref="AS23">
    <cfRule type="expression" dxfId="1547" priority="125">
      <formula>AND(AS23="",+$C23="Ethiopia (2010)")</formula>
    </cfRule>
    <cfRule type="expression" dxfId="1546" priority="126">
      <formula>OR(AND(AS23="",+$C23="Albania (2015)"),AND(AS23="",+$C23="Croatia (2014)"),AND(AS23="",+$C23="Poland (2014)"),AND(AS23="",+$C23="United States (2011)"),AND(AS23="",+$C23="Bolivia (2009)"),AND(AS23="",+$C23="Colombia (2014)"),AND(AS23="",+$C23="El Salvador (2011)"),AND(AS23="",+$C23="Georgia (2013)"),AND(AS23="",+$C23="Mexico (2012)"),AND(AS23="",+$C23="Mexico (2014)"),AND(AS23="",+$C23="Panama (2016)"),AND(AS23="",+$C23="Peru (2009)"),AND(AS23="",+$C23="Peru (2011)"))</formula>
    </cfRule>
  </conditionalFormatting>
  <conditionalFormatting sqref="AV23:AW23">
    <cfRule type="expression" dxfId="1545" priority="122">
      <formula>AND(AV23="",+$C23="Argentina (2012)")</formula>
    </cfRule>
  </conditionalFormatting>
  <conditionalFormatting sqref="AV23:AW23">
    <cfRule type="expression" dxfId="1544" priority="123">
      <formula>OR(AND(AV23="",+$C23="Ghana (2012)"),AND(AV23="",+$C23="South Africa (2010)"),AND(AV23="",+$C23="Sri Lanka (2009)"),AND(AV23="",+$C23="Tanzania (2011)"))</formula>
    </cfRule>
    <cfRule type="expression" dxfId="1543" priority="124">
      <formula>OR(AND(AV23="",+$C23="Albania (2015)"),AND(AV23="",+$C23="Croatia (2014)"),AND(AV23="",+$C23="Poland (2014)"),AND(AV23="",+$C23="United States (2011)"),AND(AV23="",+$C23="Bolivia (2009)"),AND(AV23="",+$C23="Colombia (2014)"),AND(AV23="",+$C23="Ecuador (2011)"),AND(AV23="",+$C23="El Salvador (2011)"),AND(AV23="",+$C23="Ethiopia (2010)"),AND(AV23="",+$C23="Georgia (2013)"),AND(AV23="",+$C23="Iran (2011)"),AND(AV23="",+$C23="Mexico (2012)"),AND(AV23="",+$C23="Mexico (2014)"),AND(AV23="",+$C23="Panama (2016)"),AND(AV23="",+$C23="Paraguay (2014) "),AND(AV23="",+$C23="Peru (2009)"),AND(AV23="",+$C23="Peru (2011)"),AND(AV23="",+$C23="Uganda (2012)"))</formula>
    </cfRule>
  </conditionalFormatting>
  <conditionalFormatting sqref="AX23">
    <cfRule type="expression" dxfId="1542" priority="119">
      <formula>AND(AX23="",+$C23="Argentina (2012)")</formula>
    </cfRule>
  </conditionalFormatting>
  <conditionalFormatting sqref="AX23">
    <cfRule type="expression" dxfId="1541" priority="120">
      <formula>AND(AX23="",+$C23="Ethiopia (2010)")</formula>
    </cfRule>
    <cfRule type="expression" dxfId="1540" priority="121">
      <formula>OR(AND(AX23="",+$C23="Albania (2015)"),AND(AX23="",+$C23="Croatia (2014)"),AND(AX23="",+$C23="Poland (2014)"),AND(AX23="",+$C23="United States (2011)"),AND(AX23="",+$C23="Bolivia (2009)"),AND(AX23="",+$C23="Colombia (2014)"),AND(AX23="",+$C23="El Salvador (2011)"),AND(AX23="",+$C23="Georgia (2013)"),AND(AX23="",+$C23="Mexico (2012)"),AND(AX23="",+$C23="Mexico (2014)"),AND(AX23="",+$C23="Panama (2016)"),AND(AX23="",+$C23="Peru (2009)"),AND(AX23="",+$C23="Peru (2011)"))</formula>
    </cfRule>
  </conditionalFormatting>
  <conditionalFormatting sqref="AX23">
    <cfRule type="expression" dxfId="1539" priority="117">
      <formula>AND(AX23="",+$C23="Ethiopia (2010)")</formula>
    </cfRule>
    <cfRule type="expression" dxfId="1538" priority="118">
      <formula>OR(AND(AX23="",+$C23="Albania (2015)"),AND(AX23="",+$C23="Croatia (2014)"),AND(AX23="",+$C23="Poland (2014)"),AND(AX23="",+$C23="United States (2011)"),AND(AX23="",+$C23="Bolivia (2009)"),AND(AX23="",+$C23="Colombia (2014)"),AND(AX23="",+$C23="El Salvador (2011)"),AND(AX23="",+$C23="Georgia (2013)"),AND(AX23="",+$C23="Mexico (2012)"),AND(AX23="",+$C23="Mexico (2014)"),AND(AX23="",+$C23="Panama (2016)"),AND(AX23="",+$C23="Peru (2009)"),AND(AX23="",+$C23="Peru (2011)"))</formula>
    </cfRule>
  </conditionalFormatting>
  <conditionalFormatting sqref="BC23">
    <cfRule type="expression" dxfId="1537" priority="114">
      <formula>AND(BC23="",+$C23="Argentina (2012)")</formula>
    </cfRule>
  </conditionalFormatting>
  <conditionalFormatting sqref="BC23">
    <cfRule type="expression" dxfId="1536" priority="115">
      <formula>AND(BC23="",+$C23="Ethiopia (2010)")</formula>
    </cfRule>
    <cfRule type="expression" dxfId="1535" priority="116">
      <formula>OR(AND(BC23="",+$C23="Albania (2015)"),AND(BC23="",+$C23="Croatia (2014)"),AND(BC23="",+$C23="Poland (2014)"),AND(BC23="",+$C23="United States (2011)"),AND(BC23="",+$C23="Bolivia (2009)"),AND(BC23="",+$C23="Colombia (2014)"),AND(BC23="",+$C23="El Salvador (2011)"),AND(BC23="",+$C23="Georgia (2013)"),AND(BC23="",+$C23="Mexico (2012)"),AND(BC23="",+$C23="Mexico (2014)"),AND(BC23="",+$C23="Panama (2016)"),AND(BC23="",+$C23="Peru (2009)"),AND(BC23="",+$C23="Peru (2011)"))</formula>
    </cfRule>
  </conditionalFormatting>
  <conditionalFormatting sqref="BC23">
    <cfRule type="expression" dxfId="1534" priority="112">
      <formula>AND(BC23="",+$C23="Ethiopia (2010)")</formula>
    </cfRule>
    <cfRule type="expression" dxfId="1533" priority="113">
      <formula>OR(AND(BC23="",+$C23="Albania (2015)"),AND(BC23="",+$C23="Croatia (2014)"),AND(BC23="",+$C23="Poland (2014)"),AND(BC23="",+$C23="United States (2011)"),AND(BC23="",+$C23="Bolivia (2009)"),AND(BC23="",+$C23="Colombia (2014)"),AND(BC23="",+$C23="El Salvador (2011)"),AND(BC23="",+$C23="Georgia (2013)"),AND(BC23="",+$C23="Mexico (2012)"),AND(BC23="",+$C23="Mexico (2014)"),AND(BC23="",+$C23="Panama (2016)"),AND(BC23="",+$C23="Peru (2009)"),AND(BC23="",+$C23="Peru (2011)"))</formula>
    </cfRule>
  </conditionalFormatting>
  <conditionalFormatting sqref="BH23">
    <cfRule type="expression" dxfId="1532" priority="109">
      <formula>AND(BH23="",+$C23="Argentina (2012)")</formula>
    </cfRule>
  </conditionalFormatting>
  <conditionalFormatting sqref="BH23">
    <cfRule type="expression" dxfId="1531" priority="110">
      <formula>AND(BH23="",+$C23="Ethiopia (2010)")</formula>
    </cfRule>
    <cfRule type="expression" dxfId="1530" priority="111">
      <formula>OR(AND(BH23="",+$C23="Albania (2015)"),AND(BH23="",+$C23="Croatia (2014)"),AND(BH23="",+$C23="Poland (2014)"),AND(BH23="",+$C23="United States (2011)"),AND(BH23="",+$C23="Bolivia (2009)"),AND(BH23="",+$C23="Colombia (2014)"),AND(BH23="",+$C23="El Salvador (2011)"),AND(BH23="",+$C23="Georgia (2013)"),AND(BH23="",+$C23="Mexico (2012)"),AND(BH23="",+$C23="Mexico (2014)"),AND(BH23="",+$C23="Panama (2016)"),AND(BH23="",+$C23="Peru (2009)"),AND(BH23="",+$C23="Peru (2011)"))</formula>
    </cfRule>
  </conditionalFormatting>
  <conditionalFormatting sqref="BH23">
    <cfRule type="expression" dxfId="1529" priority="107">
      <formula>AND(BH23="",+$C23="Ethiopia (2010)")</formula>
    </cfRule>
    <cfRule type="expression" dxfId="1528" priority="108">
      <formula>OR(AND(BH23="",+$C23="Albania (2015)"),AND(BH23="",+$C23="Croatia (2014)"),AND(BH23="",+$C23="Poland (2014)"),AND(BH23="",+$C23="United States (2011)"),AND(BH23="",+$C23="Bolivia (2009)"),AND(BH23="",+$C23="Colombia (2014)"),AND(BH23="",+$C23="El Salvador (2011)"),AND(BH23="",+$C23="Georgia (2013)"),AND(BH23="",+$C23="Mexico (2012)"),AND(BH23="",+$C23="Mexico (2014)"),AND(BH23="",+$C23="Panama (2016)"),AND(BH23="",+$C23="Peru (2009)"),AND(BH23="",+$C23="Peru (2011)"))</formula>
    </cfRule>
  </conditionalFormatting>
  <conditionalFormatting sqref="T50">
    <cfRule type="expression" dxfId="1527" priority="105">
      <formula>AND(T50="",+$C50="Ethiopia (2010)")</formula>
    </cfRule>
    <cfRule type="expression" dxfId="1526" priority="106">
      <formula>OR(AND(T50="",+$C50="Albania (2015)"),AND(T50="",+$C50="Croatia (2014)"),AND(T50="",+$C50="Poland (2014)"),AND(T50="",+$C50="United States (2011)"),AND(T50="",+$C50="Bolivia (2009)"),AND(T50="",+$C50="Colombia (2014)"),AND(T50="",+$C50="El Salvador (2011)"),AND(T50="",+$C50="Georgia (2013)"),AND(T50="",+$C50="Mexico (2012)"),AND(T50="",+$C50="Mexico (2014)"),AND(T50="",+$C50="Panama (2016)"),AND(T50="",+$C50="Peru (2009)"),AND(T50="",+$C50="Peru (2011)"))</formula>
    </cfRule>
  </conditionalFormatting>
  <conditionalFormatting sqref="T50">
    <cfRule type="expression" dxfId="1525" priority="104">
      <formula>AND(T50="",+$C50="Argentina (2012)")</formula>
    </cfRule>
  </conditionalFormatting>
  <conditionalFormatting sqref="Y50">
    <cfRule type="expression" dxfId="1524" priority="99">
      <formula>AND(Y50="",+$C50="Ethiopia (2010)")</formula>
    </cfRule>
    <cfRule type="expression" dxfId="1523" priority="100">
      <formula>OR(AND(Y50="",+$C50="Albania (2015)"),AND(Y50="",+$C50="Croatia (2014)"),AND(Y50="",+$C50="Poland (2014)"),AND(Y50="",+$C50="United States (2011)"),AND(Y50="",+$C50="Bolivia (2009)"),AND(Y50="",+$C50="Colombia (2014)"),AND(Y50="",+$C50="El Salvador (2011)"),AND(Y50="",+$C50="Georgia (2013)"),AND(Y50="",+$C50="Mexico (2012)"),AND(Y50="",+$C50="Mexico (2014)"),AND(Y50="",+$C50="Panama (2016)"),AND(Y50="",+$C50="Peru (2009)"),AND(Y50="",+$C50="Peru (2011)"))</formula>
    </cfRule>
  </conditionalFormatting>
  <conditionalFormatting sqref="Y50">
    <cfRule type="expression" dxfId="1522" priority="98">
      <formula>AND(Y50="",+$C50="Argentina (2012)")</formula>
    </cfRule>
  </conditionalFormatting>
  <conditionalFormatting sqref="AD50">
    <cfRule type="expression" dxfId="1521" priority="96">
      <formula>AND(AD50="",+$C50="Ethiopia (2010)")</formula>
    </cfRule>
    <cfRule type="expression" dxfId="1520" priority="97">
      <formula>OR(AND(AD50="",+$C50="Albania (2015)"),AND(AD50="",+$C50="Croatia (2014)"),AND(AD50="",+$C50="Poland (2014)"),AND(AD50="",+$C50="United States (2011)"),AND(AD50="",+$C50="Bolivia (2009)"),AND(AD50="",+$C50="Colombia (2014)"),AND(AD50="",+$C50="El Salvador (2011)"),AND(AD50="",+$C50="Georgia (2013)"),AND(AD50="",+$C50="Mexico (2012)"),AND(AD50="",+$C50="Mexico (2014)"),AND(AD50="",+$C50="Panama (2016)"),AND(AD50="",+$C50="Peru (2009)"),AND(AD50="",+$C50="Peru (2011)"))</formula>
    </cfRule>
  </conditionalFormatting>
  <conditionalFormatting sqref="AD50">
    <cfRule type="expression" dxfId="1519" priority="95">
      <formula>AND(AD50="",+$C50="Argentina (2012)")</formula>
    </cfRule>
  </conditionalFormatting>
  <conditionalFormatting sqref="AI50">
    <cfRule type="expression" dxfId="1518" priority="92">
      <formula>AND(AI50="",+$C50="Argentina (2012)")</formula>
    </cfRule>
  </conditionalFormatting>
  <conditionalFormatting sqref="AI50">
    <cfRule type="expression" dxfId="1517" priority="93">
      <formula>AND(AI50="",+$C50="Ethiopia (2010)")</formula>
    </cfRule>
    <cfRule type="expression" dxfId="1516" priority="94">
      <formula>OR(AND(AI50="",+$C50="Albania (2015)"),AND(AI50="",+$C50="Croatia (2014)"),AND(AI50="",+$C50="Poland (2014)"),AND(AI50="",+$C50="United States (2011)"),AND(AI50="",+$C50="Bolivia (2009)"),AND(AI50="",+$C50="Colombia (2014)"),AND(AI50="",+$C50="El Salvador (2011)"),AND(AI50="",+$C50="Georgia (2013)"),AND(AI50="",+$C50="Mexico (2012)"),AND(AI50="",+$C50="Mexico (2014)"),AND(AI50="",+$C50="Panama (2016)"),AND(AI50="",+$C50="Peru (2009)"),AND(AI50="",+$C50="Peru (2011)"))</formula>
    </cfRule>
  </conditionalFormatting>
  <conditionalFormatting sqref="AI50">
    <cfRule type="expression" dxfId="1515" priority="90">
      <formula>AND(AI50="",+$C50="Ethiopia (2010)")</formula>
    </cfRule>
    <cfRule type="expression" dxfId="1514" priority="91">
      <formula>OR(AND(AI50="",+$C50="Albania (2015)"),AND(AI50="",+$C50="Croatia (2014)"),AND(AI50="",+$C50="Poland (2014)"),AND(AI50="",+$C50="United States (2011)"),AND(AI50="",+$C50="Bolivia (2009)"),AND(AI50="",+$C50="Colombia (2014)"),AND(AI50="",+$C50="El Salvador (2011)"),AND(AI50="",+$C50="Georgia (2013)"),AND(AI50="",+$C50="Mexico (2012)"),AND(AI50="",+$C50="Mexico (2014)"),AND(AI50="",+$C50="Panama (2016)"),AND(AI50="",+$C50="Peru (2009)"),AND(AI50="",+$C50="Peru (2011)"))</formula>
    </cfRule>
  </conditionalFormatting>
  <conditionalFormatting sqref="AN50">
    <cfRule type="expression" dxfId="1513" priority="82">
      <formula>AND(AN50="",+$C50="Argentina (2012)")</formula>
    </cfRule>
  </conditionalFormatting>
  <conditionalFormatting sqref="AN50">
    <cfRule type="expression" dxfId="1512" priority="83">
      <formula>AND(AN50="",+$C50="Ethiopia (2010)")</formula>
    </cfRule>
    <cfRule type="expression" dxfId="1511" priority="84">
      <formula>OR(AND(AN50="",+$C50="Albania (2015)"),AND(AN50="",+$C50="Croatia (2014)"),AND(AN50="",+$C50="Poland (2014)"),AND(AN50="",+$C50="United States (2011)"),AND(AN50="",+$C50="Bolivia (2009)"),AND(AN50="",+$C50="Colombia (2014)"),AND(AN50="",+$C50="El Salvador (2011)"),AND(AN50="",+$C50="Georgia (2013)"),AND(AN50="",+$C50="Mexico (2012)"),AND(AN50="",+$C50="Mexico (2014)"),AND(AN50="",+$C50="Panama (2016)"),AND(AN50="",+$C50="Peru (2009)"),AND(AN50="",+$C50="Peru (2011)"))</formula>
    </cfRule>
  </conditionalFormatting>
  <conditionalFormatting sqref="AN50">
    <cfRule type="expression" dxfId="1510" priority="80">
      <formula>AND(AN50="",+$C50="Ethiopia (2010)")</formula>
    </cfRule>
    <cfRule type="expression" dxfId="1509" priority="81">
      <formula>OR(AND(AN50="",+$C50="Albania (2015)"),AND(AN50="",+$C50="Croatia (2014)"),AND(AN50="",+$C50="Poland (2014)"),AND(AN50="",+$C50="United States (2011)"),AND(AN50="",+$C50="Bolivia (2009)"),AND(AN50="",+$C50="Colombia (2014)"),AND(AN50="",+$C50="El Salvador (2011)"),AND(AN50="",+$C50="Georgia (2013)"),AND(AN50="",+$C50="Mexico (2012)"),AND(AN50="",+$C50="Mexico (2014)"),AND(AN50="",+$C50="Panama (2016)"),AND(AN50="",+$C50="Peru (2009)"),AND(AN50="",+$C50="Peru (2011)"))</formula>
    </cfRule>
  </conditionalFormatting>
  <conditionalFormatting sqref="AS50">
    <cfRule type="expression" dxfId="1508" priority="77">
      <formula>AND(AS50="",+$C50="Argentina (2012)")</formula>
    </cfRule>
  </conditionalFormatting>
  <conditionalFormatting sqref="AS50">
    <cfRule type="expression" dxfId="1507" priority="78">
      <formula>AND(AS50="",+$C50="Ethiopia (2010)")</formula>
    </cfRule>
    <cfRule type="expression" dxfId="1506" priority="79">
      <formula>OR(AND(AS50="",+$C50="Albania (2015)"),AND(AS50="",+$C50="Croatia (2014)"),AND(AS50="",+$C50="Poland (2014)"),AND(AS50="",+$C50="United States (2011)"),AND(AS50="",+$C50="Bolivia (2009)"),AND(AS50="",+$C50="Colombia (2014)"),AND(AS50="",+$C50="El Salvador (2011)"),AND(AS50="",+$C50="Georgia (2013)"),AND(AS50="",+$C50="Mexico (2012)"),AND(AS50="",+$C50="Mexico (2014)"),AND(AS50="",+$C50="Panama (2016)"),AND(AS50="",+$C50="Peru (2009)"),AND(AS50="",+$C50="Peru (2011)"))</formula>
    </cfRule>
  </conditionalFormatting>
  <conditionalFormatting sqref="AS50">
    <cfRule type="expression" dxfId="1505" priority="75">
      <formula>AND(AS50="",+$C50="Ethiopia (2010)")</formula>
    </cfRule>
    <cfRule type="expression" dxfId="1504" priority="76">
      <formula>OR(AND(AS50="",+$C50="Albania (2015)"),AND(AS50="",+$C50="Croatia (2014)"),AND(AS50="",+$C50="Poland (2014)"),AND(AS50="",+$C50="United States (2011)"),AND(AS50="",+$C50="Bolivia (2009)"),AND(AS50="",+$C50="Colombia (2014)"),AND(AS50="",+$C50="El Salvador (2011)"),AND(AS50="",+$C50="Georgia (2013)"),AND(AS50="",+$C50="Mexico (2012)"),AND(AS50="",+$C50="Mexico (2014)"),AND(AS50="",+$C50="Panama (2016)"),AND(AS50="",+$C50="Peru (2009)"),AND(AS50="",+$C50="Peru (2011)"))</formula>
    </cfRule>
  </conditionalFormatting>
  <conditionalFormatting sqref="AX50">
    <cfRule type="expression" dxfId="1503" priority="72">
      <formula>AND(AX50="",+$C50="Argentina (2012)")</formula>
    </cfRule>
  </conditionalFormatting>
  <conditionalFormatting sqref="AX50">
    <cfRule type="expression" dxfId="1502" priority="73">
      <formula>AND(AX50="",+$C50="Ethiopia (2010)")</formula>
    </cfRule>
    <cfRule type="expression" dxfId="1501" priority="74">
      <formula>OR(AND(AX50="",+$C50="Albania (2015)"),AND(AX50="",+$C50="Croatia (2014)"),AND(AX50="",+$C50="Poland (2014)"),AND(AX50="",+$C50="United States (2011)"),AND(AX50="",+$C50="Bolivia (2009)"),AND(AX50="",+$C50="Colombia (2014)"),AND(AX50="",+$C50="El Salvador (2011)"),AND(AX50="",+$C50="Georgia (2013)"),AND(AX50="",+$C50="Mexico (2012)"),AND(AX50="",+$C50="Mexico (2014)"),AND(AX50="",+$C50="Panama (2016)"),AND(AX50="",+$C50="Peru (2009)"),AND(AX50="",+$C50="Peru (2011)"))</formula>
    </cfRule>
  </conditionalFormatting>
  <conditionalFormatting sqref="AX50">
    <cfRule type="expression" dxfId="1500" priority="70">
      <formula>AND(AX50="",+$C50="Ethiopia (2010)")</formula>
    </cfRule>
    <cfRule type="expression" dxfId="1499" priority="71">
      <formula>OR(AND(AX50="",+$C50="Albania (2015)"),AND(AX50="",+$C50="Croatia (2014)"),AND(AX50="",+$C50="Poland (2014)"),AND(AX50="",+$C50="United States (2011)"),AND(AX50="",+$C50="Bolivia (2009)"),AND(AX50="",+$C50="Colombia (2014)"),AND(AX50="",+$C50="El Salvador (2011)"),AND(AX50="",+$C50="Georgia (2013)"),AND(AX50="",+$C50="Mexico (2012)"),AND(AX50="",+$C50="Mexico (2014)"),AND(AX50="",+$C50="Panama (2016)"),AND(AX50="",+$C50="Peru (2009)"),AND(AX50="",+$C50="Peru (2011)"))</formula>
    </cfRule>
  </conditionalFormatting>
  <conditionalFormatting sqref="BC50">
    <cfRule type="expression" dxfId="1498" priority="62">
      <formula>AND(BC50="",+$C50="Argentina (2012)")</formula>
    </cfRule>
  </conditionalFormatting>
  <conditionalFormatting sqref="BC50">
    <cfRule type="expression" dxfId="1497" priority="63">
      <formula>AND(BC50="",+$C50="Ethiopia (2010)")</formula>
    </cfRule>
    <cfRule type="expression" dxfId="1496" priority="64">
      <formula>OR(AND(BC50="",+$C50="Albania (2015)"),AND(BC50="",+$C50="Croatia (2014)"),AND(BC50="",+$C50="Poland (2014)"),AND(BC50="",+$C50="United States (2011)"),AND(BC50="",+$C50="Bolivia (2009)"),AND(BC50="",+$C50="Colombia (2014)"),AND(BC50="",+$C50="El Salvador (2011)"),AND(BC50="",+$C50="Georgia (2013)"),AND(BC50="",+$C50="Mexico (2012)"),AND(BC50="",+$C50="Mexico (2014)"),AND(BC50="",+$C50="Panama (2016)"),AND(BC50="",+$C50="Peru (2009)"),AND(BC50="",+$C50="Peru (2011)"))</formula>
    </cfRule>
  </conditionalFormatting>
  <conditionalFormatting sqref="BC50">
    <cfRule type="expression" dxfId="1495" priority="60">
      <formula>AND(BC50="",+$C50="Ethiopia (2010)")</formula>
    </cfRule>
    <cfRule type="expression" dxfId="1494" priority="61">
      <formula>OR(AND(BC50="",+$C50="Albania (2015)"),AND(BC50="",+$C50="Croatia (2014)"),AND(BC50="",+$C50="Poland (2014)"),AND(BC50="",+$C50="United States (2011)"),AND(BC50="",+$C50="Bolivia (2009)"),AND(BC50="",+$C50="Colombia (2014)"),AND(BC50="",+$C50="El Salvador (2011)"),AND(BC50="",+$C50="Georgia (2013)"),AND(BC50="",+$C50="Mexico (2012)"),AND(BC50="",+$C50="Mexico (2014)"),AND(BC50="",+$C50="Panama (2016)"),AND(BC50="",+$C50="Peru (2009)"),AND(BC50="",+$C50="Peru (2011)"))</formula>
    </cfRule>
  </conditionalFormatting>
  <conditionalFormatting sqref="BH50">
    <cfRule type="expression" dxfId="1493" priority="57">
      <formula>AND(BH50="",+$C50="Argentina (2012)")</formula>
    </cfRule>
  </conditionalFormatting>
  <conditionalFormatting sqref="BH50">
    <cfRule type="expression" dxfId="1492" priority="58">
      <formula>AND(BH50="",+$C50="Ethiopia (2010)")</formula>
    </cfRule>
    <cfRule type="expression" dxfId="1491" priority="59">
      <formula>OR(AND(BH50="",+$C50="Albania (2015)"),AND(BH50="",+$C50="Croatia (2014)"),AND(BH50="",+$C50="Poland (2014)"),AND(BH50="",+$C50="United States (2011)"),AND(BH50="",+$C50="Bolivia (2009)"),AND(BH50="",+$C50="Colombia (2014)"),AND(BH50="",+$C50="El Salvador (2011)"),AND(BH50="",+$C50="Georgia (2013)"),AND(BH50="",+$C50="Mexico (2012)"),AND(BH50="",+$C50="Mexico (2014)"),AND(BH50="",+$C50="Panama (2016)"),AND(BH50="",+$C50="Peru (2009)"),AND(BH50="",+$C50="Peru (2011)"))</formula>
    </cfRule>
  </conditionalFormatting>
  <conditionalFormatting sqref="BH50">
    <cfRule type="expression" dxfId="1490" priority="55">
      <formula>AND(BH50="",+$C50="Ethiopia (2010)")</formula>
    </cfRule>
    <cfRule type="expression" dxfId="1489" priority="56">
      <formula>OR(AND(BH50="",+$C50="Albania (2015)"),AND(BH50="",+$C50="Croatia (2014)"),AND(BH50="",+$C50="Poland (2014)"),AND(BH50="",+$C50="United States (2011)"),AND(BH50="",+$C50="Bolivia (2009)"),AND(BH50="",+$C50="Colombia (2014)"),AND(BH50="",+$C50="El Salvador (2011)"),AND(BH50="",+$C50="Georgia (2013)"),AND(BH50="",+$C50="Mexico (2012)"),AND(BH50="",+$C50="Mexico (2014)"),AND(BH50="",+$C50="Panama (2016)"),AND(BH50="",+$C50="Peru (2009)"),AND(BH50="",+$C50="Peru (2011)"))</formula>
    </cfRule>
  </conditionalFormatting>
  <conditionalFormatting sqref="M27">
    <cfRule type="expression" dxfId="1488" priority="54">
      <formula>AND(M27="",+$C27="Argentina (2012)")</formula>
    </cfRule>
  </conditionalFormatting>
  <conditionalFormatting sqref="M27">
    <cfRule type="expression" dxfId="1487" priority="53">
      <formula>OR(AND(M27="",+$C27="Albania (2015)"),AND(M27="",+$C27="Croatia (2014)"),AND(M27="",+$C27="Poland (2014)"),AND(M27="",+$C27="United States (2011)"),AND(M27="",+$C27="Bolivia (2009)"),AND(M27="",+$C27="Colombia (2014)"),AND(M27="",+$C27="El Salvador (2011)"),AND(M27="",+$C27="Georgia (2013)"),AND(M27="",+$C27="Mexico (2012)"),AND(M27="",+$C27="Mexico (2014)"),AND(M27="",+$C27="Panama (2016)"),AND(M27="",+$C27="Peru (2009)"),AND(M27="",+$C27="Peru (2011)"))</formula>
    </cfRule>
  </conditionalFormatting>
  <hyperlinks>
    <hyperlink ref="A1" location="Contents!A1" display="Go to Contents" xr:uid="{00000000-0004-0000-0800-000000000000}"/>
  </hyperlink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A2ABE-77D9-4D4B-92CD-CAD262DA44AE}">
  <sheetPr>
    <pageSetUpPr autoPageBreaks="0"/>
  </sheetPr>
  <dimension ref="A1:BV180"/>
  <sheetViews>
    <sheetView showGridLines="0" topLeftCell="AL1" zoomScale="62" zoomScaleNormal="89" workbookViewId="0">
      <selection activeCell="BJ23" sqref="BJ23"/>
    </sheetView>
  </sheetViews>
  <sheetFormatPr baseColWidth="10" defaultColWidth="11.33203125" defaultRowHeight="15"/>
  <cols>
    <col min="1" max="2" width="5" style="24" customWidth="1" collapsed="1"/>
    <col min="3" max="3" width="24.1640625" style="54" customWidth="1" collapsed="1"/>
    <col min="4" max="5" width="17.33203125" style="54" customWidth="1" collapsed="1"/>
    <col min="6" max="6" width="17.33203125" style="24" customWidth="1" collapsed="1"/>
    <col min="7" max="7" width="26.6640625" style="24" customWidth="1" collapsed="1"/>
    <col min="8" max="10" width="13.33203125" style="24" customWidth="1" collapsed="1"/>
    <col min="11" max="12" width="15.33203125" style="24" customWidth="1" collapsed="1"/>
    <col min="13" max="13" width="21.83203125" style="24" customWidth="1" collapsed="1"/>
    <col min="14" max="14" width="2.83203125" style="24" customWidth="1" collapsed="1"/>
    <col min="15" max="16" width="11" style="54" customWidth="1" collapsed="1"/>
    <col min="17" max="17" width="17.33203125" style="54" customWidth="1" collapsed="1"/>
    <col min="18" max="18" width="18" style="54" customWidth="1" collapsed="1"/>
    <col min="19" max="19" width="1.6640625" style="54" customWidth="1" collapsed="1"/>
    <col min="20" max="21" width="11" style="54" customWidth="1" collapsed="1"/>
    <col min="22" max="22" width="19.6640625" style="54" customWidth="1" collapsed="1"/>
    <col min="23" max="23" width="17.83203125" style="54" customWidth="1" collapsed="1"/>
    <col min="24" max="24" width="1.6640625" style="54" customWidth="1" collapsed="1"/>
    <col min="25" max="25" width="11" style="54" customWidth="1" collapsed="1"/>
    <col min="26" max="26" width="11.5" style="54" customWidth="1" collapsed="1"/>
    <col min="27" max="28" width="18.33203125" style="54" customWidth="1" collapsed="1"/>
    <col min="29" max="29" width="2.33203125" style="54" customWidth="1" collapsed="1"/>
    <col min="30" max="30" width="9.83203125" style="24" customWidth="1" collapsed="1"/>
    <col min="31" max="31" width="12" style="24" customWidth="1" collapsed="1"/>
    <col min="32" max="32" width="17.33203125" style="24" customWidth="1" collapsed="1"/>
    <col min="33" max="33" width="18.1640625" style="24" customWidth="1" collapsed="1"/>
    <col min="34" max="34" width="1.6640625" style="24" customWidth="1" collapsed="1"/>
    <col min="35" max="35" width="9.83203125" style="24" customWidth="1" collapsed="1"/>
    <col min="36" max="36" width="12" style="24" customWidth="1" collapsed="1"/>
    <col min="37" max="37" width="17.33203125" style="24" customWidth="1" collapsed="1"/>
    <col min="38" max="38" width="17.1640625" style="24" customWidth="1" collapsed="1"/>
    <col min="39" max="39" width="1.6640625" style="24" customWidth="1" collapsed="1"/>
    <col min="40" max="40" width="9.83203125" style="24" customWidth="1" collapsed="1"/>
    <col min="41" max="41" width="11.6640625" style="24" customWidth="1" collapsed="1"/>
    <col min="42" max="42" width="17.33203125" style="24" customWidth="1" collapsed="1"/>
    <col min="43" max="43" width="17.6640625" style="24" customWidth="1" collapsed="1"/>
    <col min="44" max="44" width="2.33203125" style="54" customWidth="1" collapsed="1"/>
    <col min="45" max="45" width="9.83203125" style="24" customWidth="1" collapsed="1"/>
    <col min="46" max="46" width="12.1640625" style="24" customWidth="1" collapsed="1"/>
    <col min="47" max="47" width="17.33203125" style="24" customWidth="1" collapsed="1"/>
    <col min="48" max="48" width="18" style="24" customWidth="1" collapsed="1"/>
    <col min="49" max="49" width="1.6640625" style="24" customWidth="1" collapsed="1"/>
    <col min="50" max="50" width="9.83203125" style="24" customWidth="1" collapsed="1"/>
    <col min="51" max="51" width="12.33203125" style="24" customWidth="1" collapsed="1"/>
    <col min="52" max="52" width="17.33203125" style="24" customWidth="1" collapsed="1"/>
    <col min="53" max="53" width="18.83203125" style="24" customWidth="1" collapsed="1"/>
    <col min="54" max="54" width="1.6640625" style="24" customWidth="1" collapsed="1"/>
    <col min="55" max="55" width="9.83203125" style="24" customWidth="1" collapsed="1"/>
    <col min="56" max="56" width="12.83203125" style="24" customWidth="1" collapsed="1"/>
    <col min="57" max="57" width="17.33203125" style="24" customWidth="1" collapsed="1"/>
    <col min="58" max="58" width="17.83203125" style="24" customWidth="1" collapsed="1"/>
    <col min="59" max="59" width="11.33203125" style="24" collapsed="1"/>
    <col min="60" max="74" width="11.33203125" style="24"/>
    <col min="75" max="16384" width="11.33203125" style="24" collapsed="1"/>
  </cols>
  <sheetData>
    <row r="1" spans="1:58" ht="41" customHeight="1">
      <c r="A1" s="108" t="s">
        <v>209</v>
      </c>
    </row>
    <row r="2" spans="1:58" ht="41" customHeight="1">
      <c r="A2" s="108"/>
    </row>
    <row r="3" spans="1:58" ht="21">
      <c r="B3" s="1" t="s">
        <v>449</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row>
    <row r="4" spans="1:58" ht="16" customHeight="1">
      <c r="B4" s="106" t="s">
        <v>0</v>
      </c>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row>
    <row r="5" spans="1:58" s="26" customFormat="1" ht="16" customHeight="1" thickBot="1">
      <c r="A5" s="28"/>
      <c r="B5" s="28"/>
      <c r="C5" s="99"/>
      <c r="D5" s="101"/>
      <c r="E5" s="101"/>
      <c r="F5" s="100"/>
      <c r="G5" s="102"/>
      <c r="H5" s="100"/>
      <c r="I5" s="100"/>
      <c r="J5" s="97"/>
      <c r="K5" s="100"/>
      <c r="L5" s="100"/>
      <c r="M5" s="100"/>
      <c r="O5" s="99"/>
      <c r="P5" s="99"/>
      <c r="Q5" s="99"/>
      <c r="R5" s="99"/>
      <c r="S5" s="99"/>
      <c r="T5" s="99"/>
      <c r="U5" s="99"/>
      <c r="V5" s="99"/>
      <c r="W5" s="99"/>
      <c r="X5" s="99"/>
      <c r="Y5" s="99"/>
      <c r="Z5" s="99"/>
      <c r="AA5" s="99"/>
      <c r="AB5" s="99"/>
      <c r="AC5" s="99"/>
      <c r="AD5" s="100"/>
      <c r="AE5" s="100"/>
      <c r="AF5" s="100"/>
      <c r="AG5" s="100"/>
      <c r="AH5" s="100"/>
      <c r="AI5" s="100"/>
      <c r="AJ5" s="100"/>
      <c r="AK5" s="100"/>
      <c r="AL5" s="100"/>
      <c r="AM5" s="100"/>
      <c r="AN5" s="100"/>
      <c r="AO5" s="100"/>
      <c r="AP5" s="100"/>
      <c r="AQ5" s="100"/>
      <c r="AR5" s="99"/>
      <c r="AS5" s="100"/>
      <c r="AT5" s="100"/>
      <c r="AU5" s="100"/>
      <c r="AV5" s="100"/>
      <c r="AW5" s="100"/>
      <c r="AX5" s="100"/>
      <c r="AY5" s="100"/>
      <c r="AZ5" s="100"/>
      <c r="BA5" s="100"/>
      <c r="BB5" s="100"/>
      <c r="BC5" s="100"/>
      <c r="BD5" s="100"/>
      <c r="BE5" s="100"/>
      <c r="BF5" s="100"/>
    </row>
    <row r="6" spans="1:58" ht="26.5" customHeight="1" thickBot="1">
      <c r="C6" s="1174" t="s">
        <v>3</v>
      </c>
      <c r="D6" s="1223" t="s">
        <v>1</v>
      </c>
      <c r="E6" s="1174" t="s">
        <v>4</v>
      </c>
      <c r="F6" s="1225" t="s">
        <v>85</v>
      </c>
      <c r="G6" s="1174" t="s">
        <v>240</v>
      </c>
      <c r="H6" s="1227" t="s">
        <v>402</v>
      </c>
      <c r="I6" s="1226" t="s">
        <v>360</v>
      </c>
      <c r="J6" s="1226" t="s">
        <v>298</v>
      </c>
      <c r="K6" s="1227" t="s">
        <v>244</v>
      </c>
      <c r="L6" s="1226" t="s">
        <v>361</v>
      </c>
      <c r="M6" s="1232" t="s">
        <v>410</v>
      </c>
      <c r="N6" s="94"/>
      <c r="O6" s="1241" t="s">
        <v>266</v>
      </c>
      <c r="P6" s="1241"/>
      <c r="Q6" s="1241"/>
      <c r="R6" s="1241"/>
      <c r="S6" s="1241"/>
      <c r="T6" s="1241"/>
      <c r="U6" s="1241"/>
      <c r="V6" s="1241"/>
      <c r="W6" s="1241"/>
      <c r="X6" s="1241"/>
      <c r="Y6" s="1241"/>
      <c r="Z6" s="1241"/>
      <c r="AA6" s="1241"/>
      <c r="AB6" s="1241"/>
      <c r="AC6" s="1241"/>
      <c r="AD6" s="1241"/>
      <c r="AE6" s="1241"/>
      <c r="AF6" s="1241"/>
      <c r="AG6" s="1241"/>
      <c r="AH6" s="1241"/>
      <c r="AI6" s="1241"/>
      <c r="AJ6" s="1241"/>
      <c r="AK6" s="1241"/>
      <c r="AL6" s="1241"/>
      <c r="AM6" s="1241"/>
      <c r="AN6" s="1241"/>
      <c r="AO6" s="1241"/>
      <c r="AP6" s="1241"/>
      <c r="AQ6" s="1241"/>
      <c r="AR6" s="1241"/>
      <c r="AS6" s="1241"/>
      <c r="AT6" s="1241"/>
      <c r="AU6" s="1241"/>
      <c r="AV6" s="1241"/>
      <c r="AW6" s="1241"/>
      <c r="AX6" s="1241"/>
      <c r="AY6" s="1241"/>
      <c r="AZ6" s="1241"/>
      <c r="BA6" s="1241"/>
      <c r="BB6" s="1241"/>
      <c r="BC6" s="1241"/>
      <c r="BD6" s="1241"/>
      <c r="BE6" s="1241"/>
      <c r="BF6" s="1241"/>
    </row>
    <row r="7" spans="1:58" s="27" customFormat="1" ht="15" customHeight="1">
      <c r="C7" s="1174"/>
      <c r="D7" s="1223"/>
      <c r="E7" s="1174"/>
      <c r="F7" s="1225"/>
      <c r="G7" s="1174"/>
      <c r="H7" s="1227"/>
      <c r="I7" s="1227"/>
      <c r="J7" s="1227"/>
      <c r="K7" s="1227"/>
      <c r="L7" s="1227"/>
      <c r="M7" s="1232"/>
      <c r="N7" s="240"/>
      <c r="O7" s="1235">
        <v>1.9</v>
      </c>
      <c r="P7" s="1236"/>
      <c r="Q7" s="1236"/>
      <c r="R7" s="1236"/>
      <c r="S7" s="1236"/>
      <c r="T7" s="1236"/>
      <c r="U7" s="1236"/>
      <c r="V7" s="1236"/>
      <c r="W7" s="1236"/>
      <c r="X7" s="1236"/>
      <c r="Y7" s="1236"/>
      <c r="Z7" s="1236"/>
      <c r="AA7" s="1236"/>
      <c r="AB7" s="1236"/>
      <c r="AC7" s="240"/>
      <c r="AD7" s="1236">
        <v>3.2</v>
      </c>
      <c r="AE7" s="1236"/>
      <c r="AF7" s="1236"/>
      <c r="AG7" s="1236"/>
      <c r="AH7" s="1236"/>
      <c r="AI7" s="1236"/>
      <c r="AJ7" s="1236"/>
      <c r="AK7" s="1236"/>
      <c r="AL7" s="1236"/>
      <c r="AM7" s="1236"/>
      <c r="AN7" s="1236"/>
      <c r="AO7" s="1236"/>
      <c r="AP7" s="1236"/>
      <c r="AQ7" s="1237"/>
      <c r="AR7" s="240"/>
      <c r="AS7" s="1235">
        <v>5.5</v>
      </c>
      <c r="AT7" s="1236"/>
      <c r="AU7" s="1236"/>
      <c r="AV7" s="1236"/>
      <c r="AW7" s="1236"/>
      <c r="AX7" s="1236"/>
      <c r="AY7" s="1236"/>
      <c r="AZ7" s="1236"/>
      <c r="BA7" s="1236"/>
      <c r="BB7" s="1236"/>
      <c r="BC7" s="1236"/>
      <c r="BD7" s="1236"/>
      <c r="BE7" s="1236"/>
      <c r="BF7" s="1237"/>
    </row>
    <row r="8" spans="1:58" s="27" customFormat="1" ht="15.75" customHeight="1" thickBot="1">
      <c r="C8" s="1174"/>
      <c r="D8" s="1223"/>
      <c r="E8" s="1174"/>
      <c r="F8" s="1225"/>
      <c r="G8" s="1174"/>
      <c r="H8" s="1227"/>
      <c r="I8" s="1227"/>
      <c r="J8" s="1227"/>
      <c r="K8" s="1227"/>
      <c r="L8" s="1227"/>
      <c r="M8" s="1232"/>
      <c r="N8" s="240"/>
      <c r="O8" s="1238" t="s">
        <v>411</v>
      </c>
      <c r="P8" s="1239"/>
      <c r="Q8" s="1239"/>
      <c r="R8" s="1239"/>
      <c r="S8" s="1239"/>
      <c r="T8" s="1239"/>
      <c r="U8" s="1239"/>
      <c r="V8" s="1239"/>
      <c r="W8" s="1239"/>
      <c r="X8" s="1239"/>
      <c r="Y8" s="1239"/>
      <c r="Z8" s="1239"/>
      <c r="AA8" s="1239"/>
      <c r="AB8" s="1240"/>
      <c r="AC8" s="240"/>
      <c r="AD8" s="1238" t="s">
        <v>411</v>
      </c>
      <c r="AE8" s="1239"/>
      <c r="AF8" s="1239"/>
      <c r="AG8" s="1239"/>
      <c r="AH8" s="1239"/>
      <c r="AI8" s="1239"/>
      <c r="AJ8" s="1239"/>
      <c r="AK8" s="1239"/>
      <c r="AL8" s="1239"/>
      <c r="AM8" s="1239"/>
      <c r="AN8" s="1239"/>
      <c r="AO8" s="1239"/>
      <c r="AP8" s="1239"/>
      <c r="AQ8" s="1240"/>
      <c r="AR8" s="240"/>
      <c r="AS8" s="1238" t="s">
        <v>411</v>
      </c>
      <c r="AT8" s="1239"/>
      <c r="AU8" s="1239"/>
      <c r="AV8" s="1239"/>
      <c r="AW8" s="1239"/>
      <c r="AX8" s="1239"/>
      <c r="AY8" s="1239"/>
      <c r="AZ8" s="1239"/>
      <c r="BA8" s="1239"/>
      <c r="BB8" s="1239"/>
      <c r="BC8" s="1239"/>
      <c r="BD8" s="1239"/>
      <c r="BE8" s="1239"/>
      <c r="BF8" s="1240"/>
    </row>
    <row r="9" spans="1:58" s="27" customFormat="1" ht="21.75" customHeight="1" thickBot="1">
      <c r="C9" s="1174"/>
      <c r="D9" s="1223"/>
      <c r="E9" s="1174"/>
      <c r="F9" s="1225"/>
      <c r="G9" s="1174"/>
      <c r="H9" s="1227"/>
      <c r="I9" s="1227"/>
      <c r="J9" s="1227"/>
      <c r="K9" s="1227"/>
      <c r="L9" s="1227"/>
      <c r="M9" s="1232"/>
      <c r="N9" s="240"/>
      <c r="O9" s="1229" t="s">
        <v>9</v>
      </c>
      <c r="P9" s="1230"/>
      <c r="Q9" s="1230"/>
      <c r="R9" s="1231"/>
      <c r="S9" s="240"/>
      <c r="T9" s="1229" t="s">
        <v>6</v>
      </c>
      <c r="U9" s="1230"/>
      <c r="V9" s="1230"/>
      <c r="W9" s="1231"/>
      <c r="X9" s="240"/>
      <c r="Y9" s="1229" t="s">
        <v>7</v>
      </c>
      <c r="Z9" s="1230"/>
      <c r="AA9" s="1230"/>
      <c r="AB9" s="1231"/>
      <c r="AC9" s="240"/>
      <c r="AD9" s="1229" t="s">
        <v>9</v>
      </c>
      <c r="AE9" s="1230"/>
      <c r="AF9" s="1230"/>
      <c r="AG9" s="1231"/>
      <c r="AH9" s="240"/>
      <c r="AI9" s="1229" t="s">
        <v>6</v>
      </c>
      <c r="AJ9" s="1230"/>
      <c r="AK9" s="1230"/>
      <c r="AL9" s="1231"/>
      <c r="AM9" s="240"/>
      <c r="AN9" s="1229" t="s">
        <v>7</v>
      </c>
      <c r="AO9" s="1230"/>
      <c r="AP9" s="1230"/>
      <c r="AQ9" s="1231"/>
      <c r="AR9" s="240"/>
      <c r="AS9" s="1229" t="s">
        <v>9</v>
      </c>
      <c r="AT9" s="1230"/>
      <c r="AU9" s="1230"/>
      <c r="AV9" s="1231"/>
      <c r="AW9" s="240"/>
      <c r="AX9" s="1229" t="s">
        <v>6</v>
      </c>
      <c r="AY9" s="1230"/>
      <c r="AZ9" s="1230"/>
      <c r="BA9" s="1231"/>
      <c r="BB9" s="240"/>
      <c r="BC9" s="1229" t="s">
        <v>7</v>
      </c>
      <c r="BD9" s="1230"/>
      <c r="BE9" s="1230"/>
      <c r="BF9" s="1231"/>
    </row>
    <row r="10" spans="1:58" s="29" customFormat="1" ht="47" thickTop="1" thickBot="1">
      <c r="C10" s="1175"/>
      <c r="D10" s="1224"/>
      <c r="E10" s="1175"/>
      <c r="F10" s="1185"/>
      <c r="G10" s="1175"/>
      <c r="H10" s="1228"/>
      <c r="I10" s="1228"/>
      <c r="J10" s="1228"/>
      <c r="K10" s="1228"/>
      <c r="L10" s="1228"/>
      <c r="M10" s="1233"/>
      <c r="N10" s="240"/>
      <c r="O10" s="105" t="s">
        <v>230</v>
      </c>
      <c r="P10" s="239" t="s">
        <v>231</v>
      </c>
      <c r="Q10" s="239" t="s">
        <v>432</v>
      </c>
      <c r="R10" s="239" t="s">
        <v>88</v>
      </c>
      <c r="S10" s="103"/>
      <c r="T10" s="105" t="s">
        <v>230</v>
      </c>
      <c r="U10" s="239" t="s">
        <v>231</v>
      </c>
      <c r="V10" s="267" t="s">
        <v>432</v>
      </c>
      <c r="W10" s="105" t="s">
        <v>88</v>
      </c>
      <c r="X10" s="103"/>
      <c r="Y10" s="105" t="s">
        <v>230</v>
      </c>
      <c r="Z10" s="239" t="s">
        <v>231</v>
      </c>
      <c r="AA10" s="267" t="s">
        <v>432</v>
      </c>
      <c r="AB10" s="105" t="s">
        <v>88</v>
      </c>
      <c r="AC10" s="103"/>
      <c r="AD10" s="105" t="s">
        <v>230</v>
      </c>
      <c r="AE10" s="239" t="s">
        <v>231</v>
      </c>
      <c r="AF10" s="267" t="s">
        <v>432</v>
      </c>
      <c r="AG10" s="239" t="s">
        <v>88</v>
      </c>
      <c r="AH10" s="103"/>
      <c r="AI10" s="105" t="s">
        <v>230</v>
      </c>
      <c r="AJ10" s="239" t="s">
        <v>231</v>
      </c>
      <c r="AK10" s="267" t="s">
        <v>432</v>
      </c>
      <c r="AL10" s="105" t="s">
        <v>88</v>
      </c>
      <c r="AM10" s="103"/>
      <c r="AN10" s="105" t="s">
        <v>230</v>
      </c>
      <c r="AO10" s="239" t="s">
        <v>231</v>
      </c>
      <c r="AP10" s="267" t="s">
        <v>432</v>
      </c>
      <c r="AQ10" s="105" t="s">
        <v>88</v>
      </c>
      <c r="AR10" s="103"/>
      <c r="AS10" s="105" t="s">
        <v>230</v>
      </c>
      <c r="AT10" s="239" t="s">
        <v>231</v>
      </c>
      <c r="AU10" s="267" t="s">
        <v>432</v>
      </c>
      <c r="AV10" s="239" t="s">
        <v>88</v>
      </c>
      <c r="AW10" s="103"/>
      <c r="AX10" s="105" t="s">
        <v>230</v>
      </c>
      <c r="AY10" s="239" t="s">
        <v>231</v>
      </c>
      <c r="AZ10" s="267" t="s">
        <v>432</v>
      </c>
      <c r="BA10" s="105" t="s">
        <v>88</v>
      </c>
      <c r="BB10" s="103"/>
      <c r="BC10" s="105" t="s">
        <v>230</v>
      </c>
      <c r="BD10" s="239" t="s">
        <v>231</v>
      </c>
      <c r="BE10" s="267" t="s">
        <v>432</v>
      </c>
      <c r="BF10" s="98" t="s">
        <v>88</v>
      </c>
    </row>
    <row r="11" spans="1:58" s="275" customFormat="1">
      <c r="B11" s="523">
        <f>B10+1</f>
        <v>1</v>
      </c>
      <c r="C11" s="576" t="s">
        <v>709</v>
      </c>
      <c r="D11" s="577" t="s">
        <v>498</v>
      </c>
      <c r="E11" s="565" t="s">
        <v>498</v>
      </c>
      <c r="F11" s="299">
        <v>2880703</v>
      </c>
      <c r="G11" s="654"/>
      <c r="H11" s="315">
        <v>86.675567999999998</v>
      </c>
      <c r="I11" s="315">
        <v>103.44284</v>
      </c>
      <c r="J11" s="316">
        <v>111.40497000000001</v>
      </c>
      <c r="K11" s="316">
        <v>55.653664999999997</v>
      </c>
      <c r="L11" s="316">
        <v>55.587502999999998</v>
      </c>
      <c r="M11" s="654"/>
      <c r="N11" s="307"/>
      <c r="O11" s="653"/>
      <c r="P11" s="653"/>
      <c r="Q11" s="655"/>
      <c r="R11" s="653"/>
      <c r="S11" s="304"/>
      <c r="T11" s="653"/>
      <c r="U11" s="653"/>
      <c r="V11" s="655"/>
      <c r="W11" s="653"/>
      <c r="X11" s="304"/>
      <c r="Y11" s="653"/>
      <c r="Z11" s="653"/>
      <c r="AA11" s="655"/>
      <c r="AB11" s="653"/>
      <c r="AC11" s="317"/>
      <c r="AD11" s="653"/>
      <c r="AE11" s="653"/>
      <c r="AF11" s="655"/>
      <c r="AG11" s="653"/>
      <c r="AH11" s="304"/>
      <c r="AI11" s="653"/>
      <c r="AJ11" s="653"/>
      <c r="AK11" s="655"/>
      <c r="AL11" s="653"/>
      <c r="AM11" s="304"/>
      <c r="AN11" s="653"/>
      <c r="AO11" s="653"/>
      <c r="AP11" s="655"/>
      <c r="AQ11" s="653"/>
      <c r="AR11" s="304"/>
      <c r="AS11" s="653"/>
      <c r="AT11" s="653"/>
      <c r="AU11" s="655"/>
      <c r="AV11" s="653"/>
      <c r="AW11" s="304"/>
      <c r="AX11" s="653"/>
      <c r="AY11" s="653"/>
      <c r="AZ11" s="655"/>
      <c r="BA11" s="653"/>
      <c r="BB11" s="304"/>
      <c r="BC11" s="653"/>
      <c r="BD11" s="653"/>
      <c r="BE11" s="655"/>
      <c r="BF11" s="653"/>
    </row>
    <row r="12" spans="1:58" s="255" customFormat="1" ht="15" customHeight="1">
      <c r="B12" s="523">
        <f t="shared" ref="B12:B19" si="0">B11+1</f>
        <v>2</v>
      </c>
      <c r="C12" s="576" t="s">
        <v>10</v>
      </c>
      <c r="D12" s="289" t="s">
        <v>272</v>
      </c>
      <c r="E12" s="289" t="s">
        <v>504</v>
      </c>
      <c r="F12" s="299">
        <v>36138213</v>
      </c>
      <c r="G12" s="314">
        <v>992338992068.46851</v>
      </c>
      <c r="H12" s="315"/>
      <c r="I12" s="315"/>
      <c r="J12" s="316">
        <v>110.61845069336503</v>
      </c>
      <c r="K12" s="316">
        <v>1.3525982000000001</v>
      </c>
      <c r="L12" s="316">
        <v>2.7683819999999999</v>
      </c>
      <c r="M12" s="314"/>
      <c r="N12" s="307"/>
      <c r="O12" s="283"/>
      <c r="P12" s="283"/>
      <c r="Q12" s="299"/>
      <c r="R12" s="283"/>
      <c r="S12" s="304"/>
      <c r="T12" s="283"/>
      <c r="U12" s="283"/>
      <c r="V12" s="299"/>
      <c r="W12" s="283"/>
      <c r="X12" s="304"/>
      <c r="Y12" s="283"/>
      <c r="Z12" s="283"/>
      <c r="AA12" s="299"/>
      <c r="AB12" s="283"/>
      <c r="AC12" s="317"/>
      <c r="AD12" s="283"/>
      <c r="AE12" s="283"/>
      <c r="AF12" s="299"/>
      <c r="AG12" s="283"/>
      <c r="AH12" s="304"/>
      <c r="AI12" s="283"/>
      <c r="AJ12" s="283"/>
      <c r="AK12" s="299"/>
      <c r="AL12" s="283"/>
      <c r="AM12" s="304"/>
      <c r="AN12" s="283"/>
      <c r="AO12" s="283"/>
      <c r="AP12" s="299"/>
      <c r="AQ12" s="283"/>
      <c r="AR12" s="304"/>
      <c r="AS12" s="283"/>
      <c r="AT12" s="283"/>
      <c r="AU12" s="299"/>
      <c r="AV12" s="283"/>
      <c r="AW12" s="304"/>
      <c r="AX12" s="283"/>
      <c r="AY12" s="283"/>
      <c r="AZ12" s="299"/>
      <c r="BA12" s="283"/>
      <c r="BB12" s="304"/>
      <c r="BC12" s="283"/>
      <c r="BD12" s="283"/>
      <c r="BE12" s="299"/>
      <c r="BF12" s="283"/>
    </row>
    <row r="13" spans="1:58" s="255" customFormat="1" ht="15" customHeight="1">
      <c r="B13" s="523">
        <f t="shared" si="0"/>
        <v>3</v>
      </c>
      <c r="C13" s="576" t="s">
        <v>11</v>
      </c>
      <c r="D13" s="289" t="s">
        <v>499</v>
      </c>
      <c r="E13" s="289" t="s">
        <v>499</v>
      </c>
      <c r="F13" s="299">
        <v>2965466.5331904572</v>
      </c>
      <c r="G13" s="314">
        <v>1314289259225.2319</v>
      </c>
      <c r="H13" s="315">
        <v>76.379600999999994</v>
      </c>
      <c r="I13" s="318">
        <v>107.65000999999999</v>
      </c>
      <c r="J13" s="316">
        <v>107.65000999999999</v>
      </c>
      <c r="K13" s="316">
        <v>196.18862999999999</v>
      </c>
      <c r="L13" s="316">
        <v>183.77959999999999</v>
      </c>
      <c r="M13" s="314">
        <v>7151442593.3304462</v>
      </c>
      <c r="N13" s="307"/>
      <c r="O13" s="283">
        <v>0.12496937414642199</v>
      </c>
      <c r="P13" s="283">
        <v>9.30838007786573E-2</v>
      </c>
      <c r="Q13" s="299">
        <v>257005896.46489748</v>
      </c>
      <c r="R13" s="283">
        <v>3.5937629801375381E-2</v>
      </c>
      <c r="S13" s="304"/>
      <c r="T13" s="283">
        <v>3.91837479721849E-2</v>
      </c>
      <c r="U13" s="283">
        <v>2.3485332941887E-2</v>
      </c>
      <c r="V13" s="299">
        <v>80583377.673371479</v>
      </c>
      <c r="W13" s="283">
        <v>1.126812899938886E-2</v>
      </c>
      <c r="X13" s="304"/>
      <c r="Y13" s="283">
        <v>4.7299200981157898E-2</v>
      </c>
      <c r="Z13" s="283">
        <v>2.7720183440629102E-2</v>
      </c>
      <c r="AA13" s="299">
        <v>97273221.005275309</v>
      </c>
      <c r="AB13" s="283">
        <v>1.360190195695536E-2</v>
      </c>
      <c r="AC13" s="317"/>
      <c r="AD13" s="283">
        <v>0.18686851079271199</v>
      </c>
      <c r="AE13" s="283">
        <v>0.13529417633009</v>
      </c>
      <c r="AF13" s="299">
        <v>647249903.7598989</v>
      </c>
      <c r="AG13" s="283">
        <v>9.0506201415017279E-2</v>
      </c>
      <c r="AH13" s="304"/>
      <c r="AI13" s="283">
        <v>8.78673350215919E-2</v>
      </c>
      <c r="AJ13" s="283">
        <v>5.00054757417367E-2</v>
      </c>
      <c r="AK13" s="299">
        <v>304343005.11684823</v>
      </c>
      <c r="AL13" s="283">
        <v>4.2556868931687093E-2</v>
      </c>
      <c r="AM13" s="304"/>
      <c r="AN13" s="283">
        <v>0.106275029493206</v>
      </c>
      <c r="AO13" s="283">
        <v>6.0011757518488397E-2</v>
      </c>
      <c r="AP13" s="299">
        <v>368101090.5462876</v>
      </c>
      <c r="AQ13" s="283">
        <v>5.1472284891105016E-2</v>
      </c>
      <c r="AR13" s="304"/>
      <c r="AS13" s="283">
        <v>0.29564214979154102</v>
      </c>
      <c r="AT13" s="283">
        <v>0.20895406956434601</v>
      </c>
      <c r="AU13" s="299">
        <v>1760009178.7721448</v>
      </c>
      <c r="AV13" s="283">
        <v>0.24610547533634103</v>
      </c>
      <c r="AW13" s="304"/>
      <c r="AX13" s="283">
        <v>0.20459077892282801</v>
      </c>
      <c r="AY13" s="283">
        <v>0.11571761135456</v>
      </c>
      <c r="AZ13" s="299">
        <v>1217964519.0992408</v>
      </c>
      <c r="BA13" s="283">
        <v>0.17031032595229592</v>
      </c>
      <c r="BB13" s="304"/>
      <c r="BC13" s="283">
        <v>0.24222682231415199</v>
      </c>
      <c r="BD13" s="283">
        <v>0.138646737584598</v>
      </c>
      <c r="BE13" s="299">
        <v>1442018436.5399811</v>
      </c>
      <c r="BF13" s="283">
        <v>0.20164021702206369</v>
      </c>
    </row>
    <row r="14" spans="1:58" s="255" customFormat="1" ht="15" customHeight="1">
      <c r="B14" s="523">
        <f t="shared" si="0"/>
        <v>4</v>
      </c>
      <c r="C14" s="792" t="s">
        <v>713</v>
      </c>
      <c r="D14" s="289">
        <v>2015</v>
      </c>
      <c r="E14" s="289">
        <v>2016</v>
      </c>
      <c r="F14" s="578">
        <v>9489616</v>
      </c>
      <c r="G14" s="654"/>
      <c r="H14" s="822"/>
      <c r="I14" s="823"/>
      <c r="J14" s="824"/>
      <c r="K14" s="316">
        <v>759.62347</v>
      </c>
      <c r="L14" s="316">
        <v>0.18324347999999999</v>
      </c>
      <c r="M14" s="654"/>
      <c r="N14" s="307"/>
      <c r="O14" s="653"/>
      <c r="P14" s="653"/>
      <c r="Q14" s="655"/>
      <c r="R14" s="653"/>
      <c r="S14" s="304"/>
      <c r="T14" s="653"/>
      <c r="U14" s="653"/>
      <c r="V14" s="655"/>
      <c r="W14" s="653"/>
      <c r="X14" s="304"/>
      <c r="Y14" s="653"/>
      <c r="Z14" s="653"/>
      <c r="AA14" s="655"/>
      <c r="AB14" s="653"/>
      <c r="AC14" s="317"/>
      <c r="AD14" s="653"/>
      <c r="AE14" s="653"/>
      <c r="AF14" s="655"/>
      <c r="AG14" s="653"/>
      <c r="AH14" s="304"/>
      <c r="AI14" s="653"/>
      <c r="AJ14" s="653"/>
      <c r="AK14" s="655"/>
      <c r="AL14" s="653"/>
      <c r="AM14" s="304"/>
      <c r="AN14" s="653"/>
      <c r="AO14" s="653"/>
      <c r="AP14" s="655"/>
      <c r="AQ14" s="653"/>
      <c r="AR14" s="317"/>
      <c r="AS14" s="653"/>
      <c r="AT14" s="653"/>
      <c r="AU14" s="655"/>
      <c r="AV14" s="653"/>
      <c r="AW14" s="304"/>
      <c r="AX14" s="653"/>
      <c r="AY14" s="653"/>
      <c r="AZ14" s="655"/>
      <c r="BA14" s="653"/>
      <c r="BB14" s="304"/>
      <c r="BC14" s="653"/>
      <c r="BD14" s="653"/>
      <c r="BE14" s="655"/>
      <c r="BF14" s="653"/>
    </row>
    <row r="15" spans="1:58" s="255" customFormat="1" ht="15" customHeight="1">
      <c r="B15" s="523">
        <f t="shared" si="0"/>
        <v>5</v>
      </c>
      <c r="C15" s="576" t="s">
        <v>12</v>
      </c>
      <c r="D15" s="289" t="s">
        <v>500</v>
      </c>
      <c r="E15" s="289" t="s">
        <v>500</v>
      </c>
      <c r="F15" s="299">
        <v>10232625</v>
      </c>
      <c r="G15" s="314">
        <v>119460620000</v>
      </c>
      <c r="H15" s="315">
        <v>68.295169999999999</v>
      </c>
      <c r="I15" s="318">
        <v>109.883</v>
      </c>
      <c r="J15" s="316">
        <v>97.559483999999998</v>
      </c>
      <c r="K15" s="316">
        <v>2.5707952999999999</v>
      </c>
      <c r="L15" s="316">
        <v>2.9061056999999999</v>
      </c>
      <c r="M15" s="314">
        <v>46299294291.410851</v>
      </c>
      <c r="N15" s="307"/>
      <c r="O15" s="283"/>
      <c r="P15" s="283"/>
      <c r="Q15" s="299"/>
      <c r="R15" s="283"/>
      <c r="S15" s="304"/>
      <c r="T15" s="283"/>
      <c r="U15" s="283"/>
      <c r="V15" s="299"/>
      <c r="W15" s="283"/>
      <c r="X15" s="304"/>
      <c r="Y15" s="283"/>
      <c r="Z15" s="283"/>
      <c r="AA15" s="299"/>
      <c r="AB15" s="283"/>
      <c r="AC15" s="317"/>
      <c r="AD15" s="283"/>
      <c r="AE15" s="283"/>
      <c r="AF15" s="299"/>
      <c r="AG15" s="283"/>
      <c r="AH15" s="304"/>
      <c r="AI15" s="283"/>
      <c r="AJ15" s="283"/>
      <c r="AK15" s="299"/>
      <c r="AL15" s="283"/>
      <c r="AM15" s="304"/>
      <c r="AN15" s="283"/>
      <c r="AO15" s="283"/>
      <c r="AP15" s="299"/>
      <c r="AQ15" s="283"/>
      <c r="AR15" s="304"/>
      <c r="AS15" s="283"/>
      <c r="AT15" s="283"/>
      <c r="AU15" s="299"/>
      <c r="AV15" s="283"/>
      <c r="AW15" s="304"/>
      <c r="AX15" s="283"/>
      <c r="AY15" s="283"/>
      <c r="AZ15" s="299"/>
      <c r="BA15" s="283"/>
      <c r="BB15" s="304"/>
      <c r="BC15" s="283"/>
      <c r="BD15" s="283"/>
      <c r="BE15" s="299"/>
      <c r="BF15" s="283"/>
    </row>
    <row r="16" spans="1:58" s="255" customFormat="1" ht="15" customHeight="1">
      <c r="B16" s="523">
        <f t="shared" si="0"/>
        <v>6</v>
      </c>
      <c r="C16" s="576" t="s">
        <v>688</v>
      </c>
      <c r="D16" s="289" t="s">
        <v>273</v>
      </c>
      <c r="E16" s="289" t="s">
        <v>500</v>
      </c>
      <c r="F16" s="299">
        <v>190519296.99999997</v>
      </c>
      <c r="G16" s="314">
        <v>1631051283287.4355</v>
      </c>
      <c r="H16" s="315">
        <v>79.543671000000003</v>
      </c>
      <c r="I16" s="318">
        <v>106.63637</v>
      </c>
      <c r="J16" s="316">
        <v>95.202979999999997</v>
      </c>
      <c r="K16" s="316">
        <v>1.5713184</v>
      </c>
      <c r="L16" s="316">
        <v>1.6587826000000001</v>
      </c>
      <c r="M16" s="314">
        <v>1101369271397.197</v>
      </c>
      <c r="N16" s="307"/>
      <c r="O16" s="283">
        <v>5.9888890911839403E-2</v>
      </c>
      <c r="P16" s="283">
        <v>3.8714890968174903E-2</v>
      </c>
      <c r="Q16" s="299">
        <v>7912827645.178215</v>
      </c>
      <c r="R16" s="283">
        <v>7.184536422684103E-3</v>
      </c>
      <c r="S16" s="304"/>
      <c r="T16" s="283">
        <v>1.8732236457935401E-2</v>
      </c>
      <c r="U16" s="283">
        <v>8.9142225822564699E-3</v>
      </c>
      <c r="V16" s="299">
        <v>2474999223.4547119</v>
      </c>
      <c r="W16" s="283">
        <v>2.2472019945816431E-3</v>
      </c>
      <c r="X16" s="304"/>
      <c r="Y16" s="283">
        <v>2.46216258841086E-2</v>
      </c>
      <c r="Z16" s="283">
        <v>1.18038699571238E-2</v>
      </c>
      <c r="AA16" s="299">
        <v>3253135581.5523186</v>
      </c>
      <c r="AB16" s="283">
        <v>2.9537192166487368E-3</v>
      </c>
      <c r="AC16" s="317"/>
      <c r="AD16" s="283">
        <v>0.10899649202461099</v>
      </c>
      <c r="AE16" s="283">
        <v>6.95044264763542E-2</v>
      </c>
      <c r="AF16" s="299">
        <v>24254612122.042149</v>
      </c>
      <c r="AG16" s="283">
        <v>2.2022234278674533E-2</v>
      </c>
      <c r="AH16" s="304"/>
      <c r="AI16" s="283">
        <v>5.1823886487509102E-2</v>
      </c>
      <c r="AJ16" s="283">
        <v>2.6268822222299201E-2</v>
      </c>
      <c r="AK16" s="299">
        <v>11532190092.204582</v>
      </c>
      <c r="AL16" s="283">
        <v>1.0470775235607261E-2</v>
      </c>
      <c r="AM16" s="304"/>
      <c r="AN16" s="283">
        <v>6.6596335347826899E-2</v>
      </c>
      <c r="AO16" s="283">
        <v>3.4213601762147897E-2</v>
      </c>
      <c r="AP16" s="299">
        <v>14819452008.109261</v>
      </c>
      <c r="AQ16" s="283">
        <v>1.3455479822230108E-2</v>
      </c>
      <c r="AR16" s="304"/>
      <c r="AS16" s="283">
        <v>0.19383120502244799</v>
      </c>
      <c r="AT16" s="283">
        <v>0.126627954242543</v>
      </c>
      <c r="AU16" s="299">
        <v>74134134221.960861</v>
      </c>
      <c r="AV16" s="283">
        <v>6.7310879418230274E-2</v>
      </c>
      <c r="AW16" s="304"/>
      <c r="AX16" s="283">
        <v>0.124612873157391</v>
      </c>
      <c r="AY16" s="283">
        <v>6.8985944411776898E-2</v>
      </c>
      <c r="AZ16" s="299">
        <v>47660372659.625824</v>
      </c>
      <c r="BA16" s="283">
        <v>4.327374468979317E-2</v>
      </c>
      <c r="BB16" s="304"/>
      <c r="BC16" s="283">
        <v>0.153145945141033</v>
      </c>
      <c r="BD16" s="283">
        <v>8.6623132134832595E-2</v>
      </c>
      <c r="BE16" s="299">
        <v>58573345046.890358</v>
      </c>
      <c r="BF16" s="283">
        <v>5.3182294592788316E-2</v>
      </c>
    </row>
    <row r="17" spans="2:58" s="275" customFormat="1">
      <c r="B17" s="523">
        <f t="shared" si="0"/>
        <v>7</v>
      </c>
      <c r="C17" s="576" t="s">
        <v>714</v>
      </c>
      <c r="D17" s="577" t="s">
        <v>501</v>
      </c>
      <c r="E17" s="565" t="s">
        <v>501</v>
      </c>
      <c r="F17" s="299">
        <v>17586017</v>
      </c>
      <c r="G17" s="654"/>
      <c r="H17" s="315">
        <v>86.925362000000007</v>
      </c>
      <c r="I17" s="315">
        <v>102.75977</v>
      </c>
      <c r="J17" s="316">
        <v>106.97589000000001</v>
      </c>
      <c r="K17" s="316">
        <v>242.41741999999999</v>
      </c>
      <c r="L17" s="316">
        <v>222.24197000000001</v>
      </c>
      <c r="M17" s="654"/>
      <c r="N17" s="307"/>
      <c r="O17" s="653"/>
      <c r="P17" s="653"/>
      <c r="Q17" s="655"/>
      <c r="R17" s="653"/>
      <c r="S17" s="304"/>
      <c r="T17" s="653"/>
      <c r="U17" s="653"/>
      <c r="V17" s="655"/>
      <c r="W17" s="653"/>
      <c r="X17" s="304"/>
      <c r="Y17" s="653"/>
      <c r="Z17" s="653"/>
      <c r="AA17" s="655"/>
      <c r="AB17" s="653"/>
      <c r="AC17" s="317"/>
      <c r="AD17" s="653"/>
      <c r="AE17" s="653"/>
      <c r="AF17" s="655"/>
      <c r="AG17" s="653"/>
      <c r="AH17" s="304"/>
      <c r="AI17" s="653"/>
      <c r="AJ17" s="653"/>
      <c r="AK17" s="655"/>
      <c r="AL17" s="653"/>
      <c r="AM17" s="304"/>
      <c r="AN17" s="653"/>
      <c r="AO17" s="653"/>
      <c r="AP17" s="655"/>
      <c r="AQ17" s="653"/>
      <c r="AR17" s="304"/>
      <c r="AS17" s="653"/>
      <c r="AT17" s="653"/>
      <c r="AU17" s="655"/>
      <c r="AV17" s="653"/>
      <c r="AW17" s="304"/>
      <c r="AX17" s="653"/>
      <c r="AY17" s="653"/>
      <c r="AZ17" s="655"/>
      <c r="BA17" s="653"/>
      <c r="BB17" s="304"/>
      <c r="BC17" s="653"/>
      <c r="BD17" s="653"/>
      <c r="BE17" s="655"/>
      <c r="BF17" s="653"/>
    </row>
    <row r="18" spans="2:58" s="255" customFormat="1" ht="15" customHeight="1">
      <c r="B18" s="1102">
        <f t="shared" si="0"/>
        <v>8</v>
      </c>
      <c r="C18" s="1103" t="s">
        <v>14</v>
      </c>
      <c r="D18" s="552" t="s">
        <v>502</v>
      </c>
      <c r="E18" s="552" t="s">
        <v>502</v>
      </c>
      <c r="F18" s="1111">
        <v>17256219</v>
      </c>
      <c r="G18" s="1112">
        <v>60399136428089.898</v>
      </c>
      <c r="H18" s="1113">
        <v>83.727997999999999</v>
      </c>
      <c r="I18" s="1114">
        <v>103.34032000000001</v>
      </c>
      <c r="J18" s="1115">
        <v>108.49979999999999</v>
      </c>
      <c r="K18" s="1115">
        <v>387.36</v>
      </c>
      <c r="L18" s="1115">
        <v>370.19873999999999</v>
      </c>
      <c r="M18" s="1112">
        <v>155394862800.04691</v>
      </c>
      <c r="N18" s="1117"/>
      <c r="O18" s="1109">
        <v>5.2505074281812376E-3</v>
      </c>
      <c r="P18" s="1109">
        <v>3.2511536320588372E-3</v>
      </c>
      <c r="Q18" s="1111">
        <v>62833808.840003699</v>
      </c>
      <c r="R18" s="1109">
        <v>4.0434933116710944E-4</v>
      </c>
      <c r="S18" s="1118"/>
      <c r="T18" s="1109">
        <v>1.3050674347497584E-3</v>
      </c>
      <c r="U18" s="1109">
        <v>8.6056941237159872E-4</v>
      </c>
      <c r="V18" s="1111">
        <v>15617987.183152264</v>
      </c>
      <c r="W18" s="1109">
        <v>1.0050517051679234E-4</v>
      </c>
      <c r="X18" s="1118"/>
      <c r="Y18" s="1109">
        <v>1.3045264524745412E-3</v>
      </c>
      <c r="Z18" s="1109">
        <v>7.8657264652592322E-4</v>
      </c>
      <c r="AA18" s="1111">
        <v>15611513.146626882</v>
      </c>
      <c r="AB18" s="1109">
        <v>1.0046350867283735E-4</v>
      </c>
      <c r="AC18" s="305"/>
      <c r="AD18" s="1109">
        <v>1.2166891291132615E-2</v>
      </c>
      <c r="AE18" s="1109">
        <v>6.7819250388160149E-3</v>
      </c>
      <c r="AF18" s="1111">
        <v>245226903.50136533</v>
      </c>
      <c r="AG18" s="1109">
        <v>1.5780888703953431E-3</v>
      </c>
      <c r="AH18" s="1118"/>
      <c r="AI18" s="1109">
        <v>3.515396040356538E-3</v>
      </c>
      <c r="AJ18" s="1109">
        <v>1.8341741915589146E-3</v>
      </c>
      <c r="AK18" s="1111">
        <v>70853734.526738301</v>
      </c>
      <c r="AL18" s="1109">
        <v>4.5595931068782353E-4</v>
      </c>
      <c r="AM18" s="1118"/>
      <c r="AN18" s="1109">
        <v>3.9483920839221993E-3</v>
      </c>
      <c r="AO18" s="1109">
        <v>1.936130182684474E-3</v>
      </c>
      <c r="AP18" s="1111">
        <v>79580884.005696535</v>
      </c>
      <c r="AQ18" s="1109">
        <v>5.1212043031368803E-4</v>
      </c>
      <c r="AR18" s="1118"/>
      <c r="AS18" s="1109">
        <v>3.4148789870881331E-2</v>
      </c>
      <c r="AT18" s="1109">
        <v>1.7592026979297588E-2</v>
      </c>
      <c r="AU18" s="1111">
        <v>1182977585.6682968</v>
      </c>
      <c r="AV18" s="1109">
        <v>7.612720036893908E-3</v>
      </c>
      <c r="AW18" s="1118"/>
      <c r="AX18" s="1109">
        <v>1.3980695531974121E-2</v>
      </c>
      <c r="AY18" s="1109">
        <v>6.0887093872842579E-3</v>
      </c>
      <c r="AZ18" s="1111">
        <v>484317292.32317436</v>
      </c>
      <c r="BA18" s="1109">
        <v>3.1166879238882289E-3</v>
      </c>
      <c r="BB18" s="1118"/>
      <c r="BC18" s="1109">
        <v>1.7453634008024559E-2</v>
      </c>
      <c r="BD18" s="1109">
        <v>7.312357443411811E-3</v>
      </c>
      <c r="BE18" s="1111">
        <v>604626339.5575515</v>
      </c>
      <c r="BF18" s="1109">
        <v>3.8909030109672907E-3</v>
      </c>
    </row>
    <row r="19" spans="2:58" s="255" customFormat="1" ht="15" customHeight="1">
      <c r="B19" s="523">
        <f t="shared" si="0"/>
        <v>9</v>
      </c>
      <c r="C19" s="576" t="s">
        <v>15</v>
      </c>
      <c r="D19" s="289" t="s">
        <v>503</v>
      </c>
      <c r="E19" s="289" t="s">
        <v>503</v>
      </c>
      <c r="F19" s="299">
        <v>45062797.849078044</v>
      </c>
      <c r="G19" s="314">
        <v>244788090886863.16</v>
      </c>
      <c r="H19" s="315">
        <v>79.671288000000004</v>
      </c>
      <c r="I19" s="318">
        <v>103.41503</v>
      </c>
      <c r="J19" s="316">
        <v>100</v>
      </c>
      <c r="K19" s="316">
        <v>1191.7421999999999</v>
      </c>
      <c r="L19" s="316">
        <v>1196.9546</v>
      </c>
      <c r="M19" s="314">
        <v>211493132343.59668</v>
      </c>
      <c r="N19" s="307"/>
      <c r="O19" s="283">
        <v>3.9210295798414799E-2</v>
      </c>
      <c r="P19" s="283">
        <v>2.3083914518189402E-2</v>
      </c>
      <c r="Q19" s="299">
        <v>1225362926.600982</v>
      </c>
      <c r="R19" s="283">
        <v>5.7938662736822522E-3</v>
      </c>
      <c r="S19" s="304"/>
      <c r="T19" s="283">
        <v>2.83092198095235E-2</v>
      </c>
      <c r="U19" s="283">
        <v>1.4861849525575401E-2</v>
      </c>
      <c r="V19" s="299">
        <v>884692852.45715034</v>
      </c>
      <c r="W19" s="283">
        <v>4.1830807584799382E-3</v>
      </c>
      <c r="X19" s="304"/>
      <c r="Y19" s="283">
        <v>2.7866468979590601E-2</v>
      </c>
      <c r="Z19" s="283">
        <v>1.4082884385766801E-2</v>
      </c>
      <c r="AA19" s="299">
        <v>870856423.99686003</v>
      </c>
      <c r="AB19" s="283">
        <v>4.117658168597391E-3</v>
      </c>
      <c r="AC19" s="317"/>
      <c r="AD19" s="283">
        <v>8.7230740596901502E-2</v>
      </c>
      <c r="AE19" s="283">
        <v>4.9741411309585502E-2</v>
      </c>
      <c r="AF19" s="299">
        <v>4591245916.3404522</v>
      </c>
      <c r="AG19" s="283">
        <v>2.1708723425030212E-2</v>
      </c>
      <c r="AH19" s="304"/>
      <c r="AI19" s="283">
        <v>7.20984652979378E-2</v>
      </c>
      <c r="AJ19" s="283">
        <v>3.8162481004291503E-2</v>
      </c>
      <c r="AK19" s="299">
        <v>3794783606.1972957</v>
      </c>
      <c r="AL19" s="283">
        <v>1.7942821897555528E-2</v>
      </c>
      <c r="AM19" s="304"/>
      <c r="AN19" s="283">
        <v>7.3228117416649099E-2</v>
      </c>
      <c r="AO19" s="283">
        <v>3.8086361207271199E-2</v>
      </c>
      <c r="AP19" s="299">
        <v>3854240979.1535311</v>
      </c>
      <c r="AQ19" s="283">
        <v>1.8223953356990528E-2</v>
      </c>
      <c r="AR19" s="304"/>
      <c r="AS19" s="283">
        <v>0.182901998790265</v>
      </c>
      <c r="AT19" s="283">
        <v>0.10867884209661</v>
      </c>
      <c r="AU19" s="299">
        <v>16545967163.838642</v>
      </c>
      <c r="AV19" s="283">
        <v>7.8234063586318625E-2</v>
      </c>
      <c r="AW19" s="304"/>
      <c r="AX19" s="283">
        <v>0.16594810264093901</v>
      </c>
      <c r="AY19" s="283">
        <v>9.3944066650846605E-2</v>
      </c>
      <c r="AZ19" s="299">
        <v>15012257249.013977</v>
      </c>
      <c r="BA19" s="283">
        <v>7.0982244589506166E-2</v>
      </c>
      <c r="BB19" s="304"/>
      <c r="BC19" s="283">
        <v>0.17163998043367401</v>
      </c>
      <c r="BD19" s="283">
        <v>9.6246197537554604E-2</v>
      </c>
      <c r="BE19" s="299">
        <v>15527164815.262993</v>
      </c>
      <c r="BF19" s="283">
        <v>7.341687478549988E-2</v>
      </c>
    </row>
    <row r="20" spans="2:58" s="255" customFormat="1" ht="15" customHeight="1">
      <c r="B20" s="523"/>
      <c r="C20" s="576" t="s">
        <v>279</v>
      </c>
      <c r="D20" s="289" t="s">
        <v>501</v>
      </c>
      <c r="E20" s="289" t="s">
        <v>501</v>
      </c>
      <c r="F20" s="299">
        <v>47203862</v>
      </c>
      <c r="G20" s="314">
        <v>334736992429933.12</v>
      </c>
      <c r="H20" s="315">
        <v>79.671287000000007</v>
      </c>
      <c r="I20" s="318">
        <v>103.41503</v>
      </c>
      <c r="J20" s="316">
        <v>111.99978</v>
      </c>
      <c r="K20" s="316">
        <v>1191.7421999999999</v>
      </c>
      <c r="L20" s="316">
        <v>1196.9546</v>
      </c>
      <c r="M20" s="314">
        <v>258221574149.673</v>
      </c>
      <c r="N20" s="307"/>
      <c r="O20" s="283">
        <v>3.8279591859102298E-2</v>
      </c>
      <c r="P20" s="283">
        <v>2.5906209524627001E-2</v>
      </c>
      <c r="Q20" s="299">
        <v>1253116060.3584049</v>
      </c>
      <c r="R20" s="283">
        <v>4.8528712772545526E-3</v>
      </c>
      <c r="S20" s="304"/>
      <c r="T20" s="283">
        <v>2.5427421224954099E-2</v>
      </c>
      <c r="U20" s="283">
        <v>1.5667266155111999E-2</v>
      </c>
      <c r="V20" s="299">
        <v>832388966.626652</v>
      </c>
      <c r="W20" s="283">
        <v>3.2235453964980258E-3</v>
      </c>
      <c r="X20" s="304"/>
      <c r="Y20" s="283">
        <v>2.4595865059270399E-2</v>
      </c>
      <c r="Z20" s="283">
        <v>1.45191219726226E-2</v>
      </c>
      <c r="AA20" s="299">
        <v>805167245.1897105</v>
      </c>
      <c r="AB20" s="283">
        <v>3.118125384531237E-3</v>
      </c>
      <c r="AC20" s="317"/>
      <c r="AD20" s="283">
        <v>7.5673617174352101E-2</v>
      </c>
      <c r="AE20" s="283">
        <v>4.6446540990229601E-2</v>
      </c>
      <c r="AF20" s="299">
        <v>4172197595.1382895</v>
      </c>
      <c r="AG20" s="283">
        <v>1.6157432270628009E-2</v>
      </c>
      <c r="AH20" s="304"/>
      <c r="AI20" s="283">
        <v>5.7902522664501903E-2</v>
      </c>
      <c r="AJ20" s="283">
        <v>3.2739263357833302E-2</v>
      </c>
      <c r="AK20" s="299">
        <v>3192404101.1105995</v>
      </c>
      <c r="AL20" s="283">
        <v>1.2363041746698462E-2</v>
      </c>
      <c r="AM20" s="304"/>
      <c r="AN20" s="283">
        <v>5.8101510001966797E-2</v>
      </c>
      <c r="AO20" s="283">
        <v>3.2073433224573698E-2</v>
      </c>
      <c r="AP20" s="299">
        <v>3203375091.0253696</v>
      </c>
      <c r="AQ20" s="283">
        <v>1.2405528475202451E-2</v>
      </c>
      <c r="AR20" s="304"/>
      <c r="AS20" s="283">
        <v>0.158536797026993</v>
      </c>
      <c r="AT20" s="283">
        <v>9.5141058750941795E-2</v>
      </c>
      <c r="AU20" s="299">
        <v>15023224795.734257</v>
      </c>
      <c r="AV20" s="283">
        <v>5.817958799610734E-2</v>
      </c>
      <c r="AW20" s="304"/>
      <c r="AX20" s="283">
        <v>0.13654661498939499</v>
      </c>
      <c r="AY20" s="283">
        <v>7.6840218423955595E-2</v>
      </c>
      <c r="AZ20" s="299">
        <v>12939396597.832014</v>
      </c>
      <c r="BA20" s="283">
        <v>5.0109665082949069E-2</v>
      </c>
      <c r="BB20" s="304"/>
      <c r="BC20" s="283">
        <v>0.14025179121226</v>
      </c>
      <c r="BD20" s="283">
        <v>7.8026518564909206E-2</v>
      </c>
      <c r="BE20" s="299">
        <v>13290505591.75494</v>
      </c>
      <c r="BF20" s="283">
        <v>5.1469384909145363E-2</v>
      </c>
    </row>
    <row r="21" spans="2:58" s="255" customFormat="1" ht="15" customHeight="1">
      <c r="B21" s="523">
        <f>B19+1</f>
        <v>10</v>
      </c>
      <c r="C21" s="792" t="s">
        <v>715</v>
      </c>
      <c r="D21" s="289">
        <v>2014</v>
      </c>
      <c r="E21" s="642"/>
      <c r="F21" s="578">
        <v>747155</v>
      </c>
      <c r="G21" s="654"/>
      <c r="H21" s="315">
        <v>84.413689000000005</v>
      </c>
      <c r="I21" s="318">
        <v>101.84267</v>
      </c>
      <c r="J21" s="824"/>
      <c r="K21" s="316">
        <v>294.41086000000001</v>
      </c>
      <c r="L21" s="316">
        <v>220.57248999999999</v>
      </c>
      <c r="M21" s="654"/>
      <c r="N21" s="307"/>
      <c r="O21" s="653"/>
      <c r="P21" s="653"/>
      <c r="Q21" s="655"/>
      <c r="R21" s="653"/>
      <c r="S21" s="304"/>
      <c r="T21" s="653"/>
      <c r="U21" s="653"/>
      <c r="V21" s="655"/>
      <c r="W21" s="653"/>
      <c r="X21" s="304"/>
      <c r="Y21" s="653"/>
      <c r="Z21" s="653"/>
      <c r="AA21" s="655"/>
      <c r="AB21" s="653"/>
      <c r="AC21" s="317"/>
      <c r="AD21" s="653"/>
      <c r="AE21" s="653"/>
      <c r="AF21" s="655"/>
      <c r="AG21" s="653"/>
      <c r="AH21" s="304"/>
      <c r="AI21" s="653"/>
      <c r="AJ21" s="653"/>
      <c r="AK21" s="655"/>
      <c r="AL21" s="653"/>
      <c r="AM21" s="304"/>
      <c r="AN21" s="653"/>
      <c r="AO21" s="653"/>
      <c r="AP21" s="655"/>
      <c r="AQ21" s="653"/>
      <c r="AR21" s="317"/>
      <c r="AS21" s="653"/>
      <c r="AT21" s="653"/>
      <c r="AU21" s="655"/>
      <c r="AV21" s="653"/>
      <c r="AW21" s="304"/>
      <c r="AX21" s="653"/>
      <c r="AY21" s="653"/>
      <c r="AZ21" s="655"/>
      <c r="BA21" s="653"/>
      <c r="BB21" s="304"/>
      <c r="BC21" s="653"/>
      <c r="BD21" s="653"/>
      <c r="BE21" s="655"/>
      <c r="BF21" s="653"/>
    </row>
    <row r="22" spans="2:58" s="255" customFormat="1" ht="15" customHeight="1">
      <c r="B22" s="523">
        <f>B21+1</f>
        <v>11</v>
      </c>
      <c r="C22" s="576" t="s">
        <v>16</v>
      </c>
      <c r="D22" s="289" t="s">
        <v>503</v>
      </c>
      <c r="E22" s="289" t="s">
        <v>503</v>
      </c>
      <c r="F22" s="299">
        <v>4551553</v>
      </c>
      <c r="G22" s="314">
        <v>13341458263823.039</v>
      </c>
      <c r="H22" s="315">
        <v>63.470568999999998</v>
      </c>
      <c r="I22" s="318">
        <v>104.87815000000001</v>
      </c>
      <c r="J22" s="316">
        <v>100</v>
      </c>
      <c r="K22" s="316">
        <v>278.96140000000003</v>
      </c>
      <c r="L22" s="316">
        <v>343.78566999999998</v>
      </c>
      <c r="M22" s="314">
        <v>40700575478.087044</v>
      </c>
      <c r="N22" s="307"/>
      <c r="O22" s="283"/>
      <c r="P22" s="283"/>
      <c r="Q22" s="299"/>
      <c r="R22" s="283"/>
      <c r="S22" s="304"/>
      <c r="T22" s="283"/>
      <c r="U22" s="283"/>
      <c r="V22" s="299"/>
      <c r="W22" s="283"/>
      <c r="X22" s="304"/>
      <c r="Y22" s="283"/>
      <c r="Z22" s="283"/>
      <c r="AA22" s="299"/>
      <c r="AB22" s="283"/>
      <c r="AC22" s="317"/>
      <c r="AD22" s="283"/>
      <c r="AE22" s="283"/>
      <c r="AF22" s="299"/>
      <c r="AG22" s="283"/>
      <c r="AH22" s="304"/>
      <c r="AI22" s="283"/>
      <c r="AJ22" s="283"/>
      <c r="AK22" s="299"/>
      <c r="AL22" s="283"/>
      <c r="AM22" s="304"/>
      <c r="AN22" s="283"/>
      <c r="AO22" s="283"/>
      <c r="AP22" s="299"/>
      <c r="AQ22" s="283"/>
      <c r="AR22" s="304"/>
      <c r="AS22" s="283"/>
      <c r="AT22" s="283"/>
      <c r="AU22" s="299"/>
      <c r="AV22" s="283"/>
      <c r="AW22" s="304"/>
      <c r="AX22" s="283"/>
      <c r="AY22" s="283"/>
      <c r="AZ22" s="299"/>
      <c r="BA22" s="283"/>
      <c r="BB22" s="304"/>
      <c r="BC22" s="283"/>
      <c r="BD22" s="283"/>
      <c r="BE22" s="299"/>
      <c r="BF22" s="283"/>
    </row>
    <row r="23" spans="2:58" s="275" customFormat="1" ht="14">
      <c r="B23" s="523">
        <f t="shared" ref="B23:B39" si="1">B22+1</f>
        <v>12</v>
      </c>
      <c r="C23" s="576" t="s">
        <v>710</v>
      </c>
      <c r="D23" s="289" t="s">
        <v>501</v>
      </c>
      <c r="E23" s="289" t="s">
        <v>501</v>
      </c>
      <c r="F23" s="299">
        <v>4238389</v>
      </c>
      <c r="G23" s="654"/>
      <c r="H23" s="315">
        <v>85.835718999999997</v>
      </c>
      <c r="I23" s="315">
        <v>102.27273</v>
      </c>
      <c r="J23" s="316">
        <v>107.87402</v>
      </c>
      <c r="K23" s="316">
        <v>4.4176406000000004</v>
      </c>
      <c r="L23" s="316">
        <v>4.2908092</v>
      </c>
      <c r="M23" s="654"/>
      <c r="N23" s="307"/>
      <c r="O23" s="653"/>
      <c r="P23" s="653"/>
      <c r="Q23" s="655"/>
      <c r="R23" s="653"/>
      <c r="S23" s="304"/>
      <c r="T23" s="653"/>
      <c r="U23" s="653"/>
      <c r="V23" s="655"/>
      <c r="W23" s="653"/>
      <c r="X23" s="304"/>
      <c r="Y23" s="653"/>
      <c r="Z23" s="653"/>
      <c r="AA23" s="655"/>
      <c r="AB23" s="653"/>
      <c r="AC23" s="317"/>
      <c r="AD23" s="653"/>
      <c r="AE23" s="653"/>
      <c r="AF23" s="655"/>
      <c r="AG23" s="653"/>
      <c r="AH23" s="304"/>
      <c r="AI23" s="653"/>
      <c r="AJ23" s="653"/>
      <c r="AK23" s="655"/>
      <c r="AL23" s="653"/>
      <c r="AM23" s="304"/>
      <c r="AN23" s="653"/>
      <c r="AO23" s="653"/>
      <c r="AP23" s="655"/>
      <c r="AQ23" s="653"/>
      <c r="AR23" s="304"/>
      <c r="AS23" s="653"/>
      <c r="AT23" s="653"/>
      <c r="AU23" s="655"/>
      <c r="AV23" s="653"/>
      <c r="AW23" s="304"/>
      <c r="AX23" s="653"/>
      <c r="AY23" s="653"/>
      <c r="AZ23" s="655"/>
      <c r="BA23" s="653"/>
      <c r="BB23" s="304"/>
      <c r="BC23" s="653"/>
      <c r="BD23" s="653"/>
      <c r="BE23" s="655"/>
      <c r="BF23" s="653"/>
    </row>
    <row r="24" spans="2:58" s="255" customFormat="1" ht="15" customHeight="1">
      <c r="B24" s="523">
        <f t="shared" si="1"/>
        <v>13</v>
      </c>
      <c r="C24" s="576" t="s">
        <v>724</v>
      </c>
      <c r="D24" s="289" t="s">
        <v>274</v>
      </c>
      <c r="E24" s="289" t="s">
        <v>502</v>
      </c>
      <c r="F24" s="299">
        <v>9234446</v>
      </c>
      <c r="G24" s="314">
        <v>667684013706.05005</v>
      </c>
      <c r="H24" s="315">
        <v>73.383690000000001</v>
      </c>
      <c r="I24" s="318">
        <v>108.74036</v>
      </c>
      <c r="J24" s="316">
        <v>83.790679999999995</v>
      </c>
      <c r="K24" s="316">
        <v>20.396080000000001</v>
      </c>
      <c r="L24" s="316">
        <v>20.741029999999999</v>
      </c>
      <c r="M24" s="314">
        <v>41776851841.222641</v>
      </c>
      <c r="N24" s="307"/>
      <c r="O24" s="283">
        <v>2.2452056674089699E-2</v>
      </c>
      <c r="P24" s="283">
        <v>1.1599981499190301E-2</v>
      </c>
      <c r="Q24" s="299">
        <v>143784953.47992679</v>
      </c>
      <c r="R24" s="283">
        <v>3.4417374010467989E-3</v>
      </c>
      <c r="S24" s="304"/>
      <c r="T24" s="283">
        <v>1.6937134697676898E-2</v>
      </c>
      <c r="U24" s="283">
        <v>8.0189884884790206E-3</v>
      </c>
      <c r="V24" s="299">
        <v>108466906.16985379</v>
      </c>
      <c r="W24" s="283">
        <v>2.596339872187923E-3</v>
      </c>
      <c r="X24" s="304"/>
      <c r="Y24" s="283">
        <v>1.7213790688680598E-2</v>
      </c>
      <c r="Z24" s="283">
        <v>8.0865893430639001E-3</v>
      </c>
      <c r="AA24" s="299">
        <v>110238635.56524216</v>
      </c>
      <c r="AB24" s="283">
        <v>2.6387492285013668E-3</v>
      </c>
      <c r="AC24" s="317"/>
      <c r="AD24" s="283">
        <v>5.8946339599451697E-2</v>
      </c>
      <c r="AE24" s="283">
        <v>3.0483459252067999E-2</v>
      </c>
      <c r="AF24" s="299">
        <v>635785370.63683641</v>
      </c>
      <c r="AG24" s="283">
        <v>1.5218604145980318E-2</v>
      </c>
      <c r="AH24" s="304"/>
      <c r="AI24" s="283">
        <v>5.0018110055844597E-2</v>
      </c>
      <c r="AJ24" s="283">
        <v>2.4441281255828701E-2</v>
      </c>
      <c r="AK24" s="299">
        <v>539486978.43665659</v>
      </c>
      <c r="AL24" s="283">
        <v>1.2913538351023532E-2</v>
      </c>
      <c r="AM24" s="304"/>
      <c r="AN24" s="283">
        <v>5.2349663012500901E-2</v>
      </c>
      <c r="AO24" s="283">
        <v>2.5281732555939899E-2</v>
      </c>
      <c r="AP24" s="299">
        <v>564634719.0899359</v>
      </c>
      <c r="AQ24" s="283">
        <v>1.3515492293097864E-2</v>
      </c>
      <c r="AR24" s="304"/>
      <c r="AS24" s="283">
        <v>0.14249372467902399</v>
      </c>
      <c r="AT24" s="283">
        <v>7.8795170689656704E-2</v>
      </c>
      <c r="AU24" s="299">
        <v>2641570091.3187838</v>
      </c>
      <c r="AV24" s="283">
        <v>6.3230472735436152E-2</v>
      </c>
      <c r="AW24" s="304"/>
      <c r="AX24" s="283">
        <v>0.13155503970374199</v>
      </c>
      <c r="AY24" s="283">
        <v>7.0047528335784495E-2</v>
      </c>
      <c r="AZ24" s="299">
        <v>2438787104.6704135</v>
      </c>
      <c r="BA24" s="283">
        <v>5.8376517070728134E-2</v>
      </c>
      <c r="BB24" s="304"/>
      <c r="BC24" s="283">
        <v>0.13835780446878801</v>
      </c>
      <c r="BD24" s="283">
        <v>7.3458945787787805E-2</v>
      </c>
      <c r="BE24" s="299">
        <v>2564897780.6465049</v>
      </c>
      <c r="BF24" s="283">
        <v>6.1395190580531799E-2</v>
      </c>
    </row>
    <row r="25" spans="2:58" s="255" customFormat="1" ht="15" customHeight="1">
      <c r="B25" s="523">
        <f t="shared" si="1"/>
        <v>14</v>
      </c>
      <c r="C25" s="576" t="s">
        <v>18</v>
      </c>
      <c r="D25" s="289" t="s">
        <v>275</v>
      </c>
      <c r="E25" s="289" t="s">
        <v>499</v>
      </c>
      <c r="F25" s="299">
        <v>15223535.114056587</v>
      </c>
      <c r="G25" s="314"/>
      <c r="H25" s="315">
        <v>80.182916000000006</v>
      </c>
      <c r="I25" s="318">
        <v>104.47453</v>
      </c>
      <c r="J25" s="316">
        <v>104.47453</v>
      </c>
      <c r="K25" s="316">
        <v>0.50084671999999997</v>
      </c>
      <c r="L25" s="316">
        <v>0.54723445000000004</v>
      </c>
      <c r="M25" s="314"/>
      <c r="N25" s="319"/>
      <c r="O25" s="283"/>
      <c r="P25" s="283"/>
      <c r="Q25" s="299"/>
      <c r="R25" s="283"/>
      <c r="S25" s="304"/>
      <c r="T25" s="283"/>
      <c r="U25" s="283"/>
      <c r="V25" s="299"/>
      <c r="W25" s="283"/>
      <c r="X25" s="304"/>
      <c r="Y25" s="283"/>
      <c r="Z25" s="283"/>
      <c r="AA25" s="299"/>
      <c r="AB25" s="283"/>
      <c r="AC25" s="317"/>
      <c r="AD25" s="283"/>
      <c r="AE25" s="283"/>
      <c r="AF25" s="299"/>
      <c r="AG25" s="283"/>
      <c r="AH25" s="304"/>
      <c r="AI25" s="283"/>
      <c r="AJ25" s="283"/>
      <c r="AK25" s="299"/>
      <c r="AL25" s="283"/>
      <c r="AM25" s="304"/>
      <c r="AN25" s="283"/>
      <c r="AO25" s="283"/>
      <c r="AP25" s="299"/>
      <c r="AQ25" s="283"/>
      <c r="AR25" s="304"/>
      <c r="AS25" s="283"/>
      <c r="AT25" s="283"/>
      <c r="AU25" s="299"/>
      <c r="AV25" s="283"/>
      <c r="AW25" s="304"/>
      <c r="AX25" s="283"/>
      <c r="AY25" s="283"/>
      <c r="AZ25" s="299"/>
      <c r="BA25" s="283"/>
      <c r="BB25" s="304"/>
      <c r="BC25" s="283"/>
      <c r="BD25" s="283"/>
      <c r="BE25" s="299"/>
      <c r="BF25" s="283"/>
    </row>
    <row r="26" spans="2:58" s="255" customFormat="1" ht="15" customHeight="1">
      <c r="B26" s="523">
        <f t="shared" si="1"/>
        <v>15</v>
      </c>
      <c r="C26" s="792" t="s">
        <v>716</v>
      </c>
      <c r="D26" s="289">
        <v>2015</v>
      </c>
      <c r="E26" s="289">
        <v>2015</v>
      </c>
      <c r="F26" s="578">
        <v>92442547</v>
      </c>
      <c r="G26" s="654"/>
      <c r="H26" s="315">
        <v>57.757275</v>
      </c>
      <c r="I26" s="318">
        <v>110.05392000000001</v>
      </c>
      <c r="J26" s="316">
        <v>156.80304000000001</v>
      </c>
      <c r="K26" s="316">
        <v>2.0223917999999999</v>
      </c>
      <c r="L26" s="316">
        <v>1.8029792</v>
      </c>
      <c r="M26" s="654"/>
      <c r="N26" s="319"/>
      <c r="O26" s="653"/>
      <c r="P26" s="653"/>
      <c r="Q26" s="655"/>
      <c r="R26" s="653"/>
      <c r="S26" s="304"/>
      <c r="T26" s="653"/>
      <c r="U26" s="653"/>
      <c r="V26" s="655"/>
      <c r="W26" s="653"/>
      <c r="X26" s="304"/>
      <c r="Y26" s="653"/>
      <c r="Z26" s="653"/>
      <c r="AA26" s="655"/>
      <c r="AB26" s="653"/>
      <c r="AC26" s="317"/>
      <c r="AD26" s="653"/>
      <c r="AE26" s="653"/>
      <c r="AF26" s="655"/>
      <c r="AG26" s="653"/>
      <c r="AH26" s="304"/>
      <c r="AI26" s="653"/>
      <c r="AJ26" s="653"/>
      <c r="AK26" s="655"/>
      <c r="AL26" s="653"/>
      <c r="AM26" s="304"/>
      <c r="AN26" s="653"/>
      <c r="AO26" s="653"/>
      <c r="AP26" s="655"/>
      <c r="AQ26" s="653"/>
      <c r="AR26" s="317"/>
      <c r="AS26" s="653"/>
      <c r="AT26" s="653"/>
      <c r="AU26" s="655"/>
      <c r="AV26" s="653"/>
      <c r="AW26" s="304"/>
      <c r="AX26" s="653"/>
      <c r="AY26" s="653"/>
      <c r="AZ26" s="655"/>
      <c r="BA26" s="653"/>
      <c r="BB26" s="304"/>
      <c r="BC26" s="653"/>
      <c r="BD26" s="653"/>
      <c r="BE26" s="655"/>
      <c r="BF26" s="653"/>
    </row>
    <row r="27" spans="2:58" s="255" customFormat="1" ht="15" customHeight="1">
      <c r="B27" s="523">
        <f t="shared" si="1"/>
        <v>16</v>
      </c>
      <c r="C27" s="576" t="s">
        <v>19</v>
      </c>
      <c r="D27" s="289" t="s">
        <v>499</v>
      </c>
      <c r="E27" s="289" t="s">
        <v>499</v>
      </c>
      <c r="F27" s="299">
        <v>6213730</v>
      </c>
      <c r="G27" s="299">
        <v>10090340775.726</v>
      </c>
      <c r="H27" s="315">
        <v>84.240433999999993</v>
      </c>
      <c r="I27" s="318">
        <v>105.12891999999999</v>
      </c>
      <c r="J27" s="316">
        <v>105.12891999999999</v>
      </c>
      <c r="K27" s="316">
        <v>0.54998139999999995</v>
      </c>
      <c r="L27" s="316">
        <v>0.53077350999999995</v>
      </c>
      <c r="M27" s="302">
        <f>G27/(J27/I27*L27)</f>
        <v>19010633698.968891</v>
      </c>
      <c r="N27" s="319"/>
      <c r="O27" s="283">
        <v>2.0671042796190774E-2</v>
      </c>
      <c r="P27" s="283">
        <v>8.5967730594819908E-3</v>
      </c>
      <c r="Q27" s="299">
        <f>$F27*O27*$O$7*365</f>
        <v>89076107.315881297</v>
      </c>
      <c r="R27" s="283">
        <f>Q27/$M27</f>
        <v>4.6855937958929089E-3</v>
      </c>
      <c r="S27" s="304"/>
      <c r="T27" s="283">
        <v>1.134516612653323E-2</v>
      </c>
      <c r="U27" s="283">
        <v>3.8058160517789926E-3</v>
      </c>
      <c r="V27" s="299">
        <f>$F27*T27*$O$7*365</f>
        <v>48888836.68654608</v>
      </c>
      <c r="W27" s="283">
        <f>V27/$M27</f>
        <v>2.5716573924202085E-3</v>
      </c>
      <c r="X27" s="304"/>
      <c r="Y27" s="283">
        <v>1.2495519743885972E-2</v>
      </c>
      <c r="Z27" s="283">
        <v>4.2279385463337088E-3</v>
      </c>
      <c r="AA27" s="299">
        <f>$F27*Y27*$O$7*365</f>
        <v>53845965.520385452</v>
      </c>
      <c r="AB27" s="283">
        <f>AA27/$M27</f>
        <v>2.8324129733405981E-3</v>
      </c>
      <c r="AC27" s="317"/>
      <c r="AD27" s="283">
        <v>6.8892077618216599E-2</v>
      </c>
      <c r="AE27" s="283">
        <v>3.2227782164564817E-2</v>
      </c>
      <c r="AF27" s="299">
        <f>$F27*AD27*$AD$7*365</f>
        <v>499993666.72769278</v>
      </c>
      <c r="AG27" s="283">
        <f>AF27/$M27</f>
        <v>2.6300736453346723E-2</v>
      </c>
      <c r="AH27" s="304"/>
      <c r="AI27" s="283">
        <v>5.2270416839868106E-2</v>
      </c>
      <c r="AJ27" s="283">
        <v>2.1712727037039123E-2</v>
      </c>
      <c r="AK27" s="299">
        <f>$F27*AI27*$AD$7*365</f>
        <v>379359692.44509983</v>
      </c>
      <c r="AL27" s="283">
        <f>AK27/$M27</f>
        <v>1.9955131346603965E-2</v>
      </c>
      <c r="AM27" s="304"/>
      <c r="AN27" s="283">
        <v>5.7095250155824402E-2</v>
      </c>
      <c r="AO27" s="283">
        <v>2.3730348827335733E-2</v>
      </c>
      <c r="AP27" s="299">
        <f>$F27*AN27*$AD$7*365</f>
        <v>414376579.50087684</v>
      </c>
      <c r="AQ27" s="283">
        <f>AP27/$M27</f>
        <v>2.17970945136538E-2</v>
      </c>
      <c r="AR27" s="304"/>
      <c r="AS27" s="283">
        <v>0.1823452464443846</v>
      </c>
      <c r="AT27" s="283">
        <v>9.6587113200130331E-2</v>
      </c>
      <c r="AU27" s="299">
        <f>$F27*AS27*$AS$7*365</f>
        <v>2274586087.3391485</v>
      </c>
      <c r="AV27" s="283">
        <f>AU27/$M27</f>
        <v>0.11964809397503244</v>
      </c>
      <c r="AW27" s="304"/>
      <c r="AX27" s="283">
        <v>0.16283358321388866</v>
      </c>
      <c r="AY27" s="283">
        <v>8.0434565865957583E-2</v>
      </c>
      <c r="AZ27" s="299">
        <f>$F27*AX27*$AS$7*365</f>
        <v>2031196371.4549501</v>
      </c>
      <c r="BA27" s="283">
        <f>AZ27/$M27</f>
        <v>0.10684527426169488</v>
      </c>
      <c r="BB27" s="304"/>
      <c r="BC27" s="283">
        <v>0.17693598719352932</v>
      </c>
      <c r="BD27" s="283">
        <v>8.7628725498177434E-2</v>
      </c>
      <c r="BE27" s="299">
        <f>$F27*BC27*$AS$7*365</f>
        <v>2207110646.7958784</v>
      </c>
      <c r="BF27" s="283">
        <f>BE27/$M27</f>
        <v>0.11609874145939643</v>
      </c>
    </row>
    <row r="28" spans="2:58" s="255" customFormat="1" ht="15" customHeight="1">
      <c r="B28" s="523">
        <f t="shared" si="1"/>
        <v>17</v>
      </c>
      <c r="C28" s="576" t="s">
        <v>280</v>
      </c>
      <c r="D28" s="289" t="s">
        <v>276</v>
      </c>
      <c r="E28" s="289" t="s">
        <v>499</v>
      </c>
      <c r="F28" s="299">
        <v>76073949</v>
      </c>
      <c r="G28" s="314"/>
      <c r="H28" s="315">
        <v>44.845641000000001</v>
      </c>
      <c r="I28" s="318">
        <v>133.2499</v>
      </c>
      <c r="J28" s="316">
        <v>100</v>
      </c>
      <c r="K28" s="316">
        <v>2.7512604999999999</v>
      </c>
      <c r="L28" s="316">
        <v>5.4386136</v>
      </c>
      <c r="M28" s="314"/>
      <c r="N28" s="319"/>
      <c r="O28" s="283"/>
      <c r="P28" s="283"/>
      <c r="Q28" s="299"/>
      <c r="R28" s="283"/>
      <c r="S28" s="304"/>
      <c r="T28" s="283"/>
      <c r="U28" s="283"/>
      <c r="V28" s="299"/>
      <c r="W28" s="283"/>
      <c r="X28" s="304"/>
      <c r="Y28" s="283"/>
      <c r="Z28" s="283"/>
      <c r="AA28" s="299"/>
      <c r="AB28" s="283"/>
      <c r="AC28" s="317"/>
      <c r="AD28" s="283"/>
      <c r="AE28" s="283"/>
      <c r="AF28" s="299"/>
      <c r="AG28" s="283"/>
      <c r="AH28" s="304"/>
      <c r="AI28" s="283"/>
      <c r="AJ28" s="283"/>
      <c r="AK28" s="299"/>
      <c r="AL28" s="283"/>
      <c r="AM28" s="304"/>
      <c r="AN28" s="283"/>
      <c r="AO28" s="283"/>
      <c r="AP28" s="299"/>
      <c r="AQ28" s="283"/>
      <c r="AR28" s="304"/>
      <c r="AS28" s="283"/>
      <c r="AT28" s="283"/>
      <c r="AU28" s="299"/>
      <c r="AV28" s="283"/>
      <c r="AW28" s="304"/>
      <c r="AX28" s="283"/>
      <c r="AY28" s="283"/>
      <c r="AZ28" s="299"/>
      <c r="BA28" s="283"/>
      <c r="BB28" s="304"/>
      <c r="BC28" s="283"/>
      <c r="BD28" s="283"/>
      <c r="BE28" s="299"/>
      <c r="BF28" s="283"/>
    </row>
    <row r="29" spans="2:58" s="255" customFormat="1" ht="15" customHeight="1">
      <c r="B29" s="523">
        <f t="shared" si="1"/>
        <v>18</v>
      </c>
      <c r="C29" s="576" t="s">
        <v>20</v>
      </c>
      <c r="D29" s="289" t="s">
        <v>502</v>
      </c>
      <c r="E29" s="289" t="s">
        <v>502</v>
      </c>
      <c r="F29" s="299">
        <v>3675078</v>
      </c>
      <c r="G29" s="314">
        <v>102910780980</v>
      </c>
      <c r="H29" s="315">
        <v>69.963516999999996</v>
      </c>
      <c r="I29" s="318">
        <v>108.54293</v>
      </c>
      <c r="J29" s="316">
        <v>106.96810000000001</v>
      </c>
      <c r="K29" s="316">
        <v>0.78454581000000001</v>
      </c>
      <c r="L29" s="316">
        <v>0.84190708999999997</v>
      </c>
      <c r="M29" s="314">
        <v>124034918625.718</v>
      </c>
      <c r="N29" s="319"/>
      <c r="O29" s="283"/>
      <c r="P29" s="283"/>
      <c r="Q29" s="299"/>
      <c r="R29" s="283"/>
      <c r="S29" s="304"/>
      <c r="T29" s="283"/>
      <c r="U29" s="283"/>
      <c r="V29" s="299"/>
      <c r="W29" s="283"/>
      <c r="X29" s="304"/>
      <c r="Y29" s="283"/>
      <c r="Z29" s="283"/>
      <c r="AA29" s="299"/>
      <c r="AB29" s="283"/>
      <c r="AC29" s="317"/>
      <c r="AD29" s="283"/>
      <c r="AE29" s="283"/>
      <c r="AF29" s="299"/>
      <c r="AG29" s="283"/>
      <c r="AH29" s="304"/>
      <c r="AI29" s="283"/>
      <c r="AJ29" s="283"/>
      <c r="AK29" s="299"/>
      <c r="AL29" s="283"/>
      <c r="AM29" s="304"/>
      <c r="AN29" s="283"/>
      <c r="AO29" s="283"/>
      <c r="AP29" s="299"/>
      <c r="AQ29" s="283"/>
      <c r="AR29" s="304"/>
      <c r="AS29" s="283"/>
      <c r="AT29" s="283"/>
      <c r="AU29" s="299"/>
      <c r="AV29" s="283"/>
      <c r="AW29" s="304"/>
      <c r="AX29" s="283"/>
      <c r="AY29" s="283"/>
      <c r="AZ29" s="299"/>
      <c r="BA29" s="283"/>
      <c r="BB29" s="304"/>
      <c r="BC29" s="283"/>
      <c r="BD29" s="283"/>
      <c r="BE29" s="299"/>
      <c r="BF29" s="283"/>
    </row>
    <row r="30" spans="2:58" s="255" customFormat="1" ht="15" customHeight="1">
      <c r="B30" s="523">
        <f t="shared" si="1"/>
        <v>19</v>
      </c>
      <c r="C30" s="576" t="s">
        <v>281</v>
      </c>
      <c r="D30" s="289" t="s">
        <v>272</v>
      </c>
      <c r="E30" s="289" t="s">
        <v>502</v>
      </c>
      <c r="F30" s="299">
        <v>26347423.735282898</v>
      </c>
      <c r="G30" s="314"/>
      <c r="H30" s="315">
        <v>52.928097000000001</v>
      </c>
      <c r="I30" s="318">
        <v>108.72684</v>
      </c>
      <c r="J30" s="316">
        <v>130.06328999999999</v>
      </c>
      <c r="K30" s="316">
        <v>0.44758218999999999</v>
      </c>
      <c r="L30" s="316">
        <v>0.78802174000000003</v>
      </c>
      <c r="M30" s="314"/>
      <c r="N30" s="319"/>
      <c r="O30" s="283"/>
      <c r="P30" s="283"/>
      <c r="Q30" s="299"/>
      <c r="R30" s="283"/>
      <c r="S30" s="304"/>
      <c r="T30" s="283"/>
      <c r="U30" s="283"/>
      <c r="V30" s="299"/>
      <c r="W30" s="283"/>
      <c r="X30" s="304"/>
      <c r="Y30" s="283"/>
      <c r="Z30" s="283"/>
      <c r="AA30" s="299"/>
      <c r="AB30" s="283"/>
      <c r="AC30" s="320"/>
      <c r="AD30" s="283"/>
      <c r="AE30" s="283"/>
      <c r="AF30" s="299"/>
      <c r="AG30" s="283"/>
      <c r="AH30" s="304"/>
      <c r="AI30" s="283"/>
      <c r="AJ30" s="283"/>
      <c r="AK30" s="299"/>
      <c r="AL30" s="283"/>
      <c r="AM30" s="304"/>
      <c r="AN30" s="283"/>
      <c r="AO30" s="283"/>
      <c r="AP30" s="299"/>
      <c r="AQ30" s="283"/>
      <c r="AR30" s="304"/>
      <c r="AS30" s="283"/>
      <c r="AT30" s="283"/>
      <c r="AU30" s="299"/>
      <c r="AV30" s="283"/>
      <c r="AW30" s="304"/>
      <c r="AX30" s="283"/>
      <c r="AY30" s="283"/>
      <c r="AZ30" s="299"/>
      <c r="BA30" s="283"/>
      <c r="BB30" s="304"/>
      <c r="BC30" s="283"/>
      <c r="BD30" s="283"/>
      <c r="BE30" s="299"/>
      <c r="BF30" s="283"/>
    </row>
    <row r="31" spans="2:58" s="255" customFormat="1" ht="15" customHeight="1">
      <c r="B31" s="523">
        <f t="shared" si="1"/>
        <v>20</v>
      </c>
      <c r="C31" s="576" t="s">
        <v>21</v>
      </c>
      <c r="D31" s="289" t="s">
        <v>499</v>
      </c>
      <c r="E31" s="289" t="s">
        <v>499</v>
      </c>
      <c r="F31" s="299">
        <v>14636886</v>
      </c>
      <c r="G31" s="314">
        <v>200499971158</v>
      </c>
      <c r="H31" s="315">
        <v>74.573471999999995</v>
      </c>
      <c r="I31" s="318">
        <v>106.21411999999999</v>
      </c>
      <c r="J31" s="316">
        <v>106.21411999999999</v>
      </c>
      <c r="K31" s="316">
        <v>4.5403330000000004</v>
      </c>
      <c r="L31" s="316">
        <v>3.8732392</v>
      </c>
      <c r="M31" s="314">
        <v>51765450261.372963</v>
      </c>
      <c r="N31" s="319"/>
      <c r="O31" s="283"/>
      <c r="P31" s="283"/>
      <c r="Q31" s="299"/>
      <c r="R31" s="283"/>
      <c r="S31" s="304"/>
      <c r="T31" s="283"/>
      <c r="U31" s="283"/>
      <c r="V31" s="299"/>
      <c r="W31" s="283"/>
      <c r="X31" s="304"/>
      <c r="Y31" s="283"/>
      <c r="Z31" s="283"/>
      <c r="AA31" s="299"/>
      <c r="AB31" s="283"/>
      <c r="AC31" s="317"/>
      <c r="AD31" s="283"/>
      <c r="AE31" s="283"/>
      <c r="AF31" s="299"/>
      <c r="AG31" s="283"/>
      <c r="AH31" s="304"/>
      <c r="AI31" s="283"/>
      <c r="AJ31" s="283"/>
      <c r="AK31" s="299"/>
      <c r="AL31" s="283"/>
      <c r="AM31" s="304"/>
      <c r="AN31" s="283"/>
      <c r="AO31" s="283"/>
      <c r="AP31" s="299"/>
      <c r="AQ31" s="283"/>
      <c r="AR31" s="304"/>
      <c r="AS31" s="283"/>
      <c r="AT31" s="283"/>
      <c r="AU31" s="299"/>
      <c r="AV31" s="283"/>
      <c r="AW31" s="304"/>
      <c r="AX31" s="283"/>
      <c r="AY31" s="283"/>
      <c r="AZ31" s="299"/>
      <c r="BA31" s="283"/>
      <c r="BB31" s="304"/>
      <c r="BC31" s="283"/>
      <c r="BD31" s="283"/>
      <c r="BE31" s="299"/>
      <c r="BF31" s="283"/>
    </row>
    <row r="32" spans="2:58" s="255" customFormat="1" ht="15" customHeight="1">
      <c r="B32" s="523">
        <f t="shared" si="1"/>
        <v>21</v>
      </c>
      <c r="C32" s="792" t="s">
        <v>717</v>
      </c>
      <c r="D32" s="289">
        <v>2012</v>
      </c>
      <c r="E32" s="289">
        <v>2016</v>
      </c>
      <c r="F32" s="578">
        <v>10652029</v>
      </c>
      <c r="G32" s="654"/>
      <c r="H32" s="315">
        <v>42.235537999999998</v>
      </c>
      <c r="I32" s="318">
        <v>121.35046</v>
      </c>
      <c r="J32" s="316">
        <v>139.8262</v>
      </c>
      <c r="K32" s="316">
        <v>1479.5655999999999</v>
      </c>
      <c r="L32" s="316">
        <v>2572.3429999999998</v>
      </c>
      <c r="M32" s="654"/>
      <c r="N32" s="319"/>
      <c r="O32" s="653"/>
      <c r="P32" s="653"/>
      <c r="Q32" s="655"/>
      <c r="R32" s="653"/>
      <c r="S32" s="304"/>
      <c r="T32" s="653"/>
      <c r="U32" s="653"/>
      <c r="V32" s="655"/>
      <c r="W32" s="653"/>
      <c r="X32" s="304"/>
      <c r="Y32" s="653"/>
      <c r="Z32" s="653"/>
      <c r="AA32" s="655"/>
      <c r="AB32" s="653"/>
      <c r="AC32" s="317"/>
      <c r="AD32" s="653"/>
      <c r="AE32" s="653"/>
      <c r="AF32" s="655"/>
      <c r="AG32" s="653"/>
      <c r="AH32" s="304"/>
      <c r="AI32" s="653"/>
      <c r="AJ32" s="653"/>
      <c r="AK32" s="655"/>
      <c r="AL32" s="653"/>
      <c r="AM32" s="304"/>
      <c r="AN32" s="653"/>
      <c r="AO32" s="653"/>
      <c r="AP32" s="655"/>
      <c r="AQ32" s="653"/>
      <c r="AR32" s="317"/>
      <c r="AS32" s="653"/>
      <c r="AT32" s="653"/>
      <c r="AU32" s="655"/>
      <c r="AV32" s="653"/>
      <c r="AW32" s="304"/>
      <c r="AX32" s="653"/>
      <c r="AY32" s="653"/>
      <c r="AZ32" s="655"/>
      <c r="BA32" s="653"/>
      <c r="BB32" s="304"/>
      <c r="BC32" s="653"/>
      <c r="BD32" s="653"/>
      <c r="BE32" s="655"/>
      <c r="BF32" s="653"/>
    </row>
    <row r="33" spans="2:58" s="255" customFormat="1" ht="15" customHeight="1">
      <c r="B33" s="523">
        <f t="shared" si="1"/>
        <v>22</v>
      </c>
      <c r="C33" s="576" t="s">
        <v>22</v>
      </c>
      <c r="D33" s="289" t="s">
        <v>499</v>
      </c>
      <c r="E33" s="289" t="s">
        <v>499</v>
      </c>
      <c r="F33" s="299">
        <v>8171770</v>
      </c>
      <c r="G33" s="314">
        <v>261283967436</v>
      </c>
      <c r="H33" s="315">
        <v>71.982139000000004</v>
      </c>
      <c r="I33" s="318">
        <v>106.76228</v>
      </c>
      <c r="J33" s="316">
        <v>106.76228</v>
      </c>
      <c r="K33" s="316">
        <v>9.6621039999999994</v>
      </c>
      <c r="L33" s="316">
        <v>10.080314</v>
      </c>
      <c r="M33" s="314">
        <v>25920221080.017944</v>
      </c>
      <c r="N33" s="319"/>
      <c r="O33" s="283"/>
      <c r="P33" s="283"/>
      <c r="Q33" s="299"/>
      <c r="R33" s="283"/>
      <c r="S33" s="304"/>
      <c r="T33" s="283"/>
      <c r="U33" s="283"/>
      <c r="V33" s="299"/>
      <c r="W33" s="283"/>
      <c r="X33" s="304"/>
      <c r="Y33" s="283"/>
      <c r="Z33" s="283"/>
      <c r="AA33" s="299"/>
      <c r="AB33" s="283"/>
      <c r="AC33" s="317"/>
      <c r="AD33" s="283"/>
      <c r="AE33" s="283"/>
      <c r="AF33" s="299"/>
      <c r="AG33" s="283"/>
      <c r="AH33" s="304"/>
      <c r="AI33" s="283"/>
      <c r="AJ33" s="283"/>
      <c r="AK33" s="299"/>
      <c r="AL33" s="283"/>
      <c r="AM33" s="304"/>
      <c r="AN33" s="283"/>
      <c r="AO33" s="283"/>
      <c r="AP33" s="299"/>
      <c r="AQ33" s="283"/>
      <c r="AR33" s="304"/>
      <c r="AS33" s="283"/>
      <c r="AT33" s="283"/>
      <c r="AU33" s="299"/>
      <c r="AV33" s="283"/>
      <c r="AW33" s="304"/>
      <c r="AX33" s="283"/>
      <c r="AY33" s="283"/>
      <c r="AZ33" s="299"/>
      <c r="BA33" s="283"/>
      <c r="BB33" s="304"/>
      <c r="BC33" s="283"/>
      <c r="BD33" s="283"/>
      <c r="BE33" s="299"/>
      <c r="BF33" s="283"/>
    </row>
    <row r="34" spans="2:58" s="255" customFormat="1" ht="15" customHeight="1">
      <c r="B34" s="523">
        <f t="shared" si="1"/>
        <v>23</v>
      </c>
      <c r="C34" s="576" t="s">
        <v>23</v>
      </c>
      <c r="D34" s="289" t="s">
        <v>504</v>
      </c>
      <c r="E34" s="289" t="s">
        <v>504</v>
      </c>
      <c r="F34" s="299">
        <v>245265690</v>
      </c>
      <c r="G34" s="314">
        <v>1927072932061608.5</v>
      </c>
      <c r="H34" s="315">
        <v>68.684856999999994</v>
      </c>
      <c r="I34" s="318">
        <v>105.35605</v>
      </c>
      <c r="J34" s="316">
        <v>109.86476</v>
      </c>
      <c r="K34" s="316">
        <v>4192.8253999999997</v>
      </c>
      <c r="L34" s="316">
        <v>4091.9391000000001</v>
      </c>
      <c r="M34" s="314">
        <v>451616767759.10712</v>
      </c>
      <c r="N34" s="319"/>
      <c r="O34" s="283"/>
      <c r="P34" s="283"/>
      <c r="Q34" s="299"/>
      <c r="R34" s="283"/>
      <c r="S34" s="304"/>
      <c r="T34" s="283"/>
      <c r="U34" s="283"/>
      <c r="V34" s="299"/>
      <c r="W34" s="283"/>
      <c r="X34" s="304"/>
      <c r="Y34" s="283"/>
      <c r="Z34" s="283"/>
      <c r="AA34" s="299"/>
      <c r="AB34" s="283"/>
      <c r="AC34" s="317"/>
      <c r="AD34" s="283"/>
      <c r="AE34" s="283"/>
      <c r="AF34" s="299"/>
      <c r="AG34" s="283"/>
      <c r="AH34" s="304"/>
      <c r="AI34" s="283"/>
      <c r="AJ34" s="283"/>
      <c r="AK34" s="299"/>
      <c r="AL34" s="283"/>
      <c r="AM34" s="304"/>
      <c r="AN34" s="283"/>
      <c r="AO34" s="283"/>
      <c r="AP34" s="299"/>
      <c r="AQ34" s="283"/>
      <c r="AR34" s="304"/>
      <c r="AS34" s="283"/>
      <c r="AT34" s="283"/>
      <c r="AU34" s="299"/>
      <c r="AV34" s="283"/>
      <c r="AW34" s="304"/>
      <c r="AX34" s="283"/>
      <c r="AY34" s="283"/>
      <c r="AZ34" s="299"/>
      <c r="BA34" s="283"/>
      <c r="BB34" s="304"/>
      <c r="BC34" s="283"/>
      <c r="BD34" s="283"/>
      <c r="BE34" s="299"/>
      <c r="BF34" s="283"/>
    </row>
    <row r="35" spans="2:58" s="255" customFormat="1" ht="15" customHeight="1">
      <c r="B35" s="523">
        <f t="shared" si="1"/>
        <v>24</v>
      </c>
      <c r="C35" s="576" t="s">
        <v>24</v>
      </c>
      <c r="D35" s="289" t="s">
        <v>275</v>
      </c>
      <c r="E35" s="289" t="s">
        <v>275</v>
      </c>
      <c r="F35" s="299">
        <v>79511693.899333909</v>
      </c>
      <c r="G35" s="314"/>
      <c r="H35" s="315">
        <v>49.410840999999998</v>
      </c>
      <c r="I35" s="318">
        <v>120.86933999999999</v>
      </c>
      <c r="J35" s="316">
        <v>120.86933999999999</v>
      </c>
      <c r="K35" s="316">
        <v>2714.8227000000002</v>
      </c>
      <c r="L35" s="316">
        <v>5001.3634000000002</v>
      </c>
      <c r="M35" s="314"/>
      <c r="N35" s="319"/>
      <c r="O35" s="283"/>
      <c r="P35" s="283"/>
      <c r="Q35" s="299"/>
      <c r="R35" s="283"/>
      <c r="S35" s="304"/>
      <c r="T35" s="283"/>
      <c r="U35" s="283"/>
      <c r="V35" s="299"/>
      <c r="W35" s="283"/>
      <c r="X35" s="304"/>
      <c r="Y35" s="283"/>
      <c r="Z35" s="283"/>
      <c r="AA35" s="299"/>
      <c r="AB35" s="283"/>
      <c r="AC35" s="317"/>
      <c r="AD35" s="283"/>
      <c r="AE35" s="283"/>
      <c r="AF35" s="299"/>
      <c r="AG35" s="283"/>
      <c r="AH35" s="304"/>
      <c r="AI35" s="283"/>
      <c r="AJ35" s="283"/>
      <c r="AK35" s="299"/>
      <c r="AL35" s="283"/>
      <c r="AM35" s="304"/>
      <c r="AN35" s="283"/>
      <c r="AO35" s="283"/>
      <c r="AP35" s="299"/>
      <c r="AQ35" s="283"/>
      <c r="AR35" s="304"/>
      <c r="AS35" s="283"/>
      <c r="AT35" s="283"/>
      <c r="AU35" s="299"/>
      <c r="AV35" s="283"/>
      <c r="AW35" s="304"/>
      <c r="AX35" s="283"/>
      <c r="AY35" s="283"/>
      <c r="AZ35" s="299"/>
      <c r="BA35" s="283"/>
      <c r="BB35" s="304"/>
      <c r="BC35" s="283"/>
      <c r="BD35" s="283"/>
      <c r="BE35" s="299"/>
      <c r="BF35" s="283"/>
    </row>
    <row r="36" spans="2:58" s="255" customFormat="1" ht="15" customHeight="1">
      <c r="B36" s="523">
        <f t="shared" si="1"/>
        <v>25</v>
      </c>
      <c r="C36" s="576" t="s">
        <v>25</v>
      </c>
      <c r="D36" s="289" t="s">
        <v>276</v>
      </c>
      <c r="E36" s="289" t="s">
        <v>503</v>
      </c>
      <c r="F36" s="299">
        <v>5961481.7766270638</v>
      </c>
      <c r="G36" s="314">
        <v>10182084487</v>
      </c>
      <c r="H36" s="315">
        <v>75.760664000000006</v>
      </c>
      <c r="I36" s="318">
        <v>104.16927</v>
      </c>
      <c r="J36" s="316">
        <v>100</v>
      </c>
      <c r="K36" s="316">
        <v>0.49294881000000002</v>
      </c>
      <c r="L36" s="316">
        <v>0.31933158</v>
      </c>
      <c r="M36" s="314">
        <v>33215014565.396713</v>
      </c>
      <c r="N36" s="319"/>
      <c r="O36" s="283"/>
      <c r="P36" s="283"/>
      <c r="Q36" s="299"/>
      <c r="R36" s="283"/>
      <c r="S36" s="304"/>
      <c r="T36" s="283"/>
      <c r="U36" s="283"/>
      <c r="V36" s="299"/>
      <c r="W36" s="283"/>
      <c r="X36" s="304"/>
      <c r="Y36" s="283"/>
      <c r="Z36" s="283"/>
      <c r="AA36" s="299"/>
      <c r="AB36" s="283"/>
      <c r="AC36" s="317"/>
      <c r="AD36" s="283"/>
      <c r="AE36" s="283"/>
      <c r="AF36" s="299"/>
      <c r="AG36" s="283"/>
      <c r="AH36" s="304"/>
      <c r="AI36" s="283"/>
      <c r="AJ36" s="283"/>
      <c r="AK36" s="299"/>
      <c r="AL36" s="283"/>
      <c r="AM36" s="304"/>
      <c r="AN36" s="283"/>
      <c r="AO36" s="283"/>
      <c r="AP36" s="299"/>
      <c r="AQ36" s="283"/>
      <c r="AR36" s="304"/>
      <c r="AS36" s="283"/>
      <c r="AT36" s="283"/>
      <c r="AU36" s="299"/>
      <c r="AV36" s="283"/>
      <c r="AW36" s="304"/>
      <c r="AX36" s="283"/>
      <c r="AY36" s="283"/>
      <c r="AZ36" s="299"/>
      <c r="BA36" s="283"/>
      <c r="BB36" s="304"/>
      <c r="BC36" s="283"/>
      <c r="BD36" s="283"/>
      <c r="BE36" s="299"/>
      <c r="BF36" s="283"/>
    </row>
    <row r="37" spans="2:58" s="255" customFormat="1" ht="15" customHeight="1">
      <c r="B37" s="523">
        <f t="shared" si="1"/>
        <v>26</v>
      </c>
      <c r="C37" s="576" t="s">
        <v>718</v>
      </c>
      <c r="D37" s="289" t="s">
        <v>469</v>
      </c>
      <c r="E37" s="289" t="s">
        <v>469</v>
      </c>
      <c r="F37" s="299">
        <v>48465011</v>
      </c>
      <c r="G37" s="654"/>
      <c r="H37" s="315">
        <v>55.526919999999997</v>
      </c>
      <c r="I37" s="318">
        <v>114.02249</v>
      </c>
      <c r="J37" s="316">
        <v>150.18964</v>
      </c>
      <c r="K37" s="316">
        <v>32.683745999999999</v>
      </c>
      <c r="L37" s="316">
        <v>35.429595999999997</v>
      </c>
      <c r="M37" s="654"/>
      <c r="N37" s="319"/>
      <c r="O37" s="653"/>
      <c r="P37" s="653"/>
      <c r="Q37" s="655"/>
      <c r="R37" s="653"/>
      <c r="S37" s="304"/>
      <c r="T37" s="653"/>
      <c r="U37" s="653"/>
      <c r="V37" s="655"/>
      <c r="W37" s="653"/>
      <c r="X37" s="304"/>
      <c r="Y37" s="653"/>
      <c r="Z37" s="653"/>
      <c r="AA37" s="655"/>
      <c r="AB37" s="653"/>
      <c r="AC37" s="317"/>
      <c r="AD37" s="653"/>
      <c r="AE37" s="653"/>
      <c r="AF37" s="655"/>
      <c r="AG37" s="653"/>
      <c r="AH37" s="304"/>
      <c r="AI37" s="653"/>
      <c r="AJ37" s="653"/>
      <c r="AK37" s="655"/>
      <c r="AL37" s="653"/>
      <c r="AM37" s="304"/>
      <c r="AN37" s="653"/>
      <c r="AO37" s="653"/>
      <c r="AP37" s="655"/>
      <c r="AQ37" s="653"/>
      <c r="AR37" s="304"/>
      <c r="AS37" s="653"/>
      <c r="AT37" s="653"/>
      <c r="AU37" s="655"/>
      <c r="AV37" s="653"/>
      <c r="AW37" s="304"/>
      <c r="AX37" s="653"/>
      <c r="AY37" s="653"/>
      <c r="AZ37" s="655"/>
      <c r="BA37" s="653"/>
      <c r="BB37" s="304"/>
      <c r="BC37" s="653"/>
      <c r="BD37" s="653"/>
      <c r="BE37" s="655"/>
      <c r="BF37" s="653"/>
    </row>
    <row r="38" spans="2:58" s="255" customFormat="1" ht="15" customHeight="1">
      <c r="B38" s="523">
        <f t="shared" si="1"/>
        <v>27</v>
      </c>
      <c r="C38" s="792" t="s">
        <v>719</v>
      </c>
      <c r="D38" s="289">
        <v>2014</v>
      </c>
      <c r="E38" s="289">
        <v>2014</v>
      </c>
      <c r="F38" s="578">
        <v>16934220</v>
      </c>
      <c r="G38" s="654"/>
      <c r="H38" s="315">
        <v>85.860100000000003</v>
      </c>
      <c r="I38" s="318">
        <v>102.95564</v>
      </c>
      <c r="J38" s="316">
        <v>108.73074</v>
      </c>
      <c r="K38" s="316">
        <v>289.67867999999999</v>
      </c>
      <c r="L38" s="316">
        <v>221.86832000000001</v>
      </c>
      <c r="M38" s="654"/>
      <c r="N38" s="319"/>
      <c r="O38" s="653"/>
      <c r="P38" s="653"/>
      <c r="Q38" s="655"/>
      <c r="R38" s="653"/>
      <c r="S38" s="304"/>
      <c r="T38" s="653"/>
      <c r="U38" s="653"/>
      <c r="V38" s="655"/>
      <c r="W38" s="653"/>
      <c r="X38" s="304"/>
      <c r="Y38" s="653"/>
      <c r="Z38" s="653"/>
      <c r="AA38" s="655"/>
      <c r="AB38" s="653"/>
      <c r="AC38" s="317"/>
      <c r="AD38" s="653"/>
      <c r="AE38" s="653"/>
      <c r="AF38" s="655"/>
      <c r="AG38" s="653"/>
      <c r="AH38" s="304"/>
      <c r="AI38" s="653"/>
      <c r="AJ38" s="653"/>
      <c r="AK38" s="655"/>
      <c r="AL38" s="653"/>
      <c r="AM38" s="304"/>
      <c r="AN38" s="653"/>
      <c r="AO38" s="653"/>
      <c r="AP38" s="655"/>
      <c r="AQ38" s="653"/>
      <c r="AR38" s="317"/>
      <c r="AS38" s="653"/>
      <c r="AT38" s="653"/>
      <c r="AU38" s="655"/>
      <c r="AV38" s="653"/>
      <c r="AW38" s="304"/>
      <c r="AX38" s="653"/>
      <c r="AY38" s="653"/>
      <c r="AZ38" s="655"/>
      <c r="BA38" s="653"/>
      <c r="BB38" s="304"/>
      <c r="BC38" s="653"/>
      <c r="BD38" s="653"/>
      <c r="BE38" s="655"/>
      <c r="BF38" s="653"/>
    </row>
    <row r="39" spans="2:58" s="275" customFormat="1" ht="14">
      <c r="B39" s="523">
        <f t="shared" si="1"/>
        <v>28</v>
      </c>
      <c r="C39" s="576" t="s">
        <v>26</v>
      </c>
      <c r="D39" s="289" t="s">
        <v>503</v>
      </c>
      <c r="E39" s="289" t="s">
        <v>503</v>
      </c>
      <c r="F39" s="299">
        <v>112600583</v>
      </c>
      <c r="G39" s="314">
        <v>9038826552924.9316</v>
      </c>
      <c r="H39" s="315">
        <v>80.502825000000001</v>
      </c>
      <c r="I39" s="315">
        <v>103.40738</v>
      </c>
      <c r="J39" s="316">
        <v>100</v>
      </c>
      <c r="K39" s="316">
        <v>7.6483314</v>
      </c>
      <c r="L39" s="316">
        <v>8.9402120000000007</v>
      </c>
      <c r="M39" s="314">
        <v>1045480098360.5294</v>
      </c>
      <c r="N39" s="307"/>
      <c r="O39" s="283"/>
      <c r="P39" s="283"/>
      <c r="Q39" s="299"/>
      <c r="R39" s="283"/>
      <c r="S39" s="304"/>
      <c r="T39" s="283"/>
      <c r="U39" s="283"/>
      <c r="V39" s="299"/>
      <c r="W39" s="283"/>
      <c r="X39" s="304"/>
      <c r="Y39" s="283"/>
      <c r="Z39" s="283"/>
      <c r="AA39" s="299"/>
      <c r="AB39" s="283"/>
      <c r="AC39" s="317"/>
      <c r="AD39" s="283"/>
      <c r="AE39" s="283"/>
      <c r="AF39" s="299"/>
      <c r="AG39" s="283"/>
      <c r="AH39" s="304"/>
      <c r="AI39" s="283"/>
      <c r="AJ39" s="283"/>
      <c r="AK39" s="299"/>
      <c r="AL39" s="283"/>
      <c r="AM39" s="304"/>
      <c r="AN39" s="283"/>
      <c r="AO39" s="283"/>
      <c r="AP39" s="299"/>
      <c r="AQ39" s="283"/>
      <c r="AR39" s="304"/>
      <c r="AS39" s="283"/>
      <c r="AT39" s="283"/>
      <c r="AU39" s="299"/>
      <c r="AV39" s="283"/>
      <c r="AW39" s="304"/>
      <c r="AX39" s="283"/>
      <c r="AY39" s="283"/>
      <c r="AZ39" s="299"/>
      <c r="BA39" s="283"/>
      <c r="BB39" s="304"/>
      <c r="BC39" s="283"/>
      <c r="BD39" s="283"/>
      <c r="BE39" s="299"/>
      <c r="BF39" s="283"/>
    </row>
    <row r="40" spans="2:58" s="255" customFormat="1" ht="15" customHeight="1">
      <c r="B40" s="523"/>
      <c r="C40" s="576" t="s">
        <v>27</v>
      </c>
      <c r="D40" s="289" t="s">
        <v>504</v>
      </c>
      <c r="E40" s="289" t="s">
        <v>504</v>
      </c>
      <c r="F40" s="299">
        <v>117284429</v>
      </c>
      <c r="G40" s="314">
        <v>4811605272997.5596</v>
      </c>
      <c r="H40" s="315">
        <v>80.502823000000006</v>
      </c>
      <c r="I40" s="318">
        <v>103.40738</v>
      </c>
      <c r="J40" s="316">
        <v>107.65898</v>
      </c>
      <c r="K40" s="316">
        <v>7.6483312000000003</v>
      </c>
      <c r="L40" s="316">
        <v>8.9402121999999995</v>
      </c>
      <c r="M40" s="314">
        <v>516943928496.97705</v>
      </c>
      <c r="N40" s="319"/>
      <c r="O40" s="283">
        <v>3.2297539104717103E-2</v>
      </c>
      <c r="P40" s="283">
        <v>1.7557191150053799E-2</v>
      </c>
      <c r="Q40" s="299">
        <v>2626976912.5933294</v>
      </c>
      <c r="R40" s="283">
        <v>5.0817443977556869E-3</v>
      </c>
      <c r="S40" s="304"/>
      <c r="T40" s="283">
        <v>1.2460379429468401E-2</v>
      </c>
      <c r="U40" s="283">
        <v>5.0917567282970904E-3</v>
      </c>
      <c r="V40" s="299">
        <v>1013486785.3936775</v>
      </c>
      <c r="W40" s="283">
        <v>1.9605352331739478E-3</v>
      </c>
      <c r="X40" s="304"/>
      <c r="Y40" s="283">
        <v>1.16637701927005E-2</v>
      </c>
      <c r="Z40" s="283">
        <v>4.67815047308545E-3</v>
      </c>
      <c r="AA40" s="299">
        <v>948693177.85092103</v>
      </c>
      <c r="AB40" s="283">
        <v>1.8351955126144183E-3</v>
      </c>
      <c r="AC40" s="317"/>
      <c r="AD40" s="283">
        <v>7.0471197953114101E-2</v>
      </c>
      <c r="AE40" s="283">
        <v>4.0033847938867301E-2</v>
      </c>
      <c r="AF40" s="299">
        <v>9653723480.6402855</v>
      </c>
      <c r="AG40" s="283">
        <v>1.8674604630155238E-2</v>
      </c>
      <c r="AH40" s="304"/>
      <c r="AI40" s="283">
        <v>4.3015904416217499E-2</v>
      </c>
      <c r="AJ40" s="283">
        <v>1.9754880169921801E-2</v>
      </c>
      <c r="AK40" s="299">
        <v>5892671879.6535883</v>
      </c>
      <c r="AL40" s="283">
        <v>1.1399054239376847E-2</v>
      </c>
      <c r="AM40" s="304"/>
      <c r="AN40" s="283">
        <v>4.15758697146466E-2</v>
      </c>
      <c r="AO40" s="283">
        <v>1.8808614587476499E-2</v>
      </c>
      <c r="AP40" s="299">
        <v>5695404099.1237202</v>
      </c>
      <c r="AQ40" s="283">
        <v>1.1017450414173935E-2</v>
      </c>
      <c r="AR40" s="304"/>
      <c r="AS40" s="283">
        <v>0.15366706427635099</v>
      </c>
      <c r="AT40" s="283">
        <v>8.9724294091341195E-2</v>
      </c>
      <c r="AU40" s="299">
        <v>36180678433.68943</v>
      </c>
      <c r="AV40" s="283">
        <v>6.9989560645165802E-2</v>
      </c>
      <c r="AW40" s="304"/>
      <c r="AX40" s="283">
        <v>0.123793071112761</v>
      </c>
      <c r="AY40" s="283">
        <v>6.3066331571659404E-2</v>
      </c>
      <c r="AZ40" s="299">
        <v>29146891816.68026</v>
      </c>
      <c r="BA40" s="283">
        <v>5.6383081819773619E-2</v>
      </c>
      <c r="BB40" s="304"/>
      <c r="BC40" s="283">
        <v>0.121934660980052</v>
      </c>
      <c r="BD40" s="283">
        <v>6.16185141829882E-2</v>
      </c>
      <c r="BE40" s="299">
        <v>28709331954.870613</v>
      </c>
      <c r="BF40" s="283">
        <v>5.553664599242604E-2</v>
      </c>
    </row>
    <row r="41" spans="2:58" s="255" customFormat="1" ht="15" customHeight="1">
      <c r="B41" s="523"/>
      <c r="C41" s="576" t="s">
        <v>28</v>
      </c>
      <c r="D41" s="289" t="s">
        <v>501</v>
      </c>
      <c r="E41" s="289" t="s">
        <v>501</v>
      </c>
      <c r="F41" s="299">
        <v>119906312</v>
      </c>
      <c r="G41" s="314">
        <v>5050121674828.6797</v>
      </c>
      <c r="H41" s="315">
        <v>80.502824000000004</v>
      </c>
      <c r="I41" s="318">
        <v>103.40738</v>
      </c>
      <c r="J41" s="316">
        <v>116.24798</v>
      </c>
      <c r="K41" s="316">
        <v>7.6483314</v>
      </c>
      <c r="L41" s="316">
        <v>8.9402121999999995</v>
      </c>
      <c r="M41" s="314">
        <v>502481566634.27954</v>
      </c>
      <c r="N41" s="319"/>
      <c r="O41" s="283">
        <v>3.3548240474536903E-2</v>
      </c>
      <c r="P41" s="283">
        <v>1.9166313042533099E-2</v>
      </c>
      <c r="Q41" s="299">
        <v>2789704854.9425545</v>
      </c>
      <c r="R41" s="283">
        <v>5.5518551130712057E-3</v>
      </c>
      <c r="S41" s="304"/>
      <c r="T41" s="283">
        <v>1.31084333116748E-2</v>
      </c>
      <c r="U41" s="283">
        <v>5.5784425743394296E-3</v>
      </c>
      <c r="V41" s="299">
        <v>1090032130.8363545</v>
      </c>
      <c r="W41" s="283">
        <v>2.1692977478509397E-3</v>
      </c>
      <c r="X41" s="304"/>
      <c r="Y41" s="283">
        <v>1.31234952253144E-2</v>
      </c>
      <c r="Z41" s="283">
        <v>5.4893275909513499E-3</v>
      </c>
      <c r="AA41" s="299">
        <v>1091284604.6773303</v>
      </c>
      <c r="AB41" s="283">
        <v>2.1717903245425884E-3</v>
      </c>
      <c r="AC41" s="320"/>
      <c r="AD41" s="283">
        <v>7.1496745657397096E-2</v>
      </c>
      <c r="AE41" s="283">
        <v>4.11127927969114E-2</v>
      </c>
      <c r="AF41" s="299">
        <v>10013160155.199625</v>
      </c>
      <c r="AG41" s="283">
        <v>1.9927417879763716E-2</v>
      </c>
      <c r="AH41" s="304"/>
      <c r="AI41" s="283">
        <v>4.2486060667670598E-2</v>
      </c>
      <c r="AJ41" s="283">
        <v>1.9989759337828199E-2</v>
      </c>
      <c r="AK41" s="299">
        <v>5950197116.2081709</v>
      </c>
      <c r="AL41" s="283">
        <v>1.1841622680934871E-2</v>
      </c>
      <c r="AM41" s="304"/>
      <c r="AN41" s="283">
        <v>4.3348101009912599E-2</v>
      </c>
      <c r="AO41" s="283">
        <v>2.0206866453637298E-2</v>
      </c>
      <c r="AP41" s="299">
        <v>6070926359.5848475</v>
      </c>
      <c r="AQ41" s="283">
        <v>1.2081888695438338E-2</v>
      </c>
      <c r="AR41" s="304"/>
      <c r="AS41" s="283">
        <v>0.15905815981478</v>
      </c>
      <c r="AT41" s="283">
        <v>9.1890365851663894E-2</v>
      </c>
      <c r="AU41" s="299">
        <v>38287195253.820473</v>
      </c>
      <c r="AV41" s="283">
        <v>7.6196218520563144E-2</v>
      </c>
      <c r="AW41" s="304"/>
      <c r="AX41" s="283">
        <v>0.12791452352654401</v>
      </c>
      <c r="AY41" s="283">
        <v>6.3874968769821697E-2</v>
      </c>
      <c r="AZ41" s="299">
        <v>30790550725.36504</v>
      </c>
      <c r="BA41" s="283">
        <v>6.1276975654263717E-2</v>
      </c>
      <c r="BB41" s="304"/>
      <c r="BC41" s="283">
        <v>0.132013481248133</v>
      </c>
      <c r="BD41" s="283">
        <v>6.5633330267470605E-2</v>
      </c>
      <c r="BE41" s="299">
        <v>31777218714.020157</v>
      </c>
      <c r="BF41" s="283">
        <v>6.3240566070652551E-2</v>
      </c>
    </row>
    <row r="42" spans="2:58" s="255" customFormat="1" ht="15" customHeight="1">
      <c r="B42" s="523">
        <f>B39+1</f>
        <v>29</v>
      </c>
      <c r="C42" s="792" t="s">
        <v>720</v>
      </c>
      <c r="D42" s="289">
        <v>2016</v>
      </c>
      <c r="E42" s="289">
        <v>2016</v>
      </c>
      <c r="F42" s="578">
        <v>3056359</v>
      </c>
      <c r="G42" s="654"/>
      <c r="H42" s="315">
        <v>57.265934000000001</v>
      </c>
      <c r="I42" s="318">
        <v>108.40917</v>
      </c>
      <c r="J42" s="316">
        <v>165.50894</v>
      </c>
      <c r="K42" s="316">
        <v>522.49285999999995</v>
      </c>
      <c r="L42" s="316">
        <v>590.32989999999995</v>
      </c>
      <c r="M42" s="654"/>
      <c r="N42" s="319"/>
      <c r="O42" s="653"/>
      <c r="P42" s="653"/>
      <c r="Q42" s="655"/>
      <c r="R42" s="653"/>
      <c r="S42" s="304"/>
      <c r="T42" s="653"/>
      <c r="U42" s="653"/>
      <c r="V42" s="655"/>
      <c r="W42" s="653"/>
      <c r="X42" s="304"/>
      <c r="Y42" s="653"/>
      <c r="Z42" s="653"/>
      <c r="AA42" s="655"/>
      <c r="AB42" s="653"/>
      <c r="AC42" s="317"/>
      <c r="AD42" s="653"/>
      <c r="AE42" s="653"/>
      <c r="AF42" s="655"/>
      <c r="AG42" s="653"/>
      <c r="AH42" s="304"/>
      <c r="AI42" s="653"/>
      <c r="AJ42" s="653"/>
      <c r="AK42" s="655"/>
      <c r="AL42" s="653"/>
      <c r="AM42" s="304"/>
      <c r="AN42" s="653"/>
      <c r="AO42" s="653"/>
      <c r="AP42" s="655"/>
      <c r="AQ42" s="653"/>
      <c r="AR42" s="317"/>
      <c r="AS42" s="653"/>
      <c r="AT42" s="653"/>
      <c r="AU42" s="655"/>
      <c r="AV42" s="653"/>
      <c r="AW42" s="304"/>
      <c r="AX42" s="653"/>
      <c r="AY42" s="653"/>
      <c r="AZ42" s="655"/>
      <c r="BA42" s="653"/>
      <c r="BB42" s="304"/>
      <c r="BC42" s="653"/>
      <c r="BD42" s="653"/>
      <c r="BE42" s="655"/>
      <c r="BF42" s="653"/>
    </row>
    <row r="43" spans="2:58" s="255" customFormat="1" ht="15" customHeight="1">
      <c r="B43" s="523">
        <f>B42+1</f>
        <v>30</v>
      </c>
      <c r="C43" s="792" t="s">
        <v>727</v>
      </c>
      <c r="D43" s="289">
        <v>2009</v>
      </c>
      <c r="E43" s="289" t="s">
        <v>655</v>
      </c>
      <c r="F43" s="578">
        <v>2118874</v>
      </c>
      <c r="G43" s="654"/>
      <c r="H43" s="315">
        <v>71.405036999999993</v>
      </c>
      <c r="I43" s="318">
        <v>105.00559</v>
      </c>
      <c r="J43" s="316">
        <v>100</v>
      </c>
      <c r="K43" s="316">
        <v>5.0639523999999998</v>
      </c>
      <c r="L43" s="316">
        <v>5.1307020000000003</v>
      </c>
      <c r="M43" s="654"/>
      <c r="N43" s="319"/>
      <c r="O43" s="653"/>
      <c r="P43" s="653"/>
      <c r="Q43" s="655"/>
      <c r="R43" s="653"/>
      <c r="S43" s="304"/>
      <c r="T43" s="653"/>
      <c r="U43" s="653"/>
      <c r="V43" s="655"/>
      <c r="W43" s="653"/>
      <c r="X43" s="304"/>
      <c r="Y43" s="653"/>
      <c r="Z43" s="653"/>
      <c r="AA43" s="655"/>
      <c r="AB43" s="653"/>
      <c r="AC43" s="317"/>
      <c r="AD43" s="653"/>
      <c r="AE43" s="653"/>
      <c r="AF43" s="655"/>
      <c r="AG43" s="653"/>
      <c r="AH43" s="304"/>
      <c r="AI43" s="653"/>
      <c r="AJ43" s="653"/>
      <c r="AK43" s="655"/>
      <c r="AL43" s="653"/>
      <c r="AM43" s="304"/>
      <c r="AN43" s="653"/>
      <c r="AO43" s="653"/>
      <c r="AP43" s="655"/>
      <c r="AQ43" s="653"/>
      <c r="AR43" s="317"/>
      <c r="AS43" s="653"/>
      <c r="AT43" s="653"/>
      <c r="AU43" s="655"/>
      <c r="AV43" s="653"/>
      <c r="AW43" s="304"/>
      <c r="AX43" s="653"/>
      <c r="AY43" s="653"/>
      <c r="AZ43" s="655"/>
      <c r="BA43" s="653"/>
      <c r="BB43" s="304"/>
      <c r="BC43" s="653"/>
      <c r="BD43" s="653"/>
      <c r="BE43" s="655"/>
      <c r="BF43" s="653"/>
    </row>
    <row r="44" spans="2:58" s="255" customFormat="1" ht="15" customHeight="1">
      <c r="B44" s="523">
        <f t="shared" ref="B44:B48" si="2">B43+1</f>
        <v>31</v>
      </c>
      <c r="C44" s="576" t="s">
        <v>29</v>
      </c>
      <c r="D44" s="289" t="s">
        <v>500</v>
      </c>
      <c r="E44" s="289" t="s">
        <v>500</v>
      </c>
      <c r="F44" s="299">
        <v>5765733</v>
      </c>
      <c r="G44" s="314">
        <v>137177961686.66</v>
      </c>
      <c r="H44" s="315">
        <v>62.929181</v>
      </c>
      <c r="I44" s="318">
        <v>108.08239</v>
      </c>
      <c r="J44" s="316">
        <v>94.827056999999996</v>
      </c>
      <c r="K44" s="316">
        <v>7.2972590000000004</v>
      </c>
      <c r="L44" s="316">
        <v>9.1600754000000002</v>
      </c>
      <c r="M44" s="314">
        <v>17068995513.136789</v>
      </c>
      <c r="N44" s="319"/>
      <c r="O44" s="283"/>
      <c r="P44" s="283"/>
      <c r="Q44" s="299"/>
      <c r="R44" s="283"/>
      <c r="S44" s="304"/>
      <c r="T44" s="283"/>
      <c r="U44" s="283"/>
      <c r="V44" s="299"/>
      <c r="W44" s="283"/>
      <c r="X44" s="304"/>
      <c r="Y44" s="283"/>
      <c r="Z44" s="283"/>
      <c r="AA44" s="299"/>
      <c r="AB44" s="283"/>
      <c r="AC44" s="320"/>
      <c r="AD44" s="283"/>
      <c r="AE44" s="283"/>
      <c r="AF44" s="299"/>
      <c r="AG44" s="283"/>
      <c r="AH44" s="304"/>
      <c r="AI44" s="283"/>
      <c r="AJ44" s="283"/>
      <c r="AK44" s="299"/>
      <c r="AL44" s="283"/>
      <c r="AM44" s="304"/>
      <c r="AN44" s="283"/>
      <c r="AO44" s="283"/>
      <c r="AP44" s="299"/>
      <c r="AQ44" s="283"/>
      <c r="AR44" s="304"/>
      <c r="AS44" s="283"/>
      <c r="AT44" s="283"/>
      <c r="AU44" s="299"/>
      <c r="AV44" s="283"/>
      <c r="AW44" s="304"/>
      <c r="AX44" s="283"/>
      <c r="AY44" s="283"/>
      <c r="AZ44" s="299"/>
      <c r="BA44" s="283"/>
      <c r="BB44" s="304"/>
      <c r="BC44" s="283"/>
      <c r="BD44" s="283"/>
      <c r="BE44" s="299"/>
      <c r="BF44" s="283"/>
    </row>
    <row r="45" spans="2:58" s="255" customFormat="1" ht="15" customHeight="1">
      <c r="B45" s="523">
        <f t="shared" si="2"/>
        <v>32</v>
      </c>
      <c r="C45" s="792" t="s">
        <v>728</v>
      </c>
      <c r="D45" s="289" t="s">
        <v>656</v>
      </c>
      <c r="E45" s="289">
        <v>2014</v>
      </c>
      <c r="F45" s="578">
        <v>17114761</v>
      </c>
      <c r="G45" s="654"/>
      <c r="H45" s="315">
        <v>88.526352000000003</v>
      </c>
      <c r="I45" s="318">
        <v>102.94238</v>
      </c>
      <c r="J45" s="316">
        <v>104.80234</v>
      </c>
      <c r="K45" s="316">
        <v>267.33093000000002</v>
      </c>
      <c r="L45" s="316">
        <v>228.75316000000001</v>
      </c>
      <c r="M45" s="654"/>
      <c r="N45" s="319"/>
      <c r="O45" s="653"/>
      <c r="P45" s="653"/>
      <c r="Q45" s="655"/>
      <c r="R45" s="653"/>
      <c r="S45" s="304"/>
      <c r="T45" s="653"/>
      <c r="U45" s="653"/>
      <c r="V45" s="655"/>
      <c r="W45" s="653"/>
      <c r="X45" s="304"/>
      <c r="Y45" s="653"/>
      <c r="Z45" s="653"/>
      <c r="AA45" s="655"/>
      <c r="AB45" s="653"/>
      <c r="AC45" s="317"/>
      <c r="AD45" s="653"/>
      <c r="AE45" s="653"/>
      <c r="AF45" s="655"/>
      <c r="AG45" s="653"/>
      <c r="AH45" s="304"/>
      <c r="AI45" s="653"/>
      <c r="AJ45" s="653"/>
      <c r="AK45" s="655"/>
      <c r="AL45" s="653"/>
      <c r="AM45" s="304"/>
      <c r="AN45" s="653"/>
      <c r="AO45" s="653"/>
      <c r="AP45" s="655"/>
      <c r="AQ45" s="653"/>
      <c r="AR45" s="317"/>
      <c r="AS45" s="653"/>
      <c r="AT45" s="653"/>
      <c r="AU45" s="655"/>
      <c r="AV45" s="653"/>
      <c r="AW45" s="304"/>
      <c r="AX45" s="653"/>
      <c r="AY45" s="653"/>
      <c r="AZ45" s="655"/>
      <c r="BA45" s="653"/>
      <c r="BB45" s="304"/>
      <c r="BC45" s="653"/>
      <c r="BD45" s="653"/>
      <c r="BE45" s="655"/>
      <c r="BF45" s="653"/>
    </row>
    <row r="46" spans="2:58" s="255" customFormat="1" ht="15" customHeight="1">
      <c r="B46" s="523">
        <f t="shared" si="2"/>
        <v>33</v>
      </c>
      <c r="C46" s="576" t="s">
        <v>30</v>
      </c>
      <c r="D46" s="289" t="s">
        <v>505</v>
      </c>
      <c r="E46" s="289" t="s">
        <v>498</v>
      </c>
      <c r="F46" s="299">
        <v>3941606</v>
      </c>
      <c r="G46" s="314">
        <v>20872384376.143501</v>
      </c>
      <c r="H46" s="315">
        <v>81.285210000000006</v>
      </c>
      <c r="I46" s="318">
        <v>105.8758</v>
      </c>
      <c r="J46" s="316">
        <v>120.52139</v>
      </c>
      <c r="K46" s="316">
        <v>0.61135751000000005</v>
      </c>
      <c r="L46" s="316">
        <v>0.55340803000000005</v>
      </c>
      <c r="M46" s="314">
        <v>33132879457.917683</v>
      </c>
      <c r="N46" s="319"/>
      <c r="O46" s="283">
        <v>2.93385043970096E-2</v>
      </c>
      <c r="P46" s="283">
        <v>1.8540963996563801E-2</v>
      </c>
      <c r="Q46" s="299">
        <v>80196912.111340776</v>
      </c>
      <c r="R46" s="283">
        <v>2.4204630995986773E-3</v>
      </c>
      <c r="S46" s="304"/>
      <c r="T46" s="283">
        <v>9.8769994125541705E-3</v>
      </c>
      <c r="U46" s="283">
        <v>5.0058514278087897E-3</v>
      </c>
      <c r="V46" s="299">
        <v>26998815.041611616</v>
      </c>
      <c r="W46" s="283">
        <v>8.1486473507088361E-4</v>
      </c>
      <c r="X46" s="304"/>
      <c r="Y46" s="283">
        <v>9.6489010494878406E-3</v>
      </c>
      <c r="Z46" s="283">
        <v>4.7828525944060996E-3</v>
      </c>
      <c r="AA46" s="299">
        <v>26375307.30829186</v>
      </c>
      <c r="AB46" s="283">
        <v>7.9604633644327029E-4</v>
      </c>
      <c r="AC46" s="317"/>
      <c r="AD46" s="283">
        <v>5.4292574756290797E-2</v>
      </c>
      <c r="AE46" s="283">
        <v>3.4116901547075099E-2</v>
      </c>
      <c r="AF46" s="299">
        <v>249951928.06853819</v>
      </c>
      <c r="AG46" s="283">
        <v>7.5439241067473172E-3</v>
      </c>
      <c r="AH46" s="304"/>
      <c r="AI46" s="283">
        <v>2.7310850306030601E-2</v>
      </c>
      <c r="AJ46" s="283">
        <v>1.3922226018835301E-2</v>
      </c>
      <c r="AK46" s="299">
        <v>125733578.1518192</v>
      </c>
      <c r="AL46" s="283">
        <v>3.7948279838314189E-3</v>
      </c>
      <c r="AM46" s="304"/>
      <c r="AN46" s="283">
        <v>2.69248993291951E-2</v>
      </c>
      <c r="AO46" s="283">
        <v>1.36685912670795E-2</v>
      </c>
      <c r="AP46" s="299">
        <v>123956738.66257042</v>
      </c>
      <c r="AQ46" s="283">
        <v>3.7412003028595444E-3</v>
      </c>
      <c r="AR46" s="304"/>
      <c r="AS46" s="283">
        <v>9.8493721672879495E-2</v>
      </c>
      <c r="AT46" s="283">
        <v>6.3482259967899093E-2</v>
      </c>
      <c r="AU46" s="299">
        <v>779358564.44861484</v>
      </c>
      <c r="AV46" s="283">
        <v>2.3522210480935831E-2</v>
      </c>
      <c r="AW46" s="304"/>
      <c r="AX46" s="283">
        <v>6.6497983045683495E-2</v>
      </c>
      <c r="AY46" s="283">
        <v>3.6631771409252098E-2</v>
      </c>
      <c r="AZ46" s="299">
        <v>526183514.28873444</v>
      </c>
      <c r="BA46" s="283">
        <v>1.5881007714920885E-2</v>
      </c>
      <c r="BB46" s="304"/>
      <c r="BC46" s="283">
        <v>6.5791116860868901E-2</v>
      </c>
      <c r="BD46" s="283">
        <v>3.6166697038170902E-2</v>
      </c>
      <c r="BE46" s="299">
        <v>520590241.88824528</v>
      </c>
      <c r="BF46" s="283">
        <v>1.5712194364194965E-2</v>
      </c>
    </row>
    <row r="47" spans="2:58" s="255" customFormat="1" ht="15" customHeight="1">
      <c r="B47" s="523">
        <f t="shared" si="2"/>
        <v>34</v>
      </c>
      <c r="C47" s="576" t="s">
        <v>31</v>
      </c>
      <c r="D47" s="289" t="s">
        <v>501</v>
      </c>
      <c r="E47" s="289" t="s">
        <v>501</v>
      </c>
      <c r="F47" s="299">
        <v>6780504</v>
      </c>
      <c r="G47" s="314"/>
      <c r="H47" s="315">
        <v>71.354742999999999</v>
      </c>
      <c r="I47" s="318">
        <v>108.25397</v>
      </c>
      <c r="J47" s="316">
        <v>121.04097</v>
      </c>
      <c r="K47" s="316">
        <v>2127.7957999999999</v>
      </c>
      <c r="L47" s="316">
        <v>2309.4299999999998</v>
      </c>
      <c r="M47" s="314"/>
      <c r="N47" s="319"/>
      <c r="O47" s="283"/>
      <c r="P47" s="283"/>
      <c r="Q47" s="299"/>
      <c r="R47" s="283"/>
      <c r="S47" s="304"/>
      <c r="T47" s="283"/>
      <c r="U47" s="283"/>
      <c r="V47" s="299"/>
      <c r="W47" s="283"/>
      <c r="X47" s="304"/>
      <c r="Y47" s="283"/>
      <c r="Z47" s="283"/>
      <c r="AA47" s="299"/>
      <c r="AB47" s="283"/>
      <c r="AC47" s="320"/>
      <c r="AD47" s="283"/>
      <c r="AE47" s="283"/>
      <c r="AF47" s="299"/>
      <c r="AG47" s="283"/>
      <c r="AH47" s="304"/>
      <c r="AI47" s="283"/>
      <c r="AJ47" s="283"/>
      <c r="AK47" s="299"/>
      <c r="AL47" s="283"/>
      <c r="AM47" s="304"/>
      <c r="AN47" s="283"/>
      <c r="AO47" s="283"/>
      <c r="AP47" s="299"/>
      <c r="AQ47" s="283"/>
      <c r="AR47" s="304"/>
      <c r="AS47" s="283"/>
      <c r="AT47" s="283"/>
      <c r="AU47" s="299"/>
      <c r="AV47" s="283"/>
      <c r="AW47" s="304"/>
      <c r="AX47" s="283"/>
      <c r="AY47" s="283"/>
      <c r="AZ47" s="299"/>
      <c r="BA47" s="283"/>
      <c r="BB47" s="304"/>
      <c r="BC47" s="283"/>
      <c r="BD47" s="283"/>
      <c r="BE47" s="299"/>
      <c r="BF47" s="283"/>
    </row>
    <row r="48" spans="2:58" s="255" customFormat="1" ht="15" customHeight="1">
      <c r="B48" s="523">
        <f t="shared" si="2"/>
        <v>35</v>
      </c>
      <c r="C48" s="576" t="s">
        <v>32</v>
      </c>
      <c r="D48" s="289" t="s">
        <v>500</v>
      </c>
      <c r="E48" s="289" t="s">
        <v>500</v>
      </c>
      <c r="F48" s="299">
        <v>29553339</v>
      </c>
      <c r="G48" s="314">
        <v>305479416268</v>
      </c>
      <c r="H48" s="315">
        <v>87.125377</v>
      </c>
      <c r="I48" s="318">
        <v>103.36931</v>
      </c>
      <c r="J48" s="316">
        <v>98.494685000000004</v>
      </c>
      <c r="K48" s="316">
        <v>1.6534499</v>
      </c>
      <c r="L48" s="316">
        <v>1.5686389999999999</v>
      </c>
      <c r="M48" s="314">
        <v>204379703796.30832</v>
      </c>
      <c r="N48" s="319"/>
      <c r="O48" s="283"/>
      <c r="P48" s="283"/>
      <c r="Q48" s="299"/>
      <c r="R48" s="283"/>
      <c r="S48" s="304"/>
      <c r="T48" s="283"/>
      <c r="U48" s="283"/>
      <c r="V48" s="299"/>
      <c r="W48" s="283"/>
      <c r="X48" s="304"/>
      <c r="Y48" s="283"/>
      <c r="Z48" s="283"/>
      <c r="AA48" s="299"/>
      <c r="AB48" s="283"/>
      <c r="AC48" s="317"/>
      <c r="AD48" s="283"/>
      <c r="AE48" s="283"/>
      <c r="AF48" s="299"/>
      <c r="AG48" s="283"/>
      <c r="AH48" s="304"/>
      <c r="AI48" s="283"/>
      <c r="AJ48" s="283"/>
      <c r="AK48" s="299"/>
      <c r="AL48" s="283"/>
      <c r="AM48" s="304"/>
      <c r="AN48" s="283"/>
      <c r="AO48" s="283"/>
      <c r="AP48" s="299"/>
      <c r="AQ48" s="283"/>
      <c r="AR48" s="304"/>
      <c r="AS48" s="283"/>
      <c r="AT48" s="283"/>
      <c r="AU48" s="299"/>
      <c r="AV48" s="283"/>
      <c r="AW48" s="304"/>
      <c r="AX48" s="283"/>
      <c r="AY48" s="283"/>
      <c r="AZ48" s="299"/>
      <c r="BA48" s="283"/>
      <c r="BB48" s="304"/>
      <c r="BC48" s="283"/>
      <c r="BD48" s="283"/>
      <c r="BE48" s="299"/>
      <c r="BF48" s="283"/>
    </row>
    <row r="49" spans="2:58" s="255" customFormat="1" ht="15" customHeight="1">
      <c r="B49" s="523"/>
      <c r="C49" s="576" t="s">
        <v>282</v>
      </c>
      <c r="D49" s="289" t="s">
        <v>499</v>
      </c>
      <c r="E49" s="289" t="s">
        <v>499</v>
      </c>
      <c r="F49" s="299">
        <v>29700726.600000001</v>
      </c>
      <c r="G49" s="314">
        <v>220476768079.42157</v>
      </c>
      <c r="H49" s="315">
        <v>87.125373999999994</v>
      </c>
      <c r="I49" s="318">
        <v>103.36931</v>
      </c>
      <c r="J49" s="316">
        <v>103.36931</v>
      </c>
      <c r="K49" s="316">
        <v>1.6534499</v>
      </c>
      <c r="L49" s="316">
        <v>1.5686389999999999</v>
      </c>
      <c r="M49" s="314">
        <v>140552904829.86945</v>
      </c>
      <c r="N49" s="319"/>
      <c r="O49" s="283">
        <v>2.0875338887909298E-2</v>
      </c>
      <c r="P49" s="283">
        <v>9.6150901362636893E-3</v>
      </c>
      <c r="Q49" s="299">
        <v>429978830.33005059</v>
      </c>
      <c r="R49" s="283">
        <v>3.0591956164158487E-3</v>
      </c>
      <c r="S49" s="304"/>
      <c r="T49" s="283">
        <v>1.56055525266093E-2</v>
      </c>
      <c r="U49" s="283">
        <v>6.61553346346985E-3</v>
      </c>
      <c r="V49" s="299">
        <v>321434648.70560753</v>
      </c>
      <c r="W49" s="283">
        <v>2.2869299577599209E-3</v>
      </c>
      <c r="X49" s="304"/>
      <c r="Y49" s="283">
        <v>1.5990288887593799E-2</v>
      </c>
      <c r="Z49" s="283">
        <v>6.7882230718959297E-3</v>
      </c>
      <c r="AA49" s="299">
        <v>329359238.16352373</v>
      </c>
      <c r="AB49" s="283">
        <v>2.3433114994115037E-3</v>
      </c>
      <c r="AC49" s="317"/>
      <c r="AD49" s="283">
        <v>5.5387239963848103E-2</v>
      </c>
      <c r="AE49" s="283">
        <v>2.8723548850832999E-2</v>
      </c>
      <c r="AF49" s="299">
        <v>1921408204.8723807</v>
      </c>
      <c r="AG49" s="283">
        <v>1.3670355708394116E-2</v>
      </c>
      <c r="AH49" s="304"/>
      <c r="AI49" s="283">
        <v>4.81717387014906E-2</v>
      </c>
      <c r="AJ49" s="283">
        <v>2.3449476298810199E-2</v>
      </c>
      <c r="AK49" s="299">
        <v>1671099228.7109063</v>
      </c>
      <c r="AL49" s="283">
        <v>1.1889467746921831E-2</v>
      </c>
      <c r="AM49" s="304"/>
      <c r="AN49" s="283">
        <v>4.9243079044957901E-2</v>
      </c>
      <c r="AO49" s="283">
        <v>2.3984138930824898E-2</v>
      </c>
      <c r="AP49" s="299">
        <v>1708264505.9027731</v>
      </c>
      <c r="AQ49" s="283">
        <v>1.2153889725513116E-2</v>
      </c>
      <c r="AR49" s="304"/>
      <c r="AS49" s="283">
        <v>0.124907688974076</v>
      </c>
      <c r="AT49" s="283">
        <v>7.1036405384581697E-2</v>
      </c>
      <c r="AU49" s="299">
        <v>7447522109.3171577</v>
      </c>
      <c r="AV49" s="283">
        <v>5.2987322590962602E-2</v>
      </c>
      <c r="AW49" s="304"/>
      <c r="AX49" s="283">
        <v>0.116482024574195</v>
      </c>
      <c r="AY49" s="283">
        <v>6.4040693311698094E-2</v>
      </c>
      <c r="AZ49" s="299">
        <v>6945148537.1279888</v>
      </c>
      <c r="BA49" s="283">
        <v>4.9413055856331531E-2</v>
      </c>
      <c r="BB49" s="304"/>
      <c r="BC49" s="283">
        <v>0.119816009535402</v>
      </c>
      <c r="BD49" s="283">
        <v>6.5713230710753703E-2</v>
      </c>
      <c r="BE49" s="299">
        <v>7143934752.0892906</v>
      </c>
      <c r="BF49" s="283">
        <v>5.0827371805204448E-2</v>
      </c>
    </row>
    <row r="50" spans="2:58" s="255" customFormat="1" ht="15" customHeight="1">
      <c r="B50" s="523">
        <f>B48+1</f>
        <v>36</v>
      </c>
      <c r="C50" s="576" t="s">
        <v>711</v>
      </c>
      <c r="D50" s="289" t="s">
        <v>501</v>
      </c>
      <c r="E50" s="289" t="s">
        <v>501</v>
      </c>
      <c r="F50" s="299">
        <v>38011735</v>
      </c>
      <c r="G50" s="654"/>
      <c r="H50" s="315">
        <v>86.884388000000001</v>
      </c>
      <c r="I50" s="318">
        <v>104.2394</v>
      </c>
      <c r="J50" s="316">
        <v>109.08024</v>
      </c>
      <c r="K50" s="316">
        <v>2.1335834</v>
      </c>
      <c r="L50" s="316">
        <v>1.9202049999999999</v>
      </c>
      <c r="M50" s="654"/>
      <c r="N50" s="319"/>
      <c r="O50" s="653"/>
      <c r="P50" s="653"/>
      <c r="Q50" s="655"/>
      <c r="R50" s="653"/>
      <c r="S50" s="304"/>
      <c r="T50" s="653"/>
      <c r="U50" s="653"/>
      <c r="V50" s="655"/>
      <c r="W50" s="653"/>
      <c r="X50" s="304"/>
      <c r="Y50" s="653"/>
      <c r="Z50" s="653"/>
      <c r="AA50" s="655"/>
      <c r="AB50" s="653"/>
      <c r="AC50" s="320"/>
      <c r="AD50" s="653"/>
      <c r="AE50" s="653"/>
      <c r="AF50" s="655"/>
      <c r="AG50" s="653"/>
      <c r="AH50" s="304"/>
      <c r="AI50" s="653"/>
      <c r="AJ50" s="653"/>
      <c r="AK50" s="655"/>
      <c r="AL50" s="653"/>
      <c r="AM50" s="304"/>
      <c r="AN50" s="653"/>
      <c r="AO50" s="653"/>
      <c r="AP50" s="655"/>
      <c r="AQ50" s="653"/>
      <c r="AR50" s="304"/>
      <c r="AS50" s="653"/>
      <c r="AT50" s="653"/>
      <c r="AU50" s="655"/>
      <c r="AV50" s="653"/>
      <c r="AW50" s="304"/>
      <c r="AX50" s="653"/>
      <c r="AY50" s="653"/>
      <c r="AZ50" s="655"/>
      <c r="BA50" s="653"/>
      <c r="BB50" s="304"/>
      <c r="BC50" s="653"/>
      <c r="BD50" s="653"/>
      <c r="BE50" s="655"/>
      <c r="BF50" s="653"/>
    </row>
    <row r="51" spans="2:58" s="255" customFormat="1" ht="15" customHeight="1">
      <c r="B51" s="523">
        <f>B50+1</f>
        <v>37</v>
      </c>
      <c r="C51" s="792" t="s">
        <v>721</v>
      </c>
      <c r="D51" s="289">
        <v>2016</v>
      </c>
      <c r="E51" s="289">
        <v>2016</v>
      </c>
      <c r="F51" s="578">
        <v>19702332</v>
      </c>
      <c r="G51" s="654"/>
      <c r="H51" s="315">
        <v>74.093497999999997</v>
      </c>
      <c r="I51" s="318">
        <v>105.78925</v>
      </c>
      <c r="J51" s="316">
        <v>112.44076</v>
      </c>
      <c r="K51" s="316">
        <v>1.7119983000000001</v>
      </c>
      <c r="L51" s="316">
        <v>1.8589568999999999</v>
      </c>
      <c r="M51" s="654"/>
      <c r="N51" s="319"/>
      <c r="O51" s="653"/>
      <c r="P51" s="653"/>
      <c r="Q51" s="655"/>
      <c r="R51" s="653"/>
      <c r="S51" s="304"/>
      <c r="T51" s="653"/>
      <c r="U51" s="653"/>
      <c r="V51" s="655"/>
      <c r="W51" s="653"/>
      <c r="X51" s="304"/>
      <c r="Y51" s="653"/>
      <c r="Z51" s="653"/>
      <c r="AA51" s="655"/>
      <c r="AB51" s="653"/>
      <c r="AC51" s="317"/>
      <c r="AD51" s="653"/>
      <c r="AE51" s="653"/>
      <c r="AF51" s="655"/>
      <c r="AG51" s="653"/>
      <c r="AH51" s="304"/>
      <c r="AI51" s="653"/>
      <c r="AJ51" s="653"/>
      <c r="AK51" s="655"/>
      <c r="AL51" s="653"/>
      <c r="AM51" s="304"/>
      <c r="AN51" s="653"/>
      <c r="AO51" s="653"/>
      <c r="AP51" s="655"/>
      <c r="AQ51" s="653"/>
      <c r="AR51" s="317"/>
      <c r="AS51" s="653"/>
      <c r="AT51" s="653"/>
      <c r="AU51" s="655"/>
      <c r="AV51" s="653"/>
      <c r="AW51" s="304"/>
      <c r="AX51" s="653"/>
      <c r="AY51" s="653"/>
      <c r="AZ51" s="655"/>
      <c r="BA51" s="653"/>
      <c r="BB51" s="304"/>
      <c r="BC51" s="653"/>
      <c r="BD51" s="653"/>
      <c r="BE51" s="655"/>
      <c r="BF51" s="653"/>
    </row>
    <row r="52" spans="2:58" s="255" customFormat="1" ht="15" customHeight="1">
      <c r="B52" s="523">
        <f t="shared" ref="B52:B61" si="3">B51+1</f>
        <v>38</v>
      </c>
      <c r="C52" s="576" t="s">
        <v>33</v>
      </c>
      <c r="D52" s="289" t="s">
        <v>503</v>
      </c>
      <c r="E52" s="289" t="s">
        <v>503</v>
      </c>
      <c r="F52" s="299">
        <v>135845555.148794</v>
      </c>
      <c r="G52" s="314">
        <v>18921208027939.82</v>
      </c>
      <c r="H52" s="315">
        <v>61.449008999999997</v>
      </c>
      <c r="I52" s="318">
        <v>108.44047</v>
      </c>
      <c r="J52" s="316">
        <v>100</v>
      </c>
      <c r="K52" s="316">
        <v>13.390844</v>
      </c>
      <c r="L52" s="316">
        <v>16.769129</v>
      </c>
      <c r="M52" s="314">
        <v>1223572608641.4907</v>
      </c>
      <c r="N52" s="319"/>
      <c r="O52" s="283">
        <v>0.1009690223457</v>
      </c>
      <c r="P52" s="283">
        <v>8.9236954258278406E-2</v>
      </c>
      <c r="Q52" s="299">
        <v>9512179771.5608349</v>
      </c>
      <c r="R52" s="283">
        <v>7.774103232109802E-3</v>
      </c>
      <c r="S52" s="304"/>
      <c r="T52" s="283">
        <v>9.9831976378533492E-3</v>
      </c>
      <c r="U52" s="283">
        <v>8.44142454406706E-3</v>
      </c>
      <c r="V52" s="299">
        <v>940505993.02773881</v>
      </c>
      <c r="W52" s="283">
        <v>7.6865564526813377E-4</v>
      </c>
      <c r="X52" s="304"/>
      <c r="Y52" s="283">
        <v>9.8081309211112307E-3</v>
      </c>
      <c r="Z52" s="283">
        <v>7.8991112607974395E-3</v>
      </c>
      <c r="AA52" s="299">
        <v>924013151.53060746</v>
      </c>
      <c r="AB52" s="283">
        <v>7.5517639493133273E-4</v>
      </c>
      <c r="AC52" s="320"/>
      <c r="AD52" s="283">
        <v>0.11886248176312</v>
      </c>
      <c r="AE52" s="283">
        <v>0.103377933107778</v>
      </c>
      <c r="AF52" s="299">
        <v>18859625711.482143</v>
      </c>
      <c r="AG52" s="283">
        <v>1.5413572989690923E-2</v>
      </c>
      <c r="AH52" s="304"/>
      <c r="AI52" s="283">
        <v>1.3458896517238301E-2</v>
      </c>
      <c r="AJ52" s="283">
        <v>1.0627614017424E-2</v>
      </c>
      <c r="AK52" s="299">
        <v>2135490922.2789073</v>
      </c>
      <c r="AL52" s="283">
        <v>1.7452915398702019E-3</v>
      </c>
      <c r="AM52" s="304"/>
      <c r="AN52" s="283">
        <v>1.39649036133879E-2</v>
      </c>
      <c r="AO52" s="283">
        <v>1.05110069066306E-2</v>
      </c>
      <c r="AP52" s="299">
        <v>2215777858.0653715</v>
      </c>
      <c r="AQ52" s="283">
        <v>1.8109083534695234E-3</v>
      </c>
      <c r="AR52" s="304"/>
      <c r="AS52" s="283">
        <v>0.144211102035152</v>
      </c>
      <c r="AT52" s="283">
        <v>0.12292654187609101</v>
      </c>
      <c r="AU52" s="299">
        <v>39327802708.27858</v>
      </c>
      <c r="AV52" s="283">
        <v>3.2141780904970968E-2</v>
      </c>
      <c r="AW52" s="304"/>
      <c r="AX52" s="283">
        <v>2.1322782773414001E-2</v>
      </c>
      <c r="AY52" s="283">
        <v>1.52297697443301E-2</v>
      </c>
      <c r="AZ52" s="299">
        <v>5814935065.8169193</v>
      </c>
      <c r="BA52" s="283">
        <v>4.7524233745908475E-3</v>
      </c>
      <c r="BB52" s="304"/>
      <c r="BC52" s="283">
        <v>2.3348355581552301E-2</v>
      </c>
      <c r="BD52" s="283">
        <v>1.6046478840922598E-2</v>
      </c>
      <c r="BE52" s="299">
        <v>6367328929.0182362</v>
      </c>
      <c r="BF52" s="283">
        <v>5.2038831893170276E-3</v>
      </c>
    </row>
    <row r="53" spans="2:58" s="255" customFormat="1" ht="15" customHeight="1">
      <c r="B53" s="523">
        <f t="shared" si="3"/>
        <v>39</v>
      </c>
      <c r="C53" s="576" t="s">
        <v>34</v>
      </c>
      <c r="D53" s="289" t="s">
        <v>276</v>
      </c>
      <c r="E53" s="289" t="s">
        <v>503</v>
      </c>
      <c r="F53" s="299">
        <v>50423021.612522528</v>
      </c>
      <c r="G53" s="314"/>
      <c r="H53" s="315">
        <v>74.256772999999995</v>
      </c>
      <c r="I53" s="318">
        <v>105.01716</v>
      </c>
      <c r="J53" s="316">
        <v>105.01716</v>
      </c>
      <c r="K53" s="316">
        <v>4.5716545000000002</v>
      </c>
      <c r="L53" s="316">
        <v>5.0675346000000001</v>
      </c>
      <c r="M53" s="314"/>
      <c r="N53" s="319"/>
      <c r="O53" s="283"/>
      <c r="P53" s="283"/>
      <c r="Q53" s="299"/>
      <c r="R53" s="283"/>
      <c r="S53" s="304"/>
      <c r="T53" s="283"/>
      <c r="U53" s="283"/>
      <c r="V53" s="299"/>
      <c r="W53" s="283"/>
      <c r="X53" s="304"/>
      <c r="Y53" s="283"/>
      <c r="Z53" s="283"/>
      <c r="AA53" s="299"/>
      <c r="AB53" s="283"/>
      <c r="AC53" s="320"/>
      <c r="AD53" s="283"/>
      <c r="AE53" s="283"/>
      <c r="AF53" s="299"/>
      <c r="AG53" s="283"/>
      <c r="AH53" s="304"/>
      <c r="AI53" s="283"/>
      <c r="AJ53" s="283"/>
      <c r="AK53" s="299"/>
      <c r="AL53" s="283"/>
      <c r="AM53" s="304"/>
      <c r="AN53" s="283"/>
      <c r="AO53" s="283"/>
      <c r="AP53" s="299"/>
      <c r="AQ53" s="283"/>
      <c r="AR53" s="304"/>
      <c r="AS53" s="283"/>
      <c r="AT53" s="283"/>
      <c r="AU53" s="299"/>
      <c r="AV53" s="283"/>
      <c r="AW53" s="304"/>
      <c r="AX53" s="283"/>
      <c r="AY53" s="283"/>
      <c r="AZ53" s="299"/>
      <c r="BA53" s="283"/>
      <c r="BB53" s="304"/>
      <c r="BC53" s="283"/>
      <c r="BD53" s="283"/>
      <c r="BE53" s="299"/>
      <c r="BF53" s="283"/>
    </row>
    <row r="54" spans="2:58" s="255" customFormat="1" ht="15" customHeight="1">
      <c r="B54" s="523">
        <f t="shared" si="3"/>
        <v>40</v>
      </c>
      <c r="C54" s="576" t="s">
        <v>283</v>
      </c>
      <c r="D54" s="289" t="s">
        <v>278</v>
      </c>
      <c r="E54" s="289" t="s">
        <v>503</v>
      </c>
      <c r="F54" s="299">
        <v>20337761.051004648</v>
      </c>
      <c r="G54" s="314"/>
      <c r="H54" s="315">
        <v>58.251418999999999</v>
      </c>
      <c r="I54" s="318">
        <v>106.71677</v>
      </c>
      <c r="J54" s="316">
        <v>94.146316999999996</v>
      </c>
      <c r="K54" s="316">
        <v>40.039496999999997</v>
      </c>
      <c r="L54" s="316">
        <v>42.218933</v>
      </c>
      <c r="M54" s="314"/>
      <c r="N54" s="319"/>
      <c r="O54" s="283"/>
      <c r="P54" s="283"/>
      <c r="Q54" s="299"/>
      <c r="R54" s="283"/>
      <c r="S54" s="304"/>
      <c r="T54" s="283"/>
      <c r="U54" s="283"/>
      <c r="V54" s="299"/>
      <c r="W54" s="283"/>
      <c r="X54" s="304"/>
      <c r="Y54" s="283"/>
      <c r="Z54" s="283"/>
      <c r="AA54" s="299"/>
      <c r="AB54" s="283"/>
      <c r="AC54" s="320"/>
      <c r="AD54" s="283"/>
      <c r="AE54" s="283"/>
      <c r="AF54" s="299"/>
      <c r="AG54" s="283"/>
      <c r="AH54" s="304"/>
      <c r="AI54" s="283"/>
      <c r="AJ54" s="283"/>
      <c r="AK54" s="299"/>
      <c r="AL54" s="283"/>
      <c r="AM54" s="304"/>
      <c r="AN54" s="283"/>
      <c r="AO54" s="283"/>
      <c r="AP54" s="299"/>
      <c r="AQ54" s="283"/>
      <c r="AR54" s="304"/>
      <c r="AS54" s="283"/>
      <c r="AT54" s="283"/>
      <c r="AU54" s="299"/>
      <c r="AV54" s="283"/>
      <c r="AW54" s="304"/>
      <c r="AX54" s="283"/>
      <c r="AY54" s="283"/>
      <c r="AZ54" s="299"/>
      <c r="BA54" s="283"/>
      <c r="BB54" s="304"/>
      <c r="BC54" s="283"/>
      <c r="BD54" s="283"/>
      <c r="BE54" s="299"/>
      <c r="BF54" s="283"/>
    </row>
    <row r="55" spans="2:58" s="255" customFormat="1" ht="15" customHeight="1">
      <c r="B55" s="523">
        <f t="shared" si="3"/>
        <v>41</v>
      </c>
      <c r="C55" s="576" t="s">
        <v>35</v>
      </c>
      <c r="D55" s="289" t="s">
        <v>275</v>
      </c>
      <c r="E55" s="289" t="s">
        <v>275</v>
      </c>
      <c r="F55" s="299">
        <v>42270137.316307239</v>
      </c>
      <c r="G55" s="314"/>
      <c r="H55" s="315">
        <v>66.332549999999998</v>
      </c>
      <c r="I55" s="318">
        <v>112.69096999999999</v>
      </c>
      <c r="J55" s="316">
        <v>112.69096999999999</v>
      </c>
      <c r="K55" s="316">
        <v>482.45093000000003</v>
      </c>
      <c r="L55" s="316">
        <v>585.52039000000002</v>
      </c>
      <c r="M55" s="314"/>
      <c r="N55" s="319"/>
      <c r="O55" s="283"/>
      <c r="P55" s="283"/>
      <c r="Q55" s="299"/>
      <c r="R55" s="283"/>
      <c r="S55" s="304"/>
      <c r="T55" s="283"/>
      <c r="U55" s="283"/>
      <c r="V55" s="299"/>
      <c r="W55" s="283"/>
      <c r="X55" s="304"/>
      <c r="Y55" s="283"/>
      <c r="Z55" s="283"/>
      <c r="AA55" s="299"/>
      <c r="AB55" s="283"/>
      <c r="AC55" s="320"/>
      <c r="AD55" s="283"/>
      <c r="AE55" s="283"/>
      <c r="AF55" s="299"/>
      <c r="AG55" s="283"/>
      <c r="AH55" s="304"/>
      <c r="AI55" s="283"/>
      <c r="AJ55" s="283"/>
      <c r="AK55" s="299"/>
      <c r="AL55" s="283"/>
      <c r="AM55" s="304"/>
      <c r="AN55" s="283"/>
      <c r="AO55" s="283"/>
      <c r="AP55" s="299"/>
      <c r="AQ55" s="283"/>
      <c r="AR55" s="304"/>
      <c r="AS55" s="283"/>
      <c r="AT55" s="283"/>
      <c r="AU55" s="299"/>
      <c r="AV55" s="283"/>
      <c r="AW55" s="304"/>
      <c r="AX55" s="283"/>
      <c r="AY55" s="283"/>
      <c r="AZ55" s="299"/>
      <c r="BA55" s="283"/>
      <c r="BB55" s="304"/>
      <c r="BC55" s="283"/>
      <c r="BD55" s="283"/>
      <c r="BE55" s="299"/>
      <c r="BF55" s="283"/>
    </row>
    <row r="56" spans="2:58" s="255" customFormat="1" ht="15" customHeight="1">
      <c r="B56" s="523">
        <f t="shared" si="3"/>
        <v>42</v>
      </c>
      <c r="C56" s="576" t="s">
        <v>36</v>
      </c>
      <c r="D56" s="289" t="s">
        <v>503</v>
      </c>
      <c r="E56" s="289" t="s">
        <v>503</v>
      </c>
      <c r="F56" s="299">
        <v>9706340</v>
      </c>
      <c r="G56" s="314">
        <v>25675711030550</v>
      </c>
      <c r="H56" s="315">
        <v>84.166019000000006</v>
      </c>
      <c r="I56" s="318">
        <v>103.54403000000001</v>
      </c>
      <c r="J56" s="316">
        <v>100</v>
      </c>
      <c r="K56" s="316">
        <v>0.69612006999999998</v>
      </c>
      <c r="L56" s="316">
        <v>0.69653374999999995</v>
      </c>
      <c r="M56" s="314">
        <v>38168525117678.797</v>
      </c>
      <c r="N56" s="319"/>
      <c r="O56" s="283"/>
      <c r="P56" s="283"/>
      <c r="Q56" s="299"/>
      <c r="R56" s="283"/>
      <c r="S56" s="304"/>
      <c r="T56" s="283"/>
      <c r="U56" s="283"/>
      <c r="V56" s="299"/>
      <c r="W56" s="283"/>
      <c r="X56" s="304"/>
      <c r="Y56" s="283"/>
      <c r="Z56" s="283"/>
      <c r="AA56" s="299"/>
      <c r="AB56" s="283"/>
      <c r="AC56" s="317"/>
      <c r="AD56" s="283"/>
      <c r="AE56" s="283"/>
      <c r="AF56" s="299"/>
      <c r="AG56" s="283"/>
      <c r="AH56" s="304"/>
      <c r="AI56" s="283"/>
      <c r="AJ56" s="283"/>
      <c r="AK56" s="299"/>
      <c r="AL56" s="283"/>
      <c r="AM56" s="304"/>
      <c r="AN56" s="283"/>
      <c r="AO56" s="283"/>
      <c r="AP56" s="299"/>
      <c r="AQ56" s="283"/>
      <c r="AR56" s="304"/>
      <c r="AS56" s="283"/>
      <c r="AT56" s="283"/>
      <c r="AU56" s="299"/>
      <c r="AV56" s="283"/>
      <c r="AW56" s="304"/>
      <c r="AX56" s="283"/>
      <c r="AY56" s="283"/>
      <c r="AZ56" s="299"/>
      <c r="BA56" s="283"/>
      <c r="BB56" s="304"/>
      <c r="BC56" s="283"/>
      <c r="BD56" s="283"/>
      <c r="BE56" s="299"/>
      <c r="BF56" s="283"/>
    </row>
    <row r="57" spans="2:58" s="255" customFormat="1" ht="15" customHeight="1">
      <c r="B57" s="523">
        <f t="shared" si="3"/>
        <v>43</v>
      </c>
      <c r="C57" s="576" t="s">
        <v>284</v>
      </c>
      <c r="D57" s="289" t="s">
        <v>272</v>
      </c>
      <c r="E57" s="289" t="s">
        <v>272</v>
      </c>
      <c r="F57" s="299">
        <v>32250626.98</v>
      </c>
      <c r="G57" s="314"/>
      <c r="H57" s="315">
        <v>66.678945999999996</v>
      </c>
      <c r="I57" s="318">
        <v>116.56435</v>
      </c>
      <c r="J57" s="316">
        <v>137.78626</v>
      </c>
      <c r="K57" s="316">
        <v>744.61788999999999</v>
      </c>
      <c r="L57" s="316">
        <v>946.89041999999995</v>
      </c>
      <c r="M57" s="314"/>
      <c r="N57" s="319"/>
      <c r="O57" s="283"/>
      <c r="P57" s="283"/>
      <c r="Q57" s="299"/>
      <c r="R57" s="283"/>
      <c r="S57" s="304"/>
      <c r="T57" s="283"/>
      <c r="U57" s="283"/>
      <c r="V57" s="299"/>
      <c r="W57" s="283"/>
      <c r="X57" s="304"/>
      <c r="Y57" s="283"/>
      <c r="Z57" s="283"/>
      <c r="AA57" s="299"/>
      <c r="AB57" s="283"/>
      <c r="AC57" s="317"/>
      <c r="AD57" s="283"/>
      <c r="AE57" s="283"/>
      <c r="AF57" s="299"/>
      <c r="AG57" s="283"/>
      <c r="AH57" s="304"/>
      <c r="AI57" s="283"/>
      <c r="AJ57" s="283"/>
      <c r="AK57" s="299"/>
      <c r="AL57" s="283"/>
      <c r="AM57" s="304"/>
      <c r="AN57" s="283"/>
      <c r="AO57" s="283"/>
      <c r="AP57" s="299"/>
      <c r="AQ57" s="283"/>
      <c r="AR57" s="304"/>
      <c r="AS57" s="283"/>
      <c r="AT57" s="283"/>
      <c r="AU57" s="299"/>
      <c r="AV57" s="283"/>
      <c r="AW57" s="304"/>
      <c r="AX57" s="283"/>
      <c r="AY57" s="283"/>
      <c r="AZ57" s="299"/>
      <c r="BA57" s="283"/>
      <c r="BB57" s="304"/>
      <c r="BC57" s="283"/>
      <c r="BD57" s="283"/>
      <c r="BE57" s="299"/>
      <c r="BF57" s="283"/>
    </row>
    <row r="58" spans="2:58" s="255" customFormat="1" ht="15" customHeight="1">
      <c r="B58" s="523">
        <f t="shared" si="3"/>
        <v>44</v>
      </c>
      <c r="C58" s="792" t="s">
        <v>722</v>
      </c>
      <c r="D58" s="289">
        <v>2016</v>
      </c>
      <c r="E58" s="289">
        <v>2016</v>
      </c>
      <c r="F58" s="588">
        <v>45004645</v>
      </c>
      <c r="G58" s="654"/>
      <c r="H58" s="315">
        <v>51.202007000000002</v>
      </c>
      <c r="I58" s="318">
        <v>107.95573</v>
      </c>
      <c r="J58" s="316">
        <v>205.61224000000001</v>
      </c>
      <c r="K58" s="316">
        <v>1.7091367</v>
      </c>
      <c r="L58" s="316">
        <v>3.3112316000000002</v>
      </c>
      <c r="M58" s="654"/>
      <c r="N58" s="319"/>
      <c r="O58" s="653"/>
      <c r="P58" s="653"/>
      <c r="Q58" s="655"/>
      <c r="R58" s="653"/>
      <c r="S58" s="304"/>
      <c r="T58" s="653"/>
      <c r="U58" s="653"/>
      <c r="V58" s="655"/>
      <c r="W58" s="653"/>
      <c r="X58" s="304"/>
      <c r="Y58" s="653"/>
      <c r="Z58" s="653"/>
      <c r="AA58" s="655"/>
      <c r="AB58" s="653"/>
      <c r="AC58" s="317"/>
      <c r="AD58" s="653"/>
      <c r="AE58" s="653"/>
      <c r="AF58" s="655"/>
      <c r="AG58" s="653"/>
      <c r="AH58" s="304"/>
      <c r="AI58" s="653"/>
      <c r="AJ58" s="653"/>
      <c r="AK58" s="655"/>
      <c r="AL58" s="653"/>
      <c r="AM58" s="304"/>
      <c r="AN58" s="653"/>
      <c r="AO58" s="653"/>
      <c r="AP58" s="655"/>
      <c r="AQ58" s="653"/>
      <c r="AR58" s="317"/>
      <c r="AS58" s="653"/>
      <c r="AT58" s="653"/>
      <c r="AU58" s="655"/>
      <c r="AV58" s="653"/>
      <c r="AW58" s="304"/>
      <c r="AX58" s="653"/>
      <c r="AY58" s="653"/>
      <c r="AZ58" s="655"/>
      <c r="BA58" s="653"/>
      <c r="BB58" s="304"/>
      <c r="BC58" s="653"/>
      <c r="BD58" s="653"/>
      <c r="BE58" s="655"/>
      <c r="BF58" s="653"/>
    </row>
    <row r="59" spans="2:58" s="255" customFormat="1" ht="15" customHeight="1">
      <c r="B59" s="523">
        <f t="shared" si="3"/>
        <v>45</v>
      </c>
      <c r="C59" s="576" t="s">
        <v>130</v>
      </c>
      <c r="D59" s="289" t="s">
        <v>499</v>
      </c>
      <c r="E59" s="289" t="s">
        <v>499</v>
      </c>
      <c r="F59" s="299">
        <v>311718857</v>
      </c>
      <c r="G59" s="314"/>
      <c r="H59" s="315">
        <v>89.560531999999995</v>
      </c>
      <c r="I59" s="318">
        <v>103.15684</v>
      </c>
      <c r="J59" s="316">
        <v>103.15684</v>
      </c>
      <c r="K59" s="316">
        <v>1</v>
      </c>
      <c r="L59" s="316">
        <v>1</v>
      </c>
      <c r="M59" s="314"/>
      <c r="N59" s="319"/>
      <c r="O59" s="283"/>
      <c r="P59" s="283"/>
      <c r="Q59" s="299"/>
      <c r="R59" s="283"/>
      <c r="S59" s="304"/>
      <c r="T59" s="283"/>
      <c r="U59" s="283"/>
      <c r="V59" s="299"/>
      <c r="W59" s="283"/>
      <c r="X59" s="304"/>
      <c r="Y59" s="283"/>
      <c r="Z59" s="283"/>
      <c r="AA59" s="299"/>
      <c r="AB59" s="283"/>
      <c r="AC59" s="317"/>
      <c r="AD59" s="283"/>
      <c r="AE59" s="283"/>
      <c r="AF59" s="299"/>
      <c r="AG59" s="283"/>
      <c r="AH59" s="304"/>
      <c r="AI59" s="283"/>
      <c r="AJ59" s="283"/>
      <c r="AK59" s="299"/>
      <c r="AL59" s="283"/>
      <c r="AM59" s="304"/>
      <c r="AN59" s="283"/>
      <c r="AO59" s="283"/>
      <c r="AP59" s="299"/>
      <c r="AQ59" s="283"/>
      <c r="AR59" s="304"/>
      <c r="AS59" s="283"/>
      <c r="AT59" s="283"/>
      <c r="AU59" s="299"/>
      <c r="AV59" s="283"/>
      <c r="AW59" s="304"/>
      <c r="AX59" s="283"/>
      <c r="AY59" s="283"/>
      <c r="AZ59" s="299"/>
      <c r="BA59" s="283"/>
      <c r="BB59" s="304"/>
      <c r="BC59" s="283"/>
      <c r="BD59" s="283"/>
      <c r="BE59" s="299"/>
      <c r="BF59" s="283"/>
    </row>
    <row r="60" spans="2:58" s="255" customFormat="1" ht="15" customHeight="1">
      <c r="B60" s="523">
        <f t="shared" si="3"/>
        <v>46</v>
      </c>
      <c r="C60" s="576" t="s">
        <v>37</v>
      </c>
      <c r="D60" s="289" t="s">
        <v>500</v>
      </c>
      <c r="E60" s="289" t="s">
        <v>500</v>
      </c>
      <c r="F60" s="299">
        <v>3010285</v>
      </c>
      <c r="G60" s="314">
        <v>341856308097.78656</v>
      </c>
      <c r="H60" s="315">
        <v>70.543803999999994</v>
      </c>
      <c r="I60" s="318">
        <v>108.09283000000001</v>
      </c>
      <c r="J60" s="316">
        <v>93.721845999999999</v>
      </c>
      <c r="K60" s="316">
        <v>15.310342</v>
      </c>
      <c r="L60" s="316">
        <v>16.423850000000002</v>
      </c>
      <c r="M60" s="314">
        <v>24006269727.334225</v>
      </c>
      <c r="N60" s="319"/>
      <c r="O60" s="283">
        <v>3.1887644671482598E-2</v>
      </c>
      <c r="P60" s="283">
        <v>2.2117574529542001E-2</v>
      </c>
      <c r="Q60" s="299">
        <v>66569688.068066485</v>
      </c>
      <c r="R60" s="283">
        <v>2.773012584802725E-3</v>
      </c>
      <c r="S60" s="304"/>
      <c r="T60" s="283">
        <v>6.1229595580296998E-4</v>
      </c>
      <c r="U60" s="283">
        <v>1.90478708478288E-4</v>
      </c>
      <c r="V60" s="299">
        <v>1278249.0272664973</v>
      </c>
      <c r="W60" s="283">
        <v>5.3246466101772004E-5</v>
      </c>
      <c r="X60" s="304"/>
      <c r="Y60" s="283">
        <v>9.2523732154517404E-4</v>
      </c>
      <c r="Z60" s="283">
        <v>2.9865461622037402E-4</v>
      </c>
      <c r="AA60" s="299">
        <v>1931555.6391431605</v>
      </c>
      <c r="AB60" s="283">
        <v>8.0460465581782422E-5</v>
      </c>
      <c r="AC60" s="320"/>
      <c r="AD60" s="283">
        <v>5.64578863037404E-2</v>
      </c>
      <c r="AE60" s="283">
        <v>3.6932551044441403E-2</v>
      </c>
      <c r="AF60" s="299">
        <v>198506655.42152685</v>
      </c>
      <c r="AG60" s="283">
        <v>8.2689504731966543E-3</v>
      </c>
      <c r="AH60" s="304"/>
      <c r="AI60" s="283">
        <v>4.8007615176342798E-3</v>
      </c>
      <c r="AJ60" s="283">
        <v>1.6035521854795599E-3</v>
      </c>
      <c r="AK60" s="299">
        <v>16879539.329810474</v>
      </c>
      <c r="AL60" s="283">
        <v>7.0313045389933896E-4</v>
      </c>
      <c r="AM60" s="304"/>
      <c r="AN60" s="283">
        <v>7.1815262022887801E-3</v>
      </c>
      <c r="AO60" s="283">
        <v>2.4216602708160301E-3</v>
      </c>
      <c r="AP60" s="299">
        <v>25250338.625304837</v>
      </c>
      <c r="AQ60" s="283">
        <v>1.0518226659993776E-3</v>
      </c>
      <c r="AR60" s="304"/>
      <c r="AS60" s="283">
        <v>0.103962730183734</v>
      </c>
      <c r="AT60" s="283">
        <v>6.68818983000877E-2</v>
      </c>
      <c r="AU60" s="299">
        <v>628262075.316517</v>
      </c>
      <c r="AV60" s="283">
        <v>2.6170749660500557E-2</v>
      </c>
      <c r="AW60" s="304"/>
      <c r="AX60" s="283">
        <v>2.95491500406307E-2</v>
      </c>
      <c r="AY60" s="283">
        <v>1.14494790311366E-2</v>
      </c>
      <c r="AZ60" s="299">
        <v>178569861.48359543</v>
      </c>
      <c r="BA60" s="283">
        <v>7.4384676799773971E-3</v>
      </c>
      <c r="BB60" s="304"/>
      <c r="BC60" s="283">
        <v>3.9804967983938802E-2</v>
      </c>
      <c r="BD60" s="283">
        <v>1.5951248499562198E-2</v>
      </c>
      <c r="BE60" s="299">
        <v>240547278.33041891</v>
      </c>
      <c r="BF60" s="283">
        <v>1.0020185604118449E-2</v>
      </c>
    </row>
    <row r="61" spans="2:58" s="255" customFormat="1" ht="15" customHeight="1" thickBot="1">
      <c r="B61" s="523">
        <f t="shared" si="3"/>
        <v>47</v>
      </c>
      <c r="C61" s="511" t="s">
        <v>38</v>
      </c>
      <c r="D61" s="290" t="s">
        <v>502</v>
      </c>
      <c r="E61" s="290" t="s">
        <v>502</v>
      </c>
      <c r="F61" s="309">
        <v>29790689</v>
      </c>
      <c r="G61" s="323">
        <v>653216944608</v>
      </c>
      <c r="H61" s="324">
        <v>34</v>
      </c>
      <c r="I61" s="325">
        <v>127.1</v>
      </c>
      <c r="J61" s="326">
        <v>213.3</v>
      </c>
      <c r="K61" s="326">
        <v>1.2511222</v>
      </c>
      <c r="L61" s="326">
        <v>2.9150052999999998</v>
      </c>
      <c r="M61" s="323">
        <v>133528136564.19893</v>
      </c>
      <c r="N61" s="307"/>
      <c r="O61" s="298"/>
      <c r="P61" s="298"/>
      <c r="Q61" s="309"/>
      <c r="R61" s="298"/>
      <c r="S61" s="304"/>
      <c r="T61" s="298"/>
      <c r="U61" s="298"/>
      <c r="V61" s="309"/>
      <c r="W61" s="298"/>
      <c r="X61" s="304"/>
      <c r="Y61" s="298"/>
      <c r="Z61" s="298"/>
      <c r="AA61" s="309"/>
      <c r="AB61" s="298"/>
      <c r="AC61" s="317"/>
      <c r="AD61" s="298"/>
      <c r="AE61" s="298"/>
      <c r="AF61" s="309"/>
      <c r="AG61" s="298"/>
      <c r="AH61" s="304"/>
      <c r="AI61" s="298"/>
      <c r="AJ61" s="298"/>
      <c r="AK61" s="309"/>
      <c r="AL61" s="298"/>
      <c r="AM61" s="304"/>
      <c r="AN61" s="298"/>
      <c r="AO61" s="298"/>
      <c r="AP61" s="309"/>
      <c r="AQ61" s="298"/>
      <c r="AR61" s="304"/>
      <c r="AS61" s="298"/>
      <c r="AT61" s="298"/>
      <c r="AU61" s="309"/>
      <c r="AV61" s="298"/>
      <c r="AW61" s="304"/>
      <c r="AX61" s="298"/>
      <c r="AY61" s="298"/>
      <c r="AZ61" s="309"/>
      <c r="BA61" s="298"/>
      <c r="BB61" s="304"/>
      <c r="BC61" s="298"/>
      <c r="BD61" s="298"/>
      <c r="BE61" s="309"/>
      <c r="BF61" s="298"/>
    </row>
    <row r="62" spans="2:58" s="4" customFormat="1" ht="14">
      <c r="F62" s="30"/>
      <c r="H62" s="31"/>
      <c r="I62" s="31"/>
      <c r="J62" s="31"/>
      <c r="K62" s="31"/>
      <c r="L62" s="31"/>
      <c r="Q62" s="22"/>
      <c r="R62" s="22"/>
      <c r="S62" s="32"/>
      <c r="T62" s="32"/>
      <c r="V62" s="32"/>
      <c r="W62" s="32"/>
      <c r="X62" s="32"/>
      <c r="Y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3"/>
      <c r="BD62" s="32"/>
    </row>
    <row r="63" spans="2:58" s="4" customFormat="1" ht="14">
      <c r="F63" s="30"/>
      <c r="H63" s="31"/>
      <c r="I63" s="31"/>
      <c r="J63" s="31"/>
      <c r="K63" s="31"/>
      <c r="L63" s="31"/>
      <c r="Q63" s="22"/>
      <c r="R63" s="22"/>
      <c r="S63" s="32"/>
      <c r="T63" s="32"/>
      <c r="V63" s="32"/>
      <c r="W63" s="32"/>
      <c r="X63" s="32"/>
      <c r="Y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3"/>
      <c r="BD63" s="32"/>
    </row>
    <row r="64" spans="2:58" s="34" customFormat="1" ht="15" customHeight="1">
      <c r="C64" s="5"/>
      <c r="D64" s="357" t="s">
        <v>39</v>
      </c>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6"/>
      <c r="AW64" s="37"/>
      <c r="AY64" s="35"/>
      <c r="BD64" s="35"/>
    </row>
    <row r="65" spans="1:56" s="34" customFormat="1" ht="11.25" customHeight="1">
      <c r="C65" s="8"/>
      <c r="D65" s="357"/>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9"/>
      <c r="AY65" s="38"/>
      <c r="BD65" s="38"/>
    </row>
    <row r="66" spans="1:56" s="34" customFormat="1" ht="14.25" customHeight="1">
      <c r="C66" s="13"/>
      <c r="D66" s="357" t="s">
        <v>40</v>
      </c>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40"/>
      <c r="AL66" s="17"/>
      <c r="AM66" s="17"/>
      <c r="AN66" s="17"/>
      <c r="AO66" s="17"/>
      <c r="AP66" s="17"/>
      <c r="AQ66" s="17"/>
      <c r="AR66" s="17"/>
      <c r="AS66" s="17"/>
      <c r="AT66" s="17"/>
      <c r="AU66" s="17"/>
      <c r="AV66" s="36"/>
      <c r="AW66" s="41"/>
      <c r="AY66" s="17"/>
      <c r="BD66" s="17"/>
    </row>
    <row r="67" spans="1:56" s="34" customFormat="1" ht="12" customHeight="1">
      <c r="C67" s="8"/>
      <c r="D67" s="357"/>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9"/>
      <c r="AY67" s="38"/>
      <c r="BD67" s="38"/>
    </row>
    <row r="68" spans="1:56" s="34" customFormat="1" ht="12" customHeight="1">
      <c r="C68" s="286"/>
      <c r="D68" s="357" t="s">
        <v>439</v>
      </c>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9"/>
      <c r="AY68" s="38"/>
      <c r="BD68" s="38"/>
    </row>
    <row r="69" spans="1:56" s="34" customFormat="1" ht="12" customHeight="1">
      <c r="C69" s="8"/>
      <c r="D69" s="357"/>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9"/>
      <c r="AY69" s="38"/>
      <c r="BD69" s="38"/>
    </row>
    <row r="70" spans="1:56" s="34" customFormat="1" ht="14.25" customHeight="1">
      <c r="C70" s="77"/>
      <c r="D70" s="357" t="s">
        <v>41</v>
      </c>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40"/>
      <c r="AL70" s="17"/>
      <c r="AM70" s="17"/>
      <c r="AN70" s="17"/>
      <c r="AO70" s="17"/>
      <c r="AP70" s="17"/>
      <c r="AQ70" s="17"/>
      <c r="AR70" s="17"/>
      <c r="AS70" s="17"/>
      <c r="AT70" s="17"/>
      <c r="AU70" s="17"/>
      <c r="AV70" s="36"/>
      <c r="AW70" s="41"/>
      <c r="AY70" s="17"/>
      <c r="BD70" s="17"/>
    </row>
    <row r="71" spans="1:56" s="34" customFormat="1" ht="12" customHeight="1">
      <c r="C71" s="17"/>
      <c r="D71" s="35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40"/>
      <c r="AL71" s="17"/>
      <c r="AM71" s="17"/>
      <c r="AN71" s="17"/>
      <c r="AO71" s="17"/>
      <c r="AP71" s="17"/>
      <c r="AQ71" s="17"/>
      <c r="AR71" s="17"/>
      <c r="AS71" s="17"/>
      <c r="AT71" s="17"/>
      <c r="AU71" s="17"/>
      <c r="AV71" s="36"/>
      <c r="AW71" s="41"/>
      <c r="AY71" s="17"/>
      <c r="BD71" s="17"/>
    </row>
    <row r="72" spans="1:56" s="34" customFormat="1" ht="14.25" customHeight="1">
      <c r="C72" s="120"/>
      <c r="D72" s="357" t="s">
        <v>358</v>
      </c>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40"/>
      <c r="AL72" s="17"/>
      <c r="AM72" s="17"/>
      <c r="AN72" s="17"/>
      <c r="AO72" s="17"/>
      <c r="AP72" s="17"/>
      <c r="AQ72" s="17"/>
      <c r="AR72" s="17"/>
      <c r="AS72" s="17"/>
      <c r="AT72" s="17"/>
      <c r="AU72" s="17"/>
      <c r="AV72" s="36"/>
      <c r="AW72" s="41"/>
      <c r="AY72" s="17"/>
      <c r="BD72" s="17"/>
    </row>
    <row r="73" spans="1:56" s="4" customFormat="1">
      <c r="A73" s="139"/>
      <c r="C73" s="357"/>
      <c r="L73" s="22"/>
      <c r="O73" s="95"/>
      <c r="Q73" s="165"/>
    </row>
    <row r="74" spans="1:56" s="4" customFormat="1">
      <c r="B74" s="139"/>
      <c r="C74" s="635"/>
      <c r="D74" s="357" t="s">
        <v>541</v>
      </c>
      <c r="M74" s="22"/>
      <c r="P74" s="95"/>
      <c r="R74" s="165"/>
    </row>
    <row r="75" spans="1:56">
      <c r="C75" s="4"/>
      <c r="D75" s="357"/>
      <c r="E75" s="247"/>
    </row>
    <row r="76" spans="1:56" s="4" customFormat="1">
      <c r="B76" s="139"/>
      <c r="C76" s="139"/>
      <c r="D76" s="357"/>
      <c r="M76" s="22"/>
      <c r="P76" s="95"/>
      <c r="R76" s="165"/>
    </row>
    <row r="77" spans="1:56" s="252" customFormat="1" ht="14">
      <c r="A77" s="274"/>
      <c r="C77" s="16" t="s">
        <v>643</v>
      </c>
      <c r="L77" s="241"/>
      <c r="O77" s="552"/>
      <c r="Q77" s="553"/>
    </row>
    <row r="78" spans="1:56" s="252" customFormat="1" ht="14">
      <c r="A78" s="274"/>
      <c r="C78" s="252" t="s">
        <v>729</v>
      </c>
      <c r="L78" s="241"/>
      <c r="O78" s="552"/>
      <c r="Q78" s="553"/>
    </row>
    <row r="79" spans="1:56" s="252" customFormat="1" ht="14">
      <c r="A79" s="274"/>
      <c r="L79" s="241"/>
      <c r="O79" s="552"/>
      <c r="Q79" s="553"/>
    </row>
    <row r="80" spans="1:56" s="4" customFormat="1" ht="15" customHeight="1">
      <c r="C80" s="1151" t="s">
        <v>42</v>
      </c>
      <c r="D80" s="1151"/>
      <c r="E80" s="1151"/>
      <c r="F80" s="1151"/>
      <c r="G80" s="1151"/>
      <c r="H80" s="1151"/>
      <c r="I80" s="1151"/>
      <c r="J80" s="1151"/>
      <c r="K80" s="1151"/>
      <c r="L80" s="1151"/>
      <c r="M80" s="1151"/>
      <c r="N80" s="1151"/>
      <c r="O80" s="1151"/>
      <c r="P80" s="1151"/>
      <c r="Q80" s="1151"/>
      <c r="R80" s="1151"/>
      <c r="S80" s="1151"/>
      <c r="T80" s="1151"/>
      <c r="U80" s="1151"/>
      <c r="V80" s="1151"/>
      <c r="W80" s="1151"/>
      <c r="X80" s="1151"/>
      <c r="Y80" s="1151"/>
      <c r="Z80" s="238"/>
    </row>
    <row r="81" spans="3:29" s="4" customFormat="1" ht="15" customHeight="1">
      <c r="C81" s="16" t="s">
        <v>538</v>
      </c>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row>
    <row r="82" spans="3:29" s="4" customFormat="1" ht="15.75" customHeight="1">
      <c r="C82" s="16" t="s">
        <v>306</v>
      </c>
      <c r="D82" s="16"/>
      <c r="E82" s="16"/>
      <c r="F82" s="16"/>
      <c r="G82" s="16"/>
      <c r="H82" s="16"/>
      <c r="I82" s="16"/>
      <c r="J82" s="16"/>
      <c r="K82" s="16"/>
      <c r="L82" s="16"/>
      <c r="M82" s="16"/>
      <c r="N82" s="16"/>
      <c r="O82" s="16"/>
      <c r="P82" s="16"/>
      <c r="Q82" s="16"/>
      <c r="R82" s="16"/>
      <c r="S82" s="16"/>
      <c r="T82" s="16"/>
      <c r="U82" s="16"/>
      <c r="V82" s="43"/>
      <c r="W82" s="44"/>
      <c r="X82" s="44"/>
      <c r="Y82" s="44"/>
      <c r="Z82" s="16"/>
    </row>
    <row r="83" spans="3:29" s="4" customFormat="1" ht="15.75" customHeight="1">
      <c r="C83" s="16" t="s">
        <v>307</v>
      </c>
      <c r="D83" s="16"/>
      <c r="E83" s="16"/>
      <c r="F83" s="16"/>
      <c r="G83" s="16"/>
      <c r="H83" s="16"/>
      <c r="I83" s="16"/>
      <c r="J83" s="16"/>
      <c r="K83" s="16"/>
      <c r="L83" s="16"/>
      <c r="M83" s="16"/>
      <c r="N83" s="16"/>
      <c r="O83" s="16"/>
      <c r="P83" s="16"/>
      <c r="Q83" s="16"/>
      <c r="R83" s="16"/>
      <c r="S83" s="16"/>
      <c r="T83" s="16"/>
      <c r="U83" s="16"/>
      <c r="V83" s="43"/>
      <c r="W83" s="44"/>
      <c r="X83" s="44"/>
      <c r="Y83" s="44"/>
      <c r="Z83" s="16"/>
    </row>
    <row r="84" spans="3:29" s="4" customFormat="1" ht="15.75" customHeight="1">
      <c r="C84" s="16" t="s">
        <v>299</v>
      </c>
      <c r="D84" s="16"/>
      <c r="E84" s="16"/>
      <c r="F84" s="16"/>
      <c r="G84" s="16"/>
      <c r="H84" s="16"/>
      <c r="I84" s="16"/>
      <c r="J84" s="16"/>
      <c r="K84" s="16"/>
      <c r="L84" s="16"/>
      <c r="M84" s="16"/>
      <c r="N84" s="16"/>
      <c r="O84" s="16"/>
      <c r="P84" s="16"/>
      <c r="Q84" s="16"/>
      <c r="R84" s="16"/>
      <c r="S84" s="16"/>
      <c r="T84" s="16"/>
      <c r="U84" s="16"/>
      <c r="V84" s="43"/>
      <c r="W84" s="44"/>
      <c r="X84" s="44"/>
      <c r="Y84" s="44"/>
      <c r="Z84" s="16"/>
    </row>
    <row r="85" spans="3:29" s="4" customFormat="1" ht="15.75" customHeight="1">
      <c r="C85" s="16" t="s">
        <v>84</v>
      </c>
      <c r="D85" s="16"/>
      <c r="E85" s="16"/>
      <c r="F85" s="16"/>
      <c r="G85" s="16"/>
      <c r="H85" s="16"/>
      <c r="I85" s="16"/>
      <c r="J85" s="16"/>
      <c r="K85" s="16"/>
      <c r="L85" s="16"/>
      <c r="M85" s="16"/>
      <c r="N85" s="16"/>
      <c r="O85" s="16"/>
      <c r="P85" s="16"/>
      <c r="Q85" s="16"/>
      <c r="R85" s="16"/>
      <c r="S85" s="16"/>
      <c r="T85" s="16"/>
      <c r="U85" s="16"/>
      <c r="V85" s="43"/>
      <c r="W85" s="44"/>
      <c r="X85" s="44"/>
      <c r="Y85" s="44"/>
      <c r="Z85" s="16"/>
    </row>
    <row r="86" spans="3:29" s="4" customFormat="1" ht="15.75" customHeight="1">
      <c r="C86" s="16" t="s">
        <v>308</v>
      </c>
      <c r="D86" s="16"/>
      <c r="E86" s="16"/>
      <c r="F86" s="16"/>
      <c r="G86" s="16"/>
      <c r="H86" s="16"/>
      <c r="I86" s="16"/>
      <c r="J86" s="16"/>
      <c r="K86" s="16"/>
      <c r="L86" s="16"/>
      <c r="M86" s="16"/>
      <c r="N86" s="16"/>
      <c r="O86" s="16"/>
      <c r="P86" s="16"/>
      <c r="Q86" s="16"/>
      <c r="R86" s="16"/>
      <c r="S86" s="16"/>
      <c r="T86" s="16"/>
      <c r="U86" s="16"/>
      <c r="V86" s="43"/>
      <c r="W86" s="44"/>
      <c r="X86" s="44"/>
      <c r="Y86" s="44"/>
      <c r="Z86" s="16"/>
    </row>
    <row r="87" spans="3:29" s="4" customFormat="1" ht="15.75" customHeight="1">
      <c r="C87" s="16" t="s">
        <v>309</v>
      </c>
      <c r="D87" s="16"/>
      <c r="E87" s="16"/>
      <c r="F87" s="16"/>
      <c r="G87" s="16"/>
      <c r="H87" s="16"/>
      <c r="I87" s="16"/>
      <c r="J87" s="16"/>
      <c r="K87" s="16"/>
      <c r="L87" s="16"/>
      <c r="M87" s="16"/>
      <c r="N87" s="16"/>
      <c r="O87" s="16"/>
      <c r="P87" s="16"/>
      <c r="Q87" s="16"/>
      <c r="R87" s="16"/>
      <c r="S87" s="16"/>
      <c r="T87" s="16"/>
      <c r="U87" s="16"/>
      <c r="V87" s="43"/>
      <c r="W87" s="44"/>
      <c r="X87" s="44"/>
      <c r="Y87" s="44"/>
      <c r="Z87" s="16"/>
    </row>
    <row r="88" spans="3:29" s="4" customFormat="1" ht="15.75" customHeight="1">
      <c r="C88" s="16" t="s">
        <v>43</v>
      </c>
      <c r="D88" s="16"/>
      <c r="E88" s="16"/>
      <c r="F88" s="16"/>
      <c r="G88" s="16"/>
      <c r="H88" s="16"/>
      <c r="I88" s="16"/>
      <c r="J88" s="16"/>
      <c r="K88" s="16"/>
      <c r="L88" s="16"/>
      <c r="M88" s="16"/>
      <c r="N88" s="16"/>
      <c r="O88" s="16"/>
      <c r="P88" s="16"/>
      <c r="Q88" s="16"/>
      <c r="R88" s="16"/>
      <c r="S88" s="16"/>
      <c r="T88" s="16"/>
      <c r="U88" s="16"/>
      <c r="V88" s="43"/>
      <c r="W88" s="44"/>
      <c r="X88" s="44"/>
      <c r="Y88" s="44"/>
      <c r="Z88" s="16"/>
    </row>
    <row r="89" spans="3:29" s="4" customFormat="1" ht="15.75" customHeight="1">
      <c r="C89" s="16" t="s">
        <v>90</v>
      </c>
      <c r="D89" s="16"/>
      <c r="E89" s="16"/>
      <c r="F89" s="16"/>
      <c r="G89" s="16"/>
      <c r="H89" s="16"/>
      <c r="I89" s="16"/>
      <c r="J89" s="16"/>
      <c r="K89" s="16"/>
      <c r="L89" s="16"/>
      <c r="M89" s="16"/>
      <c r="N89" s="16"/>
      <c r="O89" s="16"/>
      <c r="P89" s="16"/>
      <c r="Q89" s="16"/>
      <c r="R89" s="16"/>
      <c r="S89" s="16"/>
      <c r="T89" s="16"/>
      <c r="U89" s="16"/>
      <c r="V89" s="43"/>
      <c r="W89" s="44"/>
      <c r="X89" s="44"/>
      <c r="Y89" s="44"/>
      <c r="Z89" s="16"/>
    </row>
    <row r="90" spans="3:29" s="4" customFormat="1" ht="15.75" customHeight="1">
      <c r="C90" s="16" t="s">
        <v>91</v>
      </c>
      <c r="D90" s="16"/>
      <c r="E90" s="16"/>
      <c r="F90" s="16"/>
      <c r="G90" s="16"/>
      <c r="H90" s="16"/>
      <c r="I90" s="16"/>
      <c r="J90" s="16"/>
      <c r="K90" s="16"/>
      <c r="L90" s="16"/>
      <c r="M90" s="16"/>
      <c r="N90" s="16"/>
      <c r="O90" s="16"/>
      <c r="P90" s="16"/>
      <c r="Q90" s="16"/>
      <c r="R90" s="16"/>
      <c r="S90" s="16"/>
      <c r="T90" s="16"/>
      <c r="U90" s="16"/>
      <c r="V90" s="43"/>
      <c r="W90" s="44"/>
      <c r="X90" s="44"/>
      <c r="Y90" s="44"/>
      <c r="Z90" s="16"/>
    </row>
    <row r="91" spans="3:29" s="4" customFormat="1" ht="15.75" customHeight="1">
      <c r="C91" s="16" t="s">
        <v>92</v>
      </c>
      <c r="D91" s="16"/>
      <c r="E91" s="16"/>
      <c r="F91" s="16"/>
      <c r="G91" s="16"/>
      <c r="H91" s="16"/>
      <c r="I91" s="16"/>
      <c r="J91" s="16"/>
      <c r="K91" s="16"/>
      <c r="L91" s="16"/>
      <c r="M91" s="16"/>
      <c r="N91" s="16"/>
      <c r="O91" s="16"/>
      <c r="P91" s="16"/>
      <c r="Q91" s="16"/>
      <c r="R91" s="16"/>
      <c r="S91" s="16"/>
      <c r="T91" s="16"/>
      <c r="U91" s="16"/>
      <c r="V91" s="43"/>
      <c r="W91" s="44"/>
      <c r="X91" s="44"/>
      <c r="Y91" s="44"/>
      <c r="Z91" s="16"/>
    </row>
    <row r="92" spans="3:29" s="4" customFormat="1" ht="15.75" customHeight="1">
      <c r="C92" s="16" t="s">
        <v>93</v>
      </c>
      <c r="D92" s="16"/>
      <c r="E92" s="16"/>
      <c r="F92" s="16"/>
      <c r="G92" s="16"/>
      <c r="H92" s="16"/>
      <c r="I92" s="16"/>
      <c r="J92" s="16"/>
      <c r="K92" s="16"/>
      <c r="L92" s="16"/>
      <c r="M92" s="16"/>
      <c r="N92" s="16"/>
      <c r="O92" s="16"/>
      <c r="P92" s="16"/>
      <c r="Q92" s="16"/>
      <c r="R92" s="16"/>
      <c r="S92" s="16"/>
      <c r="T92" s="16"/>
      <c r="U92" s="16"/>
      <c r="V92" s="43"/>
      <c r="W92" s="44"/>
      <c r="X92" s="44"/>
      <c r="Y92" s="44"/>
      <c r="Z92" s="16"/>
    </row>
    <row r="93" spans="3:29" s="4" customFormat="1" ht="15.75" customHeight="1">
      <c r="C93" s="16" t="s">
        <v>94</v>
      </c>
      <c r="D93" s="16"/>
      <c r="E93" s="16"/>
      <c r="F93" s="16"/>
      <c r="G93" s="16"/>
      <c r="H93" s="16"/>
      <c r="I93" s="16"/>
      <c r="J93" s="16"/>
      <c r="K93" s="16"/>
      <c r="L93" s="16"/>
      <c r="M93" s="16"/>
      <c r="N93" s="16"/>
      <c r="O93" s="16"/>
      <c r="P93" s="16"/>
      <c r="Q93" s="16"/>
      <c r="R93" s="16"/>
      <c r="S93" s="16"/>
      <c r="T93" s="16"/>
      <c r="U93" s="16"/>
      <c r="V93" s="43"/>
      <c r="W93" s="44"/>
      <c r="X93" s="44"/>
      <c r="Y93" s="44"/>
      <c r="Z93" s="16"/>
    </row>
    <row r="94" spans="3:29" s="4" customFormat="1" ht="15.75" customHeight="1">
      <c r="C94" s="16" t="s">
        <v>95</v>
      </c>
      <c r="D94" s="16"/>
      <c r="E94" s="16"/>
      <c r="F94" s="16"/>
      <c r="G94" s="16"/>
      <c r="H94" s="16"/>
      <c r="I94" s="16"/>
      <c r="J94" s="16"/>
      <c r="K94" s="16"/>
      <c r="L94" s="16"/>
      <c r="M94" s="16"/>
      <c r="N94" s="16"/>
      <c r="O94" s="16"/>
      <c r="P94" s="16"/>
      <c r="Q94" s="16"/>
      <c r="R94" s="16"/>
      <c r="S94" s="16"/>
      <c r="T94" s="16"/>
      <c r="U94" s="16"/>
      <c r="V94" s="43"/>
      <c r="W94" s="44"/>
      <c r="X94" s="44"/>
      <c r="Y94" s="44"/>
      <c r="Z94" s="16"/>
    </row>
    <row r="95" spans="3:29" s="4" customFormat="1" ht="15.75" customHeight="1">
      <c r="C95" s="16" t="s">
        <v>96</v>
      </c>
      <c r="D95" s="16"/>
      <c r="E95" s="16"/>
      <c r="F95" s="16"/>
      <c r="G95" s="16"/>
      <c r="H95" s="16"/>
      <c r="I95" s="16"/>
      <c r="J95" s="16"/>
      <c r="K95" s="16"/>
      <c r="L95" s="16"/>
      <c r="M95" s="16"/>
      <c r="N95" s="16"/>
      <c r="O95" s="16"/>
      <c r="P95" s="16"/>
      <c r="Q95" s="16"/>
      <c r="R95" s="16"/>
      <c r="S95" s="16"/>
      <c r="T95" s="16"/>
      <c r="U95" s="16"/>
      <c r="V95" s="43"/>
      <c r="W95" s="44"/>
      <c r="X95" s="44"/>
      <c r="Y95" s="44"/>
      <c r="Z95" s="16"/>
    </row>
    <row r="96" spans="3:29" s="4" customFormat="1" ht="15.75" customHeight="1">
      <c r="C96" s="16" t="s">
        <v>416</v>
      </c>
      <c r="D96" s="16"/>
      <c r="E96" s="16"/>
      <c r="F96" s="16"/>
      <c r="G96" s="16"/>
      <c r="H96" s="16"/>
      <c r="I96" s="16"/>
      <c r="J96" s="16"/>
      <c r="K96" s="16"/>
      <c r="L96" s="16"/>
      <c r="M96" s="16"/>
      <c r="N96" s="16"/>
      <c r="O96" s="16"/>
      <c r="P96" s="16"/>
      <c r="Q96" s="16"/>
      <c r="R96" s="16"/>
      <c r="S96" s="16"/>
      <c r="T96" s="16"/>
      <c r="U96" s="16"/>
      <c r="V96" s="43"/>
      <c r="W96" s="44"/>
      <c r="X96" s="44"/>
      <c r="Y96" s="44"/>
      <c r="Z96" s="16"/>
    </row>
    <row r="97" spans="2:59" s="4" customFormat="1" ht="15.75" customHeight="1">
      <c r="C97" s="2" t="s">
        <v>326</v>
      </c>
      <c r="D97" s="16"/>
      <c r="E97" s="16"/>
      <c r="F97" s="16"/>
      <c r="G97" s="16"/>
      <c r="H97" s="16"/>
      <c r="I97" s="16"/>
      <c r="J97" s="16"/>
      <c r="K97" s="16"/>
      <c r="L97" s="16"/>
      <c r="M97" s="16"/>
      <c r="N97" s="16"/>
      <c r="O97" s="16"/>
      <c r="P97" s="16"/>
      <c r="Q97" s="16"/>
      <c r="R97" s="16"/>
      <c r="S97" s="16"/>
      <c r="T97" s="16"/>
      <c r="U97" s="16"/>
      <c r="V97" s="43"/>
      <c r="W97" s="44"/>
      <c r="X97" s="44"/>
      <c r="Y97" s="44"/>
      <c r="Z97" s="16"/>
    </row>
    <row r="98" spans="2:59" s="4" customFormat="1" ht="15.75" customHeight="1">
      <c r="C98" s="2" t="s">
        <v>483</v>
      </c>
      <c r="D98" s="16"/>
      <c r="E98" s="16"/>
      <c r="F98" s="16"/>
      <c r="G98" s="16"/>
      <c r="H98" s="16"/>
      <c r="I98" s="16"/>
      <c r="J98" s="16"/>
      <c r="K98" s="16"/>
      <c r="L98" s="16"/>
      <c r="M98" s="16"/>
      <c r="N98" s="16"/>
      <c r="O98" s="16"/>
      <c r="P98" s="16"/>
      <c r="Q98" s="16"/>
      <c r="R98" s="16"/>
      <c r="S98" s="16"/>
      <c r="T98" s="16"/>
      <c r="U98" s="16"/>
      <c r="V98" s="43"/>
      <c r="W98" s="44"/>
      <c r="X98" s="44"/>
      <c r="Y98" s="44"/>
      <c r="Z98" s="16"/>
    </row>
    <row r="99" spans="2:59" s="4" customFormat="1" ht="14">
      <c r="C99" s="45"/>
      <c r="D99" s="45"/>
      <c r="E99" s="45"/>
      <c r="F99" s="45"/>
      <c r="G99" s="45"/>
      <c r="H99" s="45"/>
      <c r="I99" s="45"/>
      <c r="J99" s="45"/>
      <c r="K99" s="45"/>
      <c r="L99" s="45"/>
      <c r="M99" s="45"/>
      <c r="N99" s="45"/>
      <c r="O99" s="45"/>
      <c r="P99" s="45"/>
      <c r="Q99" s="45"/>
      <c r="R99" s="45"/>
      <c r="S99" s="45"/>
      <c r="T99" s="45"/>
      <c r="U99" s="45"/>
      <c r="V99" s="46"/>
      <c r="W99" s="46"/>
      <c r="X99" s="46"/>
      <c r="Y99" s="46"/>
      <c r="Z99" s="45"/>
    </row>
    <row r="100" spans="2:59" s="4" customFormat="1" ht="14">
      <c r="C100" s="45"/>
      <c r="D100" s="45"/>
      <c r="E100" s="45"/>
      <c r="F100" s="45"/>
      <c r="G100" s="45"/>
      <c r="H100" s="45"/>
      <c r="I100" s="45"/>
      <c r="J100" s="45"/>
      <c r="K100" s="45"/>
      <c r="L100" s="45"/>
      <c r="M100" s="45"/>
      <c r="N100" s="45"/>
      <c r="O100" s="45"/>
      <c r="P100" s="45"/>
      <c r="Q100" s="45"/>
      <c r="R100" s="45"/>
      <c r="S100" s="45"/>
      <c r="T100" s="45"/>
      <c r="U100" s="45"/>
      <c r="V100" s="46"/>
      <c r="W100" s="46"/>
      <c r="X100" s="46"/>
      <c r="Y100" s="46"/>
      <c r="Z100" s="45"/>
    </row>
    <row r="101" spans="2:59" s="4" customFormat="1" ht="15" customHeight="1">
      <c r="C101" s="1151" t="s">
        <v>54</v>
      </c>
      <c r="D101" s="1151"/>
      <c r="E101" s="1151"/>
      <c r="F101" s="1151"/>
      <c r="G101" s="1151"/>
      <c r="H101" s="1151"/>
      <c r="I101" s="1151"/>
      <c r="J101" s="1151"/>
      <c r="K101" s="1151"/>
      <c r="L101" s="1151"/>
      <c r="M101" s="1151"/>
      <c r="N101" s="1151"/>
      <c r="O101" s="1151"/>
      <c r="P101" s="1151"/>
      <c r="Q101" s="1151"/>
      <c r="R101" s="1151"/>
      <c r="S101" s="1151"/>
      <c r="T101" s="1151"/>
      <c r="U101" s="1151"/>
      <c r="V101" s="1151"/>
      <c r="W101" s="1151"/>
      <c r="X101" s="1151"/>
      <c r="Y101" s="1151"/>
      <c r="Z101" s="238"/>
      <c r="AA101" s="46"/>
      <c r="AB101" s="46"/>
      <c r="AC101" s="46"/>
      <c r="AD101" s="46"/>
      <c r="AE101" s="46"/>
      <c r="AF101" s="46"/>
      <c r="AG101" s="46"/>
      <c r="AJ101" s="46"/>
      <c r="AO101" s="46"/>
      <c r="AT101" s="46"/>
      <c r="AY101" s="46"/>
      <c r="BD101" s="46"/>
    </row>
    <row r="102" spans="2:59" s="4" customFormat="1" ht="67" customHeight="1">
      <c r="C102" s="1211" t="s">
        <v>654</v>
      </c>
      <c r="D102" s="1211"/>
      <c r="E102" s="1211"/>
      <c r="F102" s="1211"/>
      <c r="G102" s="1211"/>
      <c r="H102" s="1211"/>
      <c r="I102" s="1211"/>
      <c r="J102" s="1211"/>
      <c r="K102" s="1211"/>
      <c r="L102" s="1211"/>
      <c r="M102" s="1211"/>
      <c r="N102" s="1211"/>
      <c r="O102" s="1211"/>
      <c r="P102" s="1211"/>
      <c r="Q102" s="1211"/>
      <c r="R102" s="1211"/>
      <c r="S102" s="1211"/>
      <c r="T102" s="1211"/>
      <c r="U102" s="1211"/>
      <c r="V102" s="1211"/>
      <c r="W102" s="1211"/>
      <c r="X102" s="1211"/>
      <c r="Y102" s="48"/>
      <c r="Z102" s="48"/>
      <c r="AA102" s="46"/>
      <c r="AB102" s="46"/>
      <c r="AC102" s="46"/>
      <c r="AD102" s="46"/>
      <c r="AE102" s="46"/>
      <c r="AF102" s="46"/>
      <c r="AG102" s="46"/>
      <c r="AJ102" s="46"/>
      <c r="AO102" s="46"/>
      <c r="AT102" s="46"/>
      <c r="AY102" s="46"/>
      <c r="BD102" s="46"/>
    </row>
    <row r="103" spans="2:59" s="4" customFormat="1" ht="14">
      <c r="C103" s="49"/>
      <c r="D103" s="49"/>
      <c r="E103" s="49"/>
      <c r="F103" s="49"/>
      <c r="G103" s="49"/>
      <c r="H103" s="49"/>
      <c r="I103" s="49"/>
      <c r="J103" s="49"/>
      <c r="K103" s="49"/>
      <c r="L103" s="49"/>
      <c r="M103" s="49"/>
      <c r="N103" s="49"/>
      <c r="O103" s="49"/>
      <c r="P103" s="49"/>
      <c r="Q103" s="49"/>
      <c r="R103" s="49"/>
      <c r="S103" s="49"/>
      <c r="T103" s="49"/>
      <c r="U103" s="49"/>
      <c r="V103" s="49"/>
      <c r="W103" s="50"/>
      <c r="X103" s="50"/>
      <c r="Y103" s="50"/>
      <c r="Z103" s="49"/>
      <c r="AA103" s="46"/>
      <c r="AB103" s="46"/>
      <c r="AC103" s="46"/>
      <c r="AD103" s="46"/>
      <c r="AE103" s="46"/>
      <c r="AF103" s="46"/>
      <c r="AG103" s="46"/>
      <c r="AJ103" s="46"/>
      <c r="AO103" s="46"/>
      <c r="AT103" s="46"/>
      <c r="AY103" s="46"/>
      <c r="BD103" s="46"/>
    </row>
    <row r="104" spans="2:59" s="4" customFormat="1" ht="14">
      <c r="C104" s="49"/>
      <c r="D104" s="49"/>
      <c r="E104" s="49"/>
      <c r="F104" s="49"/>
      <c r="G104" s="49"/>
      <c r="H104" s="49"/>
      <c r="I104" s="49"/>
      <c r="J104" s="49"/>
      <c r="K104" s="49"/>
      <c r="L104" s="49"/>
      <c r="M104" s="49"/>
      <c r="N104" s="49"/>
      <c r="O104" s="49"/>
      <c r="P104" s="49"/>
      <c r="Q104" s="49"/>
      <c r="R104" s="49"/>
      <c r="S104" s="49"/>
      <c r="T104" s="49"/>
      <c r="U104" s="49"/>
      <c r="V104" s="49"/>
      <c r="W104" s="50"/>
      <c r="X104" s="50"/>
      <c r="Y104" s="50"/>
      <c r="Z104" s="49"/>
      <c r="AA104" s="46"/>
      <c r="AB104" s="46"/>
      <c r="AC104" s="46"/>
      <c r="AD104" s="46"/>
      <c r="AE104" s="46"/>
      <c r="AF104" s="46"/>
      <c r="AG104" s="46"/>
      <c r="AJ104" s="46"/>
      <c r="AO104" s="46"/>
      <c r="AT104" s="46"/>
      <c r="AY104" s="46"/>
      <c r="BD104" s="46"/>
    </row>
    <row r="105" spans="2:59" s="4" customFormat="1" ht="15" customHeight="1">
      <c r="C105" s="1151" t="s">
        <v>97</v>
      </c>
      <c r="D105" s="1151"/>
      <c r="E105" s="1151"/>
      <c r="F105" s="1151"/>
      <c r="G105" s="1151"/>
      <c r="H105" s="1151"/>
      <c r="I105" s="1151"/>
      <c r="J105" s="1151"/>
      <c r="K105" s="1151"/>
      <c r="L105" s="1151"/>
      <c r="M105" s="1151"/>
      <c r="N105" s="1151"/>
      <c r="O105" s="1151"/>
      <c r="P105" s="1151"/>
      <c r="Q105" s="1151"/>
      <c r="R105" s="1151"/>
      <c r="S105" s="1151"/>
      <c r="T105" s="1151"/>
      <c r="U105" s="1151"/>
      <c r="V105" s="1151"/>
      <c r="W105" s="1151"/>
      <c r="X105" s="1151"/>
      <c r="Y105" s="1151"/>
      <c r="Z105" s="1151"/>
      <c r="AA105" s="1151"/>
      <c r="AB105" s="1151"/>
      <c r="AC105" s="1151"/>
      <c r="AD105" s="1151"/>
      <c r="AE105" s="1151"/>
      <c r="AF105" s="1151"/>
      <c r="AG105" s="1151"/>
      <c r="AH105" s="1151"/>
      <c r="AI105" s="1151"/>
      <c r="AJ105" s="238"/>
    </row>
    <row r="106" spans="2:59" s="4" customFormat="1" ht="15" customHeight="1">
      <c r="B106" s="196">
        <f t="shared" ref="B106:B148" si="4">B11</f>
        <v>1</v>
      </c>
      <c r="C106" s="27" t="str">
        <f>'5.Inequality - Gini coefficient'!B101</f>
        <v>*,** Albania (2015): n.a.</v>
      </c>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row>
    <row r="107" spans="2:59" s="4" customFormat="1" ht="15.75" customHeight="1">
      <c r="B107" s="196">
        <f t="shared" si="4"/>
        <v>2</v>
      </c>
      <c r="C107" s="27" t="str">
        <f>'5.Inequality - Gini coefficient'!B102</f>
        <v>Argentina (2012): Rossignolo, Dario. 2017. “CEQ Master Workbook: Argentina (2012-2013),” CEQ Data Center on Fiscal Redistribution (CEQ Institute, Tulane University). Jun 8, 2018.</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51"/>
      <c r="AE107" s="51"/>
      <c r="AF107" s="51"/>
      <c r="AG107" s="51"/>
      <c r="AH107" s="51"/>
      <c r="AI107" s="51"/>
      <c r="AJ107" s="27"/>
      <c r="AK107" s="27"/>
      <c r="AL107" s="27"/>
      <c r="AM107" s="51"/>
      <c r="AR107" s="51"/>
      <c r="AW107" s="51"/>
      <c r="BB107" s="51"/>
      <c r="BG107" s="51"/>
    </row>
    <row r="108" spans="2:59" s="4" customFormat="1" ht="15.75" customHeight="1">
      <c r="B108" s="196">
        <f t="shared" si="4"/>
        <v>3</v>
      </c>
      <c r="C108" s="27"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D108" s="20"/>
      <c r="E108" s="20"/>
      <c r="F108" s="20"/>
      <c r="G108" s="20"/>
      <c r="H108" s="20"/>
      <c r="I108" s="20"/>
      <c r="J108" s="20"/>
      <c r="K108" s="20"/>
      <c r="L108" s="20"/>
      <c r="M108" s="20"/>
      <c r="N108" s="20"/>
      <c r="O108" s="20"/>
      <c r="P108" s="20"/>
      <c r="Q108" s="20"/>
      <c r="R108" s="20"/>
      <c r="S108" s="20"/>
      <c r="T108" s="20"/>
      <c r="U108" s="20"/>
      <c r="V108" s="20"/>
      <c r="W108" s="20"/>
      <c r="X108" s="20"/>
      <c r="Y108" s="52"/>
      <c r="Z108" s="53"/>
      <c r="AA108" s="53"/>
      <c r="AB108" s="53"/>
      <c r="AC108" s="20"/>
      <c r="AD108" s="27"/>
      <c r="AE108" s="27"/>
      <c r="AF108" s="27"/>
      <c r="AG108" s="27"/>
      <c r="AH108" s="27"/>
      <c r="AI108" s="27"/>
      <c r="AJ108" s="27"/>
      <c r="AK108" s="27"/>
      <c r="AL108" s="27"/>
      <c r="AM108" s="27"/>
      <c r="AR108" s="27"/>
      <c r="AW108" s="27"/>
      <c r="BB108" s="27"/>
      <c r="BG108" s="27"/>
    </row>
    <row r="109" spans="2:59" s="4" customFormat="1" ht="15.75" customHeight="1">
      <c r="B109" s="196">
        <f t="shared" si="4"/>
        <v>4</v>
      </c>
      <c r="C109" s="27" t="str">
        <f>'5.Inequality - Gini coefficient'!B104</f>
        <v>*,** Belarus (2015): n.a.</v>
      </c>
      <c r="D109" s="20"/>
      <c r="E109" s="20"/>
      <c r="F109" s="20"/>
      <c r="G109" s="20"/>
      <c r="H109" s="20"/>
      <c r="I109" s="20"/>
      <c r="J109" s="20"/>
      <c r="K109" s="20"/>
      <c r="L109" s="20"/>
      <c r="M109" s="20"/>
      <c r="N109" s="20"/>
      <c r="O109" s="20"/>
      <c r="P109" s="20"/>
      <c r="Q109" s="20"/>
      <c r="R109" s="20"/>
      <c r="S109" s="20"/>
      <c r="T109" s="20"/>
      <c r="U109" s="20"/>
      <c r="V109" s="20"/>
      <c r="W109" s="20"/>
      <c r="X109" s="20"/>
      <c r="Y109" s="52"/>
      <c r="Z109" s="53"/>
      <c r="AA109" s="53"/>
      <c r="AB109" s="53"/>
      <c r="AC109" s="20"/>
      <c r="AD109" s="27"/>
      <c r="AE109" s="27"/>
      <c r="AF109" s="27"/>
      <c r="AG109" s="27"/>
      <c r="AH109" s="27"/>
      <c r="AI109" s="27"/>
      <c r="AJ109" s="27"/>
      <c r="AK109" s="27"/>
      <c r="AL109" s="27"/>
      <c r="AM109" s="27"/>
      <c r="AR109" s="27"/>
      <c r="AW109" s="27"/>
      <c r="BB109" s="27"/>
      <c r="BG109" s="27"/>
    </row>
    <row r="110" spans="2:59" s="4" customFormat="1" ht="15.75" customHeight="1">
      <c r="B110" s="196">
        <f t="shared" si="4"/>
        <v>5</v>
      </c>
      <c r="C110" s="27" t="str">
        <f>'5.Inequality - Gini coefficient'!B105</f>
        <v>Bolivia (2009): Paz Arauco, Veronica, George Gray-Molina, Wilson Jimenez and Ernesto Yañez. 2014. “CEQ Master Workbook: Bolivia (2009),” CEQ Data Center on Fiscal Redistribution (CEQ Institute, Tulane University). September 22, 2014.</v>
      </c>
      <c r="D110" s="51"/>
      <c r="E110" s="51"/>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51"/>
      <c r="AE110" s="51"/>
      <c r="AF110" s="51"/>
      <c r="AG110" s="51"/>
      <c r="AH110" s="51"/>
      <c r="AI110" s="51"/>
      <c r="AJ110" s="27"/>
      <c r="AK110" s="27"/>
      <c r="AL110" s="27"/>
      <c r="AM110" s="51"/>
      <c r="AR110" s="51"/>
      <c r="AW110" s="51"/>
      <c r="BB110" s="51"/>
      <c r="BG110" s="51"/>
    </row>
    <row r="111" spans="2:59" s="4" customFormat="1" ht="15.75" customHeight="1">
      <c r="B111" s="196">
        <f t="shared" si="4"/>
        <v>6</v>
      </c>
      <c r="C111" s="27" t="str">
        <f>'5.Inequality - Gini coefficient'!B106</f>
        <v>Brazil (2008): Higgins, Sean, Claudiney Pereira, and, Maynor Cabrera. 2019. “CEQ Master Workbook: Brazil (2008-2009),” CEQ Data Center on Fiscal Redistribution (CEQ Institute, Tulane University). May 3, 2019.</v>
      </c>
      <c r="D111" s="51"/>
      <c r="E111" s="51"/>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51"/>
      <c r="AE111" s="51"/>
      <c r="AF111" s="51"/>
      <c r="AG111" s="51"/>
      <c r="AH111" s="51"/>
      <c r="AI111" s="51"/>
      <c r="AJ111" s="27"/>
      <c r="AK111" s="27"/>
      <c r="AL111" s="27"/>
      <c r="AM111" s="51"/>
      <c r="AR111" s="51"/>
      <c r="AW111" s="51"/>
      <c r="BB111" s="51"/>
      <c r="BG111" s="51"/>
    </row>
    <row r="112" spans="2:59" s="4" customFormat="1" ht="15.75" customHeight="1">
      <c r="B112" s="196">
        <f t="shared" si="4"/>
        <v>7</v>
      </c>
      <c r="C112" s="27" t="str">
        <f>'5.Inequality - Gini coefficient'!B107</f>
        <v>*,** Burkina Faso (2014): n.a.</v>
      </c>
      <c r="D112" s="20"/>
      <c r="E112" s="20"/>
      <c r="F112" s="20"/>
      <c r="G112" s="20"/>
      <c r="H112" s="20"/>
      <c r="I112" s="20"/>
      <c r="J112" s="20"/>
      <c r="K112" s="20"/>
      <c r="L112" s="20"/>
      <c r="M112" s="20"/>
      <c r="N112" s="20"/>
      <c r="O112" s="20"/>
      <c r="P112" s="20"/>
      <c r="Q112" s="20"/>
      <c r="R112" s="20"/>
      <c r="S112" s="20"/>
      <c r="T112" s="20"/>
      <c r="U112" s="20"/>
      <c r="V112" s="20"/>
      <c r="W112" s="20"/>
      <c r="X112" s="20"/>
      <c r="Y112" s="52"/>
      <c r="Z112" s="53"/>
      <c r="AA112" s="53"/>
      <c r="AB112" s="53"/>
      <c r="AC112" s="20"/>
      <c r="AD112" s="27"/>
      <c r="AE112" s="27"/>
      <c r="AF112" s="27"/>
      <c r="AG112" s="27"/>
      <c r="AH112" s="27"/>
      <c r="AI112" s="27"/>
      <c r="AJ112" s="27"/>
      <c r="AK112" s="27"/>
      <c r="AL112" s="27"/>
      <c r="AM112" s="27"/>
      <c r="AR112" s="27"/>
      <c r="AW112" s="27"/>
      <c r="BB112" s="27"/>
      <c r="BG112" s="27"/>
    </row>
    <row r="113" spans="2:59" s="4" customFormat="1" ht="15.75" customHeight="1">
      <c r="B113" s="196">
        <f t="shared" si="4"/>
        <v>8</v>
      </c>
      <c r="C113" s="27" t="str">
        <f>'5.Inequality - Gini coefficient'!B108</f>
        <v>Chile (2013): Martinez-Aguilar, Sandra and Eduardo Ortiz-Juarez. 2016. “CEQ Master Workbook: Chile (2013),” CEQ Data Center on Fiscal Redistribution (CEQ Institute, Tulane University and the World Bank). October 7, 2016.</v>
      </c>
      <c r="D113" s="20"/>
      <c r="E113" s="20"/>
      <c r="F113" s="20"/>
      <c r="G113" s="20"/>
      <c r="H113" s="20"/>
      <c r="I113" s="20"/>
      <c r="J113" s="20"/>
      <c r="K113" s="20"/>
      <c r="L113" s="20"/>
      <c r="M113" s="20"/>
      <c r="N113" s="20"/>
      <c r="O113" s="20"/>
      <c r="P113" s="20"/>
      <c r="Q113" s="20"/>
      <c r="R113" s="20"/>
      <c r="S113" s="20"/>
      <c r="T113" s="20"/>
      <c r="U113" s="20"/>
      <c r="V113" s="20"/>
      <c r="W113" s="20"/>
      <c r="X113" s="20"/>
      <c r="Y113" s="52"/>
      <c r="Z113" s="53"/>
      <c r="AA113" s="53"/>
      <c r="AB113" s="53"/>
      <c r="AC113" s="20"/>
      <c r="AD113" s="27"/>
      <c r="AE113" s="27"/>
      <c r="AF113" s="27"/>
      <c r="AG113" s="27"/>
      <c r="AH113" s="27"/>
      <c r="AI113" s="27"/>
      <c r="AJ113" s="27"/>
      <c r="AK113" s="27"/>
      <c r="AL113" s="27"/>
      <c r="AM113" s="27"/>
      <c r="AR113" s="27"/>
      <c r="AW113" s="27"/>
      <c r="BB113" s="27"/>
      <c r="BG113" s="27"/>
    </row>
    <row r="114" spans="2:59" s="4" customFormat="1" ht="15.75" customHeight="1">
      <c r="B114" s="196">
        <f t="shared" si="4"/>
        <v>9</v>
      </c>
      <c r="C114" s="27" t="str">
        <f>'5.Inequality - Gini coefficient'!B109</f>
        <v>Colombia (2010): Melendez, Marcela and Valentina Martinez. 2019. “CEQ Master Workbook: Colombia (2010),” CEQ Data Center on Fiscal Redistribution (CEQ Institute, Tulane University and Inter-American Development Bank). February 20, 2019.</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51"/>
      <c r="AE114" s="51"/>
      <c r="AF114" s="51"/>
      <c r="AG114" s="51"/>
      <c r="AH114" s="51"/>
      <c r="AI114" s="51"/>
      <c r="AJ114" s="27"/>
      <c r="AK114" s="27"/>
      <c r="AL114" s="27"/>
      <c r="AM114" s="51"/>
      <c r="AR114" s="51"/>
      <c r="AW114" s="51"/>
      <c r="BB114" s="51"/>
      <c r="BG114" s="51"/>
    </row>
    <row r="115" spans="2:59" s="4" customFormat="1" ht="15.75" customHeight="1">
      <c r="B115" s="196">
        <f t="shared" si="4"/>
        <v>0</v>
      </c>
      <c r="C115" s="27" t="str">
        <f>'5.Inequality - Gini coefficient'!B110</f>
        <v>Colombia (2014): Melendez, Marcela and Valentina Martinez. 2019. “CEQ Master Workbook: Colombia (2014),” CEQ Data Center on Fiscal Redistribution (CEQ Institute, Tulane University and Inter-American Development Bank). February 28, 2019.</v>
      </c>
      <c r="D115" s="20"/>
      <c r="E115" s="20"/>
      <c r="F115" s="20"/>
      <c r="G115" s="20"/>
      <c r="H115" s="20"/>
      <c r="I115" s="20"/>
      <c r="J115" s="20"/>
      <c r="K115" s="20"/>
      <c r="L115" s="20"/>
      <c r="M115" s="20"/>
      <c r="N115" s="20"/>
      <c r="O115" s="20"/>
      <c r="P115" s="20"/>
      <c r="Q115" s="20"/>
      <c r="R115" s="20"/>
      <c r="S115" s="20"/>
      <c r="T115" s="20"/>
      <c r="U115" s="20"/>
      <c r="V115" s="20"/>
      <c r="W115" s="20"/>
      <c r="X115" s="20"/>
      <c r="Y115" s="52"/>
      <c r="Z115" s="53"/>
      <c r="AA115" s="53"/>
      <c r="AB115" s="53"/>
      <c r="AC115" s="20"/>
      <c r="AD115" s="27"/>
      <c r="AE115" s="27"/>
      <c r="AF115" s="27"/>
      <c r="AG115" s="27"/>
      <c r="AH115" s="27"/>
      <c r="AI115" s="27"/>
      <c r="AJ115" s="27"/>
      <c r="AK115" s="27"/>
      <c r="AL115" s="27"/>
      <c r="AM115" s="27"/>
      <c r="AR115" s="27"/>
      <c r="AW115" s="27"/>
      <c r="BB115" s="27"/>
      <c r="BG115" s="27"/>
    </row>
    <row r="116" spans="2:59" s="4" customFormat="1" ht="15.75" customHeight="1">
      <c r="B116" s="196">
        <f t="shared" si="4"/>
        <v>10</v>
      </c>
      <c r="C116" s="27" t="str">
        <f>'5.Inequality - Gini coefficient'!B111</f>
        <v>*,** Comoros (2014): n.a.</v>
      </c>
      <c r="D116" s="20"/>
      <c r="E116" s="20"/>
      <c r="F116" s="20"/>
      <c r="G116" s="20"/>
      <c r="H116" s="20"/>
      <c r="I116" s="20"/>
      <c r="J116" s="20"/>
      <c r="K116" s="20"/>
      <c r="L116" s="20"/>
      <c r="M116" s="20"/>
      <c r="N116" s="20"/>
      <c r="O116" s="20"/>
      <c r="P116" s="20"/>
      <c r="Q116" s="20"/>
      <c r="R116" s="20"/>
      <c r="S116" s="20"/>
      <c r="T116" s="20"/>
      <c r="U116" s="20"/>
      <c r="V116" s="20"/>
      <c r="W116" s="20"/>
      <c r="X116" s="20"/>
      <c r="Y116" s="52"/>
      <c r="Z116" s="53"/>
      <c r="AA116" s="53"/>
      <c r="AB116" s="53"/>
      <c r="AC116" s="20"/>
      <c r="AD116" s="27"/>
      <c r="AE116" s="27"/>
      <c r="AF116" s="27"/>
      <c r="AG116" s="27"/>
      <c r="AH116" s="27"/>
      <c r="AI116" s="27"/>
      <c r="AJ116" s="27"/>
      <c r="AK116" s="27"/>
      <c r="AL116" s="27"/>
      <c r="AM116" s="27"/>
      <c r="AR116" s="27"/>
      <c r="AW116" s="27"/>
      <c r="BB116" s="27"/>
      <c r="BG116" s="27"/>
    </row>
    <row r="117" spans="2:59" s="4" customFormat="1" ht="15.75" customHeight="1">
      <c r="B117" s="196">
        <f t="shared" si="4"/>
        <v>11</v>
      </c>
      <c r="C117" s="27" t="str">
        <f>'5.Inequality - Gini coefficient'!B112</f>
        <v>Costa Rica (2010): Sauma, Pablo and Juan Diego Trejos. 2014. “CEQ Master Workbook: Costa Rica (2010),” CEQ Data Center on Fiscal Redistribution (CEQ Institute, Tulane University). February 14, 2014.</v>
      </c>
      <c r="D117" s="20"/>
      <c r="E117" s="20"/>
      <c r="F117" s="20"/>
      <c r="G117" s="20"/>
      <c r="H117" s="20"/>
      <c r="I117" s="20"/>
      <c r="J117" s="20"/>
      <c r="K117" s="20"/>
      <c r="L117" s="20"/>
      <c r="M117" s="20"/>
      <c r="N117" s="20"/>
      <c r="O117" s="20"/>
      <c r="P117" s="20"/>
      <c r="Q117" s="20"/>
      <c r="R117" s="20"/>
      <c r="S117" s="20"/>
      <c r="T117" s="20"/>
      <c r="U117" s="20"/>
      <c r="V117" s="20"/>
      <c r="W117" s="20"/>
      <c r="X117" s="20"/>
      <c r="Y117" s="52"/>
      <c r="Z117" s="53"/>
      <c r="AA117" s="53"/>
      <c r="AB117" s="53"/>
      <c r="AC117" s="20"/>
      <c r="AD117" s="27"/>
      <c r="AE117" s="27"/>
      <c r="AF117" s="27"/>
      <c r="AG117" s="27"/>
      <c r="AH117" s="27"/>
      <c r="AI117" s="27"/>
      <c r="AJ117" s="27"/>
      <c r="AK117" s="27"/>
      <c r="AL117" s="27"/>
      <c r="AM117" s="27"/>
      <c r="AR117" s="27"/>
      <c r="AW117" s="27"/>
      <c r="BB117" s="27"/>
      <c r="BG117" s="27"/>
    </row>
    <row r="118" spans="2:59" s="4" customFormat="1" ht="15.75" customHeight="1">
      <c r="B118" s="196">
        <f t="shared" si="4"/>
        <v>12</v>
      </c>
      <c r="C118" s="27" t="str">
        <f>'5.Inequality - Gini coefficient'!B113</f>
        <v>*,** Croatia (2014): n.a.</v>
      </c>
      <c r="D118" s="20"/>
      <c r="E118" s="20"/>
      <c r="F118" s="20"/>
      <c r="G118" s="20"/>
      <c r="H118" s="20"/>
      <c r="I118" s="20"/>
      <c r="J118" s="20"/>
      <c r="K118" s="20"/>
      <c r="L118" s="20"/>
      <c r="M118" s="20"/>
      <c r="N118" s="20"/>
      <c r="O118" s="20"/>
      <c r="P118" s="20"/>
      <c r="Q118" s="20"/>
      <c r="R118" s="20"/>
      <c r="S118" s="20"/>
      <c r="T118" s="20"/>
      <c r="U118" s="20"/>
      <c r="V118" s="20"/>
      <c r="W118" s="20"/>
      <c r="X118" s="20"/>
      <c r="Y118" s="52"/>
      <c r="Z118" s="53"/>
      <c r="AA118" s="53"/>
      <c r="AB118" s="53"/>
      <c r="AC118" s="20"/>
      <c r="AD118" s="27"/>
      <c r="AE118" s="27"/>
      <c r="AF118" s="27"/>
      <c r="AG118" s="27"/>
      <c r="AH118" s="27"/>
      <c r="AI118" s="27"/>
      <c r="AJ118" s="27"/>
      <c r="AK118" s="27"/>
      <c r="AL118" s="27"/>
      <c r="AM118" s="27"/>
      <c r="AR118" s="27"/>
      <c r="AW118" s="27"/>
      <c r="BB118" s="27"/>
      <c r="BG118" s="27"/>
    </row>
    <row r="119" spans="2:59" s="4" customFormat="1" ht="15.75" customHeight="1">
      <c r="B119" s="196">
        <f t="shared" si="4"/>
        <v>13</v>
      </c>
      <c r="C119" s="27" t="str">
        <f>'5.Inequality - Gini coefficient'!B114</f>
        <v xml:space="preserve">Dominican Republic (2006): Aristy-Escuder, Jaime. 2019. “CEQ Master Workbook: Dominican Republic (2006-2007),” CEQ Data Center on Fiscal Redistribution (CEQ Institute, Tulane University). January 23, 2019. </v>
      </c>
      <c r="D119" s="20"/>
      <c r="E119" s="20"/>
      <c r="F119" s="20"/>
      <c r="G119" s="20"/>
      <c r="H119" s="20"/>
      <c r="I119" s="20"/>
      <c r="J119" s="20"/>
      <c r="K119" s="20"/>
      <c r="L119" s="20"/>
      <c r="M119" s="20"/>
      <c r="N119" s="20"/>
      <c r="O119" s="20"/>
      <c r="P119" s="20"/>
      <c r="Q119" s="20"/>
      <c r="R119" s="20"/>
      <c r="S119" s="20"/>
      <c r="T119" s="20"/>
      <c r="U119" s="20"/>
      <c r="V119" s="20"/>
      <c r="W119" s="20"/>
      <c r="X119" s="20"/>
      <c r="Y119" s="52"/>
      <c r="Z119" s="53"/>
      <c r="AA119" s="53"/>
      <c r="AB119" s="53"/>
      <c r="AC119" s="20"/>
      <c r="AD119" s="27"/>
      <c r="AE119" s="27"/>
      <c r="AF119" s="27"/>
      <c r="AG119" s="27"/>
      <c r="AH119" s="27"/>
      <c r="AI119" s="27"/>
      <c r="AJ119" s="27"/>
      <c r="AK119" s="27"/>
      <c r="AL119" s="27"/>
      <c r="AM119" s="27"/>
      <c r="AR119" s="27"/>
      <c r="AW119" s="27"/>
      <c r="BB119" s="27"/>
      <c r="BG119" s="27"/>
    </row>
    <row r="120" spans="2:59" s="4" customFormat="1" ht="15.75" customHeight="1">
      <c r="B120" s="196">
        <f t="shared" si="4"/>
        <v>14</v>
      </c>
      <c r="C120" s="27"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51"/>
      <c r="AE120" s="51"/>
      <c r="AF120" s="51"/>
      <c r="AG120" s="51"/>
      <c r="AH120" s="51"/>
      <c r="AI120" s="51"/>
      <c r="AJ120" s="27"/>
      <c r="AK120" s="27"/>
      <c r="AL120" s="27"/>
      <c r="AM120" s="51"/>
      <c r="AR120" s="51"/>
      <c r="AW120" s="51"/>
      <c r="BB120" s="51"/>
      <c r="BG120" s="51"/>
    </row>
    <row r="121" spans="2:59" s="4" customFormat="1" ht="15.75" customHeight="1">
      <c r="B121" s="196">
        <f t="shared" si="4"/>
        <v>15</v>
      </c>
      <c r="C121" s="27" t="str">
        <f>'5.Inequality - Gini coefficient'!B116</f>
        <v>*,** Egypt (2015): n.a.</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51"/>
      <c r="AE121" s="51"/>
      <c r="AF121" s="51"/>
      <c r="AG121" s="51"/>
      <c r="AH121" s="51"/>
      <c r="AI121" s="51"/>
      <c r="AJ121" s="27"/>
      <c r="AK121" s="27"/>
      <c r="AL121" s="27"/>
      <c r="AM121" s="51"/>
      <c r="AR121" s="51"/>
      <c r="AW121" s="51"/>
      <c r="BB121" s="51"/>
      <c r="BG121" s="51"/>
    </row>
    <row r="122" spans="2:59" s="4" customFormat="1" ht="15.75" customHeight="1">
      <c r="B122" s="196">
        <f t="shared" si="4"/>
        <v>16</v>
      </c>
      <c r="C122" s="27" t="str">
        <f>'5.Inequality - Gini coefficient'!B117</f>
        <v>El Salvador (2011): Oliva, Jose Andres. 2019. “CEQ Master Workbook: El Salvador (2011),” CEQ Data Center on Fiscal Redistribution (CEQ Institute, Tulane University and Inter-American Development Bank). October 23, 2019.</v>
      </c>
      <c r="D122" s="20"/>
      <c r="E122" s="20"/>
      <c r="F122" s="20"/>
      <c r="G122" s="20"/>
      <c r="H122" s="20"/>
      <c r="I122" s="20"/>
      <c r="J122" s="20"/>
      <c r="K122" s="20"/>
      <c r="L122" s="20"/>
      <c r="M122" s="20"/>
      <c r="N122" s="20"/>
      <c r="O122" s="20"/>
      <c r="P122" s="20"/>
      <c r="Q122" s="20"/>
      <c r="R122" s="20"/>
      <c r="S122" s="20"/>
      <c r="T122" s="20"/>
      <c r="U122" s="20"/>
      <c r="V122" s="20"/>
      <c r="W122" s="20"/>
      <c r="X122" s="20"/>
      <c r="Y122" s="52"/>
      <c r="Z122" s="53"/>
      <c r="AA122" s="53"/>
      <c r="AB122" s="53"/>
      <c r="AC122" s="20"/>
      <c r="AD122" s="27"/>
      <c r="AE122" s="27"/>
      <c r="AF122" s="27"/>
      <c r="AG122" s="27"/>
      <c r="AH122" s="27"/>
      <c r="AI122" s="27"/>
      <c r="AJ122" s="27"/>
      <c r="AK122" s="27"/>
      <c r="AL122" s="27"/>
      <c r="AM122" s="27"/>
      <c r="AR122" s="27"/>
      <c r="AW122" s="27"/>
      <c r="BB122" s="27"/>
      <c r="BG122" s="27"/>
    </row>
    <row r="123" spans="2:59" s="4" customFormat="1" ht="15.75" customHeight="1">
      <c r="B123" s="196">
        <f t="shared" si="4"/>
        <v>17</v>
      </c>
      <c r="C123" s="27" t="str">
        <f>'5.Inequality - Gini coefficient'!B118</f>
        <v>Ethiopia (2010): Hill, Ruth, Eyasu Tsehaye and Tassew Woldehanna. 2014. “CEQ Master Workbook: Ethiopia (2010-2011),” CEQ Data Center on Fiscal Redistribution (CEQ Institute, Tulane University and the World Bank). September 28, 2014.</v>
      </c>
      <c r="D123" s="20"/>
      <c r="E123" s="20"/>
      <c r="F123" s="20"/>
      <c r="G123" s="20"/>
      <c r="H123" s="20"/>
      <c r="I123" s="20"/>
      <c r="J123" s="20"/>
      <c r="K123" s="20"/>
      <c r="L123" s="20"/>
      <c r="M123" s="20"/>
      <c r="N123" s="20"/>
      <c r="O123" s="20"/>
      <c r="P123" s="20"/>
      <c r="Q123" s="20"/>
      <c r="R123" s="20"/>
      <c r="S123" s="20"/>
      <c r="T123" s="20"/>
      <c r="U123" s="20"/>
      <c r="V123" s="20"/>
      <c r="W123" s="20"/>
      <c r="X123" s="20"/>
      <c r="Y123" s="52"/>
      <c r="Z123" s="53"/>
      <c r="AA123" s="53"/>
      <c r="AB123" s="53"/>
      <c r="AC123" s="20"/>
      <c r="AD123" s="27"/>
      <c r="AE123" s="27"/>
      <c r="AF123" s="27"/>
      <c r="AG123" s="27"/>
      <c r="AH123" s="27"/>
      <c r="AI123" s="27"/>
      <c r="AJ123" s="27"/>
      <c r="AK123" s="27"/>
      <c r="AL123" s="27"/>
      <c r="AM123" s="27"/>
      <c r="AR123" s="27"/>
      <c r="AW123" s="27"/>
      <c r="BB123" s="27"/>
      <c r="BG123" s="27"/>
    </row>
    <row r="124" spans="2:59" s="4" customFormat="1" ht="15.75" customHeight="1">
      <c r="B124" s="196">
        <f t="shared" si="4"/>
        <v>18</v>
      </c>
      <c r="C124" s="27" t="str">
        <f>'5.Inequality - Gini coefficient'!B119</f>
        <v>Georgia (2013): Cancho, Cesar and Elena Bondarenko. 2015. “CEQ Master Workbook: Georgia (2013),” CEQ Data Center on Fiscal Redistribution (CEQ Institute, Tulane University and the World Bank). December 31, 2015.</v>
      </c>
      <c r="D124" s="20"/>
      <c r="E124" s="20"/>
      <c r="F124" s="20"/>
      <c r="G124" s="20"/>
      <c r="H124" s="20"/>
      <c r="I124" s="20"/>
      <c r="J124" s="20"/>
      <c r="K124" s="20"/>
      <c r="L124" s="20"/>
      <c r="M124" s="20"/>
      <c r="N124" s="20"/>
      <c r="O124" s="20"/>
      <c r="P124" s="20"/>
      <c r="Q124" s="20"/>
      <c r="R124" s="20"/>
      <c r="S124" s="20"/>
      <c r="T124" s="20"/>
      <c r="U124" s="20"/>
      <c r="V124" s="20"/>
      <c r="W124" s="20"/>
      <c r="X124" s="20"/>
      <c r="Y124" s="52"/>
      <c r="Z124" s="53"/>
      <c r="AA124" s="53"/>
      <c r="AB124" s="53"/>
      <c r="AC124" s="20"/>
      <c r="AD124" s="27"/>
      <c r="AE124" s="27"/>
      <c r="AF124" s="27"/>
      <c r="AG124" s="27"/>
      <c r="AH124" s="27"/>
      <c r="AI124" s="27"/>
      <c r="AJ124" s="27"/>
      <c r="AK124" s="27"/>
      <c r="AL124" s="27"/>
      <c r="AM124" s="27"/>
      <c r="AR124" s="27"/>
      <c r="AW124" s="27"/>
      <c r="BB124" s="27"/>
      <c r="BG124" s="27"/>
    </row>
    <row r="125" spans="2:59" s="4" customFormat="1" ht="15.75" customHeight="1">
      <c r="B125" s="196">
        <f t="shared" si="4"/>
        <v>19</v>
      </c>
      <c r="C125" s="27" t="str">
        <f>'5.Inequality - Gini coefficient'!B120</f>
        <v>Ghana (2012): Younger, Stephen, Eric Osei-Assibey, and Felix Oppong. 2018. “CEQ Master Workbook: Ghana (2012-2013),” CEQ Data Center on Fiscal Redistribution (CEQ Institute, Tulane University). October 27, 2018.</v>
      </c>
      <c r="D125" s="20"/>
      <c r="E125" s="20"/>
      <c r="F125" s="20"/>
      <c r="G125" s="20"/>
      <c r="H125" s="20"/>
      <c r="I125" s="20"/>
      <c r="J125" s="20"/>
      <c r="K125" s="20"/>
      <c r="L125" s="20"/>
      <c r="M125" s="20"/>
      <c r="N125" s="20"/>
      <c r="O125" s="20"/>
      <c r="P125" s="20"/>
      <c r="Q125" s="20"/>
      <c r="R125" s="20"/>
      <c r="S125" s="20"/>
      <c r="T125" s="20"/>
      <c r="U125" s="20"/>
      <c r="V125" s="20"/>
      <c r="W125" s="20"/>
      <c r="X125" s="20"/>
      <c r="Y125" s="52"/>
      <c r="Z125" s="53"/>
      <c r="AA125" s="53"/>
      <c r="AB125" s="53"/>
      <c r="AC125" s="20"/>
      <c r="AD125" s="27"/>
      <c r="AE125" s="27"/>
      <c r="AF125" s="27"/>
      <c r="AG125" s="27"/>
      <c r="AH125" s="27"/>
      <c r="AI125" s="27"/>
      <c r="AJ125" s="27"/>
      <c r="AK125" s="27"/>
      <c r="AL125" s="27"/>
      <c r="AM125" s="27"/>
      <c r="AR125" s="27"/>
      <c r="AW125" s="27"/>
      <c r="BB125" s="27"/>
      <c r="BG125" s="27"/>
    </row>
    <row r="126" spans="2:59" s="4" customFormat="1" ht="15.75" customHeight="1">
      <c r="B126" s="196">
        <f t="shared" si="4"/>
        <v>20</v>
      </c>
      <c r="C126" s="27"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D126" s="20"/>
      <c r="E126" s="20"/>
      <c r="F126" s="20"/>
      <c r="G126" s="20"/>
      <c r="H126" s="20"/>
      <c r="I126" s="20"/>
      <c r="J126" s="20"/>
      <c r="K126" s="20"/>
      <c r="L126" s="20"/>
      <c r="M126" s="20"/>
      <c r="N126" s="20"/>
      <c r="O126" s="20"/>
      <c r="P126" s="20"/>
      <c r="Q126" s="20"/>
      <c r="R126" s="20"/>
      <c r="S126" s="20"/>
      <c r="T126" s="20"/>
      <c r="U126" s="20"/>
      <c r="V126" s="20"/>
      <c r="W126" s="20"/>
      <c r="X126" s="20"/>
      <c r="Y126" s="52"/>
      <c r="Z126" s="53"/>
      <c r="AA126" s="53"/>
      <c r="AB126" s="53"/>
      <c r="AC126" s="20"/>
      <c r="AD126" s="27"/>
      <c r="AE126" s="27"/>
      <c r="AF126" s="27"/>
      <c r="AG126" s="27"/>
      <c r="AH126" s="27"/>
      <c r="AI126" s="27"/>
      <c r="AJ126" s="27"/>
      <c r="AK126" s="27"/>
      <c r="AL126" s="27"/>
      <c r="AM126" s="27"/>
      <c r="AR126" s="27"/>
      <c r="AW126" s="27"/>
      <c r="BB126" s="27"/>
      <c r="BG126" s="27"/>
    </row>
    <row r="127" spans="2:59" s="4" customFormat="1" ht="15.75" customHeight="1">
      <c r="B127" s="196">
        <f t="shared" si="4"/>
        <v>21</v>
      </c>
      <c r="C127" s="27" t="str">
        <f>'5.Inequality - Gini coefficient'!B122</f>
        <v>*,** Guinea (2012): n.a.</v>
      </c>
      <c r="D127" s="20"/>
      <c r="E127" s="20"/>
      <c r="F127" s="20"/>
      <c r="G127" s="20"/>
      <c r="H127" s="20"/>
      <c r="I127" s="20"/>
      <c r="J127" s="20"/>
      <c r="K127" s="20"/>
      <c r="L127" s="20"/>
      <c r="M127" s="20"/>
      <c r="N127" s="20"/>
      <c r="O127" s="20"/>
      <c r="P127" s="20"/>
      <c r="Q127" s="20"/>
      <c r="R127" s="20"/>
      <c r="S127" s="20"/>
      <c r="T127" s="20"/>
      <c r="U127" s="20"/>
      <c r="V127" s="20"/>
      <c r="W127" s="20"/>
      <c r="X127" s="20"/>
      <c r="Y127" s="52"/>
      <c r="Z127" s="53"/>
      <c r="AA127" s="53"/>
      <c r="AB127" s="53"/>
      <c r="AC127" s="20"/>
      <c r="AD127" s="27"/>
      <c r="AE127" s="27"/>
      <c r="AF127" s="27"/>
      <c r="AG127" s="27"/>
      <c r="AH127" s="27"/>
      <c r="AI127" s="27"/>
      <c r="AJ127" s="27"/>
      <c r="AK127" s="27"/>
      <c r="AL127" s="27"/>
      <c r="AM127" s="27"/>
      <c r="AR127" s="27"/>
      <c r="AW127" s="27"/>
      <c r="BB127" s="27"/>
      <c r="BG127" s="27"/>
    </row>
    <row r="128" spans="2:59" s="4" customFormat="1" ht="15.75" customHeight="1">
      <c r="B128" s="196">
        <f t="shared" si="4"/>
        <v>22</v>
      </c>
      <c r="C128" s="27"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51"/>
      <c r="AE128" s="51"/>
      <c r="AF128" s="51"/>
      <c r="AG128" s="51"/>
      <c r="AH128" s="51"/>
      <c r="AI128" s="51"/>
      <c r="AJ128" s="27"/>
      <c r="AK128" s="27"/>
      <c r="AL128" s="27"/>
      <c r="AM128" s="51"/>
      <c r="AR128" s="51"/>
      <c r="AW128" s="51"/>
      <c r="BB128" s="51"/>
      <c r="BG128" s="51"/>
    </row>
    <row r="129" spans="2:59" s="4" customFormat="1" ht="15.75" customHeight="1">
      <c r="B129" s="196">
        <f t="shared" si="4"/>
        <v>23</v>
      </c>
      <c r="C129" s="27" t="str">
        <f>'5.Inequality - Gini coefficient'!B124</f>
        <v>Indonesia (2012): Afkar, Rythia, Jon Jellema, and Matthew Wai-Poi. 2015. “CEQ Master Workbook: Indonesia (2012),” CEQ Data Center on Fiscal Redistribution (CEQ Institute, Tulane University and the World Bank). August 5, 2015.</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51"/>
      <c r="AE129" s="51"/>
      <c r="AF129" s="51"/>
      <c r="AG129" s="51"/>
      <c r="AH129" s="51"/>
      <c r="AI129" s="51"/>
      <c r="AJ129" s="27"/>
      <c r="AK129" s="27"/>
      <c r="AL129" s="27"/>
      <c r="AM129" s="51"/>
      <c r="AR129" s="51"/>
      <c r="AW129" s="51"/>
      <c r="BB129" s="51"/>
      <c r="BG129" s="51"/>
    </row>
    <row r="130" spans="2:59" s="4" customFormat="1" ht="15.75" customHeight="1">
      <c r="B130" s="196">
        <f t="shared" si="4"/>
        <v>24</v>
      </c>
      <c r="C130" s="27" t="str">
        <f>'5.Inequality - Gini coefficient'!B125</f>
        <v>Iran (2011): Enami, Ali, Nora Lustig and Alireza Taqdiri. 2017. “CEQ Master Workbook: Iran (2011-2012),” CEQ Data Center on Fiscal Redistribution (CEQ Institute, Tulane University and Economic Research Forum). May 5, 2017.</v>
      </c>
      <c r="D130" s="20"/>
      <c r="E130" s="20"/>
      <c r="F130" s="20"/>
      <c r="G130" s="20"/>
      <c r="H130" s="20"/>
      <c r="I130" s="20"/>
      <c r="J130" s="20"/>
      <c r="K130" s="20"/>
      <c r="L130" s="20"/>
      <c r="M130" s="20"/>
      <c r="N130" s="20"/>
      <c r="O130" s="20"/>
      <c r="P130" s="20"/>
      <c r="Q130" s="20"/>
      <c r="R130" s="20"/>
      <c r="S130" s="20"/>
      <c r="T130" s="20"/>
      <c r="U130" s="20"/>
      <c r="V130" s="20"/>
      <c r="W130" s="20"/>
      <c r="X130" s="20"/>
      <c r="Y130" s="52"/>
      <c r="Z130" s="53"/>
      <c r="AA130" s="53"/>
      <c r="AB130" s="53"/>
      <c r="AC130" s="20"/>
      <c r="AD130" s="27"/>
      <c r="AE130" s="27"/>
      <c r="AF130" s="27"/>
      <c r="AG130" s="27"/>
      <c r="AH130" s="27"/>
      <c r="AI130" s="27"/>
      <c r="AJ130" s="27"/>
      <c r="AK130" s="27"/>
      <c r="AL130" s="27"/>
      <c r="AM130" s="27"/>
      <c r="AR130" s="27"/>
      <c r="AW130" s="27"/>
      <c r="BB130" s="27"/>
      <c r="BG130" s="27"/>
    </row>
    <row r="131" spans="2:59" s="4" customFormat="1" ht="15.75" customHeight="1">
      <c r="B131" s="196">
        <f t="shared" si="4"/>
        <v>25</v>
      </c>
      <c r="C131" s="27"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D131" s="51"/>
      <c r="E131" s="51"/>
      <c r="F131" s="20"/>
      <c r="G131" s="20"/>
      <c r="H131" s="20"/>
      <c r="I131" s="20"/>
      <c r="J131" s="20"/>
      <c r="K131" s="20"/>
      <c r="L131" s="20"/>
      <c r="M131" s="20"/>
      <c r="N131" s="20"/>
      <c r="O131" s="20"/>
      <c r="P131" s="20"/>
      <c r="Q131" s="20"/>
      <c r="R131" s="20"/>
      <c r="S131" s="20"/>
      <c r="T131" s="20"/>
      <c r="U131" s="20"/>
      <c r="V131" s="20"/>
      <c r="W131" s="20"/>
      <c r="X131" s="20"/>
      <c r="Y131" s="52"/>
      <c r="Z131" s="53"/>
      <c r="AA131" s="53"/>
      <c r="AB131" s="53"/>
      <c r="AC131" s="20"/>
      <c r="AD131" s="27"/>
      <c r="AE131" s="27"/>
      <c r="AF131" s="27"/>
      <c r="AG131" s="27"/>
      <c r="AH131" s="27"/>
      <c r="AI131" s="27"/>
      <c r="AJ131" s="27"/>
      <c r="AK131" s="27"/>
      <c r="AL131" s="27"/>
      <c r="AM131" s="27"/>
      <c r="AR131" s="27"/>
      <c r="AW131" s="27"/>
      <c r="BB131" s="27"/>
      <c r="BG131" s="27"/>
    </row>
    <row r="132" spans="2:59" s="4" customFormat="1" ht="15.75" customHeight="1">
      <c r="B132" s="196">
        <f t="shared" si="4"/>
        <v>26</v>
      </c>
      <c r="C132" s="27" t="str">
        <f>'5.Inequality - Gini coefficient'!B127</f>
        <v>*,** Kenya (2015): n.a.</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51"/>
      <c r="AE132" s="51"/>
      <c r="AF132" s="51"/>
      <c r="AG132" s="51"/>
      <c r="AH132" s="51"/>
      <c r="AI132" s="51"/>
      <c r="AJ132" s="27"/>
      <c r="AK132" s="27"/>
      <c r="AL132" s="27"/>
      <c r="AM132" s="51"/>
      <c r="AR132" s="51"/>
      <c r="AW132" s="51"/>
      <c r="BB132" s="51"/>
      <c r="BG132" s="51"/>
    </row>
    <row r="133" spans="2:59" s="4" customFormat="1" ht="15.75" customHeight="1">
      <c r="B133" s="196">
        <f t="shared" si="4"/>
        <v>27</v>
      </c>
      <c r="C133" s="27" t="str">
        <f>'5.Inequality - Gini coefficient'!B128</f>
        <v>*,** Mali (2014): n.a.</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51"/>
      <c r="AE133" s="51"/>
      <c r="AF133" s="51"/>
      <c r="AG133" s="51"/>
      <c r="AH133" s="51"/>
      <c r="AI133" s="51"/>
      <c r="AJ133" s="27"/>
      <c r="AK133" s="27"/>
      <c r="AL133" s="27"/>
      <c r="AM133" s="51"/>
      <c r="AR133" s="51"/>
      <c r="AW133" s="51"/>
      <c r="BB133" s="51"/>
      <c r="BG133" s="51"/>
    </row>
    <row r="134" spans="2:59" s="4" customFormat="1" ht="15.75" customHeight="1">
      <c r="B134" s="196">
        <f t="shared" si="4"/>
        <v>28</v>
      </c>
      <c r="C134" s="27" t="str">
        <f>'5.Inequality - Gini coefficient'!B129</f>
        <v>Mexico (2010): Scott, John. 2013. “CEQ Master Workbook: Mexico (2010),” CEQ Data Center on Fiscal Redistribution (CEQ Institute, Tulane University). September 2, 2013.</v>
      </c>
      <c r="D134" s="51"/>
      <c r="E134" s="51"/>
      <c r="F134" s="20"/>
      <c r="G134" s="20"/>
      <c r="H134" s="20"/>
      <c r="I134" s="20"/>
      <c r="J134" s="20"/>
      <c r="K134" s="20"/>
      <c r="L134" s="20"/>
      <c r="M134" s="20"/>
      <c r="N134" s="20"/>
      <c r="O134" s="20"/>
      <c r="P134" s="20"/>
      <c r="Q134" s="20"/>
      <c r="R134" s="20"/>
      <c r="S134" s="20"/>
      <c r="T134" s="20"/>
      <c r="U134" s="20"/>
      <c r="V134" s="20"/>
      <c r="W134" s="20"/>
      <c r="X134" s="20"/>
      <c r="Y134" s="52"/>
      <c r="Z134" s="53"/>
      <c r="AA134" s="53"/>
      <c r="AB134" s="53"/>
      <c r="AC134" s="20"/>
      <c r="AD134" s="27"/>
      <c r="AE134" s="27"/>
      <c r="AF134" s="27"/>
      <c r="AG134" s="27"/>
      <c r="AH134" s="27"/>
      <c r="AI134" s="27"/>
      <c r="AJ134" s="27"/>
      <c r="AK134" s="27"/>
      <c r="AL134" s="27"/>
      <c r="AM134" s="27"/>
      <c r="AR134" s="27"/>
      <c r="AW134" s="27"/>
      <c r="BB134" s="27"/>
      <c r="BG134" s="27"/>
    </row>
    <row r="135" spans="2:59" s="4" customFormat="1" ht="15.75" customHeight="1">
      <c r="B135" s="196">
        <f t="shared" si="4"/>
        <v>0</v>
      </c>
      <c r="C135" s="27" t="str">
        <f>'5.Inequality - Gini coefficient'!B130</f>
        <v>Mexico (2012): Scott, John, Sandra Martinez-Aguilar, Enrique de la Rosa, and Rodrigo Aranda. 2017. “CEQ Master Workbook: Mexico (2012),” CEQ Data Center on Fiscal Redistribution (CEQ Institute, Tulane University). June 15, 2019</v>
      </c>
      <c r="D135" s="51"/>
      <c r="E135" s="51"/>
      <c r="F135" s="20"/>
      <c r="G135" s="20"/>
      <c r="H135" s="20"/>
      <c r="I135" s="20"/>
      <c r="J135" s="20"/>
      <c r="K135" s="20"/>
      <c r="L135" s="20"/>
      <c r="M135" s="20"/>
      <c r="N135" s="20"/>
      <c r="O135" s="20"/>
      <c r="P135" s="20"/>
      <c r="Q135" s="20"/>
      <c r="R135" s="20"/>
      <c r="S135" s="20"/>
      <c r="T135" s="20"/>
      <c r="U135" s="20"/>
      <c r="V135" s="20"/>
      <c r="W135" s="20"/>
      <c r="X135" s="20"/>
      <c r="Y135" s="52"/>
      <c r="Z135" s="53"/>
      <c r="AA135" s="53"/>
      <c r="AB135" s="53"/>
      <c r="AC135" s="20"/>
      <c r="AD135" s="27"/>
      <c r="AE135" s="27"/>
      <c r="AF135" s="27"/>
      <c r="AG135" s="27"/>
      <c r="AH135" s="27"/>
      <c r="AI135" s="27"/>
      <c r="AJ135" s="27"/>
      <c r="AK135" s="27"/>
      <c r="AL135" s="27"/>
      <c r="AM135" s="27"/>
      <c r="AR135" s="27"/>
      <c r="AW135" s="27"/>
      <c r="BB135" s="27"/>
      <c r="BG135" s="27"/>
    </row>
    <row r="136" spans="2:59" s="4" customFormat="1" ht="15.75" customHeight="1">
      <c r="B136" s="196">
        <f t="shared" si="4"/>
        <v>0</v>
      </c>
      <c r="C136" s="27" t="str">
        <f>'5.Inequality - Gini coefficient'!B131</f>
        <v>Mexico (2014): Scott, John, Sandra Martinez-Aguilar, Enrique de la Rosa, and Rodrigo Aranda. 2017. “CEQ Master Workbook: Mexico (2014),” CEQ Data Center on Fiscal Redistribution (CEQ Institute, Tulane University). June 15, 2019.</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51"/>
      <c r="AE136" s="51"/>
      <c r="AF136" s="51"/>
      <c r="AG136" s="51"/>
      <c r="AH136" s="51"/>
      <c r="AI136" s="51"/>
      <c r="AJ136" s="27"/>
      <c r="AK136" s="27"/>
      <c r="AL136" s="27"/>
      <c r="AM136" s="51"/>
      <c r="AR136" s="51"/>
      <c r="AW136" s="51"/>
      <c r="BB136" s="51"/>
      <c r="BG136" s="51"/>
    </row>
    <row r="137" spans="2:59" s="4" customFormat="1" ht="15.75" customHeight="1">
      <c r="B137" s="196">
        <f t="shared" si="4"/>
        <v>29</v>
      </c>
      <c r="C137" s="27" t="str">
        <f>'5.Inequality - Gini coefficient'!B132</f>
        <v>*,** Mongolia (2016): n.a.</v>
      </c>
      <c r="D137" s="20"/>
      <c r="E137" s="20"/>
      <c r="F137" s="20"/>
      <c r="G137" s="20"/>
      <c r="H137" s="20"/>
      <c r="I137" s="20"/>
      <c r="J137" s="20"/>
      <c r="K137" s="20"/>
      <c r="L137" s="20"/>
      <c r="M137" s="20"/>
      <c r="N137" s="20"/>
      <c r="O137" s="20"/>
      <c r="P137" s="20"/>
      <c r="Q137" s="20"/>
      <c r="R137" s="20"/>
      <c r="S137" s="20"/>
      <c r="T137" s="20"/>
      <c r="U137" s="20"/>
      <c r="V137" s="20"/>
      <c r="W137" s="20"/>
      <c r="X137" s="20"/>
      <c r="Y137" s="52"/>
      <c r="Z137" s="53"/>
      <c r="AA137" s="53"/>
      <c r="AB137" s="53"/>
      <c r="AC137" s="20"/>
      <c r="AD137" s="27"/>
      <c r="AE137" s="27"/>
      <c r="AF137" s="27"/>
      <c r="AG137" s="27"/>
      <c r="AH137" s="27"/>
      <c r="AI137" s="27"/>
      <c r="AJ137" s="27"/>
      <c r="AK137" s="27"/>
      <c r="AL137" s="27"/>
      <c r="AM137" s="27"/>
      <c r="AR137" s="27"/>
      <c r="AW137" s="27"/>
      <c r="BB137" s="27"/>
      <c r="BG137" s="27"/>
    </row>
    <row r="138" spans="2:59" s="4" customFormat="1" ht="15.75" customHeight="1">
      <c r="B138" s="196">
        <f t="shared" si="4"/>
        <v>30</v>
      </c>
      <c r="C138" s="27" t="str">
        <f>'5.Inequality - Gini coefficient'!B133</f>
        <v>*,** Namibia (2009): n.a.</v>
      </c>
      <c r="D138" s="20"/>
      <c r="E138" s="20"/>
      <c r="F138" s="20"/>
      <c r="G138" s="20"/>
      <c r="H138" s="20"/>
      <c r="I138" s="20"/>
      <c r="J138" s="20"/>
      <c r="K138" s="20"/>
      <c r="L138" s="20"/>
      <c r="M138" s="20"/>
      <c r="N138" s="20"/>
      <c r="O138" s="20"/>
      <c r="P138" s="20"/>
      <c r="Q138" s="20"/>
      <c r="R138" s="20"/>
      <c r="S138" s="20"/>
      <c r="T138" s="20"/>
      <c r="U138" s="20"/>
      <c r="V138" s="20"/>
      <c r="W138" s="20"/>
      <c r="X138" s="20"/>
      <c r="Y138" s="52"/>
      <c r="Z138" s="53"/>
      <c r="AA138" s="53"/>
      <c r="AB138" s="53"/>
      <c r="AC138" s="20"/>
      <c r="AD138" s="27"/>
      <c r="AE138" s="27"/>
      <c r="AF138" s="27"/>
      <c r="AG138" s="27"/>
      <c r="AH138" s="27"/>
      <c r="AI138" s="27"/>
      <c r="AJ138" s="27"/>
      <c r="AK138" s="27"/>
      <c r="AL138" s="27"/>
      <c r="AM138" s="27"/>
      <c r="AR138" s="27"/>
      <c r="AW138" s="27"/>
      <c r="BB138" s="27"/>
      <c r="BG138" s="27"/>
    </row>
    <row r="139" spans="2:59" s="4" customFormat="1" ht="15.75" customHeight="1">
      <c r="B139" s="196">
        <f t="shared" si="4"/>
        <v>31</v>
      </c>
      <c r="C139" s="27"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D139" s="20"/>
      <c r="E139" s="20"/>
      <c r="F139" s="20"/>
      <c r="G139" s="20"/>
      <c r="H139" s="20"/>
      <c r="I139" s="20"/>
      <c r="J139" s="20"/>
      <c r="K139" s="20"/>
      <c r="L139" s="20"/>
      <c r="M139" s="20"/>
      <c r="N139" s="20"/>
      <c r="O139" s="20"/>
      <c r="P139" s="20"/>
      <c r="Q139" s="20"/>
      <c r="R139" s="20"/>
      <c r="S139" s="20"/>
      <c r="T139" s="20"/>
      <c r="U139" s="20"/>
      <c r="V139" s="20"/>
      <c r="W139" s="20"/>
      <c r="X139" s="20"/>
      <c r="Y139" s="52"/>
      <c r="Z139" s="53"/>
      <c r="AA139" s="53"/>
      <c r="AB139" s="53"/>
      <c r="AC139" s="20"/>
      <c r="AD139" s="27"/>
      <c r="AE139" s="27"/>
      <c r="AF139" s="27"/>
      <c r="AG139" s="27"/>
      <c r="AH139" s="27"/>
      <c r="AI139" s="27"/>
      <c r="AJ139" s="27"/>
      <c r="AK139" s="27"/>
      <c r="AL139" s="27"/>
      <c r="AM139" s="27"/>
      <c r="AR139" s="27"/>
      <c r="AW139" s="27"/>
      <c r="BB139" s="27"/>
      <c r="BG139" s="27"/>
    </row>
    <row r="140" spans="2:59" s="4" customFormat="1" ht="15.75" customHeight="1">
      <c r="B140" s="196">
        <f t="shared" si="4"/>
        <v>32</v>
      </c>
      <c r="C140" s="27" t="str">
        <f>'5.Inequality - Gini coefficient'!B135</f>
        <v>*,** Niger (2014): n.a.</v>
      </c>
      <c r="D140" s="20"/>
      <c r="E140" s="20"/>
      <c r="F140" s="20"/>
      <c r="G140" s="20"/>
      <c r="H140" s="20"/>
      <c r="I140" s="20"/>
      <c r="J140" s="20"/>
      <c r="K140" s="20"/>
      <c r="L140" s="20"/>
      <c r="M140" s="20"/>
      <c r="N140" s="20"/>
      <c r="O140" s="20"/>
      <c r="P140" s="20"/>
      <c r="Q140" s="20"/>
      <c r="R140" s="20"/>
      <c r="S140" s="20"/>
      <c r="T140" s="20"/>
      <c r="U140" s="20"/>
      <c r="V140" s="20"/>
      <c r="W140" s="20"/>
      <c r="X140" s="20"/>
      <c r="Y140" s="52"/>
      <c r="Z140" s="53"/>
      <c r="AA140" s="53"/>
      <c r="AB140" s="53"/>
      <c r="AC140" s="20"/>
      <c r="AD140" s="27"/>
      <c r="AE140" s="27"/>
      <c r="AF140" s="27"/>
      <c r="AG140" s="27"/>
      <c r="AH140" s="27"/>
      <c r="AI140" s="27"/>
      <c r="AJ140" s="27"/>
      <c r="AK140" s="27"/>
      <c r="AL140" s="27"/>
      <c r="AM140" s="27"/>
      <c r="AR140" s="27"/>
      <c r="AW140" s="27"/>
      <c r="BB140" s="27"/>
      <c r="BG140" s="27"/>
    </row>
    <row r="141" spans="2:59" s="4" customFormat="1" ht="15.75" customHeight="1">
      <c r="B141" s="196">
        <f t="shared" si="4"/>
        <v>33</v>
      </c>
      <c r="C141" s="27" t="str">
        <f>'5.Inequality - Gini coefficient'!B136</f>
        <v>Panama (2016): Martinez-Aguilar, Sandra. 2019. “CEQ Master Workbook: Panama (2016),” CEQ Data Center on Fiscal Redistribution (CEQ Institute, Tulane University and the Economic Co-operation and Development). January 16, 2019.</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51"/>
      <c r="AE141" s="51"/>
      <c r="AF141" s="51"/>
      <c r="AG141" s="51"/>
      <c r="AH141" s="51"/>
      <c r="AI141" s="51"/>
      <c r="AJ141" s="27"/>
      <c r="AK141" s="27"/>
      <c r="AL141" s="27"/>
      <c r="AM141" s="51"/>
      <c r="AR141" s="51"/>
      <c r="AW141" s="51"/>
      <c r="BB141" s="51"/>
      <c r="BG141" s="51"/>
    </row>
    <row r="142" spans="2:59">
      <c r="B142" s="196">
        <f t="shared" si="4"/>
        <v>34</v>
      </c>
      <c r="C142" s="27" t="str">
        <f>'5.Inequality - Gini coefficient'!B137</f>
        <v>Paraguay (2014) : Gimenez, Lea, Maria Ana Lugo, Sandra Martinez-Aguilar, Humberto Colman, Juan Jose Galeano and Gabriela Farfan. 2017. “CEQ Master Workbook: Paraguay (2014) ,” CEQ Data Center (CEQ Institute, Tulane University). February 12, 2017.</v>
      </c>
      <c r="O142" s="24"/>
      <c r="P142" s="24"/>
      <c r="Q142" s="24"/>
      <c r="AD142" s="54"/>
      <c r="AE142" s="54"/>
      <c r="AF142" s="54"/>
      <c r="AR142" s="24"/>
      <c r="AU142" s="54"/>
    </row>
    <row r="143" spans="2:59">
      <c r="B143" s="196">
        <f t="shared" si="4"/>
        <v>35</v>
      </c>
      <c r="C143" s="27" t="str">
        <f>'5.Inequality - Gini coefficient'!B138</f>
        <v>Peru (2009): Jaramillo, Miguel. 2015. “CEQ Master Workbook: Peru (2009),” CEQ Data Center on Fiscal Redistribution (CEQ Institute, Tulane University). August 7, 2015.</v>
      </c>
      <c r="O143" s="24"/>
      <c r="P143" s="24"/>
      <c r="Q143" s="24"/>
      <c r="AD143" s="54"/>
      <c r="AE143" s="54"/>
      <c r="AF143" s="54"/>
      <c r="AR143" s="24"/>
      <c r="AU143" s="54"/>
    </row>
    <row r="144" spans="2:59">
      <c r="B144" s="196">
        <f t="shared" si="4"/>
        <v>0</v>
      </c>
      <c r="C144" s="27" t="str">
        <f>'5.Inequality - Gini coefficient'!B139</f>
        <v>Peru (2011): Jaramillo, Miguel. 2019. “CEQ Master Workbook: Peru (2011),” CEQ Data Center on Fiscal Redistribution (CEQ Institute, Tulane University). February 11, 2019.</v>
      </c>
      <c r="O144" s="24"/>
      <c r="P144" s="24"/>
      <c r="Q144" s="24"/>
      <c r="AD144" s="54"/>
      <c r="AE144" s="54"/>
      <c r="AF144" s="54"/>
      <c r="AR144" s="24"/>
      <c r="AU144" s="54"/>
    </row>
    <row r="145" spans="2:47">
      <c r="B145" s="196">
        <f t="shared" si="4"/>
        <v>36</v>
      </c>
      <c r="C145" s="27" t="str">
        <f>'5.Inequality - Gini coefficient'!B140</f>
        <v>*,** Poland (2014): n.a.</v>
      </c>
      <c r="O145" s="24"/>
      <c r="P145" s="24"/>
      <c r="Q145" s="24"/>
      <c r="AD145" s="54"/>
      <c r="AE145" s="54"/>
      <c r="AF145" s="54"/>
      <c r="AR145" s="24"/>
      <c r="AU145" s="54"/>
    </row>
    <row r="146" spans="2:47">
      <c r="B146" s="196">
        <f t="shared" si="4"/>
        <v>37</v>
      </c>
      <c r="C146" s="27" t="str">
        <f>'5.Inequality - Gini coefficient'!B141</f>
        <v>*,** Romania (2016): n.a.</v>
      </c>
      <c r="O146" s="24"/>
      <c r="P146" s="24"/>
      <c r="Q146" s="24"/>
      <c r="AD146" s="54"/>
      <c r="AE146" s="54"/>
      <c r="AF146" s="54"/>
      <c r="AR146" s="24"/>
      <c r="AU146" s="54"/>
    </row>
    <row r="147" spans="2:47">
      <c r="B147" s="196">
        <f t="shared" si="4"/>
        <v>38</v>
      </c>
      <c r="C147" s="27" t="str">
        <f>'5.Inequality - Gini coefficient'!B142</f>
        <v>Russia (2010): Popova, Daria. 2019. “CEQ Master Workbook: Russia (2010),” CEQ Data Center on Fiscal Redistribution (CEQ Institute, Tulane University and the World Bank). March 21, 2019.</v>
      </c>
      <c r="O147" s="24"/>
      <c r="P147" s="24"/>
      <c r="Q147" s="24"/>
      <c r="AD147" s="54"/>
      <c r="AE147" s="54"/>
      <c r="AF147" s="54"/>
      <c r="AR147" s="24"/>
      <c r="AU147" s="54"/>
    </row>
    <row r="148" spans="2:47">
      <c r="B148" s="196">
        <f t="shared" si="4"/>
        <v>39</v>
      </c>
      <c r="C148" s="27"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c r="O148" s="24"/>
      <c r="P148" s="24"/>
      <c r="Q148" s="24"/>
      <c r="AD148" s="54"/>
      <c r="AE148" s="54"/>
      <c r="AF148" s="54"/>
      <c r="AR148" s="24"/>
      <c r="AU148" s="54"/>
    </row>
    <row r="149" spans="2:47">
      <c r="B149" s="196">
        <f t="shared" ref="B149:B155" si="5">B54</f>
        <v>40</v>
      </c>
      <c r="C149" s="27"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50" spans="2:47">
      <c r="B150" s="196">
        <f t="shared" si="5"/>
        <v>41</v>
      </c>
      <c r="C150" s="27" t="str">
        <f>'5.Inequality - Gini coefficient'!B145</f>
        <v>Tanzania (2011): Younger, Stephen. 2019. “CEQ Master Workbook: Tanzania (2011-2012),” CEQ Data Center on Fiscal Redistribution (CEQ Institute, Tulane University). June 21, 2019.</v>
      </c>
    </row>
    <row r="151" spans="2:47">
      <c r="B151" s="196">
        <f t="shared" si="5"/>
        <v>42</v>
      </c>
      <c r="C151" s="27" t="str">
        <f>'5.Inequality - Gini coefficient'!B146</f>
        <v>Tunisia (2010): Jouini, Nizar, Nora Lustig, Ahmed Moummi and Abebe Shimeles. 2015. “CEQ Master Workbook: Tunisia (2010),” CEQ Data Center on Fiscal Redistribution (CEQ Institute, Tulane University and African Development Bank). May 5, 2017.</v>
      </c>
    </row>
    <row r="152" spans="2:47">
      <c r="B152" s="196">
        <f t="shared" si="5"/>
        <v>43</v>
      </c>
      <c r="C152" s="27" t="str">
        <f>'5.Inequality - Gini coefficient'!B147</f>
        <v>Uganda (2012): Jellema, Jon, Astrid Haas, Nora Lustig and Sebastian Wolf. 2016. “CEQ Master Workbook: Uganda (2012-2013),” CEQ Data Center on Fiscal Redistribution (CEQ Institute, Tulane University and International Growth Center). July 28, 2016.</v>
      </c>
      <c r="D152" s="24"/>
      <c r="E152" s="24"/>
      <c r="O152" s="24"/>
      <c r="P152" s="24"/>
      <c r="Q152" s="24"/>
      <c r="R152" s="24"/>
      <c r="S152" s="24"/>
      <c r="T152" s="24"/>
      <c r="U152" s="24"/>
      <c r="V152" s="24"/>
      <c r="W152" s="24"/>
      <c r="X152" s="24"/>
      <c r="Y152" s="24"/>
      <c r="Z152" s="24"/>
      <c r="AA152" s="24"/>
      <c r="AB152" s="24"/>
      <c r="AC152" s="24"/>
      <c r="AR152" s="24"/>
    </row>
    <row r="153" spans="2:47">
      <c r="B153" s="196">
        <f t="shared" si="5"/>
        <v>44</v>
      </c>
      <c r="C153" s="27" t="str">
        <f>'5.Inequality - Gini coefficient'!B148</f>
        <v>*,** Ukraine (2016): n.a.</v>
      </c>
      <c r="D153" s="24"/>
      <c r="E153" s="24"/>
      <c r="O153" s="24"/>
      <c r="P153" s="24"/>
      <c r="Q153" s="24"/>
      <c r="R153" s="24"/>
      <c r="S153" s="24"/>
      <c r="T153" s="24"/>
      <c r="U153" s="24"/>
      <c r="V153" s="24"/>
      <c r="W153" s="24"/>
      <c r="X153" s="24"/>
      <c r="Y153" s="24"/>
      <c r="Z153" s="24"/>
      <c r="AA153" s="24"/>
      <c r="AB153" s="24"/>
      <c r="AC153" s="24"/>
      <c r="AR153" s="24"/>
    </row>
    <row r="154" spans="2:47">
      <c r="B154" s="196">
        <f t="shared" si="5"/>
        <v>45</v>
      </c>
      <c r="C154" s="27" t="str">
        <f>'5.Inequality - Gini coefficient'!B149</f>
        <v>United States (2011): n.a.</v>
      </c>
      <c r="D154" s="24"/>
      <c r="E154" s="24"/>
      <c r="O154" s="24"/>
      <c r="P154" s="24"/>
      <c r="Q154" s="24"/>
      <c r="R154" s="24"/>
      <c r="S154" s="24"/>
      <c r="T154" s="24"/>
      <c r="U154" s="24"/>
      <c r="V154" s="24"/>
      <c r="W154" s="24"/>
      <c r="X154" s="24"/>
      <c r="Y154" s="24"/>
      <c r="Z154" s="24"/>
      <c r="AA154" s="24"/>
      <c r="AB154" s="24"/>
      <c r="AC154" s="24"/>
      <c r="AR154" s="24"/>
    </row>
    <row r="155" spans="2:47">
      <c r="B155" s="196">
        <f t="shared" si="5"/>
        <v>46</v>
      </c>
      <c r="C155" s="27" t="str">
        <f>'5.Inequality - Gini coefficient'!B150</f>
        <v>Uruguay (2009): Bucheli, Marisa. 2019. “CEQ Master Workbook: Uruguay (2009),” CEQ Data Center on Fiscal Redistribution (CEQ Institute, Tulane University). April 7, 2019.</v>
      </c>
      <c r="D155" s="24"/>
      <c r="E155" s="24"/>
      <c r="O155" s="24"/>
      <c r="P155" s="24"/>
      <c r="Q155" s="24"/>
      <c r="R155" s="24"/>
      <c r="S155" s="24"/>
      <c r="T155" s="24"/>
      <c r="U155" s="24"/>
      <c r="V155" s="24"/>
      <c r="W155" s="24"/>
      <c r="X155" s="24"/>
      <c r="Y155" s="24"/>
      <c r="Z155" s="24"/>
      <c r="AA155" s="24"/>
      <c r="AB155" s="24"/>
      <c r="AC155" s="24"/>
      <c r="AR155" s="24"/>
    </row>
    <row r="156" spans="2:47">
      <c r="B156" s="196">
        <f>B61</f>
        <v>47</v>
      </c>
      <c r="C156" s="27" t="str">
        <f>'5.Inequality - Gini coefficient'!B151</f>
        <v>Venezuela (2013): Molina, Emiro. 2016. “CEQ Master Workbook: Venezuela (2012),” CEQ Data Center on Fiscal Redistribution (CEQ Institute, Tulane University). April 5, 2018.</v>
      </c>
      <c r="D156" s="24"/>
      <c r="E156" s="24"/>
      <c r="O156" s="24"/>
      <c r="P156" s="24"/>
      <c r="Q156" s="24"/>
      <c r="R156" s="24"/>
      <c r="S156" s="24"/>
      <c r="T156" s="24"/>
      <c r="U156" s="24"/>
      <c r="V156" s="24"/>
      <c r="W156" s="24"/>
      <c r="X156" s="24"/>
      <c r="Y156" s="24"/>
      <c r="Z156" s="24"/>
      <c r="AA156" s="24"/>
      <c r="AB156" s="24"/>
      <c r="AC156" s="24"/>
      <c r="AR156" s="24"/>
    </row>
    <row r="157" spans="2:47">
      <c r="B157" s="179"/>
      <c r="C157" s="24"/>
      <c r="D157" s="24"/>
      <c r="E157" s="24"/>
      <c r="O157" s="24"/>
      <c r="P157" s="24"/>
      <c r="Q157" s="24"/>
      <c r="R157" s="24"/>
      <c r="S157" s="24"/>
      <c r="T157" s="24"/>
      <c r="U157" s="24"/>
      <c r="V157" s="24"/>
      <c r="W157" s="24"/>
      <c r="X157" s="24"/>
      <c r="Y157" s="24"/>
      <c r="Z157" s="24"/>
      <c r="AA157" s="24"/>
      <c r="AB157" s="24"/>
      <c r="AC157" s="24"/>
      <c r="AR157" s="24"/>
    </row>
    <row r="158" spans="2:47">
      <c r="B158" s="179"/>
      <c r="C158" s="24"/>
      <c r="D158" s="24"/>
      <c r="E158" s="24"/>
      <c r="O158" s="24"/>
      <c r="P158" s="24"/>
      <c r="Q158" s="24"/>
      <c r="R158" s="24"/>
      <c r="S158" s="24"/>
      <c r="T158" s="24"/>
      <c r="U158" s="24"/>
      <c r="V158" s="24"/>
      <c r="W158" s="24"/>
      <c r="X158" s="24"/>
      <c r="Y158" s="24"/>
      <c r="Z158" s="24"/>
      <c r="AA158" s="24"/>
      <c r="AB158" s="24"/>
      <c r="AC158" s="24"/>
      <c r="AR158" s="24"/>
    </row>
    <row r="159" spans="2:47">
      <c r="B159" s="179"/>
      <c r="C159" s="24"/>
      <c r="D159" s="24"/>
      <c r="E159" s="24"/>
      <c r="O159" s="24"/>
      <c r="P159" s="24"/>
      <c r="Q159" s="24"/>
      <c r="R159" s="24"/>
      <c r="S159" s="24"/>
      <c r="T159" s="24"/>
      <c r="U159" s="24"/>
      <c r="V159" s="24"/>
      <c r="W159" s="24"/>
      <c r="X159" s="24"/>
      <c r="Y159" s="24"/>
      <c r="Z159" s="24"/>
      <c r="AA159" s="24"/>
      <c r="AB159" s="24"/>
      <c r="AC159" s="24"/>
      <c r="AR159" s="24"/>
    </row>
    <row r="160" spans="2:47">
      <c r="B160" s="179"/>
      <c r="C160" s="24"/>
      <c r="D160" s="24"/>
      <c r="E160" s="24"/>
      <c r="O160" s="24"/>
      <c r="P160" s="24"/>
      <c r="Q160" s="24"/>
      <c r="R160" s="24"/>
      <c r="S160" s="24"/>
      <c r="T160" s="24"/>
      <c r="U160" s="24"/>
      <c r="V160" s="24"/>
      <c r="W160" s="24"/>
      <c r="X160" s="24"/>
      <c r="Y160" s="24"/>
      <c r="Z160" s="24"/>
      <c r="AA160" s="24"/>
      <c r="AB160" s="24"/>
      <c r="AC160" s="24"/>
      <c r="AR160" s="24"/>
    </row>
    <row r="161" spans="2:44">
      <c r="B161" s="179"/>
      <c r="C161" s="24"/>
      <c r="D161" s="24"/>
      <c r="E161" s="24"/>
      <c r="O161" s="24"/>
      <c r="P161" s="24"/>
      <c r="Q161" s="24"/>
      <c r="R161" s="24"/>
      <c r="S161" s="24"/>
      <c r="T161" s="24"/>
      <c r="U161" s="24"/>
      <c r="V161" s="24"/>
      <c r="W161" s="24"/>
      <c r="X161" s="24"/>
      <c r="Y161" s="24"/>
      <c r="Z161" s="24"/>
      <c r="AA161" s="24"/>
      <c r="AB161" s="24"/>
      <c r="AC161" s="24"/>
      <c r="AR161" s="24"/>
    </row>
    <row r="162" spans="2:44">
      <c r="B162" s="179"/>
      <c r="C162" s="24"/>
      <c r="D162" s="24"/>
      <c r="E162" s="24"/>
      <c r="O162" s="24"/>
      <c r="P162" s="24"/>
      <c r="Q162" s="24"/>
      <c r="R162" s="24"/>
      <c r="S162" s="24"/>
      <c r="T162" s="24"/>
      <c r="U162" s="24"/>
      <c r="V162" s="24"/>
      <c r="W162" s="24"/>
      <c r="X162" s="24"/>
      <c r="Y162" s="24"/>
      <c r="Z162" s="24"/>
      <c r="AA162" s="24"/>
      <c r="AB162" s="24"/>
      <c r="AC162" s="24"/>
      <c r="AR162" s="24"/>
    </row>
    <row r="163" spans="2:44">
      <c r="B163" s="179"/>
      <c r="C163" s="24"/>
      <c r="D163" s="24"/>
      <c r="E163" s="24"/>
      <c r="O163" s="24"/>
      <c r="P163" s="24"/>
      <c r="Q163" s="24"/>
      <c r="R163" s="24"/>
      <c r="S163" s="24"/>
      <c r="T163" s="24"/>
      <c r="U163" s="24"/>
      <c r="V163" s="24"/>
      <c r="W163" s="24"/>
      <c r="X163" s="24"/>
      <c r="Y163" s="24"/>
      <c r="Z163" s="24"/>
      <c r="AA163" s="24"/>
      <c r="AB163" s="24"/>
      <c r="AC163" s="24"/>
      <c r="AR163" s="24"/>
    </row>
    <row r="164" spans="2:44">
      <c r="B164" s="179"/>
      <c r="C164" s="24"/>
      <c r="D164" s="24"/>
      <c r="E164" s="24"/>
      <c r="O164" s="24"/>
      <c r="P164" s="24"/>
      <c r="Q164" s="24"/>
      <c r="R164" s="24"/>
      <c r="S164" s="24"/>
      <c r="T164" s="24"/>
      <c r="U164" s="24"/>
      <c r="V164" s="24"/>
      <c r="W164" s="24"/>
      <c r="X164" s="24"/>
      <c r="Y164" s="24"/>
      <c r="Z164" s="24"/>
      <c r="AA164" s="24"/>
      <c r="AB164" s="24"/>
      <c r="AC164" s="24"/>
      <c r="AR164" s="24"/>
    </row>
    <row r="165" spans="2:44">
      <c r="C165" s="24"/>
      <c r="D165" s="24"/>
      <c r="E165" s="24"/>
      <c r="O165" s="24"/>
      <c r="P165" s="24"/>
      <c r="Q165" s="24"/>
      <c r="R165" s="24"/>
      <c r="S165" s="24"/>
      <c r="T165" s="24"/>
      <c r="U165" s="24"/>
      <c r="V165" s="24"/>
      <c r="W165" s="24"/>
      <c r="X165" s="24"/>
      <c r="Y165" s="24"/>
      <c r="Z165" s="24"/>
      <c r="AA165" s="24"/>
      <c r="AB165" s="24"/>
      <c r="AC165" s="24"/>
      <c r="AR165" s="24"/>
    </row>
    <row r="166" spans="2:44">
      <c r="C166" s="24"/>
      <c r="D166" s="24"/>
      <c r="E166" s="24"/>
      <c r="O166" s="24"/>
      <c r="P166" s="24"/>
      <c r="Q166" s="24"/>
      <c r="R166" s="24"/>
      <c r="S166" s="24"/>
      <c r="T166" s="24"/>
      <c r="U166" s="24"/>
      <c r="V166" s="24"/>
      <c r="W166" s="24"/>
      <c r="X166" s="24"/>
      <c r="Y166" s="24"/>
      <c r="Z166" s="24"/>
      <c r="AA166" s="24"/>
      <c r="AB166" s="24"/>
      <c r="AC166" s="24"/>
      <c r="AR166" s="24"/>
    </row>
    <row r="167" spans="2:44">
      <c r="C167" s="24"/>
      <c r="D167" s="24"/>
      <c r="E167" s="24"/>
      <c r="O167" s="24"/>
      <c r="P167" s="24"/>
      <c r="Q167" s="24"/>
      <c r="R167" s="24"/>
      <c r="S167" s="24"/>
      <c r="T167" s="24"/>
      <c r="U167" s="24"/>
      <c r="V167" s="24"/>
      <c r="W167" s="24"/>
      <c r="X167" s="24"/>
      <c r="Y167" s="24"/>
      <c r="Z167" s="24"/>
      <c r="AA167" s="24"/>
      <c r="AB167" s="24"/>
      <c r="AC167" s="24"/>
      <c r="AR167" s="24"/>
    </row>
    <row r="168" spans="2:44">
      <c r="C168" s="24"/>
      <c r="D168" s="24"/>
      <c r="E168" s="24"/>
      <c r="O168" s="24"/>
      <c r="P168" s="24"/>
      <c r="Q168" s="24"/>
      <c r="R168" s="24"/>
      <c r="S168" s="24"/>
      <c r="T168" s="24"/>
      <c r="U168" s="24"/>
      <c r="V168" s="24"/>
      <c r="W168" s="24"/>
      <c r="X168" s="24"/>
      <c r="Y168" s="24"/>
      <c r="Z168" s="24"/>
      <c r="AA168" s="24"/>
      <c r="AB168" s="24"/>
      <c r="AC168" s="24"/>
      <c r="AR168" s="24"/>
    </row>
    <row r="169" spans="2:44">
      <c r="C169" s="24"/>
      <c r="D169" s="24"/>
      <c r="E169" s="24"/>
      <c r="O169" s="24"/>
      <c r="P169" s="24"/>
      <c r="Q169" s="24"/>
      <c r="R169" s="24"/>
      <c r="S169" s="24"/>
      <c r="T169" s="24"/>
      <c r="U169" s="24"/>
      <c r="V169" s="24"/>
      <c r="W169" s="24"/>
      <c r="X169" s="24"/>
      <c r="Y169" s="24"/>
      <c r="Z169" s="24"/>
      <c r="AA169" s="24"/>
      <c r="AB169" s="24"/>
      <c r="AC169" s="24"/>
      <c r="AR169" s="24"/>
    </row>
    <row r="170" spans="2:44">
      <c r="C170" s="24"/>
      <c r="D170" s="24"/>
      <c r="E170" s="24"/>
      <c r="O170" s="24"/>
      <c r="P170" s="24"/>
      <c r="Q170" s="24"/>
      <c r="R170" s="24"/>
      <c r="S170" s="24"/>
      <c r="T170" s="24"/>
      <c r="U170" s="24"/>
      <c r="V170" s="24"/>
      <c r="W170" s="24"/>
      <c r="X170" s="24"/>
      <c r="Y170" s="24"/>
      <c r="Z170" s="24"/>
      <c r="AA170" s="24"/>
      <c r="AB170" s="24"/>
      <c r="AC170" s="24"/>
      <c r="AR170" s="24"/>
    </row>
    <row r="171" spans="2:44">
      <c r="C171" s="24"/>
      <c r="D171" s="24"/>
      <c r="E171" s="24"/>
      <c r="O171" s="24"/>
      <c r="P171" s="24"/>
      <c r="Q171" s="24"/>
      <c r="R171" s="24"/>
      <c r="S171" s="24"/>
      <c r="T171" s="24"/>
      <c r="U171" s="24"/>
      <c r="V171" s="24"/>
      <c r="W171" s="24"/>
      <c r="X171" s="24"/>
      <c r="Y171" s="24"/>
      <c r="Z171" s="24"/>
      <c r="AA171" s="24"/>
      <c r="AB171" s="24"/>
      <c r="AC171" s="24"/>
      <c r="AR171" s="24"/>
    </row>
    <row r="172" spans="2:44">
      <c r="C172" s="24"/>
      <c r="D172" s="24"/>
      <c r="E172" s="24"/>
      <c r="O172" s="24"/>
      <c r="P172" s="24"/>
      <c r="Q172" s="24"/>
      <c r="R172" s="24"/>
      <c r="S172" s="24"/>
      <c r="T172" s="24"/>
      <c r="U172" s="24"/>
      <c r="V172" s="24"/>
      <c r="W172" s="24"/>
      <c r="X172" s="24"/>
      <c r="Y172" s="24"/>
      <c r="Z172" s="24"/>
      <c r="AA172" s="24"/>
      <c r="AB172" s="24"/>
      <c r="AC172" s="24"/>
      <c r="AR172" s="24"/>
    </row>
    <row r="173" spans="2:44">
      <c r="C173" s="24"/>
      <c r="D173" s="24"/>
      <c r="E173" s="24"/>
      <c r="O173" s="24"/>
      <c r="P173" s="24"/>
      <c r="Q173" s="24"/>
      <c r="R173" s="24"/>
      <c r="S173" s="24"/>
      <c r="T173" s="24"/>
      <c r="U173" s="24"/>
      <c r="V173" s="24"/>
      <c r="W173" s="24"/>
      <c r="X173" s="24"/>
      <c r="Y173" s="24"/>
      <c r="Z173" s="24"/>
      <c r="AA173" s="24"/>
      <c r="AB173" s="24"/>
      <c r="AC173" s="24"/>
      <c r="AR173" s="24"/>
    </row>
    <row r="174" spans="2:44">
      <c r="C174" s="24"/>
      <c r="D174" s="24"/>
      <c r="E174" s="24"/>
      <c r="O174" s="24"/>
      <c r="P174" s="24"/>
      <c r="Q174" s="24"/>
      <c r="R174" s="24"/>
      <c r="S174" s="24"/>
      <c r="T174" s="24"/>
      <c r="U174" s="24"/>
      <c r="V174" s="24"/>
      <c r="W174" s="24"/>
      <c r="X174" s="24"/>
      <c r="Y174" s="24"/>
      <c r="Z174" s="24"/>
      <c r="AA174" s="24"/>
      <c r="AB174" s="24"/>
      <c r="AC174" s="24"/>
      <c r="AR174" s="24"/>
    </row>
    <row r="175" spans="2:44">
      <c r="C175" s="24"/>
      <c r="D175" s="24"/>
      <c r="E175" s="24"/>
      <c r="O175" s="24"/>
      <c r="P175" s="24"/>
      <c r="Q175" s="24"/>
      <c r="R175" s="24"/>
      <c r="S175" s="24"/>
      <c r="T175" s="24"/>
      <c r="U175" s="24"/>
      <c r="V175" s="24"/>
      <c r="W175" s="24"/>
      <c r="X175" s="24"/>
      <c r="Y175" s="24"/>
      <c r="Z175" s="24"/>
      <c r="AA175" s="24"/>
      <c r="AB175" s="24"/>
      <c r="AC175" s="24"/>
      <c r="AR175" s="24"/>
    </row>
    <row r="176" spans="2:44">
      <c r="C176" s="24"/>
      <c r="D176" s="24"/>
      <c r="E176" s="24"/>
      <c r="O176" s="24"/>
      <c r="P176" s="24"/>
      <c r="Q176" s="24"/>
      <c r="R176" s="24"/>
      <c r="S176" s="24"/>
      <c r="T176" s="24"/>
      <c r="U176" s="24"/>
      <c r="V176" s="24"/>
      <c r="W176" s="24"/>
      <c r="X176" s="24"/>
      <c r="Y176" s="24"/>
      <c r="Z176" s="24"/>
      <c r="AA176" s="24"/>
      <c r="AB176" s="24"/>
      <c r="AC176" s="24"/>
      <c r="AR176" s="24"/>
    </row>
    <row r="177" spans="3:44">
      <c r="C177" s="24"/>
      <c r="D177" s="24"/>
      <c r="E177" s="24"/>
      <c r="O177" s="24"/>
      <c r="P177" s="24"/>
      <c r="Q177" s="24"/>
      <c r="R177" s="24"/>
      <c r="S177" s="24"/>
      <c r="T177" s="24"/>
      <c r="U177" s="24"/>
      <c r="V177" s="24"/>
      <c r="W177" s="24"/>
      <c r="X177" s="24"/>
      <c r="Y177" s="24"/>
      <c r="Z177" s="24"/>
      <c r="AA177" s="24"/>
      <c r="AB177" s="24"/>
      <c r="AC177" s="24"/>
      <c r="AR177" s="24"/>
    </row>
    <row r="178" spans="3:44">
      <c r="C178" s="24"/>
      <c r="D178" s="24"/>
      <c r="E178" s="24"/>
      <c r="O178" s="24"/>
      <c r="P178" s="24"/>
      <c r="Q178" s="24"/>
      <c r="R178" s="24"/>
      <c r="S178" s="24"/>
      <c r="T178" s="24"/>
      <c r="U178" s="24"/>
      <c r="V178" s="24"/>
      <c r="W178" s="24"/>
      <c r="X178" s="24"/>
      <c r="Y178" s="24"/>
      <c r="Z178" s="24"/>
      <c r="AA178" s="24"/>
      <c r="AB178" s="24"/>
      <c r="AC178" s="24"/>
      <c r="AR178" s="24"/>
    </row>
    <row r="179" spans="3:44">
      <c r="C179" s="24"/>
      <c r="D179" s="24"/>
      <c r="E179" s="24"/>
      <c r="O179" s="24"/>
      <c r="P179" s="24"/>
      <c r="Q179" s="24"/>
      <c r="R179" s="24"/>
      <c r="S179" s="24"/>
      <c r="T179" s="24"/>
      <c r="U179" s="24"/>
      <c r="V179" s="24"/>
      <c r="W179" s="24"/>
      <c r="X179" s="24"/>
      <c r="Y179" s="24"/>
      <c r="Z179" s="24"/>
      <c r="AA179" s="24"/>
      <c r="AB179" s="24"/>
      <c r="AC179" s="24"/>
      <c r="AR179" s="24"/>
    </row>
    <row r="180" spans="3:44">
      <c r="C180" s="24"/>
      <c r="D180" s="24"/>
      <c r="E180" s="24"/>
      <c r="O180" s="24"/>
      <c r="P180" s="24"/>
      <c r="Q180" s="24"/>
      <c r="R180" s="24"/>
      <c r="S180" s="24"/>
      <c r="T180" s="24"/>
      <c r="U180" s="24"/>
      <c r="V180" s="24"/>
      <c r="W180" s="24"/>
      <c r="X180" s="24"/>
      <c r="Y180" s="24"/>
      <c r="Z180" s="24"/>
      <c r="AA180" s="24"/>
      <c r="AB180" s="24"/>
      <c r="AC180" s="24"/>
      <c r="AR180" s="24"/>
    </row>
  </sheetData>
  <mergeCells count="31">
    <mergeCell ref="AS8:BF8"/>
    <mergeCell ref="AX9:BA9"/>
    <mergeCell ref="BC9:BF9"/>
    <mergeCell ref="AI9:AL9"/>
    <mergeCell ref="C80:Y80"/>
    <mergeCell ref="T9:W9"/>
    <mergeCell ref="Y9:AB9"/>
    <mergeCell ref="AD9:AG9"/>
    <mergeCell ref="O9:R9"/>
    <mergeCell ref="I6:I10"/>
    <mergeCell ref="J6:J10"/>
    <mergeCell ref="K6:K10"/>
    <mergeCell ref="L6:L10"/>
    <mergeCell ref="M6:M10"/>
    <mergeCell ref="AD8:AQ8"/>
    <mergeCell ref="C102:X102"/>
    <mergeCell ref="C101:Y101"/>
    <mergeCell ref="C105:AI105"/>
    <mergeCell ref="AN9:AQ9"/>
    <mergeCell ref="AS9:AV9"/>
    <mergeCell ref="C6:C10"/>
    <mergeCell ref="D6:D10"/>
    <mergeCell ref="E6:E10"/>
    <mergeCell ref="F6:F10"/>
    <mergeCell ref="G6:G10"/>
    <mergeCell ref="H6:H10"/>
    <mergeCell ref="O6:BF6"/>
    <mergeCell ref="O7:AB7"/>
    <mergeCell ref="AD7:AQ7"/>
    <mergeCell ref="AS7:BF7"/>
    <mergeCell ref="O8:AB8"/>
  </mergeCells>
  <conditionalFormatting sqref="F60:M60">
    <cfRule type="expression" dxfId="1486" priority="305">
      <formula>OR(AND(F60="",+$C60="Ghana (2012)"),AND(F60="",+$C60="South Africa (2010)"),AND(F60="",+$C60="Sri Lanka (2009)"),AND(F60="",+$C60="Tanzania (2011)"))</formula>
    </cfRule>
    <cfRule type="expression" dxfId="1485" priority="306">
      <formula>OR(AND(F60="",+$C60="United States (2011)"),AND(F60="",+$C60="Bolivia (2015)"),AND(F60="",+$C60="Colombia (2014)"),AND(F60="",+$C60="Ecuador (2011)"),AND(F60="",+$C60="El Salvador (2015)"),AND(F60="",+$C60="Ethiopia (2010)"),AND(F60="",+$C60="Georgia (2013)"),AND(F60="",+$C60="Iran (2011)"),AND(F60="",+$C60="Mexico (2012)"),AND(F60="",+$C60="Mexico (2014)"),AND(F60="",+$C60="Panama (2016)"),AND(F60="",+$C60="Paraguay (2014) "),AND(F60="",+$C60="Peru (2011)"),AND(F60="",+$C60="Uganda (2012)"))</formula>
    </cfRule>
  </conditionalFormatting>
  <conditionalFormatting sqref="F12:M13 AN12:AQ13 AN24:AQ25 F24:M25 F40:M41 AN18:AQ20 F18:M20 AX12:BA13 AX24:BA25 AX18:BA20 T54:W57 Y54:AB57 AI40:AL41 AN40:AQ41 AX40:BA41 BC40:BF41 F59:M61 G58:M58 F52:M57 G51:M51 F46:M50 G45:M45 F44:M44 G42:M43 G38:M38 F33:M37 G32:M32 F28:M31 G26:M26 F22:M22 G21:M21 F15:M16 G14:M14 AX15:BA16 AN15:AQ16 AX22:BA22 AN22:AQ22 AX27:BA31 AN27:AQ31 AN33:AQ37 O33:R36 AX33:BA37 BC44:BF44 AX44:BA44 AN44:AQ44 AI44:AL44 AI46:AL50 AN46:AQ50 AX46:BA50 BC46:BF50 BC59:BF61 AX59:BA61 AN59:AQ61 AI59:AL61 Y59:AB61 T59:W61 F27 H27:L27 BC52:BF57 AX52:BA57 AN52:AQ57 AI52:AL57 O40:R41 O44:R44 O46:R50 O59:R61 O52:R57 O12:R13 O24:R25 O18:R20 O15:R16 O22:R22 O27:R31 AD40:AG41 AD44:AG44 AD46:AG50 AD59:AG61 AD52:AG57 AS40:AV41 AS44:AV44 AS46:AV50 AS59:AV61 AS52:AV57 AS12:AV13 AS24:AV25 AS18:AV20 AS15:AV16 AS22:AV22 AS27:AV31 AS33:AV37">
    <cfRule type="expression" dxfId="1484" priority="292">
      <formula>OR(AND(F12="",+$C12="Ethiopia (2010)"),AND(F12="",+$C12="Iran (2011)"),AND(F12="",+$C12="Paraguay (2014) "),AND(F12="",+$C12="Uganda (2012)"))</formula>
    </cfRule>
    <cfRule type="expression" dxfId="1483" priority="294">
      <formula>OR(AND(F12="",$C12="Argentina (2012)"))</formula>
    </cfRule>
    <cfRule type="expression" dxfId="1482" priority="303">
      <formula>OR(AND(F12="",+$C12="Ghana (2012)"),AND(F12="",+$C12="South Africa (2010)"),AND(F12="",+$C12="Sri Lanka (2009)"),AND(F12="",+$C12="Tanzania (2011)"))</formula>
    </cfRule>
  </conditionalFormatting>
  <conditionalFormatting sqref="AN12:AQ13 AN24:AQ25 AN18:AQ20 AX12:BA13 AX24:BA25 AX18:BA20 T54:W57 Y54:AB57 AI40:AL41 AN40:AQ41 AX40:BA41 BC40:BF41 AX15:BA16 AN15:AQ16 AX22:BA22 AN22:AQ22 AX27:BA31 AN27:AQ31 AN33:AQ37 O33:R36 AX33:BA37 BC44:BF44 AX44:BA44 AN44:AQ44 AI44:AL44 AI46:AL50 AN46:AQ50 AX46:BA50 BC46:BF50 BC59:BF61 AX59:BA61 AN59:AQ61 AI59:AL61 Y59:AB61 T59:W61 BC52:BF57 AX52:BA57 AN52:AQ57 AI52:AL57 O40:R41 O44:R44 O46:R50 O59:R61 O52:R57 O12:R13 O24:R25 O18:R20 O15:R16 O22:R22 O27:R31 AD40:AG41 AD44:AG44 AD46:AG50 AD59:AG61 AD52:AG57 AS40:AV41 AS44:AV44 AS46:AV50 AS59:AV61 AS52:AV57 AS12:AV13 AS24:AV25 AS18:AV20 AS15:AV16 AS22:AV22 AS27:AV31 AS33:AV37">
    <cfRule type="expression" dxfId="1481" priority="304">
      <formula>OR(AND(O12="",+$C12="Albania (2015)"),AND(O12="",+$C12="Croatia (2014)"),AND(O12="",+$C12="Poland (2014)"),AND(O12="",+$C12="Mexico (2012)"),AND(O12="",+$C12="Mexico (2014)"),AND(O12="",+$C12="Panama (2016)"),AND(O12="",+$C12="Georgia (2013)"),AND(O12="",+$C12="United States (2011)"),AND(O12="",+$C12="Bolivia (2009)"),AND(O12="",+$C12="Colombia (2014)"),AND(O12="",+$C12="Ecuador (2011)"),AND(O12="",+$C12="El Salvador (2011)"),AND(O12="",+$C12="Armenia (2011)"),AND(O12="",+$C12="Brazil (2009)"),AND(O12="",+$C12="Costa Rica (2010)"),AND(O12="",+$C12="Honduras (2011)"),AND(O12="",+$C12="Guatemala (2011)"),AND(O12="",+$C12="Indonesia (2012)"),AND(O12="",+$C12="Mexico (2010)"),AND(O12="",+$C12="Jordan (2010)"),AND(O12="",+$C12="Nicaragua (2009)"),AND(O12="",+$C12="Tunisia (2010)"),AND(O12="",+$C12="Venezuela (2013)"),AND(O12="",+$C12="Peru (2009)"),AND(O12="",+$C12="Peru (2011)"),AND(O12="",+$C12="United States (2011)"))</formula>
    </cfRule>
  </conditionalFormatting>
  <conditionalFormatting sqref="F12:M13 F24:M25 F40:M41 F18:M20 F59:M61 G58:M58 F52:M57 G51:M51 F46:M50 G45:M45 F44:M44 G42:M43 G38:M38 F33:M37 G32:M32 F28:M31 G26:M26 F22:M22 G21:M21 F15:M16 G14:M14 F27 H27:L27">
    <cfRule type="expression" dxfId="1480" priority="293">
      <formula>OR(AND(F12="",$C12="Poland (2014)"),AND(F12="",$C12="Croatia (2014)"),AND(F12="",$C12="Albania (2015)"),AND(F12="",+$C12="United States (2011)"),AND(F12="",+$C12="Bolivia (2009)"),AND(F12="",+$C12="Colombia (2014)"),AND(F12="",+$C12="Ecuador (2011)"),AND(F12="",+$C12="El Salvador (2011)"),AND(F12="",+$C12="Ethiopia (2010)"),AND(F12="",+$C12="Georgia (2013)"),AND(F12="",+$C12="Iran (2011)"),AND(F12="",+$C12="Mexico (2012)"),AND(F12="",+$C12="Mexico (2014)"),AND(F12="",+$C12="Panama (2016)"),AND(F12="",+$C12="Paraguay (2014) "),AND(F12="",+$C12="Peru (2009)"),AND(F12="",+$C12="Peru (2011)"),AND(F12="",+$C12="Uganda (2012)"),AND(F12="",+$C12="Armenia (2011)"),AND(F12="",+$C12="Brazil (2009)"),AND(F12="",+$C12="Costa Rica (2010)"),AND(F12="",+$C12="Honduras (2011)"),AND(F12="",+$C12="Guatemala (2011)"),AND(F12="",+$C12="Indonesia (2012)"),AND(F12="",+$C12="Mexico (2010)"),AND(F12="",+$C12="Jordan (2010)"),AND(F12="",+$C12="Nicaragua (2009)"),AND(F12="",+$C12="Tunisia (2010)"),AND(F12="",+$C12="Venezuela (2013)"))</formula>
    </cfRule>
  </conditionalFormatting>
  <conditionalFormatting sqref="O37:R37 O39:R39">
    <cfRule type="expression" dxfId="1479" priority="284">
      <formula>OR(AND(O37="",+$C37="Ethiopia (2010)"),AND(O37="",+$C37="Iran (2011)"),AND(O37="",+$C37="Paraguay (2014) "),AND(O37="",+$C37="Uganda (2012)"))</formula>
    </cfRule>
    <cfRule type="expression" dxfId="1478" priority="285">
      <formula>OR(AND(O37="",$C37="Argentina (2012)"))</formula>
    </cfRule>
    <cfRule type="expression" dxfId="1477" priority="286">
      <formula>OR(AND(O37="",+$C37="Ghana (2012)"),AND(O37="",+$C37="South Africa (2010)"),AND(O37="",+$C37="Sri Lanka (2009)"),AND(O37="",+$C37="Tanzania (2011)"))</formula>
    </cfRule>
  </conditionalFormatting>
  <conditionalFormatting sqref="O37:R37 O39:R39">
    <cfRule type="expression" dxfId="1476" priority="287">
      <formula>OR(AND(O37="",+$C37="Albania (2015)"),AND(O37="",+$C37="Croatia (2014)"),AND(O37="",+$C37="Poland (2014)"),AND(O37="",+$C37="Mexico (2012)"),AND(O37="",+$C37="Mexico (2014)"),AND(O37="",+$C37="Panama (2016)"),AND(O37="",+$C37="Georgia (2013)"),AND(O37="",+$C37="United States (2011)"),AND(O37="",+$C37="Bolivia (2009)"),AND(O37="",+$C37="Colombia (2014)"),AND(O37="",+$C37="Ecuador (2011)"),AND(O37="",+$C37="El Salvador (2011)"),AND(O37="",+$C37="Armenia (2011)"),AND(O37="",+$C37="Brazil (2009)"),AND(O37="",+$C37="Costa Rica (2010)"),AND(O37="",+$C37="Honduras (2011)"),AND(O37="",+$C37="Guatemala (2011)"),AND(O37="",+$C37="Indonesia (2012)"),AND(O37="",+$C37="Mexico (2010)"),AND(O37="",+$C37="Jordan (2010)"),AND(O37="",+$C37="Nicaragua (2009)"),AND(O37="",+$C37="Tunisia (2010)"),AND(O37="",+$C37="Venezuela (2013)"),AND(O37="",+$C37="Peru (2009)"),AND(O37="",+$C37="Peru (2011)"),AND(O37="",+$C37="United States (2011)"))</formula>
    </cfRule>
  </conditionalFormatting>
  <conditionalFormatting sqref="O11">
    <cfRule type="expression" dxfId="1475" priority="280">
      <formula>OR(AND(O11="",+$C11="Ethiopia (2010)"),AND(O11="",+$C11="Iran (2011)"),AND(O11="",+$C11="Paraguay (2014) "),AND(O11="",+$C11="Uganda (2012)"))</formula>
    </cfRule>
    <cfRule type="expression" dxfId="1474" priority="281">
      <formula>OR(AND(O11="",$C11="Argentina (2012)"))</formula>
    </cfRule>
    <cfRule type="expression" dxfId="1473" priority="282">
      <formula>OR(AND(O11="",+$C11="Ghana (2012)"),AND(O11="",+$C11="South Africa (2010)"),AND(O11="",+$C11="Sri Lanka (2009)"),AND(O11="",+$C11="Tanzania (2011)"))</formula>
    </cfRule>
  </conditionalFormatting>
  <conditionalFormatting sqref="O11">
    <cfRule type="expression" dxfId="1472" priority="283">
      <formula>OR(AND(O11="",+$C11="Albania (2015)"),AND(O11="",+$C11="Croatia (2014)"),AND(O11="",+$C11="Poland (2014)"),AND(O11="",+$C11="Mexico (2012)"),AND(O11="",+$C11="Mexico (2014)"),AND(O11="",+$C11="Panama (2016)"),AND(O11="",+$C11="Georgia (2013)"),AND(O11="",+$C11="United States (2011)"),AND(O11="",+$C11="Bolivia (2009)"),AND(O11="",+$C11="Colombia (2014)"),AND(O11="",+$C11="Ecuador (2011)"),AND(O11="",+$C11="El Salvador (2011)"),AND(O11="",+$C11="Armenia (2011)"),AND(O11="",+$C11="Brazil (2009)"),AND(O11="",+$C11="Costa Rica (2010)"),AND(O11="",+$C11="Honduras (2011)"),AND(O11="",+$C11="Guatemala (2011)"),AND(O11="",+$C11="Indonesia (2012)"),AND(O11="",+$C11="Mexico (2010)"),AND(O11="",+$C11="Jordan (2010)"),AND(O11="",+$C11="Nicaragua (2009)"),AND(O11="",+$C11="Tunisia (2010)"),AND(O11="",+$C11="Venezuela (2013)"),AND(O11="",+$C11="Peru (2009)"),AND(O11="",+$C11="Peru (2011)"),AND(O11="",+$C11="United States (2011)"))</formula>
    </cfRule>
  </conditionalFormatting>
  <conditionalFormatting sqref="T12:W13 T24:W25 T40:W41 T18:W20 T15:W16 T22:W22 T27:W31 T33:W36 T44:W44 T46:W50 T52:W53">
    <cfRule type="expression" dxfId="1471" priority="264">
      <formula>OR(AND(T12="",+$C12="Ethiopia (2010)"),AND(T12="",+$C12="Iran (2011)"),AND(T12="",+$C12="Paraguay (2014) "),AND(T12="",+$C12="Uganda (2012)"))</formula>
    </cfRule>
    <cfRule type="expression" dxfId="1470" priority="265">
      <formula>OR(AND(T12="",$C12="Argentina (2012)"))</formula>
    </cfRule>
    <cfRule type="expression" dxfId="1469" priority="266">
      <formula>OR(AND(T12="",+$C12="Ghana (2012)"),AND(T12="",+$C12="South Africa (2010)"),AND(T12="",+$C12="Sri Lanka (2009)"),AND(T12="",+$C12="Tanzania (2011)"))</formula>
    </cfRule>
  </conditionalFormatting>
  <conditionalFormatting sqref="T12:W13 T24:W25 T40:W41 T18:W20 T15:W16 T22:W22 T27:W31 T33:W36 T44:W44 T46:W50 T52:W53">
    <cfRule type="expression" dxfId="1468" priority="267">
      <formula>OR(AND(T12="",+$C12="Albania (2015)"),AND(T12="",+$C12="Croatia (2014)"),AND(T12="",+$C12="Poland (2014)"),AND(T12="",+$C12="Mexico (2012)"),AND(T12="",+$C12="Mexico (2014)"),AND(T12="",+$C12="Panama (2016)"),AND(T12="",+$C12="Georgia (2013)"),AND(T12="",+$C12="United States (2011)"),AND(T12="",+$C12="Bolivia (2009)"),AND(T12="",+$C12="Colombia (2014)"),AND(T12="",+$C12="Ecuador (2011)"),AND(T12="",+$C12="El Salvador (2011)"),AND(T12="",+$C12="Armenia (2011)"),AND(T12="",+$C12="Brazil (2009)"),AND(T12="",+$C12="Costa Rica (2010)"),AND(T12="",+$C12="Honduras (2011)"),AND(T12="",+$C12="Guatemala (2011)"),AND(T12="",+$C12="Indonesia (2012)"),AND(T12="",+$C12="Mexico (2010)"),AND(T12="",+$C12="Jordan (2010)"),AND(T12="",+$C12="Nicaragua (2009)"),AND(T12="",+$C12="Tunisia (2010)"),AND(T12="",+$C12="Venezuela (2013)"),AND(T12="",+$C12="Peru (2009)"),AND(T12="",+$C12="Peru (2011)"),AND(T12="",+$C12="United States (2011)"))</formula>
    </cfRule>
  </conditionalFormatting>
  <conditionalFormatting sqref="T37:W37 T39:W39">
    <cfRule type="expression" dxfId="1467" priority="260">
      <formula>OR(AND(T37="",+$C37="Ethiopia (2010)"),AND(T37="",+$C37="Iran (2011)"),AND(T37="",+$C37="Paraguay (2014) "),AND(T37="",+$C37="Uganda (2012)"))</formula>
    </cfRule>
    <cfRule type="expression" dxfId="1466" priority="261">
      <formula>OR(AND(T37="",$C37="Argentina (2012)"))</formula>
    </cfRule>
    <cfRule type="expression" dxfId="1465" priority="262">
      <formula>OR(AND(T37="",+$C37="Ghana (2012)"),AND(T37="",+$C37="South Africa (2010)"),AND(T37="",+$C37="Sri Lanka (2009)"),AND(T37="",+$C37="Tanzania (2011)"))</formula>
    </cfRule>
  </conditionalFormatting>
  <conditionalFormatting sqref="T37:W37 T39:W39">
    <cfRule type="expression" dxfId="1464" priority="263">
      <formula>OR(AND(T37="",+$C37="Albania (2015)"),AND(T37="",+$C37="Croatia (2014)"),AND(T37="",+$C37="Poland (2014)"),AND(T37="",+$C37="Mexico (2012)"),AND(T37="",+$C37="Mexico (2014)"),AND(T37="",+$C37="Panama (2016)"),AND(T37="",+$C37="Georgia (2013)"),AND(T37="",+$C37="United States (2011)"),AND(T37="",+$C37="Bolivia (2009)"),AND(T37="",+$C37="Colombia (2014)"),AND(T37="",+$C37="Ecuador (2011)"),AND(T37="",+$C37="El Salvador (2011)"),AND(T37="",+$C37="Armenia (2011)"),AND(T37="",+$C37="Brazil (2009)"),AND(T37="",+$C37="Costa Rica (2010)"),AND(T37="",+$C37="Honduras (2011)"),AND(T37="",+$C37="Guatemala (2011)"),AND(T37="",+$C37="Indonesia (2012)"),AND(T37="",+$C37="Mexico (2010)"),AND(T37="",+$C37="Jordan (2010)"),AND(T37="",+$C37="Nicaragua (2009)"),AND(T37="",+$C37="Tunisia (2010)"),AND(T37="",+$C37="Venezuela (2013)"),AND(T37="",+$C37="Peru (2009)"),AND(T37="",+$C37="Peru (2011)"),AND(T37="",+$C37="United States (2011)"))</formula>
    </cfRule>
  </conditionalFormatting>
  <conditionalFormatting sqref="T11">
    <cfRule type="expression" dxfId="1463" priority="256">
      <formula>OR(AND(T11="",+$C11="Ethiopia (2010)"),AND(T11="",+$C11="Iran (2011)"),AND(T11="",+$C11="Paraguay (2014) "),AND(T11="",+$C11="Uganda (2012)"))</formula>
    </cfRule>
    <cfRule type="expression" dxfId="1462" priority="257">
      <formula>OR(AND(T11="",$C11="Argentina (2012)"))</formula>
    </cfRule>
    <cfRule type="expression" dxfId="1461" priority="258">
      <formula>OR(AND(T11="",+$C11="Ghana (2012)"),AND(T11="",+$C11="South Africa (2010)"),AND(T11="",+$C11="Sri Lanka (2009)"),AND(T11="",+$C11="Tanzania (2011)"))</formula>
    </cfRule>
  </conditionalFormatting>
  <conditionalFormatting sqref="T11">
    <cfRule type="expression" dxfId="1460" priority="259">
      <formula>OR(AND(T11="",+$C11="Albania (2015)"),AND(T11="",+$C11="Croatia (2014)"),AND(T11="",+$C11="Poland (2014)"),AND(T11="",+$C11="Mexico (2012)"),AND(T11="",+$C11="Mexico (2014)"),AND(T11="",+$C11="Panama (2016)"),AND(T11="",+$C11="Georgia (2013)"),AND(T11="",+$C11="United States (2011)"),AND(T11="",+$C11="Bolivia (2009)"),AND(T11="",+$C11="Colombia (2014)"),AND(T11="",+$C11="Ecuador (2011)"),AND(T11="",+$C11="El Salvador (2011)"),AND(T11="",+$C11="Armenia (2011)"),AND(T11="",+$C11="Brazil (2009)"),AND(T11="",+$C11="Costa Rica (2010)"),AND(T11="",+$C11="Honduras (2011)"),AND(T11="",+$C11="Guatemala (2011)"),AND(T11="",+$C11="Indonesia (2012)"),AND(T11="",+$C11="Mexico (2010)"),AND(T11="",+$C11="Jordan (2010)"),AND(T11="",+$C11="Nicaragua (2009)"),AND(T11="",+$C11="Tunisia (2010)"),AND(T11="",+$C11="Venezuela (2013)"),AND(T11="",+$C11="Peru (2009)"),AND(T11="",+$C11="Peru (2011)"),AND(T11="",+$C11="United States (2011)"))</formula>
    </cfRule>
  </conditionalFormatting>
  <conditionalFormatting sqref="Y12:AB13 Y24:AB25 Y40:AB41 Y18:AB20 Y15:AB16 Y22:AB22 Y27:AB31 Y33:AB36 Y44:AB44 Y46:AB50 Y52:AB53">
    <cfRule type="expression" dxfId="1459" priority="252">
      <formula>OR(AND(Y12="",+$C12="Ethiopia (2010)"),AND(Y12="",+$C12="Iran (2011)"),AND(Y12="",+$C12="Paraguay (2014) "),AND(Y12="",+$C12="Uganda (2012)"))</formula>
    </cfRule>
    <cfRule type="expression" dxfId="1458" priority="253">
      <formula>OR(AND(Y12="",$C12="Argentina (2012)"))</formula>
    </cfRule>
    <cfRule type="expression" dxfId="1457" priority="254">
      <formula>OR(AND(Y12="",+$C12="Ghana (2012)"),AND(Y12="",+$C12="South Africa (2010)"),AND(Y12="",+$C12="Sri Lanka (2009)"),AND(Y12="",+$C12="Tanzania (2011)"))</formula>
    </cfRule>
  </conditionalFormatting>
  <conditionalFormatting sqref="Y12:AB13 Y24:AB25 Y40:AB41 Y18:AB20 Y15:AB16 Y22:AB22 Y27:AB31 Y33:AB36 Y44:AB44 Y46:AB50 Y52:AB53">
    <cfRule type="expression" dxfId="1456" priority="255">
      <formula>OR(AND(Y12="",+$C12="Albania (2015)"),AND(Y12="",+$C12="Croatia (2014)"),AND(Y12="",+$C12="Poland (2014)"),AND(Y12="",+$C12="Mexico (2012)"),AND(Y12="",+$C12="Mexico (2014)"),AND(Y12="",+$C12="Panama (2016)"),AND(Y12="",+$C12="Georgia (2013)"),AND(Y12="",+$C12="United States (2011)"),AND(Y12="",+$C12="Bolivia (2009)"),AND(Y12="",+$C12="Colombia (2014)"),AND(Y12="",+$C12="Ecuador (2011)"),AND(Y12="",+$C12="El Salvador (2011)"),AND(Y12="",+$C12="Armenia (2011)"),AND(Y12="",+$C12="Brazil (2009)"),AND(Y12="",+$C12="Costa Rica (2010)"),AND(Y12="",+$C12="Honduras (2011)"),AND(Y12="",+$C12="Guatemala (2011)"),AND(Y12="",+$C12="Indonesia (2012)"),AND(Y12="",+$C12="Mexico (2010)"),AND(Y12="",+$C12="Jordan (2010)"),AND(Y12="",+$C12="Nicaragua (2009)"),AND(Y12="",+$C12="Tunisia (2010)"),AND(Y12="",+$C12="Venezuela (2013)"),AND(Y12="",+$C12="Peru (2009)"),AND(Y12="",+$C12="Peru (2011)"),AND(Y12="",+$C12="United States (2011)"))</formula>
    </cfRule>
  </conditionalFormatting>
  <conditionalFormatting sqref="Y37:AB37 Y39:AB39">
    <cfRule type="expression" dxfId="1455" priority="248">
      <formula>OR(AND(Y37="",+$C37="Ethiopia (2010)"),AND(Y37="",+$C37="Iran (2011)"),AND(Y37="",+$C37="Paraguay (2014) "),AND(Y37="",+$C37="Uganda (2012)"))</formula>
    </cfRule>
    <cfRule type="expression" dxfId="1454" priority="249">
      <formula>OR(AND(Y37="",$C37="Argentina (2012)"))</formula>
    </cfRule>
    <cfRule type="expression" dxfId="1453" priority="250">
      <formula>OR(AND(Y37="",+$C37="Ghana (2012)"),AND(Y37="",+$C37="South Africa (2010)"),AND(Y37="",+$C37="Sri Lanka (2009)"),AND(Y37="",+$C37="Tanzania (2011)"))</formula>
    </cfRule>
  </conditionalFormatting>
  <conditionalFormatting sqref="Y37:AB37 Y39:AB39">
    <cfRule type="expression" dxfId="1452" priority="251">
      <formula>OR(AND(Y37="",+$C37="Albania (2015)"),AND(Y37="",+$C37="Croatia (2014)"),AND(Y37="",+$C37="Poland (2014)"),AND(Y37="",+$C37="Mexico (2012)"),AND(Y37="",+$C37="Mexico (2014)"),AND(Y37="",+$C37="Panama (2016)"),AND(Y37="",+$C37="Georgia (2013)"),AND(Y37="",+$C37="United States (2011)"),AND(Y37="",+$C37="Bolivia (2009)"),AND(Y37="",+$C37="Colombia (2014)"),AND(Y37="",+$C37="Ecuador (2011)"),AND(Y37="",+$C37="El Salvador (2011)"),AND(Y37="",+$C37="Armenia (2011)"),AND(Y37="",+$C37="Brazil (2009)"),AND(Y37="",+$C37="Costa Rica (2010)"),AND(Y37="",+$C37="Honduras (2011)"),AND(Y37="",+$C37="Guatemala (2011)"),AND(Y37="",+$C37="Indonesia (2012)"),AND(Y37="",+$C37="Mexico (2010)"),AND(Y37="",+$C37="Jordan (2010)"),AND(Y37="",+$C37="Nicaragua (2009)"),AND(Y37="",+$C37="Tunisia (2010)"),AND(Y37="",+$C37="Venezuela (2013)"),AND(Y37="",+$C37="Peru (2009)"),AND(Y37="",+$C37="Peru (2011)"),AND(Y37="",+$C37="United States (2011)"))</formula>
    </cfRule>
  </conditionalFormatting>
  <conditionalFormatting sqref="Y11">
    <cfRule type="expression" dxfId="1451" priority="244">
      <formula>OR(AND(Y11="",+$C11="Ethiopia (2010)"),AND(Y11="",+$C11="Iran (2011)"),AND(Y11="",+$C11="Paraguay (2014) "),AND(Y11="",+$C11="Uganda (2012)"))</formula>
    </cfRule>
    <cfRule type="expression" dxfId="1450" priority="245">
      <formula>OR(AND(Y11="",$C11="Argentina (2012)"))</formula>
    </cfRule>
    <cfRule type="expression" dxfId="1449" priority="246">
      <formula>OR(AND(Y11="",+$C11="Ghana (2012)"),AND(Y11="",+$C11="South Africa (2010)"),AND(Y11="",+$C11="Sri Lanka (2009)"),AND(Y11="",+$C11="Tanzania (2011)"))</formula>
    </cfRule>
  </conditionalFormatting>
  <conditionalFormatting sqref="Y11">
    <cfRule type="expression" dxfId="1448" priority="247">
      <formula>OR(AND(Y11="",+$C11="Albania (2015)"),AND(Y11="",+$C11="Croatia (2014)"),AND(Y11="",+$C11="Poland (2014)"),AND(Y11="",+$C11="Mexico (2012)"),AND(Y11="",+$C11="Mexico (2014)"),AND(Y11="",+$C11="Panama (2016)"),AND(Y11="",+$C11="Georgia (2013)"),AND(Y11="",+$C11="United States (2011)"),AND(Y11="",+$C11="Bolivia (2009)"),AND(Y11="",+$C11="Colombia (2014)"),AND(Y11="",+$C11="Ecuador (2011)"),AND(Y11="",+$C11="El Salvador (2011)"),AND(Y11="",+$C11="Armenia (2011)"),AND(Y11="",+$C11="Brazil (2009)"),AND(Y11="",+$C11="Costa Rica (2010)"),AND(Y11="",+$C11="Honduras (2011)"),AND(Y11="",+$C11="Guatemala (2011)"),AND(Y11="",+$C11="Indonesia (2012)"),AND(Y11="",+$C11="Mexico (2010)"),AND(Y11="",+$C11="Jordan (2010)"),AND(Y11="",+$C11="Nicaragua (2009)"),AND(Y11="",+$C11="Tunisia (2010)"),AND(Y11="",+$C11="Venezuela (2013)"),AND(Y11="",+$C11="Peru (2009)"),AND(Y11="",+$C11="Peru (2011)"),AND(Y11="",+$C11="United States (2011)"))</formula>
    </cfRule>
  </conditionalFormatting>
  <conditionalFormatting sqref="AD12:AG13 AD24:AG25 AD18:AG20 AD15:AG16 AD22:AG22 AD27:AG31 AD33:AG36">
    <cfRule type="expression" dxfId="1447" priority="240">
      <formula>OR(AND(AD12="",+$C12="Ethiopia (2010)"),AND(AD12="",+$C12="Iran (2011)"),AND(AD12="",+$C12="Paraguay (2014) "),AND(AD12="",+$C12="Uganda (2012)"))</formula>
    </cfRule>
    <cfRule type="expression" dxfId="1446" priority="241">
      <formula>OR(AND(AD12="",$C12="Argentina (2012)"))</formula>
    </cfRule>
    <cfRule type="expression" dxfId="1445" priority="242">
      <formula>OR(AND(AD12="",+$C12="Ghana (2012)"),AND(AD12="",+$C12="South Africa (2010)"),AND(AD12="",+$C12="Sri Lanka (2009)"),AND(AD12="",+$C12="Tanzania (2011)"))</formula>
    </cfRule>
  </conditionalFormatting>
  <conditionalFormatting sqref="AD12:AG13 AD24:AG25 AD18:AG20 AD15:AG16 AD22:AG22 AD27:AG31 AD33:AG36">
    <cfRule type="expression" dxfId="1444" priority="243">
      <formula>OR(AND(AD12="",+$C12="Albania (2015)"),AND(AD12="",+$C12="Croatia (2014)"),AND(AD12="",+$C12="Poland (2014)"),AND(AD12="",+$C12="Mexico (2012)"),AND(AD12="",+$C12="Mexico (2014)"),AND(AD12="",+$C12="Panama (2016)"),AND(AD12="",+$C12="Georgia (2013)"),AND(AD12="",+$C12="United States (2011)"),AND(AD12="",+$C12="Bolivia (2009)"),AND(AD12="",+$C12="Colombia (2014)"),AND(AD12="",+$C12="Ecuador (2011)"),AND(AD12="",+$C12="El Salvador (2011)"),AND(AD12="",+$C12="Armenia (2011)"),AND(AD12="",+$C12="Brazil (2009)"),AND(AD12="",+$C12="Costa Rica (2010)"),AND(AD12="",+$C12="Honduras (2011)"),AND(AD12="",+$C12="Guatemala (2011)"),AND(AD12="",+$C12="Indonesia (2012)"),AND(AD12="",+$C12="Mexico (2010)"),AND(AD12="",+$C12="Jordan (2010)"),AND(AD12="",+$C12="Nicaragua (2009)"),AND(AD12="",+$C12="Tunisia (2010)"),AND(AD12="",+$C12="Venezuela (2013)"),AND(AD12="",+$C12="Peru (2009)"),AND(AD12="",+$C12="Peru (2011)"),AND(AD12="",+$C12="United States (2011)"))</formula>
    </cfRule>
  </conditionalFormatting>
  <conditionalFormatting sqref="AD37:AG37 AD39:AG39">
    <cfRule type="expression" dxfId="1443" priority="236">
      <formula>OR(AND(AD37="",+$C37="Ethiopia (2010)"),AND(AD37="",+$C37="Iran (2011)"),AND(AD37="",+$C37="Paraguay (2014) "),AND(AD37="",+$C37="Uganda (2012)"))</formula>
    </cfRule>
    <cfRule type="expression" dxfId="1442" priority="237">
      <formula>OR(AND(AD37="",$C37="Argentina (2012)"))</formula>
    </cfRule>
    <cfRule type="expression" dxfId="1441" priority="238">
      <formula>OR(AND(AD37="",+$C37="Ghana (2012)"),AND(AD37="",+$C37="South Africa (2010)"),AND(AD37="",+$C37="Sri Lanka (2009)"),AND(AD37="",+$C37="Tanzania (2011)"))</formula>
    </cfRule>
  </conditionalFormatting>
  <conditionalFormatting sqref="AD37:AG37 AD39:AG39">
    <cfRule type="expression" dxfId="1440" priority="239">
      <formula>OR(AND(AD37="",+$C37="Albania (2015)"),AND(AD37="",+$C37="Croatia (2014)"),AND(AD37="",+$C37="Poland (2014)"),AND(AD37="",+$C37="Mexico (2012)"),AND(AD37="",+$C37="Mexico (2014)"),AND(AD37="",+$C37="Panama (2016)"),AND(AD37="",+$C37="Georgia (2013)"),AND(AD37="",+$C37="United States (2011)"),AND(AD37="",+$C37="Bolivia (2009)"),AND(AD37="",+$C37="Colombia (2014)"),AND(AD37="",+$C37="Ecuador (2011)"),AND(AD37="",+$C37="El Salvador (2011)"),AND(AD37="",+$C37="Armenia (2011)"),AND(AD37="",+$C37="Brazil (2009)"),AND(AD37="",+$C37="Costa Rica (2010)"),AND(AD37="",+$C37="Honduras (2011)"),AND(AD37="",+$C37="Guatemala (2011)"),AND(AD37="",+$C37="Indonesia (2012)"),AND(AD37="",+$C37="Mexico (2010)"),AND(AD37="",+$C37="Jordan (2010)"),AND(AD37="",+$C37="Nicaragua (2009)"),AND(AD37="",+$C37="Tunisia (2010)"),AND(AD37="",+$C37="Venezuela (2013)"),AND(AD37="",+$C37="Peru (2009)"),AND(AD37="",+$C37="Peru (2011)"),AND(AD37="",+$C37="United States (2011)"))</formula>
    </cfRule>
  </conditionalFormatting>
  <conditionalFormatting sqref="AD11">
    <cfRule type="expression" dxfId="1439" priority="232">
      <formula>OR(AND(AD11="",+$C11="Ethiopia (2010)"),AND(AD11="",+$C11="Iran (2011)"),AND(AD11="",+$C11="Paraguay (2014) "),AND(AD11="",+$C11="Uganda (2012)"))</formula>
    </cfRule>
    <cfRule type="expression" dxfId="1438" priority="233">
      <formula>OR(AND(AD11="",$C11="Argentina (2012)"))</formula>
    </cfRule>
    <cfRule type="expression" dxfId="1437" priority="234">
      <formula>OR(AND(AD11="",+$C11="Ghana (2012)"),AND(AD11="",+$C11="South Africa (2010)"),AND(AD11="",+$C11="Sri Lanka (2009)"),AND(AD11="",+$C11="Tanzania (2011)"))</formula>
    </cfRule>
  </conditionalFormatting>
  <conditionalFormatting sqref="AD11">
    <cfRule type="expression" dxfId="1436" priority="235">
      <formula>OR(AND(AD11="",+$C11="Albania (2015)"),AND(AD11="",+$C11="Croatia (2014)"),AND(AD11="",+$C11="Poland (2014)"),AND(AD11="",+$C11="Mexico (2012)"),AND(AD11="",+$C11="Mexico (2014)"),AND(AD11="",+$C11="Panama (2016)"),AND(AD11="",+$C11="Georgia (2013)"),AND(AD11="",+$C11="United States (2011)"),AND(AD11="",+$C11="Bolivia (2009)"),AND(AD11="",+$C11="Colombia (2014)"),AND(AD11="",+$C11="Ecuador (2011)"),AND(AD11="",+$C11="El Salvador (2011)"),AND(AD11="",+$C11="Armenia (2011)"),AND(AD11="",+$C11="Brazil (2009)"),AND(AD11="",+$C11="Costa Rica (2010)"),AND(AD11="",+$C11="Honduras (2011)"),AND(AD11="",+$C11="Guatemala (2011)"),AND(AD11="",+$C11="Indonesia (2012)"),AND(AD11="",+$C11="Mexico (2010)"),AND(AD11="",+$C11="Jordan (2010)"),AND(AD11="",+$C11="Nicaragua (2009)"),AND(AD11="",+$C11="Tunisia (2010)"),AND(AD11="",+$C11="Venezuela (2013)"),AND(AD11="",+$C11="Peru (2009)"),AND(AD11="",+$C11="Peru (2011)"),AND(AD11="",+$C11="United States (2011)"))</formula>
    </cfRule>
  </conditionalFormatting>
  <conditionalFormatting sqref="AI12:AL13 AI24:AL25 AI18:AL20 AI15:AL16 AI22:AL22 AI27:AL31 AI33:AL36">
    <cfRule type="expression" dxfId="1435" priority="216">
      <formula>OR(AND(AI12="",+$C12="Ethiopia (2010)"),AND(AI12="",+$C12="Iran (2011)"),AND(AI12="",+$C12="Paraguay (2014) "),AND(AI12="",+$C12="Uganda (2012)"))</formula>
    </cfRule>
    <cfRule type="expression" dxfId="1434" priority="217">
      <formula>OR(AND(AI12="",$C12="Argentina (2012)"))</formula>
    </cfRule>
    <cfRule type="expression" dxfId="1433" priority="218">
      <formula>OR(AND(AI12="",+$C12="Ghana (2012)"),AND(AI12="",+$C12="South Africa (2010)"),AND(AI12="",+$C12="Sri Lanka (2009)"),AND(AI12="",+$C12="Tanzania (2011)"))</formula>
    </cfRule>
  </conditionalFormatting>
  <conditionalFormatting sqref="AI12:AL13 AI24:AL25 AI18:AL20 AI15:AL16 AI22:AL22 AI27:AL31 AI33:AL36">
    <cfRule type="expression" dxfId="1432" priority="219">
      <formula>OR(AND(AI12="",+$C12="Albania (2015)"),AND(AI12="",+$C12="Croatia (2014)"),AND(AI12="",+$C12="Poland (2014)"),AND(AI12="",+$C12="Mexico (2012)"),AND(AI12="",+$C12="Mexico (2014)"),AND(AI12="",+$C12="Panama (2016)"),AND(AI12="",+$C12="Georgia (2013)"),AND(AI12="",+$C12="United States (2011)"),AND(AI12="",+$C12="Bolivia (2009)"),AND(AI12="",+$C12="Colombia (2014)"),AND(AI12="",+$C12="Ecuador (2011)"),AND(AI12="",+$C12="El Salvador (2011)"),AND(AI12="",+$C12="Armenia (2011)"),AND(AI12="",+$C12="Brazil (2009)"),AND(AI12="",+$C12="Costa Rica (2010)"),AND(AI12="",+$C12="Honduras (2011)"),AND(AI12="",+$C12="Guatemala (2011)"),AND(AI12="",+$C12="Indonesia (2012)"),AND(AI12="",+$C12="Mexico (2010)"),AND(AI12="",+$C12="Jordan (2010)"),AND(AI12="",+$C12="Nicaragua (2009)"),AND(AI12="",+$C12="Tunisia (2010)"),AND(AI12="",+$C12="Venezuela (2013)"),AND(AI12="",+$C12="Peru (2009)"),AND(AI12="",+$C12="Peru (2011)"),AND(AI12="",+$C12="United States (2011)"))</formula>
    </cfRule>
  </conditionalFormatting>
  <conditionalFormatting sqref="AI37:AL37 AI39:AL39">
    <cfRule type="expression" dxfId="1431" priority="212">
      <formula>OR(AND(AI37="",+$C37="Ethiopia (2010)"),AND(AI37="",+$C37="Iran (2011)"),AND(AI37="",+$C37="Paraguay (2014) "),AND(AI37="",+$C37="Uganda (2012)"))</formula>
    </cfRule>
    <cfRule type="expression" dxfId="1430" priority="213">
      <formula>OR(AND(AI37="",$C37="Argentina (2012)"))</formula>
    </cfRule>
    <cfRule type="expression" dxfId="1429" priority="214">
      <formula>OR(AND(AI37="",+$C37="Ghana (2012)"),AND(AI37="",+$C37="South Africa (2010)"),AND(AI37="",+$C37="Sri Lanka (2009)"),AND(AI37="",+$C37="Tanzania (2011)"))</formula>
    </cfRule>
  </conditionalFormatting>
  <conditionalFormatting sqref="AI37:AL37 AI39:AL39">
    <cfRule type="expression" dxfId="1428" priority="215">
      <formula>OR(AND(AI37="",+$C37="Albania (2015)"),AND(AI37="",+$C37="Croatia (2014)"),AND(AI37="",+$C37="Poland (2014)"),AND(AI37="",+$C37="Mexico (2012)"),AND(AI37="",+$C37="Mexico (2014)"),AND(AI37="",+$C37="Panama (2016)"),AND(AI37="",+$C37="Georgia (2013)"),AND(AI37="",+$C37="United States (2011)"),AND(AI37="",+$C37="Bolivia (2009)"),AND(AI37="",+$C37="Colombia (2014)"),AND(AI37="",+$C37="Ecuador (2011)"),AND(AI37="",+$C37="El Salvador (2011)"),AND(AI37="",+$C37="Armenia (2011)"),AND(AI37="",+$C37="Brazil (2009)"),AND(AI37="",+$C37="Costa Rica (2010)"),AND(AI37="",+$C37="Honduras (2011)"),AND(AI37="",+$C37="Guatemala (2011)"),AND(AI37="",+$C37="Indonesia (2012)"),AND(AI37="",+$C37="Mexico (2010)"),AND(AI37="",+$C37="Jordan (2010)"),AND(AI37="",+$C37="Nicaragua (2009)"),AND(AI37="",+$C37="Tunisia (2010)"),AND(AI37="",+$C37="Venezuela (2013)"),AND(AI37="",+$C37="Peru (2009)"),AND(AI37="",+$C37="Peru (2011)"),AND(AI37="",+$C37="United States (2011)"))</formula>
    </cfRule>
  </conditionalFormatting>
  <conditionalFormatting sqref="AI11">
    <cfRule type="expression" dxfId="1427" priority="208">
      <formula>OR(AND(AI11="",+$C11="Ethiopia (2010)"),AND(AI11="",+$C11="Iran (2011)"),AND(AI11="",+$C11="Paraguay (2014) "),AND(AI11="",+$C11="Uganda (2012)"))</formula>
    </cfRule>
    <cfRule type="expression" dxfId="1426" priority="209">
      <formula>OR(AND(AI11="",$C11="Argentina (2012)"))</formula>
    </cfRule>
    <cfRule type="expression" dxfId="1425" priority="210">
      <formula>OR(AND(AI11="",+$C11="Ghana (2012)"),AND(AI11="",+$C11="South Africa (2010)"),AND(AI11="",+$C11="Sri Lanka (2009)"),AND(AI11="",+$C11="Tanzania (2011)"))</formula>
    </cfRule>
  </conditionalFormatting>
  <conditionalFormatting sqref="AI11">
    <cfRule type="expression" dxfId="1424" priority="211">
      <formula>OR(AND(AI11="",+$C11="Albania (2015)"),AND(AI11="",+$C11="Croatia (2014)"),AND(AI11="",+$C11="Poland (2014)"),AND(AI11="",+$C11="Mexico (2012)"),AND(AI11="",+$C11="Mexico (2014)"),AND(AI11="",+$C11="Panama (2016)"),AND(AI11="",+$C11="Georgia (2013)"),AND(AI11="",+$C11="United States (2011)"),AND(AI11="",+$C11="Bolivia (2009)"),AND(AI11="",+$C11="Colombia (2014)"),AND(AI11="",+$C11="Ecuador (2011)"),AND(AI11="",+$C11="El Salvador (2011)"),AND(AI11="",+$C11="Armenia (2011)"),AND(AI11="",+$C11="Brazil (2009)"),AND(AI11="",+$C11="Costa Rica (2010)"),AND(AI11="",+$C11="Honduras (2011)"),AND(AI11="",+$C11="Guatemala (2011)"),AND(AI11="",+$C11="Indonesia (2012)"),AND(AI11="",+$C11="Mexico (2010)"),AND(AI11="",+$C11="Jordan (2010)"),AND(AI11="",+$C11="Nicaragua (2009)"),AND(AI11="",+$C11="Tunisia (2010)"),AND(AI11="",+$C11="Venezuela (2013)"),AND(AI11="",+$C11="Peru (2009)"),AND(AI11="",+$C11="Peru (2011)"),AND(AI11="",+$C11="United States (2011)"))</formula>
    </cfRule>
  </conditionalFormatting>
  <conditionalFormatting sqref="AI12:AL13 AI24:AL25 AI18:AL20 AI15:AL16 AI22:AL22 AI27:AL31 AI33:AL36">
    <cfRule type="expression" dxfId="1423" priority="204">
      <formula>OR(AND(AI12="",+$C12="Ethiopia (2010)"),AND(AI12="",+$C12="Iran (2011)"),AND(AI12="",+$C12="Paraguay (2014) "),AND(AI12="",+$C12="Uganda (2012)"))</formula>
    </cfRule>
    <cfRule type="expression" dxfId="1422" priority="205">
      <formula>OR(AND(AI12="",$C12="Argentina (2012)"))</formula>
    </cfRule>
    <cfRule type="expression" dxfId="1421" priority="206">
      <formula>OR(AND(AI12="",+$C12="Ghana (2012)"),AND(AI12="",+$C12="South Africa (2010)"),AND(AI12="",+$C12="Sri Lanka (2009)"),AND(AI12="",+$C12="Tanzania (2011)"))</formula>
    </cfRule>
  </conditionalFormatting>
  <conditionalFormatting sqref="AI12:AL13 AI24:AL25 AI18:AL20 AI15:AL16 AI22:AL22 AI27:AL31 AI33:AL36">
    <cfRule type="expression" dxfId="1420" priority="207">
      <formula>OR(AND(AI12="",+$C12="Albania (2015)"),AND(AI12="",+$C12="Croatia (2014)"),AND(AI12="",+$C12="Poland (2014)"),AND(AI12="",+$C12="Mexico (2012)"),AND(AI12="",+$C12="Mexico (2014)"),AND(AI12="",+$C12="Panama (2016)"),AND(AI12="",+$C12="Georgia (2013)"),AND(AI12="",+$C12="United States (2011)"),AND(AI12="",+$C12="Bolivia (2009)"),AND(AI12="",+$C12="Colombia (2014)"),AND(AI12="",+$C12="Ecuador (2011)"),AND(AI12="",+$C12="El Salvador (2011)"),AND(AI12="",+$C12="Armenia (2011)"),AND(AI12="",+$C12="Brazil (2009)"),AND(AI12="",+$C12="Costa Rica (2010)"),AND(AI12="",+$C12="Honduras (2011)"),AND(AI12="",+$C12="Guatemala (2011)"),AND(AI12="",+$C12="Indonesia (2012)"),AND(AI12="",+$C12="Mexico (2010)"),AND(AI12="",+$C12="Jordan (2010)"),AND(AI12="",+$C12="Nicaragua (2009)"),AND(AI12="",+$C12="Tunisia (2010)"),AND(AI12="",+$C12="Venezuela (2013)"),AND(AI12="",+$C12="Peru (2009)"),AND(AI12="",+$C12="Peru (2011)"),AND(AI12="",+$C12="United States (2011)"))</formula>
    </cfRule>
  </conditionalFormatting>
  <conditionalFormatting sqref="AI37:AL37 AI39:AL39">
    <cfRule type="expression" dxfId="1419" priority="200">
      <formula>OR(AND(AI37="",+$C37="Ethiopia (2010)"),AND(AI37="",+$C37="Iran (2011)"),AND(AI37="",+$C37="Paraguay (2014) "),AND(AI37="",+$C37="Uganda (2012)"))</formula>
    </cfRule>
    <cfRule type="expression" dxfId="1418" priority="201">
      <formula>OR(AND(AI37="",$C37="Argentina (2012)"))</formula>
    </cfRule>
    <cfRule type="expression" dxfId="1417" priority="202">
      <formula>OR(AND(AI37="",+$C37="Ghana (2012)"),AND(AI37="",+$C37="South Africa (2010)"),AND(AI37="",+$C37="Sri Lanka (2009)"),AND(AI37="",+$C37="Tanzania (2011)"))</formula>
    </cfRule>
  </conditionalFormatting>
  <conditionalFormatting sqref="AI37:AL37 AI39:AL39">
    <cfRule type="expression" dxfId="1416" priority="203">
      <formula>OR(AND(AI37="",+$C37="Albania (2015)"),AND(AI37="",+$C37="Croatia (2014)"),AND(AI37="",+$C37="Poland (2014)"),AND(AI37="",+$C37="Mexico (2012)"),AND(AI37="",+$C37="Mexico (2014)"),AND(AI37="",+$C37="Panama (2016)"),AND(AI37="",+$C37="Georgia (2013)"),AND(AI37="",+$C37="United States (2011)"),AND(AI37="",+$C37="Bolivia (2009)"),AND(AI37="",+$C37="Colombia (2014)"),AND(AI37="",+$C37="Ecuador (2011)"),AND(AI37="",+$C37="El Salvador (2011)"),AND(AI37="",+$C37="Armenia (2011)"),AND(AI37="",+$C37="Brazil (2009)"),AND(AI37="",+$C37="Costa Rica (2010)"),AND(AI37="",+$C37="Honduras (2011)"),AND(AI37="",+$C37="Guatemala (2011)"),AND(AI37="",+$C37="Indonesia (2012)"),AND(AI37="",+$C37="Mexico (2010)"),AND(AI37="",+$C37="Jordan (2010)"),AND(AI37="",+$C37="Nicaragua (2009)"),AND(AI37="",+$C37="Tunisia (2010)"),AND(AI37="",+$C37="Venezuela (2013)"),AND(AI37="",+$C37="Peru (2009)"),AND(AI37="",+$C37="Peru (2011)"),AND(AI37="",+$C37="United States (2011)"))</formula>
    </cfRule>
  </conditionalFormatting>
  <conditionalFormatting sqref="AI11">
    <cfRule type="expression" dxfId="1415" priority="196">
      <formula>OR(AND(AI11="",+$C11="Ethiopia (2010)"),AND(AI11="",+$C11="Iran (2011)"),AND(AI11="",+$C11="Paraguay (2014) "),AND(AI11="",+$C11="Uganda (2012)"))</formula>
    </cfRule>
    <cfRule type="expression" dxfId="1414" priority="197">
      <formula>OR(AND(AI11="",$C11="Argentina (2012)"))</formula>
    </cfRule>
    <cfRule type="expression" dxfId="1413" priority="198">
      <formula>OR(AND(AI11="",+$C11="Ghana (2012)"),AND(AI11="",+$C11="South Africa (2010)"),AND(AI11="",+$C11="Sri Lanka (2009)"),AND(AI11="",+$C11="Tanzania (2011)"))</formula>
    </cfRule>
  </conditionalFormatting>
  <conditionalFormatting sqref="AI11">
    <cfRule type="expression" dxfId="1412" priority="199">
      <formula>OR(AND(AI11="",+$C11="Albania (2015)"),AND(AI11="",+$C11="Croatia (2014)"),AND(AI11="",+$C11="Poland (2014)"),AND(AI11="",+$C11="Mexico (2012)"),AND(AI11="",+$C11="Mexico (2014)"),AND(AI11="",+$C11="Panama (2016)"),AND(AI11="",+$C11="Georgia (2013)"),AND(AI11="",+$C11="United States (2011)"),AND(AI11="",+$C11="Bolivia (2009)"),AND(AI11="",+$C11="Colombia (2014)"),AND(AI11="",+$C11="Ecuador (2011)"),AND(AI11="",+$C11="El Salvador (2011)"),AND(AI11="",+$C11="Armenia (2011)"),AND(AI11="",+$C11="Brazil (2009)"),AND(AI11="",+$C11="Costa Rica (2010)"),AND(AI11="",+$C11="Honduras (2011)"),AND(AI11="",+$C11="Guatemala (2011)"),AND(AI11="",+$C11="Indonesia (2012)"),AND(AI11="",+$C11="Mexico (2010)"),AND(AI11="",+$C11="Jordan (2010)"),AND(AI11="",+$C11="Nicaragua (2009)"),AND(AI11="",+$C11="Tunisia (2010)"),AND(AI11="",+$C11="Venezuela (2013)"),AND(AI11="",+$C11="Peru (2009)"),AND(AI11="",+$C11="Peru (2011)"),AND(AI11="",+$C11="United States (2011)"))</formula>
    </cfRule>
  </conditionalFormatting>
  <conditionalFormatting sqref="AN12:AQ13 AN24:AQ25 AN18:AQ20 AN15:AQ16 AN22:AQ22 AN27:AQ31 AN33:AQ36">
    <cfRule type="expression" dxfId="1411" priority="192">
      <formula>OR(AND(AN12="",+$C12="Ethiopia (2010)"),AND(AN12="",+$C12="Iran (2011)"),AND(AN12="",+$C12="Paraguay (2014) "),AND(AN12="",+$C12="Uganda (2012)"))</formula>
    </cfRule>
    <cfRule type="expression" dxfId="1410" priority="193">
      <formula>OR(AND(AN12="",$C12="Argentina (2012)"))</formula>
    </cfRule>
    <cfRule type="expression" dxfId="1409" priority="194">
      <formula>OR(AND(AN12="",+$C12="Ghana (2012)"),AND(AN12="",+$C12="South Africa (2010)"),AND(AN12="",+$C12="Sri Lanka (2009)"),AND(AN12="",+$C12="Tanzania (2011)"))</formula>
    </cfRule>
  </conditionalFormatting>
  <conditionalFormatting sqref="AN12:AQ13 AN24:AQ25 AN18:AQ20 AN15:AQ16 AN22:AQ22 AN27:AQ31 AN33:AQ36">
    <cfRule type="expression" dxfId="1408" priority="195">
      <formula>OR(AND(AN12="",+$C12="Albania (2015)"),AND(AN12="",+$C12="Croatia (2014)"),AND(AN12="",+$C12="Poland (2014)"),AND(AN12="",+$C12="Mexico (2012)"),AND(AN12="",+$C12="Mexico (2014)"),AND(AN12="",+$C12="Panama (2016)"),AND(AN12="",+$C12="Georgia (2013)"),AND(AN12="",+$C12="United States (2011)"),AND(AN12="",+$C12="Bolivia (2009)"),AND(AN12="",+$C12="Colombia (2014)"),AND(AN12="",+$C12="Ecuador (2011)"),AND(AN12="",+$C12="El Salvador (2011)"),AND(AN12="",+$C12="Armenia (2011)"),AND(AN12="",+$C12="Brazil (2009)"),AND(AN12="",+$C12="Costa Rica (2010)"),AND(AN12="",+$C12="Honduras (2011)"),AND(AN12="",+$C12="Guatemala (2011)"),AND(AN12="",+$C12="Indonesia (2012)"),AND(AN12="",+$C12="Mexico (2010)"),AND(AN12="",+$C12="Jordan (2010)"),AND(AN12="",+$C12="Nicaragua (2009)"),AND(AN12="",+$C12="Tunisia (2010)"),AND(AN12="",+$C12="Venezuela (2013)"),AND(AN12="",+$C12="Peru (2009)"),AND(AN12="",+$C12="Peru (2011)"),AND(AN12="",+$C12="United States (2011)"))</formula>
    </cfRule>
  </conditionalFormatting>
  <conditionalFormatting sqref="AN37:AQ37 AN39:AQ39">
    <cfRule type="expression" dxfId="1407" priority="188">
      <formula>OR(AND(AN37="",+$C37="Ethiopia (2010)"),AND(AN37="",+$C37="Iran (2011)"),AND(AN37="",+$C37="Paraguay (2014) "),AND(AN37="",+$C37="Uganda (2012)"))</formula>
    </cfRule>
    <cfRule type="expression" dxfId="1406" priority="189">
      <formula>OR(AND(AN37="",$C37="Argentina (2012)"))</formula>
    </cfRule>
    <cfRule type="expression" dxfId="1405" priority="190">
      <formula>OR(AND(AN37="",+$C37="Ghana (2012)"),AND(AN37="",+$C37="South Africa (2010)"),AND(AN37="",+$C37="Sri Lanka (2009)"),AND(AN37="",+$C37="Tanzania (2011)"))</formula>
    </cfRule>
  </conditionalFormatting>
  <conditionalFormatting sqref="AN37:AQ37 AN39:AQ39">
    <cfRule type="expression" dxfId="1404" priority="191">
      <formula>OR(AND(AN37="",+$C37="Albania (2015)"),AND(AN37="",+$C37="Croatia (2014)"),AND(AN37="",+$C37="Poland (2014)"),AND(AN37="",+$C37="Mexico (2012)"),AND(AN37="",+$C37="Mexico (2014)"),AND(AN37="",+$C37="Panama (2016)"),AND(AN37="",+$C37="Georgia (2013)"),AND(AN37="",+$C37="United States (2011)"),AND(AN37="",+$C37="Bolivia (2009)"),AND(AN37="",+$C37="Colombia (2014)"),AND(AN37="",+$C37="Ecuador (2011)"),AND(AN37="",+$C37="El Salvador (2011)"),AND(AN37="",+$C37="Armenia (2011)"),AND(AN37="",+$C37="Brazil (2009)"),AND(AN37="",+$C37="Costa Rica (2010)"),AND(AN37="",+$C37="Honduras (2011)"),AND(AN37="",+$C37="Guatemala (2011)"),AND(AN37="",+$C37="Indonesia (2012)"),AND(AN37="",+$C37="Mexico (2010)"),AND(AN37="",+$C37="Jordan (2010)"),AND(AN37="",+$C37="Nicaragua (2009)"),AND(AN37="",+$C37="Tunisia (2010)"),AND(AN37="",+$C37="Venezuela (2013)"),AND(AN37="",+$C37="Peru (2009)"),AND(AN37="",+$C37="Peru (2011)"),AND(AN37="",+$C37="United States (2011)"))</formula>
    </cfRule>
  </conditionalFormatting>
  <conditionalFormatting sqref="AN11">
    <cfRule type="expression" dxfId="1403" priority="184">
      <formula>OR(AND(AN11="",+$C11="Ethiopia (2010)"),AND(AN11="",+$C11="Iran (2011)"),AND(AN11="",+$C11="Paraguay (2014) "),AND(AN11="",+$C11="Uganda (2012)"))</formula>
    </cfRule>
    <cfRule type="expression" dxfId="1402" priority="185">
      <formula>OR(AND(AN11="",$C11="Argentina (2012)"))</formula>
    </cfRule>
    <cfRule type="expression" dxfId="1401" priority="186">
      <formula>OR(AND(AN11="",+$C11="Ghana (2012)"),AND(AN11="",+$C11="South Africa (2010)"),AND(AN11="",+$C11="Sri Lanka (2009)"),AND(AN11="",+$C11="Tanzania (2011)"))</formula>
    </cfRule>
  </conditionalFormatting>
  <conditionalFormatting sqref="AN11">
    <cfRule type="expression" dxfId="1400" priority="187">
      <formula>OR(AND(AN11="",+$C11="Albania (2015)"),AND(AN11="",+$C11="Croatia (2014)"),AND(AN11="",+$C11="Poland (2014)"),AND(AN11="",+$C11="Mexico (2012)"),AND(AN11="",+$C11="Mexico (2014)"),AND(AN11="",+$C11="Panama (2016)"),AND(AN11="",+$C11="Georgia (2013)"),AND(AN11="",+$C11="United States (2011)"),AND(AN11="",+$C11="Bolivia (2009)"),AND(AN11="",+$C11="Colombia (2014)"),AND(AN11="",+$C11="Ecuador (2011)"),AND(AN11="",+$C11="El Salvador (2011)"),AND(AN11="",+$C11="Armenia (2011)"),AND(AN11="",+$C11="Brazil (2009)"),AND(AN11="",+$C11="Costa Rica (2010)"),AND(AN11="",+$C11="Honduras (2011)"),AND(AN11="",+$C11="Guatemala (2011)"),AND(AN11="",+$C11="Indonesia (2012)"),AND(AN11="",+$C11="Mexico (2010)"),AND(AN11="",+$C11="Jordan (2010)"),AND(AN11="",+$C11="Nicaragua (2009)"),AND(AN11="",+$C11="Tunisia (2010)"),AND(AN11="",+$C11="Venezuela (2013)"),AND(AN11="",+$C11="Peru (2009)"),AND(AN11="",+$C11="Peru (2011)"),AND(AN11="",+$C11="United States (2011)"))</formula>
    </cfRule>
  </conditionalFormatting>
  <conditionalFormatting sqref="AS12:AS13 AS24:AS25 AS18:AS20 AS15:AS16 AS22 AS27:AS31 AS33:AS36">
    <cfRule type="expression" dxfId="1399" priority="180">
      <formula>OR(AND(AS12="",+$C12="Ethiopia (2010)"),AND(AS12="",+$C12="Iran (2011)"),AND(AS12="",+$C12="Paraguay (2014) "),AND(AS12="",+$C12="Uganda (2012)"))</formula>
    </cfRule>
    <cfRule type="expression" dxfId="1398" priority="181">
      <formula>OR(AND(AS12="",$C12="Argentina (2012)"))</formula>
    </cfRule>
    <cfRule type="expression" dxfId="1397" priority="182">
      <formula>OR(AND(AS12="",+$C12="Ghana (2012)"),AND(AS12="",+$C12="South Africa (2010)"),AND(AS12="",+$C12="Sri Lanka (2009)"),AND(AS12="",+$C12="Tanzania (2011)"))</formula>
    </cfRule>
  </conditionalFormatting>
  <conditionalFormatting sqref="AS12:AS13 AS24:AS25 AS18:AS20 AS15:AS16 AS22 AS27:AS31 AS33:AS36">
    <cfRule type="expression" dxfId="1396" priority="183">
      <formula>OR(AND(AS12="",+$C12="Albania (2015)"),AND(AS12="",+$C12="Croatia (2014)"),AND(AS12="",+$C12="Poland (2014)"),AND(AS12="",+$C12="Mexico (2012)"),AND(AS12="",+$C12="Mexico (2014)"),AND(AS12="",+$C12="Panama (2016)"),AND(AS12="",+$C12="Georgia (2013)"),AND(AS12="",+$C12="United States (2011)"),AND(AS12="",+$C12="Bolivia (2009)"),AND(AS12="",+$C12="Colombia (2014)"),AND(AS12="",+$C12="Ecuador (2011)"),AND(AS12="",+$C12="El Salvador (2011)"),AND(AS12="",+$C12="Armenia (2011)"),AND(AS12="",+$C12="Brazil (2009)"),AND(AS12="",+$C12="Costa Rica (2010)"),AND(AS12="",+$C12="Honduras (2011)"),AND(AS12="",+$C12="Guatemala (2011)"),AND(AS12="",+$C12="Indonesia (2012)"),AND(AS12="",+$C12="Mexico (2010)"),AND(AS12="",+$C12="Jordan (2010)"),AND(AS12="",+$C12="Nicaragua (2009)"),AND(AS12="",+$C12="Tunisia (2010)"),AND(AS12="",+$C12="Venezuela (2013)"),AND(AS12="",+$C12="Peru (2009)"),AND(AS12="",+$C12="Peru (2011)"),AND(AS12="",+$C12="United States (2011)"))</formula>
    </cfRule>
  </conditionalFormatting>
  <conditionalFormatting sqref="AS37 AS39">
    <cfRule type="expression" dxfId="1395" priority="176">
      <formula>OR(AND(AS37="",+$C37="Ethiopia (2010)"),AND(AS37="",+$C37="Iran (2011)"),AND(AS37="",+$C37="Paraguay (2014) "),AND(AS37="",+$C37="Uganda (2012)"))</formula>
    </cfRule>
    <cfRule type="expression" dxfId="1394" priority="177">
      <formula>OR(AND(AS37="",$C37="Argentina (2012)"))</formula>
    </cfRule>
    <cfRule type="expression" dxfId="1393" priority="178">
      <formula>OR(AND(AS37="",+$C37="Ghana (2012)"),AND(AS37="",+$C37="South Africa (2010)"),AND(AS37="",+$C37="Sri Lanka (2009)"),AND(AS37="",+$C37="Tanzania (2011)"))</formula>
    </cfRule>
  </conditionalFormatting>
  <conditionalFormatting sqref="AS37 AS39">
    <cfRule type="expression" dxfId="1392" priority="179">
      <formula>OR(AND(AS37="",+$C37="Albania (2015)"),AND(AS37="",+$C37="Croatia (2014)"),AND(AS37="",+$C37="Poland (2014)"),AND(AS37="",+$C37="Mexico (2012)"),AND(AS37="",+$C37="Mexico (2014)"),AND(AS37="",+$C37="Panama (2016)"),AND(AS37="",+$C37="Georgia (2013)"),AND(AS37="",+$C37="United States (2011)"),AND(AS37="",+$C37="Bolivia (2009)"),AND(AS37="",+$C37="Colombia (2014)"),AND(AS37="",+$C37="Ecuador (2011)"),AND(AS37="",+$C37="El Salvador (2011)"),AND(AS37="",+$C37="Armenia (2011)"),AND(AS37="",+$C37="Brazil (2009)"),AND(AS37="",+$C37="Costa Rica (2010)"),AND(AS37="",+$C37="Honduras (2011)"),AND(AS37="",+$C37="Guatemala (2011)"),AND(AS37="",+$C37="Indonesia (2012)"),AND(AS37="",+$C37="Mexico (2010)"),AND(AS37="",+$C37="Jordan (2010)"),AND(AS37="",+$C37="Nicaragua (2009)"),AND(AS37="",+$C37="Tunisia (2010)"),AND(AS37="",+$C37="Venezuela (2013)"),AND(AS37="",+$C37="Peru (2009)"),AND(AS37="",+$C37="Peru (2011)"),AND(AS37="",+$C37="United States (2011)"))</formula>
    </cfRule>
  </conditionalFormatting>
  <conditionalFormatting sqref="AS11">
    <cfRule type="expression" dxfId="1391" priority="172">
      <formula>OR(AND(AS11="",+$C11="Ethiopia (2010)"),AND(AS11="",+$C11="Iran (2011)"),AND(AS11="",+$C11="Paraguay (2014) "),AND(AS11="",+$C11="Uganda (2012)"))</formula>
    </cfRule>
    <cfRule type="expression" dxfId="1390" priority="173">
      <formula>OR(AND(AS11="",$C11="Argentina (2012)"))</formula>
    </cfRule>
    <cfRule type="expression" dxfId="1389" priority="174">
      <formula>OR(AND(AS11="",+$C11="Ghana (2012)"),AND(AS11="",+$C11="South Africa (2010)"),AND(AS11="",+$C11="Sri Lanka (2009)"),AND(AS11="",+$C11="Tanzania (2011)"))</formula>
    </cfRule>
  </conditionalFormatting>
  <conditionalFormatting sqref="AS11">
    <cfRule type="expression" dxfId="1388" priority="175">
      <formula>OR(AND(AS11="",+$C11="Albania (2015)"),AND(AS11="",+$C11="Croatia (2014)"),AND(AS11="",+$C11="Poland (2014)"),AND(AS11="",+$C11="Mexico (2012)"),AND(AS11="",+$C11="Mexico (2014)"),AND(AS11="",+$C11="Panama (2016)"),AND(AS11="",+$C11="Georgia (2013)"),AND(AS11="",+$C11="United States (2011)"),AND(AS11="",+$C11="Bolivia (2009)"),AND(AS11="",+$C11="Colombia (2014)"),AND(AS11="",+$C11="Ecuador (2011)"),AND(AS11="",+$C11="El Salvador (2011)"),AND(AS11="",+$C11="Armenia (2011)"),AND(AS11="",+$C11="Brazil (2009)"),AND(AS11="",+$C11="Costa Rica (2010)"),AND(AS11="",+$C11="Honduras (2011)"),AND(AS11="",+$C11="Guatemala (2011)"),AND(AS11="",+$C11="Indonesia (2012)"),AND(AS11="",+$C11="Mexico (2010)"),AND(AS11="",+$C11="Jordan (2010)"),AND(AS11="",+$C11="Nicaragua (2009)"),AND(AS11="",+$C11="Tunisia (2010)"),AND(AS11="",+$C11="Venezuela (2013)"),AND(AS11="",+$C11="Peru (2009)"),AND(AS11="",+$C11="Peru (2011)"),AND(AS11="",+$C11="United States (2011)"))</formula>
    </cfRule>
  </conditionalFormatting>
  <conditionalFormatting sqref="AS12:AV13 AS24:AV25 AS18:AV20 AS15:AV16 AS22:AV22 AS27:AV31 AS33:AV36">
    <cfRule type="expression" dxfId="1387" priority="168">
      <formula>OR(AND(AS12="",+$C12="Ethiopia (2010)"),AND(AS12="",+$C12="Iran (2011)"),AND(AS12="",+$C12="Paraguay (2014) "),AND(AS12="",+$C12="Uganda (2012)"))</formula>
    </cfRule>
    <cfRule type="expression" dxfId="1386" priority="169">
      <formula>OR(AND(AS12="",$C12="Argentina (2012)"))</formula>
    </cfRule>
    <cfRule type="expression" dxfId="1385" priority="170">
      <formula>OR(AND(AS12="",+$C12="Ghana (2012)"),AND(AS12="",+$C12="South Africa (2010)"),AND(AS12="",+$C12="Sri Lanka (2009)"),AND(AS12="",+$C12="Tanzania (2011)"))</formula>
    </cfRule>
  </conditionalFormatting>
  <conditionalFormatting sqref="AS12:AV13 AS24:AV25 AS18:AV20 AS15:AV16 AS22:AV22 AS27:AV31 AS33:AV36">
    <cfRule type="expression" dxfId="1384" priority="171">
      <formula>OR(AND(AS12="",+$C12="Albania (2015)"),AND(AS12="",+$C12="Croatia (2014)"),AND(AS12="",+$C12="Poland (2014)"),AND(AS12="",+$C12="Mexico (2012)"),AND(AS12="",+$C12="Mexico (2014)"),AND(AS12="",+$C12="Panama (2016)"),AND(AS12="",+$C12="Georgia (2013)"),AND(AS12="",+$C12="United States (2011)"),AND(AS12="",+$C12="Bolivia (2009)"),AND(AS12="",+$C12="Colombia (2014)"),AND(AS12="",+$C12="Ecuador (2011)"),AND(AS12="",+$C12="El Salvador (2011)"),AND(AS12="",+$C12="Armenia (2011)"),AND(AS12="",+$C12="Brazil (2009)"),AND(AS12="",+$C12="Costa Rica (2010)"),AND(AS12="",+$C12="Honduras (2011)"),AND(AS12="",+$C12="Guatemala (2011)"),AND(AS12="",+$C12="Indonesia (2012)"),AND(AS12="",+$C12="Mexico (2010)"),AND(AS12="",+$C12="Jordan (2010)"),AND(AS12="",+$C12="Nicaragua (2009)"),AND(AS12="",+$C12="Tunisia (2010)"),AND(AS12="",+$C12="Venezuela (2013)"),AND(AS12="",+$C12="Peru (2009)"),AND(AS12="",+$C12="Peru (2011)"),AND(AS12="",+$C12="United States (2011)"))</formula>
    </cfRule>
  </conditionalFormatting>
  <conditionalFormatting sqref="AS37:AV37 AS39:AV39">
    <cfRule type="expression" dxfId="1383" priority="164">
      <formula>OR(AND(AS37="",+$C37="Ethiopia (2010)"),AND(AS37="",+$C37="Iran (2011)"),AND(AS37="",+$C37="Paraguay (2014) "),AND(AS37="",+$C37="Uganda (2012)"))</formula>
    </cfRule>
    <cfRule type="expression" dxfId="1382" priority="165">
      <formula>OR(AND(AS37="",$C37="Argentina (2012)"))</formula>
    </cfRule>
    <cfRule type="expression" dxfId="1381" priority="166">
      <formula>OR(AND(AS37="",+$C37="Ghana (2012)"),AND(AS37="",+$C37="South Africa (2010)"),AND(AS37="",+$C37="Sri Lanka (2009)"),AND(AS37="",+$C37="Tanzania (2011)"))</formula>
    </cfRule>
  </conditionalFormatting>
  <conditionalFormatting sqref="AS37:AV37 AS39:AV39">
    <cfRule type="expression" dxfId="1380" priority="167">
      <formula>OR(AND(AS37="",+$C37="Albania (2015)"),AND(AS37="",+$C37="Croatia (2014)"),AND(AS37="",+$C37="Poland (2014)"),AND(AS37="",+$C37="Mexico (2012)"),AND(AS37="",+$C37="Mexico (2014)"),AND(AS37="",+$C37="Panama (2016)"),AND(AS37="",+$C37="Georgia (2013)"),AND(AS37="",+$C37="United States (2011)"),AND(AS37="",+$C37="Bolivia (2009)"),AND(AS37="",+$C37="Colombia (2014)"),AND(AS37="",+$C37="Ecuador (2011)"),AND(AS37="",+$C37="El Salvador (2011)"),AND(AS37="",+$C37="Armenia (2011)"),AND(AS37="",+$C37="Brazil (2009)"),AND(AS37="",+$C37="Costa Rica (2010)"),AND(AS37="",+$C37="Honduras (2011)"),AND(AS37="",+$C37="Guatemala (2011)"),AND(AS37="",+$C37="Indonesia (2012)"),AND(AS37="",+$C37="Mexico (2010)"),AND(AS37="",+$C37="Jordan (2010)"),AND(AS37="",+$C37="Nicaragua (2009)"),AND(AS37="",+$C37="Tunisia (2010)"),AND(AS37="",+$C37="Venezuela (2013)"),AND(AS37="",+$C37="Peru (2009)"),AND(AS37="",+$C37="Peru (2011)"),AND(AS37="",+$C37="United States (2011)"))</formula>
    </cfRule>
  </conditionalFormatting>
  <conditionalFormatting sqref="AS11">
    <cfRule type="expression" dxfId="1379" priority="160">
      <formula>OR(AND(AS11="",+$C11="Ethiopia (2010)"),AND(AS11="",+$C11="Iran (2011)"),AND(AS11="",+$C11="Paraguay (2014) "),AND(AS11="",+$C11="Uganda (2012)"))</formula>
    </cfRule>
    <cfRule type="expression" dxfId="1378" priority="161">
      <formula>OR(AND(AS11="",$C11="Argentina (2012)"))</formula>
    </cfRule>
    <cfRule type="expression" dxfId="1377" priority="162">
      <formula>OR(AND(AS11="",+$C11="Ghana (2012)"),AND(AS11="",+$C11="South Africa (2010)"),AND(AS11="",+$C11="Sri Lanka (2009)"),AND(AS11="",+$C11="Tanzania (2011)"))</formula>
    </cfRule>
  </conditionalFormatting>
  <conditionalFormatting sqref="AS11">
    <cfRule type="expression" dxfId="1376" priority="163">
      <formula>OR(AND(AS11="",+$C11="Albania (2015)"),AND(AS11="",+$C11="Croatia (2014)"),AND(AS11="",+$C11="Poland (2014)"),AND(AS11="",+$C11="Mexico (2012)"),AND(AS11="",+$C11="Mexico (2014)"),AND(AS11="",+$C11="Panama (2016)"),AND(AS11="",+$C11="Georgia (2013)"),AND(AS11="",+$C11="United States (2011)"),AND(AS11="",+$C11="Bolivia (2009)"),AND(AS11="",+$C11="Colombia (2014)"),AND(AS11="",+$C11="Ecuador (2011)"),AND(AS11="",+$C11="El Salvador (2011)"),AND(AS11="",+$C11="Armenia (2011)"),AND(AS11="",+$C11="Brazil (2009)"),AND(AS11="",+$C11="Costa Rica (2010)"),AND(AS11="",+$C11="Honduras (2011)"),AND(AS11="",+$C11="Guatemala (2011)"),AND(AS11="",+$C11="Indonesia (2012)"),AND(AS11="",+$C11="Mexico (2010)"),AND(AS11="",+$C11="Jordan (2010)"),AND(AS11="",+$C11="Nicaragua (2009)"),AND(AS11="",+$C11="Tunisia (2010)"),AND(AS11="",+$C11="Venezuela (2013)"),AND(AS11="",+$C11="Peru (2009)"),AND(AS11="",+$C11="Peru (2011)"),AND(AS11="",+$C11="United States (2011)"))</formula>
    </cfRule>
  </conditionalFormatting>
  <conditionalFormatting sqref="AS12:AV13 AS24:AV25 AS18:AV20 AS15:AV16 AS22:AV22 AS27:AV31 AS33:AV36">
    <cfRule type="expression" dxfId="1375" priority="156">
      <formula>OR(AND(AS12="",+$C12="Ethiopia (2010)"),AND(AS12="",+$C12="Iran (2011)"),AND(AS12="",+$C12="Paraguay (2014) "),AND(AS12="",+$C12="Uganda (2012)"))</formula>
    </cfRule>
    <cfRule type="expression" dxfId="1374" priority="157">
      <formula>OR(AND(AS12="",$C12="Argentina (2012)"))</formula>
    </cfRule>
    <cfRule type="expression" dxfId="1373" priority="158">
      <formula>OR(AND(AS12="",+$C12="Ghana (2012)"),AND(AS12="",+$C12="South Africa (2010)"),AND(AS12="",+$C12="Sri Lanka (2009)"),AND(AS12="",+$C12="Tanzania (2011)"))</formula>
    </cfRule>
  </conditionalFormatting>
  <conditionalFormatting sqref="AS12:AV13 AS24:AV25 AS18:AV20 AS15:AV16 AS22:AV22 AS27:AV31 AS33:AV36">
    <cfRule type="expression" dxfId="1372" priority="159">
      <formula>OR(AND(AS12="",+$C12="Albania (2015)"),AND(AS12="",+$C12="Croatia (2014)"),AND(AS12="",+$C12="Poland (2014)"),AND(AS12="",+$C12="Mexico (2012)"),AND(AS12="",+$C12="Mexico (2014)"),AND(AS12="",+$C12="Panama (2016)"),AND(AS12="",+$C12="Georgia (2013)"),AND(AS12="",+$C12="United States (2011)"),AND(AS12="",+$C12="Bolivia (2009)"),AND(AS12="",+$C12="Colombia (2014)"),AND(AS12="",+$C12="Ecuador (2011)"),AND(AS12="",+$C12="El Salvador (2011)"),AND(AS12="",+$C12="Armenia (2011)"),AND(AS12="",+$C12="Brazil (2009)"),AND(AS12="",+$C12="Costa Rica (2010)"),AND(AS12="",+$C12="Honduras (2011)"),AND(AS12="",+$C12="Guatemala (2011)"),AND(AS12="",+$C12="Indonesia (2012)"),AND(AS12="",+$C12="Mexico (2010)"),AND(AS12="",+$C12="Jordan (2010)"),AND(AS12="",+$C12="Nicaragua (2009)"),AND(AS12="",+$C12="Tunisia (2010)"),AND(AS12="",+$C12="Venezuela (2013)"),AND(AS12="",+$C12="Peru (2009)"),AND(AS12="",+$C12="Peru (2011)"),AND(AS12="",+$C12="United States (2011)"))</formula>
    </cfRule>
  </conditionalFormatting>
  <conditionalFormatting sqref="AS37:AV37 AS39:AV39">
    <cfRule type="expression" dxfId="1371" priority="152">
      <formula>OR(AND(AS37="",+$C37="Ethiopia (2010)"),AND(AS37="",+$C37="Iran (2011)"),AND(AS37="",+$C37="Paraguay (2014) "),AND(AS37="",+$C37="Uganda (2012)"))</formula>
    </cfRule>
    <cfRule type="expression" dxfId="1370" priority="153">
      <formula>OR(AND(AS37="",$C37="Argentina (2012)"))</formula>
    </cfRule>
    <cfRule type="expression" dxfId="1369" priority="154">
      <formula>OR(AND(AS37="",+$C37="Ghana (2012)"),AND(AS37="",+$C37="South Africa (2010)"),AND(AS37="",+$C37="Sri Lanka (2009)"),AND(AS37="",+$C37="Tanzania (2011)"))</formula>
    </cfRule>
  </conditionalFormatting>
  <conditionalFormatting sqref="AS37:AV37 AS39:AV39">
    <cfRule type="expression" dxfId="1368" priority="155">
      <formula>OR(AND(AS37="",+$C37="Albania (2015)"),AND(AS37="",+$C37="Croatia (2014)"),AND(AS37="",+$C37="Poland (2014)"),AND(AS37="",+$C37="Mexico (2012)"),AND(AS37="",+$C37="Mexico (2014)"),AND(AS37="",+$C37="Panama (2016)"),AND(AS37="",+$C37="Georgia (2013)"),AND(AS37="",+$C37="United States (2011)"),AND(AS37="",+$C37="Bolivia (2009)"),AND(AS37="",+$C37="Colombia (2014)"),AND(AS37="",+$C37="Ecuador (2011)"),AND(AS37="",+$C37="El Salvador (2011)"),AND(AS37="",+$C37="Armenia (2011)"),AND(AS37="",+$C37="Brazil (2009)"),AND(AS37="",+$C37="Costa Rica (2010)"),AND(AS37="",+$C37="Honduras (2011)"),AND(AS37="",+$C37="Guatemala (2011)"),AND(AS37="",+$C37="Indonesia (2012)"),AND(AS37="",+$C37="Mexico (2010)"),AND(AS37="",+$C37="Jordan (2010)"),AND(AS37="",+$C37="Nicaragua (2009)"),AND(AS37="",+$C37="Tunisia (2010)"),AND(AS37="",+$C37="Venezuela (2013)"),AND(AS37="",+$C37="Peru (2009)"),AND(AS37="",+$C37="Peru (2011)"),AND(AS37="",+$C37="United States (2011)"))</formula>
    </cfRule>
  </conditionalFormatting>
  <conditionalFormatting sqref="AS11">
    <cfRule type="expression" dxfId="1367" priority="148">
      <formula>OR(AND(AS11="",+$C11="Ethiopia (2010)"),AND(AS11="",+$C11="Iran (2011)"),AND(AS11="",+$C11="Paraguay (2014) "),AND(AS11="",+$C11="Uganda (2012)"))</formula>
    </cfRule>
    <cfRule type="expression" dxfId="1366" priority="149">
      <formula>OR(AND(AS11="",$C11="Argentina (2012)"))</formula>
    </cfRule>
    <cfRule type="expression" dxfId="1365" priority="150">
      <formula>OR(AND(AS11="",+$C11="Ghana (2012)"),AND(AS11="",+$C11="South Africa (2010)"),AND(AS11="",+$C11="Sri Lanka (2009)"),AND(AS11="",+$C11="Tanzania (2011)"))</formula>
    </cfRule>
  </conditionalFormatting>
  <conditionalFormatting sqref="AS11">
    <cfRule type="expression" dxfId="1364" priority="151">
      <formula>OR(AND(AS11="",+$C11="Albania (2015)"),AND(AS11="",+$C11="Croatia (2014)"),AND(AS11="",+$C11="Poland (2014)"),AND(AS11="",+$C11="Mexico (2012)"),AND(AS11="",+$C11="Mexico (2014)"),AND(AS11="",+$C11="Panama (2016)"),AND(AS11="",+$C11="Georgia (2013)"),AND(AS11="",+$C11="United States (2011)"),AND(AS11="",+$C11="Bolivia (2009)"),AND(AS11="",+$C11="Colombia (2014)"),AND(AS11="",+$C11="Ecuador (2011)"),AND(AS11="",+$C11="El Salvador (2011)"),AND(AS11="",+$C11="Armenia (2011)"),AND(AS11="",+$C11="Brazil (2009)"),AND(AS11="",+$C11="Costa Rica (2010)"),AND(AS11="",+$C11="Honduras (2011)"),AND(AS11="",+$C11="Guatemala (2011)"),AND(AS11="",+$C11="Indonesia (2012)"),AND(AS11="",+$C11="Mexico (2010)"),AND(AS11="",+$C11="Jordan (2010)"),AND(AS11="",+$C11="Nicaragua (2009)"),AND(AS11="",+$C11="Tunisia (2010)"),AND(AS11="",+$C11="Venezuela (2013)"),AND(AS11="",+$C11="Peru (2009)"),AND(AS11="",+$C11="Peru (2011)"),AND(AS11="",+$C11="United States (2011)"))</formula>
    </cfRule>
  </conditionalFormatting>
  <conditionalFormatting sqref="AX12:AX13 AX24:AX25 AX18:AX20 AX15:AX16 AX22 AX27:AX31 AX33:AX36">
    <cfRule type="expression" dxfId="1363" priority="132">
      <formula>OR(AND(AX12="",+$C12="Ethiopia (2010)"),AND(AX12="",+$C12="Iran (2011)"),AND(AX12="",+$C12="Paraguay (2014) "),AND(AX12="",+$C12="Uganda (2012)"))</formula>
    </cfRule>
    <cfRule type="expression" dxfId="1362" priority="133">
      <formula>OR(AND(AX12="",$C12="Argentina (2012)"))</formula>
    </cfRule>
    <cfRule type="expression" dxfId="1361" priority="134">
      <formula>OR(AND(AX12="",+$C12="Ghana (2012)"),AND(AX12="",+$C12="South Africa (2010)"),AND(AX12="",+$C12="Sri Lanka (2009)"),AND(AX12="",+$C12="Tanzania (2011)"))</formula>
    </cfRule>
  </conditionalFormatting>
  <conditionalFormatting sqref="AX12:AX13 AX24:AX25 AX18:AX20 AX15:AX16 AX22 AX27:AX31 AX33:AX36">
    <cfRule type="expression" dxfId="1360" priority="135">
      <formula>OR(AND(AX12="",+$C12="Albania (2015)"),AND(AX12="",+$C12="Croatia (2014)"),AND(AX12="",+$C12="Poland (2014)"),AND(AX12="",+$C12="Mexico (2012)"),AND(AX12="",+$C12="Mexico (2014)"),AND(AX12="",+$C12="Panama (2016)"),AND(AX12="",+$C12="Georgia (2013)"),AND(AX12="",+$C12="United States (2011)"),AND(AX12="",+$C12="Bolivia (2009)"),AND(AX12="",+$C12="Colombia (2014)"),AND(AX12="",+$C12="Ecuador (2011)"),AND(AX12="",+$C12="El Salvador (2011)"),AND(AX12="",+$C12="Armenia (2011)"),AND(AX12="",+$C12="Brazil (2009)"),AND(AX12="",+$C12="Costa Rica (2010)"),AND(AX12="",+$C12="Honduras (2011)"),AND(AX12="",+$C12="Guatemala (2011)"),AND(AX12="",+$C12="Indonesia (2012)"),AND(AX12="",+$C12="Mexico (2010)"),AND(AX12="",+$C12="Jordan (2010)"),AND(AX12="",+$C12="Nicaragua (2009)"),AND(AX12="",+$C12="Tunisia (2010)"),AND(AX12="",+$C12="Venezuela (2013)"),AND(AX12="",+$C12="Peru (2009)"),AND(AX12="",+$C12="Peru (2011)"),AND(AX12="",+$C12="United States (2011)"))</formula>
    </cfRule>
  </conditionalFormatting>
  <conditionalFormatting sqref="AX37 AX39">
    <cfRule type="expression" dxfId="1359" priority="128">
      <formula>OR(AND(AX37="",+$C37="Ethiopia (2010)"),AND(AX37="",+$C37="Iran (2011)"),AND(AX37="",+$C37="Paraguay (2014) "),AND(AX37="",+$C37="Uganda (2012)"))</formula>
    </cfRule>
    <cfRule type="expression" dxfId="1358" priority="129">
      <formula>OR(AND(AX37="",$C37="Argentina (2012)"))</formula>
    </cfRule>
    <cfRule type="expression" dxfId="1357" priority="130">
      <formula>OR(AND(AX37="",+$C37="Ghana (2012)"),AND(AX37="",+$C37="South Africa (2010)"),AND(AX37="",+$C37="Sri Lanka (2009)"),AND(AX37="",+$C37="Tanzania (2011)"))</formula>
    </cfRule>
  </conditionalFormatting>
  <conditionalFormatting sqref="AX37 AX39">
    <cfRule type="expression" dxfId="1356" priority="131">
      <formula>OR(AND(AX37="",+$C37="Albania (2015)"),AND(AX37="",+$C37="Croatia (2014)"),AND(AX37="",+$C37="Poland (2014)"),AND(AX37="",+$C37="Mexico (2012)"),AND(AX37="",+$C37="Mexico (2014)"),AND(AX37="",+$C37="Panama (2016)"),AND(AX37="",+$C37="Georgia (2013)"),AND(AX37="",+$C37="United States (2011)"),AND(AX37="",+$C37="Bolivia (2009)"),AND(AX37="",+$C37="Colombia (2014)"),AND(AX37="",+$C37="Ecuador (2011)"),AND(AX37="",+$C37="El Salvador (2011)"),AND(AX37="",+$C37="Armenia (2011)"),AND(AX37="",+$C37="Brazil (2009)"),AND(AX37="",+$C37="Costa Rica (2010)"),AND(AX37="",+$C37="Honduras (2011)"),AND(AX37="",+$C37="Guatemala (2011)"),AND(AX37="",+$C37="Indonesia (2012)"),AND(AX37="",+$C37="Mexico (2010)"),AND(AX37="",+$C37="Jordan (2010)"),AND(AX37="",+$C37="Nicaragua (2009)"),AND(AX37="",+$C37="Tunisia (2010)"),AND(AX37="",+$C37="Venezuela (2013)"),AND(AX37="",+$C37="Peru (2009)"),AND(AX37="",+$C37="Peru (2011)"),AND(AX37="",+$C37="United States (2011)"))</formula>
    </cfRule>
  </conditionalFormatting>
  <conditionalFormatting sqref="AX11">
    <cfRule type="expression" dxfId="1355" priority="124">
      <formula>OR(AND(AX11="",+$C11="Ethiopia (2010)"),AND(AX11="",+$C11="Iran (2011)"),AND(AX11="",+$C11="Paraguay (2014) "),AND(AX11="",+$C11="Uganda (2012)"))</formula>
    </cfRule>
    <cfRule type="expression" dxfId="1354" priority="125">
      <formula>OR(AND(AX11="",$C11="Argentina (2012)"))</formula>
    </cfRule>
    <cfRule type="expression" dxfId="1353" priority="126">
      <formula>OR(AND(AX11="",+$C11="Ghana (2012)"),AND(AX11="",+$C11="South Africa (2010)"),AND(AX11="",+$C11="Sri Lanka (2009)"),AND(AX11="",+$C11="Tanzania (2011)"))</formula>
    </cfRule>
  </conditionalFormatting>
  <conditionalFormatting sqref="AX11">
    <cfRule type="expression" dxfId="1352" priority="127">
      <formula>OR(AND(AX11="",+$C11="Albania (2015)"),AND(AX11="",+$C11="Croatia (2014)"),AND(AX11="",+$C11="Poland (2014)"),AND(AX11="",+$C11="Mexico (2012)"),AND(AX11="",+$C11="Mexico (2014)"),AND(AX11="",+$C11="Panama (2016)"),AND(AX11="",+$C11="Georgia (2013)"),AND(AX11="",+$C11="United States (2011)"),AND(AX11="",+$C11="Bolivia (2009)"),AND(AX11="",+$C11="Colombia (2014)"),AND(AX11="",+$C11="Ecuador (2011)"),AND(AX11="",+$C11="El Salvador (2011)"),AND(AX11="",+$C11="Armenia (2011)"),AND(AX11="",+$C11="Brazil (2009)"),AND(AX11="",+$C11="Costa Rica (2010)"),AND(AX11="",+$C11="Honduras (2011)"),AND(AX11="",+$C11="Guatemala (2011)"),AND(AX11="",+$C11="Indonesia (2012)"),AND(AX11="",+$C11="Mexico (2010)"),AND(AX11="",+$C11="Jordan (2010)"),AND(AX11="",+$C11="Nicaragua (2009)"),AND(AX11="",+$C11="Tunisia (2010)"),AND(AX11="",+$C11="Venezuela (2013)"),AND(AX11="",+$C11="Peru (2009)"),AND(AX11="",+$C11="Peru (2011)"),AND(AX11="",+$C11="United States (2011)"))</formula>
    </cfRule>
  </conditionalFormatting>
  <conditionalFormatting sqref="AX12:BA13 AX24:BA25 AX18:BA20 AX15:BA16 AX22:BA22 AX27:BA31 AX33:BA36">
    <cfRule type="expression" dxfId="1351" priority="84">
      <formula>OR(AND(AX12="",+$C12="Ethiopia (2010)"),AND(AX12="",+$C12="Iran (2011)"),AND(AX12="",+$C12="Paraguay (2014) "),AND(AX12="",+$C12="Uganda (2012)"))</formula>
    </cfRule>
    <cfRule type="expression" dxfId="1350" priority="85">
      <formula>OR(AND(AX12="",$C12="Argentina (2012)"))</formula>
    </cfRule>
    <cfRule type="expression" dxfId="1349" priority="86">
      <formula>OR(AND(AX12="",+$C12="Ghana (2012)"),AND(AX12="",+$C12="South Africa (2010)"),AND(AX12="",+$C12="Sri Lanka (2009)"),AND(AX12="",+$C12="Tanzania (2011)"))</formula>
    </cfRule>
  </conditionalFormatting>
  <conditionalFormatting sqref="AX12:BA13 AX24:BA25 AX18:BA20 AX15:BA16 AX22:BA22 AX27:BA31 AX33:BA36">
    <cfRule type="expression" dxfId="1348" priority="87">
      <formula>OR(AND(AX12="",+$C12="Albania (2015)"),AND(AX12="",+$C12="Croatia (2014)"),AND(AX12="",+$C12="Poland (2014)"),AND(AX12="",+$C12="Mexico (2012)"),AND(AX12="",+$C12="Mexico (2014)"),AND(AX12="",+$C12="Panama (2016)"),AND(AX12="",+$C12="Georgia (2013)"),AND(AX12="",+$C12="United States (2011)"),AND(AX12="",+$C12="Bolivia (2009)"),AND(AX12="",+$C12="Colombia (2014)"),AND(AX12="",+$C12="Ecuador (2011)"),AND(AX12="",+$C12="El Salvador (2011)"),AND(AX12="",+$C12="Armenia (2011)"),AND(AX12="",+$C12="Brazil (2009)"),AND(AX12="",+$C12="Costa Rica (2010)"),AND(AX12="",+$C12="Honduras (2011)"),AND(AX12="",+$C12="Guatemala (2011)"),AND(AX12="",+$C12="Indonesia (2012)"),AND(AX12="",+$C12="Mexico (2010)"),AND(AX12="",+$C12="Jordan (2010)"),AND(AX12="",+$C12="Nicaragua (2009)"),AND(AX12="",+$C12="Tunisia (2010)"),AND(AX12="",+$C12="Venezuela (2013)"),AND(AX12="",+$C12="Peru (2009)"),AND(AX12="",+$C12="Peru (2011)"),AND(AX12="",+$C12="United States (2011)"))</formula>
    </cfRule>
  </conditionalFormatting>
  <conditionalFormatting sqref="AX37:BA37 AX39:BA39">
    <cfRule type="expression" dxfId="1347" priority="80">
      <formula>OR(AND(AX37="",+$C37="Ethiopia (2010)"),AND(AX37="",+$C37="Iran (2011)"),AND(AX37="",+$C37="Paraguay (2014) "),AND(AX37="",+$C37="Uganda (2012)"))</formula>
    </cfRule>
    <cfRule type="expression" dxfId="1346" priority="81">
      <formula>OR(AND(AX37="",$C37="Argentina (2012)"))</formula>
    </cfRule>
    <cfRule type="expression" dxfId="1345" priority="82">
      <formula>OR(AND(AX37="",+$C37="Ghana (2012)"),AND(AX37="",+$C37="South Africa (2010)"),AND(AX37="",+$C37="Sri Lanka (2009)"),AND(AX37="",+$C37="Tanzania (2011)"))</formula>
    </cfRule>
  </conditionalFormatting>
  <conditionalFormatting sqref="AX37:BA37 AX39:BA39">
    <cfRule type="expression" dxfId="1344" priority="83">
      <formula>OR(AND(AX37="",+$C37="Albania (2015)"),AND(AX37="",+$C37="Croatia (2014)"),AND(AX37="",+$C37="Poland (2014)"),AND(AX37="",+$C37="Mexico (2012)"),AND(AX37="",+$C37="Mexico (2014)"),AND(AX37="",+$C37="Panama (2016)"),AND(AX37="",+$C37="Georgia (2013)"),AND(AX37="",+$C37="United States (2011)"),AND(AX37="",+$C37="Bolivia (2009)"),AND(AX37="",+$C37="Colombia (2014)"),AND(AX37="",+$C37="Ecuador (2011)"),AND(AX37="",+$C37="El Salvador (2011)"),AND(AX37="",+$C37="Armenia (2011)"),AND(AX37="",+$C37="Brazil (2009)"),AND(AX37="",+$C37="Costa Rica (2010)"),AND(AX37="",+$C37="Honduras (2011)"),AND(AX37="",+$C37="Guatemala (2011)"),AND(AX37="",+$C37="Indonesia (2012)"),AND(AX37="",+$C37="Mexico (2010)"),AND(AX37="",+$C37="Jordan (2010)"),AND(AX37="",+$C37="Nicaragua (2009)"),AND(AX37="",+$C37="Tunisia (2010)"),AND(AX37="",+$C37="Venezuela (2013)"),AND(AX37="",+$C37="Peru (2009)"),AND(AX37="",+$C37="Peru (2011)"),AND(AX37="",+$C37="United States (2011)"))</formula>
    </cfRule>
  </conditionalFormatting>
  <conditionalFormatting sqref="AX11">
    <cfRule type="expression" dxfId="1343" priority="76">
      <formula>OR(AND(AX11="",+$C11="Ethiopia (2010)"),AND(AX11="",+$C11="Iran (2011)"),AND(AX11="",+$C11="Paraguay (2014) "),AND(AX11="",+$C11="Uganda (2012)"))</formula>
    </cfRule>
    <cfRule type="expression" dxfId="1342" priority="77">
      <formula>OR(AND(AX11="",$C11="Argentina (2012)"))</formula>
    </cfRule>
    <cfRule type="expression" dxfId="1341" priority="78">
      <formula>OR(AND(AX11="",+$C11="Ghana (2012)"),AND(AX11="",+$C11="South Africa (2010)"),AND(AX11="",+$C11="Sri Lanka (2009)"),AND(AX11="",+$C11="Tanzania (2011)"))</formula>
    </cfRule>
  </conditionalFormatting>
  <conditionalFormatting sqref="AX11">
    <cfRule type="expression" dxfId="1340" priority="79">
      <formula>OR(AND(AX11="",+$C11="Albania (2015)"),AND(AX11="",+$C11="Croatia (2014)"),AND(AX11="",+$C11="Poland (2014)"),AND(AX11="",+$C11="Mexico (2012)"),AND(AX11="",+$C11="Mexico (2014)"),AND(AX11="",+$C11="Panama (2016)"),AND(AX11="",+$C11="Georgia (2013)"),AND(AX11="",+$C11="United States (2011)"),AND(AX11="",+$C11="Bolivia (2009)"),AND(AX11="",+$C11="Colombia (2014)"),AND(AX11="",+$C11="Ecuador (2011)"),AND(AX11="",+$C11="El Salvador (2011)"),AND(AX11="",+$C11="Armenia (2011)"),AND(AX11="",+$C11="Brazil (2009)"),AND(AX11="",+$C11="Costa Rica (2010)"),AND(AX11="",+$C11="Honduras (2011)"),AND(AX11="",+$C11="Guatemala (2011)"),AND(AX11="",+$C11="Indonesia (2012)"),AND(AX11="",+$C11="Mexico (2010)"),AND(AX11="",+$C11="Jordan (2010)"),AND(AX11="",+$C11="Nicaragua (2009)"),AND(AX11="",+$C11="Tunisia (2010)"),AND(AX11="",+$C11="Venezuela (2013)"),AND(AX11="",+$C11="Peru (2009)"),AND(AX11="",+$C11="Peru (2011)"),AND(AX11="",+$C11="United States (2011)"))</formula>
    </cfRule>
  </conditionalFormatting>
  <conditionalFormatting sqref="BC12:BF13 BC24:BF25 BC18:BF20 BC15:BF16 BC22:BF22 BC27:BF31 BC33:BF37">
    <cfRule type="expression" dxfId="1339" priority="60">
      <formula>OR(AND(BC12="",+$C12="Ethiopia (2010)"),AND(BC12="",+$C12="Iran (2011)"),AND(BC12="",+$C12="Paraguay (2014) "),AND(BC12="",+$C12="Uganda (2012)"))</formula>
    </cfRule>
    <cfRule type="expression" dxfId="1338" priority="61">
      <formula>OR(AND(BC12="",$C12="Argentina (2012)"))</formula>
    </cfRule>
    <cfRule type="expression" dxfId="1337" priority="62">
      <formula>OR(AND(BC12="",+$C12="Ghana (2012)"),AND(BC12="",+$C12="South Africa (2010)"),AND(BC12="",+$C12="Sri Lanka (2009)"),AND(BC12="",+$C12="Tanzania (2011)"))</formula>
    </cfRule>
  </conditionalFormatting>
  <conditionalFormatting sqref="BC12:BF13 BC24:BF25 BC18:BF20 BC15:BF16 BC22:BF22 BC27:BF31 BC33:BF37">
    <cfRule type="expression" dxfId="1336" priority="63">
      <formula>OR(AND(BC12="",+$C12="Albania (2015)"),AND(BC12="",+$C12="Croatia (2014)"),AND(BC12="",+$C12="Poland (2014)"),AND(BC12="",+$C12="Mexico (2012)"),AND(BC12="",+$C12="Mexico (2014)"),AND(BC12="",+$C12="Panama (2016)"),AND(BC12="",+$C12="Georgia (2013)"),AND(BC12="",+$C12="United States (2011)"),AND(BC12="",+$C12="Bolivia (2009)"),AND(BC12="",+$C12="Colombia (2014)"),AND(BC12="",+$C12="Ecuador (2011)"),AND(BC12="",+$C12="El Salvador (2011)"),AND(BC12="",+$C12="Armenia (2011)"),AND(BC12="",+$C12="Brazil (2009)"),AND(BC12="",+$C12="Costa Rica (2010)"),AND(BC12="",+$C12="Honduras (2011)"),AND(BC12="",+$C12="Guatemala (2011)"),AND(BC12="",+$C12="Indonesia (2012)"),AND(BC12="",+$C12="Mexico (2010)"),AND(BC12="",+$C12="Jordan (2010)"),AND(BC12="",+$C12="Nicaragua (2009)"),AND(BC12="",+$C12="Tunisia (2010)"),AND(BC12="",+$C12="Venezuela (2013)"),AND(BC12="",+$C12="Peru (2009)"),AND(BC12="",+$C12="Peru (2011)"),AND(BC12="",+$C12="United States (2011)"))</formula>
    </cfRule>
  </conditionalFormatting>
  <conditionalFormatting sqref="BC12:BC13 BC24:BC25 BC18:BC20 BC15:BC16 BC22 BC27:BC31 BC33:BC36">
    <cfRule type="expression" dxfId="1335" priority="56">
      <formula>OR(AND(BC12="",+$C12="Ethiopia (2010)"),AND(BC12="",+$C12="Iran (2011)"),AND(BC12="",+$C12="Paraguay (2014) "),AND(BC12="",+$C12="Uganda (2012)"))</formula>
    </cfRule>
    <cfRule type="expression" dxfId="1334" priority="57">
      <formula>OR(AND(BC12="",$C12="Argentina (2012)"))</formula>
    </cfRule>
    <cfRule type="expression" dxfId="1333" priority="58">
      <formula>OR(AND(BC12="",+$C12="Ghana (2012)"),AND(BC12="",+$C12="South Africa (2010)"),AND(BC12="",+$C12="Sri Lanka (2009)"),AND(BC12="",+$C12="Tanzania (2011)"))</formula>
    </cfRule>
  </conditionalFormatting>
  <conditionalFormatting sqref="BC12:BC13 BC24:BC25 BC18:BC20 BC15:BC16 BC22 BC27:BC31 BC33:BC36">
    <cfRule type="expression" dxfId="1332" priority="59">
      <formula>OR(AND(BC12="",+$C12="Albania (2015)"),AND(BC12="",+$C12="Croatia (2014)"),AND(BC12="",+$C12="Poland (2014)"),AND(BC12="",+$C12="Mexico (2012)"),AND(BC12="",+$C12="Mexico (2014)"),AND(BC12="",+$C12="Panama (2016)"),AND(BC12="",+$C12="Georgia (2013)"),AND(BC12="",+$C12="United States (2011)"),AND(BC12="",+$C12="Bolivia (2009)"),AND(BC12="",+$C12="Colombia (2014)"),AND(BC12="",+$C12="Ecuador (2011)"),AND(BC12="",+$C12="El Salvador (2011)"),AND(BC12="",+$C12="Armenia (2011)"),AND(BC12="",+$C12="Brazil (2009)"),AND(BC12="",+$C12="Costa Rica (2010)"),AND(BC12="",+$C12="Honduras (2011)"),AND(BC12="",+$C12="Guatemala (2011)"),AND(BC12="",+$C12="Indonesia (2012)"),AND(BC12="",+$C12="Mexico (2010)"),AND(BC12="",+$C12="Jordan (2010)"),AND(BC12="",+$C12="Nicaragua (2009)"),AND(BC12="",+$C12="Tunisia (2010)"),AND(BC12="",+$C12="Venezuela (2013)"),AND(BC12="",+$C12="Peru (2009)"),AND(BC12="",+$C12="Peru (2011)"),AND(BC12="",+$C12="United States (2011)"))</formula>
    </cfRule>
  </conditionalFormatting>
  <conditionalFormatting sqref="BC37 BC39">
    <cfRule type="expression" dxfId="1331" priority="52">
      <formula>OR(AND(BC37="",+$C37="Ethiopia (2010)"),AND(BC37="",+$C37="Iran (2011)"),AND(BC37="",+$C37="Paraguay (2014) "),AND(BC37="",+$C37="Uganda (2012)"))</formula>
    </cfRule>
    <cfRule type="expression" dxfId="1330" priority="53">
      <formula>OR(AND(BC37="",$C37="Argentina (2012)"))</formula>
    </cfRule>
    <cfRule type="expression" dxfId="1329" priority="54">
      <formula>OR(AND(BC37="",+$C37="Ghana (2012)"),AND(BC37="",+$C37="South Africa (2010)"),AND(BC37="",+$C37="Sri Lanka (2009)"),AND(BC37="",+$C37="Tanzania (2011)"))</formula>
    </cfRule>
  </conditionalFormatting>
  <conditionalFormatting sqref="BC37 BC39">
    <cfRule type="expression" dxfId="1328" priority="55">
      <formula>OR(AND(BC37="",+$C37="Albania (2015)"),AND(BC37="",+$C37="Croatia (2014)"),AND(BC37="",+$C37="Poland (2014)"),AND(BC37="",+$C37="Mexico (2012)"),AND(BC37="",+$C37="Mexico (2014)"),AND(BC37="",+$C37="Panama (2016)"),AND(BC37="",+$C37="Georgia (2013)"),AND(BC37="",+$C37="United States (2011)"),AND(BC37="",+$C37="Bolivia (2009)"),AND(BC37="",+$C37="Colombia (2014)"),AND(BC37="",+$C37="Ecuador (2011)"),AND(BC37="",+$C37="El Salvador (2011)"),AND(BC37="",+$C37="Armenia (2011)"),AND(BC37="",+$C37="Brazil (2009)"),AND(BC37="",+$C37="Costa Rica (2010)"),AND(BC37="",+$C37="Honduras (2011)"),AND(BC37="",+$C37="Guatemala (2011)"),AND(BC37="",+$C37="Indonesia (2012)"),AND(BC37="",+$C37="Mexico (2010)"),AND(BC37="",+$C37="Jordan (2010)"),AND(BC37="",+$C37="Nicaragua (2009)"),AND(BC37="",+$C37="Tunisia (2010)"),AND(BC37="",+$C37="Venezuela (2013)"),AND(BC37="",+$C37="Peru (2009)"),AND(BC37="",+$C37="Peru (2011)"),AND(BC37="",+$C37="United States (2011)"))</formula>
    </cfRule>
  </conditionalFormatting>
  <conditionalFormatting sqref="BC11">
    <cfRule type="expression" dxfId="1327" priority="48">
      <formula>OR(AND(BC11="",+$C11="Ethiopia (2010)"),AND(BC11="",+$C11="Iran (2011)"),AND(BC11="",+$C11="Paraguay (2014) "),AND(BC11="",+$C11="Uganda (2012)"))</formula>
    </cfRule>
    <cfRule type="expression" dxfId="1326" priority="49">
      <formula>OR(AND(BC11="",$C11="Argentina (2012)"))</formula>
    </cfRule>
    <cfRule type="expression" dxfId="1325" priority="50">
      <formula>OR(AND(BC11="",+$C11="Ghana (2012)"),AND(BC11="",+$C11="South Africa (2010)"),AND(BC11="",+$C11="Sri Lanka (2009)"),AND(BC11="",+$C11="Tanzania (2011)"))</formula>
    </cfRule>
  </conditionalFormatting>
  <conditionalFormatting sqref="BC11">
    <cfRule type="expression" dxfId="1324" priority="51">
      <formula>OR(AND(BC11="",+$C11="Albania (2015)"),AND(BC11="",+$C11="Croatia (2014)"),AND(BC11="",+$C11="Poland (2014)"),AND(BC11="",+$C11="Mexico (2012)"),AND(BC11="",+$C11="Mexico (2014)"),AND(BC11="",+$C11="Panama (2016)"),AND(BC11="",+$C11="Georgia (2013)"),AND(BC11="",+$C11="United States (2011)"),AND(BC11="",+$C11="Bolivia (2009)"),AND(BC11="",+$C11="Colombia (2014)"),AND(BC11="",+$C11="Ecuador (2011)"),AND(BC11="",+$C11="El Salvador (2011)"),AND(BC11="",+$C11="Armenia (2011)"),AND(BC11="",+$C11="Brazil (2009)"),AND(BC11="",+$C11="Costa Rica (2010)"),AND(BC11="",+$C11="Honduras (2011)"),AND(BC11="",+$C11="Guatemala (2011)"),AND(BC11="",+$C11="Indonesia (2012)"),AND(BC11="",+$C11="Mexico (2010)"),AND(BC11="",+$C11="Jordan (2010)"),AND(BC11="",+$C11="Nicaragua (2009)"),AND(BC11="",+$C11="Tunisia (2010)"),AND(BC11="",+$C11="Venezuela (2013)"),AND(BC11="",+$C11="Peru (2009)"),AND(BC11="",+$C11="Peru (2011)"),AND(BC11="",+$C11="United States (2011)"))</formula>
    </cfRule>
  </conditionalFormatting>
  <conditionalFormatting sqref="BC12:BF13 BC24:BF25 BC18:BF20 BC15:BF16 BC22:BF22 BC27:BF31 BC33:BF36">
    <cfRule type="expression" dxfId="1323" priority="44">
      <formula>OR(AND(BC12="",+$C12="Ethiopia (2010)"),AND(BC12="",+$C12="Iran (2011)"),AND(BC12="",+$C12="Paraguay (2014) "),AND(BC12="",+$C12="Uganda (2012)"))</formula>
    </cfRule>
    <cfRule type="expression" dxfId="1322" priority="45">
      <formula>OR(AND(BC12="",$C12="Argentina (2012)"))</formula>
    </cfRule>
    <cfRule type="expression" dxfId="1321" priority="46">
      <formula>OR(AND(BC12="",+$C12="Ghana (2012)"),AND(BC12="",+$C12="South Africa (2010)"),AND(BC12="",+$C12="Sri Lanka (2009)"),AND(BC12="",+$C12="Tanzania (2011)"))</formula>
    </cfRule>
  </conditionalFormatting>
  <conditionalFormatting sqref="BC12:BF13 BC24:BF25 BC18:BF20 BC15:BF16 BC22:BF22 BC27:BF31 BC33:BF36">
    <cfRule type="expression" dxfId="1320" priority="47">
      <formula>OR(AND(BC12="",+$C12="Albania (2015)"),AND(BC12="",+$C12="Croatia (2014)"),AND(BC12="",+$C12="Poland (2014)"),AND(BC12="",+$C12="Mexico (2012)"),AND(BC12="",+$C12="Mexico (2014)"),AND(BC12="",+$C12="Panama (2016)"),AND(BC12="",+$C12="Georgia (2013)"),AND(BC12="",+$C12="United States (2011)"),AND(BC12="",+$C12="Bolivia (2009)"),AND(BC12="",+$C12="Colombia (2014)"),AND(BC12="",+$C12="Ecuador (2011)"),AND(BC12="",+$C12="El Salvador (2011)"),AND(BC12="",+$C12="Armenia (2011)"),AND(BC12="",+$C12="Brazil (2009)"),AND(BC12="",+$C12="Costa Rica (2010)"),AND(BC12="",+$C12="Honduras (2011)"),AND(BC12="",+$C12="Guatemala (2011)"),AND(BC12="",+$C12="Indonesia (2012)"),AND(BC12="",+$C12="Mexico (2010)"),AND(BC12="",+$C12="Jordan (2010)"),AND(BC12="",+$C12="Nicaragua (2009)"),AND(BC12="",+$C12="Tunisia (2010)"),AND(BC12="",+$C12="Venezuela (2013)"),AND(BC12="",+$C12="Peru (2009)"),AND(BC12="",+$C12="Peru (2011)"),AND(BC12="",+$C12="United States (2011)"))</formula>
    </cfRule>
  </conditionalFormatting>
  <conditionalFormatting sqref="BC37:BF37 BC39:BF39">
    <cfRule type="expression" dxfId="1319" priority="40">
      <formula>OR(AND(BC37="",+$C37="Ethiopia (2010)"),AND(BC37="",+$C37="Iran (2011)"),AND(BC37="",+$C37="Paraguay (2014) "),AND(BC37="",+$C37="Uganda (2012)"))</formula>
    </cfRule>
    <cfRule type="expression" dxfId="1318" priority="41">
      <formula>OR(AND(BC37="",$C37="Argentina (2012)"))</formula>
    </cfRule>
    <cfRule type="expression" dxfId="1317" priority="42">
      <formula>OR(AND(BC37="",+$C37="Ghana (2012)"),AND(BC37="",+$C37="South Africa (2010)"),AND(BC37="",+$C37="Sri Lanka (2009)"),AND(BC37="",+$C37="Tanzania (2011)"))</formula>
    </cfRule>
  </conditionalFormatting>
  <conditionalFormatting sqref="BC37:BF37 BC39:BF39">
    <cfRule type="expression" dxfId="1316" priority="43">
      <formula>OR(AND(BC37="",+$C37="Albania (2015)"),AND(BC37="",+$C37="Croatia (2014)"),AND(BC37="",+$C37="Poland (2014)"),AND(BC37="",+$C37="Mexico (2012)"),AND(BC37="",+$C37="Mexico (2014)"),AND(BC37="",+$C37="Panama (2016)"),AND(BC37="",+$C37="Georgia (2013)"),AND(BC37="",+$C37="United States (2011)"),AND(BC37="",+$C37="Bolivia (2009)"),AND(BC37="",+$C37="Colombia (2014)"),AND(BC37="",+$C37="Ecuador (2011)"),AND(BC37="",+$C37="El Salvador (2011)"),AND(BC37="",+$C37="Armenia (2011)"),AND(BC37="",+$C37="Brazil (2009)"),AND(BC37="",+$C37="Costa Rica (2010)"),AND(BC37="",+$C37="Honduras (2011)"),AND(BC37="",+$C37="Guatemala (2011)"),AND(BC37="",+$C37="Indonesia (2012)"),AND(BC37="",+$C37="Mexico (2010)"),AND(BC37="",+$C37="Jordan (2010)"),AND(BC37="",+$C37="Nicaragua (2009)"),AND(BC37="",+$C37="Tunisia (2010)"),AND(BC37="",+$C37="Venezuela (2013)"),AND(BC37="",+$C37="Peru (2009)"),AND(BC37="",+$C37="Peru (2011)"),AND(BC37="",+$C37="United States (2011)"))</formula>
    </cfRule>
  </conditionalFormatting>
  <conditionalFormatting sqref="BC11">
    <cfRule type="expression" dxfId="1315" priority="36">
      <formula>OR(AND(BC11="",+$C11="Ethiopia (2010)"),AND(BC11="",+$C11="Iran (2011)"),AND(BC11="",+$C11="Paraguay (2014) "),AND(BC11="",+$C11="Uganda (2012)"))</formula>
    </cfRule>
    <cfRule type="expression" dxfId="1314" priority="37">
      <formula>OR(AND(BC11="",$C11="Argentina (2012)"))</formula>
    </cfRule>
    <cfRule type="expression" dxfId="1313" priority="38">
      <formula>OR(AND(BC11="",+$C11="Ghana (2012)"),AND(BC11="",+$C11="South Africa (2010)"),AND(BC11="",+$C11="Sri Lanka (2009)"),AND(BC11="",+$C11="Tanzania (2011)"))</formula>
    </cfRule>
  </conditionalFormatting>
  <conditionalFormatting sqref="BC11">
    <cfRule type="expression" dxfId="1312" priority="39">
      <formula>OR(AND(BC11="",+$C11="Albania (2015)"),AND(BC11="",+$C11="Croatia (2014)"),AND(BC11="",+$C11="Poland (2014)"),AND(BC11="",+$C11="Mexico (2012)"),AND(BC11="",+$C11="Mexico (2014)"),AND(BC11="",+$C11="Panama (2016)"),AND(BC11="",+$C11="Georgia (2013)"),AND(BC11="",+$C11="United States (2011)"),AND(BC11="",+$C11="Bolivia (2009)"),AND(BC11="",+$C11="Colombia (2014)"),AND(BC11="",+$C11="Ecuador (2011)"),AND(BC11="",+$C11="El Salvador (2011)"),AND(BC11="",+$C11="Armenia (2011)"),AND(BC11="",+$C11="Brazil (2009)"),AND(BC11="",+$C11="Costa Rica (2010)"),AND(BC11="",+$C11="Honduras (2011)"),AND(BC11="",+$C11="Guatemala (2011)"),AND(BC11="",+$C11="Indonesia (2012)"),AND(BC11="",+$C11="Mexico (2010)"),AND(BC11="",+$C11="Jordan (2010)"),AND(BC11="",+$C11="Nicaragua (2009)"),AND(BC11="",+$C11="Tunisia (2010)"),AND(BC11="",+$C11="Venezuela (2013)"),AND(BC11="",+$C11="Peru (2009)"),AND(BC11="",+$C11="Peru (2011)"),AND(BC11="",+$C11="United States (2011)"))</formula>
    </cfRule>
  </conditionalFormatting>
  <conditionalFormatting sqref="F58">
    <cfRule type="expression" dxfId="1311" priority="23">
      <formula>OR(AND(F58="",$B58="Croatia (2014)"),AND(F58="",$B58="Poland (2014)"),AND(F58="",$B58="Albania (2015)"),AND(F58="",$B58="United States (2011)"),AND(F58="",$B58="Costa Rica (2010)"),AND(F58="",$B58="Panama (2016)"),AND(F58="",$B58="Paraguay (2014) "),AND(F58="",$B58="Peru (2009)"),AND(F58="",$B58="Peru (2011)"),AND(F58="",$B58="Tanzania (2011)"),AND(F58="",$B58="Uganda (2012)"),AND(F58="",$B58="Venezuela (2013)"),AND(F58="",$B58="Mexico (2014)"),AND(F58="",$B58="Iran (2011)"),AND(F58="",$B58="Ghana (2012)"),AND(F58="",$B58="El Salvador (2011)"),AND(F58="",$B58="Ethiopia (2010)"),AND(F58="",$B58="Colombia (2014)"),AND(F58="",$B58="Bolivia (2009)"),AND(F58="",$B58="Dominican Republic (2013)"),AND(F58="",$B58="Mexico (2010)"),AND(F58="",$B58="India (2011)"),AND(F58="",$B58="China (2014)"))</formula>
    </cfRule>
  </conditionalFormatting>
  <conditionalFormatting sqref="F51">
    <cfRule type="expression" dxfId="1310" priority="22">
      <formula>OR(AND(F51="",$B51="Croatia (2014)"),AND(F51="",$B51="Poland (2014)"),AND(F51="",$B51="Albania (2015)"),AND(F51="",$B51="United States (2011)"),AND(F51="",$B51="Costa Rica (2010)"),AND(F51="",$B51="Panama (2016)"),AND(F51="",$B51="Paraguay (2014) "),AND(F51="",$B51="Peru (2009)"),AND(F51="",$B51="Peru (2011)"),AND(F51="",$B51="Tanzania (2011)"),AND(F51="",$B51="Uganda (2012)"),AND(F51="",$B51="Venezuela (2013)"),AND(F51="",$B51="Mexico (2014)"),AND(F51="",$B51="Iran (2011)"),AND(F51="",$B51="Ghana (2012)"),AND(F51="",$B51="El Salvador (2011)"),AND(F51="",$B51="Ethiopia (2010)"),AND(F51="",$B51="Colombia (2014)"),AND(F51="",$B51="Bolivia (2009)"),AND(F51="",$B51="Dominican Republic (2013)"),AND(F51="",$B51="Mexico (2010)"),AND(F51="",$B51="India (2011)"),AND(F51="",$B51="China (2014)"))</formula>
    </cfRule>
  </conditionalFormatting>
  <conditionalFormatting sqref="F45">
    <cfRule type="expression" dxfId="1309" priority="21">
      <formula>OR(AND(F45="",$B45="Croatia (2014)"),AND(F45="",$B45="Poland (2014)"),AND(F45="",$B45="Albania (2015)"),AND(F45="",$B45="United States (2011)"),AND(F45="",$B45="Costa Rica (2010)"),AND(F45="",$B45="Panama (2016)"),AND(F45="",$B45="Paraguay (2014) "),AND(F45="",$B45="Peru (2009)"),AND(F45="",$B45="Peru (2011)"),AND(F45="",$B45="Tanzania (2011)"),AND(F45="",$B45="Uganda (2012)"),AND(F45="",$B45="Venezuela (2013)"),AND(F45="",$B45="Mexico (2014)"),AND(F45="",$B45="Iran (2011)"),AND(F45="",$B45="Ghana (2012)"),AND(F45="",$B45="El Salvador (2011)"),AND(F45="",$B45="Ethiopia (2010)"),AND(F45="",$B45="Colombia (2014)"),AND(F45="",$B45="Bolivia (2009)"),AND(F45="",$B45="Dominican Republic (2013)"),AND(F45="",$B45="Mexico (2010)"),AND(F45="",$B45="India (2011)"),AND(F45="",$B45="China (2014)"))</formula>
    </cfRule>
  </conditionalFormatting>
  <conditionalFormatting sqref="F42:F43">
    <cfRule type="expression" dxfId="1308" priority="20">
      <formula>OR(AND(F42="",$B42="Croatia (2014)"),AND(F42="",$B42="Poland (2014)"),AND(F42="",$B42="Albania (2015)"),AND(F42="",$B42="United States (2011)"),AND(F42="",$B42="Costa Rica (2010)"),AND(F42="",$B42="Panama (2016)"),AND(F42="",$B42="Paraguay (2014) "),AND(F42="",$B42="Peru (2009)"),AND(F42="",$B42="Peru (2011)"),AND(F42="",$B42="Tanzania (2011)"),AND(F42="",$B42="Uganda (2012)"),AND(F42="",$B42="Venezuela (2013)"),AND(F42="",$B42="Mexico (2014)"),AND(F42="",$B42="Iran (2011)"),AND(F42="",$B42="Ghana (2012)"),AND(F42="",$B42="El Salvador (2011)"),AND(F42="",$B42="Ethiopia (2010)"),AND(F42="",$B42="Colombia (2014)"),AND(F42="",$B42="Bolivia (2009)"),AND(F42="",$B42="Dominican Republic (2013)"),AND(F42="",$B42="Mexico (2010)"),AND(F42="",$B42="India (2011)"),AND(F42="",$B42="China (2014)"))</formula>
    </cfRule>
  </conditionalFormatting>
  <conditionalFormatting sqref="F38">
    <cfRule type="expression" dxfId="1307" priority="19">
      <formula>OR(AND(F38="",$B38="Croatia (2014)"),AND(F38="",$B38="Poland (2014)"),AND(F38="",$B38="Albania (2015)"),AND(F38="",$B38="United States (2011)"),AND(F38="",$B38="Costa Rica (2010)"),AND(F38="",$B38="Panama (2016)"),AND(F38="",$B38="Paraguay (2014) "),AND(F38="",$B38="Peru (2009)"),AND(F38="",$B38="Peru (2011)"),AND(F38="",$B38="Tanzania (2011)"),AND(F38="",$B38="Uganda (2012)"),AND(F38="",$B38="Venezuela (2013)"),AND(F38="",$B38="Mexico (2014)"),AND(F38="",$B38="Iran (2011)"),AND(F38="",$B38="Ghana (2012)"),AND(F38="",$B38="El Salvador (2011)"),AND(F38="",$B38="Ethiopia (2010)"),AND(F38="",$B38="Colombia (2014)"),AND(F38="",$B38="Bolivia (2009)"),AND(F38="",$B38="Dominican Republic (2013)"),AND(F38="",$B38="Mexico (2010)"),AND(F38="",$B38="India (2011)"),AND(F38="",$B38="China (2014)"))</formula>
    </cfRule>
  </conditionalFormatting>
  <conditionalFormatting sqref="F32">
    <cfRule type="expression" dxfId="1306" priority="18">
      <formula>OR(AND(F32="",$B32="Croatia (2014)"),AND(F32="",$B32="Poland (2014)"),AND(F32="",$B32="Albania (2015)"),AND(F32="",$B32="United States (2011)"),AND(F32="",$B32="Costa Rica (2010)"),AND(F32="",$B32="Panama (2016)"),AND(F32="",$B32="Paraguay (2014) "),AND(F32="",$B32="Peru (2009)"),AND(F32="",$B32="Peru (2011)"),AND(F32="",$B32="Tanzania (2011)"),AND(F32="",$B32="Uganda (2012)"),AND(F32="",$B32="Venezuela (2013)"),AND(F32="",$B32="Mexico (2014)"),AND(F32="",$B32="Iran (2011)"),AND(F32="",$B32="Ghana (2012)"),AND(F32="",$B32="El Salvador (2011)"),AND(F32="",$B32="Ethiopia (2010)"),AND(F32="",$B32="Colombia (2014)"),AND(F32="",$B32="Bolivia (2009)"),AND(F32="",$B32="Dominican Republic (2013)"),AND(F32="",$B32="Mexico (2010)"),AND(F32="",$B32="India (2011)"),AND(F32="",$B32="China (2014)"))</formula>
    </cfRule>
  </conditionalFormatting>
  <conditionalFormatting sqref="F26">
    <cfRule type="expression" dxfId="1305" priority="17">
      <formula>OR(AND(F26="",$B26="Croatia (2014)"),AND(F26="",$B26="Poland (2014)"),AND(F26="",$B26="Albania (2015)"),AND(F26="",$B26="United States (2011)"),AND(F26="",$B26="Costa Rica (2010)"),AND(F26="",$B26="Panama (2016)"),AND(F26="",$B26="Paraguay (2014) "),AND(F26="",$B26="Peru (2009)"),AND(F26="",$B26="Peru (2011)"),AND(F26="",$B26="Tanzania (2011)"),AND(F26="",$B26="Uganda (2012)"),AND(F26="",$B26="Venezuela (2013)"),AND(F26="",$B26="Mexico (2014)"),AND(F26="",$B26="Iran (2011)"),AND(F26="",$B26="Ghana (2012)"),AND(F26="",$B26="El Salvador (2011)"),AND(F26="",$B26="Ethiopia (2010)"),AND(F26="",$B26="Colombia (2014)"),AND(F26="",$B26="Bolivia (2009)"),AND(F26="",$B26="Dominican Republic (2013)"),AND(F26="",$B26="Mexico (2010)"),AND(F26="",$B26="India (2011)"),AND(F26="",$B26="China (2014)"))</formula>
    </cfRule>
  </conditionalFormatting>
  <conditionalFormatting sqref="F21">
    <cfRule type="expression" dxfId="1304" priority="16">
      <formula>OR(AND(F21="",$B21="Croatia (2014)"),AND(F21="",$B21="Poland (2014)"),AND(F21="",$B21="Albania (2015)"),AND(F21="",$B21="United States (2011)"),AND(F21="",$B21="Costa Rica (2010)"),AND(F21="",$B21="Panama (2016)"),AND(F21="",$B21="Paraguay (2014) "),AND(F21="",$B21="Peru (2009)"),AND(F21="",$B21="Peru (2011)"),AND(F21="",$B21="Tanzania (2011)"),AND(F21="",$B21="Uganda (2012)"),AND(F21="",$B21="Venezuela (2013)"),AND(F21="",$B21="Mexico (2014)"),AND(F21="",$B21="Iran (2011)"),AND(F21="",$B21="Ghana (2012)"),AND(F21="",$B21="El Salvador (2011)"),AND(F21="",$B21="Ethiopia (2010)"),AND(F21="",$B21="Colombia (2014)"),AND(F21="",$B21="Bolivia (2009)"),AND(F21="",$B21="Dominican Republic (2013)"),AND(F21="",$B21="Mexico (2010)"),AND(F21="",$B21="India (2011)"),AND(F21="",$B21="China (2014)"))</formula>
    </cfRule>
  </conditionalFormatting>
  <conditionalFormatting sqref="F14">
    <cfRule type="expression" dxfId="1303" priority="15">
      <formula>OR(AND(F14="",$B14="Croatia (2014)"),AND(F14="",$B14="Poland (2014)"),AND(F14="",$B14="Albania (2015)"),AND(F14="",$B14="United States (2011)"),AND(F14="",$B14="Costa Rica (2010)"),AND(F14="",$B14="Panama (2016)"),AND(F14="",$B14="Paraguay (2014) "),AND(F14="",$B14="Peru (2009)"),AND(F14="",$B14="Peru (2011)"),AND(F14="",$B14="Tanzania (2011)"),AND(F14="",$B14="Uganda (2012)"),AND(F14="",$B14="Venezuela (2013)"),AND(F14="",$B14="Mexico (2014)"),AND(F14="",$B14="Iran (2011)"),AND(F14="",$B14="Ghana (2012)"),AND(F14="",$B14="El Salvador (2011)"),AND(F14="",$B14="Ethiopia (2010)"),AND(F14="",$B14="Colombia (2014)"),AND(F14="",$B14="Bolivia (2009)"),AND(F14="",$B14="Dominican Republic (2013)"),AND(F14="",$B14="Mexico (2010)"),AND(F14="",$B14="India (2011)"),AND(F14="",$B14="China (2014)"))</formula>
    </cfRule>
  </conditionalFormatting>
  <conditionalFormatting sqref="T38:W38 Y38:AB38 T51:W51 Y51:AB51 T58:W58 Y58:AB58 T45:W45 Y45:AB45 T42:W43 Y42:AB43 T32:W32 Y32:AB32 T26:W26 Y26:AB26 T21:W21 Y21:AB21 T14:W14 Y14:AB14 O38:R38 O51:R51 O58:R58 O45:R45 O42:R43 O32:R32 O26:R26 O21:R21 O14:R14">
    <cfRule type="expression" dxfId="1302" priority="13">
      <formula>AND(O14="",+$C14="Ethiopia (2010)")</formula>
    </cfRule>
    <cfRule type="expression" dxfId="1301" priority="14">
      <formula>OR(AND(O14="",+$C14="Albania (2015)"),AND(O14="",+$C14="Croatia (2014)"),AND(O14="",+$C14="Poland (2014)"),AND(O14="",+$C14="United States (2011)"),AND(O14="",+$C14="Bolivia (2009)"),AND(O14="",+$C14="Colombia (2014)"),AND(O14="",+$C14="El Salvador (2011)"),AND(O14="",+$C14="Georgia (2013)"),AND(O14="",+$C14="Mexico (2012)"),AND(O14="",+$C14="Mexico (2014)"),AND(O14="",+$C14="Panama (2016)"),AND(O14="",+$C14="Peru (2009)"),AND(O14="",+$C14="Peru (2011)"))</formula>
    </cfRule>
  </conditionalFormatting>
  <conditionalFormatting sqref="T38:W38 Y38:AB38 AI38:AL38 AN38:AQ38 AX38:BA38 BC38:BF38 T51:W51 Y51:AB51 AI51:AL51 AN51:AQ51 AX51:BA51 BC51:BF51 T58:W58 Y58:AB58 AI58:AL58 AN58:AQ58 AX58:BA58 BC58:BF58 T45:W45 Y45:AB45 AI45:AL45 AN45:AQ45 AX45:BA45 BC45:BF45 T42:W43 Y42:AB43 AI42:AL43 AN42:AQ43 AX42:BA43 BC42:BF43 T32:W32 Y32:AB32 AI32:AL32 AN32:AQ32 AX32:BA32 BC32:BF32 T26:W26 Y26:AB26 AI26:AL26 AN26:AQ26 AX26:BA26 BC26:BF26 T21:W21 Y21:AB21 AI21:AL21 AN21:AQ21 AX21:BA21 BC21:BF21 T14:W14 Y14:AB14 AI14:AL14 AN14:AQ14 AX14:BA14 BC14:BF14 O38:R38 O51:R51 O58:R58 O45:R45 O42:R43 O32:R32 O26:R26 O21:R21 O14:R14 AD38:AG38 AD51:AG51 AD58:AG58 AD45:AG45 AD42:AG43 AD32:AG32 AD26:AG26 AD21:AG21 AD14:AG14 AS38:AV38 AS51:AV51 AS58:AV58 AS45:AV45 AS42:AV43 AS32:AV32 AS26:AV26 AS21:AV21 AS14:AV14">
    <cfRule type="expression" dxfId="1300" priority="10">
      <formula>AND(O14="",+$C14="Argentina (2012)")</formula>
    </cfRule>
  </conditionalFormatting>
  <conditionalFormatting sqref="AI38:AL38 AN38:AQ38 AX38:BA38 BC38:BF38 AI51:AL51 AN51:AQ51 AX51:BA51 BC51:BF51 AI58:AL58 AN58:AQ58 AX58:BA58 BC58:BF58 AI45:AL45 AN45:AQ45 AX45:BA45 BC45:BF45 AI42:AL43 AN42:AQ43 AX42:BA43 BC42:BF43 AI32:AL32 AN32:AQ32 AX32:BA32 BC32:BF32 AI26:AL26 AN26:AQ26 AX26:BA26 BC26:BF26 AI21:AL21 AN21:AQ21 AX21:BA21 BC21:BF21 AI14:AL14 AN14:AQ14 AX14:BA14 BC14:BF14 AD38:AG38 AD51:AG51 AD58:AG58 AD45:AG45 AD42:AG43 AD32:AG32 AD26:AG26 AD21:AG21 AD14:AG14 AS38:AV38 AS51:AV51 AS58:AV58 AS45:AV45 AS42:AV43 AS32:AV32 AS26:AV26 AS21:AV21 AS14:AV14">
    <cfRule type="expression" dxfId="1299" priority="11">
      <formula>AND(AD14="",+$C14="Ethiopia (2010)")</formula>
    </cfRule>
    <cfRule type="expression" dxfId="1298" priority="12">
      <formula>OR(AND(AD14="",+$C14="Albania (2015)"),AND(AD14="",+$C14="Croatia (2014)"),AND(AD14="",+$C14="Poland (2014)"),AND(AD14="",+$C14="United States (2011)"),AND(AD14="",+$C14="Bolivia (2009)"),AND(AD14="",+$C14="Colombia (2014)"),AND(AD14="",+$C14="El Salvador (2011)"),AND(AD14="",+$C14="Georgia (2013)"),AND(AD14="",+$C14="Mexico (2012)"),AND(AD14="",+$C14="Mexico (2014)"),AND(AD14="",+$C14="Panama (2016)"),AND(AD14="",+$C14="Peru (2009)"),AND(AD14="",+$C14="Peru (2011)"))</formula>
    </cfRule>
  </conditionalFormatting>
  <conditionalFormatting sqref="G27">
    <cfRule type="expression" dxfId="1297" priority="5">
      <formula>AND(G27="",+$C27="Argentina (2012)")</formula>
    </cfRule>
    <cfRule type="expression" dxfId="1296" priority="6">
      <formula>AND(G27="",+$C27="South Africa (2010)")</formula>
    </cfRule>
  </conditionalFormatting>
  <conditionalFormatting sqref="G27">
    <cfRule type="expression" dxfId="1295" priority="4">
      <formula>OR(AND(G27="",$C27="Indonesia (2012)"),AND(G27="",$C27="Poland (2014)"),AND(G27="",$C27="Croatia (2014)"),AND(G27="",$C27="Albania (2015)"),AND(G27="",$C27="United States (2011)"),AND(G27="",$C27="Armenia (2011)"),AND(G27="",$C27="Bolivia (2009)"),AND(G27="",$C27="Brazil (2009)"),AND(G27="",$C27="Colombia (2010)"),AND(G27="",$C27="Colombia (2014)"),AND(G27="",$C27="Costa Rica (2010)"),AND(G27="",$C27="Dominican Republic (2013)"),AND(G27="",$C27="Ecuador (2011)"),AND(G27="",$C27="El Salvador (2011)"),AND(G27="",$C27="Ethiopia (2010)"),AND(G27="",$C27="Ghana (2012)"),AND(G27="",$C27="Guatemala (2011)"),AND(G27="",$C27="Honduras (2011)"),AND(G27="",$C27="Iran (2011)"),AND(G27="",$C27="Jordan (2010)"),AND(G27="",$C27="Mexico (2010)"),AND(G27="",$C27="Mexico (2012)"),AND(G27="",$C27="Mexico (2014)"),AND(G27="",$C27="Nicaragua (2009)"),AND(G27="",$C27="Panama (2016)"),AND(G27="",$C27="Peru (2009)"),AND(G27="",$C27="Peru (2011)"),AND(G27="",$C27="Russia (2010)"),AND(G27="",$C27="Tanzania (2011)"),AND(G27="",$C27="Tunisia (2010)"),AND(G27="",$C27="Uganda (2012)"),AND(G27="",$C27="Uruguay (2009)"),AND(G27="",$C27="Venezuela (2013)"),AND(G27="",$C27="India (2011)"),AND(G27="",$C27="China (2014)"),AND(G27="",$C27="Mexico (2010)"),AND(G27="",$C27="Iran (2011)"),AND(G27="",$C27="Sri Lanka (2009)"),AND(G27="",$C27="Georgia (2013)"))</formula>
    </cfRule>
  </conditionalFormatting>
  <conditionalFormatting sqref="M27">
    <cfRule type="expression" dxfId="1294" priority="2">
      <formula>AND(M27="",+$C27="Argentina (2012)")</formula>
    </cfRule>
    <cfRule type="expression" dxfId="1293" priority="3">
      <formula>AND(M27="",+$C27="South Africa (2010)")</formula>
    </cfRule>
  </conditionalFormatting>
  <conditionalFormatting sqref="M27">
    <cfRule type="expression" dxfId="1292" priority="1">
      <formula>OR(AND(M27="",$C27="Indonesia (2012)"),AND(M27="",$C27="Poland (2014)"),AND(M27="",$C27="Croatia (2014)"),AND(M27="",$C27="Albania (2015)"),AND(M27="",$C27="United States (2011)"),AND(M27="",$C27="Armenia (2011)"),AND(M27="",$C27="Bolivia (2009)"),AND(M27="",$C27="Brazil (2009)"),AND(M27="",$C27="Colombia (2010)"),AND(M27="",$C27="Colombia (2014)"),AND(M27="",$C27="Costa Rica (2010)"),AND(M27="",$C27="Dominican Republic (2013)"),AND(M27="",$C27="Ecuador (2011)"),AND(M27="",$C27="El Salvador (2011)"),AND(M27="",$C27="Ethiopia (2010)"),AND(M27="",$C27="Ghana (2012)"),AND(M27="",$C27="Guatemala (2011)"),AND(M27="",$C27="Honduras (2011)"),AND(M27="",$C27="Iran (2011)"),AND(M27="",$C27="Jordan (2010)"),AND(M27="",$C27="Mexico (2010)"),AND(M27="",$C27="Mexico (2012)"),AND(M27="",$C27="Mexico (2014)"),AND(M27="",$C27="Nicaragua (2009)"),AND(M27="",$C27="Panama (2016)"),AND(M27="",$C27="Peru (2009)"),AND(M27="",$C27="Peru (2011)"),AND(M27="",$C27="Russia (2010)"),AND(M27="",$C27="Tanzania (2011)"),AND(M27="",$C27="Tunisia (2010)"),AND(M27="",$C27="Uganda (2012)"),AND(M27="",$C27="Uruguay (2009)"),AND(M27="",$C27="Venezuela (2013)"),AND(M27="",$C27="India (2011)"),AND(M27="",$C27="China (2014)"),AND(M27="",$C27="Mexico (2010)"),AND(M27="",$C27="Iran (2011)"),AND(M27="",$C27="Sri Lanka (2009)"),AND(M27="",$C27="Georgia (2013)"))</formula>
    </cfRule>
  </conditionalFormatting>
  <hyperlinks>
    <hyperlink ref="A1" location="Contents!A1" display="Go to Contents" xr:uid="{44F81600-5EBB-44A2-A178-AEC2BAFDDD54}"/>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FF0000"/>
    <pageSetUpPr autoPageBreaks="0"/>
  </sheetPr>
  <dimension ref="A1:BN141"/>
  <sheetViews>
    <sheetView showGridLines="0" zoomScale="75" zoomScaleNormal="94" workbookViewId="0">
      <selection activeCell="L2" sqref="L2"/>
    </sheetView>
  </sheetViews>
  <sheetFormatPr baseColWidth="10" defaultColWidth="10.83203125" defaultRowHeight="15"/>
  <cols>
    <col min="1" max="1" width="10.83203125" style="795" collapsed="1"/>
    <col min="2" max="2" width="32.1640625" style="495" customWidth="1" collapsed="1"/>
    <col min="3" max="3" width="2.6640625" style="495" customWidth="1" collapsed="1"/>
    <col min="4" max="4" width="11.6640625" style="260" customWidth="1" collapsed="1"/>
    <col min="5" max="5" width="10.83203125" style="260" collapsed="1"/>
    <col min="6" max="6" width="13.1640625" style="260" customWidth="1" collapsed="1"/>
    <col min="7" max="7" width="10.83203125" style="260" collapsed="1"/>
    <col min="8" max="8" width="2.6640625" style="260" customWidth="1" collapsed="1"/>
    <col min="9" max="9" width="15.6640625" style="260" customWidth="1" collapsed="1"/>
    <col min="10" max="10" width="2.6640625" style="260" customWidth="1" collapsed="1"/>
    <col min="11" max="11" width="12.6640625" style="260" customWidth="1" collapsed="1"/>
    <col min="12" max="12" width="13.5" style="260" customWidth="1" collapsed="1"/>
    <col min="13" max="13" width="15.5" style="260" customWidth="1" collapsed="1"/>
    <col min="14" max="14" width="2.33203125" style="260" customWidth="1" collapsed="1"/>
    <col min="15" max="15" width="16.33203125" style="260" customWidth="1" collapsed="1"/>
    <col min="16" max="16" width="2.33203125" style="260" customWidth="1" collapsed="1"/>
    <col min="17" max="20" width="10.83203125" style="260" customWidth="1" collapsed="1"/>
    <col min="21" max="21" width="14.6640625" style="260" customWidth="1" collapsed="1"/>
    <col min="22" max="22" width="10.83203125" style="260" customWidth="1" collapsed="1"/>
    <col min="23" max="23" width="2.83203125" style="260" customWidth="1" collapsed="1"/>
    <col min="24" max="26" width="10.83203125" style="260" customWidth="1" collapsed="1"/>
    <col min="27" max="27" width="11.6640625" style="260" customWidth="1" collapsed="1"/>
    <col min="28" max="28" width="13.83203125" style="260" customWidth="1" collapsed="1"/>
    <col min="29" max="29" width="13.1640625" style="260" customWidth="1" collapsed="1"/>
    <col min="30" max="30" width="12.6640625" style="260" customWidth="1" collapsed="1"/>
    <col min="31" max="31" width="10.83203125" style="260" customWidth="1" collapsed="1"/>
    <col min="32" max="32" width="1.6640625" style="260" customWidth="1" collapsed="1"/>
    <col min="33" max="34" width="10.83203125" style="260" customWidth="1" collapsed="1"/>
    <col min="35" max="35" width="10.83203125" style="260" collapsed="1"/>
    <col min="36" max="36" width="14" style="260" customWidth="1" collapsed="1"/>
    <col min="37" max="37" width="13.83203125" style="260" customWidth="1" collapsed="1"/>
    <col min="38" max="38" width="12.1640625" style="260" customWidth="1" collapsed="1"/>
    <col min="39" max="39" width="2.1640625" style="260" customWidth="1" collapsed="1"/>
    <col min="40" max="40" width="15" style="260" customWidth="1" collapsed="1"/>
    <col min="41" max="41" width="15" style="260" customWidth="1"/>
    <col min="42" max="42" width="2.1640625" style="260" customWidth="1" collapsed="1"/>
    <col min="43" max="43" width="10.83203125" style="260" customWidth="1" collapsed="1"/>
    <col min="44" max="44" width="12.5" style="260" customWidth="1" collapsed="1"/>
    <col min="45" max="45" width="14.5" style="260" customWidth="1" collapsed="1"/>
    <col min="46" max="46" width="3.1640625" style="260" customWidth="1" collapsed="1"/>
    <col min="47" max="47" width="15.83203125" style="260" customWidth="1" collapsed="1"/>
    <col min="48" max="48" width="3.33203125" style="260" customWidth="1" collapsed="1"/>
    <col min="49" max="50" width="10.83203125" style="260" customWidth="1" collapsed="1"/>
    <col min="51" max="51" width="13.83203125" style="260" customWidth="1" collapsed="1"/>
    <col min="52" max="52" width="10.83203125" style="260" customWidth="1" collapsed="1"/>
    <col min="53" max="53" width="13" style="260" customWidth="1" collapsed="1"/>
    <col min="54" max="54" width="10.83203125" style="260" customWidth="1" collapsed="1"/>
    <col min="55" max="55" width="4.33203125" style="260" customWidth="1" collapsed="1"/>
    <col min="56" max="61" width="10.83203125" style="260" customWidth="1" collapsed="1"/>
    <col min="62" max="62" width="13.6640625" style="260" customWidth="1" collapsed="1"/>
    <col min="63" max="63" width="10.83203125" style="260" customWidth="1" collapsed="1"/>
    <col min="64" max="64" width="2.83203125" style="260" customWidth="1" collapsed="1"/>
    <col min="65" max="65" width="10.83203125" style="260" customWidth="1" collapsed="1"/>
    <col min="66" max="66" width="10.83203125" style="260"/>
    <col min="67" max="16384" width="10.83203125" style="260" collapsed="1"/>
  </cols>
  <sheetData>
    <row r="1" spans="1:65" ht="33" customHeight="1">
      <c r="A1" s="794" t="s">
        <v>209</v>
      </c>
    </row>
    <row r="2" spans="1:65" ht="33" customHeight="1">
      <c r="A2" s="794"/>
    </row>
    <row r="3" spans="1:65" ht="34" customHeight="1">
      <c r="B3" s="360" t="s">
        <v>229</v>
      </c>
      <c r="C3" s="360"/>
    </row>
    <row r="4" spans="1:65" ht="16">
      <c r="B4" s="397" t="s">
        <v>0</v>
      </c>
      <c r="C4" s="397"/>
    </row>
    <row r="5" spans="1:65" ht="16" thickBot="1">
      <c r="A5" s="796"/>
      <c r="B5" s="496"/>
      <c r="D5" s="497"/>
      <c r="E5" s="497"/>
      <c r="F5" s="497"/>
      <c r="G5" s="497"/>
      <c r="I5" s="498"/>
      <c r="K5" s="497"/>
      <c r="L5" s="497"/>
      <c r="M5" s="497"/>
      <c r="O5" s="497"/>
      <c r="Q5" s="497"/>
      <c r="R5" s="497"/>
      <c r="S5" s="497"/>
      <c r="T5" s="497"/>
      <c r="U5" s="497"/>
      <c r="V5" s="497"/>
      <c r="X5" s="497"/>
      <c r="Y5" s="497"/>
      <c r="Z5" s="497"/>
      <c r="AA5" s="497"/>
      <c r="AB5" s="497"/>
      <c r="AC5" s="497"/>
      <c r="AD5" s="497"/>
      <c r="AE5" s="497"/>
      <c r="AG5" s="497"/>
      <c r="AI5" s="497"/>
      <c r="AJ5" s="497"/>
      <c r="AK5" s="497"/>
      <c r="AL5" s="497"/>
      <c r="AN5" s="498"/>
      <c r="AO5" s="498"/>
      <c r="AQ5" s="497"/>
      <c r="AR5" s="497"/>
      <c r="AS5" s="497"/>
      <c r="AT5" s="498"/>
      <c r="AU5" s="497"/>
      <c r="AW5" s="497"/>
      <c r="AX5" s="497"/>
      <c r="AY5" s="497"/>
      <c r="AZ5" s="497"/>
      <c r="BA5" s="497"/>
      <c r="BB5" s="497"/>
      <c r="BD5" s="497"/>
      <c r="BE5" s="497"/>
      <c r="BF5" s="497"/>
      <c r="BG5" s="497"/>
      <c r="BH5" s="497"/>
      <c r="BI5" s="497"/>
      <c r="BJ5" s="497"/>
      <c r="BK5" s="497"/>
      <c r="BM5" s="499"/>
    </row>
    <row r="6" spans="1:65" ht="27" thickBot="1">
      <c r="B6" s="1232" t="s">
        <v>3</v>
      </c>
      <c r="C6" s="265"/>
      <c r="D6" s="1247" t="s">
        <v>239</v>
      </c>
      <c r="E6" s="1248"/>
      <c r="F6" s="1248"/>
      <c r="G6" s="1248"/>
      <c r="H6" s="1248"/>
      <c r="I6" s="1248"/>
      <c r="J6" s="1248"/>
      <c r="K6" s="1248"/>
      <c r="L6" s="1248"/>
      <c r="M6" s="1248"/>
      <c r="N6" s="1248"/>
      <c r="O6" s="1248"/>
      <c r="P6" s="1248"/>
      <c r="Q6" s="1248"/>
      <c r="R6" s="1248"/>
      <c r="S6" s="1248"/>
      <c r="T6" s="1248"/>
      <c r="U6" s="1248"/>
      <c r="V6" s="1248"/>
      <c r="W6" s="1248"/>
      <c r="X6" s="1248"/>
      <c r="Y6" s="1248"/>
      <c r="Z6" s="1248"/>
      <c r="AA6" s="1248"/>
      <c r="AB6" s="1248"/>
      <c r="AC6" s="1248"/>
      <c r="AD6" s="1248"/>
      <c r="AE6" s="1248"/>
      <c r="AF6" s="1248"/>
      <c r="AG6" s="1249"/>
      <c r="AH6" s="500"/>
      <c r="AI6" s="1247" t="s">
        <v>266</v>
      </c>
      <c r="AJ6" s="1248"/>
      <c r="AK6" s="1248"/>
      <c r="AL6" s="1248"/>
      <c r="AM6" s="1248"/>
      <c r="AN6" s="1248"/>
      <c r="AO6" s="1248"/>
      <c r="AP6" s="1248"/>
      <c r="AQ6" s="1248"/>
      <c r="AR6" s="1248"/>
      <c r="AS6" s="1248"/>
      <c r="AT6" s="1248"/>
      <c r="AU6" s="1248"/>
      <c r="AV6" s="1248"/>
      <c r="AW6" s="1248"/>
      <c r="AX6" s="1248"/>
      <c r="AY6" s="1248"/>
      <c r="AZ6" s="1248"/>
      <c r="BA6" s="1248"/>
      <c r="BB6" s="1248"/>
      <c r="BC6" s="1248"/>
      <c r="BD6" s="1248"/>
      <c r="BE6" s="1248"/>
      <c r="BF6" s="1248"/>
      <c r="BG6" s="1248"/>
      <c r="BH6" s="1248"/>
      <c r="BI6" s="1248"/>
      <c r="BJ6" s="1248"/>
      <c r="BK6" s="1248"/>
      <c r="BL6" s="1248"/>
      <c r="BM6" s="1249"/>
    </row>
    <row r="7" spans="1:65" s="356" customFormat="1" ht="35" thickBot="1">
      <c r="A7" s="795"/>
      <c r="B7" s="1232"/>
      <c r="C7" s="265"/>
      <c r="D7" s="1244" t="s">
        <v>98</v>
      </c>
      <c r="E7" s="1245"/>
      <c r="F7" s="1245"/>
      <c r="G7" s="1246"/>
      <c r="H7" s="501"/>
      <c r="I7" s="952" t="s">
        <v>219</v>
      </c>
      <c r="J7" s="501"/>
      <c r="K7" s="1244" t="s">
        <v>99</v>
      </c>
      <c r="L7" s="1245"/>
      <c r="M7" s="1246"/>
      <c r="N7" s="501"/>
      <c r="O7" s="502" t="s">
        <v>250</v>
      </c>
      <c r="P7" s="503"/>
      <c r="Q7" s="1245" t="s">
        <v>100</v>
      </c>
      <c r="R7" s="1245"/>
      <c r="S7" s="1245"/>
      <c r="T7" s="1245"/>
      <c r="U7" s="1245"/>
      <c r="V7" s="1245"/>
      <c r="W7" s="503"/>
      <c r="X7" s="1244" t="s">
        <v>101</v>
      </c>
      <c r="Y7" s="1245"/>
      <c r="Z7" s="1245"/>
      <c r="AA7" s="1245"/>
      <c r="AB7" s="1245"/>
      <c r="AC7" s="1245"/>
      <c r="AD7" s="1245"/>
      <c r="AE7" s="1246"/>
      <c r="AF7" s="503"/>
      <c r="AG7" s="502" t="s">
        <v>102</v>
      </c>
      <c r="AH7" s="504"/>
      <c r="AI7" s="1244" t="s">
        <v>98</v>
      </c>
      <c r="AJ7" s="1245"/>
      <c r="AK7" s="1245"/>
      <c r="AL7" s="1246"/>
      <c r="AM7" s="501"/>
      <c r="AN7" s="1250" t="s">
        <v>219</v>
      </c>
      <c r="AO7" s="1250"/>
      <c r="AP7" s="501"/>
      <c r="AQ7" s="1244" t="s">
        <v>99</v>
      </c>
      <c r="AR7" s="1245"/>
      <c r="AS7" s="1246"/>
      <c r="AT7" s="501"/>
      <c r="AU7" s="502" t="s">
        <v>250</v>
      </c>
      <c r="AV7" s="503"/>
      <c r="AW7" s="1244" t="s">
        <v>100</v>
      </c>
      <c r="AX7" s="1245"/>
      <c r="AY7" s="1245"/>
      <c r="AZ7" s="1245"/>
      <c r="BA7" s="1245"/>
      <c r="BB7" s="1246"/>
      <c r="BC7" s="503"/>
      <c r="BD7" s="1244" t="s">
        <v>101</v>
      </c>
      <c r="BE7" s="1245"/>
      <c r="BF7" s="1245"/>
      <c r="BG7" s="1245"/>
      <c r="BH7" s="1245"/>
      <c r="BI7" s="1245"/>
      <c r="BJ7" s="1245"/>
      <c r="BK7" s="1246"/>
      <c r="BL7" s="503"/>
      <c r="BM7" s="505" t="s">
        <v>102</v>
      </c>
    </row>
    <row r="8" spans="1:65" ht="47" thickTop="1" thickBot="1">
      <c r="B8" s="1233"/>
      <c r="C8" s="265"/>
      <c r="D8" s="403" t="s">
        <v>245</v>
      </c>
      <c r="E8" s="353" t="s">
        <v>112</v>
      </c>
      <c r="F8" s="404" t="s">
        <v>246</v>
      </c>
      <c r="G8" s="506" t="s">
        <v>64</v>
      </c>
      <c r="H8" s="265"/>
      <c r="I8" s="507" t="s">
        <v>732</v>
      </c>
      <c r="J8" s="265"/>
      <c r="K8" s="403" t="s">
        <v>247</v>
      </c>
      <c r="L8" s="353" t="s">
        <v>248</v>
      </c>
      <c r="M8" s="353" t="s">
        <v>249</v>
      </c>
      <c r="N8" s="265"/>
      <c r="O8" s="506" t="s">
        <v>250</v>
      </c>
      <c r="P8" s="265"/>
      <c r="Q8" s="403" t="s">
        <v>251</v>
      </c>
      <c r="R8" s="353" t="s">
        <v>103</v>
      </c>
      <c r="S8" s="404" t="s">
        <v>104</v>
      </c>
      <c r="T8" s="404" t="s">
        <v>105</v>
      </c>
      <c r="U8" s="353" t="s">
        <v>252</v>
      </c>
      <c r="V8" s="353" t="s">
        <v>106</v>
      </c>
      <c r="W8" s="265"/>
      <c r="X8" s="403" t="s">
        <v>101</v>
      </c>
      <c r="Y8" s="353" t="s">
        <v>107</v>
      </c>
      <c r="Z8" s="404" t="s">
        <v>253</v>
      </c>
      <c r="AA8" s="404" t="s">
        <v>254</v>
      </c>
      <c r="AB8" s="353" t="s">
        <v>255</v>
      </c>
      <c r="AC8" s="404" t="s">
        <v>256</v>
      </c>
      <c r="AD8" s="404" t="s">
        <v>108</v>
      </c>
      <c r="AE8" s="353" t="s">
        <v>109</v>
      </c>
      <c r="AF8" s="265"/>
      <c r="AG8" s="506" t="s">
        <v>102</v>
      </c>
      <c r="AH8" s="504"/>
      <c r="AI8" s="403" t="s">
        <v>245</v>
      </c>
      <c r="AJ8" s="353" t="s">
        <v>468</v>
      </c>
      <c r="AK8" s="404" t="s">
        <v>246</v>
      </c>
      <c r="AL8" s="506" t="s">
        <v>64</v>
      </c>
      <c r="AM8" s="265"/>
      <c r="AN8" s="507" t="s">
        <v>732</v>
      </c>
      <c r="AO8" s="507" t="s">
        <v>219</v>
      </c>
      <c r="AP8" s="265"/>
      <c r="AQ8" s="403" t="s">
        <v>247</v>
      </c>
      <c r="AR8" s="353" t="s">
        <v>248</v>
      </c>
      <c r="AS8" s="353" t="s">
        <v>249</v>
      </c>
      <c r="AT8" s="265"/>
      <c r="AU8" s="506" t="s">
        <v>250</v>
      </c>
      <c r="AV8" s="265"/>
      <c r="AW8" s="403" t="s">
        <v>251</v>
      </c>
      <c r="AX8" s="404" t="s">
        <v>103</v>
      </c>
      <c r="AY8" s="404" t="s">
        <v>110</v>
      </c>
      <c r="AZ8" s="404" t="s">
        <v>111</v>
      </c>
      <c r="BA8" s="404" t="s">
        <v>252</v>
      </c>
      <c r="BB8" s="353" t="s">
        <v>106</v>
      </c>
      <c r="BC8" s="265"/>
      <c r="BD8" s="403" t="s">
        <v>101</v>
      </c>
      <c r="BE8" s="404" t="s">
        <v>257</v>
      </c>
      <c r="BF8" s="404" t="s">
        <v>253</v>
      </c>
      <c r="BG8" s="404" t="s">
        <v>254</v>
      </c>
      <c r="BH8" s="404" t="s">
        <v>255</v>
      </c>
      <c r="BI8" s="404" t="s">
        <v>256</v>
      </c>
      <c r="BJ8" s="404" t="s">
        <v>108</v>
      </c>
      <c r="BK8" s="353" t="s">
        <v>109</v>
      </c>
      <c r="BL8" s="265"/>
      <c r="BM8" s="403" t="s">
        <v>102</v>
      </c>
    </row>
    <row r="9" spans="1:65" ht="16">
      <c r="A9" s="470">
        <f>A8+1</f>
        <v>1</v>
      </c>
      <c r="B9" s="576" t="s">
        <v>709</v>
      </c>
      <c r="C9" s="265"/>
      <c r="D9" s="658"/>
      <c r="E9" s="634">
        <v>0.57179999999999997</v>
      </c>
      <c r="F9" s="634">
        <v>0.34210000000000002</v>
      </c>
      <c r="G9" s="634">
        <v>0.3296</v>
      </c>
      <c r="H9" s="265"/>
      <c r="I9" s="658"/>
      <c r="J9" s="265"/>
      <c r="K9" s="634">
        <v>-0.29720000000000002</v>
      </c>
      <c r="L9" s="658"/>
      <c r="M9" s="658"/>
      <c r="N9" s="265"/>
      <c r="O9" s="634">
        <v>0.14899999999999999</v>
      </c>
      <c r="P9" s="265"/>
      <c r="Q9" s="658"/>
      <c r="R9" s="658"/>
      <c r="S9" s="658"/>
      <c r="T9" s="658"/>
      <c r="U9" s="658"/>
      <c r="V9" s="658"/>
      <c r="W9" s="265"/>
      <c r="X9" s="658"/>
      <c r="Y9" s="658"/>
      <c r="Z9" s="658"/>
      <c r="AA9" s="634">
        <v>3.04E-2</v>
      </c>
      <c r="AB9" s="658"/>
      <c r="AC9" s="658"/>
      <c r="AD9" s="658"/>
      <c r="AE9" s="634">
        <v>9.5399999999999999E-2</v>
      </c>
      <c r="AF9" s="265"/>
      <c r="AG9" s="634">
        <v>1.0699999999999999E-2</v>
      </c>
      <c r="AH9" s="504"/>
      <c r="AI9" s="658"/>
      <c r="AJ9" s="658"/>
      <c r="AK9" s="658"/>
      <c r="AL9" s="658"/>
      <c r="AM9" s="265"/>
      <c r="AN9" s="658"/>
      <c r="AO9" s="658"/>
      <c r="AP9" s="265"/>
      <c r="AQ9" s="658"/>
      <c r="AR9" s="658"/>
      <c r="AS9" s="658"/>
      <c r="AT9" s="265"/>
      <c r="AU9" s="658"/>
      <c r="AV9" s="265"/>
      <c r="AW9" s="658"/>
      <c r="AX9" s="658"/>
      <c r="AY9" s="658"/>
      <c r="AZ9" s="658"/>
      <c r="BA9" s="658"/>
      <c r="BB9" s="658"/>
      <c r="BC9" s="265"/>
      <c r="BD9" s="658"/>
      <c r="BE9" s="658"/>
      <c r="BF9" s="658"/>
      <c r="BG9" s="658"/>
      <c r="BH9" s="658"/>
      <c r="BI9" s="658"/>
      <c r="BJ9" s="658"/>
      <c r="BK9" s="658"/>
      <c r="BL9" s="265"/>
      <c r="BM9" s="658"/>
    </row>
    <row r="10" spans="1:65" ht="15" customHeight="1">
      <c r="A10" s="470">
        <f t="shared" ref="A10:A17" si="0">A9+1</f>
        <v>2</v>
      </c>
      <c r="B10" s="510" t="s">
        <v>10</v>
      </c>
      <c r="C10" s="508"/>
      <c r="D10" s="634">
        <v>0.51875799999999994</v>
      </c>
      <c r="E10" s="634">
        <v>0.65161910000000001</v>
      </c>
      <c r="F10" s="634">
        <v>0.37668969999999996</v>
      </c>
      <c r="G10" s="634"/>
      <c r="H10" s="265"/>
      <c r="I10" s="634"/>
      <c r="J10" s="265"/>
      <c r="K10" s="634">
        <v>-0.36545129999999998</v>
      </c>
      <c r="L10" s="634"/>
      <c r="M10" s="634">
        <v>-0.34217871</v>
      </c>
      <c r="N10" s="265"/>
      <c r="O10" s="634">
        <v>0.39332987000000003</v>
      </c>
      <c r="P10" s="265"/>
      <c r="Q10" s="634"/>
      <c r="R10" s="634">
        <v>0.36155810999999999</v>
      </c>
      <c r="S10" s="634">
        <v>0.31299125</v>
      </c>
      <c r="T10" s="634"/>
      <c r="U10" s="634"/>
      <c r="V10" s="634"/>
      <c r="W10" s="265"/>
      <c r="X10" s="634">
        <v>-5.0691489999999999E-2</v>
      </c>
      <c r="Y10" s="634"/>
      <c r="Z10" s="634"/>
      <c r="AA10" s="634"/>
      <c r="AB10" s="634"/>
      <c r="AC10" s="634"/>
      <c r="AD10" s="634"/>
      <c r="AE10" s="634">
        <v>0.35319482000000002</v>
      </c>
      <c r="AF10" s="265"/>
      <c r="AG10" s="634">
        <v>-0.19666966</v>
      </c>
      <c r="AH10" s="504"/>
      <c r="AI10" s="634">
        <v>0.48881240000000004</v>
      </c>
      <c r="AJ10" s="634">
        <v>0.66037889999999999</v>
      </c>
      <c r="AK10" s="634">
        <v>0.30346320000000004</v>
      </c>
      <c r="AL10" s="634"/>
      <c r="AM10" s="265"/>
      <c r="AN10" s="634"/>
      <c r="AO10" s="634"/>
      <c r="AP10" s="265"/>
      <c r="AQ10" s="634">
        <v>-0.39613869999999995</v>
      </c>
      <c r="AR10" s="634"/>
      <c r="AS10" s="634">
        <v>-0.43761686</v>
      </c>
      <c r="AT10" s="265"/>
      <c r="AU10" s="634">
        <v>-0.36556372999999998</v>
      </c>
      <c r="AV10" s="265"/>
      <c r="AW10" s="634"/>
      <c r="AX10" s="634">
        <v>0.27046362000000002</v>
      </c>
      <c r="AY10" s="634">
        <v>0.18938437999999999</v>
      </c>
      <c r="AZ10" s="634"/>
      <c r="BA10" s="634"/>
      <c r="BB10" s="634"/>
      <c r="BC10" s="265"/>
      <c r="BD10" s="634">
        <v>2.6389309999999999E-2</v>
      </c>
      <c r="BE10" s="634"/>
      <c r="BF10" s="634"/>
      <c r="BG10" s="634"/>
      <c r="BH10" s="634"/>
      <c r="BI10" s="634"/>
      <c r="BJ10" s="634"/>
      <c r="BK10" s="634">
        <v>0.38074753</v>
      </c>
      <c r="BL10" s="265"/>
      <c r="BM10" s="634">
        <v>-0.23352832000000001</v>
      </c>
    </row>
    <row r="11" spans="1:65" ht="15" customHeight="1">
      <c r="A11" s="470">
        <f t="shared" si="0"/>
        <v>3</v>
      </c>
      <c r="B11" s="510" t="s">
        <v>11</v>
      </c>
      <c r="C11" s="508"/>
      <c r="D11" s="634">
        <v>0.43861914277812297</v>
      </c>
      <c r="E11" s="634">
        <v>0.62984869387800302</v>
      </c>
      <c r="F11" s="634">
        <v>0.36192414308416598</v>
      </c>
      <c r="G11" s="634">
        <v>0.37300587642542099</v>
      </c>
      <c r="H11" s="265"/>
      <c r="I11" s="634">
        <v>0.44627393162979401</v>
      </c>
      <c r="J11" s="265"/>
      <c r="K11" s="634">
        <v>-0.29747535557883398</v>
      </c>
      <c r="L11" s="634">
        <v>-0.296240845271664</v>
      </c>
      <c r="M11" s="634">
        <v>-0.19450126024872399</v>
      </c>
      <c r="N11" s="265"/>
      <c r="O11" s="634">
        <v>0.190237310988706</v>
      </c>
      <c r="P11" s="265"/>
      <c r="Q11" s="634"/>
      <c r="R11" s="634"/>
      <c r="S11" s="634"/>
      <c r="T11" s="634"/>
      <c r="U11" s="634"/>
      <c r="V11" s="634"/>
      <c r="W11" s="265"/>
      <c r="X11" s="634">
        <v>-0.11085664327284001</v>
      </c>
      <c r="Y11" s="634">
        <v>-3.9946643283699498E-2</v>
      </c>
      <c r="Z11" s="634">
        <v>-0.17631149740209401</v>
      </c>
      <c r="AA11" s="634"/>
      <c r="AB11" s="634">
        <v>-0.178040433098347</v>
      </c>
      <c r="AC11" s="634">
        <v>-3.1680949689917103E-2</v>
      </c>
      <c r="AD11" s="634">
        <v>-0.18643425575417899</v>
      </c>
      <c r="AE11" s="634">
        <v>0.246611259209494</v>
      </c>
      <c r="AF11" s="265"/>
      <c r="AG11" s="634">
        <v>4.7308881223667E-3</v>
      </c>
      <c r="AH11" s="504"/>
      <c r="AI11" s="634">
        <v>0.43477630328323202</v>
      </c>
      <c r="AJ11" s="634">
        <v>0.56509754060344197</v>
      </c>
      <c r="AK11" s="634">
        <v>0.33767244714002698</v>
      </c>
      <c r="AL11" s="634">
        <v>0.34588947799148101</v>
      </c>
      <c r="AM11" s="265"/>
      <c r="AN11" s="634">
        <v>0.51643894065067697</v>
      </c>
      <c r="AO11" s="634"/>
      <c r="AP11" s="265"/>
      <c r="AQ11" s="634">
        <v>-0.19080966696827101</v>
      </c>
      <c r="AR11" s="634">
        <v>-0.216118310401331</v>
      </c>
      <c r="AS11" s="634">
        <v>-0.124860617879715</v>
      </c>
      <c r="AT11" s="265"/>
      <c r="AU11" s="634">
        <v>-0.17212495661913199</v>
      </c>
      <c r="AV11" s="265"/>
      <c r="AW11" s="634"/>
      <c r="AX11" s="634"/>
      <c r="AY11" s="634"/>
      <c r="AZ11" s="634"/>
      <c r="BA11" s="634"/>
      <c r="BB11" s="634"/>
      <c r="BC11" s="265"/>
      <c r="BD11" s="634">
        <v>-5.56778938477238E-2</v>
      </c>
      <c r="BE11" s="634">
        <v>3.8894615781614801E-2</v>
      </c>
      <c r="BF11" s="634">
        <v>-0.10351978044471399</v>
      </c>
      <c r="BG11" s="634"/>
      <c r="BH11" s="634">
        <v>-0.12801452609452099</v>
      </c>
      <c r="BI11" s="634">
        <v>1.21189689122999E-2</v>
      </c>
      <c r="BJ11" s="634">
        <v>-0.20532090854726601</v>
      </c>
      <c r="BK11" s="634">
        <v>0.29851740783590103</v>
      </c>
      <c r="BL11" s="265"/>
      <c r="BM11" s="634">
        <v>-3.0989176465990399E-2</v>
      </c>
    </row>
    <row r="12" spans="1:65" ht="15" customHeight="1">
      <c r="A12" s="470">
        <f t="shared" si="0"/>
        <v>4</v>
      </c>
      <c r="B12" s="510" t="s">
        <v>713</v>
      </c>
      <c r="C12" s="508"/>
      <c r="D12" s="659"/>
      <c r="E12" s="634">
        <v>0.33700000000000002</v>
      </c>
      <c r="F12" s="634">
        <v>0.22</v>
      </c>
      <c r="G12" s="634">
        <v>0.26</v>
      </c>
      <c r="H12" s="265"/>
      <c r="I12" s="659"/>
      <c r="J12" s="265"/>
      <c r="K12" s="659"/>
      <c r="L12" s="659"/>
      <c r="M12" s="659"/>
      <c r="N12" s="265"/>
      <c r="O12" s="659"/>
      <c r="P12" s="265"/>
      <c r="Q12" s="634">
        <v>0.188</v>
      </c>
      <c r="R12" s="659"/>
      <c r="S12" s="659"/>
      <c r="T12" s="659"/>
      <c r="U12" s="659"/>
      <c r="V12" s="659"/>
      <c r="W12" s="265"/>
      <c r="X12" s="634">
        <v>-0.15</v>
      </c>
      <c r="Y12" s="659"/>
      <c r="Z12" s="659"/>
      <c r="AA12" s="634">
        <v>-0.248</v>
      </c>
      <c r="AB12" s="659"/>
      <c r="AC12" s="659"/>
      <c r="AD12" s="659"/>
      <c r="AE12" s="634">
        <v>0.113</v>
      </c>
      <c r="AF12" s="265"/>
      <c r="AG12" s="634">
        <v>2.5000000000000001E-2</v>
      </c>
      <c r="AH12" s="504"/>
      <c r="AI12" s="659"/>
      <c r="AJ12" s="659"/>
      <c r="AK12" s="634">
        <v>0.186</v>
      </c>
      <c r="AL12" s="634">
        <v>0.22500000000000001</v>
      </c>
      <c r="AM12" s="265"/>
      <c r="AN12" s="659"/>
      <c r="AO12" s="659"/>
      <c r="AP12" s="265"/>
      <c r="AQ12" s="634">
        <v>-0.28499999999999998</v>
      </c>
      <c r="AR12" s="659"/>
      <c r="AS12" s="659"/>
      <c r="AT12" s="265"/>
      <c r="AU12" s="659"/>
      <c r="AV12" s="265"/>
      <c r="AW12" s="634">
        <v>0.127</v>
      </c>
      <c r="AX12" s="659"/>
      <c r="AY12" s="659"/>
      <c r="AZ12" s="659"/>
      <c r="BA12" s="659"/>
      <c r="BB12" s="659"/>
      <c r="BC12" s="265"/>
      <c r="BD12" s="634">
        <v>5.5E-2</v>
      </c>
      <c r="BE12" s="659"/>
      <c r="BF12" s="659"/>
      <c r="BG12" s="634">
        <v>-3.2000000000000001E-2</v>
      </c>
      <c r="BH12" s="659"/>
      <c r="BI12" s="659"/>
      <c r="BJ12" s="659"/>
      <c r="BK12" s="634">
        <v>0.253</v>
      </c>
      <c r="BL12" s="265"/>
      <c r="BM12" s="634">
        <v>-5.1999999999999998E-2</v>
      </c>
    </row>
    <row r="13" spans="1:65" ht="15" customHeight="1">
      <c r="A13" s="470">
        <f t="shared" si="0"/>
        <v>5</v>
      </c>
      <c r="B13" s="510" t="s">
        <v>12</v>
      </c>
      <c r="C13" s="508"/>
      <c r="D13" s="634">
        <v>0.37147289</v>
      </c>
      <c r="E13" s="634"/>
      <c r="F13" s="634">
        <v>0.37147289</v>
      </c>
      <c r="G13" s="634"/>
      <c r="H13" s="265"/>
      <c r="I13" s="634"/>
      <c r="J13" s="265"/>
      <c r="K13" s="634">
        <v>-7.1139999999999995E-2</v>
      </c>
      <c r="L13" s="634"/>
      <c r="M13" s="634">
        <v>1.4500000000000001E-2</v>
      </c>
      <c r="N13" s="265"/>
      <c r="O13" s="634"/>
      <c r="P13" s="265"/>
      <c r="Q13" s="634"/>
      <c r="R13" s="634"/>
      <c r="S13" s="634"/>
      <c r="T13" s="634"/>
      <c r="U13" s="634"/>
      <c r="V13" s="634"/>
      <c r="W13" s="265"/>
      <c r="X13" s="634">
        <v>-1.84E-2</v>
      </c>
      <c r="Y13" s="634">
        <v>-0.20649999999999999</v>
      </c>
      <c r="Z13" s="634">
        <v>-0.25440000000000002</v>
      </c>
      <c r="AA13" s="634">
        <v>-0.1153</v>
      </c>
      <c r="AB13" s="634"/>
      <c r="AC13" s="634"/>
      <c r="AD13" s="634"/>
      <c r="AE13" s="634">
        <v>0.2974</v>
      </c>
      <c r="AF13" s="265"/>
      <c r="AG13" s="634">
        <v>-4.4699999999999997E-2</v>
      </c>
      <c r="AH13" s="504"/>
      <c r="AI13" s="634">
        <v>0.36685717999999995</v>
      </c>
      <c r="AJ13" s="634"/>
      <c r="AK13" s="634">
        <v>0.36685717999999995</v>
      </c>
      <c r="AL13" s="634"/>
      <c r="AM13" s="265"/>
      <c r="AN13" s="634"/>
      <c r="AO13" s="634"/>
      <c r="AP13" s="265"/>
      <c r="AQ13" s="634">
        <v>-0.1062</v>
      </c>
      <c r="AR13" s="634"/>
      <c r="AS13" s="634">
        <v>-3.5000000000000003E-2</v>
      </c>
      <c r="AT13" s="265"/>
      <c r="AU13" s="634">
        <v>0.12189999999999999</v>
      </c>
      <c r="AV13" s="265"/>
      <c r="AW13" s="634"/>
      <c r="AX13" s="634"/>
      <c r="AY13" s="634"/>
      <c r="AZ13" s="634"/>
      <c r="BA13" s="634"/>
      <c r="BB13" s="634"/>
      <c r="BC13" s="265"/>
      <c r="BD13" s="634">
        <v>-1.26E-2</v>
      </c>
      <c r="BE13" s="634">
        <v>-0.19689999999999999</v>
      </c>
      <c r="BF13" s="634">
        <v>-0.2465</v>
      </c>
      <c r="BG13" s="634">
        <v>-0.1074</v>
      </c>
      <c r="BH13" s="634"/>
      <c r="BI13" s="634"/>
      <c r="BJ13" s="634"/>
      <c r="BK13" s="634">
        <v>0.30070000000000002</v>
      </c>
      <c r="BL13" s="265"/>
      <c r="BM13" s="634">
        <v>-4.2900000000000001E-2</v>
      </c>
    </row>
    <row r="14" spans="1:65" ht="15" customHeight="1">
      <c r="A14" s="470">
        <f t="shared" si="0"/>
        <v>6</v>
      </c>
      <c r="B14" s="510" t="s">
        <v>688</v>
      </c>
      <c r="C14" s="508"/>
      <c r="D14" s="634">
        <v>0.61940751354799894</v>
      </c>
      <c r="E14" s="634">
        <v>0.74212559220918495</v>
      </c>
      <c r="F14" s="634">
        <v>0.54814814177275495</v>
      </c>
      <c r="G14" s="634">
        <v>0.55470476473872699</v>
      </c>
      <c r="H14" s="265"/>
      <c r="I14" s="634">
        <v>0.62292434088499005</v>
      </c>
      <c r="J14" s="265"/>
      <c r="K14" s="634">
        <v>0.109252402131815</v>
      </c>
      <c r="L14" s="634">
        <v>-0.59982389629619504</v>
      </c>
      <c r="M14" s="634">
        <v>-0.46246395747809799</v>
      </c>
      <c r="N14" s="265"/>
      <c r="O14" s="634">
        <v>0.60874823368749897</v>
      </c>
      <c r="P14" s="265"/>
      <c r="Q14" s="634">
        <v>-0.258954549176938</v>
      </c>
      <c r="R14" s="634"/>
      <c r="S14" s="634">
        <v>-0.258954549176938</v>
      </c>
      <c r="T14" s="634"/>
      <c r="U14" s="634"/>
      <c r="V14" s="634"/>
      <c r="W14" s="265"/>
      <c r="X14" s="634">
        <v>-0.13900477655729701</v>
      </c>
      <c r="Y14" s="634">
        <v>-0.337254819366689</v>
      </c>
      <c r="Z14" s="634">
        <v>-0.32321741021196498</v>
      </c>
      <c r="AA14" s="634">
        <v>-0.114393778788654</v>
      </c>
      <c r="AB14" s="634"/>
      <c r="AC14" s="634"/>
      <c r="AD14" s="634">
        <v>0.35599253701361899</v>
      </c>
      <c r="AE14" s="634">
        <v>0.42807639429210498</v>
      </c>
      <c r="AF14" s="265"/>
      <c r="AG14" s="634">
        <v>-0.11689980602670499</v>
      </c>
      <c r="AH14" s="504"/>
      <c r="AI14" s="634">
        <v>0.56420462273847205</v>
      </c>
      <c r="AJ14" s="634">
        <v>0.67821020592332004</v>
      </c>
      <c r="AK14" s="634">
        <v>0.49634433106609799</v>
      </c>
      <c r="AL14" s="634">
        <v>0.50222128413473399</v>
      </c>
      <c r="AM14" s="265"/>
      <c r="AN14" s="634">
        <v>0.669436756359164</v>
      </c>
      <c r="AO14" s="634"/>
      <c r="AP14" s="265"/>
      <c r="AQ14" s="634">
        <v>6.2616944371125402E-2</v>
      </c>
      <c r="AR14" s="634">
        <v>-0.52906171993694295</v>
      </c>
      <c r="AS14" s="634">
        <v>-0.48504055946007302</v>
      </c>
      <c r="AT14" s="265"/>
      <c r="AU14" s="634">
        <v>8.7398963652328604E-2</v>
      </c>
      <c r="AV14" s="265"/>
      <c r="AW14" s="634">
        <v>-0.29659096845355498</v>
      </c>
      <c r="AX14" s="634"/>
      <c r="AY14" s="634">
        <v>-0.29659096845355498</v>
      </c>
      <c r="AZ14" s="634"/>
      <c r="BA14" s="634"/>
      <c r="BB14" s="634"/>
      <c r="BC14" s="265"/>
      <c r="BD14" s="634">
        <v>-8.8713787345045397E-2</v>
      </c>
      <c r="BE14" s="634">
        <v>-0.25866415421066702</v>
      </c>
      <c r="BF14" s="634">
        <v>-0.255445898207185</v>
      </c>
      <c r="BG14" s="634">
        <v>-6.1575787691025702E-2</v>
      </c>
      <c r="BH14" s="634"/>
      <c r="BI14" s="634"/>
      <c r="BJ14" s="634">
        <v>0.36845684533669298</v>
      </c>
      <c r="BK14" s="634">
        <v>0.41859959074990699</v>
      </c>
      <c r="BL14" s="265"/>
      <c r="BM14" s="634">
        <v>-0.105901669719815</v>
      </c>
    </row>
    <row r="15" spans="1:65" ht="16">
      <c r="A15" s="470">
        <f t="shared" si="0"/>
        <v>7</v>
      </c>
      <c r="B15" s="885" t="s">
        <v>714</v>
      </c>
      <c r="C15" s="265"/>
      <c r="D15" s="659"/>
      <c r="E15" s="659"/>
      <c r="F15" s="659"/>
      <c r="G15" s="659"/>
      <c r="H15" s="265"/>
      <c r="I15" s="659"/>
      <c r="J15" s="265"/>
      <c r="K15" s="659"/>
      <c r="L15" s="659"/>
      <c r="M15" s="659"/>
      <c r="N15" s="265"/>
      <c r="O15" s="659"/>
      <c r="P15" s="265"/>
      <c r="Q15" s="659"/>
      <c r="R15" s="659"/>
      <c r="S15" s="659"/>
      <c r="T15" s="659"/>
      <c r="U15" s="659"/>
      <c r="V15" s="659"/>
      <c r="W15" s="265"/>
      <c r="X15" s="659"/>
      <c r="Y15" s="659"/>
      <c r="Z15" s="659"/>
      <c r="AA15" s="659"/>
      <c r="AB15" s="659"/>
      <c r="AC15" s="659"/>
      <c r="AD15" s="659"/>
      <c r="AE15" s="659"/>
      <c r="AF15" s="265"/>
      <c r="AG15" s="659"/>
      <c r="AH15" s="504"/>
      <c r="AI15" s="659"/>
      <c r="AJ15" s="659"/>
      <c r="AK15" s="659"/>
      <c r="AL15" s="659"/>
      <c r="AM15" s="265"/>
      <c r="AN15" s="659"/>
      <c r="AO15" s="659"/>
      <c r="AP15" s="265"/>
      <c r="AQ15" s="659"/>
      <c r="AR15" s="659"/>
      <c r="AS15" s="659"/>
      <c r="AT15" s="265"/>
      <c r="AU15" s="659"/>
      <c r="AV15" s="265"/>
      <c r="AW15" s="659"/>
      <c r="AX15" s="659"/>
      <c r="AY15" s="659"/>
      <c r="AZ15" s="659"/>
      <c r="BA15" s="659"/>
      <c r="BB15" s="659"/>
      <c r="BC15" s="265"/>
      <c r="BD15" s="659"/>
      <c r="BE15" s="659"/>
      <c r="BF15" s="659"/>
      <c r="BG15" s="659"/>
      <c r="BH15" s="659"/>
      <c r="BI15" s="659"/>
      <c r="BJ15" s="659"/>
      <c r="BK15" s="659"/>
      <c r="BL15" s="265"/>
      <c r="BM15" s="659"/>
    </row>
    <row r="16" spans="1:65" ht="15" customHeight="1">
      <c r="A16" s="470">
        <f t="shared" si="0"/>
        <v>8</v>
      </c>
      <c r="B16" s="510" t="s">
        <v>14</v>
      </c>
      <c r="C16" s="508"/>
      <c r="D16" s="634">
        <v>0.55238970385527963</v>
      </c>
      <c r="E16" s="634">
        <v>0.94556291846288176</v>
      </c>
      <c r="F16" s="634">
        <v>0.46634381167470429</v>
      </c>
      <c r="G16" s="634">
        <v>0.46617576638232228</v>
      </c>
      <c r="H16" s="265"/>
      <c r="I16" s="877"/>
      <c r="J16" s="265"/>
      <c r="K16" s="634">
        <v>-0.33073134714811397</v>
      </c>
      <c r="L16" s="877"/>
      <c r="M16" s="634">
        <v>-0.30499446830953048</v>
      </c>
      <c r="N16" s="265"/>
      <c r="O16" s="634">
        <v>0.38612741674518991</v>
      </c>
      <c r="P16" s="265"/>
      <c r="Q16" s="634">
        <v>-3.3111175506755001E-3</v>
      </c>
      <c r="R16" s="877"/>
      <c r="S16" s="877"/>
      <c r="T16" s="634">
        <v>0.3164772630233515</v>
      </c>
      <c r="U16" s="877"/>
      <c r="V16" s="877"/>
      <c r="W16" s="265"/>
      <c r="X16" s="634">
        <v>-0.17050456051608129</v>
      </c>
      <c r="Y16" s="634">
        <v>-0.24581701908690651</v>
      </c>
      <c r="Z16" s="634">
        <v>-0.26959917761957758</v>
      </c>
      <c r="AA16" s="634">
        <v>-0.21476766241794751</v>
      </c>
      <c r="AB16" s="877"/>
      <c r="AC16" s="877"/>
      <c r="AD16" s="877"/>
      <c r="AE16" s="634">
        <v>0.12491976392776</v>
      </c>
      <c r="AF16" s="265"/>
      <c r="AG16" s="634">
        <v>-9.9426533094790395E-2</v>
      </c>
      <c r="AH16" s="504"/>
      <c r="AI16" s="634">
        <v>0.54720256334741546</v>
      </c>
      <c r="AJ16" s="634">
        <v>0.62613925192727915</v>
      </c>
      <c r="AK16" s="634">
        <v>0.46043191271837669</v>
      </c>
      <c r="AL16" s="634">
        <v>0.46015178452662059</v>
      </c>
      <c r="AM16" s="265"/>
      <c r="AN16" s="877"/>
      <c r="AO16" s="877"/>
      <c r="AP16" s="265"/>
      <c r="AQ16" s="634">
        <v>-0.16459098753700691</v>
      </c>
      <c r="AR16" s="877"/>
      <c r="AS16" s="634">
        <v>-0.33247412542699639</v>
      </c>
      <c r="AT16" s="265"/>
      <c r="AU16" s="634">
        <v>-1.9162345163714602E-2</v>
      </c>
      <c r="AV16" s="265"/>
      <c r="AW16" s="634">
        <v>-4.2173966265891998E-3</v>
      </c>
      <c r="AX16" s="877"/>
      <c r="AY16" s="877"/>
      <c r="AZ16" s="634">
        <v>0.30589646050133251</v>
      </c>
      <c r="BA16" s="877"/>
      <c r="BB16" s="877"/>
      <c r="BC16" s="265"/>
      <c r="BD16" s="634">
        <v>-0.1484827162789932</v>
      </c>
      <c r="BE16" s="634">
        <v>-0.2182744586353384</v>
      </c>
      <c r="BF16" s="634">
        <v>-0.24267547925414781</v>
      </c>
      <c r="BG16" s="634">
        <v>-0.19120258948736549</v>
      </c>
      <c r="BH16" s="877"/>
      <c r="BI16" s="877"/>
      <c r="BJ16" s="877"/>
      <c r="BK16" s="634">
        <v>0.13305511703919709</v>
      </c>
      <c r="BL16" s="265"/>
      <c r="BM16" s="634">
        <v>-0.1229407122699027</v>
      </c>
    </row>
    <row r="17" spans="1:65" ht="15" customHeight="1">
      <c r="A17" s="470">
        <f t="shared" si="0"/>
        <v>9</v>
      </c>
      <c r="B17" s="510" t="s">
        <v>15</v>
      </c>
      <c r="C17" s="508"/>
      <c r="D17" s="634">
        <v>0.65354976476581506</v>
      </c>
      <c r="E17" s="634">
        <v>0.67598345937417403</v>
      </c>
      <c r="F17" s="634">
        <v>0.63685140861349299</v>
      </c>
      <c r="G17" s="634">
        <v>0.630120441660596</v>
      </c>
      <c r="H17" s="265"/>
      <c r="I17" s="634">
        <v>0.68969293575434998</v>
      </c>
      <c r="J17" s="265"/>
      <c r="K17" s="634">
        <v>-0.20330097235576899</v>
      </c>
      <c r="L17" s="634">
        <v>0.29998888609378999</v>
      </c>
      <c r="M17" s="634"/>
      <c r="N17" s="265"/>
      <c r="O17" s="634">
        <v>0.76334948194952901</v>
      </c>
      <c r="P17" s="265"/>
      <c r="Q17" s="634">
        <v>1.6584842901980399E-2</v>
      </c>
      <c r="R17" s="634"/>
      <c r="S17" s="634">
        <v>-2.0548405293315399E-2</v>
      </c>
      <c r="T17" s="634"/>
      <c r="U17" s="634"/>
      <c r="V17" s="634"/>
      <c r="W17" s="265"/>
      <c r="X17" s="634">
        <v>-0.19031139646491599</v>
      </c>
      <c r="Y17" s="634">
        <v>-0.29489546162101699</v>
      </c>
      <c r="Z17" s="634">
        <v>-0.33212658966506298</v>
      </c>
      <c r="AA17" s="634"/>
      <c r="AB17" s="634">
        <v>-0.223757408240252</v>
      </c>
      <c r="AC17" s="634">
        <v>-8.2843666899148599E-2</v>
      </c>
      <c r="AD17" s="634"/>
      <c r="AE17" s="634">
        <v>0.33939676541795699</v>
      </c>
      <c r="AF17" s="265"/>
      <c r="AG17" s="634">
        <v>0.12512455930075</v>
      </c>
      <c r="AH17" s="504"/>
      <c r="AI17" s="634">
        <v>0.64397839670878898</v>
      </c>
      <c r="AJ17" s="634">
        <v>0.69508787650154003</v>
      </c>
      <c r="AK17" s="634">
        <v>0.61552314478757597</v>
      </c>
      <c r="AL17" s="634">
        <v>0.60904937815357896</v>
      </c>
      <c r="AM17" s="265"/>
      <c r="AN17" s="634">
        <v>0.73723315251745303</v>
      </c>
      <c r="AO17" s="634"/>
      <c r="AP17" s="265"/>
      <c r="AQ17" s="634">
        <v>0.29484020321715099</v>
      </c>
      <c r="AR17" s="634">
        <v>0.34254096612037099</v>
      </c>
      <c r="AS17" s="634"/>
      <c r="AT17" s="265"/>
      <c r="AU17" s="634">
        <v>0.34315392660108601</v>
      </c>
      <c r="AV17" s="265"/>
      <c r="AW17" s="634">
        <v>1.28292556258427E-2</v>
      </c>
      <c r="AX17" s="634"/>
      <c r="AY17" s="634">
        <v>-2.1386673150550799E-2</v>
      </c>
      <c r="AZ17" s="634"/>
      <c r="BA17" s="634"/>
      <c r="BB17" s="634"/>
      <c r="BC17" s="265"/>
      <c r="BD17" s="634">
        <v>-0.17516286523629501</v>
      </c>
      <c r="BE17" s="634">
        <v>-0.27243307491264501</v>
      </c>
      <c r="BF17" s="634">
        <v>-0.31506791009346302</v>
      </c>
      <c r="BG17" s="634"/>
      <c r="BH17" s="634">
        <v>-0.20763890206199401</v>
      </c>
      <c r="BI17" s="634">
        <v>-7.0235480977245898E-2</v>
      </c>
      <c r="BJ17" s="634"/>
      <c r="BK17" s="634">
        <v>0.33068090542708101</v>
      </c>
      <c r="BL17" s="265"/>
      <c r="BM17" s="634">
        <v>0.11810772719424099</v>
      </c>
    </row>
    <row r="18" spans="1:65" ht="15" customHeight="1">
      <c r="A18" s="470"/>
      <c r="B18" s="510" t="s">
        <v>279</v>
      </c>
      <c r="C18" s="508"/>
      <c r="D18" s="634">
        <v>0.64693975685177396</v>
      </c>
      <c r="E18" s="634">
        <v>0.69844665676034401</v>
      </c>
      <c r="F18" s="634">
        <v>0.62802266047724298</v>
      </c>
      <c r="G18" s="634">
        <v>0.62147103434525497</v>
      </c>
      <c r="H18" s="265"/>
      <c r="I18" s="634">
        <v>0.68400999447175403</v>
      </c>
      <c r="J18" s="265"/>
      <c r="K18" s="634">
        <v>-0.27556120562967001</v>
      </c>
      <c r="L18" s="634">
        <v>0.29715656878665397</v>
      </c>
      <c r="M18" s="634"/>
      <c r="N18" s="265"/>
      <c r="O18" s="634">
        <v>0.75489147778768095</v>
      </c>
      <c r="P18" s="265"/>
      <c r="Q18" s="634">
        <v>4.6630004977564303E-2</v>
      </c>
      <c r="R18" s="634"/>
      <c r="S18" s="634">
        <v>1.8508724510856101E-2</v>
      </c>
      <c r="T18" s="634"/>
      <c r="U18" s="634"/>
      <c r="V18" s="634"/>
      <c r="W18" s="265"/>
      <c r="X18" s="634">
        <v>-0.21370595639800899</v>
      </c>
      <c r="Y18" s="634">
        <v>-0.31339110310823498</v>
      </c>
      <c r="Z18" s="634">
        <v>-0.32540063244254702</v>
      </c>
      <c r="AA18" s="634"/>
      <c r="AB18" s="634">
        <v>-0.249449622776268</v>
      </c>
      <c r="AC18" s="634">
        <v>-0.14786074489944401</v>
      </c>
      <c r="AD18" s="634"/>
      <c r="AE18" s="634">
        <v>0.30504599286170703</v>
      </c>
      <c r="AF18" s="265"/>
      <c r="AG18" s="634">
        <v>0.12456116915618599</v>
      </c>
      <c r="AH18" s="504"/>
      <c r="AI18" s="634">
        <v>0.63061915423764903</v>
      </c>
      <c r="AJ18" s="634">
        <v>0.71136414849288998</v>
      </c>
      <c r="AK18" s="634">
        <v>0.60529727157255298</v>
      </c>
      <c r="AL18" s="634">
        <v>0.59781273923990697</v>
      </c>
      <c r="AM18" s="265"/>
      <c r="AN18" s="634">
        <v>0.72758510477456395</v>
      </c>
      <c r="AO18" s="634"/>
      <c r="AP18" s="265"/>
      <c r="AQ18" s="634">
        <v>0.242641006637482</v>
      </c>
      <c r="AR18" s="634">
        <v>0.33903628731869601</v>
      </c>
      <c r="AS18" s="634"/>
      <c r="AT18" s="265"/>
      <c r="AU18" s="634">
        <v>0.29855535777699799</v>
      </c>
      <c r="AV18" s="265"/>
      <c r="AW18" s="634">
        <v>4.1483925065151903E-2</v>
      </c>
      <c r="AX18" s="634"/>
      <c r="AY18" s="634">
        <v>1.4033518806210701E-2</v>
      </c>
      <c r="AZ18" s="634"/>
      <c r="BA18" s="634"/>
      <c r="BB18" s="634"/>
      <c r="BC18" s="265"/>
      <c r="BD18" s="634">
        <v>-0.195999873644217</v>
      </c>
      <c r="BE18" s="634">
        <v>-0.29099564185180798</v>
      </c>
      <c r="BF18" s="634">
        <v>-0.30193499354879999</v>
      </c>
      <c r="BG18" s="634"/>
      <c r="BH18" s="634">
        <v>-0.23102459787247401</v>
      </c>
      <c r="BI18" s="634">
        <v>-0.12734042717531999</v>
      </c>
      <c r="BJ18" s="634"/>
      <c r="BK18" s="634">
        <v>0.28557595090265597</v>
      </c>
      <c r="BL18" s="265"/>
      <c r="BM18" s="634">
        <v>7.2627725286585607E-2</v>
      </c>
    </row>
    <row r="19" spans="1:65" ht="15" customHeight="1">
      <c r="A19" s="470">
        <f>A17+1</f>
        <v>10</v>
      </c>
      <c r="B19" s="510" t="s">
        <v>715</v>
      </c>
      <c r="C19" s="508"/>
      <c r="D19" s="659"/>
      <c r="E19" s="659"/>
      <c r="F19" s="659"/>
      <c r="G19" s="659"/>
      <c r="H19" s="265"/>
      <c r="I19" s="659"/>
      <c r="J19" s="265"/>
      <c r="K19" s="659"/>
      <c r="L19" s="659"/>
      <c r="M19" s="659"/>
      <c r="N19" s="265"/>
      <c r="O19" s="659"/>
      <c r="P19" s="265"/>
      <c r="Q19" s="659"/>
      <c r="R19" s="659"/>
      <c r="S19" s="659"/>
      <c r="T19" s="659"/>
      <c r="U19" s="659"/>
      <c r="V19" s="659"/>
      <c r="W19" s="265"/>
      <c r="X19" s="659"/>
      <c r="Y19" s="659"/>
      <c r="Z19" s="659"/>
      <c r="AA19" s="659"/>
      <c r="AB19" s="659"/>
      <c r="AC19" s="659"/>
      <c r="AD19" s="659"/>
      <c r="AE19" s="659"/>
      <c r="AF19" s="265"/>
      <c r="AG19" s="659"/>
      <c r="AH19" s="504"/>
      <c r="AI19" s="659"/>
      <c r="AJ19" s="659"/>
      <c r="AK19" s="659"/>
      <c r="AL19" s="659"/>
      <c r="AM19" s="265"/>
      <c r="AN19" s="659"/>
      <c r="AO19" s="659"/>
      <c r="AP19" s="265"/>
      <c r="AQ19" s="659"/>
      <c r="AR19" s="659"/>
      <c r="AS19" s="659"/>
      <c r="AT19" s="265"/>
      <c r="AU19" s="659"/>
      <c r="AV19" s="265"/>
      <c r="AW19" s="659"/>
      <c r="AX19" s="659"/>
      <c r="AY19" s="659"/>
      <c r="AZ19" s="659"/>
      <c r="BA19" s="659"/>
      <c r="BB19" s="659"/>
      <c r="BC19" s="265"/>
      <c r="BD19" s="659"/>
      <c r="BE19" s="659"/>
      <c r="BF19" s="659"/>
      <c r="BG19" s="659"/>
      <c r="BH19" s="659"/>
      <c r="BI19" s="659"/>
      <c r="BJ19" s="659"/>
      <c r="BK19" s="659"/>
      <c r="BL19" s="265"/>
      <c r="BM19" s="659"/>
    </row>
    <row r="20" spans="1:65" ht="15" customHeight="1">
      <c r="A20" s="470">
        <f>A19+1</f>
        <v>11</v>
      </c>
      <c r="B20" s="510" t="s">
        <v>16</v>
      </c>
      <c r="C20" s="508"/>
      <c r="D20" s="634">
        <v>0.55516686000000004</v>
      </c>
      <c r="E20" s="634">
        <v>0.76154646000000004</v>
      </c>
      <c r="F20" s="634">
        <v>0.51353996000000002</v>
      </c>
      <c r="G20" s="634"/>
      <c r="H20" s="265"/>
      <c r="I20" s="634"/>
      <c r="J20" s="265"/>
      <c r="K20" s="634">
        <v>-0.42109673999999986</v>
      </c>
      <c r="L20" s="634"/>
      <c r="M20" s="634">
        <v>-0.46858660000000002</v>
      </c>
      <c r="N20" s="265"/>
      <c r="O20" s="634">
        <v>0.59160040000000003</v>
      </c>
      <c r="P20" s="265"/>
      <c r="Q20" s="634"/>
      <c r="R20" s="634"/>
      <c r="S20" s="634"/>
      <c r="T20" s="634"/>
      <c r="U20" s="634"/>
      <c r="V20" s="634"/>
      <c r="W20" s="265"/>
      <c r="X20" s="634"/>
      <c r="Y20" s="634">
        <v>-0.2344173</v>
      </c>
      <c r="Z20" s="634">
        <v>-0.29576780000000003</v>
      </c>
      <c r="AA20" s="634">
        <v>-0.19416030000000001</v>
      </c>
      <c r="AB20" s="634"/>
      <c r="AC20" s="634"/>
      <c r="AD20" s="634">
        <v>0.15621869999999999</v>
      </c>
      <c r="AE20" s="634">
        <v>0.38387130000000003</v>
      </c>
      <c r="AF20" s="265"/>
      <c r="AG20" s="634"/>
      <c r="AH20" s="504"/>
      <c r="AI20" s="634">
        <v>0.52134691</v>
      </c>
      <c r="AJ20" s="634">
        <v>0.74342701</v>
      </c>
      <c r="AK20" s="634">
        <v>0.49783591000000005</v>
      </c>
      <c r="AL20" s="634"/>
      <c r="AM20" s="265"/>
      <c r="AN20" s="634"/>
      <c r="AO20" s="634"/>
      <c r="AP20" s="265"/>
      <c r="AQ20" s="634">
        <v>8.2819110000000085E-2</v>
      </c>
      <c r="AR20" s="634"/>
      <c r="AS20" s="634">
        <v>-0.47372570000000003</v>
      </c>
      <c r="AT20" s="265"/>
      <c r="AU20" s="634">
        <v>0.18329719999999999</v>
      </c>
      <c r="AV20" s="265"/>
      <c r="AW20" s="634"/>
      <c r="AX20" s="634"/>
      <c r="AY20" s="634"/>
      <c r="AZ20" s="634"/>
      <c r="BA20" s="634"/>
      <c r="BB20" s="634"/>
      <c r="BC20" s="265"/>
      <c r="BD20" s="634"/>
      <c r="BE20" s="634">
        <v>-0.20013310000000001</v>
      </c>
      <c r="BF20" s="634">
        <v>-0.26588299999999998</v>
      </c>
      <c r="BG20" s="634">
        <v>-0.1674445</v>
      </c>
      <c r="BH20" s="634"/>
      <c r="BI20" s="634"/>
      <c r="BJ20" s="634">
        <v>0.1593282</v>
      </c>
      <c r="BK20" s="634">
        <v>0.38310860000000002</v>
      </c>
      <c r="BL20" s="265"/>
      <c r="BM20" s="634"/>
    </row>
    <row r="21" spans="1:65" ht="16">
      <c r="A21" s="470">
        <f t="shared" ref="A21:A37" si="1">A20+1</f>
        <v>12</v>
      </c>
      <c r="B21" s="885" t="s">
        <v>710</v>
      </c>
      <c r="C21" s="265"/>
      <c r="D21" s="634">
        <v>0.3458</v>
      </c>
      <c r="E21" s="634">
        <v>0.67730000000000001</v>
      </c>
      <c r="F21" s="634">
        <v>0.21940000000000001</v>
      </c>
      <c r="G21" s="634">
        <v>0.21729999999999999</v>
      </c>
      <c r="H21" s="787"/>
      <c r="I21" s="788"/>
      <c r="J21" s="265"/>
      <c r="K21" s="634">
        <v>-0.3669</v>
      </c>
      <c r="L21" s="659"/>
      <c r="M21" s="659"/>
      <c r="N21" s="265"/>
      <c r="O21" s="634">
        <v>0.19789999999999999</v>
      </c>
      <c r="P21" s="265"/>
      <c r="Q21" s="659"/>
      <c r="R21" s="659"/>
      <c r="S21" s="659"/>
      <c r="T21" s="659"/>
      <c r="U21" s="659"/>
      <c r="V21" s="659"/>
      <c r="W21" s="265"/>
      <c r="X21" s="634">
        <v>-0.15620000000000001</v>
      </c>
      <c r="Y21" s="634">
        <v>1.7600000000000001E-2</v>
      </c>
      <c r="Z21" s="634">
        <v>-0.25629999999999997</v>
      </c>
      <c r="AA21" s="634">
        <v>-0.17610000000000001</v>
      </c>
      <c r="AB21" s="659"/>
      <c r="AC21" s="659"/>
      <c r="AD21" s="659"/>
      <c r="AE21" s="634">
        <v>3.73E-2</v>
      </c>
      <c r="AF21" s="265"/>
      <c r="AG21" s="659"/>
      <c r="AH21" s="504"/>
      <c r="AI21" s="788"/>
      <c r="AJ21" s="634">
        <v>0.50649999999999995</v>
      </c>
      <c r="AK21" s="634">
        <v>0.21640000000000001</v>
      </c>
      <c r="AL21" s="634">
        <v>0.21440000000000001</v>
      </c>
      <c r="AM21" s="265"/>
      <c r="AN21" s="788"/>
      <c r="AO21" s="788"/>
      <c r="AP21" s="265"/>
      <c r="AQ21" s="659"/>
      <c r="AR21" s="659"/>
      <c r="AS21" s="659"/>
      <c r="AT21" s="265"/>
      <c r="AU21" s="659"/>
      <c r="AV21" s="265"/>
      <c r="AW21" s="659"/>
      <c r="AX21" s="659"/>
      <c r="AY21" s="659"/>
      <c r="AZ21" s="659"/>
      <c r="BA21" s="659"/>
      <c r="BB21" s="659"/>
      <c r="BC21" s="265"/>
      <c r="BD21" s="634">
        <v>-0.1176</v>
      </c>
      <c r="BE21" s="634">
        <v>4.5699999999999998E-2</v>
      </c>
      <c r="BF21" s="634">
        <v>-0.19</v>
      </c>
      <c r="BG21" s="634">
        <v>-0.1772</v>
      </c>
      <c r="BH21" s="659"/>
      <c r="BI21" s="659"/>
      <c r="BJ21" s="659"/>
      <c r="BK21" s="634">
        <v>6.4500000000000002E-2</v>
      </c>
      <c r="BL21" s="265"/>
      <c r="BM21" s="659"/>
    </row>
    <row r="22" spans="1:65" ht="15" customHeight="1">
      <c r="A22" s="470">
        <f t="shared" si="1"/>
        <v>13</v>
      </c>
      <c r="B22" s="510" t="s">
        <v>724</v>
      </c>
      <c r="C22" s="508"/>
      <c r="D22" s="634">
        <v>0.6518724187843884</v>
      </c>
      <c r="E22" s="634">
        <v>0.92902631603925312</v>
      </c>
      <c r="F22" s="634">
        <v>0.60268269661217722</v>
      </c>
      <c r="G22" s="634">
        <v>0.53346757449748317</v>
      </c>
      <c r="H22" s="265"/>
      <c r="I22" s="877"/>
      <c r="J22" s="265"/>
      <c r="K22" s="634">
        <v>-0.20697279273383271</v>
      </c>
      <c r="L22" s="634">
        <v>-0.2412652488350098</v>
      </c>
      <c r="M22" s="634"/>
      <c r="N22" s="265"/>
      <c r="O22" s="634">
        <v>0.52536419166439885</v>
      </c>
      <c r="P22" s="265"/>
      <c r="Q22" s="634">
        <v>0.28975155647944117</v>
      </c>
      <c r="R22" s="634"/>
      <c r="S22" s="634">
        <v>0.28975155647944117</v>
      </c>
      <c r="T22" s="634"/>
      <c r="U22" s="634"/>
      <c r="V22" s="634"/>
      <c r="W22" s="265"/>
      <c r="X22" s="634">
        <v>-0.21359587296760291</v>
      </c>
      <c r="Y22" s="634">
        <v>-0.2932248789520846</v>
      </c>
      <c r="Z22" s="634">
        <v>-0.32958390815902677</v>
      </c>
      <c r="AA22" s="634"/>
      <c r="AB22" s="634">
        <v>-0.1935113665549815</v>
      </c>
      <c r="AC22" s="634">
        <v>-7.4984786982009902E-2</v>
      </c>
      <c r="AD22" s="634"/>
      <c r="AE22" s="634">
        <v>0.30839824441760622</v>
      </c>
      <c r="AF22" s="265"/>
      <c r="AG22" s="634">
        <v>-0.25460278159352429</v>
      </c>
      <c r="AH22" s="504"/>
      <c r="AI22" s="634">
        <v>0.65189505203215847</v>
      </c>
      <c r="AJ22" s="634">
        <v>0.92949855718646135</v>
      </c>
      <c r="AK22" s="634">
        <v>0.60262553272240438</v>
      </c>
      <c r="AL22" s="634">
        <v>0.53369848857357494</v>
      </c>
      <c r="AM22" s="265"/>
      <c r="AN22" s="877"/>
      <c r="AO22" s="634"/>
      <c r="AP22" s="265"/>
      <c r="AQ22" s="634">
        <v>5.0433996228661203E-2</v>
      </c>
      <c r="AR22" s="634">
        <v>-0.241083651956298</v>
      </c>
      <c r="AS22" s="634"/>
      <c r="AT22" s="265"/>
      <c r="AU22" s="634">
        <v>0.31129568550457209</v>
      </c>
      <c r="AV22" s="265"/>
      <c r="AW22" s="634">
        <v>0.28444741863218098</v>
      </c>
      <c r="AX22" s="634"/>
      <c r="AY22" s="634">
        <v>0.28444741863218098</v>
      </c>
      <c r="AZ22" s="634"/>
      <c r="BA22" s="634"/>
      <c r="BB22" s="634"/>
      <c r="BC22" s="265"/>
      <c r="BD22" s="634">
        <v>-0.2106397250438212</v>
      </c>
      <c r="BE22" s="634">
        <v>-0.2878844077437368</v>
      </c>
      <c r="BF22" s="634">
        <v>-0.32620801313378173</v>
      </c>
      <c r="BG22" s="634"/>
      <c r="BH22" s="634">
        <v>-0.190183066202219</v>
      </c>
      <c r="BI22" s="634">
        <v>-7.3042675813970795E-2</v>
      </c>
      <c r="BJ22" s="634"/>
      <c r="BK22" s="634">
        <v>0.30741385975567492</v>
      </c>
      <c r="BL22" s="265"/>
      <c r="BM22" s="634">
        <v>-0.25144756117562789</v>
      </c>
    </row>
    <row r="23" spans="1:65" ht="15" customHeight="1">
      <c r="A23" s="470">
        <f t="shared" si="1"/>
        <v>14</v>
      </c>
      <c r="B23" s="510" t="s">
        <v>18</v>
      </c>
      <c r="C23" s="508"/>
      <c r="D23" s="634">
        <v>0.54371595751084645</v>
      </c>
      <c r="E23" s="634">
        <v>0.92057604993265363</v>
      </c>
      <c r="F23" s="634">
        <v>0.51683855889502472</v>
      </c>
      <c r="G23" s="634"/>
      <c r="H23" s="265"/>
      <c r="I23" s="634"/>
      <c r="J23" s="265"/>
      <c r="K23" s="634">
        <v>-0.37900191753515111</v>
      </c>
      <c r="L23" s="634"/>
      <c r="M23" s="634"/>
      <c r="N23" s="265"/>
      <c r="O23" s="634">
        <v>0.6082339863785805</v>
      </c>
      <c r="P23" s="265"/>
      <c r="Q23" s="634">
        <v>0.25725402911947998</v>
      </c>
      <c r="R23" s="634"/>
      <c r="S23" s="634"/>
      <c r="T23" s="634"/>
      <c r="U23" s="634"/>
      <c r="V23" s="634"/>
      <c r="W23" s="265"/>
      <c r="X23" s="634">
        <v>-0.22968247879939052</v>
      </c>
      <c r="Y23" s="634"/>
      <c r="Z23" s="634">
        <v>-0.2785924882207178</v>
      </c>
      <c r="AA23" s="634">
        <v>-8.4169514739297402E-2</v>
      </c>
      <c r="AB23" s="634"/>
      <c r="AC23" s="634"/>
      <c r="AD23" s="634"/>
      <c r="AE23" s="634"/>
      <c r="AF23" s="265"/>
      <c r="AG23" s="634">
        <v>-0.1266178828581746</v>
      </c>
      <c r="AH23" s="504"/>
      <c r="AI23" s="634">
        <v>0.52498520886122935</v>
      </c>
      <c r="AJ23" s="634">
        <v>0.70988966616742444</v>
      </c>
      <c r="AK23" s="634">
        <v>0.49583585598737773</v>
      </c>
      <c r="AL23" s="634"/>
      <c r="AM23" s="265"/>
      <c r="AN23" s="634"/>
      <c r="AO23" s="634"/>
      <c r="AP23" s="265"/>
      <c r="AQ23" s="634">
        <v>-0.1072952370576357</v>
      </c>
      <c r="AR23" s="634"/>
      <c r="AS23" s="634">
        <v>-0.37528850523501017</v>
      </c>
      <c r="AT23" s="265"/>
      <c r="AU23" s="634">
        <v>1.31311699474533E-2</v>
      </c>
      <c r="AV23" s="265"/>
      <c r="AW23" s="634">
        <v>0.23638984732378129</v>
      </c>
      <c r="AX23" s="634"/>
      <c r="AY23" s="634"/>
      <c r="AZ23" s="634"/>
      <c r="BA23" s="634"/>
      <c r="BB23" s="634"/>
      <c r="BC23" s="265"/>
      <c r="BD23" s="634">
        <v>-0.21389023266389171</v>
      </c>
      <c r="BE23" s="634"/>
      <c r="BF23" s="634">
        <v>-0.26117595090832219</v>
      </c>
      <c r="BG23" s="634">
        <v>-7.3208742851159803E-2</v>
      </c>
      <c r="BH23" s="634"/>
      <c r="BI23" s="634"/>
      <c r="BJ23" s="634"/>
      <c r="BK23" s="634"/>
      <c r="BL23" s="265"/>
      <c r="BM23" s="634">
        <v>-0.12701485236590571</v>
      </c>
    </row>
    <row r="24" spans="1:65" ht="15" customHeight="1">
      <c r="A24" s="470">
        <f t="shared" si="1"/>
        <v>15</v>
      </c>
      <c r="B24" s="510" t="s">
        <v>716</v>
      </c>
      <c r="C24" s="508"/>
      <c r="D24" s="659"/>
      <c r="E24" s="659"/>
      <c r="F24" s="659"/>
      <c r="G24" s="659"/>
      <c r="H24" s="265"/>
      <c r="I24" s="659"/>
      <c r="J24" s="265"/>
      <c r="K24" s="659"/>
      <c r="L24" s="659"/>
      <c r="M24" s="659"/>
      <c r="N24" s="265"/>
      <c r="O24" s="659"/>
      <c r="P24" s="265"/>
      <c r="Q24" s="659"/>
      <c r="R24" s="659"/>
      <c r="S24" s="659"/>
      <c r="T24" s="659"/>
      <c r="U24" s="659"/>
      <c r="V24" s="659"/>
      <c r="W24" s="265"/>
      <c r="X24" s="659"/>
      <c r="Y24" s="659"/>
      <c r="Z24" s="659"/>
      <c r="AA24" s="659"/>
      <c r="AB24" s="659"/>
      <c r="AC24" s="659"/>
      <c r="AD24" s="659"/>
      <c r="AE24" s="659"/>
      <c r="AF24" s="265"/>
      <c r="AG24" s="659"/>
      <c r="AH24" s="504"/>
      <c r="AI24" s="659"/>
      <c r="AJ24" s="659"/>
      <c r="AK24" s="659"/>
      <c r="AL24" s="659"/>
      <c r="AM24" s="265"/>
      <c r="AN24" s="659"/>
      <c r="AO24" s="659"/>
      <c r="AP24" s="265"/>
      <c r="AQ24" s="659"/>
      <c r="AR24" s="659"/>
      <c r="AS24" s="659"/>
      <c r="AT24" s="265"/>
      <c r="AU24" s="659"/>
      <c r="AV24" s="265"/>
      <c r="AW24" s="659"/>
      <c r="AX24" s="659"/>
      <c r="AY24" s="659"/>
      <c r="AZ24" s="659"/>
      <c r="BA24" s="659"/>
      <c r="BB24" s="659"/>
      <c r="BC24" s="265"/>
      <c r="BD24" s="659"/>
      <c r="BE24" s="659"/>
      <c r="BF24" s="659"/>
      <c r="BG24" s="659"/>
      <c r="BH24" s="659"/>
      <c r="BI24" s="659"/>
      <c r="BJ24" s="659"/>
      <c r="BK24" s="659"/>
      <c r="BL24" s="265"/>
      <c r="BM24" s="659"/>
    </row>
    <row r="25" spans="1:65" ht="15" customHeight="1">
      <c r="A25" s="470">
        <f t="shared" si="1"/>
        <v>16</v>
      </c>
      <c r="B25" s="510" t="s">
        <v>19</v>
      </c>
      <c r="C25" s="508"/>
      <c r="D25" s="634">
        <v>0.5387356326174999</v>
      </c>
      <c r="E25" s="634">
        <v>0.66884795402495978</v>
      </c>
      <c r="F25" s="634">
        <v>0.48407668888759409</v>
      </c>
      <c r="G25" s="634">
        <v>0.47874049937748819</v>
      </c>
      <c r="H25" s="265"/>
      <c r="I25" s="634"/>
      <c r="J25" s="265"/>
      <c r="K25" s="634">
        <v>-9.4977099617553198E-2</v>
      </c>
      <c r="L25" s="634"/>
      <c r="M25" s="634">
        <v>-0.34709509178595699</v>
      </c>
      <c r="N25" s="265"/>
      <c r="O25" s="634">
        <v>0.69298287742449816</v>
      </c>
      <c r="P25" s="265"/>
      <c r="Q25" s="634">
        <v>0.27492111620588322</v>
      </c>
      <c r="R25" s="634"/>
      <c r="S25" s="634">
        <v>9.3395175360799804E-2</v>
      </c>
      <c r="T25" s="634"/>
      <c r="U25" s="634"/>
      <c r="V25" s="634"/>
      <c r="W25" s="265"/>
      <c r="X25" s="634">
        <v>-0.14759199260694311</v>
      </c>
      <c r="Y25" s="634">
        <v>-0.20853765275726799</v>
      </c>
      <c r="Z25" s="634">
        <v>-0.23215112416941669</v>
      </c>
      <c r="AA25" s="634"/>
      <c r="AB25" s="634"/>
      <c r="AC25" s="634">
        <v>1.3013858947767999E-2</v>
      </c>
      <c r="AD25" s="634"/>
      <c r="AE25" s="634">
        <v>0.44314840730329469</v>
      </c>
      <c r="AF25" s="265"/>
      <c r="AG25" s="634">
        <v>0.1297308006747131</v>
      </c>
      <c r="AH25" s="504"/>
      <c r="AI25" s="634">
        <v>0.53381049263933933</v>
      </c>
      <c r="AJ25" s="634">
        <v>0.67505479420892534</v>
      </c>
      <c r="AK25" s="634">
        <v>0.47447512109167239</v>
      </c>
      <c r="AL25" s="634">
        <v>0.46897254364752528</v>
      </c>
      <c r="AM25" s="265"/>
      <c r="AN25" s="634"/>
      <c r="AO25" s="634"/>
      <c r="AP25" s="265"/>
      <c r="AQ25" s="634">
        <v>0.1141799226452065</v>
      </c>
      <c r="AR25" s="634"/>
      <c r="AS25" s="634">
        <v>-0.39085956963737423</v>
      </c>
      <c r="AT25" s="265"/>
      <c r="AU25" s="634">
        <v>0.25675068939714862</v>
      </c>
      <c r="AV25" s="265"/>
      <c r="AW25" s="634">
        <v>0.26342966407509982</v>
      </c>
      <c r="AX25" s="634"/>
      <c r="AY25" s="634">
        <v>8.5767650320221198E-2</v>
      </c>
      <c r="AZ25" s="634"/>
      <c r="BA25" s="634"/>
      <c r="BB25" s="634"/>
      <c r="BC25" s="265"/>
      <c r="BD25" s="634">
        <v>-0.1407761202447482</v>
      </c>
      <c r="BE25" s="634">
        <v>-0.2009710288038096</v>
      </c>
      <c r="BF25" s="634">
        <v>-0.22228797295290989</v>
      </c>
      <c r="BG25" s="634"/>
      <c r="BH25" s="634"/>
      <c r="BI25" s="634">
        <v>1.8540979549071999E-2</v>
      </c>
      <c r="BJ25" s="634"/>
      <c r="BK25" s="634">
        <v>0.42288701335126211</v>
      </c>
      <c r="BL25" s="265"/>
      <c r="BM25" s="634">
        <v>0.1222985898761467</v>
      </c>
    </row>
    <row r="26" spans="1:65" ht="15" customHeight="1">
      <c r="A26" s="470">
        <f t="shared" si="1"/>
        <v>17</v>
      </c>
      <c r="B26" s="510" t="s">
        <v>280</v>
      </c>
      <c r="C26" s="508"/>
      <c r="D26" s="634">
        <v>0.46913835000000004</v>
      </c>
      <c r="E26" s="634">
        <v>0.60651151999999997</v>
      </c>
      <c r="F26" s="634">
        <v>0.38634997999999998</v>
      </c>
      <c r="G26" s="877"/>
      <c r="H26" s="265"/>
      <c r="I26" s="877"/>
      <c r="J26" s="265"/>
      <c r="K26" s="634">
        <v>-0.36681542</v>
      </c>
      <c r="L26" s="877"/>
      <c r="M26" s="877"/>
      <c r="N26" s="265"/>
      <c r="O26" s="634">
        <v>0.46574539999999998</v>
      </c>
      <c r="P26" s="265"/>
      <c r="Q26" s="877"/>
      <c r="R26" s="877"/>
      <c r="S26" s="634">
        <v>0.46677901999999999</v>
      </c>
      <c r="T26" s="877"/>
      <c r="U26" s="877"/>
      <c r="V26" s="877"/>
      <c r="W26" s="265"/>
      <c r="X26" s="634">
        <v>0.18307481</v>
      </c>
      <c r="Y26" s="877"/>
      <c r="Z26" s="634">
        <v>-2.8009429999999998E-2</v>
      </c>
      <c r="AA26" s="634">
        <v>0.27744743999999999</v>
      </c>
      <c r="AB26" s="877"/>
      <c r="AC26" s="877"/>
      <c r="AD26" s="877"/>
      <c r="AE26" s="634">
        <v>0.40979480000000001</v>
      </c>
      <c r="AF26" s="265"/>
      <c r="AG26" s="634">
        <v>7.7288280000000001E-2</v>
      </c>
      <c r="AH26" s="504"/>
      <c r="AI26" s="877"/>
      <c r="AJ26" s="877"/>
      <c r="AK26" s="877"/>
      <c r="AL26" s="877"/>
      <c r="AM26" s="265"/>
      <c r="AN26" s="877"/>
      <c r="AO26" s="877"/>
      <c r="AP26" s="265"/>
      <c r="AQ26" s="877"/>
      <c r="AR26" s="877"/>
      <c r="AS26" s="877"/>
      <c r="AT26" s="265"/>
      <c r="AU26" s="877"/>
      <c r="AV26" s="265"/>
      <c r="AW26" s="877"/>
      <c r="AX26" s="877"/>
      <c r="AY26" s="877"/>
      <c r="AZ26" s="877"/>
      <c r="BA26" s="877"/>
      <c r="BB26" s="877"/>
      <c r="BC26" s="265"/>
      <c r="BD26" s="877"/>
      <c r="BE26" s="877"/>
      <c r="BF26" s="877"/>
      <c r="BG26" s="877"/>
      <c r="BH26" s="877"/>
      <c r="BI26" s="877"/>
      <c r="BJ26" s="877"/>
      <c r="BK26" s="877"/>
      <c r="BL26" s="265"/>
      <c r="BM26" s="634"/>
    </row>
    <row r="27" spans="1:65" ht="15" customHeight="1">
      <c r="A27" s="470">
        <f t="shared" si="1"/>
        <v>18</v>
      </c>
      <c r="B27" s="510" t="s">
        <v>20</v>
      </c>
      <c r="C27" s="508"/>
      <c r="D27" s="868"/>
      <c r="E27" s="868"/>
      <c r="F27" s="868"/>
      <c r="G27" s="868"/>
      <c r="H27" s="265"/>
      <c r="I27" s="868"/>
      <c r="J27" s="876"/>
      <c r="K27" s="868"/>
      <c r="L27" s="868"/>
      <c r="M27" s="868"/>
      <c r="N27" s="265"/>
      <c r="O27" s="868"/>
      <c r="P27" s="265"/>
      <c r="Q27" s="868"/>
      <c r="R27" s="868"/>
      <c r="S27" s="868"/>
      <c r="T27" s="868"/>
      <c r="U27" s="868"/>
      <c r="V27" s="868"/>
      <c r="W27" s="265"/>
      <c r="X27" s="868"/>
      <c r="Y27" s="868"/>
      <c r="Z27" s="868"/>
      <c r="AA27" s="868"/>
      <c r="AB27" s="868"/>
      <c r="AC27" s="868"/>
      <c r="AD27" s="868"/>
      <c r="AE27" s="868"/>
      <c r="AF27" s="265"/>
      <c r="AG27" s="868"/>
      <c r="AH27" s="504"/>
      <c r="AI27" s="877"/>
      <c r="AJ27" s="634">
        <v>0.68923601978209237</v>
      </c>
      <c r="AK27" s="634">
        <v>0.27766005320418652</v>
      </c>
      <c r="AL27" s="634">
        <v>0.29223170154680211</v>
      </c>
      <c r="AM27" s="265"/>
      <c r="AN27" s="877"/>
      <c r="AO27" s="877"/>
      <c r="AP27" s="265"/>
      <c r="AQ27" s="634">
        <v>-0.1988632851662685</v>
      </c>
      <c r="AR27" s="877"/>
      <c r="AS27" s="877"/>
      <c r="AT27" s="265"/>
      <c r="AU27" s="877"/>
      <c r="AV27" s="265"/>
      <c r="AW27" s="634">
        <v>0.1358918451257001</v>
      </c>
      <c r="AX27" s="877"/>
      <c r="AY27" s="877"/>
      <c r="AZ27" s="877"/>
      <c r="BA27" s="877"/>
      <c r="BB27" s="877"/>
      <c r="BC27" s="265"/>
      <c r="BD27" s="634">
        <v>-3.4039718224187901E-2</v>
      </c>
      <c r="BE27" s="634">
        <v>-1.03142449539724E-2</v>
      </c>
      <c r="BF27" s="877"/>
      <c r="BG27" s="877"/>
      <c r="BH27" s="877"/>
      <c r="BI27" s="877"/>
      <c r="BJ27" s="634">
        <v>-9.3096461450493204E-2</v>
      </c>
      <c r="BK27" s="634">
        <v>0.21561325521754099</v>
      </c>
      <c r="BL27" s="265"/>
      <c r="BM27" s="634">
        <v>-0.12850904214292611</v>
      </c>
    </row>
    <row r="28" spans="1:65" ht="15" customHeight="1">
      <c r="A28" s="470">
        <f t="shared" si="1"/>
        <v>19</v>
      </c>
      <c r="B28" s="510" t="s">
        <v>281</v>
      </c>
      <c r="C28" s="508"/>
      <c r="D28" s="634">
        <v>0.5612048554246567</v>
      </c>
      <c r="E28" s="634">
        <v>0.73054782850341182</v>
      </c>
      <c r="F28" s="634">
        <v>0.43915231553825052</v>
      </c>
      <c r="G28" s="634">
        <v>0.44145301673431309</v>
      </c>
      <c r="H28" s="265"/>
      <c r="I28" s="634">
        <v>0.71643206453512143</v>
      </c>
      <c r="J28" s="265"/>
      <c r="K28" s="634">
        <v>-0.36950929271317651</v>
      </c>
      <c r="L28" s="634">
        <v>-0.28871141789104698</v>
      </c>
      <c r="M28" s="634"/>
      <c r="N28" s="265"/>
      <c r="O28" s="634">
        <v>0.64532291248019424</v>
      </c>
      <c r="P28" s="265"/>
      <c r="Q28" s="634">
        <v>0.44847030615926792</v>
      </c>
      <c r="R28" s="634">
        <v>0.12868650399528231</v>
      </c>
      <c r="S28" s="634">
        <v>0.47171463731593283</v>
      </c>
      <c r="T28" s="634"/>
      <c r="U28" s="634"/>
      <c r="V28" s="634"/>
      <c r="W28" s="265"/>
      <c r="X28" s="634">
        <v>0.165048417902946</v>
      </c>
      <c r="Y28" s="634">
        <v>-0.33577527135255242</v>
      </c>
      <c r="Z28" s="634">
        <v>-0.26715735417013309</v>
      </c>
      <c r="AA28" s="634"/>
      <c r="AB28" s="634">
        <v>-0.1175363632955306</v>
      </c>
      <c r="AC28" s="634">
        <v>0.12546590904035271</v>
      </c>
      <c r="AD28" s="634">
        <v>0.38637667752902721</v>
      </c>
      <c r="AE28" s="634">
        <v>0.6914796860822725</v>
      </c>
      <c r="AF28" s="265"/>
      <c r="AG28" s="634">
        <v>4.2370453273880802E-2</v>
      </c>
      <c r="AH28" s="504"/>
      <c r="AI28" s="634"/>
      <c r="AJ28" s="634"/>
      <c r="AK28" s="634"/>
      <c r="AL28" s="634"/>
      <c r="AM28" s="265"/>
      <c r="AN28" s="634"/>
      <c r="AO28" s="634"/>
      <c r="AP28" s="265"/>
      <c r="AQ28" s="634"/>
      <c r="AR28" s="634"/>
      <c r="AS28" s="634"/>
      <c r="AT28" s="265"/>
      <c r="AU28" s="634"/>
      <c r="AV28" s="265"/>
      <c r="AW28" s="634"/>
      <c r="AX28" s="634"/>
      <c r="AY28" s="634"/>
      <c r="AZ28" s="634"/>
      <c r="BA28" s="634"/>
      <c r="BB28" s="634"/>
      <c r="BC28" s="265"/>
      <c r="BD28" s="634"/>
      <c r="BE28" s="634"/>
      <c r="BF28" s="634"/>
      <c r="BG28" s="634"/>
      <c r="BH28" s="634"/>
      <c r="BI28" s="634"/>
      <c r="BJ28" s="634"/>
      <c r="BK28" s="634"/>
      <c r="BL28" s="265"/>
      <c r="BM28" s="634"/>
    </row>
    <row r="29" spans="1:65" ht="15" customHeight="1">
      <c r="A29" s="470">
        <f t="shared" si="1"/>
        <v>20</v>
      </c>
      <c r="B29" s="510" t="s">
        <v>21</v>
      </c>
      <c r="C29" s="508"/>
      <c r="D29" s="634">
        <v>0.51239900000000005</v>
      </c>
      <c r="E29" s="634">
        <v>0.87749199999999994</v>
      </c>
      <c r="F29" s="634">
        <v>0.477018</v>
      </c>
      <c r="G29" s="634"/>
      <c r="H29" s="265"/>
      <c r="I29" s="634"/>
      <c r="J29" s="265"/>
      <c r="K29" s="634">
        <v>-0.27085499999999996</v>
      </c>
      <c r="L29" s="634">
        <v>-0.35942800000000003</v>
      </c>
      <c r="M29" s="634">
        <v>9.4379000000000005E-2</v>
      </c>
      <c r="N29" s="265"/>
      <c r="O29" s="634">
        <v>0.65724499999999997</v>
      </c>
      <c r="P29" s="265"/>
      <c r="Q29" s="634"/>
      <c r="R29" s="634"/>
      <c r="S29" s="634">
        <v>0.13323399999999999</v>
      </c>
      <c r="T29" s="634"/>
      <c r="U29" s="634"/>
      <c r="V29" s="634"/>
      <c r="W29" s="265"/>
      <c r="X29" s="634">
        <v>-2.0081999999999999E-2</v>
      </c>
      <c r="Y29" s="634">
        <v>-0.10269</v>
      </c>
      <c r="Z29" s="634">
        <v>-0.226941</v>
      </c>
      <c r="AA29" s="634">
        <v>-9.757E-3</v>
      </c>
      <c r="AB29" s="634"/>
      <c r="AC29" s="634"/>
      <c r="AD29" s="634"/>
      <c r="AE29" s="634">
        <v>0.70047599999999999</v>
      </c>
      <c r="AF29" s="265"/>
      <c r="AG29" s="634">
        <v>0.27752599999999999</v>
      </c>
      <c r="AH29" s="504"/>
      <c r="AI29" s="634">
        <v>0.51151200000000008</v>
      </c>
      <c r="AJ29" s="634">
        <v>0.87759000000000009</v>
      </c>
      <c r="AK29" s="634">
        <v>0.47603500000000004</v>
      </c>
      <c r="AL29" s="634"/>
      <c r="AM29" s="265"/>
      <c r="AN29" s="634"/>
      <c r="AO29" s="634"/>
      <c r="AP29" s="265"/>
      <c r="AQ29" s="634">
        <v>-0.27106699999999995</v>
      </c>
      <c r="AR29" s="634">
        <v>-0.35872100000000001</v>
      </c>
      <c r="AS29" s="634">
        <v>8.9813000000000004E-2</v>
      </c>
      <c r="AT29" s="265"/>
      <c r="AU29" s="634">
        <v>0.65299700000000005</v>
      </c>
      <c r="AV29" s="265"/>
      <c r="AW29" s="634"/>
      <c r="AX29" s="634"/>
      <c r="AY29" s="634">
        <v>0.13325000000000001</v>
      </c>
      <c r="AZ29" s="634"/>
      <c r="BA29" s="634"/>
      <c r="BB29" s="634"/>
      <c r="BC29" s="265"/>
      <c r="BD29" s="634">
        <v>-1.9994999999999999E-2</v>
      </c>
      <c r="BE29" s="634">
        <v>-0.102049</v>
      </c>
      <c r="BF29" s="634">
        <v>-0.226688</v>
      </c>
      <c r="BG29" s="634">
        <v>-9.6860000000000002E-3</v>
      </c>
      <c r="BH29" s="634"/>
      <c r="BI29" s="634"/>
      <c r="BJ29" s="634"/>
      <c r="BK29" s="634">
        <v>0.70003499999999996</v>
      </c>
      <c r="BL29" s="265"/>
      <c r="BM29" s="634">
        <v>0.27731699999999998</v>
      </c>
    </row>
    <row r="30" spans="1:65" ht="15" customHeight="1">
      <c r="A30" s="470">
        <f t="shared" si="1"/>
        <v>21</v>
      </c>
      <c r="B30" s="510" t="s">
        <v>717</v>
      </c>
      <c r="C30" s="508"/>
      <c r="D30" s="659"/>
      <c r="E30" s="659"/>
      <c r="F30" s="659"/>
      <c r="G30" s="659"/>
      <c r="H30" s="265"/>
      <c r="I30" s="659"/>
      <c r="J30" s="265"/>
      <c r="K30" s="659"/>
      <c r="L30" s="659"/>
      <c r="M30" s="659"/>
      <c r="N30" s="265"/>
      <c r="O30" s="659"/>
      <c r="P30" s="265"/>
      <c r="Q30" s="659"/>
      <c r="R30" s="659"/>
      <c r="S30" s="659"/>
      <c r="T30" s="659"/>
      <c r="U30" s="659"/>
      <c r="V30" s="659"/>
      <c r="W30" s="265"/>
      <c r="X30" s="659"/>
      <c r="Y30" s="659"/>
      <c r="Z30" s="659"/>
      <c r="AA30" s="659"/>
      <c r="AB30" s="659"/>
      <c r="AC30" s="659"/>
      <c r="AD30" s="659"/>
      <c r="AE30" s="659"/>
      <c r="AF30" s="265"/>
      <c r="AG30" s="659"/>
      <c r="AH30" s="504"/>
      <c r="AI30" s="659"/>
      <c r="AJ30" s="659"/>
      <c r="AK30" s="659"/>
      <c r="AL30" s="659"/>
      <c r="AM30" s="265"/>
      <c r="AN30" s="659"/>
      <c r="AO30" s="659"/>
      <c r="AP30" s="265"/>
      <c r="AQ30" s="659"/>
      <c r="AR30" s="659"/>
      <c r="AS30" s="659"/>
      <c r="AT30" s="265"/>
      <c r="AU30" s="659"/>
      <c r="AV30" s="265"/>
      <c r="AW30" s="659"/>
      <c r="AX30" s="659"/>
      <c r="AY30" s="659"/>
      <c r="AZ30" s="659"/>
      <c r="BA30" s="659"/>
      <c r="BB30" s="659"/>
      <c r="BC30" s="265"/>
      <c r="BD30" s="659"/>
      <c r="BE30" s="659"/>
      <c r="BF30" s="659"/>
      <c r="BG30" s="659"/>
      <c r="BH30" s="659"/>
      <c r="BI30" s="659"/>
      <c r="BJ30" s="659"/>
      <c r="BK30" s="659"/>
      <c r="BL30" s="265"/>
      <c r="BM30" s="659"/>
    </row>
    <row r="31" spans="1:65" ht="15" customHeight="1">
      <c r="A31" s="470">
        <f t="shared" si="1"/>
        <v>22</v>
      </c>
      <c r="B31" s="510" t="s">
        <v>22</v>
      </c>
      <c r="C31" s="508"/>
      <c r="D31" s="634">
        <v>0.64079900000000001</v>
      </c>
      <c r="E31" s="634">
        <v>0.901999</v>
      </c>
      <c r="F31" s="634">
        <v>0.62179899999999999</v>
      </c>
      <c r="G31" s="634"/>
      <c r="H31" s="265"/>
      <c r="I31" s="634"/>
      <c r="J31" s="265"/>
      <c r="K31" s="634">
        <v>-0.15730100000000002</v>
      </c>
      <c r="L31" s="634"/>
      <c r="M31" s="634"/>
      <c r="N31" s="265"/>
      <c r="O31" s="634"/>
      <c r="P31" s="265"/>
      <c r="Q31" s="634"/>
      <c r="R31" s="634"/>
      <c r="S31" s="634">
        <v>7.3915449999999994E-2</v>
      </c>
      <c r="T31" s="634"/>
      <c r="U31" s="634"/>
      <c r="V31" s="634"/>
      <c r="W31" s="265"/>
      <c r="X31" s="634">
        <v>1.724842E-2</v>
      </c>
      <c r="Y31" s="634">
        <v>-0.18442033999999999</v>
      </c>
      <c r="Z31" s="634">
        <v>-0.19691554</v>
      </c>
      <c r="AA31" s="634">
        <v>9.8590099999999996E-3</v>
      </c>
      <c r="AB31" s="634"/>
      <c r="AC31" s="634"/>
      <c r="AD31" s="634"/>
      <c r="AE31" s="634">
        <v>0.49643596000000001</v>
      </c>
      <c r="AF31" s="265"/>
      <c r="AG31" s="634">
        <v>-3.4569839999999998E-2</v>
      </c>
      <c r="AH31" s="504"/>
      <c r="AI31" s="634">
        <v>0.62961889999999998</v>
      </c>
      <c r="AJ31" s="634">
        <v>0.9015188999999999</v>
      </c>
      <c r="AK31" s="634">
        <v>0.60981889999999994</v>
      </c>
      <c r="AL31" s="634"/>
      <c r="AM31" s="265"/>
      <c r="AN31" s="634"/>
      <c r="AO31" s="634"/>
      <c r="AP31" s="265"/>
      <c r="AQ31" s="634">
        <v>-0.2324811</v>
      </c>
      <c r="AR31" s="634"/>
      <c r="AS31" s="634"/>
      <c r="AT31" s="265"/>
      <c r="AU31" s="634">
        <v>0.38674826000000001</v>
      </c>
      <c r="AV31" s="265"/>
      <c r="AW31" s="634"/>
      <c r="AX31" s="634"/>
      <c r="AY31" s="634">
        <v>6.1637400000000002E-2</v>
      </c>
      <c r="AZ31" s="634"/>
      <c r="BA31" s="634"/>
      <c r="BB31" s="634"/>
      <c r="BC31" s="265"/>
      <c r="BD31" s="634">
        <v>0.48134329999999997</v>
      </c>
      <c r="BE31" s="634">
        <v>-0.18087797999999999</v>
      </c>
      <c r="BF31" s="634">
        <v>-0.19379805</v>
      </c>
      <c r="BG31" s="634">
        <v>1.116962E-2</v>
      </c>
      <c r="BH31" s="634"/>
      <c r="BI31" s="634"/>
      <c r="BJ31" s="634"/>
      <c r="BK31" s="634">
        <v>0.48134329999999997</v>
      </c>
      <c r="BL31" s="265"/>
      <c r="BM31" s="634">
        <v>-3.1768770000000002E-2</v>
      </c>
    </row>
    <row r="32" spans="1:65" ht="15" customHeight="1">
      <c r="A32" s="470">
        <f t="shared" si="1"/>
        <v>23</v>
      </c>
      <c r="B32" s="510" t="s">
        <v>23</v>
      </c>
      <c r="C32" s="508"/>
      <c r="D32" s="877"/>
      <c r="E32" s="877"/>
      <c r="F32" s="634">
        <v>0.35047503911979599</v>
      </c>
      <c r="G32" s="634">
        <v>0.42256911880967002</v>
      </c>
      <c r="H32" s="265"/>
      <c r="I32" s="877"/>
      <c r="J32" s="265"/>
      <c r="K32" s="634">
        <v>-0.24686125413653701</v>
      </c>
      <c r="L32" s="877"/>
      <c r="M32" s="877"/>
      <c r="N32" s="265"/>
      <c r="O32" s="877"/>
      <c r="P32" s="265"/>
      <c r="Q32" s="634">
        <v>0.33740748304194501</v>
      </c>
      <c r="R32" s="634">
        <v>0.33740750471581998</v>
      </c>
      <c r="S32" s="877"/>
      <c r="T32" s="877"/>
      <c r="U32" s="877"/>
      <c r="V32" s="877"/>
      <c r="W32" s="265"/>
      <c r="X32" s="634">
        <v>3.03116278918453E-2</v>
      </c>
      <c r="Y32" s="634"/>
      <c r="Z32" s="634">
        <v>-8.5741500172122606E-2</v>
      </c>
      <c r="AA32" s="877"/>
      <c r="AB32" s="634">
        <v>-3.61769173897191E-2</v>
      </c>
      <c r="AC32" s="634">
        <v>9.6477894050333607E-2</v>
      </c>
      <c r="AD32" s="877"/>
      <c r="AE32" s="634">
        <v>0.472471319099868</v>
      </c>
      <c r="AF32" s="265"/>
      <c r="AG32" s="634">
        <v>0.12572946838834001</v>
      </c>
      <c r="AH32" s="504"/>
      <c r="AI32" s="634">
        <v>0.33830925999999995</v>
      </c>
      <c r="AJ32" s="634"/>
      <c r="AK32" s="634">
        <v>0.33830925999999995</v>
      </c>
      <c r="AL32" s="634">
        <v>0.40517196</v>
      </c>
      <c r="AM32" s="265"/>
      <c r="AN32" s="877"/>
      <c r="AO32" s="877"/>
      <c r="AP32" s="265"/>
      <c r="AQ32" s="634">
        <v>-0.23786718000000007</v>
      </c>
      <c r="AR32" s="634">
        <v>-0.45092499000000003</v>
      </c>
      <c r="AS32" s="877"/>
      <c r="AT32" s="265"/>
      <c r="AU32" s="634">
        <v>5.4441150000000001E-2</v>
      </c>
      <c r="AV32" s="265"/>
      <c r="AW32" s="634">
        <v>0.32191672999999998</v>
      </c>
      <c r="AX32" s="634">
        <v>0.32191672999999998</v>
      </c>
      <c r="AY32" s="877"/>
      <c r="AZ32" s="877"/>
      <c r="BA32" s="877"/>
      <c r="BB32" s="877"/>
      <c r="BC32" s="265"/>
      <c r="BD32" s="634">
        <v>2.5709200000000001E-2</v>
      </c>
      <c r="BE32" s="877"/>
      <c r="BF32" s="634">
        <v>-8.6239319999999994E-2</v>
      </c>
      <c r="BG32" s="877"/>
      <c r="BH32" s="634">
        <v>-3.5902950000000003E-2</v>
      </c>
      <c r="BI32" s="634">
        <v>9.9602300000000005E-2</v>
      </c>
      <c r="BJ32" s="877"/>
      <c r="BK32" s="634">
        <v>0.45731396000000002</v>
      </c>
      <c r="BL32" s="265"/>
      <c r="BM32" s="634">
        <v>0.10194448</v>
      </c>
    </row>
    <row r="33" spans="1:65" ht="15" customHeight="1">
      <c r="A33" s="470">
        <f t="shared" si="1"/>
        <v>24</v>
      </c>
      <c r="B33" s="510" t="s">
        <v>24</v>
      </c>
      <c r="C33" s="508"/>
      <c r="D33" s="634">
        <v>0.39457983233686922</v>
      </c>
      <c r="E33" s="634">
        <v>0.51408626135113511</v>
      </c>
      <c r="F33" s="634">
        <v>0.29228967224494279</v>
      </c>
      <c r="G33" s="634">
        <v>0.29228967224494279</v>
      </c>
      <c r="H33" s="265"/>
      <c r="I33" s="877"/>
      <c r="J33" s="265"/>
      <c r="K33" s="634">
        <v>-9.8759789584529998E-3</v>
      </c>
      <c r="L33" s="634"/>
      <c r="M33" s="634"/>
      <c r="N33" s="265"/>
      <c r="O33" s="634">
        <v>0.6249333935062642</v>
      </c>
      <c r="P33" s="265"/>
      <c r="Q33" s="634"/>
      <c r="R33" s="634"/>
      <c r="S33" s="634"/>
      <c r="T33" s="634"/>
      <c r="U33" s="634"/>
      <c r="V33" s="634"/>
      <c r="W33" s="265"/>
      <c r="X33" s="634">
        <v>9.5782690174159007E-3</v>
      </c>
      <c r="Y33" s="634"/>
      <c r="Z33" s="634">
        <v>-0.14565682600730051</v>
      </c>
      <c r="AA33" s="634">
        <v>-8.8433576312764495E-2</v>
      </c>
      <c r="AB33" s="634"/>
      <c r="AC33" s="634"/>
      <c r="AD33" s="634"/>
      <c r="AE33" s="634">
        <v>0.2164776612237945</v>
      </c>
      <c r="AF33" s="265"/>
      <c r="AG33" s="634"/>
      <c r="AH33" s="504"/>
      <c r="AI33" s="634"/>
      <c r="AJ33" s="634"/>
      <c r="AK33" s="634"/>
      <c r="AL33" s="634"/>
      <c r="AM33" s="265"/>
      <c r="AN33" s="634"/>
      <c r="AO33" s="634"/>
      <c r="AP33" s="265"/>
      <c r="AQ33" s="634"/>
      <c r="AR33" s="634"/>
      <c r="AS33" s="634"/>
      <c r="AT33" s="265"/>
      <c r="AU33" s="634"/>
      <c r="AV33" s="265"/>
      <c r="AW33" s="634"/>
      <c r="AX33" s="634"/>
      <c r="AY33" s="634"/>
      <c r="AZ33" s="634"/>
      <c r="BA33" s="634"/>
      <c r="BB33" s="634"/>
      <c r="BC33" s="265"/>
      <c r="BD33" s="634"/>
      <c r="BE33" s="634"/>
      <c r="BF33" s="634"/>
      <c r="BG33" s="634"/>
      <c r="BH33" s="634"/>
      <c r="BI33" s="634"/>
      <c r="BJ33" s="634"/>
      <c r="BK33" s="634"/>
      <c r="BL33" s="265"/>
      <c r="BM33" s="634"/>
    </row>
    <row r="34" spans="1:65" ht="15" customHeight="1">
      <c r="A34" s="470">
        <f t="shared" si="1"/>
        <v>25</v>
      </c>
      <c r="B34" s="510" t="s">
        <v>25</v>
      </c>
      <c r="C34" s="508"/>
      <c r="D34" s="634">
        <v>0.46762638759354402</v>
      </c>
      <c r="E34" s="634">
        <v>0.93562788743635694</v>
      </c>
      <c r="F34" s="634">
        <v>0.27509386448396161</v>
      </c>
      <c r="G34" s="634">
        <v>0.27509386448396161</v>
      </c>
      <c r="H34" s="265"/>
      <c r="I34" s="877"/>
      <c r="J34" s="265"/>
      <c r="K34" s="634">
        <v>-0.20814280331708751</v>
      </c>
      <c r="L34" s="634">
        <v>-0.50207457561205637</v>
      </c>
      <c r="M34" s="877"/>
      <c r="N34" s="265"/>
      <c r="O34" s="634">
        <v>0.33583258793305309</v>
      </c>
      <c r="P34" s="265"/>
      <c r="Q34" s="634">
        <v>0.19028905728050771</v>
      </c>
      <c r="R34" s="877"/>
      <c r="S34" s="877"/>
      <c r="T34" s="877"/>
      <c r="U34" s="877"/>
      <c r="V34" s="877"/>
      <c r="W34" s="265"/>
      <c r="X34" s="634">
        <v>-0.13691642012265609</v>
      </c>
      <c r="Y34" s="634">
        <v>-0.32444230645635802</v>
      </c>
      <c r="Z34" s="634">
        <v>-0.23958816575466221</v>
      </c>
      <c r="AA34" s="634">
        <v>-6.1229600670106001E-2</v>
      </c>
      <c r="AB34" s="877"/>
      <c r="AC34" s="877"/>
      <c r="AD34" s="634">
        <v>-0.40721481117955449</v>
      </c>
      <c r="AE34" s="634">
        <v>0.33515089567833423</v>
      </c>
      <c r="AF34" s="265"/>
      <c r="AG34" s="634">
        <v>0.28577007552859668</v>
      </c>
      <c r="AH34" s="504"/>
      <c r="AI34" s="634">
        <v>0.47464761999999999</v>
      </c>
      <c r="AJ34" s="634">
        <v>0.95926445000000005</v>
      </c>
      <c r="AK34" s="634">
        <v>0.27518401999999997</v>
      </c>
      <c r="AL34" s="877"/>
      <c r="AM34" s="265"/>
      <c r="AN34" s="877"/>
      <c r="AO34" s="877"/>
      <c r="AP34" s="265"/>
      <c r="AQ34" s="634">
        <v>-0.42416212999999997</v>
      </c>
      <c r="AR34" s="877"/>
      <c r="AS34" s="877"/>
      <c r="AT34" s="265"/>
      <c r="AU34" s="634">
        <v>-9.3685999999999995E-3</v>
      </c>
      <c r="AV34" s="265"/>
      <c r="AW34" s="877"/>
      <c r="AX34" s="877"/>
      <c r="AY34" s="634">
        <v>0.19647444999999999</v>
      </c>
      <c r="AZ34" s="877"/>
      <c r="BA34" s="877"/>
      <c r="BB34" s="877"/>
      <c r="BC34" s="265"/>
      <c r="BD34" s="634">
        <v>7.7411209999999994E-2</v>
      </c>
      <c r="BE34" s="634">
        <v>-0.15689576</v>
      </c>
      <c r="BF34" s="634">
        <v>1.2423899999999999E-3</v>
      </c>
      <c r="BG34" s="634">
        <v>0.14066374000000001</v>
      </c>
      <c r="BH34" s="877"/>
      <c r="BI34" s="877"/>
      <c r="BJ34" s="877"/>
      <c r="BK34" s="634">
        <v>0.42361988</v>
      </c>
      <c r="BL34" s="265"/>
      <c r="BM34" s="634">
        <v>0.21002333000000001</v>
      </c>
    </row>
    <row r="35" spans="1:65" ht="15" customHeight="1">
      <c r="A35" s="470">
        <f t="shared" si="1"/>
        <v>26</v>
      </c>
      <c r="B35" s="510" t="s">
        <v>718</v>
      </c>
      <c r="C35" s="508"/>
      <c r="D35" s="659"/>
      <c r="E35" s="659"/>
      <c r="F35" s="659"/>
      <c r="G35" s="659"/>
      <c r="H35" s="265"/>
      <c r="I35" s="659"/>
      <c r="J35" s="265"/>
      <c r="K35" s="659"/>
      <c r="L35" s="659"/>
      <c r="M35" s="659"/>
      <c r="N35" s="265"/>
      <c r="O35" s="659"/>
      <c r="P35" s="265"/>
      <c r="Q35" s="659"/>
      <c r="R35" s="659"/>
      <c r="S35" s="659"/>
      <c r="T35" s="659"/>
      <c r="U35" s="659"/>
      <c r="V35" s="659"/>
      <c r="W35" s="265"/>
      <c r="X35" s="659"/>
      <c r="Y35" s="659"/>
      <c r="Z35" s="659"/>
      <c r="AA35" s="659"/>
      <c r="AB35" s="659"/>
      <c r="AC35" s="659"/>
      <c r="AD35" s="659"/>
      <c r="AE35" s="659"/>
      <c r="AF35" s="265"/>
      <c r="AG35" s="659"/>
      <c r="AH35" s="504"/>
      <c r="AI35" s="659"/>
      <c r="AJ35" s="659"/>
      <c r="AK35" s="659"/>
      <c r="AL35" s="659"/>
      <c r="AM35" s="265"/>
      <c r="AN35" s="659"/>
      <c r="AO35" s="659"/>
      <c r="AP35" s="265"/>
      <c r="AQ35" s="659"/>
      <c r="AR35" s="659"/>
      <c r="AS35" s="659"/>
      <c r="AT35" s="265"/>
      <c r="AU35" s="659"/>
      <c r="AV35" s="265"/>
      <c r="AW35" s="659"/>
      <c r="AX35" s="659"/>
      <c r="AY35" s="659"/>
      <c r="AZ35" s="659"/>
      <c r="BA35" s="659"/>
      <c r="BB35" s="659"/>
      <c r="BC35" s="265"/>
      <c r="BD35" s="659"/>
      <c r="BE35" s="659"/>
      <c r="BF35" s="659"/>
      <c r="BG35" s="659"/>
      <c r="BH35" s="659"/>
      <c r="BI35" s="659"/>
      <c r="BJ35" s="659"/>
      <c r="BK35" s="659"/>
      <c r="BL35" s="265"/>
      <c r="BM35" s="659"/>
    </row>
    <row r="36" spans="1:65" ht="15" customHeight="1">
      <c r="A36" s="470">
        <f t="shared" si="1"/>
        <v>27</v>
      </c>
      <c r="B36" s="510" t="s">
        <v>719</v>
      </c>
      <c r="C36" s="508"/>
      <c r="D36" s="659"/>
      <c r="E36" s="659"/>
      <c r="F36" s="659"/>
      <c r="G36" s="659"/>
      <c r="H36" s="265"/>
      <c r="I36" s="659"/>
      <c r="J36" s="265"/>
      <c r="K36" s="659"/>
      <c r="L36" s="659"/>
      <c r="M36" s="659"/>
      <c r="N36" s="265"/>
      <c r="O36" s="659"/>
      <c r="P36" s="265"/>
      <c r="Q36" s="659"/>
      <c r="R36" s="659"/>
      <c r="S36" s="659"/>
      <c r="T36" s="659"/>
      <c r="U36" s="659"/>
      <c r="V36" s="659"/>
      <c r="W36" s="265"/>
      <c r="X36" s="659"/>
      <c r="Y36" s="659"/>
      <c r="Z36" s="659"/>
      <c r="AA36" s="659"/>
      <c r="AB36" s="659"/>
      <c r="AC36" s="659"/>
      <c r="AD36" s="659"/>
      <c r="AE36" s="659"/>
      <c r="AF36" s="265"/>
      <c r="AG36" s="659"/>
      <c r="AH36" s="504"/>
      <c r="AI36" s="659"/>
      <c r="AJ36" s="659"/>
      <c r="AK36" s="659"/>
      <c r="AL36" s="659"/>
      <c r="AM36" s="265"/>
      <c r="AN36" s="659"/>
      <c r="AO36" s="659"/>
      <c r="AP36" s="265"/>
      <c r="AQ36" s="659"/>
      <c r="AR36" s="659"/>
      <c r="AS36" s="659"/>
      <c r="AT36" s="265"/>
      <c r="AU36" s="659"/>
      <c r="AV36" s="265"/>
      <c r="AW36" s="659"/>
      <c r="AX36" s="659"/>
      <c r="AY36" s="659"/>
      <c r="AZ36" s="659"/>
      <c r="BA36" s="659"/>
      <c r="BB36" s="659"/>
      <c r="BC36" s="265"/>
      <c r="BD36" s="659"/>
      <c r="BE36" s="659"/>
      <c r="BF36" s="659"/>
      <c r="BG36" s="659"/>
      <c r="BH36" s="659"/>
      <c r="BI36" s="659"/>
      <c r="BJ36" s="659"/>
      <c r="BK36" s="659"/>
      <c r="BL36" s="265"/>
      <c r="BM36" s="659"/>
    </row>
    <row r="37" spans="1:65" ht="16">
      <c r="A37" s="470">
        <f t="shared" si="1"/>
        <v>28</v>
      </c>
      <c r="B37" s="885" t="s">
        <v>26</v>
      </c>
      <c r="C37" s="265"/>
      <c r="D37" s="634">
        <v>0.61951303751599607</v>
      </c>
      <c r="E37" s="634">
        <v>0.80597450999999998</v>
      </c>
      <c r="F37" s="634">
        <v>0.52127371</v>
      </c>
      <c r="G37" s="634"/>
      <c r="H37" s="265"/>
      <c r="I37" s="634"/>
      <c r="J37" s="265"/>
      <c r="K37" s="634">
        <v>-0.30080316000000001</v>
      </c>
      <c r="L37" s="634">
        <v>-0.53617435999999996</v>
      </c>
      <c r="M37" s="634">
        <v>-0.10206666154628949</v>
      </c>
      <c r="N37" s="265"/>
      <c r="O37" s="634">
        <v>0.54246452999999994</v>
      </c>
      <c r="P37" s="265"/>
      <c r="Q37" s="634">
        <v>0.25584038999999997</v>
      </c>
      <c r="R37" s="634"/>
      <c r="S37" s="634">
        <v>0.18606105000000001</v>
      </c>
      <c r="T37" s="634">
        <v>0.33317159000000002</v>
      </c>
      <c r="U37" s="634"/>
      <c r="V37" s="634"/>
      <c r="W37" s="265"/>
      <c r="X37" s="634">
        <v>-8.6627019999999999E-2</v>
      </c>
      <c r="Y37" s="634">
        <v>-0.24258922999999999</v>
      </c>
      <c r="Z37" s="634">
        <v>-0.24986544999999999</v>
      </c>
      <c r="AA37" s="634">
        <v>-8.49654270277303E-2</v>
      </c>
      <c r="AB37" s="634">
        <v>-0.1625402</v>
      </c>
      <c r="AC37" s="634">
        <v>2.3197079999999998E-2</v>
      </c>
      <c r="AD37" s="634"/>
      <c r="AE37" s="634">
        <v>0.31933829000000002</v>
      </c>
      <c r="AF37" s="265"/>
      <c r="AG37" s="634">
        <v>3.5562740000000002E-2</v>
      </c>
      <c r="AH37" s="504"/>
      <c r="AI37" s="634">
        <v>0.61958402975171212</v>
      </c>
      <c r="AJ37" s="634"/>
      <c r="AK37" s="634">
        <v>0.52126921999999998</v>
      </c>
      <c r="AL37" s="634"/>
      <c r="AM37" s="265"/>
      <c r="AN37" s="634"/>
      <c r="AO37" s="634"/>
      <c r="AP37" s="265"/>
      <c r="AQ37" s="634">
        <v>-0.30367930890700717</v>
      </c>
      <c r="AR37" s="634">
        <v>-0.52141029000000005</v>
      </c>
      <c r="AS37" s="634">
        <v>-0.16146569601803196</v>
      </c>
      <c r="AT37" s="265"/>
      <c r="AU37" s="634">
        <v>0.22555898999999999</v>
      </c>
      <c r="AV37" s="265"/>
      <c r="AW37" s="634">
        <v>0.24149698999999999</v>
      </c>
      <c r="AX37" s="634"/>
      <c r="AY37" s="634">
        <v>0.16605750999999999</v>
      </c>
      <c r="AZ37" s="634">
        <v>0.32606174999999998</v>
      </c>
      <c r="BA37" s="634"/>
      <c r="BB37" s="634"/>
      <c r="BC37" s="265"/>
      <c r="BD37" s="634">
        <v>-7.720631E-2</v>
      </c>
      <c r="BE37" s="634">
        <v>-0.22939462999999999</v>
      </c>
      <c r="BF37" s="634">
        <v>-0.23409795999999999</v>
      </c>
      <c r="BG37" s="634">
        <v>3.3741359999999998E-2</v>
      </c>
      <c r="BH37" s="634">
        <v>-0.14817178</v>
      </c>
      <c r="BI37" s="634">
        <v>3.3741359999999998E-2</v>
      </c>
      <c r="BJ37" s="634"/>
      <c r="BK37" s="634">
        <v>0.30769310999999999</v>
      </c>
      <c r="BL37" s="265"/>
      <c r="BM37" s="634">
        <v>2.8109809999999999E-2</v>
      </c>
    </row>
    <row r="38" spans="1:65" ht="15" customHeight="1">
      <c r="A38" s="470"/>
      <c r="B38" s="510" t="s">
        <v>27</v>
      </c>
      <c r="C38" s="508"/>
      <c r="D38" s="634">
        <v>0.64135480564333203</v>
      </c>
      <c r="E38" s="634">
        <v>0.70624987002194695</v>
      </c>
      <c r="F38" s="634">
        <v>0.54109322763772805</v>
      </c>
      <c r="G38" s="634">
        <v>0.53718168733198701</v>
      </c>
      <c r="H38" s="265"/>
      <c r="I38" s="634">
        <v>0.61732708017330795</v>
      </c>
      <c r="J38" s="265"/>
      <c r="K38" s="634">
        <v>-0.32689142799069598</v>
      </c>
      <c r="L38" s="634">
        <v>-0.53618058723977702</v>
      </c>
      <c r="M38" s="634"/>
      <c r="N38" s="265"/>
      <c r="O38" s="634">
        <v>0.71475126099252995</v>
      </c>
      <c r="P38" s="265"/>
      <c r="Q38" s="634">
        <v>0.37890612059878898</v>
      </c>
      <c r="R38" s="634"/>
      <c r="S38" s="634">
        <v>0.35836955045105801</v>
      </c>
      <c r="T38" s="634">
        <v>0.40861037037908299</v>
      </c>
      <c r="U38" s="634"/>
      <c r="V38" s="634"/>
      <c r="W38" s="265"/>
      <c r="X38" s="634">
        <v>-7.0818881092521394E-2</v>
      </c>
      <c r="Y38" s="634">
        <v>-0.22624242090160199</v>
      </c>
      <c r="Z38" s="634">
        <v>-0.27474973539957998</v>
      </c>
      <c r="AA38" s="634">
        <v>-0.13106859756084999</v>
      </c>
      <c r="AB38" s="634"/>
      <c r="AC38" s="634"/>
      <c r="AD38" s="634"/>
      <c r="AE38" s="634">
        <v>0.35786539248931398</v>
      </c>
      <c r="AF38" s="265"/>
      <c r="AG38" s="634">
        <v>5.6987072381672298E-2</v>
      </c>
      <c r="AH38" s="504"/>
      <c r="AI38" s="634">
        <v>0.642569718746274</v>
      </c>
      <c r="AJ38" s="634">
        <v>0.708999667435811</v>
      </c>
      <c r="AK38" s="634">
        <v>0.52068625713052796</v>
      </c>
      <c r="AL38" s="634">
        <v>0.51682233598505001</v>
      </c>
      <c r="AM38" s="265"/>
      <c r="AN38" s="634">
        <v>0.63784036708228697</v>
      </c>
      <c r="AO38" s="634"/>
      <c r="AP38" s="265"/>
      <c r="AQ38" s="634">
        <v>0.17385782764826899</v>
      </c>
      <c r="AR38" s="634">
        <v>-0.51912700415527702</v>
      </c>
      <c r="AS38" s="634"/>
      <c r="AT38" s="265"/>
      <c r="AU38" s="634">
        <v>0.339720043981249</v>
      </c>
      <c r="AV38" s="265"/>
      <c r="AW38" s="634">
        <v>0.363538743683122</v>
      </c>
      <c r="AX38" s="634"/>
      <c r="AY38" s="634">
        <v>0.34101883158065099</v>
      </c>
      <c r="AZ38" s="634">
        <v>0.39542675834619601</v>
      </c>
      <c r="BA38" s="634"/>
      <c r="BB38" s="634"/>
      <c r="BC38" s="265"/>
      <c r="BD38" s="634">
        <v>-6.6149376242429905E-2</v>
      </c>
      <c r="BE38" s="634">
        <v>-0.21157583277601399</v>
      </c>
      <c r="BF38" s="634">
        <v>-0.25836490381156502</v>
      </c>
      <c r="BG38" s="634">
        <v>-0.11857886700399201</v>
      </c>
      <c r="BH38" s="634"/>
      <c r="BI38" s="634"/>
      <c r="BJ38" s="634"/>
      <c r="BK38" s="634">
        <v>0.33117483686085902</v>
      </c>
      <c r="BL38" s="265"/>
      <c r="BM38" s="634">
        <v>4.9312201211114799E-2</v>
      </c>
    </row>
    <row r="39" spans="1:65" ht="15" customHeight="1">
      <c r="A39" s="470"/>
      <c r="B39" s="510" t="s">
        <v>28</v>
      </c>
      <c r="C39" s="508"/>
      <c r="D39" s="634">
        <v>0.63163108988156602</v>
      </c>
      <c r="E39" s="634">
        <v>0.69508711446633498</v>
      </c>
      <c r="F39" s="634">
        <v>0.52294167664656899</v>
      </c>
      <c r="G39" s="634">
        <v>0.52322709294882297</v>
      </c>
      <c r="H39" s="265"/>
      <c r="I39" s="634">
        <v>0.60577243625701804</v>
      </c>
      <c r="J39" s="265"/>
      <c r="K39" s="634">
        <v>-0.32421264937924099</v>
      </c>
      <c r="L39" s="634">
        <v>-0.52181109951927696</v>
      </c>
      <c r="M39" s="634">
        <v>-0.21249964771573199</v>
      </c>
      <c r="N39" s="265"/>
      <c r="O39" s="634">
        <v>0.69439942464128901</v>
      </c>
      <c r="P39" s="265"/>
      <c r="Q39" s="634">
        <v>0.36075511462072701</v>
      </c>
      <c r="R39" s="634"/>
      <c r="S39" s="634">
        <v>0.35327244150946902</v>
      </c>
      <c r="T39" s="634">
        <v>0.40600107507251498</v>
      </c>
      <c r="U39" s="634"/>
      <c r="V39" s="634"/>
      <c r="W39" s="265"/>
      <c r="X39" s="634">
        <v>-6.1529501941787003E-2</v>
      </c>
      <c r="Y39" s="634">
        <v>-0.222823615468657</v>
      </c>
      <c r="Z39" s="634">
        <v>-0.24438845972666101</v>
      </c>
      <c r="AA39" s="634">
        <v>-0.15792271146520001</v>
      </c>
      <c r="AB39" s="634"/>
      <c r="AC39" s="634"/>
      <c r="AD39" s="634"/>
      <c r="AE39" s="634">
        <v>0.28358996214335203</v>
      </c>
      <c r="AF39" s="265"/>
      <c r="AG39" s="634">
        <v>6.1347820276799601E-2</v>
      </c>
      <c r="AH39" s="504"/>
      <c r="AI39" s="634">
        <v>0.63440362394488203</v>
      </c>
      <c r="AJ39" s="634">
        <v>0.69773572957974395</v>
      </c>
      <c r="AK39" s="634">
        <v>0.50390477581559501</v>
      </c>
      <c r="AL39" s="634">
        <v>0.50461060843918204</v>
      </c>
      <c r="AM39" s="265"/>
      <c r="AN39" s="634">
        <v>0.626948429757893</v>
      </c>
      <c r="AO39" s="634"/>
      <c r="AP39" s="265"/>
      <c r="AQ39" s="634">
        <v>0.101596521621672</v>
      </c>
      <c r="AR39" s="634">
        <v>-0.50259877313091095</v>
      </c>
      <c r="AS39" s="634">
        <v>-0.246126478921811</v>
      </c>
      <c r="AT39" s="265"/>
      <c r="AU39" s="634">
        <v>0.28995032085132999</v>
      </c>
      <c r="AV39" s="265"/>
      <c r="AW39" s="634">
        <v>0.33839160260440398</v>
      </c>
      <c r="AX39" s="634"/>
      <c r="AY39" s="634">
        <v>0.32928752638103198</v>
      </c>
      <c r="AZ39" s="634">
        <v>0.39344187403668501</v>
      </c>
      <c r="BA39" s="634"/>
      <c r="BB39" s="634"/>
      <c r="BC39" s="265"/>
      <c r="BD39" s="634">
        <v>-5.2250423817952002E-2</v>
      </c>
      <c r="BE39" s="634">
        <v>-0.20543227480562701</v>
      </c>
      <c r="BF39" s="634">
        <v>-0.22629249410729199</v>
      </c>
      <c r="BG39" s="634">
        <v>-0.14376705416742799</v>
      </c>
      <c r="BH39" s="634"/>
      <c r="BI39" s="634"/>
      <c r="BJ39" s="634"/>
      <c r="BK39" s="634">
        <v>0.27586326073797501</v>
      </c>
      <c r="BL39" s="265"/>
      <c r="BM39" s="634">
        <v>5.3354349569230901E-2</v>
      </c>
    </row>
    <row r="40" spans="1:65" ht="15" customHeight="1">
      <c r="A40" s="470">
        <f>A37+1</f>
        <v>29</v>
      </c>
      <c r="B40" s="510" t="s">
        <v>720</v>
      </c>
      <c r="C40" s="508"/>
      <c r="D40" s="659"/>
      <c r="E40" s="659"/>
      <c r="F40" s="659"/>
      <c r="G40" s="659"/>
      <c r="H40" s="265"/>
      <c r="I40" s="659"/>
      <c r="J40" s="265"/>
      <c r="K40" s="659"/>
      <c r="L40" s="659"/>
      <c r="M40" s="659"/>
      <c r="N40" s="265"/>
      <c r="O40" s="659"/>
      <c r="P40" s="265"/>
      <c r="Q40" s="659"/>
      <c r="R40" s="659"/>
      <c r="S40" s="659"/>
      <c r="T40" s="659"/>
      <c r="U40" s="659"/>
      <c r="V40" s="659"/>
      <c r="W40" s="265"/>
      <c r="X40" s="659"/>
      <c r="Y40" s="659"/>
      <c r="Z40" s="659"/>
      <c r="AA40" s="659"/>
      <c r="AB40" s="659"/>
      <c r="AC40" s="659"/>
      <c r="AD40" s="659"/>
      <c r="AE40" s="659"/>
      <c r="AF40" s="265"/>
      <c r="AG40" s="659"/>
      <c r="AH40" s="504"/>
      <c r="AI40" s="659"/>
      <c r="AJ40" s="659"/>
      <c r="AK40" s="659"/>
      <c r="AL40" s="659"/>
      <c r="AM40" s="265"/>
      <c r="AN40" s="659"/>
      <c r="AO40" s="659"/>
      <c r="AP40" s="265"/>
      <c r="AQ40" s="659"/>
      <c r="AR40" s="659"/>
      <c r="AS40" s="659"/>
      <c r="AT40" s="265"/>
      <c r="AU40" s="659"/>
      <c r="AV40" s="265"/>
      <c r="AW40" s="659"/>
      <c r="AX40" s="659"/>
      <c r="AY40" s="659"/>
      <c r="AZ40" s="659"/>
      <c r="BA40" s="659"/>
      <c r="BB40" s="659"/>
      <c r="BC40" s="265"/>
      <c r="BD40" s="659"/>
      <c r="BE40" s="659"/>
      <c r="BF40" s="659"/>
      <c r="BG40" s="659"/>
      <c r="BH40" s="659"/>
      <c r="BI40" s="659"/>
      <c r="BJ40" s="659"/>
      <c r="BK40" s="659"/>
      <c r="BL40" s="265"/>
      <c r="BM40" s="659"/>
    </row>
    <row r="41" spans="1:65" ht="15" customHeight="1">
      <c r="A41" s="470">
        <f>A40+1</f>
        <v>30</v>
      </c>
      <c r="B41" s="510" t="s">
        <v>727</v>
      </c>
      <c r="C41" s="508"/>
      <c r="D41" s="659"/>
      <c r="E41" s="659"/>
      <c r="F41" s="659"/>
      <c r="G41" s="659"/>
      <c r="H41" s="265"/>
      <c r="I41" s="659"/>
      <c r="J41" s="265"/>
      <c r="K41" s="659"/>
      <c r="L41" s="659"/>
      <c r="M41" s="659"/>
      <c r="N41" s="265"/>
      <c r="O41" s="659"/>
      <c r="P41" s="265"/>
      <c r="Q41" s="659"/>
      <c r="R41" s="659"/>
      <c r="S41" s="659"/>
      <c r="T41" s="659"/>
      <c r="U41" s="659"/>
      <c r="V41" s="659"/>
      <c r="W41" s="265"/>
      <c r="X41" s="659"/>
      <c r="Y41" s="659"/>
      <c r="Z41" s="659"/>
      <c r="AA41" s="659"/>
      <c r="AB41" s="659"/>
      <c r="AC41" s="659"/>
      <c r="AD41" s="659"/>
      <c r="AE41" s="659"/>
      <c r="AF41" s="265"/>
      <c r="AG41" s="659"/>
      <c r="AH41" s="504"/>
      <c r="AI41" s="659"/>
      <c r="AJ41" s="659"/>
      <c r="AK41" s="659"/>
      <c r="AL41" s="659"/>
      <c r="AM41" s="265"/>
      <c r="AN41" s="659"/>
      <c r="AO41" s="659"/>
      <c r="AP41" s="265"/>
      <c r="AQ41" s="659"/>
      <c r="AR41" s="659"/>
      <c r="AS41" s="659"/>
      <c r="AT41" s="265"/>
      <c r="AU41" s="659"/>
      <c r="AV41" s="265"/>
      <c r="AW41" s="659"/>
      <c r="AX41" s="659"/>
      <c r="AY41" s="659"/>
      <c r="AZ41" s="659"/>
      <c r="BA41" s="659"/>
      <c r="BB41" s="659"/>
      <c r="BC41" s="265"/>
      <c r="BD41" s="659"/>
      <c r="BE41" s="659"/>
      <c r="BF41" s="659"/>
      <c r="BG41" s="659"/>
      <c r="BH41" s="659"/>
      <c r="BI41" s="659"/>
      <c r="BJ41" s="659"/>
      <c r="BK41" s="659"/>
      <c r="BL41" s="265"/>
      <c r="BM41" s="659"/>
    </row>
    <row r="42" spans="1:65" ht="15" customHeight="1">
      <c r="A42" s="470">
        <f t="shared" ref="A42:A47" si="2">A41+1</f>
        <v>31</v>
      </c>
      <c r="B42" s="510" t="s">
        <v>29</v>
      </c>
      <c r="C42" s="508"/>
      <c r="D42" s="634">
        <v>0.68320721390955175</v>
      </c>
      <c r="E42" s="634">
        <v>0.86705650532299661</v>
      </c>
      <c r="F42" s="634">
        <v>0.5429549746538902</v>
      </c>
      <c r="G42" s="634"/>
      <c r="H42" s="265"/>
      <c r="I42" s="634"/>
      <c r="J42" s="265"/>
      <c r="K42" s="634">
        <v>-0.18365115561093848</v>
      </c>
      <c r="L42" s="634"/>
      <c r="M42" s="634"/>
      <c r="N42" s="265"/>
      <c r="O42" s="634"/>
      <c r="P42" s="265"/>
      <c r="Q42" s="634"/>
      <c r="R42" s="634"/>
      <c r="S42" s="634">
        <v>0.2098504526554309</v>
      </c>
      <c r="T42" s="634"/>
      <c r="U42" s="634"/>
      <c r="V42" s="634"/>
      <c r="W42" s="265"/>
      <c r="X42" s="634">
        <v>-9.0678976481938997E-3</v>
      </c>
      <c r="Y42" s="634">
        <v>-0.38363456523072198</v>
      </c>
      <c r="Z42" s="634">
        <v>-0.20786496471679089</v>
      </c>
      <c r="AA42" s="634">
        <v>-1.73883259413492E-2</v>
      </c>
      <c r="AB42" s="634"/>
      <c r="AC42" s="634"/>
      <c r="AD42" s="634"/>
      <c r="AE42" s="634">
        <v>0.38934741301016251</v>
      </c>
      <c r="AF42" s="265"/>
      <c r="AG42" s="634">
        <v>2.6836531841704099E-2</v>
      </c>
      <c r="AH42" s="504"/>
      <c r="AI42" s="634">
        <v>0.6807899987639181</v>
      </c>
      <c r="AJ42" s="634">
        <v>0.86698571095986154</v>
      </c>
      <c r="AK42" s="634">
        <v>0.53758490665312575</v>
      </c>
      <c r="AL42" s="634"/>
      <c r="AM42" s="265"/>
      <c r="AN42" s="634"/>
      <c r="AO42" s="634"/>
      <c r="AP42" s="265"/>
      <c r="AQ42" s="634">
        <v>-0.17770219186273373</v>
      </c>
      <c r="AR42" s="634"/>
      <c r="AS42" s="634"/>
      <c r="AT42" s="265"/>
      <c r="AU42" s="634">
        <v>0.27732270278573362</v>
      </c>
      <c r="AV42" s="265"/>
      <c r="AW42" s="634"/>
      <c r="AX42" s="634"/>
      <c r="AY42" s="634">
        <v>0.20333801974031149</v>
      </c>
      <c r="AZ42" s="634"/>
      <c r="BA42" s="634"/>
      <c r="BB42" s="634"/>
      <c r="BC42" s="265"/>
      <c r="BD42" s="634">
        <v>-5.0847791524937999E-3</v>
      </c>
      <c r="BE42" s="634">
        <v>-0.37474487286033958</v>
      </c>
      <c r="BF42" s="634">
        <v>-0.20290592720932801</v>
      </c>
      <c r="BG42" s="634">
        <v>-1.2991535455134101E-2</v>
      </c>
      <c r="BH42" s="634"/>
      <c r="BI42" s="634"/>
      <c r="BJ42" s="634"/>
      <c r="BK42" s="634">
        <v>0.39112157125660951</v>
      </c>
      <c r="BL42" s="265"/>
      <c r="BM42" s="634">
        <v>2.45363594871498E-2</v>
      </c>
    </row>
    <row r="43" spans="1:65" ht="15" customHeight="1">
      <c r="A43" s="470">
        <f t="shared" si="2"/>
        <v>32</v>
      </c>
      <c r="B43" s="510" t="s">
        <v>728</v>
      </c>
      <c r="C43" s="508"/>
      <c r="D43" s="659"/>
      <c r="E43" s="659"/>
      <c r="F43" s="659"/>
      <c r="G43" s="659"/>
      <c r="H43" s="265"/>
      <c r="I43" s="659"/>
      <c r="J43" s="265"/>
      <c r="K43" s="659"/>
      <c r="L43" s="659"/>
      <c r="M43" s="659"/>
      <c r="N43" s="265"/>
      <c r="O43" s="659"/>
      <c r="P43" s="265"/>
      <c r="Q43" s="659"/>
      <c r="R43" s="659"/>
      <c r="S43" s="659"/>
      <c r="T43" s="659"/>
      <c r="U43" s="659"/>
      <c r="V43" s="659"/>
      <c r="W43" s="265"/>
      <c r="X43" s="659"/>
      <c r="Y43" s="659"/>
      <c r="Z43" s="659"/>
      <c r="AA43" s="659"/>
      <c r="AB43" s="659"/>
      <c r="AC43" s="659"/>
      <c r="AD43" s="659"/>
      <c r="AE43" s="659"/>
      <c r="AF43" s="265"/>
      <c r="AG43" s="659"/>
      <c r="AH43" s="504"/>
      <c r="AI43" s="659"/>
      <c r="AJ43" s="659"/>
      <c r="AK43" s="659"/>
      <c r="AL43" s="659"/>
      <c r="AM43" s="265"/>
      <c r="AN43" s="659"/>
      <c r="AO43" s="659"/>
      <c r="AP43" s="265"/>
      <c r="AQ43" s="659"/>
      <c r="AR43" s="659"/>
      <c r="AS43" s="659"/>
      <c r="AT43" s="265"/>
      <c r="AU43" s="659"/>
      <c r="AV43" s="265"/>
      <c r="AW43" s="659"/>
      <c r="AX43" s="659"/>
      <c r="AY43" s="659"/>
      <c r="AZ43" s="659"/>
      <c r="BA43" s="659"/>
      <c r="BB43" s="659"/>
      <c r="BC43" s="265"/>
      <c r="BD43" s="659"/>
      <c r="BE43" s="659"/>
      <c r="BF43" s="659"/>
      <c r="BG43" s="659"/>
      <c r="BH43" s="659"/>
      <c r="BI43" s="659"/>
      <c r="BJ43" s="659"/>
      <c r="BK43" s="659"/>
      <c r="BL43" s="265"/>
      <c r="BM43" s="659"/>
    </row>
    <row r="44" spans="1:65" ht="15" customHeight="1">
      <c r="A44" s="470">
        <f t="shared" si="2"/>
        <v>33</v>
      </c>
      <c r="B44" s="510" t="s">
        <v>30</v>
      </c>
      <c r="C44" s="508"/>
      <c r="D44" s="634">
        <v>0.61741808042031598</v>
      </c>
      <c r="E44" s="634">
        <v>0.61544961994881897</v>
      </c>
      <c r="F44" s="634">
        <v>0.62278473824311897</v>
      </c>
      <c r="G44" s="634">
        <v>0.59712800919812803</v>
      </c>
      <c r="H44" s="265"/>
      <c r="I44" s="634">
        <v>0.56603631174381397</v>
      </c>
      <c r="J44" s="265"/>
      <c r="K44" s="634">
        <v>-0.313570896930432</v>
      </c>
      <c r="L44" s="634">
        <v>-0.67784987913779704</v>
      </c>
      <c r="M44" s="634">
        <v>-0.36571571835761502</v>
      </c>
      <c r="N44" s="265"/>
      <c r="O44" s="634">
        <v>0.71918237446532196</v>
      </c>
      <c r="P44" s="265"/>
      <c r="Q44" s="634">
        <v>0.19275870526983699</v>
      </c>
      <c r="R44" s="634"/>
      <c r="S44" s="634">
        <v>0.260334772814385</v>
      </c>
      <c r="T44" s="634"/>
      <c r="U44" s="634"/>
      <c r="V44" s="634"/>
      <c r="W44" s="265"/>
      <c r="X44" s="634">
        <v>-0.10055416034613</v>
      </c>
      <c r="Y44" s="634">
        <v>-0.29791384324176001</v>
      </c>
      <c r="Z44" s="634">
        <v>-0.37925700753237501</v>
      </c>
      <c r="AA44" s="634">
        <v>-0.206152663439819</v>
      </c>
      <c r="AB44" s="634"/>
      <c r="AC44" s="634"/>
      <c r="AD44" s="634"/>
      <c r="AE44" s="634">
        <v>0.25986775322329297</v>
      </c>
      <c r="AF44" s="265"/>
      <c r="AG44" s="634">
        <v>-7.9851836929140801E-2</v>
      </c>
      <c r="AH44" s="504"/>
      <c r="AI44" s="634">
        <v>0.624412455168466</v>
      </c>
      <c r="AJ44" s="634">
        <v>0.624465422933148</v>
      </c>
      <c r="AK44" s="634">
        <v>0.57561887317239802</v>
      </c>
      <c r="AL44" s="634">
        <v>0.55348734733469496</v>
      </c>
      <c r="AM44" s="265"/>
      <c r="AN44" s="634">
        <v>0.59613675824842804</v>
      </c>
      <c r="AO44" s="634"/>
      <c r="AP44" s="265"/>
      <c r="AQ44" s="634">
        <v>0.121086752788337</v>
      </c>
      <c r="AR44" s="634">
        <v>-0.661590577027376</v>
      </c>
      <c r="AS44" s="634">
        <v>-0.38199424403294702</v>
      </c>
      <c r="AT44" s="265"/>
      <c r="AU44" s="634">
        <v>0.22814145425886301</v>
      </c>
      <c r="AV44" s="265"/>
      <c r="AW44" s="634">
        <v>0.19246377420677299</v>
      </c>
      <c r="AX44" s="634"/>
      <c r="AY44" s="634">
        <v>0.236188726538205</v>
      </c>
      <c r="AZ44" s="634"/>
      <c r="BA44" s="634"/>
      <c r="BB44" s="634"/>
      <c r="BC44" s="265"/>
      <c r="BD44" s="634">
        <v>-7.5182762562143304E-2</v>
      </c>
      <c r="BE44" s="634">
        <v>-0.26330914979062697</v>
      </c>
      <c r="BF44" s="634">
        <v>-0.350447908541409</v>
      </c>
      <c r="BG44" s="634">
        <v>-0.180363108174316</v>
      </c>
      <c r="BH44" s="634"/>
      <c r="BI44" s="634"/>
      <c r="BJ44" s="634"/>
      <c r="BK44" s="634">
        <v>0.28285445822635302</v>
      </c>
      <c r="BL44" s="265"/>
      <c r="BM44" s="634">
        <v>-7.5075919757379997E-2</v>
      </c>
    </row>
    <row r="45" spans="1:65" ht="15" customHeight="1">
      <c r="A45" s="470">
        <f t="shared" si="2"/>
        <v>34</v>
      </c>
      <c r="B45" s="510" t="s">
        <v>31</v>
      </c>
      <c r="C45" s="508"/>
      <c r="D45" s="634">
        <v>0.58579660092659558</v>
      </c>
      <c r="E45" s="634">
        <v>0.70547264369800355</v>
      </c>
      <c r="F45" s="634">
        <v>0.57146530325913758</v>
      </c>
      <c r="G45" s="634"/>
      <c r="H45" s="265"/>
      <c r="I45" s="634"/>
      <c r="J45" s="265"/>
      <c r="K45" s="634">
        <v>-0.42678539162445073</v>
      </c>
      <c r="L45" s="634"/>
      <c r="M45" s="634"/>
      <c r="N45" s="265"/>
      <c r="O45" s="634">
        <v>0.6738416520598205</v>
      </c>
      <c r="P45" s="265"/>
      <c r="Q45" s="634">
        <v>-0.29798649264481958</v>
      </c>
      <c r="R45" s="634"/>
      <c r="S45" s="634">
        <v>-0.4972594159600463</v>
      </c>
      <c r="T45" s="634"/>
      <c r="U45" s="634"/>
      <c r="V45" s="634"/>
      <c r="W45" s="265"/>
      <c r="X45" s="634">
        <v>-7.6359186087675404E-2</v>
      </c>
      <c r="Y45" s="634">
        <v>-0.25922107180905268</v>
      </c>
      <c r="Z45" s="634">
        <v>-0.28725090437090539</v>
      </c>
      <c r="AA45" s="634">
        <v>-0.14709353539362049</v>
      </c>
      <c r="AB45" s="634"/>
      <c r="AC45" s="634"/>
      <c r="AD45" s="634"/>
      <c r="AE45" s="634">
        <v>0.38371093494992448</v>
      </c>
      <c r="AF45" s="265"/>
      <c r="AG45" s="634">
        <v>-0.17945248641698969</v>
      </c>
      <c r="AH45" s="504"/>
      <c r="AI45" s="634"/>
      <c r="AJ45" s="634"/>
      <c r="AK45" s="634"/>
      <c r="AL45" s="634"/>
      <c r="AM45" s="265"/>
      <c r="AN45" s="634"/>
      <c r="AO45" s="634"/>
      <c r="AP45" s="265"/>
      <c r="AQ45" s="634"/>
      <c r="AR45" s="634"/>
      <c r="AS45" s="634"/>
      <c r="AT45" s="265"/>
      <c r="AU45" s="634"/>
      <c r="AV45" s="265"/>
      <c r="AW45" s="634"/>
      <c r="AX45" s="634"/>
      <c r="AY45" s="634"/>
      <c r="AZ45" s="634"/>
      <c r="BA45" s="634"/>
      <c r="BB45" s="634"/>
      <c r="BC45" s="265"/>
      <c r="BD45" s="634"/>
      <c r="BE45" s="634"/>
      <c r="BF45" s="634"/>
      <c r="BG45" s="634"/>
      <c r="BH45" s="634"/>
      <c r="BI45" s="634"/>
      <c r="BJ45" s="634"/>
      <c r="BK45" s="634"/>
      <c r="BL45" s="265"/>
      <c r="BM45" s="634"/>
    </row>
    <row r="46" spans="1:65" ht="15" customHeight="1">
      <c r="A46" s="470">
        <f t="shared" si="2"/>
        <v>35</v>
      </c>
      <c r="B46" s="510" t="s">
        <v>32</v>
      </c>
      <c r="C46" s="508"/>
      <c r="D46" s="634">
        <v>0.58352906999999998</v>
      </c>
      <c r="E46" s="634">
        <v>0.93137400000000004</v>
      </c>
      <c r="F46" s="634">
        <v>0.66195179999999998</v>
      </c>
      <c r="G46" s="634"/>
      <c r="H46" s="265"/>
      <c r="I46" s="634"/>
      <c r="J46" s="265"/>
      <c r="K46" s="634">
        <v>-0.47745132000000001</v>
      </c>
      <c r="L46" s="634">
        <v>-0.65058788000000001</v>
      </c>
      <c r="M46" s="634"/>
      <c r="N46" s="265"/>
      <c r="O46" s="634"/>
      <c r="P46" s="265"/>
      <c r="Q46" s="634"/>
      <c r="R46" s="634"/>
      <c r="S46" s="634"/>
      <c r="T46" s="634"/>
      <c r="U46" s="634"/>
      <c r="V46" s="634"/>
      <c r="W46" s="265"/>
      <c r="X46" s="634">
        <v>-0.168853</v>
      </c>
      <c r="Y46" s="634">
        <v>-0.24858986999999999</v>
      </c>
      <c r="Z46" s="634">
        <v>-0.34448925000000002</v>
      </c>
      <c r="AA46" s="634">
        <v>-0.20092336999999999</v>
      </c>
      <c r="AB46" s="634"/>
      <c r="AC46" s="634"/>
      <c r="AD46" s="634">
        <v>4.038191E-2</v>
      </c>
      <c r="AE46" s="634">
        <v>0.30927073999999999</v>
      </c>
      <c r="AF46" s="265"/>
      <c r="AG46" s="634">
        <v>0.17976566999999999</v>
      </c>
      <c r="AH46" s="504"/>
      <c r="AI46" s="634">
        <v>0.58258138999999998</v>
      </c>
      <c r="AJ46" s="634">
        <v>0.93259500000000006</v>
      </c>
      <c r="AK46" s="634">
        <v>0.51835880000000001</v>
      </c>
      <c r="AL46" s="634"/>
      <c r="AM46" s="265"/>
      <c r="AN46" s="634"/>
      <c r="AO46" s="634"/>
      <c r="AP46" s="265"/>
      <c r="AQ46" s="634">
        <v>0.28132422000000001</v>
      </c>
      <c r="AR46" s="634">
        <v>-0.64897035999999997</v>
      </c>
      <c r="AS46" s="634"/>
      <c r="AT46" s="265"/>
      <c r="AU46" s="634"/>
      <c r="AV46" s="265"/>
      <c r="AW46" s="634"/>
      <c r="AX46" s="634"/>
      <c r="AY46" s="634"/>
      <c r="AZ46" s="634"/>
      <c r="BA46" s="634"/>
      <c r="BB46" s="634"/>
      <c r="BC46" s="265"/>
      <c r="BD46" s="634">
        <v>-0.166988</v>
      </c>
      <c r="BE46" s="634">
        <v>-0.24547461000000001</v>
      </c>
      <c r="BF46" s="634">
        <v>-0.34237672000000002</v>
      </c>
      <c r="BG46" s="634">
        <v>-0.19830310000000001</v>
      </c>
      <c r="BH46" s="634"/>
      <c r="BI46" s="634"/>
      <c r="BJ46" s="634">
        <v>4.1599629999999999E-2</v>
      </c>
      <c r="BK46" s="634">
        <v>0.30844840000000001</v>
      </c>
      <c r="BL46" s="265"/>
      <c r="BM46" s="634">
        <v>0.17609480999999999</v>
      </c>
    </row>
    <row r="47" spans="1:65" ht="15" customHeight="1">
      <c r="A47" s="470">
        <f t="shared" si="2"/>
        <v>36</v>
      </c>
      <c r="B47" s="510" t="s">
        <v>282</v>
      </c>
      <c r="C47" s="508"/>
      <c r="D47" s="634">
        <v>0.63222613289262597</v>
      </c>
      <c r="E47" s="634">
        <v>0.78513837249631402</v>
      </c>
      <c r="F47" s="634">
        <v>0.59705895838737</v>
      </c>
      <c r="G47" s="634">
        <v>0.59366671123185899</v>
      </c>
      <c r="H47" s="265"/>
      <c r="I47" s="634">
        <v>0.55367481025509901</v>
      </c>
      <c r="J47" s="265"/>
      <c r="K47" s="634">
        <v>-0.62783142880887399</v>
      </c>
      <c r="L47" s="634">
        <v>-0.68960489259521096</v>
      </c>
      <c r="M47" s="634"/>
      <c r="N47" s="265"/>
      <c r="O47" s="634">
        <v>0.60711775925626099</v>
      </c>
      <c r="P47" s="265"/>
      <c r="Q47" s="634"/>
      <c r="R47" s="634"/>
      <c r="S47" s="634"/>
      <c r="T47" s="634"/>
      <c r="U47" s="634"/>
      <c r="V47" s="634"/>
      <c r="W47" s="265"/>
      <c r="X47" s="634">
        <v>-0.20725211203635299</v>
      </c>
      <c r="Y47" s="634">
        <v>-0.25294899874365201</v>
      </c>
      <c r="Z47" s="634">
        <v>-0.35143497290978698</v>
      </c>
      <c r="AA47" s="634">
        <v>-0.25144497449289599</v>
      </c>
      <c r="AB47" s="634"/>
      <c r="AC47" s="634"/>
      <c r="AD47" s="634"/>
      <c r="AE47" s="634">
        <v>0.20174703265748201</v>
      </c>
      <c r="AF47" s="265"/>
      <c r="AG47" s="634">
        <v>5.1898587282060302E-2</v>
      </c>
      <c r="AH47" s="504"/>
      <c r="AI47" s="634">
        <v>0.62705675350547196</v>
      </c>
      <c r="AJ47" s="634">
        <v>0.706217771746805</v>
      </c>
      <c r="AK47" s="634">
        <v>0.59024420050488002</v>
      </c>
      <c r="AL47" s="634">
        <v>0.58702000298730295</v>
      </c>
      <c r="AM47" s="265"/>
      <c r="AN47" s="634">
        <v>0.59043498515591097</v>
      </c>
      <c r="AO47" s="634"/>
      <c r="AP47" s="265"/>
      <c r="AQ47" s="634">
        <v>0.177985867841534</v>
      </c>
      <c r="AR47" s="634">
        <v>-0.68271208054793797</v>
      </c>
      <c r="AS47" s="634"/>
      <c r="AT47" s="265"/>
      <c r="AU47" s="634">
        <v>0.27666829711814001</v>
      </c>
      <c r="AV47" s="265"/>
      <c r="AW47" s="634"/>
      <c r="AX47" s="634"/>
      <c r="AY47" s="634"/>
      <c r="AZ47" s="634"/>
      <c r="BA47" s="634"/>
      <c r="BB47" s="634"/>
      <c r="BC47" s="265"/>
      <c r="BD47" s="634">
        <v>-0.19712018097855899</v>
      </c>
      <c r="BE47" s="634">
        <v>-0.24168329213048001</v>
      </c>
      <c r="BF47" s="634">
        <v>-0.340961005910904</v>
      </c>
      <c r="BG47" s="634">
        <v>-0.24029843370498799</v>
      </c>
      <c r="BH47" s="634"/>
      <c r="BI47" s="634"/>
      <c r="BJ47" s="634"/>
      <c r="BK47" s="634">
        <v>0.208761270514083</v>
      </c>
      <c r="BL47" s="265"/>
      <c r="BM47" s="634">
        <v>4.6478708564921999E-2</v>
      </c>
    </row>
    <row r="48" spans="1:65" ht="15" customHeight="1">
      <c r="A48" s="470"/>
      <c r="B48" s="510" t="s">
        <v>711</v>
      </c>
      <c r="C48" s="508"/>
      <c r="D48" s="659"/>
      <c r="E48" s="659"/>
      <c r="F48" s="634">
        <v>0.2455</v>
      </c>
      <c r="G48" s="634">
        <v>0.25180000000000002</v>
      </c>
      <c r="H48" s="265"/>
      <c r="I48" s="659"/>
      <c r="J48" s="265"/>
      <c r="K48" s="634">
        <v>-0.50470000000000004</v>
      </c>
      <c r="L48" s="659"/>
      <c r="M48" s="659"/>
      <c r="N48" s="265"/>
      <c r="O48" s="659"/>
      <c r="P48" s="265"/>
      <c r="Q48" s="659"/>
      <c r="R48" s="659"/>
      <c r="S48" s="659"/>
      <c r="T48" s="659"/>
      <c r="U48" s="659"/>
      <c r="V48" s="659"/>
      <c r="W48" s="265"/>
      <c r="X48" s="634">
        <v>-9.2200000000000004E-2</v>
      </c>
      <c r="Y48" s="634">
        <v>0.11990000000000001</v>
      </c>
      <c r="Z48" s="634">
        <v>-0.13739999999999999</v>
      </c>
      <c r="AA48" s="634">
        <v>-4.6699999999999998E-2</v>
      </c>
      <c r="AB48" s="659"/>
      <c r="AC48" s="659"/>
      <c r="AD48" s="634">
        <v>-0.26910000000000001</v>
      </c>
      <c r="AE48" s="634">
        <v>0.1847</v>
      </c>
      <c r="AF48" s="634"/>
      <c r="AG48" s="634">
        <v>-5.4999999999999997E-3</v>
      </c>
      <c r="AH48" s="504"/>
      <c r="AI48" s="659"/>
      <c r="AJ48" s="634">
        <v>0.42049999999999998</v>
      </c>
      <c r="AK48" s="634">
        <v>0.26019999999999999</v>
      </c>
      <c r="AL48" s="634">
        <v>0.2676</v>
      </c>
      <c r="AM48" s="265"/>
      <c r="AN48" s="659"/>
      <c r="AO48" s="659"/>
      <c r="AP48" s="265"/>
      <c r="AQ48" s="659"/>
      <c r="AR48" s="659"/>
      <c r="AS48" s="659"/>
      <c r="AT48" s="265"/>
      <c r="AU48" s="634">
        <v>0.1709</v>
      </c>
      <c r="AV48" s="265"/>
      <c r="AW48" s="659"/>
      <c r="AX48" s="659"/>
      <c r="AY48" s="659"/>
      <c r="AZ48" s="659"/>
      <c r="BA48" s="659"/>
      <c r="BB48" s="659"/>
      <c r="BC48" s="265"/>
      <c r="BD48" s="634">
        <v>0.13819999999999999</v>
      </c>
      <c r="BE48" s="634">
        <v>8.8999999999999996E-2</v>
      </c>
      <c r="BF48" s="634">
        <v>-0.18909999999999999</v>
      </c>
      <c r="BG48" s="634">
        <v>-8.5400000000000004E-2</v>
      </c>
      <c r="BH48" s="659"/>
      <c r="BI48" s="659"/>
      <c r="BJ48" s="634">
        <v>-0.32450000000000001</v>
      </c>
      <c r="BK48" s="634">
        <v>0.15640000000000001</v>
      </c>
      <c r="BL48" s="265"/>
      <c r="BM48" s="634">
        <v>-5.5999999999999999E-3</v>
      </c>
    </row>
    <row r="49" spans="1:65" ht="15" customHeight="1">
      <c r="A49" s="470">
        <f>A47+1</f>
        <v>37</v>
      </c>
      <c r="B49" s="510" t="s">
        <v>721</v>
      </c>
      <c r="C49" s="508"/>
      <c r="D49" s="634">
        <v>0.39810000000000001</v>
      </c>
      <c r="E49" s="634">
        <v>0.52170000000000005</v>
      </c>
      <c r="F49" s="634">
        <v>0.30630000000000002</v>
      </c>
      <c r="G49" s="634">
        <v>0.28260000000000002</v>
      </c>
      <c r="H49" s="265"/>
      <c r="I49" s="659"/>
      <c r="J49" s="265"/>
      <c r="K49" s="634">
        <v>-0.25879999999999997</v>
      </c>
      <c r="L49" s="659"/>
      <c r="M49" s="659"/>
      <c r="N49" s="265"/>
      <c r="O49" s="634">
        <v>0.23710000000000001</v>
      </c>
      <c r="P49" s="265"/>
      <c r="Q49" s="659"/>
      <c r="R49" s="659"/>
      <c r="S49" s="659"/>
      <c r="T49" s="659"/>
      <c r="U49" s="659"/>
      <c r="V49" s="659"/>
      <c r="W49" s="265"/>
      <c r="X49" s="634">
        <v>-0.13930000000000001</v>
      </c>
      <c r="Y49" s="634">
        <v>-0.1431</v>
      </c>
      <c r="Z49" s="634">
        <v>-0.30130000000000001</v>
      </c>
      <c r="AA49" s="659"/>
      <c r="AB49" s="634">
        <v>-0.35020000000000001</v>
      </c>
      <c r="AC49" s="634">
        <v>-0.1966</v>
      </c>
      <c r="AD49" s="634">
        <v>-0.1875</v>
      </c>
      <c r="AE49" s="634">
        <v>0.1961</v>
      </c>
      <c r="AF49" s="265"/>
      <c r="AG49" s="634">
        <v>9.2999999999999992E-3</v>
      </c>
      <c r="AH49" s="504"/>
      <c r="AI49" s="634">
        <v>0.41149999999999998</v>
      </c>
      <c r="AJ49" s="634">
        <v>0.53110000000000002</v>
      </c>
      <c r="AK49" s="634">
        <v>0.30659999999999998</v>
      </c>
      <c r="AL49" s="634">
        <v>0.27889999999999998</v>
      </c>
      <c r="AM49" s="265"/>
      <c r="AN49" s="659"/>
      <c r="AO49" s="659"/>
      <c r="AP49" s="265"/>
      <c r="AQ49" s="634">
        <v>8.0299999999999996E-2</v>
      </c>
      <c r="AR49" s="659"/>
      <c r="AS49" s="659"/>
      <c r="AT49" s="265"/>
      <c r="AU49" s="634">
        <v>0.15029999999999999</v>
      </c>
      <c r="AV49" s="265"/>
      <c r="AW49" s="659"/>
      <c r="AX49" s="659"/>
      <c r="AY49" s="659"/>
      <c r="AZ49" s="659"/>
      <c r="BA49" s="659"/>
      <c r="BB49" s="659"/>
      <c r="BC49" s="265"/>
      <c r="BD49" s="634">
        <v>-0.111</v>
      </c>
      <c r="BE49" s="634">
        <v>-0.10979999999999999</v>
      </c>
      <c r="BF49" s="634">
        <v>-0.26929999999999998</v>
      </c>
      <c r="BG49" s="659"/>
      <c r="BH49" s="634">
        <v>-0.31929999999999997</v>
      </c>
      <c r="BI49" s="634">
        <v>-0.1638</v>
      </c>
      <c r="BJ49" s="634">
        <v>-0.193</v>
      </c>
      <c r="BK49" s="634">
        <v>0.21390000000000001</v>
      </c>
      <c r="BL49" s="265"/>
      <c r="BM49" s="634">
        <v>9.9000000000000008E-3</v>
      </c>
    </row>
    <row r="50" spans="1:65" ht="16">
      <c r="A50" s="470">
        <f>A49+1</f>
        <v>38</v>
      </c>
      <c r="B50" s="885" t="s">
        <v>33</v>
      </c>
      <c r="C50" s="265"/>
      <c r="D50" s="634">
        <v>0.399142641131012</v>
      </c>
      <c r="E50" s="634">
        <v>0.49474576662585301</v>
      </c>
      <c r="F50" s="634">
        <v>0.31317788029575699</v>
      </c>
      <c r="G50" s="634">
        <v>0.32619488748048803</v>
      </c>
      <c r="H50" s="265"/>
      <c r="I50" s="634">
        <v>0.44147662141146599</v>
      </c>
      <c r="J50" s="265"/>
      <c r="K50" s="634">
        <v>-0.214902964542797</v>
      </c>
      <c r="L50" s="634"/>
      <c r="M50" s="634">
        <v>-0.451407971879418</v>
      </c>
      <c r="N50" s="265"/>
      <c r="O50" s="634">
        <v>0.173993314348552</v>
      </c>
      <c r="P50" s="265"/>
      <c r="Q50" s="634">
        <v>0.205542613282061</v>
      </c>
      <c r="R50" s="634"/>
      <c r="S50" s="634"/>
      <c r="T50" s="634"/>
      <c r="U50" s="634"/>
      <c r="V50" s="634">
        <v>0.205542613282061</v>
      </c>
      <c r="W50" s="265"/>
      <c r="X50" s="634">
        <v>-0.13155859711843401</v>
      </c>
      <c r="Y50" s="634">
        <v>-0.17147149762892799</v>
      </c>
      <c r="Z50" s="634"/>
      <c r="AA50" s="634">
        <v>-0.17538188950870401</v>
      </c>
      <c r="AB50" s="634"/>
      <c r="AC50" s="634"/>
      <c r="AD50" s="634">
        <v>-0.24015148114484</v>
      </c>
      <c r="AE50" s="634">
        <v>4.5596473084234597E-2</v>
      </c>
      <c r="AF50" s="265"/>
      <c r="AG50" s="634">
        <v>8.036072386952E-3</v>
      </c>
      <c r="AH50" s="504"/>
      <c r="AI50" s="634">
        <v>0.42268961739194499</v>
      </c>
      <c r="AJ50" s="634">
        <v>0.54489013056050395</v>
      </c>
      <c r="AK50" s="634">
        <v>0.29545538811283101</v>
      </c>
      <c r="AL50" s="634">
        <v>0.30179426400495901</v>
      </c>
      <c r="AM50" s="265"/>
      <c r="AN50" s="634">
        <v>0.52275841815401103</v>
      </c>
      <c r="AO50" s="634"/>
      <c r="AP50" s="265"/>
      <c r="AQ50" s="634">
        <v>-0.28932776425995999</v>
      </c>
      <c r="AR50" s="634"/>
      <c r="AS50" s="634">
        <v>-0.35854622721884</v>
      </c>
      <c r="AT50" s="265"/>
      <c r="AU50" s="634">
        <v>-0.29576748146380599</v>
      </c>
      <c r="AV50" s="265"/>
      <c r="AW50" s="634">
        <v>0.12635404600987599</v>
      </c>
      <c r="AX50" s="634"/>
      <c r="AY50" s="634"/>
      <c r="AZ50" s="634"/>
      <c r="BA50" s="634"/>
      <c r="BB50" s="634">
        <v>0.12635404600987599</v>
      </c>
      <c r="BC50" s="265"/>
      <c r="BD50" s="634">
        <v>4.3278277943199897E-2</v>
      </c>
      <c r="BE50" s="634">
        <v>2.87788346162423E-2</v>
      </c>
      <c r="BF50" s="634"/>
      <c r="BG50" s="634">
        <v>1.35537679170865E-2</v>
      </c>
      <c r="BH50" s="634"/>
      <c r="BI50" s="634"/>
      <c r="BJ50" s="634">
        <v>-5.3232807976021999E-2</v>
      </c>
      <c r="BK50" s="634">
        <v>0.162908989491857</v>
      </c>
      <c r="BL50" s="265"/>
      <c r="BM50" s="634">
        <v>-9.4071171336907004E-3</v>
      </c>
    </row>
    <row r="51" spans="1:65" ht="15" customHeight="1">
      <c r="A51" s="470">
        <f t="shared" ref="A51:A59" si="3">A50+1</f>
        <v>39</v>
      </c>
      <c r="B51" s="510" t="s">
        <v>34</v>
      </c>
      <c r="C51" s="508"/>
      <c r="D51" s="634">
        <v>0.79562262981185572</v>
      </c>
      <c r="E51" s="634">
        <v>0.8965823141060143</v>
      </c>
      <c r="F51" s="634">
        <v>0.68845835882914908</v>
      </c>
      <c r="G51" s="634">
        <v>0.70981826712487539</v>
      </c>
      <c r="H51" s="265"/>
      <c r="I51" s="877"/>
      <c r="J51" s="265"/>
      <c r="K51" s="634">
        <v>-0.27092629001295038</v>
      </c>
      <c r="L51" s="877"/>
      <c r="M51" s="634">
        <v>-0.17438950487258781</v>
      </c>
      <c r="N51" s="265"/>
      <c r="O51" s="877"/>
      <c r="P51" s="265"/>
      <c r="Q51" s="877"/>
      <c r="R51" s="877"/>
      <c r="S51" s="877"/>
      <c r="T51" s="877"/>
      <c r="U51" s="877"/>
      <c r="V51" s="877"/>
      <c r="W51" s="265"/>
      <c r="X51" s="634">
        <v>-4.5728164954658299E-2</v>
      </c>
      <c r="Y51" s="634">
        <v>-0.11395101746954189</v>
      </c>
      <c r="Z51" s="634">
        <v>-0.18984574946528299</v>
      </c>
      <c r="AA51" s="634">
        <v>-0.1225551658215218</v>
      </c>
      <c r="AB51" s="877"/>
      <c r="AC51" s="877"/>
      <c r="AD51" s="877"/>
      <c r="AE51" s="634">
        <v>0.61503706371536937</v>
      </c>
      <c r="AF51" s="265"/>
      <c r="AG51" s="634">
        <v>-5.6292983038830603E-2</v>
      </c>
      <c r="AH51" s="504"/>
      <c r="AI51" s="878"/>
      <c r="AJ51" s="878"/>
      <c r="AK51" s="878"/>
      <c r="AL51" s="878"/>
      <c r="AM51" s="265"/>
      <c r="AN51" s="878"/>
      <c r="AO51" s="878"/>
      <c r="AP51" s="265"/>
      <c r="AQ51" s="878"/>
      <c r="AR51" s="878"/>
      <c r="AS51" s="878"/>
      <c r="AT51" s="265"/>
      <c r="AU51" s="878"/>
      <c r="AV51" s="265"/>
      <c r="AW51" s="878"/>
      <c r="AX51" s="878"/>
      <c r="AY51" s="878"/>
      <c r="AZ51" s="878"/>
      <c r="BA51" s="878"/>
      <c r="BB51" s="878"/>
      <c r="BC51" s="265"/>
      <c r="BD51" s="878"/>
      <c r="BE51" s="878"/>
      <c r="BF51" s="878"/>
      <c r="BG51" s="878"/>
      <c r="BH51" s="878"/>
      <c r="BI51" s="878"/>
      <c r="BJ51" s="878"/>
      <c r="BK51" s="878"/>
      <c r="BL51" s="265"/>
      <c r="BM51" s="878"/>
    </row>
    <row r="52" spans="1:65" ht="15" customHeight="1">
      <c r="A52" s="470">
        <f t="shared" si="3"/>
        <v>40</v>
      </c>
      <c r="B52" s="510" t="s">
        <v>283</v>
      </c>
      <c r="C52" s="508"/>
      <c r="D52" s="634">
        <v>0.319402056905146</v>
      </c>
      <c r="E52" s="634">
        <v>0.88953497610016297</v>
      </c>
      <c r="F52" s="634">
        <v>0.28466376619386702</v>
      </c>
      <c r="G52" s="634">
        <v>0.22037311064298201</v>
      </c>
      <c r="H52" s="265"/>
      <c r="I52" s="634">
        <v>0.56905902125230001</v>
      </c>
      <c r="J52" s="265"/>
      <c r="K52" s="634">
        <v>-0.17742879832240799</v>
      </c>
      <c r="L52" s="634">
        <v>-0.38876955529714402</v>
      </c>
      <c r="M52" s="634">
        <v>-0.12793381224859701</v>
      </c>
      <c r="N52" s="265"/>
      <c r="O52" s="634">
        <v>0.49236216371292701</v>
      </c>
      <c r="P52" s="265"/>
      <c r="Q52" s="634">
        <v>0.10876034259445699</v>
      </c>
      <c r="R52" s="634"/>
      <c r="S52" s="634">
        <v>0.132821518675064</v>
      </c>
      <c r="T52" s="634"/>
      <c r="U52" s="634">
        <v>1.4967890680696601E-2</v>
      </c>
      <c r="V52" s="634">
        <v>0.189748551041139</v>
      </c>
      <c r="W52" s="265"/>
      <c r="X52" s="634">
        <v>4.6390288827903997E-3</v>
      </c>
      <c r="Y52" s="634"/>
      <c r="Z52" s="634"/>
      <c r="AA52" s="634"/>
      <c r="AB52" s="634"/>
      <c r="AC52" s="634"/>
      <c r="AD52" s="634"/>
      <c r="AE52" s="634"/>
      <c r="AF52" s="265"/>
      <c r="AG52" s="634">
        <v>-2.4706528777785699E-2</v>
      </c>
      <c r="AH52" s="504"/>
      <c r="AI52" s="634"/>
      <c r="AJ52" s="634"/>
      <c r="AK52" s="634"/>
      <c r="AL52" s="634"/>
      <c r="AM52" s="265"/>
      <c r="AN52" s="634"/>
      <c r="AO52" s="634"/>
      <c r="AP52" s="265"/>
      <c r="AQ52" s="634"/>
      <c r="AR52" s="634"/>
      <c r="AS52" s="634"/>
      <c r="AT52" s="265"/>
      <c r="AU52" s="634"/>
      <c r="AV52" s="265"/>
      <c r="AW52" s="634"/>
      <c r="AX52" s="634"/>
      <c r="AY52" s="634"/>
      <c r="AZ52" s="634"/>
      <c r="BA52" s="634"/>
      <c r="BB52" s="634"/>
      <c r="BC52" s="265"/>
      <c r="BD52" s="634"/>
      <c r="BE52" s="634"/>
      <c r="BF52" s="634"/>
      <c r="BG52" s="634"/>
      <c r="BH52" s="634"/>
      <c r="BI52" s="634"/>
      <c r="BJ52" s="634"/>
      <c r="BK52" s="634"/>
      <c r="BL52" s="265"/>
      <c r="BM52" s="634"/>
    </row>
    <row r="53" spans="1:65" ht="15" customHeight="1">
      <c r="A53" s="470">
        <f t="shared" si="3"/>
        <v>41</v>
      </c>
      <c r="B53" s="510" t="s">
        <v>35</v>
      </c>
      <c r="C53" s="508"/>
      <c r="D53" s="634">
        <v>0.59345505532023901</v>
      </c>
      <c r="E53" s="634">
        <v>0.90491611938565797</v>
      </c>
      <c r="F53" s="634">
        <v>0.46169691792165601</v>
      </c>
      <c r="G53" s="634">
        <v>0.512839743033914</v>
      </c>
      <c r="H53" s="265"/>
      <c r="I53" s="634">
        <v>0.87262258918574798</v>
      </c>
      <c r="J53" s="265"/>
      <c r="K53" s="634">
        <v>9.1208268983474394E-2</v>
      </c>
      <c r="L53" s="634">
        <v>4.11054737433885E-2</v>
      </c>
      <c r="M53" s="634"/>
      <c r="N53" s="265"/>
      <c r="O53" s="634">
        <v>0.77074965465626999</v>
      </c>
      <c r="P53" s="265"/>
      <c r="Q53" s="634">
        <v>0.55750980939518802</v>
      </c>
      <c r="R53" s="634"/>
      <c r="S53" s="634">
        <v>0.68137967546252598</v>
      </c>
      <c r="T53" s="634"/>
      <c r="U53" s="634">
        <v>0.117560604151941</v>
      </c>
      <c r="V53" s="634"/>
      <c r="W53" s="265"/>
      <c r="X53" s="634">
        <v>0.144398520376292</v>
      </c>
      <c r="Y53" s="634">
        <v>-0.122136049698801</v>
      </c>
      <c r="Z53" s="634">
        <v>-8.6771267411779096E-2</v>
      </c>
      <c r="AA53" s="634">
        <v>0.12708841538180399</v>
      </c>
      <c r="AB53" s="634"/>
      <c r="AC53" s="634"/>
      <c r="AD53" s="634">
        <v>0.43684860212112397</v>
      </c>
      <c r="AE53" s="634">
        <v>0.60037485721426498</v>
      </c>
      <c r="AF53" s="265"/>
      <c r="AG53" s="634">
        <v>0.124960547671622</v>
      </c>
      <c r="AH53" s="504"/>
      <c r="AI53" s="634"/>
      <c r="AJ53" s="634"/>
      <c r="AK53" s="634"/>
      <c r="AL53" s="634"/>
      <c r="AM53" s="265"/>
      <c r="AN53" s="634"/>
      <c r="AO53" s="634"/>
      <c r="AP53" s="265"/>
      <c r="AQ53" s="634"/>
      <c r="AR53" s="634"/>
      <c r="AS53" s="634"/>
      <c r="AT53" s="265"/>
      <c r="AU53" s="634"/>
      <c r="AV53" s="265"/>
      <c r="AW53" s="634"/>
      <c r="AX53" s="634"/>
      <c r="AY53" s="634"/>
      <c r="AZ53" s="634"/>
      <c r="BA53" s="634"/>
      <c r="BB53" s="634"/>
      <c r="BC53" s="265"/>
      <c r="BD53" s="634"/>
      <c r="BE53" s="634"/>
      <c r="BF53" s="634"/>
      <c r="BG53" s="634"/>
      <c r="BH53" s="634"/>
      <c r="BI53" s="634"/>
      <c r="BJ53" s="634"/>
      <c r="BK53" s="634"/>
      <c r="BL53" s="265"/>
      <c r="BM53" s="634"/>
    </row>
    <row r="54" spans="1:65" ht="15" customHeight="1">
      <c r="A54" s="470">
        <f t="shared" si="3"/>
        <v>42</v>
      </c>
      <c r="B54" s="510" t="s">
        <v>36</v>
      </c>
      <c r="C54" s="508"/>
      <c r="D54" s="634">
        <v>0.48434262000000006</v>
      </c>
      <c r="E54" s="634">
        <v>0.65745229999999999</v>
      </c>
      <c r="F54" s="634">
        <v>0.38343679000000003</v>
      </c>
      <c r="G54" s="634"/>
      <c r="H54" s="265"/>
      <c r="I54" s="634"/>
      <c r="J54" s="265"/>
      <c r="K54" s="634">
        <v>0.57377372000000004</v>
      </c>
      <c r="L54" s="634"/>
      <c r="M54" s="634"/>
      <c r="N54" s="265"/>
      <c r="O54" s="634"/>
      <c r="P54" s="265"/>
      <c r="Q54" s="634">
        <v>0.20356264000000002</v>
      </c>
      <c r="R54" s="634"/>
      <c r="S54" s="634"/>
      <c r="T54" s="634"/>
      <c r="U54" s="634"/>
      <c r="V54" s="634"/>
      <c r="W54" s="265"/>
      <c r="X54" s="634">
        <v>7.990860000000044E-3</v>
      </c>
      <c r="Y54" s="634"/>
      <c r="Z54" s="634"/>
      <c r="AA54" s="634"/>
      <c r="AB54" s="634"/>
      <c r="AC54" s="634"/>
      <c r="AD54" s="634"/>
      <c r="AE54" s="634">
        <v>0.20738614</v>
      </c>
      <c r="AF54" s="265"/>
      <c r="AG54" s="634">
        <v>2.5847370000000036E-2</v>
      </c>
      <c r="AH54" s="504"/>
      <c r="AI54" s="634"/>
      <c r="AJ54" s="634"/>
      <c r="AK54" s="634"/>
      <c r="AL54" s="634"/>
      <c r="AM54" s="265"/>
      <c r="AN54" s="634"/>
      <c r="AO54" s="634"/>
      <c r="AP54" s="265"/>
      <c r="AQ54" s="634"/>
      <c r="AR54" s="634"/>
      <c r="AS54" s="634"/>
      <c r="AT54" s="265"/>
      <c r="AU54" s="634"/>
      <c r="AV54" s="265"/>
      <c r="AW54" s="634"/>
      <c r="AX54" s="634"/>
      <c r="AY54" s="634"/>
      <c r="AZ54" s="634"/>
      <c r="BA54" s="634"/>
      <c r="BB54" s="634"/>
      <c r="BC54" s="265"/>
      <c r="BD54" s="634"/>
      <c r="BE54" s="634"/>
      <c r="BF54" s="634"/>
      <c r="BG54" s="634"/>
      <c r="BH54" s="634"/>
      <c r="BI54" s="634"/>
      <c r="BJ54" s="634"/>
      <c r="BK54" s="634"/>
      <c r="BL54" s="265"/>
      <c r="BM54" s="634"/>
    </row>
    <row r="55" spans="1:65" ht="15" customHeight="1">
      <c r="A55" s="470">
        <f t="shared" si="3"/>
        <v>43</v>
      </c>
      <c r="B55" s="508" t="s">
        <v>284</v>
      </c>
      <c r="C55" s="508"/>
      <c r="D55" s="634">
        <v>0.7331917610413452</v>
      </c>
      <c r="E55" s="634">
        <v>0.90704137715617594</v>
      </c>
      <c r="F55" s="634">
        <v>0.5073229183101664</v>
      </c>
      <c r="G55" s="634">
        <v>0.51818087642748856</v>
      </c>
      <c r="H55" s="265"/>
      <c r="I55" s="634"/>
      <c r="J55" s="265"/>
      <c r="K55" s="634">
        <v>-0.4157783352930623</v>
      </c>
      <c r="L55" s="634"/>
      <c r="M55" s="634"/>
      <c r="N55" s="265"/>
      <c r="O55" s="634">
        <v>0.40680892835951138</v>
      </c>
      <c r="P55" s="265"/>
      <c r="Q55" s="634">
        <v>0.19711418608181969</v>
      </c>
      <c r="R55" s="634"/>
      <c r="S55" s="634">
        <v>0.48289816092355847</v>
      </c>
      <c r="T55" s="634"/>
      <c r="U55" s="634"/>
      <c r="V55" s="634"/>
      <c r="W55" s="265"/>
      <c r="X55" s="634">
        <v>8.5506526570852698E-2</v>
      </c>
      <c r="Y55" s="634"/>
      <c r="Z55" s="634">
        <v>-0.17765606218886401</v>
      </c>
      <c r="AA55" s="634">
        <v>0.21471049017449101</v>
      </c>
      <c r="AB55" s="634"/>
      <c r="AC55" s="634"/>
      <c r="AD55" s="634"/>
      <c r="AE55" s="634">
        <v>0.62967883117970302</v>
      </c>
      <c r="AF55" s="265"/>
      <c r="AG55" s="634">
        <v>1.8860411038814E-3</v>
      </c>
      <c r="AH55" s="504"/>
      <c r="AI55" s="634"/>
      <c r="AJ55" s="634"/>
      <c r="AK55" s="634"/>
      <c r="AL55" s="634"/>
      <c r="AM55" s="265"/>
      <c r="AN55" s="634"/>
      <c r="AO55" s="634"/>
      <c r="AP55" s="265"/>
      <c r="AQ55" s="634"/>
      <c r="AR55" s="634"/>
      <c r="AS55" s="634"/>
      <c r="AT55" s="265"/>
      <c r="AU55" s="634"/>
      <c r="AV55" s="265"/>
      <c r="AW55" s="634"/>
      <c r="AX55" s="634"/>
      <c r="AY55" s="634"/>
      <c r="AZ55" s="634"/>
      <c r="BA55" s="634"/>
      <c r="BB55" s="634"/>
      <c r="BC55" s="265"/>
      <c r="BD55" s="634"/>
      <c r="BE55" s="634"/>
      <c r="BF55" s="634"/>
      <c r="BG55" s="634"/>
      <c r="BH55" s="634"/>
      <c r="BI55" s="634"/>
      <c r="BJ55" s="634"/>
      <c r="BK55" s="634"/>
      <c r="BL55" s="265"/>
      <c r="BM55" s="634"/>
    </row>
    <row r="56" spans="1:65" ht="15" customHeight="1">
      <c r="A56" s="470">
        <f t="shared" si="3"/>
        <v>44</v>
      </c>
      <c r="B56" s="510" t="s">
        <v>722</v>
      </c>
      <c r="C56" s="508"/>
      <c r="D56" s="659"/>
      <c r="E56" s="659"/>
      <c r="F56" s="659"/>
      <c r="G56" s="659"/>
      <c r="H56" s="265"/>
      <c r="I56" s="659"/>
      <c r="J56" s="265"/>
      <c r="K56" s="659"/>
      <c r="L56" s="659"/>
      <c r="M56" s="659"/>
      <c r="N56" s="265"/>
      <c r="O56" s="659"/>
      <c r="P56" s="265"/>
      <c r="Q56" s="659"/>
      <c r="R56" s="659"/>
      <c r="S56" s="659"/>
      <c r="T56" s="659"/>
      <c r="U56" s="659"/>
      <c r="V56" s="659"/>
      <c r="W56" s="265"/>
      <c r="X56" s="659"/>
      <c r="Y56" s="659"/>
      <c r="Z56" s="659"/>
      <c r="AA56" s="659"/>
      <c r="AB56" s="659"/>
      <c r="AC56" s="659"/>
      <c r="AD56" s="659"/>
      <c r="AE56" s="659"/>
      <c r="AF56" s="265"/>
      <c r="AG56" s="659"/>
      <c r="AH56" s="504"/>
      <c r="AI56" s="659"/>
      <c r="AJ56" s="659"/>
      <c r="AK56" s="659"/>
      <c r="AL56" s="659"/>
      <c r="AM56" s="265"/>
      <c r="AN56" s="659"/>
      <c r="AO56" s="659"/>
      <c r="AP56" s="265"/>
      <c r="AQ56" s="659"/>
      <c r="AR56" s="659"/>
      <c r="AS56" s="659"/>
      <c r="AT56" s="265"/>
      <c r="AU56" s="659"/>
      <c r="AV56" s="265"/>
      <c r="AW56" s="659"/>
      <c r="AX56" s="659"/>
      <c r="AY56" s="659"/>
      <c r="AZ56" s="659"/>
      <c r="BA56" s="659"/>
      <c r="BB56" s="659"/>
      <c r="BC56" s="265"/>
      <c r="BD56" s="659"/>
      <c r="BE56" s="659"/>
      <c r="BF56" s="659"/>
      <c r="BG56" s="659"/>
      <c r="BH56" s="659"/>
      <c r="BI56" s="659"/>
      <c r="BJ56" s="659"/>
      <c r="BK56" s="659"/>
      <c r="BL56" s="265"/>
      <c r="BM56" s="659"/>
    </row>
    <row r="57" spans="1:65" ht="15" customHeight="1">
      <c r="A57" s="470">
        <f t="shared" si="3"/>
        <v>45</v>
      </c>
      <c r="B57" s="508" t="s">
        <v>130</v>
      </c>
      <c r="C57" s="508"/>
      <c r="D57" s="634"/>
      <c r="E57" s="634"/>
      <c r="F57" s="634"/>
      <c r="G57" s="634"/>
      <c r="H57" s="265"/>
      <c r="I57" s="634"/>
      <c r="J57" s="265"/>
      <c r="K57" s="634"/>
      <c r="L57" s="634"/>
      <c r="M57" s="634"/>
      <c r="N57" s="265"/>
      <c r="O57" s="634"/>
      <c r="P57" s="265"/>
      <c r="Q57" s="634"/>
      <c r="R57" s="634"/>
      <c r="S57" s="634"/>
      <c r="T57" s="634"/>
      <c r="U57" s="634"/>
      <c r="V57" s="634"/>
      <c r="W57" s="265"/>
      <c r="X57" s="634"/>
      <c r="Y57" s="634"/>
      <c r="Z57" s="634"/>
      <c r="AA57" s="634"/>
      <c r="AB57" s="634"/>
      <c r="AC57" s="634"/>
      <c r="AD57" s="634"/>
      <c r="AE57" s="634"/>
      <c r="AF57" s="265"/>
      <c r="AG57" s="634"/>
      <c r="AH57" s="504"/>
      <c r="AI57" s="634"/>
      <c r="AJ57" s="634"/>
      <c r="AK57" s="634"/>
      <c r="AL57" s="634"/>
      <c r="AM57" s="265"/>
      <c r="AN57" s="634"/>
      <c r="AO57" s="634"/>
      <c r="AP57" s="265"/>
      <c r="AQ57" s="634"/>
      <c r="AR57" s="634"/>
      <c r="AS57" s="634"/>
      <c r="AT57" s="265"/>
      <c r="AU57" s="634"/>
      <c r="AV57" s="265"/>
      <c r="AW57" s="634"/>
      <c r="AX57" s="634"/>
      <c r="AY57" s="634"/>
      <c r="AZ57" s="634"/>
      <c r="BA57" s="634"/>
      <c r="BB57" s="634"/>
      <c r="BC57" s="265"/>
      <c r="BD57" s="634"/>
      <c r="BE57" s="634"/>
      <c r="BF57" s="634"/>
      <c r="BG57" s="634"/>
      <c r="BH57" s="634"/>
      <c r="BI57" s="634"/>
      <c r="BJ57" s="634"/>
      <c r="BK57" s="634"/>
      <c r="BL57" s="265"/>
      <c r="BM57" s="634"/>
    </row>
    <row r="58" spans="1:65" ht="15" customHeight="1">
      <c r="A58" s="470">
        <f t="shared" si="3"/>
        <v>46</v>
      </c>
      <c r="B58" s="508" t="s">
        <v>37</v>
      </c>
      <c r="C58" s="508"/>
      <c r="D58" s="634">
        <v>0.54684480857828599</v>
      </c>
      <c r="E58" s="634">
        <v>0.65562312292536695</v>
      </c>
      <c r="F58" s="634">
        <v>0.455583335258124</v>
      </c>
      <c r="G58" s="634">
        <v>0.44981309470550601</v>
      </c>
      <c r="H58" s="265"/>
      <c r="I58" s="634">
        <v>0.44904527591362697</v>
      </c>
      <c r="J58" s="265"/>
      <c r="K58" s="634">
        <v>-0.47350057088089498</v>
      </c>
      <c r="L58" s="634">
        <v>-0.61299824027844796</v>
      </c>
      <c r="M58" s="634">
        <v>-0.51186085943001702</v>
      </c>
      <c r="N58" s="265"/>
      <c r="O58" s="634">
        <v>0.45032429068706697</v>
      </c>
      <c r="P58" s="265"/>
      <c r="Q58" s="634"/>
      <c r="R58" s="634"/>
      <c r="S58" s="634"/>
      <c r="T58" s="634"/>
      <c r="U58" s="634"/>
      <c r="V58" s="634"/>
      <c r="W58" s="265"/>
      <c r="X58" s="634">
        <v>-0.16307186981809199</v>
      </c>
      <c r="Y58" s="634">
        <v>-0.43182224782545298</v>
      </c>
      <c r="Z58" s="634">
        <v>-0.446527433532732</v>
      </c>
      <c r="AA58" s="634"/>
      <c r="AB58" s="634">
        <v>-0.34817743787472299</v>
      </c>
      <c r="AC58" s="634">
        <v>-3.9938571510600901E-2</v>
      </c>
      <c r="AD58" s="634">
        <v>0.18728067927536099</v>
      </c>
      <c r="AE58" s="634">
        <v>0.47003130664103598</v>
      </c>
      <c r="AF58" s="265"/>
      <c r="AG58" s="634">
        <v>-0.102797574652952</v>
      </c>
      <c r="AH58" s="504"/>
      <c r="AI58" s="634">
        <v>0.53504468203557998</v>
      </c>
      <c r="AJ58" s="634">
        <v>0.60390932569391498</v>
      </c>
      <c r="AK58" s="634">
        <v>0.413832159676703</v>
      </c>
      <c r="AL58" s="634">
        <v>0.40745388811711603</v>
      </c>
      <c r="AM58" s="265"/>
      <c r="AN58" s="634">
        <v>0.54091627381863905</v>
      </c>
      <c r="AO58" s="634"/>
      <c r="AP58" s="265"/>
      <c r="AQ58" s="634">
        <v>-0.190470620536181</v>
      </c>
      <c r="AR58" s="634">
        <v>-0.49426564896633801</v>
      </c>
      <c r="AS58" s="634">
        <v>-0.52899826232188296</v>
      </c>
      <c r="AT58" s="265"/>
      <c r="AU58" s="634">
        <v>-0.146269953328864</v>
      </c>
      <c r="AV58" s="265"/>
      <c r="AW58" s="634"/>
      <c r="AX58" s="634"/>
      <c r="AY58" s="634"/>
      <c r="AZ58" s="634"/>
      <c r="BA58" s="634"/>
      <c r="BB58" s="634"/>
      <c r="BC58" s="265"/>
      <c r="BD58" s="634">
        <v>-6.2757414255132801E-2</v>
      </c>
      <c r="BE58" s="634">
        <v>-0.30350974782809398</v>
      </c>
      <c r="BF58" s="634">
        <v>-0.32103531136429297</v>
      </c>
      <c r="BG58" s="634"/>
      <c r="BH58" s="634">
        <v>-0.23369215844049299</v>
      </c>
      <c r="BI58" s="634">
        <v>4.7759219326904301E-2</v>
      </c>
      <c r="BJ58" s="634">
        <v>0.25216815655778702</v>
      </c>
      <c r="BK58" s="634">
        <v>0.51354063686490703</v>
      </c>
      <c r="BL58" s="265"/>
      <c r="BM58" s="634">
        <v>-6.7351500673101403E-2</v>
      </c>
    </row>
    <row r="59" spans="1:65" ht="15" customHeight="1" thickBot="1">
      <c r="A59" s="470">
        <f t="shared" si="3"/>
        <v>47</v>
      </c>
      <c r="B59" s="793" t="s">
        <v>38</v>
      </c>
      <c r="C59" s="508"/>
      <c r="D59" s="509">
        <v>0.43903381000000002</v>
      </c>
      <c r="E59" s="509">
        <v>0.56943443999999999</v>
      </c>
      <c r="F59" s="509">
        <v>0.34416553999999999</v>
      </c>
      <c r="G59" s="509"/>
      <c r="H59" s="265"/>
      <c r="I59" s="509"/>
      <c r="J59" s="265"/>
      <c r="K59" s="509">
        <v>-0.20069386999999994</v>
      </c>
      <c r="L59" s="509"/>
      <c r="M59" s="509">
        <v>-0.1386724</v>
      </c>
      <c r="N59" s="265"/>
      <c r="O59" s="509">
        <v>0.53187090000000004</v>
      </c>
      <c r="P59" s="265"/>
      <c r="Q59" s="509"/>
      <c r="R59" s="509"/>
      <c r="S59" s="509"/>
      <c r="T59" s="509"/>
      <c r="U59" s="509"/>
      <c r="V59" s="509"/>
      <c r="W59" s="265"/>
      <c r="X59" s="509">
        <v>-0.19908999999999999</v>
      </c>
      <c r="Y59" s="509">
        <v>-0.2864641</v>
      </c>
      <c r="Z59" s="509">
        <v>-0.34809519999999999</v>
      </c>
      <c r="AA59" s="509">
        <v>-0.26876840000000002</v>
      </c>
      <c r="AB59" s="509"/>
      <c r="AC59" s="509"/>
      <c r="AD59" s="509"/>
      <c r="AE59" s="509">
        <v>-2.2424800000000002E-2</v>
      </c>
      <c r="AF59" s="265"/>
      <c r="AG59" s="509">
        <v>-9.7648200000000004E-2</v>
      </c>
      <c r="AH59" s="504"/>
      <c r="AI59" s="509">
        <v>0.44323723999999998</v>
      </c>
      <c r="AJ59" s="509">
        <v>0.56253927000000004</v>
      </c>
      <c r="AK59" s="509">
        <v>0.31439750999999999</v>
      </c>
      <c r="AL59" s="509"/>
      <c r="AM59" s="265"/>
      <c r="AN59" s="509"/>
      <c r="AO59" s="634"/>
      <c r="AP59" s="265"/>
      <c r="AQ59" s="509">
        <v>-0.11683278000000002</v>
      </c>
      <c r="AR59" s="509"/>
      <c r="AS59" s="509">
        <v>-0.1821738</v>
      </c>
      <c r="AT59" s="265"/>
      <c r="AU59" s="509">
        <v>-8.6435100000000001E-2</v>
      </c>
      <c r="AV59" s="265"/>
      <c r="AW59" s="509"/>
      <c r="AX59" s="509"/>
      <c r="AY59" s="509"/>
      <c r="AZ59" s="509"/>
      <c r="BA59" s="509"/>
      <c r="BB59" s="509"/>
      <c r="BC59" s="265"/>
      <c r="BD59" s="509">
        <v>-0.17312530000000001</v>
      </c>
      <c r="BE59" s="509">
        <v>-0.24319279999999999</v>
      </c>
      <c r="BF59" s="509">
        <v>-0.30256270000000002</v>
      </c>
      <c r="BG59" s="509">
        <v>-0.23110939999999999</v>
      </c>
      <c r="BH59" s="509"/>
      <c r="BI59" s="509"/>
      <c r="BJ59" s="509"/>
      <c r="BK59" s="509">
        <v>-2.25525E-2</v>
      </c>
      <c r="BL59" s="265"/>
      <c r="BM59" s="509">
        <v>-8.4680699999999998E-2</v>
      </c>
    </row>
    <row r="60" spans="1:65">
      <c r="A60" s="470"/>
      <c r="H60" s="265"/>
      <c r="J60" s="265"/>
      <c r="N60" s="265"/>
      <c r="P60" s="265"/>
      <c r="W60" s="265"/>
      <c r="AF60" s="265"/>
      <c r="AM60" s="265"/>
      <c r="AP60" s="265"/>
      <c r="AT60" s="265"/>
      <c r="AV60" s="265"/>
      <c r="BC60" s="265"/>
      <c r="BL60" s="265"/>
    </row>
    <row r="61" spans="1:65">
      <c r="A61" s="470"/>
      <c r="B61" s="260"/>
      <c r="C61" s="260"/>
      <c r="N61" s="265"/>
      <c r="AF61" s="265"/>
      <c r="AT61" s="265"/>
      <c r="BC61" s="265"/>
    </row>
    <row r="62" spans="1:65">
      <c r="B62" s="5"/>
      <c r="C62" s="260"/>
      <c r="D62" s="357" t="s">
        <v>39</v>
      </c>
      <c r="AT62" s="265"/>
      <c r="BC62" s="265"/>
    </row>
    <row r="63" spans="1:65">
      <c r="B63" s="246"/>
      <c r="C63" s="260"/>
      <c r="D63" s="357"/>
      <c r="AT63" s="265"/>
    </row>
    <row r="64" spans="1:65">
      <c r="B64" s="13"/>
      <c r="C64" s="260"/>
      <c r="D64" s="357" t="s">
        <v>40</v>
      </c>
    </row>
    <row r="65" spans="1:52">
      <c r="B65" s="246"/>
      <c r="C65" s="260"/>
      <c r="D65" s="357"/>
    </row>
    <row r="66" spans="1:52">
      <c r="B66" s="77"/>
      <c r="C66" s="260"/>
      <c r="D66" s="357" t="s">
        <v>41</v>
      </c>
    </row>
    <row r="67" spans="1:52" s="4" customFormat="1">
      <c r="A67" s="797"/>
      <c r="C67" s="357"/>
      <c r="L67" s="22"/>
      <c r="O67" s="95"/>
      <c r="Q67" s="165"/>
    </row>
    <row r="68" spans="1:52" s="4" customFormat="1">
      <c r="A68" s="138"/>
      <c r="B68" s="635"/>
      <c r="C68" s="357"/>
      <c r="D68" s="357" t="s">
        <v>541</v>
      </c>
      <c r="L68" s="22"/>
      <c r="O68" s="95"/>
      <c r="Q68" s="165"/>
    </row>
    <row r="69" spans="1:52">
      <c r="B69" s="4"/>
      <c r="C69" s="357"/>
      <c r="D69" s="247"/>
    </row>
    <row r="70" spans="1:52" s="4" customFormat="1">
      <c r="A70" s="138"/>
      <c r="B70" s="139"/>
      <c r="C70" s="357"/>
      <c r="L70" s="22"/>
      <c r="O70" s="95"/>
      <c r="Q70" s="165"/>
    </row>
    <row r="71" spans="1:52" s="252" customFormat="1" ht="14">
      <c r="A71" s="798"/>
      <c r="B71" s="16" t="s">
        <v>643</v>
      </c>
      <c r="L71" s="241"/>
      <c r="O71" s="552"/>
      <c r="Q71" s="553"/>
    </row>
    <row r="72" spans="1:52" s="252" customFormat="1" ht="14">
      <c r="A72" s="798"/>
      <c r="B72" s="252" t="s">
        <v>729</v>
      </c>
      <c r="L72" s="241"/>
      <c r="O72" s="552"/>
      <c r="Q72" s="553"/>
    </row>
    <row r="73" spans="1:52" s="252" customFormat="1" ht="14">
      <c r="A73" s="798"/>
      <c r="L73" s="241"/>
      <c r="O73" s="552"/>
      <c r="Q73" s="553"/>
    </row>
    <row r="74" spans="1:52">
      <c r="B74" s="272" t="s">
        <v>42</v>
      </c>
      <c r="C74" s="357"/>
      <c r="D74" s="357"/>
      <c r="E74" s="357"/>
      <c r="F74" s="357"/>
      <c r="G74" s="357"/>
      <c r="H74" s="357"/>
      <c r="I74" s="357"/>
      <c r="J74" s="357"/>
      <c r="K74" s="357"/>
      <c r="L74" s="357"/>
      <c r="M74" s="357"/>
      <c r="N74" s="357"/>
      <c r="O74" s="357"/>
      <c r="P74" s="357"/>
      <c r="Q74" s="241"/>
      <c r="R74" s="241"/>
      <c r="S74" s="241"/>
      <c r="T74" s="241"/>
      <c r="U74" s="241"/>
      <c r="V74" s="241"/>
      <c r="W74" s="489"/>
      <c r="X74" s="241"/>
      <c r="Y74" s="241"/>
      <c r="Z74" s="241"/>
      <c r="AA74" s="241"/>
      <c r="AB74" s="241"/>
      <c r="AC74" s="241"/>
      <c r="AD74" s="241"/>
      <c r="AE74" s="241"/>
    </row>
    <row r="75" spans="1:52">
      <c r="B75" s="1243" t="s">
        <v>538</v>
      </c>
      <c r="C75" s="1243"/>
      <c r="D75" s="1243"/>
      <c r="E75" s="1243"/>
      <c r="F75" s="1243"/>
      <c r="G75" s="1243"/>
      <c r="H75" s="1243"/>
      <c r="I75" s="1243"/>
      <c r="J75" s="1243"/>
      <c r="K75" s="1243"/>
      <c r="L75" s="1243"/>
      <c r="M75" s="1243"/>
      <c r="N75" s="1243"/>
      <c r="O75" s="1243"/>
      <c r="P75" s="1243"/>
      <c r="Q75" s="1243"/>
      <c r="R75" s="1243"/>
      <c r="S75" s="1243"/>
      <c r="T75" s="1243"/>
      <c r="U75" s="1243"/>
      <c r="V75" s="1243"/>
      <c r="W75" s="1243"/>
      <c r="X75" s="1243"/>
      <c r="Y75" s="1243"/>
      <c r="Z75" s="1243"/>
      <c r="AA75" s="1243"/>
      <c r="AB75" s="1243"/>
      <c r="AC75" s="1243"/>
      <c r="AD75" s="1243"/>
      <c r="AE75" s="1243"/>
    </row>
    <row r="78" spans="1:52">
      <c r="A78" s="799"/>
      <c r="B78" s="1199" t="s">
        <v>54</v>
      </c>
      <c r="C78" s="1199"/>
      <c r="D78" s="1199"/>
      <c r="E78" s="1199"/>
      <c r="F78" s="1199"/>
      <c r="G78" s="1199"/>
      <c r="H78" s="1199"/>
      <c r="I78" s="1199"/>
      <c r="J78" s="1199"/>
      <c r="K78" s="1199"/>
      <c r="L78" s="1199"/>
      <c r="M78" s="1199"/>
      <c r="N78" s="1199"/>
      <c r="O78" s="1199"/>
      <c r="P78" s="1199"/>
      <c r="Q78" s="1199"/>
      <c r="R78" s="1199"/>
      <c r="S78" s="1199"/>
      <c r="T78" s="1199"/>
      <c r="U78" s="1199"/>
      <c r="V78" s="1199"/>
      <c r="W78" s="1199"/>
      <c r="X78" s="1199"/>
      <c r="Y78" s="1199"/>
      <c r="Z78" s="1199"/>
      <c r="AA78" s="1199"/>
      <c r="AB78" s="1199"/>
      <c r="AC78" s="1199"/>
      <c r="AD78" s="1199"/>
      <c r="AE78" s="1199"/>
      <c r="AF78" s="1199"/>
      <c r="AG78" s="1199"/>
      <c r="AH78" s="1199"/>
      <c r="AI78" s="456"/>
      <c r="AJ78" s="249"/>
      <c r="AK78" s="249"/>
      <c r="AL78" s="249"/>
      <c r="AM78" s="249"/>
      <c r="AN78" s="249"/>
      <c r="AO78" s="249"/>
      <c r="AP78" s="249"/>
      <c r="AQ78" s="249"/>
      <c r="AR78" s="249"/>
      <c r="AS78" s="249"/>
      <c r="AT78" s="249"/>
      <c r="AU78" s="249"/>
      <c r="AV78" s="249"/>
      <c r="AW78" s="249"/>
      <c r="AX78" s="252"/>
      <c r="AY78" s="252"/>
      <c r="AZ78" s="252"/>
    </row>
    <row r="79" spans="1:52" ht="91.5" customHeight="1">
      <c r="A79" s="799"/>
      <c r="B79" s="1211" t="s">
        <v>654</v>
      </c>
      <c r="C79" s="1211"/>
      <c r="D79" s="1211"/>
      <c r="E79" s="1211"/>
      <c r="F79" s="1211"/>
      <c r="G79" s="1211"/>
      <c r="H79" s="1211"/>
      <c r="I79" s="1211"/>
      <c r="J79" s="1211"/>
      <c r="K79" s="1211"/>
      <c r="L79" s="1211"/>
      <c r="M79" s="1211"/>
      <c r="N79" s="1211"/>
      <c r="O79" s="1211"/>
      <c r="P79" s="1211"/>
      <c r="Q79" s="1211"/>
      <c r="R79" s="1211"/>
      <c r="S79" s="1211"/>
      <c r="T79" s="1211"/>
      <c r="U79" s="1211"/>
      <c r="V79" s="1211"/>
      <c r="W79" s="257"/>
      <c r="X79" s="257"/>
      <c r="Y79" s="257"/>
      <c r="Z79" s="257"/>
      <c r="AA79" s="257"/>
      <c r="AB79" s="257"/>
      <c r="AC79" s="257"/>
      <c r="AD79" s="458"/>
      <c r="AE79" s="277"/>
      <c r="AF79" s="277"/>
      <c r="AG79" s="277"/>
      <c r="AH79" s="277"/>
      <c r="AI79" s="277"/>
      <c r="AJ79" s="249"/>
      <c r="AK79" s="249"/>
      <c r="AL79" s="249"/>
      <c r="AM79" s="249"/>
      <c r="AN79" s="249"/>
      <c r="AO79" s="249"/>
      <c r="AP79" s="249"/>
      <c r="AQ79" s="249"/>
      <c r="AR79" s="249"/>
      <c r="AS79" s="249"/>
      <c r="AT79" s="249"/>
      <c r="AU79" s="249"/>
      <c r="AV79" s="249"/>
      <c r="AW79" s="249"/>
      <c r="AX79" s="252"/>
      <c r="AY79" s="252"/>
      <c r="AZ79" s="252"/>
    </row>
    <row r="80" spans="1:52">
      <c r="A80" s="799"/>
      <c r="B80" s="559"/>
      <c r="C80" s="559"/>
      <c r="D80" s="559"/>
      <c r="E80" s="559"/>
      <c r="F80" s="559"/>
      <c r="G80" s="559"/>
      <c r="H80" s="559"/>
      <c r="I80" s="559"/>
      <c r="J80" s="559"/>
      <c r="K80" s="559"/>
      <c r="L80" s="559"/>
      <c r="M80" s="559"/>
      <c r="N80" s="559"/>
      <c r="O80" s="559"/>
      <c r="P80" s="559"/>
      <c r="Q80" s="559"/>
      <c r="R80" s="559"/>
      <c r="S80" s="559"/>
      <c r="T80" s="559"/>
      <c r="U80" s="559"/>
      <c r="V80" s="559"/>
      <c r="W80" s="257"/>
      <c r="X80" s="257"/>
      <c r="Y80" s="257"/>
      <c r="Z80" s="257"/>
      <c r="AA80" s="257"/>
      <c r="AB80" s="257"/>
      <c r="AC80" s="257"/>
      <c r="AD80" s="458"/>
      <c r="AE80" s="277"/>
      <c r="AF80" s="277"/>
      <c r="AG80" s="277"/>
      <c r="AH80" s="277"/>
      <c r="AI80" s="277"/>
      <c r="AJ80" s="249"/>
      <c r="AK80" s="249"/>
      <c r="AL80" s="249"/>
      <c r="AM80" s="249"/>
      <c r="AN80" s="249"/>
      <c r="AO80" s="249"/>
      <c r="AP80" s="249"/>
      <c r="AQ80" s="249"/>
      <c r="AR80" s="249"/>
      <c r="AS80" s="249"/>
      <c r="AT80" s="249"/>
      <c r="AU80" s="249"/>
      <c r="AV80" s="249"/>
      <c r="AW80" s="249"/>
      <c r="AX80" s="252"/>
      <c r="AY80" s="252"/>
      <c r="AZ80" s="252"/>
    </row>
    <row r="81" spans="1:52">
      <c r="A81" s="799"/>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c r="AA81" s="258"/>
      <c r="AB81" s="258"/>
      <c r="AC81" s="258"/>
      <c r="AD81" s="258"/>
      <c r="AE81" s="258"/>
      <c r="AF81" s="250"/>
      <c r="AG81" s="250"/>
      <c r="AH81" s="250"/>
      <c r="AI81" s="258"/>
      <c r="AJ81" s="249"/>
      <c r="AK81" s="249"/>
      <c r="AL81" s="249"/>
      <c r="AM81" s="249"/>
      <c r="AN81" s="249"/>
      <c r="AO81" s="249"/>
      <c r="AP81" s="249"/>
      <c r="AQ81" s="249"/>
      <c r="AR81" s="249"/>
      <c r="AS81" s="249"/>
      <c r="AT81" s="249"/>
      <c r="AU81" s="249"/>
      <c r="AV81" s="249"/>
      <c r="AW81" s="249"/>
      <c r="AX81" s="252"/>
      <c r="AY81" s="252"/>
      <c r="AZ81" s="252"/>
    </row>
    <row r="82" spans="1:52">
      <c r="A82" s="799"/>
      <c r="B82" s="1199" t="s">
        <v>97</v>
      </c>
      <c r="C82" s="1199"/>
      <c r="D82" s="1199"/>
      <c r="E82" s="1199"/>
      <c r="F82" s="1199"/>
      <c r="G82" s="1199"/>
      <c r="H82" s="1199"/>
      <c r="I82" s="1199"/>
      <c r="J82" s="1199"/>
      <c r="K82" s="1199"/>
      <c r="L82" s="1199"/>
      <c r="M82" s="1199"/>
      <c r="N82" s="1199"/>
      <c r="O82" s="1199"/>
      <c r="P82" s="1199"/>
      <c r="Q82" s="1199"/>
      <c r="R82" s="1199"/>
      <c r="S82" s="1199"/>
      <c r="T82" s="1199"/>
      <c r="U82" s="1199"/>
      <c r="V82" s="1199"/>
      <c r="W82" s="1199"/>
      <c r="X82" s="1199"/>
      <c r="Y82" s="1199"/>
      <c r="Z82" s="1199"/>
      <c r="AA82" s="1199"/>
      <c r="AB82" s="1199"/>
      <c r="AC82" s="1199"/>
      <c r="AD82" s="1199"/>
      <c r="AE82" s="1199"/>
      <c r="AF82" s="1199"/>
      <c r="AG82" s="1199"/>
      <c r="AH82" s="1199"/>
      <c r="AI82" s="1199"/>
      <c r="AJ82" s="1199"/>
      <c r="AK82" s="1199"/>
      <c r="AL82" s="1199"/>
      <c r="AM82" s="1199"/>
      <c r="AN82" s="1199"/>
      <c r="AO82" s="1199"/>
      <c r="AP82" s="1199"/>
      <c r="AQ82" s="1199"/>
      <c r="AR82" s="1199"/>
      <c r="AS82" s="1199"/>
      <c r="AT82" s="1199"/>
      <c r="AU82" s="1199"/>
      <c r="AV82" s="1199"/>
      <c r="AW82" s="1199"/>
      <c r="AX82" s="1199"/>
      <c r="AY82" s="1199"/>
      <c r="AZ82" s="1199"/>
    </row>
    <row r="83" spans="1:52">
      <c r="A83" s="800">
        <f t="shared" ref="A83:A125" si="4">A9</f>
        <v>1</v>
      </c>
      <c r="B83" s="255" t="str">
        <f>'5.Inequality - Gini coefficient'!B101</f>
        <v>*,** Albania (2015): n.a.</v>
      </c>
      <c r="C83" s="456"/>
      <c r="D83" s="456"/>
      <c r="E83" s="456"/>
      <c r="F83" s="456"/>
      <c r="G83" s="456"/>
      <c r="H83" s="456"/>
      <c r="I83" s="456"/>
      <c r="J83" s="456"/>
      <c r="K83" s="456"/>
      <c r="L83" s="456"/>
      <c r="M83" s="456"/>
      <c r="N83" s="456"/>
      <c r="O83" s="456"/>
      <c r="P83" s="456"/>
      <c r="Q83" s="456"/>
      <c r="R83" s="456"/>
      <c r="S83" s="456"/>
      <c r="T83" s="456"/>
      <c r="U83" s="456"/>
      <c r="V83" s="456"/>
      <c r="W83" s="456"/>
      <c r="X83" s="456"/>
      <c r="Y83" s="456"/>
      <c r="Z83" s="456"/>
      <c r="AA83" s="456"/>
      <c r="AB83" s="456"/>
      <c r="AC83" s="456"/>
      <c r="AD83" s="456"/>
      <c r="AE83" s="456"/>
      <c r="AF83" s="456"/>
      <c r="AG83" s="456"/>
      <c r="AH83" s="456"/>
      <c r="AI83" s="456"/>
      <c r="AJ83" s="456"/>
      <c r="AK83" s="456"/>
      <c r="AL83" s="456"/>
      <c r="AM83" s="456"/>
      <c r="AN83" s="456"/>
      <c r="AO83" s="882"/>
      <c r="AP83" s="456"/>
      <c r="AQ83" s="456"/>
      <c r="AR83" s="456"/>
      <c r="AS83" s="456"/>
      <c r="AT83" s="456"/>
      <c r="AU83" s="456"/>
      <c r="AV83" s="456"/>
      <c r="AW83" s="456"/>
      <c r="AX83" s="456"/>
      <c r="AY83" s="456"/>
      <c r="AZ83" s="456"/>
    </row>
    <row r="84" spans="1:52">
      <c r="A84" s="800">
        <f t="shared" si="4"/>
        <v>2</v>
      </c>
      <c r="B84" s="255" t="str">
        <f>'5.Inequality - Gini coefficient'!B102</f>
        <v>Argentina (2012): Rossignolo, Dario. 2017. “CEQ Master Workbook: Argentina (2012-2013),” CEQ Data Center on Fiscal Redistribution (CEQ Institute, Tulane University). Jun 8, 2018.</v>
      </c>
      <c r="C84" s="255"/>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c r="AF84" s="251"/>
      <c r="AG84" s="251"/>
      <c r="AH84" s="251"/>
      <c r="AI84" s="251"/>
      <c r="AJ84" s="269"/>
      <c r="AK84" s="269"/>
      <c r="AL84" s="269"/>
      <c r="AM84" s="269"/>
      <c r="AN84" s="269"/>
      <c r="AO84" s="269"/>
      <c r="AP84" s="269"/>
      <c r="AQ84" s="269"/>
      <c r="AR84" s="269"/>
      <c r="AS84" s="269"/>
      <c r="AT84" s="269"/>
      <c r="AU84" s="269"/>
      <c r="AV84" s="269"/>
      <c r="AW84" s="269"/>
      <c r="AX84" s="255"/>
      <c r="AY84" s="255"/>
      <c r="AZ84" s="255"/>
    </row>
    <row r="85" spans="1:52">
      <c r="A85" s="800">
        <f t="shared" si="4"/>
        <v>3</v>
      </c>
      <c r="B85"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85" s="255"/>
      <c r="D85" s="251"/>
      <c r="E85" s="251"/>
      <c r="F85" s="251"/>
      <c r="G85" s="251"/>
      <c r="H85" s="251"/>
      <c r="I85" s="251"/>
      <c r="J85" s="251"/>
      <c r="K85" s="251"/>
      <c r="L85" s="251"/>
      <c r="M85" s="251"/>
      <c r="N85" s="251"/>
      <c r="O85" s="251"/>
      <c r="P85" s="251"/>
      <c r="Q85" s="251"/>
      <c r="R85" s="251"/>
      <c r="S85" s="251"/>
      <c r="T85" s="251"/>
      <c r="U85" s="251"/>
      <c r="V85" s="251"/>
      <c r="W85" s="251"/>
      <c r="X85" s="251"/>
      <c r="Y85" s="251"/>
      <c r="Z85" s="251"/>
      <c r="AA85" s="251"/>
      <c r="AB85" s="251"/>
      <c r="AC85" s="251"/>
      <c r="AD85" s="251"/>
      <c r="AE85" s="461"/>
      <c r="AF85" s="462"/>
      <c r="AG85" s="462"/>
      <c r="AH85" s="462"/>
      <c r="AI85" s="251"/>
      <c r="AJ85" s="255"/>
      <c r="AK85" s="255"/>
      <c r="AL85" s="255"/>
      <c r="AM85" s="255"/>
      <c r="AN85" s="255"/>
      <c r="AO85" s="255"/>
      <c r="AP85" s="255"/>
      <c r="AQ85" s="255"/>
      <c r="AR85" s="255"/>
      <c r="AS85" s="255"/>
      <c r="AT85" s="255"/>
      <c r="AU85" s="255"/>
      <c r="AV85" s="255"/>
      <c r="AW85" s="255"/>
      <c r="AX85" s="255"/>
      <c r="AY85" s="255"/>
      <c r="AZ85" s="255"/>
    </row>
    <row r="86" spans="1:52">
      <c r="A86" s="800">
        <f t="shared" si="4"/>
        <v>4</v>
      </c>
      <c r="B86" s="255" t="str">
        <f>'5.Inequality - Gini coefficient'!B104</f>
        <v>*,** Belarus (2015): n.a.</v>
      </c>
      <c r="C86" s="255"/>
      <c r="D86" s="251"/>
      <c r="E86" s="251"/>
      <c r="F86" s="251"/>
      <c r="G86" s="251"/>
      <c r="H86" s="251"/>
      <c r="I86" s="251"/>
      <c r="J86" s="251"/>
      <c r="K86" s="251"/>
      <c r="L86" s="251"/>
      <c r="M86" s="251"/>
      <c r="N86" s="251"/>
      <c r="O86" s="251"/>
      <c r="P86" s="251"/>
      <c r="Q86" s="251"/>
      <c r="R86" s="251"/>
      <c r="S86" s="251"/>
      <c r="T86" s="251"/>
      <c r="U86" s="251"/>
      <c r="V86" s="251"/>
      <c r="W86" s="251"/>
      <c r="X86" s="251"/>
      <c r="Y86" s="251"/>
      <c r="Z86" s="251"/>
      <c r="AA86" s="251"/>
      <c r="AB86" s="251"/>
      <c r="AC86" s="251"/>
      <c r="AD86" s="251"/>
      <c r="AE86" s="461"/>
      <c r="AF86" s="462"/>
      <c r="AG86" s="462"/>
      <c r="AH86" s="462"/>
      <c r="AI86" s="251"/>
      <c r="AJ86" s="255"/>
      <c r="AK86" s="255"/>
      <c r="AL86" s="255"/>
      <c r="AM86" s="255"/>
      <c r="AN86" s="255"/>
      <c r="AO86" s="255"/>
      <c r="AP86" s="255"/>
      <c r="AQ86" s="255"/>
      <c r="AR86" s="255"/>
      <c r="AS86" s="255"/>
      <c r="AT86" s="255"/>
      <c r="AU86" s="255"/>
      <c r="AV86" s="255"/>
      <c r="AW86" s="255"/>
      <c r="AX86" s="255"/>
      <c r="AY86" s="255"/>
      <c r="AZ86" s="255"/>
    </row>
    <row r="87" spans="1:52">
      <c r="A87" s="800">
        <f t="shared" si="4"/>
        <v>5</v>
      </c>
      <c r="B87" s="255" t="str">
        <f>'5.Inequality - Gini coefficient'!B105</f>
        <v>Bolivia (2009): Paz Arauco, Veronica, George Gray-Molina, Wilson Jimenez and Ernesto Yañez. 2014. “CEQ Master Workbook: Bolivia (2009),” CEQ Data Center on Fiscal Redistribution (CEQ Institute, Tulane University). September 22, 2014.</v>
      </c>
      <c r="C87" s="255"/>
      <c r="D87" s="269"/>
      <c r="E87" s="269"/>
      <c r="F87" s="269"/>
      <c r="G87" s="269"/>
      <c r="H87" s="269"/>
      <c r="I87" s="269"/>
      <c r="J87" s="269"/>
      <c r="K87" s="269"/>
      <c r="L87" s="269"/>
      <c r="M87" s="251"/>
      <c r="N87" s="251"/>
      <c r="O87" s="251"/>
      <c r="P87" s="251"/>
      <c r="Q87" s="251"/>
      <c r="R87" s="251"/>
      <c r="S87" s="251"/>
      <c r="T87" s="251"/>
      <c r="U87" s="251"/>
      <c r="V87" s="251"/>
      <c r="W87" s="251"/>
      <c r="X87" s="251"/>
      <c r="Y87" s="251"/>
      <c r="Z87" s="251"/>
      <c r="AA87" s="251"/>
      <c r="AB87" s="251"/>
      <c r="AC87" s="251"/>
      <c r="AD87" s="251"/>
      <c r="AE87" s="251"/>
      <c r="AF87" s="251"/>
      <c r="AG87" s="251"/>
      <c r="AH87" s="251"/>
      <c r="AI87" s="251"/>
      <c r="AJ87" s="269"/>
      <c r="AK87" s="269"/>
      <c r="AL87" s="269"/>
      <c r="AM87" s="269"/>
      <c r="AN87" s="269"/>
      <c r="AO87" s="269"/>
      <c r="AP87" s="269"/>
      <c r="AQ87" s="269"/>
      <c r="AR87" s="269"/>
      <c r="AS87" s="269"/>
      <c r="AT87" s="269"/>
      <c r="AU87" s="269"/>
      <c r="AV87" s="269"/>
      <c r="AW87" s="269"/>
      <c r="AX87" s="255"/>
      <c r="AY87" s="255"/>
      <c r="AZ87" s="255"/>
    </row>
    <row r="88" spans="1:52">
      <c r="A88" s="800">
        <f t="shared" si="4"/>
        <v>6</v>
      </c>
      <c r="B88" s="255" t="str">
        <f>'5.Inequality - Gini coefficient'!B106</f>
        <v>Brazil (2008): Higgins, Sean, Claudiney Pereira, and, Maynor Cabrera. 2019. “CEQ Master Workbook: Brazil (2008-2009),” CEQ Data Center on Fiscal Redistribution (CEQ Institute, Tulane University). May 3, 2019.</v>
      </c>
      <c r="C88" s="255"/>
      <c r="D88" s="269"/>
      <c r="E88" s="269"/>
      <c r="F88" s="269"/>
      <c r="G88" s="269"/>
      <c r="H88" s="269"/>
      <c r="I88" s="269"/>
      <c r="J88" s="269"/>
      <c r="K88" s="269"/>
      <c r="L88" s="269"/>
      <c r="M88" s="251"/>
      <c r="N88" s="251"/>
      <c r="O88" s="251"/>
      <c r="P88" s="251"/>
      <c r="Q88" s="251"/>
      <c r="R88" s="251"/>
      <c r="S88" s="251"/>
      <c r="T88" s="251"/>
      <c r="U88" s="251"/>
      <c r="V88" s="251"/>
      <c r="W88" s="251"/>
      <c r="X88" s="251"/>
      <c r="Y88" s="251"/>
      <c r="Z88" s="251"/>
      <c r="AA88" s="251"/>
      <c r="AB88" s="251"/>
      <c r="AC88" s="251"/>
      <c r="AD88" s="251"/>
      <c r="AE88" s="251"/>
      <c r="AF88" s="251"/>
      <c r="AG88" s="251"/>
      <c r="AH88" s="251"/>
      <c r="AI88" s="251"/>
      <c r="AJ88" s="269"/>
      <c r="AK88" s="269"/>
      <c r="AL88" s="269"/>
      <c r="AM88" s="269"/>
      <c r="AN88" s="269"/>
      <c r="AO88" s="269"/>
      <c r="AP88" s="269"/>
      <c r="AQ88" s="269"/>
      <c r="AR88" s="269"/>
      <c r="AS88" s="269"/>
      <c r="AT88" s="269"/>
      <c r="AU88" s="269"/>
      <c r="AV88" s="269"/>
      <c r="AW88" s="269"/>
      <c r="AX88" s="255"/>
      <c r="AY88" s="255"/>
      <c r="AZ88" s="255"/>
    </row>
    <row r="89" spans="1:52">
      <c r="A89" s="800">
        <f t="shared" si="4"/>
        <v>7</v>
      </c>
      <c r="B89" s="255" t="str">
        <f>'5.Inequality - Gini coefficient'!B107</f>
        <v>*,** Burkina Faso (2014): n.a.</v>
      </c>
      <c r="C89" s="255"/>
      <c r="D89" s="251"/>
      <c r="E89" s="251"/>
      <c r="F89" s="251"/>
      <c r="G89" s="251"/>
      <c r="H89" s="251"/>
      <c r="I89" s="251"/>
      <c r="J89" s="251"/>
      <c r="K89" s="251"/>
      <c r="L89" s="251"/>
      <c r="M89" s="251"/>
      <c r="N89" s="251"/>
      <c r="O89" s="251"/>
      <c r="P89" s="251"/>
      <c r="Q89" s="251"/>
      <c r="R89" s="251"/>
      <c r="S89" s="251"/>
      <c r="T89" s="251"/>
      <c r="U89" s="251"/>
      <c r="V89" s="251"/>
      <c r="W89" s="251"/>
      <c r="X89" s="251"/>
      <c r="Y89" s="251"/>
      <c r="Z89" s="251"/>
      <c r="AA89" s="251"/>
      <c r="AB89" s="251"/>
      <c r="AC89" s="251"/>
      <c r="AD89" s="251"/>
      <c r="AE89" s="461"/>
      <c r="AF89" s="462"/>
      <c r="AG89" s="462"/>
      <c r="AH89" s="462"/>
      <c r="AI89" s="251"/>
      <c r="AJ89" s="255"/>
      <c r="AK89" s="255"/>
      <c r="AL89" s="255"/>
      <c r="AM89" s="255"/>
      <c r="AN89" s="255"/>
      <c r="AO89" s="255"/>
      <c r="AP89" s="255"/>
      <c r="AQ89" s="255"/>
      <c r="AR89" s="255"/>
      <c r="AS89" s="255"/>
      <c r="AT89" s="255"/>
      <c r="AU89" s="255"/>
      <c r="AV89" s="255"/>
      <c r="AW89" s="255"/>
      <c r="AX89" s="255"/>
      <c r="AY89" s="255"/>
      <c r="AZ89" s="255"/>
    </row>
    <row r="90" spans="1:52">
      <c r="A90" s="800">
        <f t="shared" si="4"/>
        <v>8</v>
      </c>
      <c r="B90" s="255" t="str">
        <f>'5.Inequality - Gini coefficient'!B108</f>
        <v>Chile (2013): Martinez-Aguilar, Sandra and Eduardo Ortiz-Juarez. 2016. “CEQ Master Workbook: Chile (2013),” CEQ Data Center on Fiscal Redistribution (CEQ Institute, Tulane University and the World Bank). October 7, 2016.</v>
      </c>
      <c r="C90" s="255"/>
      <c r="D90" s="251"/>
      <c r="E90" s="251"/>
      <c r="F90" s="251"/>
      <c r="G90" s="251"/>
      <c r="H90" s="251"/>
      <c r="I90" s="251"/>
      <c r="J90" s="251"/>
      <c r="K90" s="251"/>
      <c r="L90" s="251"/>
      <c r="M90" s="251"/>
      <c r="N90" s="251"/>
      <c r="O90" s="251"/>
      <c r="P90" s="251"/>
      <c r="Q90" s="251"/>
      <c r="R90" s="251"/>
      <c r="S90" s="251"/>
      <c r="T90" s="251"/>
      <c r="U90" s="251"/>
      <c r="V90" s="251"/>
      <c r="W90" s="251"/>
      <c r="X90" s="251"/>
      <c r="Y90" s="251"/>
      <c r="Z90" s="251"/>
      <c r="AA90" s="251"/>
      <c r="AB90" s="251"/>
      <c r="AC90" s="251"/>
      <c r="AD90" s="251"/>
      <c r="AE90" s="461"/>
      <c r="AF90" s="462"/>
      <c r="AG90" s="462"/>
      <c r="AH90" s="462"/>
      <c r="AI90" s="251"/>
      <c r="AJ90" s="255"/>
      <c r="AK90" s="255"/>
      <c r="AL90" s="255"/>
      <c r="AM90" s="255"/>
      <c r="AN90" s="255"/>
      <c r="AO90" s="255"/>
      <c r="AP90" s="255"/>
      <c r="AQ90" s="255"/>
      <c r="AR90" s="255"/>
      <c r="AS90" s="255"/>
      <c r="AT90" s="255"/>
      <c r="AU90" s="255"/>
      <c r="AV90" s="255"/>
      <c r="AW90" s="255"/>
      <c r="AX90" s="255"/>
      <c r="AY90" s="255"/>
      <c r="AZ90" s="255"/>
    </row>
    <row r="91" spans="1:52">
      <c r="A91" s="800">
        <f t="shared" si="4"/>
        <v>9</v>
      </c>
      <c r="B91" s="255" t="str">
        <f>'5.Inequality - Gini coefficient'!B109</f>
        <v>Colombia (2010): Melendez, Marcela and Valentina Martinez. 2019. “CEQ Master Workbook: Colombia (2010),” CEQ Data Center on Fiscal Redistribution (CEQ Institute, Tulane University and Inter-American Development Bank). February 20, 2019.</v>
      </c>
      <c r="C91" s="255"/>
      <c r="D91" s="251"/>
      <c r="E91" s="251"/>
      <c r="F91" s="251"/>
      <c r="G91" s="251"/>
      <c r="H91" s="251"/>
      <c r="I91" s="251"/>
      <c r="J91" s="251"/>
      <c r="K91" s="251"/>
      <c r="L91" s="251"/>
      <c r="M91" s="251"/>
      <c r="N91" s="251"/>
      <c r="O91" s="251"/>
      <c r="P91" s="251"/>
      <c r="Q91" s="251"/>
      <c r="R91" s="251"/>
      <c r="S91" s="251"/>
      <c r="T91" s="251"/>
      <c r="U91" s="251"/>
      <c r="V91" s="251"/>
      <c r="W91" s="251"/>
      <c r="X91" s="251"/>
      <c r="Y91" s="251"/>
      <c r="Z91" s="251"/>
      <c r="AA91" s="251"/>
      <c r="AB91" s="251"/>
      <c r="AC91" s="251"/>
      <c r="AD91" s="251"/>
      <c r="AE91" s="251"/>
      <c r="AF91" s="251"/>
      <c r="AG91" s="251"/>
      <c r="AH91" s="251"/>
      <c r="AI91" s="251"/>
      <c r="AJ91" s="269"/>
      <c r="AK91" s="269"/>
      <c r="AL91" s="269"/>
      <c r="AM91" s="269"/>
      <c r="AN91" s="269"/>
      <c r="AO91" s="269"/>
      <c r="AP91" s="269"/>
      <c r="AQ91" s="269"/>
      <c r="AR91" s="269"/>
      <c r="AS91" s="269"/>
      <c r="AT91" s="269"/>
      <c r="AU91" s="269"/>
      <c r="AV91" s="269"/>
      <c r="AW91" s="269"/>
      <c r="AX91" s="255"/>
      <c r="AY91" s="255"/>
      <c r="AZ91" s="255"/>
    </row>
    <row r="92" spans="1:52">
      <c r="A92" s="800">
        <f t="shared" si="4"/>
        <v>0</v>
      </c>
      <c r="B92" s="255" t="str">
        <f>'5.Inequality - Gini coefficient'!B110</f>
        <v>Colombia (2014): Melendez, Marcela and Valentina Martinez. 2019. “CEQ Master Workbook: Colombia (2014),” CEQ Data Center on Fiscal Redistribution (CEQ Institute, Tulane University and Inter-American Development Bank). February 28, 2019.</v>
      </c>
      <c r="C92" s="255"/>
      <c r="D92" s="251"/>
      <c r="E92" s="251"/>
      <c r="F92" s="251"/>
      <c r="G92" s="251"/>
      <c r="H92" s="251"/>
      <c r="I92" s="251"/>
      <c r="J92" s="251"/>
      <c r="K92" s="251"/>
      <c r="L92" s="251"/>
      <c r="M92" s="251"/>
      <c r="N92" s="251"/>
      <c r="O92" s="251"/>
      <c r="P92" s="251"/>
      <c r="Q92" s="251"/>
      <c r="R92" s="251"/>
      <c r="S92" s="251"/>
      <c r="T92" s="251"/>
      <c r="U92" s="251"/>
      <c r="V92" s="251"/>
      <c r="W92" s="251"/>
      <c r="X92" s="251"/>
      <c r="Y92" s="251"/>
      <c r="Z92" s="251"/>
      <c r="AA92" s="251"/>
      <c r="AB92" s="251"/>
      <c r="AC92" s="251"/>
      <c r="AD92" s="251"/>
      <c r="AE92" s="461"/>
      <c r="AF92" s="462"/>
      <c r="AG92" s="462"/>
      <c r="AH92" s="462"/>
      <c r="AI92" s="251"/>
      <c r="AJ92" s="255"/>
      <c r="AK92" s="255"/>
      <c r="AL92" s="255"/>
      <c r="AM92" s="255"/>
      <c r="AN92" s="255"/>
      <c r="AO92" s="255"/>
      <c r="AP92" s="255"/>
      <c r="AQ92" s="255"/>
      <c r="AR92" s="255"/>
      <c r="AS92" s="255"/>
      <c r="AT92" s="255"/>
      <c r="AU92" s="255"/>
      <c r="AV92" s="255"/>
      <c r="AW92" s="255"/>
      <c r="AX92" s="255"/>
      <c r="AY92" s="255"/>
      <c r="AZ92" s="255"/>
    </row>
    <row r="93" spans="1:52">
      <c r="A93" s="800">
        <f t="shared" si="4"/>
        <v>10</v>
      </c>
      <c r="B93" s="255" t="str">
        <f>'5.Inequality - Gini coefficient'!B111</f>
        <v>*,** Comoros (2014): n.a.</v>
      </c>
      <c r="C93" s="255"/>
      <c r="D93" s="251"/>
      <c r="E93" s="251"/>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461"/>
      <c r="AF93" s="462"/>
      <c r="AG93" s="462"/>
      <c r="AH93" s="462"/>
      <c r="AI93" s="251"/>
      <c r="AJ93" s="255"/>
      <c r="AK93" s="255"/>
      <c r="AL93" s="255"/>
      <c r="AM93" s="255"/>
      <c r="AN93" s="255"/>
      <c r="AO93" s="255"/>
      <c r="AP93" s="255"/>
      <c r="AQ93" s="255"/>
      <c r="AR93" s="255"/>
      <c r="AS93" s="255"/>
      <c r="AT93" s="255"/>
      <c r="AU93" s="255"/>
      <c r="AV93" s="255"/>
      <c r="AW93" s="255"/>
      <c r="AX93" s="255"/>
      <c r="AY93" s="255"/>
      <c r="AZ93" s="255"/>
    </row>
    <row r="94" spans="1:52">
      <c r="A94" s="800">
        <f t="shared" si="4"/>
        <v>11</v>
      </c>
      <c r="B94" s="255" t="str">
        <f>'5.Inequality - Gini coefficient'!B112</f>
        <v>Costa Rica (2010): Sauma, Pablo and Juan Diego Trejos. 2014. “CEQ Master Workbook: Costa Rica (2010),” CEQ Data Center on Fiscal Redistribution (CEQ Institute, Tulane University). February 14, 2014.</v>
      </c>
      <c r="C94" s="255"/>
      <c r="D94" s="251"/>
      <c r="E94" s="251"/>
      <c r="F94" s="251"/>
      <c r="G94" s="251"/>
      <c r="H94" s="251"/>
      <c r="I94" s="251"/>
      <c r="J94" s="251"/>
      <c r="K94" s="251"/>
      <c r="L94" s="251"/>
      <c r="M94" s="251"/>
      <c r="N94" s="251"/>
      <c r="O94" s="251"/>
      <c r="P94" s="251"/>
      <c r="Q94" s="251"/>
      <c r="R94" s="251"/>
      <c r="S94" s="251"/>
      <c r="T94" s="251"/>
      <c r="U94" s="251"/>
      <c r="V94" s="251"/>
      <c r="W94" s="251"/>
      <c r="X94" s="251"/>
      <c r="Y94" s="251"/>
      <c r="Z94" s="251"/>
      <c r="AA94" s="251"/>
      <c r="AB94" s="251"/>
      <c r="AC94" s="251"/>
      <c r="AD94" s="251"/>
      <c r="AE94" s="461"/>
      <c r="AF94" s="462"/>
      <c r="AG94" s="462"/>
      <c r="AH94" s="462"/>
      <c r="AI94" s="251"/>
      <c r="AJ94" s="255"/>
      <c r="AK94" s="255"/>
      <c r="AL94" s="255"/>
      <c r="AM94" s="255"/>
      <c r="AN94" s="255"/>
      <c r="AO94" s="255"/>
      <c r="AP94" s="255"/>
      <c r="AQ94" s="255"/>
      <c r="AR94" s="255"/>
      <c r="AS94" s="255"/>
      <c r="AT94" s="255"/>
      <c r="AU94" s="255"/>
      <c r="AV94" s="255"/>
      <c r="AW94" s="255"/>
      <c r="AX94" s="255"/>
      <c r="AY94" s="255"/>
      <c r="AZ94" s="255"/>
    </row>
    <row r="95" spans="1:52">
      <c r="A95" s="800">
        <f t="shared" si="4"/>
        <v>12</v>
      </c>
      <c r="B95" s="255" t="str">
        <f>'5.Inequality - Gini coefficient'!B113</f>
        <v>*,** Croatia (2014): n.a.</v>
      </c>
      <c r="C95" s="255"/>
      <c r="D95" s="251"/>
      <c r="E95" s="251"/>
      <c r="F95" s="251"/>
      <c r="G95" s="251"/>
      <c r="H95" s="251"/>
      <c r="I95" s="251"/>
      <c r="J95" s="251"/>
      <c r="K95" s="251"/>
      <c r="L95" s="251"/>
      <c r="M95" s="251"/>
      <c r="N95" s="251"/>
      <c r="O95" s="251"/>
      <c r="P95" s="251"/>
      <c r="Q95" s="251"/>
      <c r="R95" s="251"/>
      <c r="S95" s="251"/>
      <c r="T95" s="251"/>
      <c r="U95" s="251"/>
      <c r="V95" s="251"/>
      <c r="W95" s="251"/>
      <c r="X95" s="251"/>
      <c r="Y95" s="251"/>
      <c r="Z95" s="251"/>
      <c r="AA95" s="251"/>
      <c r="AB95" s="251"/>
      <c r="AC95" s="251"/>
      <c r="AD95" s="251"/>
      <c r="AE95" s="461"/>
      <c r="AF95" s="462"/>
      <c r="AG95" s="462"/>
      <c r="AH95" s="462"/>
      <c r="AI95" s="251"/>
      <c r="AJ95" s="255"/>
      <c r="AK95" s="255"/>
      <c r="AL95" s="255"/>
      <c r="AM95" s="255"/>
      <c r="AN95" s="255"/>
      <c r="AO95" s="255"/>
      <c r="AP95" s="255"/>
      <c r="AQ95" s="255"/>
      <c r="AR95" s="255"/>
      <c r="AS95" s="255"/>
      <c r="AT95" s="255"/>
      <c r="AU95" s="255"/>
      <c r="AV95" s="255"/>
      <c r="AW95" s="255"/>
      <c r="AX95" s="255"/>
      <c r="AY95" s="255"/>
      <c r="AZ95" s="255"/>
    </row>
    <row r="96" spans="1:52">
      <c r="A96" s="800">
        <f t="shared" si="4"/>
        <v>13</v>
      </c>
      <c r="B96" s="255" t="str">
        <f>'5.Inequality - Gini coefficient'!B114</f>
        <v xml:space="preserve">Dominican Republic (2006): Aristy-Escuder, Jaime. 2019. “CEQ Master Workbook: Dominican Republic (2006-2007),” CEQ Data Center on Fiscal Redistribution (CEQ Institute, Tulane University). January 23, 2019. </v>
      </c>
      <c r="C96" s="255"/>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461"/>
      <c r="AF96" s="462"/>
      <c r="AG96" s="462"/>
      <c r="AH96" s="462"/>
      <c r="AI96" s="251"/>
      <c r="AJ96" s="255"/>
      <c r="AK96" s="255"/>
      <c r="AL96" s="255"/>
      <c r="AM96" s="255"/>
      <c r="AN96" s="255"/>
      <c r="AO96" s="255"/>
      <c r="AP96" s="255"/>
      <c r="AQ96" s="255"/>
      <c r="AR96" s="255"/>
      <c r="AS96" s="255"/>
      <c r="AT96" s="255"/>
      <c r="AU96" s="255"/>
      <c r="AV96" s="255"/>
      <c r="AW96" s="255"/>
      <c r="AX96" s="255"/>
      <c r="AY96" s="255"/>
      <c r="AZ96" s="255"/>
    </row>
    <row r="97" spans="1:52">
      <c r="A97" s="800">
        <f t="shared" si="4"/>
        <v>14</v>
      </c>
      <c r="B97"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97" s="255"/>
      <c r="D97" s="251"/>
      <c r="E97" s="251"/>
      <c r="F97" s="251"/>
      <c r="G97" s="251"/>
      <c r="H97" s="251"/>
      <c r="I97" s="251"/>
      <c r="J97" s="251"/>
      <c r="K97" s="251"/>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c r="AI97" s="251"/>
      <c r="AJ97" s="269"/>
      <c r="AK97" s="269"/>
      <c r="AL97" s="269"/>
      <c r="AM97" s="269"/>
      <c r="AN97" s="269"/>
      <c r="AO97" s="269"/>
      <c r="AP97" s="269"/>
      <c r="AQ97" s="269"/>
      <c r="AR97" s="269"/>
      <c r="AS97" s="269"/>
      <c r="AT97" s="269"/>
      <c r="AU97" s="269"/>
      <c r="AV97" s="269"/>
      <c r="AW97" s="269"/>
      <c r="AX97" s="255"/>
      <c r="AY97" s="255"/>
      <c r="AZ97" s="255"/>
    </row>
    <row r="98" spans="1:52">
      <c r="A98" s="800">
        <f t="shared" si="4"/>
        <v>15</v>
      </c>
      <c r="B98" s="255" t="str">
        <f>'5.Inequality - Gini coefficient'!B116</f>
        <v>*,** Egypt (2015): n.a.</v>
      </c>
      <c r="C98" s="255"/>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c r="AI98" s="251"/>
      <c r="AJ98" s="269"/>
      <c r="AK98" s="269"/>
      <c r="AL98" s="269"/>
      <c r="AM98" s="269"/>
      <c r="AN98" s="269"/>
      <c r="AO98" s="269"/>
      <c r="AP98" s="269"/>
      <c r="AQ98" s="269"/>
      <c r="AR98" s="269"/>
      <c r="AS98" s="269"/>
      <c r="AT98" s="269"/>
      <c r="AU98" s="269"/>
      <c r="AV98" s="269"/>
      <c r="AW98" s="269"/>
      <c r="AX98" s="255"/>
      <c r="AY98" s="255"/>
      <c r="AZ98" s="255"/>
    </row>
    <row r="99" spans="1:52">
      <c r="A99" s="800">
        <f t="shared" si="4"/>
        <v>16</v>
      </c>
      <c r="B99" s="255" t="str">
        <f>'5.Inequality - Gini coefficient'!B117</f>
        <v>El Salvador (2011): Oliva, Jose Andres. 2019. “CEQ Master Workbook: El Salvador (2011),” CEQ Data Center on Fiscal Redistribution (CEQ Institute, Tulane University and Inter-American Development Bank). October 23, 2019.</v>
      </c>
      <c r="C99" s="255"/>
      <c r="D99" s="251"/>
      <c r="E99" s="251"/>
      <c r="F99" s="251"/>
      <c r="G99" s="251"/>
      <c r="H99" s="251"/>
      <c r="I99" s="251"/>
      <c r="J99" s="251"/>
      <c r="K99" s="251"/>
      <c r="L99" s="251"/>
      <c r="M99" s="251"/>
      <c r="N99" s="251"/>
      <c r="O99" s="251"/>
      <c r="P99" s="251"/>
      <c r="Q99" s="251"/>
      <c r="R99" s="251"/>
      <c r="S99" s="251"/>
      <c r="T99" s="251"/>
      <c r="U99" s="251"/>
      <c r="V99" s="251"/>
      <c r="W99" s="251"/>
      <c r="X99" s="251"/>
      <c r="Y99" s="251"/>
      <c r="Z99" s="251"/>
      <c r="AA99" s="251"/>
      <c r="AB99" s="251"/>
      <c r="AC99" s="251"/>
      <c r="AD99" s="251"/>
      <c r="AE99" s="461"/>
      <c r="AF99" s="462"/>
      <c r="AG99" s="462"/>
      <c r="AH99" s="462"/>
      <c r="AI99" s="251"/>
      <c r="AJ99" s="255"/>
      <c r="AK99" s="255"/>
      <c r="AL99" s="255"/>
      <c r="AM99" s="255"/>
      <c r="AN99" s="255"/>
      <c r="AO99" s="255"/>
      <c r="AP99" s="255"/>
      <c r="AQ99" s="255"/>
      <c r="AR99" s="255"/>
      <c r="AS99" s="255"/>
      <c r="AT99" s="255"/>
      <c r="AU99" s="255"/>
      <c r="AV99" s="255"/>
      <c r="AW99" s="255"/>
      <c r="AX99" s="255"/>
      <c r="AY99" s="255"/>
      <c r="AZ99" s="255"/>
    </row>
    <row r="100" spans="1:52">
      <c r="A100" s="800">
        <f t="shared" si="4"/>
        <v>17</v>
      </c>
      <c r="B100" s="255" t="str">
        <f>'5.Inequality - Gini coefficient'!B118</f>
        <v>Ethiopia (2010): Hill, Ruth, Eyasu Tsehaye and Tassew Woldehanna. 2014. “CEQ Master Workbook: Ethiopia (2010-2011),” CEQ Data Center on Fiscal Redistribution (CEQ Institute, Tulane University and the World Bank). September 28, 2014.</v>
      </c>
      <c r="C100" s="255"/>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c r="AA100" s="251"/>
      <c r="AB100" s="251"/>
      <c r="AC100" s="251"/>
      <c r="AD100" s="251"/>
      <c r="AE100" s="461"/>
      <c r="AF100" s="462"/>
      <c r="AG100" s="462"/>
      <c r="AH100" s="462"/>
      <c r="AI100" s="251"/>
      <c r="AJ100" s="255"/>
      <c r="AK100" s="255"/>
      <c r="AL100" s="255"/>
      <c r="AM100" s="255"/>
      <c r="AN100" s="255"/>
      <c r="AO100" s="255"/>
      <c r="AP100" s="255"/>
      <c r="AQ100" s="255"/>
      <c r="AR100" s="255"/>
      <c r="AS100" s="255"/>
      <c r="AT100" s="255"/>
      <c r="AU100" s="255"/>
      <c r="AV100" s="255"/>
      <c r="AW100" s="255"/>
      <c r="AX100" s="255"/>
      <c r="AY100" s="255"/>
      <c r="AZ100" s="255"/>
    </row>
    <row r="101" spans="1:52">
      <c r="A101" s="800">
        <f t="shared" si="4"/>
        <v>18</v>
      </c>
      <c r="B101" s="255" t="str">
        <f>'5.Inequality - Gini coefficient'!B119</f>
        <v>Georgia (2013): Cancho, Cesar and Elena Bondarenko. 2015. “CEQ Master Workbook: Georgia (2013),” CEQ Data Center on Fiscal Redistribution (CEQ Institute, Tulane University and the World Bank). December 31, 2015.</v>
      </c>
      <c r="C101" s="255"/>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c r="AA101" s="251"/>
      <c r="AB101" s="251"/>
      <c r="AC101" s="251"/>
      <c r="AD101" s="251"/>
      <c r="AE101" s="461"/>
      <c r="AF101" s="462"/>
      <c r="AG101" s="462"/>
      <c r="AH101" s="462"/>
      <c r="AI101" s="251"/>
      <c r="AJ101" s="255"/>
      <c r="AK101" s="255"/>
      <c r="AL101" s="255"/>
      <c r="AM101" s="255"/>
      <c r="AN101" s="255"/>
      <c r="AO101" s="255"/>
      <c r="AP101" s="255"/>
      <c r="AQ101" s="255"/>
      <c r="AR101" s="255"/>
      <c r="AS101" s="255"/>
      <c r="AT101" s="255"/>
      <c r="AU101" s="255"/>
      <c r="AV101" s="255"/>
      <c r="AW101" s="255"/>
      <c r="AX101" s="255"/>
      <c r="AY101" s="255"/>
      <c r="AZ101" s="255"/>
    </row>
    <row r="102" spans="1:52">
      <c r="A102" s="800">
        <f t="shared" si="4"/>
        <v>19</v>
      </c>
      <c r="B102" s="255" t="str">
        <f>'5.Inequality - Gini coefficient'!B120</f>
        <v>Ghana (2012): Younger, Stephen, Eric Osei-Assibey, and Felix Oppong. 2018. “CEQ Master Workbook: Ghana (2012-2013),” CEQ Data Center on Fiscal Redistribution (CEQ Institute, Tulane University). October 27, 2018.</v>
      </c>
      <c r="C102" s="255"/>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c r="AA102" s="251"/>
      <c r="AB102" s="251"/>
      <c r="AC102" s="251"/>
      <c r="AD102" s="251"/>
      <c r="AE102" s="461"/>
      <c r="AF102" s="462"/>
      <c r="AG102" s="462"/>
      <c r="AH102" s="462"/>
      <c r="AI102" s="251"/>
      <c r="AJ102" s="255"/>
      <c r="AK102" s="255"/>
      <c r="AL102" s="255"/>
      <c r="AM102" s="255"/>
      <c r="AN102" s="255"/>
      <c r="AO102" s="255"/>
      <c r="AP102" s="255"/>
      <c r="AQ102" s="255"/>
      <c r="AR102" s="255"/>
      <c r="AS102" s="255"/>
      <c r="AT102" s="255"/>
      <c r="AU102" s="255"/>
      <c r="AV102" s="255"/>
      <c r="AW102" s="255"/>
      <c r="AX102" s="255"/>
      <c r="AY102" s="255"/>
      <c r="AZ102" s="255"/>
    </row>
    <row r="103" spans="1:52">
      <c r="A103" s="800">
        <f t="shared" si="4"/>
        <v>20</v>
      </c>
      <c r="B103"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03" s="255"/>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c r="AA103" s="251"/>
      <c r="AB103" s="251"/>
      <c r="AC103" s="251"/>
      <c r="AD103" s="251"/>
      <c r="AE103" s="461"/>
      <c r="AF103" s="462"/>
      <c r="AG103" s="462"/>
      <c r="AH103" s="462"/>
      <c r="AI103" s="251"/>
      <c r="AJ103" s="255"/>
      <c r="AK103" s="255"/>
      <c r="AL103" s="255"/>
      <c r="AM103" s="255"/>
      <c r="AN103" s="255"/>
      <c r="AO103" s="255"/>
      <c r="AP103" s="255"/>
      <c r="AQ103" s="255"/>
      <c r="AR103" s="255"/>
      <c r="AS103" s="255"/>
      <c r="AT103" s="255"/>
      <c r="AU103" s="255"/>
      <c r="AV103" s="255"/>
      <c r="AW103" s="255"/>
      <c r="AX103" s="255"/>
      <c r="AY103" s="255"/>
      <c r="AZ103" s="255"/>
    </row>
    <row r="104" spans="1:52">
      <c r="A104" s="800">
        <f t="shared" si="4"/>
        <v>21</v>
      </c>
      <c r="B104" s="255" t="str">
        <f>'5.Inequality - Gini coefficient'!B122</f>
        <v>*,** Guinea (2012): n.a.</v>
      </c>
      <c r="C104" s="255"/>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c r="AA104" s="251"/>
      <c r="AB104" s="251"/>
      <c r="AC104" s="251"/>
      <c r="AD104" s="251"/>
      <c r="AE104" s="461"/>
      <c r="AF104" s="462"/>
      <c r="AG104" s="462"/>
      <c r="AH104" s="462"/>
      <c r="AI104" s="251"/>
      <c r="AJ104" s="255"/>
      <c r="AK104" s="255"/>
      <c r="AL104" s="255"/>
      <c r="AM104" s="255"/>
      <c r="AN104" s="255"/>
      <c r="AO104" s="255"/>
      <c r="AP104" s="255"/>
      <c r="AQ104" s="255"/>
      <c r="AR104" s="255"/>
      <c r="AS104" s="255"/>
      <c r="AT104" s="255"/>
      <c r="AU104" s="255"/>
      <c r="AV104" s="255"/>
      <c r="AW104" s="255"/>
      <c r="AX104" s="255"/>
      <c r="AY104" s="255"/>
      <c r="AZ104" s="255"/>
    </row>
    <row r="105" spans="1:52">
      <c r="A105" s="800">
        <f t="shared" si="4"/>
        <v>22</v>
      </c>
      <c r="B105"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05" s="255"/>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51"/>
      <c r="AE105" s="251"/>
      <c r="AF105" s="251"/>
      <c r="AG105" s="251"/>
      <c r="AH105" s="251"/>
      <c r="AI105" s="251"/>
      <c r="AJ105" s="269"/>
      <c r="AK105" s="269"/>
      <c r="AL105" s="269"/>
      <c r="AM105" s="269"/>
      <c r="AN105" s="269"/>
      <c r="AO105" s="269"/>
      <c r="AP105" s="269"/>
      <c r="AQ105" s="269"/>
      <c r="AR105" s="269"/>
      <c r="AS105" s="269"/>
      <c r="AT105" s="269"/>
      <c r="AU105" s="269"/>
      <c r="AV105" s="269"/>
      <c r="AW105" s="269"/>
      <c r="AX105" s="255"/>
      <c r="AY105" s="255"/>
      <c r="AZ105" s="255"/>
    </row>
    <row r="106" spans="1:52">
      <c r="A106" s="800">
        <f t="shared" si="4"/>
        <v>23</v>
      </c>
      <c r="B106" s="255" t="str">
        <f>'5.Inequality - Gini coefficient'!B124</f>
        <v>Indonesia (2012): Afkar, Rythia, Jon Jellema, and Matthew Wai-Poi. 2015. “CEQ Master Workbook: Indonesia (2012),” CEQ Data Center on Fiscal Redistribution (CEQ Institute, Tulane University and the World Bank). August 5, 2015.</v>
      </c>
      <c r="C106" s="255"/>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c r="AH106" s="251"/>
      <c r="AI106" s="251"/>
      <c r="AJ106" s="269"/>
      <c r="AK106" s="269"/>
      <c r="AL106" s="269"/>
      <c r="AM106" s="269"/>
      <c r="AN106" s="269"/>
      <c r="AO106" s="269"/>
      <c r="AP106" s="269"/>
      <c r="AQ106" s="269"/>
      <c r="AR106" s="269"/>
      <c r="AS106" s="269"/>
      <c r="AT106" s="269"/>
      <c r="AU106" s="269"/>
      <c r="AV106" s="269"/>
      <c r="AW106" s="269"/>
      <c r="AX106" s="255"/>
      <c r="AY106" s="255"/>
      <c r="AZ106" s="255"/>
    </row>
    <row r="107" spans="1:52">
      <c r="A107" s="800">
        <f t="shared" si="4"/>
        <v>24</v>
      </c>
      <c r="B107" s="255" t="str">
        <f>'5.Inequality - Gini coefficient'!B125</f>
        <v>Iran (2011): Enami, Ali, Nora Lustig and Alireza Taqdiri. 2017. “CEQ Master Workbook: Iran (2011-2012),” CEQ Data Center on Fiscal Redistribution (CEQ Institute, Tulane University and Economic Research Forum). May 5, 2017.</v>
      </c>
      <c r="C107" s="255"/>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461"/>
      <c r="AF107" s="462"/>
      <c r="AG107" s="462"/>
      <c r="AH107" s="462"/>
      <c r="AI107" s="251"/>
      <c r="AJ107" s="255"/>
      <c r="AK107" s="255"/>
      <c r="AL107" s="255"/>
      <c r="AM107" s="255"/>
      <c r="AN107" s="255"/>
      <c r="AO107" s="255"/>
      <c r="AP107" s="255"/>
      <c r="AQ107" s="255"/>
      <c r="AR107" s="255"/>
      <c r="AS107" s="255"/>
      <c r="AT107" s="255"/>
      <c r="AU107" s="255"/>
      <c r="AV107" s="255"/>
      <c r="AW107" s="255"/>
      <c r="AX107" s="255"/>
      <c r="AY107" s="255"/>
      <c r="AZ107" s="255"/>
    </row>
    <row r="108" spans="1:52">
      <c r="A108" s="800">
        <f t="shared" si="4"/>
        <v>25</v>
      </c>
      <c r="B108"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108" s="255"/>
      <c r="D108" s="269"/>
      <c r="E108" s="269"/>
      <c r="F108" s="269"/>
      <c r="G108" s="269"/>
      <c r="H108" s="269"/>
      <c r="I108" s="269"/>
      <c r="J108" s="269"/>
      <c r="K108" s="269"/>
      <c r="L108" s="269"/>
      <c r="M108" s="251"/>
      <c r="N108" s="251"/>
      <c r="O108" s="251"/>
      <c r="P108" s="251"/>
      <c r="Q108" s="251"/>
      <c r="R108" s="251"/>
      <c r="S108" s="251"/>
      <c r="T108" s="251"/>
      <c r="U108" s="251"/>
      <c r="V108" s="251"/>
      <c r="W108" s="251"/>
      <c r="X108" s="251"/>
      <c r="Y108" s="251"/>
      <c r="Z108" s="251"/>
      <c r="AA108" s="251"/>
      <c r="AB108" s="251"/>
      <c r="AC108" s="251"/>
      <c r="AD108" s="251"/>
      <c r="AE108" s="461"/>
      <c r="AF108" s="462"/>
      <c r="AG108" s="462"/>
      <c r="AH108" s="462"/>
      <c r="AI108" s="251"/>
      <c r="AJ108" s="255"/>
      <c r="AK108" s="255"/>
      <c r="AL108" s="255"/>
      <c r="AM108" s="255"/>
      <c r="AN108" s="255"/>
      <c r="AO108" s="255"/>
      <c r="AP108" s="255"/>
      <c r="AQ108" s="255"/>
      <c r="AR108" s="255"/>
      <c r="AS108" s="255"/>
      <c r="AT108" s="255"/>
      <c r="AU108" s="255"/>
      <c r="AV108" s="255"/>
      <c r="AW108" s="255"/>
      <c r="AX108" s="255"/>
      <c r="AY108" s="255"/>
      <c r="AZ108" s="255"/>
    </row>
    <row r="109" spans="1:52">
      <c r="A109" s="800">
        <f t="shared" si="4"/>
        <v>26</v>
      </c>
      <c r="B109" s="255" t="str">
        <f>'5.Inequality - Gini coefficient'!B127</f>
        <v>*,** Kenya (2015): n.a.</v>
      </c>
      <c r="C109" s="255"/>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c r="AI109" s="251"/>
      <c r="AJ109" s="269"/>
      <c r="AK109" s="269"/>
      <c r="AL109" s="269"/>
      <c r="AM109" s="269"/>
      <c r="AN109" s="269"/>
      <c r="AO109" s="269"/>
      <c r="AP109" s="269"/>
      <c r="AQ109" s="269"/>
      <c r="AR109" s="269"/>
      <c r="AS109" s="269"/>
      <c r="AT109" s="269"/>
      <c r="AU109" s="269"/>
      <c r="AV109" s="269"/>
      <c r="AW109" s="269"/>
      <c r="AX109" s="255"/>
      <c r="AY109" s="255"/>
      <c r="AZ109" s="255"/>
    </row>
    <row r="110" spans="1:52">
      <c r="A110" s="800">
        <f t="shared" si="4"/>
        <v>27</v>
      </c>
      <c r="B110" s="255" t="str">
        <f>'5.Inequality - Gini coefficient'!B128</f>
        <v>*,** Mali (2014): n.a.</v>
      </c>
      <c r="C110" s="255"/>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c r="AA110" s="251"/>
      <c r="AB110" s="251"/>
      <c r="AC110" s="251"/>
      <c r="AD110" s="251"/>
      <c r="AE110" s="251"/>
      <c r="AF110" s="251"/>
      <c r="AG110" s="251"/>
      <c r="AH110" s="251"/>
      <c r="AI110" s="251"/>
      <c r="AJ110" s="269"/>
      <c r="AK110" s="269"/>
      <c r="AL110" s="269"/>
      <c r="AM110" s="269"/>
      <c r="AN110" s="269"/>
      <c r="AO110" s="269"/>
      <c r="AP110" s="269"/>
      <c r="AQ110" s="269"/>
      <c r="AR110" s="269"/>
      <c r="AS110" s="269"/>
      <c r="AT110" s="269"/>
      <c r="AU110" s="269"/>
      <c r="AV110" s="269"/>
      <c r="AW110" s="269"/>
      <c r="AX110" s="255"/>
      <c r="AY110" s="255"/>
      <c r="AZ110" s="255"/>
    </row>
    <row r="111" spans="1:52">
      <c r="A111" s="800">
        <f t="shared" si="4"/>
        <v>28</v>
      </c>
      <c r="B111" s="255" t="str">
        <f>'5.Inequality - Gini coefficient'!B129</f>
        <v>Mexico (2010): Scott, John. 2013. “CEQ Master Workbook: Mexico (2010),” CEQ Data Center on Fiscal Redistribution (CEQ Institute, Tulane University). September 2, 2013.</v>
      </c>
      <c r="C111" s="255"/>
      <c r="D111" s="269"/>
      <c r="E111" s="269"/>
      <c r="F111" s="269"/>
      <c r="G111" s="269"/>
      <c r="H111" s="269"/>
      <c r="I111" s="269"/>
      <c r="J111" s="269"/>
      <c r="K111" s="269"/>
      <c r="L111" s="269"/>
      <c r="M111" s="251"/>
      <c r="N111" s="251"/>
      <c r="O111" s="251"/>
      <c r="P111" s="251"/>
      <c r="Q111" s="251"/>
      <c r="R111" s="251"/>
      <c r="S111" s="251"/>
      <c r="T111" s="251"/>
      <c r="U111" s="251"/>
      <c r="V111" s="251"/>
      <c r="W111" s="251"/>
      <c r="X111" s="251"/>
      <c r="Y111" s="251"/>
      <c r="Z111" s="251"/>
      <c r="AA111" s="251"/>
      <c r="AB111" s="251"/>
      <c r="AC111" s="251"/>
      <c r="AD111" s="251"/>
      <c r="AE111" s="461"/>
      <c r="AF111" s="462"/>
      <c r="AG111" s="462"/>
      <c r="AH111" s="462"/>
      <c r="AI111" s="251"/>
      <c r="AJ111" s="255"/>
      <c r="AK111" s="255"/>
      <c r="AL111" s="255"/>
      <c r="AM111" s="255"/>
      <c r="AN111" s="255"/>
      <c r="AO111" s="255"/>
      <c r="AP111" s="255"/>
      <c r="AQ111" s="255"/>
      <c r="AR111" s="255"/>
      <c r="AS111" s="255"/>
      <c r="AT111" s="255"/>
      <c r="AU111" s="255"/>
      <c r="AV111" s="255"/>
      <c r="AW111" s="255"/>
      <c r="AX111" s="255"/>
      <c r="AY111" s="255"/>
      <c r="AZ111" s="255"/>
    </row>
    <row r="112" spans="1:52">
      <c r="A112" s="800">
        <f t="shared" si="4"/>
        <v>0</v>
      </c>
      <c r="B112" s="255" t="str">
        <f>'5.Inequality - Gini coefficient'!B130</f>
        <v>Mexico (2012): Scott, John, Sandra Martinez-Aguilar, Enrique de la Rosa, and Rodrigo Aranda. 2017. “CEQ Master Workbook: Mexico (2012),” CEQ Data Center on Fiscal Redistribution (CEQ Institute, Tulane University). June 15, 2019</v>
      </c>
      <c r="C112" s="255"/>
      <c r="D112" s="269"/>
      <c r="E112" s="269"/>
      <c r="F112" s="269"/>
      <c r="G112" s="269"/>
      <c r="H112" s="269"/>
      <c r="I112" s="269"/>
      <c r="J112" s="269"/>
      <c r="K112" s="269"/>
      <c r="L112" s="269"/>
      <c r="M112" s="251"/>
      <c r="N112" s="251"/>
      <c r="O112" s="251"/>
      <c r="P112" s="251"/>
      <c r="Q112" s="251"/>
      <c r="R112" s="251"/>
      <c r="S112" s="251"/>
      <c r="T112" s="251"/>
      <c r="U112" s="251"/>
      <c r="V112" s="251"/>
      <c r="W112" s="251"/>
      <c r="X112" s="251"/>
      <c r="Y112" s="251"/>
      <c r="Z112" s="251"/>
      <c r="AA112" s="251"/>
      <c r="AB112" s="251"/>
      <c r="AC112" s="251"/>
      <c r="AD112" s="251"/>
      <c r="AE112" s="461"/>
      <c r="AF112" s="462"/>
      <c r="AG112" s="462"/>
      <c r="AH112" s="462"/>
      <c r="AI112" s="251"/>
      <c r="AJ112" s="255"/>
      <c r="AK112" s="255"/>
      <c r="AL112" s="255"/>
      <c r="AM112" s="255"/>
      <c r="AN112" s="255"/>
      <c r="AO112" s="255"/>
      <c r="AP112" s="255"/>
      <c r="AQ112" s="255"/>
      <c r="AR112" s="255"/>
      <c r="AS112" s="255"/>
      <c r="AT112" s="255"/>
      <c r="AU112" s="255"/>
      <c r="AV112" s="255"/>
      <c r="AW112" s="255"/>
      <c r="AX112" s="255"/>
      <c r="AY112" s="255"/>
      <c r="AZ112" s="255"/>
    </row>
    <row r="113" spans="1:52" ht="15" customHeight="1">
      <c r="A113" s="800">
        <f t="shared" si="4"/>
        <v>0</v>
      </c>
      <c r="B113" s="255" t="str">
        <f>'5.Inequality - Gini coefficient'!B131</f>
        <v>Mexico (2014): Scott, John, Sandra Martinez-Aguilar, Enrique de la Rosa, and Rodrigo Aranda. 2017. “CEQ Master Workbook: Mexico (2014),” CEQ Data Center on Fiscal Redistribution (CEQ Institute, Tulane University). June 15, 2019.</v>
      </c>
      <c r="C113" s="255"/>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c r="AA113" s="251"/>
      <c r="AB113" s="251"/>
      <c r="AC113" s="251"/>
      <c r="AD113" s="251"/>
      <c r="AE113" s="251"/>
      <c r="AF113" s="251"/>
      <c r="AG113" s="251"/>
      <c r="AH113" s="251"/>
      <c r="AI113" s="251"/>
      <c r="AJ113" s="269"/>
      <c r="AK113" s="269"/>
      <c r="AL113" s="269"/>
      <c r="AM113" s="269"/>
      <c r="AN113" s="269"/>
      <c r="AO113" s="269"/>
      <c r="AP113" s="269"/>
      <c r="AQ113" s="269"/>
      <c r="AR113" s="269"/>
      <c r="AS113" s="269"/>
      <c r="AT113" s="269"/>
      <c r="AU113" s="269"/>
      <c r="AV113" s="269"/>
      <c r="AW113" s="269"/>
      <c r="AX113" s="255"/>
      <c r="AY113" s="255"/>
      <c r="AZ113" s="255"/>
    </row>
    <row r="114" spans="1:52" ht="15" customHeight="1">
      <c r="A114" s="800">
        <f t="shared" si="4"/>
        <v>29</v>
      </c>
      <c r="B114" s="255" t="str">
        <f>'5.Inequality - Gini coefficient'!B132</f>
        <v>*,** Mongolia (2016): n.a.</v>
      </c>
      <c r="C114" s="255"/>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c r="AA114" s="251"/>
      <c r="AB114" s="251"/>
      <c r="AC114" s="251"/>
      <c r="AD114" s="251"/>
      <c r="AE114" s="461"/>
      <c r="AF114" s="462"/>
      <c r="AG114" s="462"/>
      <c r="AH114" s="462"/>
      <c r="AI114" s="251"/>
      <c r="AJ114" s="255"/>
      <c r="AK114" s="255"/>
      <c r="AL114" s="255"/>
      <c r="AM114" s="255"/>
      <c r="AN114" s="255"/>
      <c r="AO114" s="255"/>
      <c r="AP114" s="255"/>
      <c r="AQ114" s="255"/>
      <c r="AR114" s="255"/>
      <c r="AS114" s="255"/>
      <c r="AT114" s="255"/>
      <c r="AU114" s="255"/>
      <c r="AV114" s="255"/>
      <c r="AW114" s="255"/>
      <c r="AX114" s="255"/>
      <c r="AY114" s="255"/>
      <c r="AZ114" s="255"/>
    </row>
    <row r="115" spans="1:52" ht="15" customHeight="1">
      <c r="A115" s="800">
        <f t="shared" si="4"/>
        <v>30</v>
      </c>
      <c r="B115" s="255" t="str">
        <f>'5.Inequality - Gini coefficient'!B133</f>
        <v>*,** Namibia (2009): n.a.</v>
      </c>
      <c r="C115" s="255"/>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461"/>
      <c r="AF115" s="462"/>
      <c r="AG115" s="462"/>
      <c r="AH115" s="462"/>
      <c r="AI115" s="251"/>
      <c r="AJ115" s="255"/>
      <c r="AK115" s="255"/>
      <c r="AL115" s="255"/>
      <c r="AM115" s="255"/>
      <c r="AN115" s="255"/>
      <c r="AO115" s="255"/>
      <c r="AP115" s="255"/>
      <c r="AQ115" s="255"/>
      <c r="AR115" s="255"/>
      <c r="AS115" s="255"/>
      <c r="AT115" s="255"/>
      <c r="AU115" s="255"/>
      <c r="AV115" s="255"/>
      <c r="AW115" s="255"/>
      <c r="AX115" s="255"/>
      <c r="AY115" s="255"/>
      <c r="AZ115" s="255"/>
    </row>
    <row r="116" spans="1:52">
      <c r="A116" s="800">
        <f t="shared" si="4"/>
        <v>31</v>
      </c>
      <c r="B116"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16" s="255"/>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461"/>
      <c r="AF116" s="462"/>
      <c r="AG116" s="462"/>
      <c r="AH116" s="462"/>
      <c r="AI116" s="251"/>
      <c r="AJ116" s="255"/>
      <c r="AK116" s="255"/>
      <c r="AL116" s="255"/>
      <c r="AM116" s="255"/>
      <c r="AN116" s="255"/>
      <c r="AO116" s="255"/>
      <c r="AP116" s="255"/>
      <c r="AQ116" s="255"/>
      <c r="AR116" s="255"/>
      <c r="AS116" s="255"/>
      <c r="AT116" s="255"/>
      <c r="AU116" s="255"/>
      <c r="AV116" s="255"/>
      <c r="AW116" s="255"/>
      <c r="AX116" s="255"/>
      <c r="AY116" s="255"/>
      <c r="AZ116" s="255"/>
    </row>
    <row r="117" spans="1:52">
      <c r="A117" s="800">
        <f t="shared" si="4"/>
        <v>32</v>
      </c>
      <c r="B117" s="255" t="str">
        <f>'5.Inequality - Gini coefficient'!B135</f>
        <v>*,** Niger (2014): n.a.</v>
      </c>
      <c r="C117" s="255"/>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c r="AC117" s="251"/>
      <c r="AD117" s="251"/>
      <c r="AE117" s="461"/>
      <c r="AF117" s="462"/>
      <c r="AG117" s="462"/>
      <c r="AH117" s="462"/>
      <c r="AI117" s="251"/>
      <c r="AJ117" s="255"/>
      <c r="AK117" s="255"/>
      <c r="AL117" s="255"/>
      <c r="AM117" s="255"/>
      <c r="AN117" s="255"/>
      <c r="AO117" s="255"/>
      <c r="AP117" s="255"/>
      <c r="AQ117" s="255"/>
      <c r="AR117" s="255"/>
      <c r="AS117" s="255"/>
      <c r="AT117" s="255"/>
      <c r="AU117" s="255"/>
      <c r="AV117" s="255"/>
      <c r="AW117" s="255"/>
      <c r="AX117" s="255"/>
      <c r="AY117" s="255"/>
      <c r="AZ117" s="255"/>
    </row>
    <row r="118" spans="1:52">
      <c r="A118" s="800">
        <f t="shared" si="4"/>
        <v>33</v>
      </c>
      <c r="B118" s="255" t="str">
        <f>'5.Inequality - Gini coefficient'!B136</f>
        <v>Panama (2016): Martinez-Aguilar, Sandra. 2019. “CEQ Master Workbook: Panama (2016),” CEQ Data Center on Fiscal Redistribution (CEQ Institute, Tulane University and the Economic Co-operation and Development). January 16, 2019.</v>
      </c>
      <c r="C118" s="255"/>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51"/>
      <c r="AE118" s="251"/>
      <c r="AF118" s="251"/>
      <c r="AG118" s="251"/>
      <c r="AH118" s="251"/>
      <c r="AI118" s="251"/>
      <c r="AJ118" s="269"/>
      <c r="AK118" s="269"/>
      <c r="AL118" s="269"/>
      <c r="AM118" s="269"/>
      <c r="AN118" s="269"/>
      <c r="AO118" s="269"/>
      <c r="AP118" s="269"/>
      <c r="AQ118" s="269"/>
      <c r="AR118" s="269"/>
      <c r="AS118" s="269"/>
      <c r="AT118" s="269"/>
      <c r="AU118" s="269"/>
      <c r="AV118" s="269"/>
      <c r="AW118" s="269"/>
      <c r="AX118" s="255"/>
      <c r="AY118" s="255"/>
      <c r="AZ118" s="255"/>
    </row>
    <row r="119" spans="1:52">
      <c r="A119" s="800">
        <f t="shared" si="4"/>
        <v>34</v>
      </c>
      <c r="B119" s="255" t="str">
        <f>'5.Inequality - Gini coefficient'!B137</f>
        <v>Paraguay (2014) : Gimenez, Lea, Maria Ana Lugo, Sandra Martinez-Aguilar, Humberto Colman, Juan Jose Galeano and Gabriela Farfan. 2017. “CEQ Master Workbook: Paraguay (2014) ,” CEQ Data Center (CEQ Institute, Tulane University). February 12, 2017.</v>
      </c>
      <c r="C119" s="255"/>
      <c r="D119" s="259"/>
      <c r="E119" s="259"/>
      <c r="F119" s="259"/>
      <c r="G119" s="259"/>
      <c r="H119" s="259"/>
      <c r="I119" s="259"/>
      <c r="J119" s="259"/>
      <c r="K119" s="259"/>
      <c r="L119" s="259"/>
      <c r="M119" s="464"/>
      <c r="N119" s="464"/>
      <c r="O119" s="464"/>
      <c r="P119" s="464"/>
      <c r="Q119" s="464"/>
      <c r="R119" s="464"/>
      <c r="S119" s="259"/>
      <c r="T119" s="259"/>
      <c r="U119" s="259"/>
      <c r="V119" s="259"/>
      <c r="W119" s="259"/>
      <c r="X119" s="259"/>
      <c r="Y119" s="259"/>
      <c r="Z119" s="259"/>
      <c r="AA119" s="259"/>
      <c r="AB119" s="259"/>
      <c r="AC119" s="259"/>
      <c r="AD119" s="259"/>
      <c r="AE119" s="259"/>
      <c r="AF119" s="259"/>
      <c r="AG119" s="259"/>
      <c r="AH119" s="259"/>
      <c r="AI119" s="259"/>
      <c r="AJ119" s="259"/>
      <c r="AK119" s="259"/>
      <c r="AL119" s="259"/>
      <c r="AM119" s="464"/>
      <c r="AN119" s="259"/>
      <c r="AO119" s="259"/>
      <c r="AP119" s="464"/>
      <c r="AQ119" s="464"/>
      <c r="AR119" s="464"/>
      <c r="AS119" s="464"/>
      <c r="AT119" s="464"/>
      <c r="AU119" s="464"/>
      <c r="AV119" s="464"/>
      <c r="AW119" s="464"/>
      <c r="AX119" s="464"/>
      <c r="AY119" s="464"/>
      <c r="AZ119" s="464"/>
    </row>
    <row r="120" spans="1:52">
      <c r="A120" s="800">
        <f t="shared" si="4"/>
        <v>35</v>
      </c>
      <c r="B120" s="255" t="str">
        <f>'5.Inequality - Gini coefficient'!B138</f>
        <v>Peru (2009): Jaramillo, Miguel. 2015. “CEQ Master Workbook: Peru (2009),” CEQ Data Center on Fiscal Redistribution (CEQ Institute, Tulane University). August 7, 2015.</v>
      </c>
      <c r="C120" s="255"/>
      <c r="D120" s="259"/>
      <c r="E120" s="259"/>
      <c r="F120" s="259"/>
      <c r="G120" s="259"/>
      <c r="H120" s="259"/>
      <c r="I120" s="259"/>
      <c r="J120" s="259"/>
      <c r="K120" s="259"/>
      <c r="L120" s="259"/>
      <c r="M120" s="464"/>
      <c r="N120" s="464"/>
      <c r="O120" s="464"/>
      <c r="P120" s="464"/>
      <c r="Q120" s="464"/>
      <c r="R120" s="464"/>
      <c r="S120" s="259"/>
      <c r="T120" s="259"/>
      <c r="U120" s="259"/>
      <c r="V120" s="259"/>
      <c r="W120" s="259"/>
      <c r="X120" s="259"/>
      <c r="Y120" s="259"/>
      <c r="Z120" s="259"/>
      <c r="AA120" s="259"/>
      <c r="AB120" s="259"/>
      <c r="AC120" s="259"/>
      <c r="AD120" s="259"/>
      <c r="AE120" s="259"/>
      <c r="AF120" s="259"/>
      <c r="AG120" s="259"/>
      <c r="AH120" s="259"/>
      <c r="AI120" s="259"/>
      <c r="AJ120" s="259"/>
      <c r="AK120" s="259"/>
      <c r="AL120" s="259"/>
      <c r="AM120" s="464"/>
      <c r="AN120" s="259"/>
      <c r="AO120" s="259"/>
      <c r="AP120" s="464"/>
      <c r="AQ120" s="464"/>
      <c r="AR120" s="464"/>
      <c r="AS120" s="464"/>
      <c r="AT120" s="464"/>
      <c r="AU120" s="464"/>
      <c r="AV120" s="464"/>
      <c r="AW120" s="464"/>
      <c r="AX120" s="464"/>
      <c r="AY120" s="464"/>
      <c r="AZ120" s="464"/>
    </row>
    <row r="121" spans="1:52">
      <c r="A121" s="800">
        <f t="shared" si="4"/>
        <v>36</v>
      </c>
      <c r="B121" s="255" t="str">
        <f>'5.Inequality - Gini coefficient'!B139</f>
        <v>Peru (2011): Jaramillo, Miguel. 2019. “CEQ Master Workbook: Peru (2011),” CEQ Data Center on Fiscal Redistribution (CEQ Institute, Tulane University). February 11, 2019.</v>
      </c>
      <c r="C121" s="255"/>
      <c r="D121" s="259"/>
      <c r="E121" s="259"/>
      <c r="F121" s="259"/>
      <c r="G121" s="259"/>
      <c r="H121" s="259"/>
      <c r="I121" s="259"/>
      <c r="J121" s="259"/>
      <c r="K121" s="259"/>
      <c r="L121" s="259"/>
      <c r="M121" s="464"/>
      <c r="N121" s="464"/>
      <c r="O121" s="464"/>
      <c r="P121" s="464"/>
      <c r="Q121" s="464"/>
      <c r="R121" s="464"/>
      <c r="S121" s="259"/>
      <c r="T121" s="259"/>
      <c r="U121" s="259"/>
      <c r="V121" s="259"/>
      <c r="W121" s="259"/>
      <c r="X121" s="259"/>
      <c r="Y121" s="259"/>
      <c r="Z121" s="259"/>
      <c r="AA121" s="259"/>
      <c r="AB121" s="259"/>
      <c r="AC121" s="259"/>
      <c r="AD121" s="259"/>
      <c r="AE121" s="259"/>
      <c r="AF121" s="259"/>
      <c r="AG121" s="259"/>
      <c r="AH121" s="259"/>
      <c r="AI121" s="259"/>
      <c r="AJ121" s="259"/>
      <c r="AK121" s="259"/>
      <c r="AL121" s="259"/>
      <c r="AM121" s="464"/>
      <c r="AN121" s="259"/>
      <c r="AO121" s="259"/>
      <c r="AP121" s="464"/>
      <c r="AQ121" s="464"/>
      <c r="AR121" s="464"/>
      <c r="AS121" s="464"/>
      <c r="AT121" s="464"/>
      <c r="AU121" s="464"/>
      <c r="AV121" s="464"/>
      <c r="AW121" s="464"/>
      <c r="AX121" s="464"/>
      <c r="AY121" s="464"/>
      <c r="AZ121" s="464"/>
    </row>
    <row r="122" spans="1:52">
      <c r="A122" s="800">
        <f t="shared" si="4"/>
        <v>0</v>
      </c>
      <c r="B122" s="255" t="str">
        <f>'5.Inequality - Gini coefficient'!B140</f>
        <v>*,** Poland (2014): n.a.</v>
      </c>
      <c r="C122" s="255"/>
      <c r="D122" s="259"/>
      <c r="E122" s="259"/>
      <c r="F122" s="259"/>
      <c r="G122" s="259"/>
      <c r="H122" s="259"/>
      <c r="I122" s="259"/>
      <c r="J122" s="259"/>
      <c r="K122" s="259"/>
      <c r="L122" s="259"/>
      <c r="M122" s="464"/>
      <c r="N122" s="464"/>
      <c r="O122" s="464"/>
      <c r="P122" s="464"/>
      <c r="Q122" s="464"/>
      <c r="R122" s="464"/>
      <c r="S122" s="259"/>
      <c r="T122" s="259"/>
      <c r="U122" s="259"/>
      <c r="V122" s="259"/>
      <c r="W122" s="259"/>
      <c r="X122" s="259"/>
      <c r="Y122" s="259"/>
      <c r="Z122" s="259"/>
      <c r="AA122" s="259"/>
      <c r="AB122" s="259"/>
      <c r="AC122" s="259"/>
      <c r="AD122" s="259"/>
      <c r="AE122" s="259"/>
      <c r="AF122" s="259"/>
      <c r="AG122" s="259"/>
      <c r="AH122" s="259"/>
      <c r="AI122" s="259"/>
      <c r="AJ122" s="259"/>
      <c r="AK122" s="259"/>
      <c r="AL122" s="259"/>
      <c r="AM122" s="464"/>
      <c r="AN122" s="259"/>
      <c r="AO122" s="259"/>
      <c r="AP122" s="464"/>
      <c r="AQ122" s="464"/>
      <c r="AR122" s="464"/>
      <c r="AS122" s="464"/>
      <c r="AT122" s="464"/>
      <c r="AU122" s="464"/>
      <c r="AV122" s="464"/>
      <c r="AW122" s="464"/>
      <c r="AX122" s="464"/>
      <c r="AY122" s="464"/>
      <c r="AZ122" s="464"/>
    </row>
    <row r="123" spans="1:52">
      <c r="A123" s="800">
        <f t="shared" si="4"/>
        <v>37</v>
      </c>
      <c r="B123" s="255" t="str">
        <f>'5.Inequality - Gini coefficient'!B141</f>
        <v>*,** Romania (2016): n.a.</v>
      </c>
    </row>
    <row r="124" spans="1:52">
      <c r="A124" s="800">
        <f t="shared" si="4"/>
        <v>38</v>
      </c>
      <c r="B124" s="255" t="str">
        <f>'5.Inequality - Gini coefficient'!B142</f>
        <v>Russia (2010): Popova, Daria. 2019. “CEQ Master Workbook: Russia (2010),” CEQ Data Center on Fiscal Redistribution (CEQ Institute, Tulane University and the World Bank). March 21, 2019.</v>
      </c>
    </row>
    <row r="125" spans="1:52">
      <c r="A125" s="800">
        <f t="shared" si="4"/>
        <v>39</v>
      </c>
      <c r="B125"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126" spans="1:52">
      <c r="A126" s="800">
        <f t="shared" ref="A126:A132" si="5">A52</f>
        <v>40</v>
      </c>
      <c r="B126"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127" spans="1:52">
      <c r="A127" s="800">
        <f t="shared" si="5"/>
        <v>41</v>
      </c>
      <c r="B127" s="255" t="str">
        <f>'5.Inequality - Gini coefficient'!B145</f>
        <v>Tanzania (2011): Younger, Stephen. 2019. “CEQ Master Workbook: Tanzania (2011-2012),” CEQ Data Center on Fiscal Redistribution (CEQ Institute, Tulane University). June 21, 2019.</v>
      </c>
    </row>
    <row r="128" spans="1:52">
      <c r="A128" s="800">
        <f t="shared" si="5"/>
        <v>42</v>
      </c>
      <c r="B128"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129" spans="1:2">
      <c r="A129" s="800">
        <f t="shared" si="5"/>
        <v>43</v>
      </c>
      <c r="B129"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130" spans="1:2">
      <c r="A130" s="800">
        <f t="shared" si="5"/>
        <v>44</v>
      </c>
      <c r="B130" s="255" t="str">
        <f>'5.Inequality - Gini coefficient'!B148</f>
        <v>*,** Ukraine (2016): n.a.</v>
      </c>
    </row>
    <row r="131" spans="1:2">
      <c r="A131" s="800">
        <f t="shared" si="5"/>
        <v>45</v>
      </c>
      <c r="B131" s="255" t="str">
        <f>'5.Inequality - Gini coefficient'!B149</f>
        <v>United States (2011): n.a.</v>
      </c>
    </row>
    <row r="132" spans="1:2">
      <c r="A132" s="800">
        <f t="shared" si="5"/>
        <v>46</v>
      </c>
      <c r="B132" s="255" t="str">
        <f>'5.Inequality - Gini coefficient'!B150</f>
        <v>Uruguay (2009): Bucheli, Marisa. 2019. “CEQ Master Workbook: Uruguay (2009),” CEQ Data Center on Fiscal Redistribution (CEQ Institute, Tulane University). April 7, 2019.</v>
      </c>
    </row>
    <row r="133" spans="1:2">
      <c r="A133" s="800">
        <f>A59</f>
        <v>47</v>
      </c>
      <c r="B133" s="255" t="str">
        <f>'5.Inequality - Gini coefficient'!B151</f>
        <v>Venezuela (2013): Molina, Emiro. 2016. “CEQ Master Workbook: Venezuela (2012),” CEQ Data Center on Fiscal Redistribution (CEQ Institute, Tulane University). April 5, 2018.</v>
      </c>
    </row>
    <row r="134" spans="1:2">
      <c r="A134" s="801"/>
    </row>
    <row r="135" spans="1:2">
      <c r="A135" s="801"/>
    </row>
    <row r="136" spans="1:2">
      <c r="A136" s="801"/>
    </row>
    <row r="137" spans="1:2">
      <c r="A137" s="801"/>
    </row>
    <row r="138" spans="1:2">
      <c r="A138" s="801"/>
    </row>
    <row r="139" spans="1:2">
      <c r="A139" s="801"/>
    </row>
    <row r="140" spans="1:2">
      <c r="A140" s="801"/>
    </row>
    <row r="141" spans="1:2">
      <c r="A141" s="801"/>
    </row>
  </sheetData>
  <mergeCells count="16">
    <mergeCell ref="B78:AH78"/>
    <mergeCell ref="B79:V79"/>
    <mergeCell ref="B82:AZ82"/>
    <mergeCell ref="B75:AE75"/>
    <mergeCell ref="BD7:BK7"/>
    <mergeCell ref="B6:B8"/>
    <mergeCell ref="D6:AG6"/>
    <mergeCell ref="AI6:BM6"/>
    <mergeCell ref="D7:G7"/>
    <mergeCell ref="K7:M7"/>
    <mergeCell ref="Q7:V7"/>
    <mergeCell ref="X7:AE7"/>
    <mergeCell ref="AI7:AL7"/>
    <mergeCell ref="AQ7:AS7"/>
    <mergeCell ref="AW7:BB7"/>
    <mergeCell ref="AN7:AO7"/>
  </mergeCells>
  <conditionalFormatting sqref="D10:G18 R10:V18 D28:G29 AI10:AL18 K28:M29 I28:I29 O28:O29 Q28:V29 X28:AE29 AG28:AG29 AN10:AO18 AU10:AU18 AQ10:AS18 BM10:BM18 AW10:BB18 BD10:BK18 BD20:BK23 AW20:BB23 BM20:BM23 AQ20:AS23 AU20:AU23 AN20:AO23 AI20:AL23 R20:V23 D20:G23 D25:G26 R25:V26 AI25:AL29 AN25:AO29 AU25:AU29 AQ25:AS29 BM25:BM29 AW25:BB29 BD25:BK29 BD31:BK39 AW31:BB39 BM31:BM39 AQ31:AS39 AU31:AU39 AN31:AO39 AI31:AL39 AG31:AG39 X31:AE39 Q31:V39 O31:O39 I31:I39 K31:M39 D31:G39 D42:G42 K42:M42 I42 O42 Q42:V42 X42:AE42 AG42 AI42:AL42 AN42:AO42 AU42 AQ42:AS42 BM42 AW42:BB42 BD42:BK42 AG44:AG47 D57:G59 K57:M59 I57:I59 O57:O59 Q57:V59 X57:AE59 AG57:AG59 AI57:AL59 AN57:AO59 AU57:AU59 AQ57:AS59 BM57:BM59 AW57:BB59 BD57:BK59 X44:AE47 X48:AC48 BD44:BK55 AW44:BB55 BM44:BM55 AQ44:AS55 AU44:AU55 AN44:AO55 AI44:AL55 Q44:V55 O44:O55 I44:I55 D44:G55 X49:AE55 AG49:AG55 K44:M55">
    <cfRule type="expression" dxfId="1291" priority="117">
      <formula>OR(AND(D10="",+$B10="Albania (2015)"),AND(D10="",+$B10="Croatia (2014)"),AND(D10="",+$B10="Poland (2014)"),AND(D10="",+$B10="United States (2011)"),AND(D10="",+$B10="Argentina (2012)"),AND(D10="",+$B10="Armenia (2011)"),AND(D10="",+$B10="Bolivia (2009)"),AND(D10="",+$B10="Brazil (2009)"),AND(D10="",+$B10="Chile (2013)"),AND(D10="",+$B10="Colombia (2010)"),AND(D10="",+$B10="Colombia (2014)"),AND(D10="",+$B10="Costa Rica (2010)"),AND(D10="",+$B10="Dominican Republic (2013)"),AND(D10="",+$B10="Ecuador (2011)"),AND(D10="",+$B10="El Salvador (2011)"),AND(D10="",+$B10="Ethiopia (2010)"),AND(D10="",+$B10="Georgia (2013)"),AND(D10="",+$B10="Ghana (2012)"),AND(D10="",+$B10="Guatemala (2011)"),AND(D10="",+$B10="Honduras (2011)"),AND(D10="",+$B10="Indonesia (2012)"),AND(D10="",+$B10="Iran (2011)"),AND(D10="",+$B10="Jordan (2010)"),AND(D10="",+$B10="Mexico (2010)"),AND(D10="",+$B10="Mexico (2012)"),AND(D10="",+$B10="Mexico (2014)"),AND(D10="",+$B10="Nicaragua (2009)"),AND(D10="",+$B10="Panama (2016)"),AND(D10="",+$B10="Paraguay (2014) "),AND(D10="",+$B10="Peru (2009)"),AND(D10="",+$B10="Peru (2011)"),AND(D10="",+$B10="Russia (2010)"),AND(D10="",+$B10="South Africa (2010)"),AND(D10="",+$B10="Sri Lanka (2009)"),AND(D10="",+$B10="Tanzania (2011)"),AND(D10="",+$B10="Tunisia (2010)"),AND(D10="",+$B10="Uganda (2012)"),AND(D10="",+$B10="Uruguay (2009)"),AND(D10="",+$B10="Venezuela (2013)"),AND(D10="",+$B10="China (2014)"),AND(D10="",+$B10="India (2011)"))</formula>
    </cfRule>
  </conditionalFormatting>
  <conditionalFormatting sqref="D58:G58 R58:V58">
    <cfRule type="expression" dxfId="1290" priority="113">
      <formula>OR(AND(D58="",+$B58="United States (2011)"),AND(D58="",+$B58="Argentina (2012)"),AND(D58="",+$B58="Armenia (2011)"),AND(D58="",+$B58="Bolivia (2015)"),AND(D58="",+$B58="Brazil (2009)"),AND(D58="",+$B58="Chile (2013)"),AND(D58="",+$B58="Colombia (2010)"),AND(D58="",+$B58="Colombia (2014)"),AND(D58="",+$B58="Costa Rica (2010)"),AND(D58="",+$B58="Dominican Republic (2013)"),AND(D58="",+$B58="Ecuador (2011)"),AND(D58="",+$B58="El Salvador (2015)"),AND(D58="",+$B58="Ethiopia (2010)"),AND(D58="",+$B58="Georgia (2013)"),AND(D58="",+$B58="Ghana (2012)"),AND(D58="",+$B58="Guatemala (2011)"),AND(D58="",+$B58="Honduras (2011)"),AND(D58="",+$B58="Indonesia (2012)"),AND(D58="",+$B58="Iran (2011)"),AND(D58="",+$B58="Jordan (2010)"),AND(D58="",+$B58="Mexico (2010)"),AND(D58="",+$B58="Mexico (2012)"),AND(D58="",+$B58="Mexico (2014)"),AND(D58="",+$B58="Nicaragua (2009)"),AND(D58="",+$B58="Panama (2016)"),AND(D58="",+$B58="Paraguay (2014) "),AND(D58="",+$B58="Peru (2011)"),AND(D58="",+$B58="Russia (2010)"),AND(D58="",+$B58="South Africa (2010)"),AND(D58="",+$B58="Sri Lanka (2009)"),AND(D58="",+$B58="Tanzania (2011)"),AND(D58="",+$B58="Tunisia (2010)"),AND(D58="",+$B58="Uganda (2012)"),AND(D58="",+$B58="Uruguay (2009)"),AND(D58="",+$B58="Venezuela (2013)"))</formula>
    </cfRule>
  </conditionalFormatting>
  <conditionalFormatting sqref="AI58:AL58">
    <cfRule type="expression" dxfId="1289" priority="110">
      <formula>AND(AI58="",+$B58="Ecuador (2011)")</formula>
    </cfRule>
    <cfRule type="expression" dxfId="1288" priority="111">
      <formula>OR(AND(AI58="",+$B58="Ghana (2012)"),AND(AI58="",+$B58="South Africa (2010)"),AND(AI58="",+$B58="Sri Lanka (2009)"),AND(AI58="",+$B58="Tanzania (2011)"))</formula>
    </cfRule>
    <cfRule type="expression" dxfId="1287" priority="112">
      <formula>OR(AND(AI58="",+$B58="United States (2011)"),AND(AI58="",+$B58="Argentina (2012)"),AND(AI58="",+$B58="Armenia (2011)"),AND(AI58="",+$B58="Bolivia (2015)"),AND(AI58="",+$B58="Brazil (2009)"),AND(AI58="",+$B58="Chile (2013)"),AND(AI58="",+$B58="Colombia (2010)"),AND(AI58="",+$B58="Colombia (2014)"),AND(AI58="",+$B58="Costa Rica (2010)"),AND(AI58="",+$B58="Dominican Republic (2013)"),AND(AI58="",+$B58="El Salvador (2015)"),AND(AI58="",+$B58="Ethiopia (2010)"),AND(AI58="",+$B58="Georgia (2013)"),AND(AI58="",+$B58="Guatemala (2011)"),AND(AI58="",+$B58="Honduras (2011)"),AND(AI58="",+$B58="Indonesia (2012)"),AND(AI58="",+$B58="Iran (2011)"),AND(AI58="",+$B58="Jordan (2010)"),AND(AI58="",+$B58="Mexico (2010)"),AND(AI58="",+$B58="Mexico (2012)"),AND(AI58="",+$B58="Mexico (2014)"),AND(AI58="",+$B58="Nicaragua (2009)"),AND(AI58="",+$B58="Panama (2016)"),AND(AI58="",+$B58="Paraguay (2014) "),AND(AI58="",+$B58="Peru (2011)"),AND(AI58="",+$B58="Russia (2010)"),AND(AI58="",+$B58="Tunisia (2010)"),AND(AI58="",+$B58="Uganda (2012)"),AND(AI58="",+$B58="Uruguay (2009)"),AND(AI58="",+$B58="Venezuela (2013)"))</formula>
    </cfRule>
  </conditionalFormatting>
  <conditionalFormatting sqref="D59:G59 R59:V59">
    <cfRule type="expression" dxfId="1286" priority="109">
      <formula>OR(AND(D59="",+$B59="United States (2011)"),AND(D59="",+$B59="Argentina (2012)"),AND(D59="",+$B59="Armenia (2011)"),AND(D59="",+$B59="Bolivia (2015)"),AND(D59="",+$B59="Brazil (2009)"),AND(D59="",+$B59="Chile (2013)"),AND(D59="",+$B59="Colombia (2010)"),AND(D59="",+$B59="Colombia (2014)"),AND(D59="",+$B59="Costa Rica (2010)"),AND(D59="",+$B59="Dominican Republic (2013)"),AND(D59="",+$B59="Ecuador (2011)"),AND(D59="",+$B59="El Salvador (2015)"),AND(D59="",+$B59="Ethiopia (2010)"),AND(D59="",+$B59="Georgia (2013)"),AND(D59="",+$B59="Ghana (2012)"),AND(D59="",+$B59="Guatemala (2011)"),AND(D59="",+$B59="Honduras (2011)"),AND(D59="",+$B59="Indonesia (2012)"),AND(D59="",+$B59="Iran (2011)"),AND(D59="",+$B59="Jordan (2010)"),AND(D59="",+$B59="Mexico (2010)"),AND(D59="",+$B59="Mexico (2012)"),AND(D59="",+$B59="Mexico (2014)"),AND(D59="",+$B59="Nicaragua (2009)"),AND(D59="",+$B59="Panama (2016)"),AND(D59="",+$B59="Paraguay (2014) "),AND(D59="",+$B59="Peru (2011)"),AND(D59="",+$B59="Russia (2010)"),AND(D59="",+$B59="South Africa (2010)"),AND(D59="",+$B59="Sri Lanka (2009)"),AND(D59="",+$B59="Tanzania (2011)"),AND(D59="",+$B59="Tunisia (2010)"),AND(D59="",+$B59="Uganda (2012)"),AND(D59="",+$B59="Uruguay (2009)"),AND(D59="",+$B59="Venezuela (2013)"))</formula>
    </cfRule>
  </conditionalFormatting>
  <conditionalFormatting sqref="AI59:AL59">
    <cfRule type="expression" dxfId="1285" priority="106">
      <formula>AND(AI59="",+$B59="Ecuador (2011)")</formula>
    </cfRule>
    <cfRule type="expression" dxfId="1284" priority="107">
      <formula>OR(AND(AI59="",+$B59="Ghana (2012)"),AND(AI59="",+$B59="South Africa (2010)"),AND(AI59="",+$B59="Sri Lanka (2009)"),AND(AI59="",+$B59="Tanzania (2011)"))</formula>
    </cfRule>
    <cfRule type="expression" dxfId="1283" priority="108">
      <formula>OR(AND(AI59="",+$B59="United States (2011)"),AND(AI59="",+$B59="Argentina (2012)"),AND(AI59="",+$B59="Armenia (2011)"),AND(AI59="",+$B59="Bolivia (2015)"),AND(AI59="",+$B59="Brazil (2009)"),AND(AI59="",+$B59="Chile (2013)"),AND(AI59="",+$B59="Colombia (2010)"),AND(AI59="",+$B59="Colombia (2014)"),AND(AI59="",+$B59="Costa Rica (2010)"),AND(AI59="",+$B59="Dominican Republic (2013)"),AND(AI59="",+$B59="El Salvador (2015)"),AND(AI59="",+$B59="Ethiopia (2010)"),AND(AI59="",+$B59="Georgia (2013)"),AND(AI59="",+$B59="Guatemala (2011)"),AND(AI59="",+$B59="Honduras (2011)"),AND(AI59="",+$B59="Indonesia (2012)"),AND(AI59="",+$B59="Iran (2011)"),AND(AI59="",+$B59="Jordan (2010)"),AND(AI59="",+$B59="Mexico (2010)"),AND(AI59="",+$B59="Mexico (2012)"),AND(AI59="",+$B59="Mexico (2014)"),AND(AI59="",+$B59="Nicaragua (2009)"),AND(AI59="",+$B59="Panama (2016)"),AND(AI59="",+$B59="Paraguay (2014) "),AND(AI59="",+$B59="Peru (2011)"),AND(AI59="",+$B59="Russia (2010)"),AND(AI59="",+$B59="Tunisia (2010)"),AND(AI59="",+$B59="Uganda (2012)"),AND(AI59="",+$B59="Uruguay (2009)"),AND(AI59="",+$B59="Venezuela (2013)"))</formula>
    </cfRule>
  </conditionalFormatting>
  <conditionalFormatting sqref="AI10:AL14 AI22:AL23 AI38:AL39 AI16:AL18 AI20:AL20 AI25:AL29 AI31:AL36 AI42:AL42 AI44:AL49 AW57:BB59 BD57:BK59 BM57:BM59 AQ57:AS59 AU57:AU59 AN57:AO59 AI57:AL59 AI51:AL55 AN51:AO55 AU51:AU55 AQ51:AS55 BM51:BM55 BD51:BK55 AW51:BB55">
    <cfRule type="expression" dxfId="1282" priority="114">
      <formula>AND(AI10="",+$B10="Ecuador (2011)")</formula>
    </cfRule>
  </conditionalFormatting>
  <conditionalFormatting sqref="AI10:AL14 AI22:AL23 AI38:AL39 AI16:AL18 AI20:AL20 AI25:AL29 AI31:AL36 AI42:AL42 AI44:AL49 AW57:BB59 BD57:BK59 BM57:BM59 AQ57:AS59 AU57:AU59 AN57:AO59 AI57:AL59 AI51:AL55 AN51:AO55 AU51:AU55 AQ51:AS55 BM51:BM55 BD51:BK55 AW51:BB55">
    <cfRule type="expression" dxfId="1281" priority="115">
      <formula>OR(AND(AI10="",+$B10="Ghana (2012)"),AND(AI10="",+$B10="South Africa (2010)"),AND(AI10="",+$B10="Sri Lanka (2009)"),AND(AI10="",+$B10="Tanzania (2011)"))</formula>
    </cfRule>
    <cfRule type="expression" dxfId="1280" priority="116">
      <formula>OR(AND(AI10="",+$B10="Albania (2015)"),AND(AI10="",+$B10="Croatia (2014)"),AND(AI10="",+$B10="Poland (2014)"),AND(AI10="",+$B10="United States (2011)"),AND(AI10="",+$B10="Argentina (2012)"),AND(AI10="",+$B10="Armenia (2011)"),AND(AI10="",+$B10="Bolivia (2009)"),AND(AI10="",+$B10="Brazil (2009)"),AND(AI10="",+$B10="Chile (2013)"),AND(AI10="",+$B10="Colombia (2010)"),AND(AI10="",+$B10="Colombia (2014)"),AND(AI10="",+$B10="Costa Rica (2010)"),AND(AI10="",+$B10="Dominican Republic (2013)"),AND(AI10="",+$B10="El Salvador (2011)"),AND(AI10="",+$B10="Ethiopia (2010)"),AND(AI10="",+$B10="Georgia (2013)"),AND(AI10="",+$B10="Guatemala (2011)"),AND(AI10="",+$B10="Honduras (2011)"),AND(AI10="",+$B10="Indonesia (2012)"),AND(AI10="",+$B10="Iran (2011)"),AND(AI10="",+$B10="Jordan (2010)"),AND(AI10="",+$B10="Mexico (2010)"),AND(AI10="",+$B10="Mexico (2012)"),AND(AI10="",+$B10="Mexico (2014)"),AND(AI10="",+$B10="Nicaragua (2009)"),AND(AI10="",+$B10="Panama (2016)"),AND(AI10="",+$B10="Paraguay (2014) "),AND(AI10="",+$B10="Peru (2009)"),AND(AI10="",+$B10="Peru (2011)"),AND(AI10="",+$B10="Russia (2010)"),AND(AI10="",+$B10="Tunisia (2010)"),AND(AI10="",+$B10="Uganda (2012)"),AND(AI10="",+$B10="Uruguay (2009)"),AND(AI10="",+$B10="Venezuela (2013)"),AND(AI10="",+$B10="China (2014)"),AND(AI10="",+$B10="India (2011)"))</formula>
    </cfRule>
  </conditionalFormatting>
  <conditionalFormatting sqref="K10:M18 K25:M26 K20:M23">
    <cfRule type="expression" dxfId="1279" priority="101">
      <formula>OR(AND(K10="",+$B10="Albania (2015)"),AND(K10="",+$B10="Croatia (2014)"),AND(K10="",+$B10="Poland (2014)"),AND(K10="",+$B10="United States (2011)"),AND(K10="",+$B10="Argentina (2012)"),AND(K10="",+$B10="Armenia (2011)"),AND(K10="",+$B10="Bolivia (2009)"),AND(K10="",+$B10="Brazil (2009)"),AND(K10="",+$B10="Chile (2013)"),AND(K10="",+$B10="Colombia (2010)"),AND(K10="",+$B10="Colombia (2014)"),AND(K10="",+$B10="Costa Rica (2010)"),AND(K10="",+$B10="Dominican Republic (2013)"),AND(K10="",+$B10="Ecuador (2011)"),AND(K10="",+$B10="El Salvador (2011)"),AND(K10="",+$B10="Ethiopia (2010)"),AND(K10="",+$B10="Georgia (2013)"),AND(K10="",+$B10="Ghana (2012)"),AND(K10="",+$B10="Guatemala (2011)"),AND(K10="",+$B10="Honduras (2011)"),AND(K10="",+$B10="Indonesia (2012)"),AND(K10="",+$B10="Iran (2011)"),AND(K10="",+$B10="Jordan (2010)"),AND(K10="",+$B10="Mexico (2010)"),AND(K10="",+$B10="Mexico (2012)"),AND(K10="",+$B10="Mexico (2014)"),AND(K10="",+$B10="Nicaragua (2009)"),AND(K10="",+$B10="Panama (2016)"),AND(K10="",+$B10="Paraguay (2014) "),AND(K10="",+$B10="Peru (2009)"),AND(K10="",+$B10="Peru (2011)"),AND(K10="",+$B10="Russia (2010)"),AND(K10="",+$B10="South Africa (2010)"),AND(K10="",+$B10="Sri Lanka (2009)"),AND(K10="",+$B10="Tanzania (2011)"),AND(K10="",+$B10="Tunisia (2010)"),AND(K10="",+$B10="Uganda (2012)"),AND(K10="",+$B10="Uruguay (2009)"),AND(K10="",+$B10="Venezuela (2013)"),AND(K10="",+$B10="China (2014)"),AND(K10="",+$B10="India (2011)"))</formula>
    </cfRule>
  </conditionalFormatting>
  <conditionalFormatting sqref="K58:M58">
    <cfRule type="expression" dxfId="1278" priority="100">
      <formula>OR(AND(K58="",+$B58="United States (2011)"),AND(K58="",+$B58="Argentina (2012)"),AND(K58="",+$B58="Armenia (2011)"),AND(K58="",+$B58="Bolivia (2015)"),AND(K58="",+$B58="Brazil (2009)"),AND(K58="",+$B58="Chile (2013)"),AND(K58="",+$B58="Colombia (2010)"),AND(K58="",+$B58="Colombia (2014)"),AND(K58="",+$B58="Costa Rica (2010)"),AND(K58="",+$B58="Dominican Republic (2013)"),AND(K58="",+$B58="Ecuador (2011)"),AND(K58="",+$B58="El Salvador (2015)"),AND(K58="",+$B58="Ethiopia (2010)"),AND(K58="",+$B58="Georgia (2013)"),AND(K58="",+$B58="Ghana (2012)"),AND(K58="",+$B58="Guatemala (2011)"),AND(K58="",+$B58="Honduras (2011)"),AND(K58="",+$B58="Indonesia (2012)"),AND(K58="",+$B58="Iran (2011)"),AND(K58="",+$B58="Jordan (2010)"),AND(K58="",+$B58="Mexico (2010)"),AND(K58="",+$B58="Mexico (2012)"),AND(K58="",+$B58="Mexico (2014)"),AND(K58="",+$B58="Nicaragua (2009)"),AND(K58="",+$B58="Panama (2016)"),AND(K58="",+$B58="Paraguay (2014) "),AND(K58="",+$B58="Peru (2011)"),AND(K58="",+$B58="Russia (2010)"),AND(K58="",+$B58="South Africa (2010)"),AND(K58="",+$B58="Sri Lanka (2009)"),AND(K58="",+$B58="Tanzania (2011)"),AND(K58="",+$B58="Tunisia (2010)"),AND(K58="",+$B58="Uganda (2012)"),AND(K58="",+$B58="Uruguay (2009)"),AND(K58="",+$B58="Venezuela (2013)"))</formula>
    </cfRule>
  </conditionalFormatting>
  <conditionalFormatting sqref="K59:M59">
    <cfRule type="expression" dxfId="1277" priority="99">
      <formula>OR(AND(K59="",+$B59="United States (2011)"),AND(K59="",+$B59="Argentina (2012)"),AND(K59="",+$B59="Armenia (2011)"),AND(K59="",+$B59="Bolivia (2015)"),AND(K59="",+$B59="Brazil (2009)"),AND(K59="",+$B59="Chile (2013)"),AND(K59="",+$B59="Colombia (2010)"),AND(K59="",+$B59="Colombia (2014)"),AND(K59="",+$B59="Costa Rica (2010)"),AND(K59="",+$B59="Dominican Republic (2013)"),AND(K59="",+$B59="Ecuador (2011)"),AND(K59="",+$B59="El Salvador (2015)"),AND(K59="",+$B59="Ethiopia (2010)"),AND(K59="",+$B59="Georgia (2013)"),AND(K59="",+$B59="Ghana (2012)"),AND(K59="",+$B59="Guatemala (2011)"),AND(K59="",+$B59="Honduras (2011)"),AND(K59="",+$B59="Indonesia (2012)"),AND(K59="",+$B59="Iran (2011)"),AND(K59="",+$B59="Jordan (2010)"),AND(K59="",+$B59="Mexico (2010)"),AND(K59="",+$B59="Mexico (2012)"),AND(K59="",+$B59="Mexico (2014)"),AND(K59="",+$B59="Nicaragua (2009)"),AND(K59="",+$B59="Panama (2016)"),AND(K59="",+$B59="Paraguay (2014) "),AND(K59="",+$B59="Peru (2011)"),AND(K59="",+$B59="Russia (2010)"),AND(K59="",+$B59="South Africa (2010)"),AND(K59="",+$B59="Sri Lanka (2009)"),AND(K59="",+$B59="Tanzania (2011)"),AND(K59="",+$B59="Tunisia (2010)"),AND(K59="",+$B59="Uganda (2012)"),AND(K59="",+$B59="Uruguay (2009)"),AND(K59="",+$B59="Venezuela (2013)"))</formula>
    </cfRule>
  </conditionalFormatting>
  <conditionalFormatting sqref="I10:I18 I20:I23 I25:I26">
    <cfRule type="expression" dxfId="1276" priority="98">
      <formula>OR(AND(I10="",+$B10="Albania (2015)"),AND(I10="",+$B10="Croatia (2014)"),AND(I10="",+$B10="Poland (2014)"),AND(I10="",+$B10="United States (2011)"),AND(I10="",+$B10="Argentina (2012)"),AND(I10="",+$B10="Armenia (2011)"),AND(I10="",+$B10="Bolivia (2009)"),AND(I10="",+$B10="Brazil (2009)"),AND(I10="",+$B10="Chile (2013)"),AND(I10="",+$B10="Colombia (2010)"),AND(I10="",+$B10="Colombia (2014)"),AND(I10="",+$B10="Costa Rica (2010)"),AND(I10="",+$B10="Dominican Republic (2013)"),AND(I10="",+$B10="Ecuador (2011)"),AND(I10="",+$B10="El Salvador (2011)"),AND(I10="",+$B10="Ethiopia (2010)"),AND(I10="",+$B10="Georgia (2013)"),AND(I10="",+$B10="Ghana (2012)"),AND(I10="",+$B10="Guatemala (2011)"),AND(I10="",+$B10="Honduras (2011)"),AND(I10="",+$B10="Indonesia (2012)"),AND(I10="",+$B10="Iran (2011)"),AND(I10="",+$B10="Jordan (2010)"),AND(I10="",+$B10="Mexico (2010)"),AND(I10="",+$B10="Mexico (2012)"),AND(I10="",+$B10="Mexico (2014)"),AND(I10="",+$B10="Nicaragua (2009)"),AND(I10="",+$B10="Panama (2016)"),AND(I10="",+$B10="Paraguay (2014) "),AND(I10="",+$B10="Peru (2009)"),AND(I10="",+$B10="Peru (2011)"),AND(I10="",+$B10="Russia (2010)"),AND(I10="",+$B10="South Africa (2010)"),AND(I10="",+$B10="Sri Lanka (2009)"),AND(I10="",+$B10="Tanzania (2011)"),AND(I10="",+$B10="Tunisia (2010)"),AND(I10="",+$B10="Uganda (2012)"),AND(I10="",+$B10="Uruguay (2009)"),AND(I10="",+$B10="Venezuela (2013)"),AND(I10="",+$B10="China (2014)"),AND(I10="",+$B10="India (2011)"))</formula>
    </cfRule>
  </conditionalFormatting>
  <conditionalFormatting sqref="I58">
    <cfRule type="expression" dxfId="1275" priority="97">
      <formula>OR(AND(I58="",+$B58="United States (2011)"),AND(I58="",+$B58="Argentina (2012)"),AND(I58="",+$B58="Armenia (2011)"),AND(I58="",+$B58="Bolivia (2015)"),AND(I58="",+$B58="Brazil (2009)"),AND(I58="",+$B58="Chile (2013)"),AND(I58="",+$B58="Colombia (2010)"),AND(I58="",+$B58="Colombia (2014)"),AND(I58="",+$B58="Costa Rica (2010)"),AND(I58="",+$B58="Dominican Republic (2013)"),AND(I58="",+$B58="Ecuador (2011)"),AND(I58="",+$B58="El Salvador (2015)"),AND(I58="",+$B58="Ethiopia (2010)"),AND(I58="",+$B58="Georgia (2013)"),AND(I58="",+$B58="Ghana (2012)"),AND(I58="",+$B58="Guatemala (2011)"),AND(I58="",+$B58="Honduras (2011)"),AND(I58="",+$B58="Indonesia (2012)"),AND(I58="",+$B58="Iran (2011)"),AND(I58="",+$B58="Jordan (2010)"),AND(I58="",+$B58="Mexico (2010)"),AND(I58="",+$B58="Mexico (2012)"),AND(I58="",+$B58="Mexico (2014)"),AND(I58="",+$B58="Nicaragua (2009)"),AND(I58="",+$B58="Panama (2016)"),AND(I58="",+$B58="Paraguay (2014) "),AND(I58="",+$B58="Peru (2011)"),AND(I58="",+$B58="Russia (2010)"),AND(I58="",+$B58="South Africa (2010)"),AND(I58="",+$B58="Sri Lanka (2009)"),AND(I58="",+$B58="Tanzania (2011)"),AND(I58="",+$B58="Tunisia (2010)"),AND(I58="",+$B58="Uganda (2012)"),AND(I58="",+$B58="Uruguay (2009)"),AND(I58="",+$B58="Venezuela (2013)"))</formula>
    </cfRule>
  </conditionalFormatting>
  <conditionalFormatting sqref="I59">
    <cfRule type="expression" dxfId="1274" priority="96">
      <formula>OR(AND(I59="",+$B59="United States (2011)"),AND(I59="",+$B59="Argentina (2012)"),AND(I59="",+$B59="Armenia (2011)"),AND(I59="",+$B59="Bolivia (2015)"),AND(I59="",+$B59="Brazil (2009)"),AND(I59="",+$B59="Chile (2013)"),AND(I59="",+$B59="Colombia (2010)"),AND(I59="",+$B59="Colombia (2014)"),AND(I59="",+$B59="Costa Rica (2010)"),AND(I59="",+$B59="Dominican Republic (2013)"),AND(I59="",+$B59="Ecuador (2011)"),AND(I59="",+$B59="El Salvador (2015)"),AND(I59="",+$B59="Ethiopia (2010)"),AND(I59="",+$B59="Georgia (2013)"),AND(I59="",+$B59="Ghana (2012)"),AND(I59="",+$B59="Guatemala (2011)"),AND(I59="",+$B59="Honduras (2011)"),AND(I59="",+$B59="Indonesia (2012)"),AND(I59="",+$B59="Iran (2011)"),AND(I59="",+$B59="Jordan (2010)"),AND(I59="",+$B59="Mexico (2010)"),AND(I59="",+$B59="Mexico (2012)"),AND(I59="",+$B59="Mexico (2014)"),AND(I59="",+$B59="Nicaragua (2009)"),AND(I59="",+$B59="Panama (2016)"),AND(I59="",+$B59="Paraguay (2014) "),AND(I59="",+$B59="Peru (2011)"),AND(I59="",+$B59="Russia (2010)"),AND(I59="",+$B59="South Africa (2010)"),AND(I59="",+$B59="Sri Lanka (2009)"),AND(I59="",+$B59="Tanzania (2011)"),AND(I59="",+$B59="Tunisia (2010)"),AND(I59="",+$B59="Uganda (2012)"),AND(I59="",+$B59="Uruguay (2009)"),AND(I59="",+$B59="Venezuela (2013)"))</formula>
    </cfRule>
  </conditionalFormatting>
  <conditionalFormatting sqref="O10:O18 O25:O26 O20:O23">
    <cfRule type="expression" dxfId="1273" priority="95">
      <formula>OR(AND(O10="",+$B10="Albania (2015)"),AND(O10="",+$B10="Croatia (2014)"),AND(O10="",+$B10="Poland (2014)"),AND(O10="",+$B10="United States (2011)"),AND(O10="",+$B10="Argentina (2012)"),AND(O10="",+$B10="Armenia (2011)"),AND(O10="",+$B10="Bolivia (2009)"),AND(O10="",+$B10="Brazil (2009)"),AND(O10="",+$B10="Chile (2013)"),AND(O10="",+$B10="Colombia (2010)"),AND(O10="",+$B10="Colombia (2014)"),AND(O10="",+$B10="Costa Rica (2010)"),AND(O10="",+$B10="Dominican Republic (2013)"),AND(O10="",+$B10="Ecuador (2011)"),AND(O10="",+$B10="El Salvador (2011)"),AND(O10="",+$B10="Ethiopia (2010)"),AND(O10="",+$B10="Georgia (2013)"),AND(O10="",+$B10="Ghana (2012)"),AND(O10="",+$B10="Guatemala (2011)"),AND(O10="",+$B10="Honduras (2011)"),AND(O10="",+$B10="Indonesia (2012)"),AND(O10="",+$B10="Iran (2011)"),AND(O10="",+$B10="Jordan (2010)"),AND(O10="",+$B10="Mexico (2010)"),AND(O10="",+$B10="Mexico (2012)"),AND(O10="",+$B10="Mexico (2014)"),AND(O10="",+$B10="Nicaragua (2009)"),AND(O10="",+$B10="Panama (2016)"),AND(O10="",+$B10="Paraguay (2014) "),AND(O10="",+$B10="Peru (2009)"),AND(O10="",+$B10="Peru (2011)"),AND(O10="",+$B10="Russia (2010)"),AND(O10="",+$B10="South Africa (2010)"),AND(O10="",+$B10="Sri Lanka (2009)"),AND(O10="",+$B10="Tanzania (2011)"),AND(O10="",+$B10="Tunisia (2010)"),AND(O10="",+$B10="Uganda (2012)"),AND(O10="",+$B10="Uruguay (2009)"),AND(O10="",+$B10="Venezuela (2013)"),AND(O10="",+$B10="China (2014)"),AND(O10="",+$B10="India (2011)"))</formula>
    </cfRule>
  </conditionalFormatting>
  <conditionalFormatting sqref="O58">
    <cfRule type="expression" dxfId="1272" priority="94">
      <formula>OR(AND(O58="",+$B58="United States (2011)"),AND(O58="",+$B58="Argentina (2012)"),AND(O58="",+$B58="Armenia (2011)"),AND(O58="",+$B58="Bolivia (2015)"),AND(O58="",+$B58="Brazil (2009)"),AND(O58="",+$B58="Chile (2013)"),AND(O58="",+$B58="Colombia (2010)"),AND(O58="",+$B58="Colombia (2014)"),AND(O58="",+$B58="Costa Rica (2010)"),AND(O58="",+$B58="Dominican Republic (2013)"),AND(O58="",+$B58="Ecuador (2011)"),AND(O58="",+$B58="El Salvador (2015)"),AND(O58="",+$B58="Ethiopia (2010)"),AND(O58="",+$B58="Georgia (2013)"),AND(O58="",+$B58="Ghana (2012)"),AND(O58="",+$B58="Guatemala (2011)"),AND(O58="",+$B58="Honduras (2011)"),AND(O58="",+$B58="Indonesia (2012)"),AND(O58="",+$B58="Iran (2011)"),AND(O58="",+$B58="Jordan (2010)"),AND(O58="",+$B58="Mexico (2010)"),AND(O58="",+$B58="Mexico (2012)"),AND(O58="",+$B58="Mexico (2014)"),AND(O58="",+$B58="Nicaragua (2009)"),AND(O58="",+$B58="Panama (2016)"),AND(O58="",+$B58="Paraguay (2014) "),AND(O58="",+$B58="Peru (2011)"),AND(O58="",+$B58="Russia (2010)"),AND(O58="",+$B58="South Africa (2010)"),AND(O58="",+$B58="Sri Lanka (2009)"),AND(O58="",+$B58="Tanzania (2011)"),AND(O58="",+$B58="Tunisia (2010)"),AND(O58="",+$B58="Uganda (2012)"),AND(O58="",+$B58="Uruguay (2009)"),AND(O58="",+$B58="Venezuela (2013)"))</formula>
    </cfRule>
  </conditionalFormatting>
  <conditionalFormatting sqref="O59">
    <cfRule type="expression" dxfId="1271" priority="93">
      <formula>OR(AND(O59="",+$B59="United States (2011)"),AND(O59="",+$B59="Argentina (2012)"),AND(O59="",+$B59="Armenia (2011)"),AND(O59="",+$B59="Bolivia (2015)"),AND(O59="",+$B59="Brazil (2009)"),AND(O59="",+$B59="Chile (2013)"),AND(O59="",+$B59="Colombia (2010)"),AND(O59="",+$B59="Colombia (2014)"),AND(O59="",+$B59="Costa Rica (2010)"),AND(O59="",+$B59="Dominican Republic (2013)"),AND(O59="",+$B59="Ecuador (2011)"),AND(O59="",+$B59="El Salvador (2015)"),AND(O59="",+$B59="Ethiopia (2010)"),AND(O59="",+$B59="Georgia (2013)"),AND(O59="",+$B59="Ghana (2012)"),AND(O59="",+$B59="Guatemala (2011)"),AND(O59="",+$B59="Honduras (2011)"),AND(O59="",+$B59="Indonesia (2012)"),AND(O59="",+$B59="Iran (2011)"),AND(O59="",+$B59="Jordan (2010)"),AND(O59="",+$B59="Mexico (2010)"),AND(O59="",+$B59="Mexico (2012)"),AND(O59="",+$B59="Mexico (2014)"),AND(O59="",+$B59="Nicaragua (2009)"),AND(O59="",+$B59="Panama (2016)"),AND(O59="",+$B59="Paraguay (2014) "),AND(O59="",+$B59="Peru (2011)"),AND(O59="",+$B59="Russia (2010)"),AND(O59="",+$B59="South Africa (2010)"),AND(O59="",+$B59="Sri Lanka (2009)"),AND(O59="",+$B59="Tanzania (2011)"),AND(O59="",+$B59="Tunisia (2010)"),AND(O59="",+$B59="Uganda (2012)"),AND(O59="",+$B59="Uruguay (2009)"),AND(O59="",+$B59="Venezuela (2013)"))</formula>
    </cfRule>
  </conditionalFormatting>
  <conditionalFormatting sqref="Q10:V18 Q20:V23 Q25:V26">
    <cfRule type="expression" dxfId="1270" priority="92">
      <formula>OR(AND(Q10="",+$B10="Albania (2015)"),AND(Q10="",+$B10="Croatia (2014)"),AND(Q10="",+$B10="Poland (2014)"),AND(Q10="",+$B10="United States (2011)"),AND(Q10="",+$B10="Argentina (2012)"),AND(Q10="",+$B10="Armenia (2011)"),AND(Q10="",+$B10="Bolivia (2009)"),AND(Q10="",+$B10="Brazil (2009)"),AND(Q10="",+$B10="Chile (2013)"),AND(Q10="",+$B10="Colombia (2010)"),AND(Q10="",+$B10="Colombia (2014)"),AND(Q10="",+$B10="Costa Rica (2010)"),AND(Q10="",+$B10="Dominican Republic (2013)"),AND(Q10="",+$B10="Ecuador (2011)"),AND(Q10="",+$B10="El Salvador (2011)"),AND(Q10="",+$B10="Ethiopia (2010)"),AND(Q10="",+$B10="Georgia (2013)"),AND(Q10="",+$B10="Ghana (2012)"),AND(Q10="",+$B10="Guatemala (2011)"),AND(Q10="",+$B10="Honduras (2011)"),AND(Q10="",+$B10="Indonesia (2012)"),AND(Q10="",+$B10="Iran (2011)"),AND(Q10="",+$B10="Jordan (2010)"),AND(Q10="",+$B10="Mexico (2010)"),AND(Q10="",+$B10="Mexico (2012)"),AND(Q10="",+$B10="Mexico (2014)"),AND(Q10="",+$B10="Nicaragua (2009)"),AND(Q10="",+$B10="Panama (2016)"),AND(Q10="",+$B10="Paraguay (2014) "),AND(Q10="",+$B10="Peru (2009)"),AND(Q10="",+$B10="Peru (2011)"),AND(Q10="",+$B10="Russia (2010)"),AND(Q10="",+$B10="South Africa (2010)"),AND(Q10="",+$B10="Sri Lanka (2009)"),AND(Q10="",+$B10="Tanzania (2011)"),AND(Q10="",+$B10="Tunisia (2010)"),AND(Q10="",+$B10="Uganda (2012)"),AND(Q10="",+$B10="Uruguay (2009)"),AND(Q10="",+$B10="Venezuela (2013)"),AND(Q10="",+$B10="China (2014)"),AND(Q10="",+$B10="India (2011)"))</formula>
    </cfRule>
  </conditionalFormatting>
  <conditionalFormatting sqref="Q58:V58">
    <cfRule type="expression" dxfId="1269" priority="91">
      <formula>OR(AND(Q58="",+$B58="United States (2011)"),AND(Q58="",+$B58="Argentina (2012)"),AND(Q58="",+$B58="Armenia (2011)"),AND(Q58="",+$B58="Bolivia (2015)"),AND(Q58="",+$B58="Brazil (2009)"),AND(Q58="",+$B58="Chile (2013)"),AND(Q58="",+$B58="Colombia (2010)"),AND(Q58="",+$B58="Colombia (2014)"),AND(Q58="",+$B58="Costa Rica (2010)"),AND(Q58="",+$B58="Dominican Republic (2013)"),AND(Q58="",+$B58="Ecuador (2011)"),AND(Q58="",+$B58="El Salvador (2015)"),AND(Q58="",+$B58="Ethiopia (2010)"),AND(Q58="",+$B58="Georgia (2013)"),AND(Q58="",+$B58="Ghana (2012)"),AND(Q58="",+$B58="Guatemala (2011)"),AND(Q58="",+$B58="Honduras (2011)"),AND(Q58="",+$B58="Indonesia (2012)"),AND(Q58="",+$B58="Iran (2011)"),AND(Q58="",+$B58="Jordan (2010)"),AND(Q58="",+$B58="Mexico (2010)"),AND(Q58="",+$B58="Mexico (2012)"),AND(Q58="",+$B58="Mexico (2014)"),AND(Q58="",+$B58="Nicaragua (2009)"),AND(Q58="",+$B58="Panama (2016)"),AND(Q58="",+$B58="Paraguay (2014) "),AND(Q58="",+$B58="Peru (2011)"),AND(Q58="",+$B58="Russia (2010)"),AND(Q58="",+$B58="South Africa (2010)"),AND(Q58="",+$B58="Sri Lanka (2009)"),AND(Q58="",+$B58="Tanzania (2011)"),AND(Q58="",+$B58="Tunisia (2010)"),AND(Q58="",+$B58="Uganda (2012)"),AND(Q58="",+$B58="Uruguay (2009)"),AND(Q58="",+$B58="Venezuela (2013)"))</formula>
    </cfRule>
  </conditionalFormatting>
  <conditionalFormatting sqref="Q59:V59">
    <cfRule type="expression" dxfId="1268" priority="90">
      <formula>OR(AND(Q59="",+$B59="United States (2011)"),AND(Q59="",+$B59="Argentina (2012)"),AND(Q59="",+$B59="Armenia (2011)"),AND(Q59="",+$B59="Bolivia (2015)"),AND(Q59="",+$B59="Brazil (2009)"),AND(Q59="",+$B59="Chile (2013)"),AND(Q59="",+$B59="Colombia (2010)"),AND(Q59="",+$B59="Colombia (2014)"),AND(Q59="",+$B59="Costa Rica (2010)"),AND(Q59="",+$B59="Dominican Republic (2013)"),AND(Q59="",+$B59="Ecuador (2011)"),AND(Q59="",+$B59="El Salvador (2015)"),AND(Q59="",+$B59="Ethiopia (2010)"),AND(Q59="",+$B59="Georgia (2013)"),AND(Q59="",+$B59="Ghana (2012)"),AND(Q59="",+$B59="Guatemala (2011)"),AND(Q59="",+$B59="Honduras (2011)"),AND(Q59="",+$B59="Indonesia (2012)"),AND(Q59="",+$B59="Iran (2011)"),AND(Q59="",+$B59="Jordan (2010)"),AND(Q59="",+$B59="Mexico (2010)"),AND(Q59="",+$B59="Mexico (2012)"),AND(Q59="",+$B59="Mexico (2014)"),AND(Q59="",+$B59="Nicaragua (2009)"),AND(Q59="",+$B59="Panama (2016)"),AND(Q59="",+$B59="Paraguay (2014) "),AND(Q59="",+$B59="Peru (2011)"),AND(Q59="",+$B59="Russia (2010)"),AND(Q59="",+$B59="South Africa (2010)"),AND(Q59="",+$B59="Sri Lanka (2009)"),AND(Q59="",+$B59="Tanzania (2011)"),AND(Q59="",+$B59="Tunisia (2010)"),AND(Q59="",+$B59="Uganda (2012)"),AND(Q59="",+$B59="Uruguay (2009)"),AND(Q59="",+$B59="Venezuela (2013)"))</formula>
    </cfRule>
  </conditionalFormatting>
  <conditionalFormatting sqref="Y10:Z18 Y20:Z23 Y25:Z26">
    <cfRule type="expression" dxfId="1267" priority="89">
      <formula>OR(AND(Y10="",+$B10="Albania (2015)"),AND(Y10="",+$B10="Croatia (2014)"),AND(Y10="",+$B10="Poland (2014)"),AND(Y10="",+$B10="United States (2011)"),AND(Y10="",+$B10="Argentina (2012)"),AND(Y10="",+$B10="Armenia (2011)"),AND(Y10="",+$B10="Bolivia (2009)"),AND(Y10="",+$B10="Brazil (2009)"),AND(Y10="",+$B10="Chile (2013)"),AND(Y10="",+$B10="Colombia (2010)"),AND(Y10="",+$B10="Colombia (2014)"),AND(Y10="",+$B10="Costa Rica (2010)"),AND(Y10="",+$B10="Dominican Republic (2013)"),AND(Y10="",+$B10="Ecuador (2011)"),AND(Y10="",+$B10="El Salvador (2011)"),AND(Y10="",+$B10="Ethiopia (2010)"),AND(Y10="",+$B10="Georgia (2013)"),AND(Y10="",+$B10="Ghana (2012)"),AND(Y10="",+$B10="Guatemala (2011)"),AND(Y10="",+$B10="Honduras (2011)"),AND(Y10="",+$B10="Indonesia (2012)"),AND(Y10="",+$B10="Iran (2011)"),AND(Y10="",+$B10="Jordan (2010)"),AND(Y10="",+$B10="Mexico (2010)"),AND(Y10="",+$B10="Mexico (2012)"),AND(Y10="",+$B10="Mexico (2014)"),AND(Y10="",+$B10="Nicaragua (2009)"),AND(Y10="",+$B10="Panama (2016)"),AND(Y10="",+$B10="Paraguay (2014) "),AND(Y10="",+$B10="Peru (2009)"),AND(Y10="",+$B10="Peru (2011)"),AND(Y10="",+$B10="Russia (2010)"),AND(Y10="",+$B10="South Africa (2010)"),AND(Y10="",+$B10="Sri Lanka (2009)"),AND(Y10="",+$B10="Tanzania (2011)"),AND(Y10="",+$B10="Tunisia (2010)"),AND(Y10="",+$B10="Uganda (2012)"),AND(Y10="",+$B10="Uruguay (2009)"),AND(Y10="",+$B10="Venezuela (2013)"),AND(Y10="",+$B10="China (2014)"),AND(Y10="",+$B10="India (2011)"))</formula>
    </cfRule>
  </conditionalFormatting>
  <conditionalFormatting sqref="Y58:Z58">
    <cfRule type="expression" dxfId="1266" priority="88">
      <formula>OR(AND(Y58="",+$B58="United States (2011)"),AND(Y58="",+$B58="Argentina (2012)"),AND(Y58="",+$B58="Armenia (2011)"),AND(Y58="",+$B58="Bolivia (2015)"),AND(Y58="",+$B58="Brazil (2009)"),AND(Y58="",+$B58="Chile (2013)"),AND(Y58="",+$B58="Colombia (2010)"),AND(Y58="",+$B58="Colombia (2014)"),AND(Y58="",+$B58="Costa Rica (2010)"),AND(Y58="",+$B58="Dominican Republic (2013)"),AND(Y58="",+$B58="Ecuador (2011)"),AND(Y58="",+$B58="El Salvador (2015)"),AND(Y58="",+$B58="Ethiopia (2010)"),AND(Y58="",+$B58="Georgia (2013)"),AND(Y58="",+$B58="Ghana (2012)"),AND(Y58="",+$B58="Guatemala (2011)"),AND(Y58="",+$B58="Honduras (2011)"),AND(Y58="",+$B58="Indonesia (2012)"),AND(Y58="",+$B58="Iran (2011)"),AND(Y58="",+$B58="Jordan (2010)"),AND(Y58="",+$B58="Mexico (2010)"),AND(Y58="",+$B58="Mexico (2012)"),AND(Y58="",+$B58="Mexico (2014)"),AND(Y58="",+$B58="Nicaragua (2009)"),AND(Y58="",+$B58="Panama (2016)"),AND(Y58="",+$B58="Paraguay (2014) "),AND(Y58="",+$B58="Peru (2011)"),AND(Y58="",+$B58="Russia (2010)"),AND(Y58="",+$B58="South Africa (2010)"),AND(Y58="",+$B58="Sri Lanka (2009)"),AND(Y58="",+$B58="Tanzania (2011)"),AND(Y58="",+$B58="Tunisia (2010)"),AND(Y58="",+$B58="Uganda (2012)"),AND(Y58="",+$B58="Uruguay (2009)"),AND(Y58="",+$B58="Venezuela (2013)"))</formula>
    </cfRule>
  </conditionalFormatting>
  <conditionalFormatting sqref="Y59:Z59">
    <cfRule type="expression" dxfId="1265" priority="87">
      <formula>OR(AND(Y59="",+$B59="United States (2011)"),AND(Y59="",+$B59="Argentina (2012)"),AND(Y59="",+$B59="Armenia (2011)"),AND(Y59="",+$B59="Bolivia (2015)"),AND(Y59="",+$B59="Brazil (2009)"),AND(Y59="",+$B59="Chile (2013)"),AND(Y59="",+$B59="Colombia (2010)"),AND(Y59="",+$B59="Colombia (2014)"),AND(Y59="",+$B59="Costa Rica (2010)"),AND(Y59="",+$B59="Dominican Republic (2013)"),AND(Y59="",+$B59="Ecuador (2011)"),AND(Y59="",+$B59="El Salvador (2015)"),AND(Y59="",+$B59="Ethiopia (2010)"),AND(Y59="",+$B59="Georgia (2013)"),AND(Y59="",+$B59="Ghana (2012)"),AND(Y59="",+$B59="Guatemala (2011)"),AND(Y59="",+$B59="Honduras (2011)"),AND(Y59="",+$B59="Indonesia (2012)"),AND(Y59="",+$B59="Iran (2011)"),AND(Y59="",+$B59="Jordan (2010)"),AND(Y59="",+$B59="Mexico (2010)"),AND(Y59="",+$B59="Mexico (2012)"),AND(Y59="",+$B59="Mexico (2014)"),AND(Y59="",+$B59="Nicaragua (2009)"),AND(Y59="",+$B59="Panama (2016)"),AND(Y59="",+$B59="Paraguay (2014) "),AND(Y59="",+$B59="Peru (2011)"),AND(Y59="",+$B59="Russia (2010)"),AND(Y59="",+$B59="South Africa (2010)"),AND(Y59="",+$B59="Sri Lanka (2009)"),AND(Y59="",+$B59="Tanzania (2011)"),AND(Y59="",+$B59="Tunisia (2010)"),AND(Y59="",+$B59="Uganda (2012)"),AND(Y59="",+$B59="Uruguay (2009)"),AND(Y59="",+$B59="Venezuela (2013)"))</formula>
    </cfRule>
  </conditionalFormatting>
  <conditionalFormatting sqref="X10:Z18 X20:Z23 X25:Z26">
    <cfRule type="expression" dxfId="1264" priority="86">
      <formula>OR(AND(X10="",+$B10="Albania (2015)"),AND(X10="",+$B10="Croatia (2014)"),AND(X10="",+$B10="Poland (2014)"),AND(X10="",+$B10="United States (2011)"),AND(X10="",+$B10="Argentina (2012)"),AND(X10="",+$B10="Armenia (2011)"),AND(X10="",+$B10="Bolivia (2009)"),AND(X10="",+$B10="Brazil (2009)"),AND(X10="",+$B10="Chile (2013)"),AND(X10="",+$B10="Colombia (2010)"),AND(X10="",+$B10="Colombia (2014)"),AND(X10="",+$B10="Costa Rica (2010)"),AND(X10="",+$B10="Dominican Republic (2013)"),AND(X10="",+$B10="Ecuador (2011)"),AND(X10="",+$B10="El Salvador (2011)"),AND(X10="",+$B10="Ethiopia (2010)"),AND(X10="",+$B10="Georgia (2013)"),AND(X10="",+$B10="Ghana (2012)"),AND(X10="",+$B10="Guatemala (2011)"),AND(X10="",+$B10="Honduras (2011)"),AND(X10="",+$B10="Indonesia (2012)"),AND(X10="",+$B10="Iran (2011)"),AND(X10="",+$B10="Jordan (2010)"),AND(X10="",+$B10="Mexico (2010)"),AND(X10="",+$B10="Mexico (2012)"),AND(X10="",+$B10="Mexico (2014)"),AND(X10="",+$B10="Nicaragua (2009)"),AND(X10="",+$B10="Panama (2016)"),AND(X10="",+$B10="Paraguay (2014) "),AND(X10="",+$B10="Peru (2009)"),AND(X10="",+$B10="Peru (2011)"),AND(X10="",+$B10="Russia (2010)"),AND(X10="",+$B10="South Africa (2010)"),AND(X10="",+$B10="Sri Lanka (2009)"),AND(X10="",+$B10="Tanzania (2011)"),AND(X10="",+$B10="Tunisia (2010)"),AND(X10="",+$B10="Uganda (2012)"),AND(X10="",+$B10="Uruguay (2009)"),AND(X10="",+$B10="Venezuela (2013)"),AND(X10="",+$B10="China (2014)"),AND(X10="",+$B10="India (2011)"))</formula>
    </cfRule>
  </conditionalFormatting>
  <conditionalFormatting sqref="X58:Z58">
    <cfRule type="expression" dxfId="1263" priority="85">
      <formula>OR(AND(X58="",+$B58="United States (2011)"),AND(X58="",+$B58="Argentina (2012)"),AND(X58="",+$B58="Armenia (2011)"),AND(X58="",+$B58="Bolivia (2015)"),AND(X58="",+$B58="Brazil (2009)"),AND(X58="",+$B58="Chile (2013)"),AND(X58="",+$B58="Colombia (2010)"),AND(X58="",+$B58="Colombia (2014)"),AND(X58="",+$B58="Costa Rica (2010)"),AND(X58="",+$B58="Dominican Republic (2013)"),AND(X58="",+$B58="Ecuador (2011)"),AND(X58="",+$B58="El Salvador (2015)"),AND(X58="",+$B58="Ethiopia (2010)"),AND(X58="",+$B58="Georgia (2013)"),AND(X58="",+$B58="Ghana (2012)"),AND(X58="",+$B58="Guatemala (2011)"),AND(X58="",+$B58="Honduras (2011)"),AND(X58="",+$B58="Indonesia (2012)"),AND(X58="",+$B58="Iran (2011)"),AND(X58="",+$B58="Jordan (2010)"),AND(X58="",+$B58="Mexico (2010)"),AND(X58="",+$B58="Mexico (2012)"),AND(X58="",+$B58="Mexico (2014)"),AND(X58="",+$B58="Nicaragua (2009)"),AND(X58="",+$B58="Panama (2016)"),AND(X58="",+$B58="Paraguay (2014) "),AND(X58="",+$B58="Peru (2011)"),AND(X58="",+$B58="Russia (2010)"),AND(X58="",+$B58="South Africa (2010)"),AND(X58="",+$B58="Sri Lanka (2009)"),AND(X58="",+$B58="Tanzania (2011)"),AND(X58="",+$B58="Tunisia (2010)"),AND(X58="",+$B58="Uganda (2012)"),AND(X58="",+$B58="Uruguay (2009)"),AND(X58="",+$B58="Venezuela (2013)"))</formula>
    </cfRule>
  </conditionalFormatting>
  <conditionalFormatting sqref="X59:Z59">
    <cfRule type="expression" dxfId="1262" priority="84">
      <formula>OR(AND(X59="",+$B59="United States (2011)"),AND(X59="",+$B59="Argentina (2012)"),AND(X59="",+$B59="Armenia (2011)"),AND(X59="",+$B59="Bolivia (2015)"),AND(X59="",+$B59="Brazil (2009)"),AND(X59="",+$B59="Chile (2013)"),AND(X59="",+$B59="Colombia (2010)"),AND(X59="",+$B59="Colombia (2014)"),AND(X59="",+$B59="Costa Rica (2010)"),AND(X59="",+$B59="Dominican Republic (2013)"),AND(X59="",+$B59="Ecuador (2011)"),AND(X59="",+$B59="El Salvador (2015)"),AND(X59="",+$B59="Ethiopia (2010)"),AND(X59="",+$B59="Georgia (2013)"),AND(X59="",+$B59="Ghana (2012)"),AND(X59="",+$B59="Guatemala (2011)"),AND(X59="",+$B59="Honduras (2011)"),AND(X59="",+$B59="Indonesia (2012)"),AND(X59="",+$B59="Iran (2011)"),AND(X59="",+$B59="Jordan (2010)"),AND(X59="",+$B59="Mexico (2010)"),AND(X59="",+$B59="Mexico (2012)"),AND(X59="",+$B59="Mexico (2014)"),AND(X59="",+$B59="Nicaragua (2009)"),AND(X59="",+$B59="Panama (2016)"),AND(X59="",+$B59="Paraguay (2014) "),AND(X59="",+$B59="Peru (2011)"),AND(X59="",+$B59="Russia (2010)"),AND(X59="",+$B59="South Africa (2010)"),AND(X59="",+$B59="Sri Lanka (2009)"),AND(X59="",+$B59="Tanzania (2011)"),AND(X59="",+$B59="Tunisia (2010)"),AND(X59="",+$B59="Uganda (2012)"),AND(X59="",+$B59="Uruguay (2009)"),AND(X59="",+$B59="Venezuela (2013)"))</formula>
    </cfRule>
  </conditionalFormatting>
  <conditionalFormatting sqref="AA10:AA18 AA20:AA23 AA25:AA26">
    <cfRule type="expression" dxfId="1261" priority="80">
      <formula>OR(AND(AA10="",+$B10="Albania (2015)"),AND(AA10="",+$B10="Croatia (2014)"),AND(AA10="",+$B10="Poland (2014)"),AND(AA10="",+$B10="United States (2011)"),AND(AA10="",+$B10="Argentina (2012)"),AND(AA10="",+$B10="Armenia (2011)"),AND(AA10="",+$B10="Bolivia (2009)"),AND(AA10="",+$B10="Brazil (2009)"),AND(AA10="",+$B10="Chile (2013)"),AND(AA10="",+$B10="Colombia (2010)"),AND(AA10="",+$B10="Colombia (2014)"),AND(AA10="",+$B10="Costa Rica (2010)"),AND(AA10="",+$B10="Dominican Republic (2013)"),AND(AA10="",+$B10="Ecuador (2011)"),AND(AA10="",+$B10="El Salvador (2011)"),AND(AA10="",+$B10="Ethiopia (2010)"),AND(AA10="",+$B10="Georgia (2013)"),AND(AA10="",+$B10="Ghana (2012)"),AND(AA10="",+$B10="Guatemala (2011)"),AND(AA10="",+$B10="Honduras (2011)"),AND(AA10="",+$B10="Indonesia (2012)"),AND(AA10="",+$B10="Iran (2011)"),AND(AA10="",+$B10="Jordan (2010)"),AND(AA10="",+$B10="Mexico (2010)"),AND(AA10="",+$B10="Mexico (2012)"),AND(AA10="",+$B10="Mexico (2014)"),AND(AA10="",+$B10="Nicaragua (2009)"),AND(AA10="",+$B10="Panama (2016)"),AND(AA10="",+$B10="Paraguay (2014) "),AND(AA10="",+$B10="Peru (2009)"),AND(AA10="",+$B10="Peru (2011)"),AND(AA10="",+$B10="Russia (2010)"),AND(AA10="",+$B10="South Africa (2010)"),AND(AA10="",+$B10="Sri Lanka (2009)"),AND(AA10="",+$B10="Tanzania (2011)"),AND(AA10="",+$B10="Tunisia (2010)"),AND(AA10="",+$B10="Uganda (2012)"),AND(AA10="",+$B10="Uruguay (2009)"),AND(AA10="",+$B10="Venezuela (2013)"),AND(AA10="",+$B10="China (2014)"),AND(AA10="",+$B10="India (2011)"))</formula>
    </cfRule>
  </conditionalFormatting>
  <conditionalFormatting sqref="AA58">
    <cfRule type="expression" dxfId="1260" priority="79">
      <formula>OR(AND(AA58="",+$B58="United States (2011)"),AND(AA58="",+$B58="Argentina (2012)"),AND(AA58="",+$B58="Armenia (2011)"),AND(AA58="",+$B58="Bolivia (2015)"),AND(AA58="",+$B58="Brazil (2009)"),AND(AA58="",+$B58="Chile (2013)"),AND(AA58="",+$B58="Colombia (2010)"),AND(AA58="",+$B58="Colombia (2014)"),AND(AA58="",+$B58="Costa Rica (2010)"),AND(AA58="",+$B58="Dominican Republic (2013)"),AND(AA58="",+$B58="Ecuador (2011)"),AND(AA58="",+$B58="El Salvador (2015)"),AND(AA58="",+$B58="Ethiopia (2010)"),AND(AA58="",+$B58="Georgia (2013)"),AND(AA58="",+$B58="Ghana (2012)"),AND(AA58="",+$B58="Guatemala (2011)"),AND(AA58="",+$B58="Honduras (2011)"),AND(AA58="",+$B58="Indonesia (2012)"),AND(AA58="",+$B58="Iran (2011)"),AND(AA58="",+$B58="Jordan (2010)"),AND(AA58="",+$B58="Mexico (2010)"),AND(AA58="",+$B58="Mexico (2012)"),AND(AA58="",+$B58="Mexico (2014)"),AND(AA58="",+$B58="Nicaragua (2009)"),AND(AA58="",+$B58="Panama (2016)"),AND(AA58="",+$B58="Paraguay (2014) "),AND(AA58="",+$B58="Peru (2011)"),AND(AA58="",+$B58="Russia (2010)"),AND(AA58="",+$B58="South Africa (2010)"),AND(AA58="",+$B58="Sri Lanka (2009)"),AND(AA58="",+$B58="Tanzania (2011)"),AND(AA58="",+$B58="Tunisia (2010)"),AND(AA58="",+$B58="Uganda (2012)"),AND(AA58="",+$B58="Uruguay (2009)"),AND(AA58="",+$B58="Venezuela (2013)"))</formula>
    </cfRule>
  </conditionalFormatting>
  <conditionalFormatting sqref="AA59">
    <cfRule type="expression" dxfId="1259" priority="78">
      <formula>OR(AND(AA59="",+$B59="United States (2011)"),AND(AA59="",+$B59="Argentina (2012)"),AND(AA59="",+$B59="Armenia (2011)"),AND(AA59="",+$B59="Bolivia (2015)"),AND(AA59="",+$B59="Brazil (2009)"),AND(AA59="",+$B59="Chile (2013)"),AND(AA59="",+$B59="Colombia (2010)"),AND(AA59="",+$B59="Colombia (2014)"),AND(AA59="",+$B59="Costa Rica (2010)"),AND(AA59="",+$B59="Dominican Republic (2013)"),AND(AA59="",+$B59="Ecuador (2011)"),AND(AA59="",+$B59="El Salvador (2015)"),AND(AA59="",+$B59="Ethiopia (2010)"),AND(AA59="",+$B59="Georgia (2013)"),AND(AA59="",+$B59="Ghana (2012)"),AND(AA59="",+$B59="Guatemala (2011)"),AND(AA59="",+$B59="Honduras (2011)"),AND(AA59="",+$B59="Indonesia (2012)"),AND(AA59="",+$B59="Iran (2011)"),AND(AA59="",+$B59="Jordan (2010)"),AND(AA59="",+$B59="Mexico (2010)"),AND(AA59="",+$B59="Mexico (2012)"),AND(AA59="",+$B59="Mexico (2014)"),AND(AA59="",+$B59="Nicaragua (2009)"),AND(AA59="",+$B59="Panama (2016)"),AND(AA59="",+$B59="Paraguay (2014) "),AND(AA59="",+$B59="Peru (2011)"),AND(AA59="",+$B59="Russia (2010)"),AND(AA59="",+$B59="South Africa (2010)"),AND(AA59="",+$B59="Sri Lanka (2009)"),AND(AA59="",+$B59="Tanzania (2011)"),AND(AA59="",+$B59="Tunisia (2010)"),AND(AA59="",+$B59="Uganda (2012)"),AND(AA59="",+$B59="Uruguay (2009)"),AND(AA59="",+$B59="Venezuela (2013)"))</formula>
    </cfRule>
  </conditionalFormatting>
  <conditionalFormatting sqref="AC10:AE18 AG10:AG18 AG20:AG23 AC25:AE26 AG25:AG26 AC20:AE23">
    <cfRule type="expression" dxfId="1258" priority="77">
      <formula>OR(AND(AC10="",+$B10="Albania (2015)"),AND(AC10="",+$B10="Croatia (2014)"),AND(AC10="",+$B10="Poland (2014)"),AND(AC10="",+$B10="United States (2011)"),AND(AC10="",+$B10="Argentina (2012)"),AND(AC10="",+$B10="Armenia (2011)"),AND(AC10="",+$B10="Bolivia (2009)"),AND(AC10="",+$B10="Brazil (2009)"),AND(AC10="",+$B10="Chile (2013)"),AND(AC10="",+$B10="Colombia (2010)"),AND(AC10="",+$B10="Colombia (2014)"),AND(AC10="",+$B10="Costa Rica (2010)"),AND(AC10="",+$B10="Dominican Republic (2013)"),AND(AC10="",+$B10="Ecuador (2011)"),AND(AC10="",+$B10="El Salvador (2011)"),AND(AC10="",+$B10="Ethiopia (2010)"),AND(AC10="",+$B10="Georgia (2013)"),AND(AC10="",+$B10="Ghana (2012)"),AND(AC10="",+$B10="Guatemala (2011)"),AND(AC10="",+$B10="Honduras (2011)"),AND(AC10="",+$B10="Indonesia (2012)"),AND(AC10="",+$B10="Iran (2011)"),AND(AC10="",+$B10="Jordan (2010)"),AND(AC10="",+$B10="Mexico (2010)"),AND(AC10="",+$B10="Mexico (2012)"),AND(AC10="",+$B10="Mexico (2014)"),AND(AC10="",+$B10="Nicaragua (2009)"),AND(AC10="",+$B10="Panama (2016)"),AND(AC10="",+$B10="Paraguay (2014) "),AND(AC10="",+$B10="Peru (2009)"),AND(AC10="",+$B10="Peru (2011)"),AND(AC10="",+$B10="Russia (2010)"),AND(AC10="",+$B10="South Africa (2010)"),AND(AC10="",+$B10="Sri Lanka (2009)"),AND(AC10="",+$B10="Tanzania (2011)"),AND(AC10="",+$B10="Tunisia (2010)"),AND(AC10="",+$B10="Uganda (2012)"),AND(AC10="",+$B10="Uruguay (2009)"),AND(AC10="",+$B10="Venezuela (2013)"),AND(AC10="",+$B10="China (2014)"),AND(AC10="",+$B10="India (2011)"))</formula>
    </cfRule>
  </conditionalFormatting>
  <conditionalFormatting sqref="AC58:AE58 AG58">
    <cfRule type="expression" dxfId="1257" priority="76">
      <formula>OR(AND(AC58="",+$B58="United States (2011)"),AND(AC58="",+$B58="Argentina (2012)"),AND(AC58="",+$B58="Armenia (2011)"),AND(AC58="",+$B58="Bolivia (2015)"),AND(AC58="",+$B58="Brazil (2009)"),AND(AC58="",+$B58="Chile (2013)"),AND(AC58="",+$B58="Colombia (2010)"),AND(AC58="",+$B58="Colombia (2014)"),AND(AC58="",+$B58="Costa Rica (2010)"),AND(AC58="",+$B58="Dominican Republic (2013)"),AND(AC58="",+$B58="Ecuador (2011)"),AND(AC58="",+$B58="El Salvador (2015)"),AND(AC58="",+$B58="Ethiopia (2010)"),AND(AC58="",+$B58="Georgia (2013)"),AND(AC58="",+$B58="Ghana (2012)"),AND(AC58="",+$B58="Guatemala (2011)"),AND(AC58="",+$B58="Honduras (2011)"),AND(AC58="",+$B58="Indonesia (2012)"),AND(AC58="",+$B58="Iran (2011)"),AND(AC58="",+$B58="Jordan (2010)"),AND(AC58="",+$B58="Mexico (2010)"),AND(AC58="",+$B58="Mexico (2012)"),AND(AC58="",+$B58="Mexico (2014)"),AND(AC58="",+$B58="Nicaragua (2009)"),AND(AC58="",+$B58="Panama (2016)"),AND(AC58="",+$B58="Paraguay (2014) "),AND(AC58="",+$B58="Peru (2011)"),AND(AC58="",+$B58="Russia (2010)"),AND(AC58="",+$B58="South Africa (2010)"),AND(AC58="",+$B58="Sri Lanka (2009)"),AND(AC58="",+$B58="Tanzania (2011)"),AND(AC58="",+$B58="Tunisia (2010)"),AND(AC58="",+$B58="Uganda (2012)"),AND(AC58="",+$B58="Uruguay (2009)"),AND(AC58="",+$B58="Venezuela (2013)"))</formula>
    </cfRule>
  </conditionalFormatting>
  <conditionalFormatting sqref="AC59:AE59 AG59">
    <cfRule type="expression" dxfId="1256" priority="75">
      <formula>OR(AND(AC59="",+$B59="United States (2011)"),AND(AC59="",+$B59="Argentina (2012)"),AND(AC59="",+$B59="Armenia (2011)"),AND(AC59="",+$B59="Bolivia (2015)"),AND(AC59="",+$B59="Brazil (2009)"),AND(AC59="",+$B59="Chile (2013)"),AND(AC59="",+$B59="Colombia (2010)"),AND(AC59="",+$B59="Colombia (2014)"),AND(AC59="",+$B59="Costa Rica (2010)"),AND(AC59="",+$B59="Dominican Republic (2013)"),AND(AC59="",+$B59="Ecuador (2011)"),AND(AC59="",+$B59="El Salvador (2015)"),AND(AC59="",+$B59="Ethiopia (2010)"),AND(AC59="",+$B59="Georgia (2013)"),AND(AC59="",+$B59="Ghana (2012)"),AND(AC59="",+$B59="Guatemala (2011)"),AND(AC59="",+$B59="Honduras (2011)"),AND(AC59="",+$B59="Indonesia (2012)"),AND(AC59="",+$B59="Iran (2011)"),AND(AC59="",+$B59="Jordan (2010)"),AND(AC59="",+$B59="Mexico (2010)"),AND(AC59="",+$B59="Mexico (2012)"),AND(AC59="",+$B59="Mexico (2014)"),AND(AC59="",+$B59="Nicaragua (2009)"),AND(AC59="",+$B59="Panama (2016)"),AND(AC59="",+$B59="Paraguay (2014) "),AND(AC59="",+$B59="Peru (2011)"),AND(AC59="",+$B59="Russia (2010)"),AND(AC59="",+$B59="South Africa (2010)"),AND(AC59="",+$B59="Sri Lanka (2009)"),AND(AC59="",+$B59="Tanzania (2011)"),AND(AC59="",+$B59="Tunisia (2010)"),AND(AC59="",+$B59="Uganda (2012)"),AND(AC59="",+$B59="Uruguay (2009)"),AND(AC59="",+$B59="Venezuela (2013)"))</formula>
    </cfRule>
  </conditionalFormatting>
  <conditionalFormatting sqref="AB10:AE18 AG10:AG18 AG20:AG23 AB25:AE26 AG25:AG26 AB20:AE23">
    <cfRule type="expression" dxfId="1255" priority="74">
      <formula>OR(AND(AB10="",+$B10="Albania (2015)"),AND(AB10="",+$B10="Croatia (2014)"),AND(AB10="",+$B10="Poland (2014)"),AND(AB10="",+$B10="United States (2011)"),AND(AB10="",+$B10="Argentina (2012)"),AND(AB10="",+$B10="Armenia (2011)"),AND(AB10="",+$B10="Bolivia (2009)"),AND(AB10="",+$B10="Brazil (2009)"),AND(AB10="",+$B10="Chile (2013)"),AND(AB10="",+$B10="Colombia (2010)"),AND(AB10="",+$B10="Colombia (2014)"),AND(AB10="",+$B10="Costa Rica (2010)"),AND(AB10="",+$B10="Dominican Republic (2013)"),AND(AB10="",+$B10="Ecuador (2011)"),AND(AB10="",+$B10="El Salvador (2011)"),AND(AB10="",+$B10="Ethiopia (2010)"),AND(AB10="",+$B10="Georgia (2013)"),AND(AB10="",+$B10="Ghana (2012)"),AND(AB10="",+$B10="Guatemala (2011)"),AND(AB10="",+$B10="Honduras (2011)"),AND(AB10="",+$B10="Indonesia (2012)"),AND(AB10="",+$B10="Iran (2011)"),AND(AB10="",+$B10="Jordan (2010)"),AND(AB10="",+$B10="Mexico (2010)"),AND(AB10="",+$B10="Mexico (2012)"),AND(AB10="",+$B10="Mexico (2014)"),AND(AB10="",+$B10="Nicaragua (2009)"),AND(AB10="",+$B10="Panama (2016)"),AND(AB10="",+$B10="Paraguay (2014) "),AND(AB10="",+$B10="Peru (2009)"),AND(AB10="",+$B10="Peru (2011)"),AND(AB10="",+$B10="Russia (2010)"),AND(AB10="",+$B10="South Africa (2010)"),AND(AB10="",+$B10="Sri Lanka (2009)"),AND(AB10="",+$B10="Tanzania (2011)"),AND(AB10="",+$B10="Tunisia (2010)"),AND(AB10="",+$B10="Uganda (2012)"),AND(AB10="",+$B10="Uruguay (2009)"),AND(AB10="",+$B10="Venezuela (2013)"),AND(AB10="",+$B10="China (2014)"),AND(AB10="",+$B10="India (2011)"))</formula>
    </cfRule>
  </conditionalFormatting>
  <conditionalFormatting sqref="AB58:AE58 AG58">
    <cfRule type="expression" dxfId="1254" priority="73">
      <formula>OR(AND(AB58="",+$B58="United States (2011)"),AND(AB58="",+$B58="Argentina (2012)"),AND(AB58="",+$B58="Armenia (2011)"),AND(AB58="",+$B58="Bolivia (2015)"),AND(AB58="",+$B58="Brazil (2009)"),AND(AB58="",+$B58="Chile (2013)"),AND(AB58="",+$B58="Colombia (2010)"),AND(AB58="",+$B58="Colombia (2014)"),AND(AB58="",+$B58="Costa Rica (2010)"),AND(AB58="",+$B58="Dominican Republic (2013)"),AND(AB58="",+$B58="Ecuador (2011)"),AND(AB58="",+$B58="El Salvador (2015)"),AND(AB58="",+$B58="Ethiopia (2010)"),AND(AB58="",+$B58="Georgia (2013)"),AND(AB58="",+$B58="Ghana (2012)"),AND(AB58="",+$B58="Guatemala (2011)"),AND(AB58="",+$B58="Honduras (2011)"),AND(AB58="",+$B58="Indonesia (2012)"),AND(AB58="",+$B58="Iran (2011)"),AND(AB58="",+$B58="Jordan (2010)"),AND(AB58="",+$B58="Mexico (2010)"),AND(AB58="",+$B58="Mexico (2012)"),AND(AB58="",+$B58="Mexico (2014)"),AND(AB58="",+$B58="Nicaragua (2009)"),AND(AB58="",+$B58="Panama (2016)"),AND(AB58="",+$B58="Paraguay (2014) "),AND(AB58="",+$B58="Peru (2011)"),AND(AB58="",+$B58="Russia (2010)"),AND(AB58="",+$B58="South Africa (2010)"),AND(AB58="",+$B58="Sri Lanka (2009)"),AND(AB58="",+$B58="Tanzania (2011)"),AND(AB58="",+$B58="Tunisia (2010)"),AND(AB58="",+$B58="Uganda (2012)"),AND(AB58="",+$B58="Uruguay (2009)"),AND(AB58="",+$B58="Venezuela (2013)"))</formula>
    </cfRule>
  </conditionalFormatting>
  <conditionalFormatting sqref="AB59:AE59 AG59">
    <cfRule type="expression" dxfId="1253" priority="72">
      <formula>OR(AND(AB59="",+$B59="United States (2011)"),AND(AB59="",+$B59="Argentina (2012)"),AND(AB59="",+$B59="Armenia (2011)"),AND(AB59="",+$B59="Bolivia (2015)"),AND(AB59="",+$B59="Brazil (2009)"),AND(AB59="",+$B59="Chile (2013)"),AND(AB59="",+$B59="Colombia (2010)"),AND(AB59="",+$B59="Colombia (2014)"),AND(AB59="",+$B59="Costa Rica (2010)"),AND(AB59="",+$B59="Dominican Republic (2013)"),AND(AB59="",+$B59="Ecuador (2011)"),AND(AB59="",+$B59="El Salvador (2015)"),AND(AB59="",+$B59="Ethiopia (2010)"),AND(AB59="",+$B59="Georgia (2013)"),AND(AB59="",+$B59="Ghana (2012)"),AND(AB59="",+$B59="Guatemala (2011)"),AND(AB59="",+$B59="Honduras (2011)"),AND(AB59="",+$B59="Indonesia (2012)"),AND(AB59="",+$B59="Iran (2011)"),AND(AB59="",+$B59="Jordan (2010)"),AND(AB59="",+$B59="Mexico (2010)"),AND(AB59="",+$B59="Mexico (2012)"),AND(AB59="",+$B59="Mexico (2014)"),AND(AB59="",+$B59="Nicaragua (2009)"),AND(AB59="",+$B59="Panama (2016)"),AND(AB59="",+$B59="Paraguay (2014) "),AND(AB59="",+$B59="Peru (2011)"),AND(AB59="",+$B59="Russia (2010)"),AND(AB59="",+$B59="South Africa (2010)"),AND(AB59="",+$B59="Sri Lanka (2009)"),AND(AB59="",+$B59="Tanzania (2011)"),AND(AB59="",+$B59="Tunisia (2010)"),AND(AB59="",+$B59="Uganda (2012)"),AND(AB59="",+$B59="Uruguay (2009)"),AND(AB59="",+$B59="Venezuela (2013)"))</formula>
    </cfRule>
  </conditionalFormatting>
  <conditionalFormatting sqref="AN58:AO58">
    <cfRule type="expression" dxfId="1252" priority="65">
      <formula>AND(AN58="",+$B58="Ecuador (2011)")</formula>
    </cfRule>
    <cfRule type="expression" dxfId="1251" priority="66">
      <formula>OR(AND(AN58="",+$B58="Ghana (2012)"),AND(AN58="",+$B58="South Africa (2010)"),AND(AN58="",+$B58="Sri Lanka (2009)"),AND(AN58="",+$B58="Tanzania (2011)"))</formula>
    </cfRule>
    <cfRule type="expression" dxfId="1250" priority="67">
      <formula>OR(AND(AN58="",+$B58="United States (2011)"),AND(AN58="",+$B58="Argentina (2012)"),AND(AN58="",+$B58="Armenia (2011)"),AND(AN58="",+$B58="Bolivia (2015)"),AND(AN58="",+$B58="Brazil (2009)"),AND(AN58="",+$B58="Chile (2013)"),AND(AN58="",+$B58="Colombia (2010)"),AND(AN58="",+$B58="Colombia (2014)"),AND(AN58="",+$B58="Costa Rica (2010)"),AND(AN58="",+$B58="Dominican Republic (2013)"),AND(AN58="",+$B58="El Salvador (2015)"),AND(AN58="",+$B58="Ethiopia (2010)"),AND(AN58="",+$B58="Georgia (2013)"),AND(AN58="",+$B58="Guatemala (2011)"),AND(AN58="",+$B58="Honduras (2011)"),AND(AN58="",+$B58="Indonesia (2012)"),AND(AN58="",+$B58="Iran (2011)"),AND(AN58="",+$B58="Jordan (2010)"),AND(AN58="",+$B58="Mexico (2010)"),AND(AN58="",+$B58="Mexico (2012)"),AND(AN58="",+$B58="Mexico (2014)"),AND(AN58="",+$B58="Nicaragua (2009)"),AND(AN58="",+$B58="Panama (2016)"),AND(AN58="",+$B58="Paraguay (2014) "),AND(AN58="",+$B58="Peru (2011)"),AND(AN58="",+$B58="Russia (2010)"),AND(AN58="",+$B58="Tunisia (2010)"),AND(AN58="",+$B58="Uganda (2012)"),AND(AN58="",+$B58="Uruguay (2009)"),AND(AN58="",+$B58="Venezuela (2013)"))</formula>
    </cfRule>
  </conditionalFormatting>
  <conditionalFormatting sqref="AN59:AO59">
    <cfRule type="expression" dxfId="1249" priority="62">
      <formula>AND(AN59="",+$B59="Ecuador (2011)")</formula>
    </cfRule>
    <cfRule type="expression" dxfId="1248" priority="63">
      <formula>OR(AND(AN59="",+$B59="Ghana (2012)"),AND(AN59="",+$B59="South Africa (2010)"),AND(AN59="",+$B59="Sri Lanka (2009)"),AND(AN59="",+$B59="Tanzania (2011)"))</formula>
    </cfRule>
    <cfRule type="expression" dxfId="1247" priority="64">
      <formula>OR(AND(AN59="",+$B59="United States (2011)"),AND(AN59="",+$B59="Argentina (2012)"),AND(AN59="",+$B59="Armenia (2011)"),AND(AN59="",+$B59="Bolivia (2015)"),AND(AN59="",+$B59="Brazil (2009)"),AND(AN59="",+$B59="Chile (2013)"),AND(AN59="",+$B59="Colombia (2010)"),AND(AN59="",+$B59="Colombia (2014)"),AND(AN59="",+$B59="Costa Rica (2010)"),AND(AN59="",+$B59="Dominican Republic (2013)"),AND(AN59="",+$B59="El Salvador (2015)"),AND(AN59="",+$B59="Ethiopia (2010)"),AND(AN59="",+$B59="Georgia (2013)"),AND(AN59="",+$B59="Guatemala (2011)"),AND(AN59="",+$B59="Honduras (2011)"),AND(AN59="",+$B59="Indonesia (2012)"),AND(AN59="",+$B59="Iran (2011)"),AND(AN59="",+$B59="Jordan (2010)"),AND(AN59="",+$B59="Mexico (2010)"),AND(AN59="",+$B59="Mexico (2012)"),AND(AN59="",+$B59="Mexico (2014)"),AND(AN59="",+$B59="Nicaragua (2009)"),AND(AN59="",+$B59="Panama (2016)"),AND(AN59="",+$B59="Paraguay (2014) "),AND(AN59="",+$B59="Peru (2011)"),AND(AN59="",+$B59="Russia (2010)"),AND(AN59="",+$B59="Tunisia (2010)"),AND(AN59="",+$B59="Uganda (2012)"),AND(AN59="",+$B59="Uruguay (2009)"),AND(AN59="",+$B59="Venezuela (2013)"))</formula>
    </cfRule>
  </conditionalFormatting>
  <conditionalFormatting sqref="AN10:AO14 AN22:AO23 AN38:AO39 AN16:AO18 AN20:AO20 AN25:AO29 AN31:AO36 AN42:AO42 AN44:AO49">
    <cfRule type="expression" dxfId="1246" priority="68">
      <formula>AND(AN10="",+$B10="Ecuador (2011)")</formula>
    </cfRule>
  </conditionalFormatting>
  <conditionalFormatting sqref="AN10:AO14 AN22:AO23 AN38:AO39 AN16:AO18 AN20:AO20 AN25:AO29 AN31:AO36 AN42:AO42 AN44:AO49">
    <cfRule type="expression" dxfId="1245" priority="69">
      <formula>OR(AND(AN10="",+$B10="Ghana (2012)"),AND(AN10="",+$B10="South Africa (2010)"),AND(AN10="",+$B10="Sri Lanka (2009)"),AND(AN10="",+$B10="Tanzania (2011)"))</formula>
    </cfRule>
    <cfRule type="expression" dxfId="1244" priority="70">
      <formula>OR(AND(AN10="",+$B10="Albania (2015)"),AND(AN10="",+$B10="Croatia (2014)"),AND(AN10="",+$B10="Poland (2014)"),AND(AN10="",+$B10="United States (2011)"),AND(AN10="",+$B10="Argentina (2012)"),AND(AN10="",+$B10="Armenia (2011)"),AND(AN10="",+$B10="Bolivia (2009)"),AND(AN10="",+$B10="Brazil (2009)"),AND(AN10="",+$B10="Chile (2013)"),AND(AN10="",+$B10="Colombia (2010)"),AND(AN10="",+$B10="Colombia (2014)"),AND(AN10="",+$B10="Costa Rica (2010)"),AND(AN10="",+$B10="Dominican Republic (2013)"),AND(AN10="",+$B10="El Salvador (2011)"),AND(AN10="",+$B10="Ethiopia (2010)"),AND(AN10="",+$B10="Georgia (2013)"),AND(AN10="",+$B10="Guatemala (2011)"),AND(AN10="",+$B10="Honduras (2011)"),AND(AN10="",+$B10="Indonesia (2012)"),AND(AN10="",+$B10="Iran (2011)"),AND(AN10="",+$B10="Jordan (2010)"),AND(AN10="",+$B10="Mexico (2010)"),AND(AN10="",+$B10="Mexico (2012)"),AND(AN10="",+$B10="Mexico (2014)"),AND(AN10="",+$B10="Nicaragua (2009)"),AND(AN10="",+$B10="Panama (2016)"),AND(AN10="",+$B10="Paraguay (2014) "),AND(AN10="",+$B10="Peru (2009)"),AND(AN10="",+$B10="Peru (2011)"),AND(AN10="",+$B10="Russia (2010)"),AND(AN10="",+$B10="Tunisia (2010)"),AND(AN10="",+$B10="Uganda (2012)"),AND(AN10="",+$B10="Uruguay (2009)"),AND(AN10="",+$B10="Venezuela (2013)"),AND(AN10="",+$B10="China (2014)"),AND(AN10="",+$B10="India (2011)"))</formula>
    </cfRule>
  </conditionalFormatting>
  <conditionalFormatting sqref="AU58 AQ58:AS58">
    <cfRule type="expression" dxfId="1243" priority="55">
      <formula>AND(AQ58="",+$B58="Ecuador (2011)")</formula>
    </cfRule>
    <cfRule type="expression" dxfId="1242" priority="56">
      <formula>OR(AND(AQ58="",+$B58="Ghana (2012)"),AND(AQ58="",+$B58="South Africa (2010)"),AND(AQ58="",+$B58="Sri Lanka (2009)"),AND(AQ58="",+$B58="Tanzania (2011)"))</formula>
    </cfRule>
    <cfRule type="expression" dxfId="1241" priority="57">
      <formula>OR(AND(AQ58="",+$B58="United States (2011)"),AND(AQ58="",+$B58="Argentina (2012)"),AND(AQ58="",+$B58="Armenia (2011)"),AND(AQ58="",+$B58="Bolivia (2015)"),AND(AQ58="",+$B58="Brazil (2009)"),AND(AQ58="",+$B58="Chile (2013)"),AND(AQ58="",+$B58="Colombia (2010)"),AND(AQ58="",+$B58="Colombia (2014)"),AND(AQ58="",+$B58="Costa Rica (2010)"),AND(AQ58="",+$B58="Dominican Republic (2013)"),AND(AQ58="",+$B58="El Salvador (2015)"),AND(AQ58="",+$B58="Ethiopia (2010)"),AND(AQ58="",+$B58="Georgia (2013)"),AND(AQ58="",+$B58="Guatemala (2011)"),AND(AQ58="",+$B58="Honduras (2011)"),AND(AQ58="",+$B58="Indonesia (2012)"),AND(AQ58="",+$B58="Iran (2011)"),AND(AQ58="",+$B58="Jordan (2010)"),AND(AQ58="",+$B58="Mexico (2010)"),AND(AQ58="",+$B58="Mexico (2012)"),AND(AQ58="",+$B58="Mexico (2014)"),AND(AQ58="",+$B58="Nicaragua (2009)"),AND(AQ58="",+$B58="Panama (2016)"),AND(AQ58="",+$B58="Paraguay (2014) "),AND(AQ58="",+$B58="Peru (2011)"),AND(AQ58="",+$B58="Russia (2010)"),AND(AQ58="",+$B58="Tunisia (2010)"),AND(AQ58="",+$B58="Uganda (2012)"),AND(AQ58="",+$B58="Uruguay (2009)"),AND(AQ58="",+$B58="Venezuela (2013)"))</formula>
    </cfRule>
  </conditionalFormatting>
  <conditionalFormatting sqref="AU59 AQ59:AS59">
    <cfRule type="expression" dxfId="1240" priority="52">
      <formula>AND(AQ59="",+$B59="Ecuador (2011)")</formula>
    </cfRule>
    <cfRule type="expression" dxfId="1239" priority="53">
      <formula>OR(AND(AQ59="",+$B59="Ghana (2012)"),AND(AQ59="",+$B59="South Africa (2010)"),AND(AQ59="",+$B59="Sri Lanka (2009)"),AND(AQ59="",+$B59="Tanzania (2011)"))</formula>
    </cfRule>
    <cfRule type="expression" dxfId="1238" priority="54">
      <formula>OR(AND(AQ59="",+$B59="United States (2011)"),AND(AQ59="",+$B59="Argentina (2012)"),AND(AQ59="",+$B59="Armenia (2011)"),AND(AQ59="",+$B59="Bolivia (2015)"),AND(AQ59="",+$B59="Brazil (2009)"),AND(AQ59="",+$B59="Chile (2013)"),AND(AQ59="",+$B59="Colombia (2010)"),AND(AQ59="",+$B59="Colombia (2014)"),AND(AQ59="",+$B59="Costa Rica (2010)"),AND(AQ59="",+$B59="Dominican Republic (2013)"),AND(AQ59="",+$B59="El Salvador (2015)"),AND(AQ59="",+$B59="Ethiopia (2010)"),AND(AQ59="",+$B59="Georgia (2013)"),AND(AQ59="",+$B59="Guatemala (2011)"),AND(AQ59="",+$B59="Honduras (2011)"),AND(AQ59="",+$B59="Indonesia (2012)"),AND(AQ59="",+$B59="Iran (2011)"),AND(AQ59="",+$B59="Jordan (2010)"),AND(AQ59="",+$B59="Mexico (2010)"),AND(AQ59="",+$B59="Mexico (2012)"),AND(AQ59="",+$B59="Mexico (2014)"),AND(AQ59="",+$B59="Nicaragua (2009)"),AND(AQ59="",+$B59="Panama (2016)"),AND(AQ59="",+$B59="Paraguay (2014) "),AND(AQ59="",+$B59="Peru (2011)"),AND(AQ59="",+$B59="Russia (2010)"),AND(AQ59="",+$B59="Tunisia (2010)"),AND(AQ59="",+$B59="Uganda (2012)"),AND(AQ59="",+$B59="Uruguay (2009)"),AND(AQ59="",+$B59="Venezuela (2013)"))</formula>
    </cfRule>
  </conditionalFormatting>
  <conditionalFormatting sqref="AU10:AU14 AU22:AU23 AU38:AU39 AU16:AU18 AQ10:AS14 AQ22:AS23 AQ38:AS39 AQ16:AS18 AQ20:AS20 AU20 AQ25:AS29 AU25:AU29 AU31:AU36 AQ31:AS36 AQ42:AS42 AU42 AU44:AU49 AQ44:AS49">
    <cfRule type="expression" dxfId="1237" priority="58">
      <formula>AND(AQ10="",+$B10="Ecuador (2011)")</formula>
    </cfRule>
  </conditionalFormatting>
  <conditionalFormatting sqref="AU10:AU14 AU22:AU23 AU38:AU39 AU16:AU18 AQ10:AS14 AQ22:AS23 AQ38:AS39 AQ16:AS18 AQ20:AS20 AU20 AQ25:AS29 AU25:AU29 AU31:AU36 AQ31:AS36 AQ42:AS42 AU42 AU44:AU49 AQ44:AS49">
    <cfRule type="expression" dxfId="1236" priority="59">
      <formula>OR(AND(AQ10="",+$B10="Ghana (2012)"),AND(AQ10="",+$B10="South Africa (2010)"),AND(AQ10="",+$B10="Sri Lanka (2009)"),AND(AQ10="",+$B10="Tanzania (2011)"))</formula>
    </cfRule>
    <cfRule type="expression" dxfId="1235" priority="60">
      <formula>OR(AND(AQ10="",+$B10="Albania (2015)"),AND(AQ10="",+$B10="Croatia (2014)"),AND(AQ10="",+$B10="Poland (2014)"),AND(AQ10="",+$B10="United States (2011)"),AND(AQ10="",+$B10="Argentina (2012)"),AND(AQ10="",+$B10="Armenia (2011)"),AND(AQ10="",+$B10="Bolivia (2009)"),AND(AQ10="",+$B10="Brazil (2009)"),AND(AQ10="",+$B10="Chile (2013)"),AND(AQ10="",+$B10="Colombia (2010)"),AND(AQ10="",+$B10="Colombia (2014)"),AND(AQ10="",+$B10="Costa Rica (2010)"),AND(AQ10="",+$B10="Dominican Republic (2013)"),AND(AQ10="",+$B10="El Salvador (2011)"),AND(AQ10="",+$B10="Ethiopia (2010)"),AND(AQ10="",+$B10="Georgia (2013)"),AND(AQ10="",+$B10="Guatemala (2011)"),AND(AQ10="",+$B10="Honduras (2011)"),AND(AQ10="",+$B10="Indonesia (2012)"),AND(AQ10="",+$B10="Iran (2011)"),AND(AQ10="",+$B10="Jordan (2010)"),AND(AQ10="",+$B10="Mexico (2010)"),AND(AQ10="",+$B10="Mexico (2012)"),AND(AQ10="",+$B10="Mexico (2014)"),AND(AQ10="",+$B10="Nicaragua (2009)"),AND(AQ10="",+$B10="Panama (2016)"),AND(AQ10="",+$B10="Paraguay (2014) "),AND(AQ10="",+$B10="Peru (2009)"),AND(AQ10="",+$B10="Peru (2011)"),AND(AQ10="",+$B10="Russia (2010)"),AND(AQ10="",+$B10="Tunisia (2010)"),AND(AQ10="",+$B10="Uganda (2012)"),AND(AQ10="",+$B10="Uruguay (2009)"),AND(AQ10="",+$B10="Venezuela (2013)"),AND(AQ10="",+$B10="China (2014)"),AND(AQ10="",+$B10="India (2011)"))</formula>
    </cfRule>
  </conditionalFormatting>
  <conditionalFormatting sqref="BM58 BD58:BK58 AW58:BB58">
    <cfRule type="expression" dxfId="1234" priority="45">
      <formula>AND(AW58="",+$B58="Ecuador (2011)")</formula>
    </cfRule>
    <cfRule type="expression" dxfId="1233" priority="46">
      <formula>OR(AND(AW58="",+$B58="Ghana (2012)"),AND(AW58="",+$B58="South Africa (2010)"),AND(AW58="",+$B58="Sri Lanka (2009)"),AND(AW58="",+$B58="Tanzania (2011)"))</formula>
    </cfRule>
    <cfRule type="expression" dxfId="1232" priority="47">
      <formula>OR(AND(AW58="",+$B58="United States (2011)"),AND(AW58="",+$B58="Argentina (2012)"),AND(AW58="",+$B58="Armenia (2011)"),AND(AW58="",+$B58="Bolivia (2015)"),AND(AW58="",+$B58="Brazil (2009)"),AND(AW58="",+$B58="Chile (2013)"),AND(AW58="",+$B58="Colombia (2010)"),AND(AW58="",+$B58="Colombia (2014)"),AND(AW58="",+$B58="Costa Rica (2010)"),AND(AW58="",+$B58="Dominican Republic (2013)"),AND(AW58="",+$B58="El Salvador (2015)"),AND(AW58="",+$B58="Ethiopia (2010)"),AND(AW58="",+$B58="Georgia (2013)"),AND(AW58="",+$B58="Guatemala (2011)"),AND(AW58="",+$B58="Honduras (2011)"),AND(AW58="",+$B58="Indonesia (2012)"),AND(AW58="",+$B58="Iran (2011)"),AND(AW58="",+$B58="Jordan (2010)"),AND(AW58="",+$B58="Mexico (2010)"),AND(AW58="",+$B58="Mexico (2012)"),AND(AW58="",+$B58="Mexico (2014)"),AND(AW58="",+$B58="Nicaragua (2009)"),AND(AW58="",+$B58="Panama (2016)"),AND(AW58="",+$B58="Paraguay (2014) "),AND(AW58="",+$B58="Peru (2011)"),AND(AW58="",+$B58="Russia (2010)"),AND(AW58="",+$B58="Tunisia (2010)"),AND(AW58="",+$B58="Uganda (2012)"),AND(AW58="",+$B58="Uruguay (2009)"),AND(AW58="",+$B58="Venezuela (2013)"))</formula>
    </cfRule>
  </conditionalFormatting>
  <conditionalFormatting sqref="BM59 BD59:BK59 AW59:BB59">
    <cfRule type="expression" dxfId="1231" priority="42">
      <formula>AND(AW59="",+$B59="Ecuador (2011)")</formula>
    </cfRule>
    <cfRule type="expression" dxfId="1230" priority="43">
      <formula>OR(AND(AW59="",+$B59="Ghana (2012)"),AND(AW59="",+$B59="South Africa (2010)"),AND(AW59="",+$B59="Sri Lanka (2009)"),AND(AW59="",+$B59="Tanzania (2011)"))</formula>
    </cfRule>
    <cfRule type="expression" dxfId="1229" priority="44">
      <formula>OR(AND(AW59="",+$B59="United States (2011)"),AND(AW59="",+$B59="Argentina (2012)"),AND(AW59="",+$B59="Armenia (2011)"),AND(AW59="",+$B59="Bolivia (2015)"),AND(AW59="",+$B59="Brazil (2009)"),AND(AW59="",+$B59="Chile (2013)"),AND(AW59="",+$B59="Colombia (2010)"),AND(AW59="",+$B59="Colombia (2014)"),AND(AW59="",+$B59="Costa Rica (2010)"),AND(AW59="",+$B59="Dominican Republic (2013)"),AND(AW59="",+$B59="El Salvador (2015)"),AND(AW59="",+$B59="Ethiopia (2010)"),AND(AW59="",+$B59="Georgia (2013)"),AND(AW59="",+$B59="Guatemala (2011)"),AND(AW59="",+$B59="Honduras (2011)"),AND(AW59="",+$B59="Indonesia (2012)"),AND(AW59="",+$B59="Iran (2011)"),AND(AW59="",+$B59="Jordan (2010)"),AND(AW59="",+$B59="Mexico (2010)"),AND(AW59="",+$B59="Mexico (2012)"),AND(AW59="",+$B59="Mexico (2014)"),AND(AW59="",+$B59="Nicaragua (2009)"),AND(AW59="",+$B59="Panama (2016)"),AND(AW59="",+$B59="Paraguay (2014) "),AND(AW59="",+$B59="Peru (2011)"),AND(AW59="",+$B59="Russia (2010)"),AND(AW59="",+$B59="Tunisia (2010)"),AND(AW59="",+$B59="Uganda (2012)"),AND(AW59="",+$B59="Uruguay (2009)"),AND(AW59="",+$B59="Venezuela (2013)"))</formula>
    </cfRule>
  </conditionalFormatting>
  <conditionalFormatting sqref="BM10:BM14 BM22:BM23 BM38:BM39 BM16:BM18 BD10:BK14 BD22:BK23 BD38:BK39 BD16:BK18 AW10:BB14 AW22:BB23 AW38:BB39 AW16:BB18 AW20:BB20 BD20:BK20 BM20 AW25:BB29 BD25:BK29 BM25:BM29 BM31:BM36 BD31:BK36 AW31:BB36 AW42:BB42 BD42:BK42 BM42 BM44:BM49 BD44:BK49 AW44:BB49">
    <cfRule type="expression" dxfId="1228" priority="48">
      <formula>AND(AW10="",+$B10="Ecuador (2011)")</formula>
    </cfRule>
  </conditionalFormatting>
  <conditionalFormatting sqref="BM10:BM14 BM22:BM23 BM38:BM39 BM16:BM18 BD10:BK14 BD22:BK23 BD38:BK39 BD16:BK18 AW10:BB14 AW22:BB23 AW38:BB39 AW16:BB18 AW20:BB20 BD20:BK20 BM20 AW25:BB29 BD25:BK29 BM25:BM29 BM31:BM36 BD31:BK36 AW31:BB36 AW42:BB42 BD42:BK42 BM42 BM44:BM49 BD44:BK49 AW44:BB49">
    <cfRule type="expression" dxfId="1227" priority="49">
      <formula>OR(AND(AW10="",+$B10="Ghana (2012)"),AND(AW10="",+$B10="South Africa (2010)"),AND(AW10="",+$B10="Sri Lanka (2009)"),AND(AW10="",+$B10="Tanzania (2011)"))</formula>
    </cfRule>
    <cfRule type="expression" dxfId="1226" priority="50">
      <formula>OR(AND(AW10="",+$B10="Albania (2015)"),AND(AW10="",+$B10="Croatia (2014)"),AND(AW10="",+$B10="Poland (2014)"),AND(AW10="",+$B10="United States (2011)"),AND(AW10="",+$B10="Argentina (2012)"),AND(AW10="",+$B10="Armenia (2011)"),AND(AW10="",+$B10="Bolivia (2009)"),AND(AW10="",+$B10="Brazil (2009)"),AND(AW10="",+$B10="Chile (2013)"),AND(AW10="",+$B10="Colombia (2010)"),AND(AW10="",+$B10="Colombia (2014)"),AND(AW10="",+$B10="Costa Rica (2010)"),AND(AW10="",+$B10="Dominican Republic (2013)"),AND(AW10="",+$B10="El Salvador (2011)"),AND(AW10="",+$B10="Ethiopia (2010)"),AND(AW10="",+$B10="Georgia (2013)"),AND(AW10="",+$B10="Guatemala (2011)"),AND(AW10="",+$B10="Honduras (2011)"),AND(AW10="",+$B10="Indonesia (2012)"),AND(AW10="",+$B10="Iran (2011)"),AND(AW10="",+$B10="Jordan (2010)"),AND(AW10="",+$B10="Mexico (2010)"),AND(AW10="",+$B10="Mexico (2012)"),AND(AW10="",+$B10="Mexico (2014)"),AND(AW10="",+$B10="Nicaragua (2009)"),AND(AW10="",+$B10="Panama (2016)"),AND(AW10="",+$B10="Paraguay (2014) "),AND(AW10="",+$B10="Peru (2009)"),AND(AW10="",+$B10="Peru (2011)"),AND(AW10="",+$B10="Russia (2010)"),AND(AW10="",+$B10="Tunisia (2010)"),AND(AW10="",+$B10="Uganda (2012)"),AND(AW10="",+$B10="Uruguay (2009)"),AND(AW10="",+$B10="Venezuela (2013)"),AND(AW10="",+$B10="China (2014)"),AND(AW10="",+$B10="India (2011)"))</formula>
    </cfRule>
  </conditionalFormatting>
  <conditionalFormatting sqref="D27:G27">
    <cfRule type="expression" dxfId="1225" priority="40">
      <formula>OR(AND(D27="",+$B27="Croatia (2014)"),AND(D27="",+$B27="Albania (2015)"),AND(D27="",+$B27="Poland (2014)"),AND(D27="",+$B27="Ethiopia (2010)"),AND(D27="",+$B27="Iran (2011)"),AND(D27="",+$B27="Paraguay (2014) "),AND(D27="",+$B27="Uganda (2012)"))</formula>
    </cfRule>
    <cfRule type="expression" dxfId="1224" priority="41">
      <formula>OR(AND(D27="",+$B27="Georgia (2013)"),AND(D27="",+$B27="Ghana (2012)"),AND(D27="",+$B27="South Africa (2010)"),AND(D27="",+$B27="Sri Lanka (2009)"),AND(D27="",+$B27="Tanzania (2011)"))</formula>
    </cfRule>
  </conditionalFormatting>
  <conditionalFormatting sqref="K27:M27">
    <cfRule type="expression" dxfId="1223" priority="38">
      <formula>OR(AND(K27="",+$B27="Croatia (2014)"),AND(K27="",+$B27="Albania (2015)"),AND(K27="",+$B27="Poland (2014)"),AND(K27="",+$B27="Ethiopia (2010)"),AND(K27="",+$B27="Iran (2011)"),AND(K27="",+$B27="Paraguay (2014) "),AND(K27="",+$B27="Uganda (2012)"))</formula>
    </cfRule>
    <cfRule type="expression" dxfId="1222" priority="39">
      <formula>OR(AND(K27="",+$B27="Georgia (2013)"),AND(K27="",+$B27="Ghana (2012)"),AND(K27="",+$B27="South Africa (2010)"),AND(K27="",+$B27="Sri Lanka (2009)"),AND(K27="",+$B27="Tanzania (2011)"))</formula>
    </cfRule>
  </conditionalFormatting>
  <conditionalFormatting sqref="I27">
    <cfRule type="expression" dxfId="1221" priority="36">
      <formula>OR(AND(I27="",+$B27="Croatia (2014)"),AND(I27="",+$B27="Albania (2015)"),AND(I27="",+$B27="Poland (2014)"),AND(I27="",+$B27="Ethiopia (2010)"),AND(I27="",+$B27="Iran (2011)"),AND(I27="",+$B27="Paraguay (2014) "),AND(I27="",+$B27="Uganda (2012)"))</formula>
    </cfRule>
    <cfRule type="expression" dxfId="1220" priority="37">
      <formula>OR(AND(I27="",+$B27="Georgia (2013)"),AND(I27="",+$B27="Ghana (2012)"),AND(I27="",+$B27="South Africa (2010)"),AND(I27="",+$B27="Sri Lanka (2009)"),AND(I27="",+$B27="Tanzania (2011)"))</formula>
    </cfRule>
  </conditionalFormatting>
  <conditionalFormatting sqref="O27 Q27:V27">
    <cfRule type="expression" dxfId="1219" priority="34">
      <formula>OR(AND(O27="",+$B27="Croatia (2014)"),AND(O27="",+$B27="Albania (2015)"),AND(O27="",+$B27="Poland (2014)"),AND(O27="",+$B27="Ethiopia (2010)"),AND(O27="",+$B27="Iran (2011)"),AND(O27="",+$B27="Paraguay (2014) "),AND(O27="",+$B27="Uganda (2012)"))</formula>
    </cfRule>
    <cfRule type="expression" dxfId="1218" priority="35">
      <formula>OR(AND(O27="",+$B27="Georgia (2013)"),AND(O27="",+$B27="Ghana (2012)"),AND(O27="",+$B27="South Africa (2010)"),AND(O27="",+$B27="Sri Lanka (2009)"),AND(O27="",+$B27="Tanzania (2011)"))</formula>
    </cfRule>
  </conditionalFormatting>
  <conditionalFormatting sqref="X27:AE27 AG27">
    <cfRule type="expression" dxfId="1217" priority="32">
      <formula>OR(AND(X27="",+$B27="Croatia (2014)"),AND(X27="",+$B27="Albania (2015)"),AND(X27="",+$B27="Poland (2014)"),AND(X27="",+$B27="Ethiopia (2010)"),AND(X27="",+$B27="Iran (2011)"),AND(X27="",+$B27="Paraguay (2014) "),AND(X27="",+$B27="Uganda (2012)"))</formula>
    </cfRule>
    <cfRule type="expression" dxfId="1216" priority="33">
      <formula>OR(AND(X27="",+$B27="Georgia (2013)"),AND(X27="",+$B27="Ghana (2012)"),AND(X27="",+$B27="South Africa (2010)"),AND(X27="",+$B27="Sri Lanka (2009)"),AND(X27="",+$B27="Tanzania (2011)"))</formula>
    </cfRule>
  </conditionalFormatting>
  <conditionalFormatting sqref="D56:G56 R56:V56 AI56:AL56 AN56:AO56 AU56 AQ56:AS56 BM56 AW56:BB56 BD56:BK56 D43:G43 R43:V43 AI43:AL43 AN43:AO43 AU43 AQ43:AS43 BM43 AW43:BB43 BD43:BK43 D40:G41 R40:V41 AI40:AL41 AN40:AO41 AU40:AU41 AQ40:AS41 BM40:BM41 AW40:BB41 BD40:BK41 D30:G30 R30:V30 AI30:AL30 AN30:AO30 AU30 AQ30:AS30 BM30 AW30:BB30 BD30:BK30 D24:G24 R24:V24 AI24:AL24 AN24:AO24 AU24 AQ24:AS24 BM24 AW24:BB24 BD24:BK24 D19:G19 R19:V19 AI19:AL19 AN19:AO19 AU19 AQ19:AS19 BM19 AW19:BB19 BD19:BK19">
    <cfRule type="expression" dxfId="1215" priority="31">
      <formula>OR(AND(D19="",+$B19="Albania (2015)"),AND(D19="",+$B19="Croatia (2014)"),AND(D19="",+$B19="Poland (2014)"),AND(D19="",+$B19="United States (2011)"),AND(D19="",+$B19="Argentina (2012)"),AND(D19="",+$B19="Armenia (2011)"),AND(D19="",+$B19="Bolivia (2009)"),AND(D19="",+$B19="Brazil (2009)"),AND(D19="",+$B19="Chile (2013)"),AND(D19="",+$B19="Colombia (2010)"),AND(D19="",+$B19="Colombia (2014)"),AND(D19="",+$B19="Costa Rica (2010)"),AND(D19="",+$B19="Dominican Republic (2013)"),AND(D19="",+$B19="Ecuador (2011)"),AND(D19="",+$B19="El Salvador (2011)"),AND(D19="",+$B19="Ethiopia (2010)"),AND(D19="",+$B19="Georgia (2013)"),AND(D19="",+$B19="Ghana (2012)"),AND(D19="",+$B19="Guatemala (2011)"),AND(D19="",+$B19="Honduras (2011)"),AND(D19="",+$B19="Indonesia (2012)"),AND(D19="",+$B19="Iran (2011)"),AND(D19="",+$B19="Jordan (2010)"),AND(D19="",+$B19="Mexico (2010)"),AND(D19="",+$B19="Mexico (2012)"),AND(D19="",+$B19="Mexico (2014)"),AND(D19="",+$B19="Nicaragua (2009)"),AND(D19="",+$B19="Panama (2016)"),AND(D19="",+$B19="Paraguay (2014) "),AND(D19="",+$B19="Peru (2009)"),AND(D19="",+$B19="Peru (2011)"),AND(D19="",+$B19="Russia (2010)"),AND(D19="",+$B19="South Africa (2010)"),AND(D19="",+$B19="Sri Lanka (2009)"),AND(D19="",+$B19="Tanzania (2011)"),AND(D19="",+$B19="Tunisia (2010)"),AND(D19="",+$B19="Uganda (2012)"),AND(D19="",+$B19="Uruguay (2009)"),AND(D19="",+$B19="Venezuela (2013)"),AND(D19="",+$B19="China (2014)"),AND(D19="",+$B19="India (2011)"))</formula>
    </cfRule>
  </conditionalFormatting>
  <conditionalFormatting sqref="AI56:AL56 AI43:AL43 AI40:AL41 AI30:AL30 AI24:AL24 AI19:AL19">
    <cfRule type="expression" dxfId="1214" priority="28">
      <formula>AND(AI19="",+$B19="Ecuador (2011)")</formula>
    </cfRule>
  </conditionalFormatting>
  <conditionalFormatting sqref="AI56:AL56 AI43:AL43 AI40:AL41 AI30:AL30 AI24:AL24 AI19:AL19">
    <cfRule type="expression" dxfId="1213" priority="29">
      <formula>OR(AND(AI19="",+$B19="Ghana (2012)"),AND(AI19="",+$B19="South Africa (2010)"),AND(AI19="",+$B19="Sri Lanka (2009)"),AND(AI19="",+$B19="Tanzania (2011)"))</formula>
    </cfRule>
    <cfRule type="expression" dxfId="1212" priority="30">
      <formula>OR(AND(AI19="",+$B19="Albania (2015)"),AND(AI19="",+$B19="Croatia (2014)"),AND(AI19="",+$B19="Poland (2014)"),AND(AI19="",+$B19="United States (2011)"),AND(AI19="",+$B19="Argentina (2012)"),AND(AI19="",+$B19="Armenia (2011)"),AND(AI19="",+$B19="Bolivia (2009)"),AND(AI19="",+$B19="Brazil (2009)"),AND(AI19="",+$B19="Chile (2013)"),AND(AI19="",+$B19="Colombia (2010)"),AND(AI19="",+$B19="Colombia (2014)"),AND(AI19="",+$B19="Costa Rica (2010)"),AND(AI19="",+$B19="Dominican Republic (2013)"),AND(AI19="",+$B19="El Salvador (2011)"),AND(AI19="",+$B19="Ethiopia (2010)"),AND(AI19="",+$B19="Georgia (2013)"),AND(AI19="",+$B19="Guatemala (2011)"),AND(AI19="",+$B19="Honduras (2011)"),AND(AI19="",+$B19="Indonesia (2012)"),AND(AI19="",+$B19="Iran (2011)"),AND(AI19="",+$B19="Jordan (2010)"),AND(AI19="",+$B19="Mexico (2010)"),AND(AI19="",+$B19="Mexico (2012)"),AND(AI19="",+$B19="Mexico (2014)"),AND(AI19="",+$B19="Nicaragua (2009)"),AND(AI19="",+$B19="Panama (2016)"),AND(AI19="",+$B19="Paraguay (2014) "),AND(AI19="",+$B19="Peru (2009)"),AND(AI19="",+$B19="Peru (2011)"),AND(AI19="",+$B19="Russia (2010)"),AND(AI19="",+$B19="Tunisia (2010)"),AND(AI19="",+$B19="Uganda (2012)"),AND(AI19="",+$B19="Uruguay (2009)"),AND(AI19="",+$B19="Venezuela (2013)"),AND(AI19="",+$B19="China (2014)"),AND(AI19="",+$B19="India (2011)"))</formula>
    </cfRule>
  </conditionalFormatting>
  <conditionalFormatting sqref="K56:M56 K43:M43 K40:M41 K30:M30 K24:M24 K19:M19">
    <cfRule type="expression" dxfId="1211" priority="27">
      <formula>OR(AND(K19="",+$B19="Albania (2015)"),AND(K19="",+$B19="Croatia (2014)"),AND(K19="",+$B19="Poland (2014)"),AND(K19="",+$B19="United States (2011)"),AND(K19="",+$B19="Argentina (2012)"),AND(K19="",+$B19="Armenia (2011)"),AND(K19="",+$B19="Bolivia (2009)"),AND(K19="",+$B19="Brazil (2009)"),AND(K19="",+$B19="Chile (2013)"),AND(K19="",+$B19="Colombia (2010)"),AND(K19="",+$B19="Colombia (2014)"),AND(K19="",+$B19="Costa Rica (2010)"),AND(K19="",+$B19="Dominican Republic (2013)"),AND(K19="",+$B19="Ecuador (2011)"),AND(K19="",+$B19="El Salvador (2011)"),AND(K19="",+$B19="Ethiopia (2010)"),AND(K19="",+$B19="Georgia (2013)"),AND(K19="",+$B19="Ghana (2012)"),AND(K19="",+$B19="Guatemala (2011)"),AND(K19="",+$B19="Honduras (2011)"),AND(K19="",+$B19="Indonesia (2012)"),AND(K19="",+$B19="Iran (2011)"),AND(K19="",+$B19="Jordan (2010)"),AND(K19="",+$B19="Mexico (2010)"),AND(K19="",+$B19="Mexico (2012)"),AND(K19="",+$B19="Mexico (2014)"),AND(K19="",+$B19="Nicaragua (2009)"),AND(K19="",+$B19="Panama (2016)"),AND(K19="",+$B19="Paraguay (2014) "),AND(K19="",+$B19="Peru (2009)"),AND(K19="",+$B19="Peru (2011)"),AND(K19="",+$B19="Russia (2010)"),AND(K19="",+$B19="South Africa (2010)"),AND(K19="",+$B19="Sri Lanka (2009)"),AND(K19="",+$B19="Tanzania (2011)"),AND(K19="",+$B19="Tunisia (2010)"),AND(K19="",+$B19="Uganda (2012)"),AND(K19="",+$B19="Uruguay (2009)"),AND(K19="",+$B19="Venezuela (2013)"),AND(K19="",+$B19="China (2014)"),AND(K19="",+$B19="India (2011)"))</formula>
    </cfRule>
  </conditionalFormatting>
  <conditionalFormatting sqref="I56 I43 I40:I41 I30 I24 I19">
    <cfRule type="expression" dxfId="1210" priority="26">
      <formula>OR(AND(I19="",+$B19="Albania (2015)"),AND(I19="",+$B19="Croatia (2014)"),AND(I19="",+$B19="Poland (2014)"),AND(I19="",+$B19="United States (2011)"),AND(I19="",+$B19="Argentina (2012)"),AND(I19="",+$B19="Armenia (2011)"),AND(I19="",+$B19="Bolivia (2009)"),AND(I19="",+$B19="Brazil (2009)"),AND(I19="",+$B19="Chile (2013)"),AND(I19="",+$B19="Colombia (2010)"),AND(I19="",+$B19="Colombia (2014)"),AND(I19="",+$B19="Costa Rica (2010)"),AND(I19="",+$B19="Dominican Republic (2013)"),AND(I19="",+$B19="Ecuador (2011)"),AND(I19="",+$B19="El Salvador (2011)"),AND(I19="",+$B19="Ethiopia (2010)"),AND(I19="",+$B19="Georgia (2013)"),AND(I19="",+$B19="Ghana (2012)"),AND(I19="",+$B19="Guatemala (2011)"),AND(I19="",+$B19="Honduras (2011)"),AND(I19="",+$B19="Indonesia (2012)"),AND(I19="",+$B19="Iran (2011)"),AND(I19="",+$B19="Jordan (2010)"),AND(I19="",+$B19="Mexico (2010)"),AND(I19="",+$B19="Mexico (2012)"),AND(I19="",+$B19="Mexico (2014)"),AND(I19="",+$B19="Nicaragua (2009)"),AND(I19="",+$B19="Panama (2016)"),AND(I19="",+$B19="Paraguay (2014) "),AND(I19="",+$B19="Peru (2009)"),AND(I19="",+$B19="Peru (2011)"),AND(I19="",+$B19="Russia (2010)"),AND(I19="",+$B19="South Africa (2010)"),AND(I19="",+$B19="Sri Lanka (2009)"),AND(I19="",+$B19="Tanzania (2011)"),AND(I19="",+$B19="Tunisia (2010)"),AND(I19="",+$B19="Uganda (2012)"),AND(I19="",+$B19="Uruguay (2009)"),AND(I19="",+$B19="Venezuela (2013)"),AND(I19="",+$B19="China (2014)"),AND(I19="",+$B19="India (2011)"))</formula>
    </cfRule>
  </conditionalFormatting>
  <conditionalFormatting sqref="O56 O43 O40:O41 O30 O24 O19">
    <cfRule type="expression" dxfId="1209" priority="25">
      <formula>OR(AND(O19="",+$B19="Albania (2015)"),AND(O19="",+$B19="Croatia (2014)"),AND(O19="",+$B19="Poland (2014)"),AND(O19="",+$B19="United States (2011)"),AND(O19="",+$B19="Argentina (2012)"),AND(O19="",+$B19="Armenia (2011)"),AND(O19="",+$B19="Bolivia (2009)"),AND(O19="",+$B19="Brazil (2009)"),AND(O19="",+$B19="Chile (2013)"),AND(O19="",+$B19="Colombia (2010)"),AND(O19="",+$B19="Colombia (2014)"),AND(O19="",+$B19="Costa Rica (2010)"),AND(O19="",+$B19="Dominican Republic (2013)"),AND(O19="",+$B19="Ecuador (2011)"),AND(O19="",+$B19="El Salvador (2011)"),AND(O19="",+$B19="Ethiopia (2010)"),AND(O19="",+$B19="Georgia (2013)"),AND(O19="",+$B19="Ghana (2012)"),AND(O19="",+$B19="Guatemala (2011)"),AND(O19="",+$B19="Honduras (2011)"),AND(O19="",+$B19="Indonesia (2012)"),AND(O19="",+$B19="Iran (2011)"),AND(O19="",+$B19="Jordan (2010)"),AND(O19="",+$B19="Mexico (2010)"),AND(O19="",+$B19="Mexico (2012)"),AND(O19="",+$B19="Mexico (2014)"),AND(O19="",+$B19="Nicaragua (2009)"),AND(O19="",+$B19="Panama (2016)"),AND(O19="",+$B19="Paraguay (2014) "),AND(O19="",+$B19="Peru (2009)"),AND(O19="",+$B19="Peru (2011)"),AND(O19="",+$B19="Russia (2010)"),AND(O19="",+$B19="South Africa (2010)"),AND(O19="",+$B19="Sri Lanka (2009)"),AND(O19="",+$B19="Tanzania (2011)"),AND(O19="",+$B19="Tunisia (2010)"),AND(O19="",+$B19="Uganda (2012)"),AND(O19="",+$B19="Uruguay (2009)"),AND(O19="",+$B19="Venezuela (2013)"),AND(O19="",+$B19="China (2014)"),AND(O19="",+$B19="India (2011)"))</formula>
    </cfRule>
  </conditionalFormatting>
  <conditionalFormatting sqref="Q56:V56 Q43:V43 Q40:V41 Q30:V30 Q24:V24 Q19:V19">
    <cfRule type="expression" dxfId="1208" priority="24">
      <formula>OR(AND(Q19="",+$B19="Albania (2015)"),AND(Q19="",+$B19="Croatia (2014)"),AND(Q19="",+$B19="Poland (2014)"),AND(Q19="",+$B19="United States (2011)"),AND(Q19="",+$B19="Argentina (2012)"),AND(Q19="",+$B19="Armenia (2011)"),AND(Q19="",+$B19="Bolivia (2009)"),AND(Q19="",+$B19="Brazil (2009)"),AND(Q19="",+$B19="Chile (2013)"),AND(Q19="",+$B19="Colombia (2010)"),AND(Q19="",+$B19="Colombia (2014)"),AND(Q19="",+$B19="Costa Rica (2010)"),AND(Q19="",+$B19="Dominican Republic (2013)"),AND(Q19="",+$B19="Ecuador (2011)"),AND(Q19="",+$B19="El Salvador (2011)"),AND(Q19="",+$B19="Ethiopia (2010)"),AND(Q19="",+$B19="Georgia (2013)"),AND(Q19="",+$B19="Ghana (2012)"),AND(Q19="",+$B19="Guatemala (2011)"),AND(Q19="",+$B19="Honduras (2011)"),AND(Q19="",+$B19="Indonesia (2012)"),AND(Q19="",+$B19="Iran (2011)"),AND(Q19="",+$B19="Jordan (2010)"),AND(Q19="",+$B19="Mexico (2010)"),AND(Q19="",+$B19="Mexico (2012)"),AND(Q19="",+$B19="Mexico (2014)"),AND(Q19="",+$B19="Nicaragua (2009)"),AND(Q19="",+$B19="Panama (2016)"),AND(Q19="",+$B19="Paraguay (2014) "),AND(Q19="",+$B19="Peru (2009)"),AND(Q19="",+$B19="Peru (2011)"),AND(Q19="",+$B19="Russia (2010)"),AND(Q19="",+$B19="South Africa (2010)"),AND(Q19="",+$B19="Sri Lanka (2009)"),AND(Q19="",+$B19="Tanzania (2011)"),AND(Q19="",+$B19="Tunisia (2010)"),AND(Q19="",+$B19="Uganda (2012)"),AND(Q19="",+$B19="Uruguay (2009)"),AND(Q19="",+$B19="Venezuela (2013)"),AND(Q19="",+$B19="China (2014)"),AND(Q19="",+$B19="India (2011)"))</formula>
    </cfRule>
  </conditionalFormatting>
  <conditionalFormatting sqref="Y56:Z56 Y43:Z43 Y40:Z41 Y30:Z30 Y24:Z24 Y19:Z19">
    <cfRule type="expression" dxfId="1207" priority="23">
      <formula>OR(AND(Y19="",+$B19="Albania (2015)"),AND(Y19="",+$B19="Croatia (2014)"),AND(Y19="",+$B19="Poland (2014)"),AND(Y19="",+$B19="United States (2011)"),AND(Y19="",+$B19="Argentina (2012)"),AND(Y19="",+$B19="Armenia (2011)"),AND(Y19="",+$B19="Bolivia (2009)"),AND(Y19="",+$B19="Brazil (2009)"),AND(Y19="",+$B19="Chile (2013)"),AND(Y19="",+$B19="Colombia (2010)"),AND(Y19="",+$B19="Colombia (2014)"),AND(Y19="",+$B19="Costa Rica (2010)"),AND(Y19="",+$B19="Dominican Republic (2013)"),AND(Y19="",+$B19="Ecuador (2011)"),AND(Y19="",+$B19="El Salvador (2011)"),AND(Y19="",+$B19="Ethiopia (2010)"),AND(Y19="",+$B19="Georgia (2013)"),AND(Y19="",+$B19="Ghana (2012)"),AND(Y19="",+$B19="Guatemala (2011)"),AND(Y19="",+$B19="Honduras (2011)"),AND(Y19="",+$B19="Indonesia (2012)"),AND(Y19="",+$B19="Iran (2011)"),AND(Y19="",+$B19="Jordan (2010)"),AND(Y19="",+$B19="Mexico (2010)"),AND(Y19="",+$B19="Mexico (2012)"),AND(Y19="",+$B19="Mexico (2014)"),AND(Y19="",+$B19="Nicaragua (2009)"),AND(Y19="",+$B19="Panama (2016)"),AND(Y19="",+$B19="Paraguay (2014) "),AND(Y19="",+$B19="Peru (2009)"),AND(Y19="",+$B19="Peru (2011)"),AND(Y19="",+$B19="Russia (2010)"),AND(Y19="",+$B19="South Africa (2010)"),AND(Y19="",+$B19="Sri Lanka (2009)"),AND(Y19="",+$B19="Tanzania (2011)"),AND(Y19="",+$B19="Tunisia (2010)"),AND(Y19="",+$B19="Uganda (2012)"),AND(Y19="",+$B19="Uruguay (2009)"),AND(Y19="",+$B19="Venezuela (2013)"),AND(Y19="",+$B19="China (2014)"),AND(Y19="",+$B19="India (2011)"))</formula>
    </cfRule>
  </conditionalFormatting>
  <conditionalFormatting sqref="X56:Z56 X43:Z43 X40:Z41 X30:Z30 X24:Z24 X19:Z19">
    <cfRule type="expression" dxfId="1206" priority="22">
      <formula>OR(AND(X19="",+$B19="Albania (2015)"),AND(X19="",+$B19="Croatia (2014)"),AND(X19="",+$B19="Poland (2014)"),AND(X19="",+$B19="United States (2011)"),AND(X19="",+$B19="Argentina (2012)"),AND(X19="",+$B19="Armenia (2011)"),AND(X19="",+$B19="Bolivia (2009)"),AND(X19="",+$B19="Brazil (2009)"),AND(X19="",+$B19="Chile (2013)"),AND(X19="",+$B19="Colombia (2010)"),AND(X19="",+$B19="Colombia (2014)"),AND(X19="",+$B19="Costa Rica (2010)"),AND(X19="",+$B19="Dominican Republic (2013)"),AND(X19="",+$B19="Ecuador (2011)"),AND(X19="",+$B19="El Salvador (2011)"),AND(X19="",+$B19="Ethiopia (2010)"),AND(X19="",+$B19="Georgia (2013)"),AND(X19="",+$B19="Ghana (2012)"),AND(X19="",+$B19="Guatemala (2011)"),AND(X19="",+$B19="Honduras (2011)"),AND(X19="",+$B19="Indonesia (2012)"),AND(X19="",+$B19="Iran (2011)"),AND(X19="",+$B19="Jordan (2010)"),AND(X19="",+$B19="Mexico (2010)"),AND(X19="",+$B19="Mexico (2012)"),AND(X19="",+$B19="Mexico (2014)"),AND(X19="",+$B19="Nicaragua (2009)"),AND(X19="",+$B19="Panama (2016)"),AND(X19="",+$B19="Paraguay (2014) "),AND(X19="",+$B19="Peru (2009)"),AND(X19="",+$B19="Peru (2011)"),AND(X19="",+$B19="Russia (2010)"),AND(X19="",+$B19="South Africa (2010)"),AND(X19="",+$B19="Sri Lanka (2009)"),AND(X19="",+$B19="Tanzania (2011)"),AND(X19="",+$B19="Tunisia (2010)"),AND(X19="",+$B19="Uganda (2012)"),AND(X19="",+$B19="Uruguay (2009)"),AND(X19="",+$B19="Venezuela (2013)"),AND(X19="",+$B19="China (2014)"),AND(X19="",+$B19="India (2011)"))</formula>
    </cfRule>
  </conditionalFormatting>
  <conditionalFormatting sqref="AA56 AA43 AA40:AA41 AA30 AA24 AA19">
    <cfRule type="expression" dxfId="1205" priority="21">
      <formula>OR(AND(AA19="",+$B19="Albania (2015)"),AND(AA19="",+$B19="Croatia (2014)"),AND(AA19="",+$B19="Poland (2014)"),AND(AA19="",+$B19="United States (2011)"),AND(AA19="",+$B19="Argentina (2012)"),AND(AA19="",+$B19="Armenia (2011)"),AND(AA19="",+$B19="Bolivia (2009)"),AND(AA19="",+$B19="Brazil (2009)"),AND(AA19="",+$B19="Chile (2013)"),AND(AA19="",+$B19="Colombia (2010)"),AND(AA19="",+$B19="Colombia (2014)"),AND(AA19="",+$B19="Costa Rica (2010)"),AND(AA19="",+$B19="Dominican Republic (2013)"),AND(AA19="",+$B19="Ecuador (2011)"),AND(AA19="",+$B19="El Salvador (2011)"),AND(AA19="",+$B19="Ethiopia (2010)"),AND(AA19="",+$B19="Georgia (2013)"),AND(AA19="",+$B19="Ghana (2012)"),AND(AA19="",+$B19="Guatemala (2011)"),AND(AA19="",+$B19="Honduras (2011)"),AND(AA19="",+$B19="Indonesia (2012)"),AND(AA19="",+$B19="Iran (2011)"),AND(AA19="",+$B19="Jordan (2010)"),AND(AA19="",+$B19="Mexico (2010)"),AND(AA19="",+$B19="Mexico (2012)"),AND(AA19="",+$B19="Mexico (2014)"),AND(AA19="",+$B19="Nicaragua (2009)"),AND(AA19="",+$B19="Panama (2016)"),AND(AA19="",+$B19="Paraguay (2014) "),AND(AA19="",+$B19="Peru (2009)"),AND(AA19="",+$B19="Peru (2011)"),AND(AA19="",+$B19="Russia (2010)"),AND(AA19="",+$B19="South Africa (2010)"),AND(AA19="",+$B19="Sri Lanka (2009)"),AND(AA19="",+$B19="Tanzania (2011)"),AND(AA19="",+$B19="Tunisia (2010)"),AND(AA19="",+$B19="Uganda (2012)"),AND(AA19="",+$B19="Uruguay (2009)"),AND(AA19="",+$B19="Venezuela (2013)"),AND(AA19="",+$B19="China (2014)"),AND(AA19="",+$B19="India (2011)"))</formula>
    </cfRule>
  </conditionalFormatting>
  <conditionalFormatting sqref="AC56:AE56 AG56 AC43:AE43 AG43 AC40:AE41 AG40:AG41 AC30:AE30 AG30 AC24:AE24 AG24 AC19:AE19 AG19">
    <cfRule type="expression" dxfId="1204" priority="20">
      <formula>OR(AND(AC19="",+$B19="Albania (2015)"),AND(AC19="",+$B19="Croatia (2014)"),AND(AC19="",+$B19="Poland (2014)"),AND(AC19="",+$B19="United States (2011)"),AND(AC19="",+$B19="Argentina (2012)"),AND(AC19="",+$B19="Armenia (2011)"),AND(AC19="",+$B19="Bolivia (2009)"),AND(AC19="",+$B19="Brazil (2009)"),AND(AC19="",+$B19="Chile (2013)"),AND(AC19="",+$B19="Colombia (2010)"),AND(AC19="",+$B19="Colombia (2014)"),AND(AC19="",+$B19="Costa Rica (2010)"),AND(AC19="",+$B19="Dominican Republic (2013)"),AND(AC19="",+$B19="Ecuador (2011)"),AND(AC19="",+$B19="El Salvador (2011)"),AND(AC19="",+$B19="Ethiopia (2010)"),AND(AC19="",+$B19="Georgia (2013)"),AND(AC19="",+$B19="Ghana (2012)"),AND(AC19="",+$B19="Guatemala (2011)"),AND(AC19="",+$B19="Honduras (2011)"),AND(AC19="",+$B19="Indonesia (2012)"),AND(AC19="",+$B19="Iran (2011)"),AND(AC19="",+$B19="Jordan (2010)"),AND(AC19="",+$B19="Mexico (2010)"),AND(AC19="",+$B19="Mexico (2012)"),AND(AC19="",+$B19="Mexico (2014)"),AND(AC19="",+$B19="Nicaragua (2009)"),AND(AC19="",+$B19="Panama (2016)"),AND(AC19="",+$B19="Paraguay (2014) "),AND(AC19="",+$B19="Peru (2009)"),AND(AC19="",+$B19="Peru (2011)"),AND(AC19="",+$B19="Russia (2010)"),AND(AC19="",+$B19="South Africa (2010)"),AND(AC19="",+$B19="Sri Lanka (2009)"),AND(AC19="",+$B19="Tanzania (2011)"),AND(AC19="",+$B19="Tunisia (2010)"),AND(AC19="",+$B19="Uganda (2012)"),AND(AC19="",+$B19="Uruguay (2009)"),AND(AC19="",+$B19="Venezuela (2013)"),AND(AC19="",+$B19="China (2014)"),AND(AC19="",+$B19="India (2011)"))</formula>
    </cfRule>
  </conditionalFormatting>
  <conditionalFormatting sqref="AB56:AE56 AG56 AB43:AE43 AG43 AB40:AE41 AG40:AG41 AB30:AE30 AG30 AB24:AE24 AG24 AB19:AE19 AG19">
    <cfRule type="expression" dxfId="1203" priority="19">
      <formula>OR(AND(AB19="",+$B19="Albania (2015)"),AND(AB19="",+$B19="Croatia (2014)"),AND(AB19="",+$B19="Poland (2014)"),AND(AB19="",+$B19="United States (2011)"),AND(AB19="",+$B19="Argentina (2012)"),AND(AB19="",+$B19="Armenia (2011)"),AND(AB19="",+$B19="Bolivia (2009)"),AND(AB19="",+$B19="Brazil (2009)"),AND(AB19="",+$B19="Chile (2013)"),AND(AB19="",+$B19="Colombia (2010)"),AND(AB19="",+$B19="Colombia (2014)"),AND(AB19="",+$B19="Costa Rica (2010)"),AND(AB19="",+$B19="Dominican Republic (2013)"),AND(AB19="",+$B19="Ecuador (2011)"),AND(AB19="",+$B19="El Salvador (2011)"),AND(AB19="",+$B19="Ethiopia (2010)"),AND(AB19="",+$B19="Georgia (2013)"),AND(AB19="",+$B19="Ghana (2012)"),AND(AB19="",+$B19="Guatemala (2011)"),AND(AB19="",+$B19="Honduras (2011)"),AND(AB19="",+$B19="Indonesia (2012)"),AND(AB19="",+$B19="Iran (2011)"),AND(AB19="",+$B19="Jordan (2010)"),AND(AB19="",+$B19="Mexico (2010)"),AND(AB19="",+$B19="Mexico (2012)"),AND(AB19="",+$B19="Mexico (2014)"),AND(AB19="",+$B19="Nicaragua (2009)"),AND(AB19="",+$B19="Panama (2016)"),AND(AB19="",+$B19="Paraguay (2014) "),AND(AB19="",+$B19="Peru (2009)"),AND(AB19="",+$B19="Peru (2011)"),AND(AB19="",+$B19="Russia (2010)"),AND(AB19="",+$B19="South Africa (2010)"),AND(AB19="",+$B19="Sri Lanka (2009)"),AND(AB19="",+$B19="Tanzania (2011)"),AND(AB19="",+$B19="Tunisia (2010)"),AND(AB19="",+$B19="Uganda (2012)"),AND(AB19="",+$B19="Uruguay (2009)"),AND(AB19="",+$B19="Venezuela (2013)"),AND(AB19="",+$B19="China (2014)"),AND(AB19="",+$B19="India (2011)"))</formula>
    </cfRule>
  </conditionalFormatting>
  <conditionalFormatting sqref="AN56:AO56 AN43:AO43 AN40:AO41 AN30:AO30 AN24:AO24 AN19:AO19">
    <cfRule type="expression" dxfId="1202" priority="16">
      <formula>AND(AN19="",+$B19="Ecuador (2011)")</formula>
    </cfRule>
  </conditionalFormatting>
  <conditionalFormatting sqref="AN56:AO56 AN43:AO43 AN40:AO41 AN30:AO30 AN24:AO24 AN19:AO19">
    <cfRule type="expression" dxfId="1201" priority="17">
      <formula>OR(AND(AN19="",+$B19="Ghana (2012)"),AND(AN19="",+$B19="South Africa (2010)"),AND(AN19="",+$B19="Sri Lanka (2009)"),AND(AN19="",+$B19="Tanzania (2011)"))</formula>
    </cfRule>
    <cfRule type="expression" dxfId="1200" priority="18">
      <formula>OR(AND(AN19="",+$B19="Albania (2015)"),AND(AN19="",+$B19="Croatia (2014)"),AND(AN19="",+$B19="Poland (2014)"),AND(AN19="",+$B19="United States (2011)"),AND(AN19="",+$B19="Argentina (2012)"),AND(AN19="",+$B19="Armenia (2011)"),AND(AN19="",+$B19="Bolivia (2009)"),AND(AN19="",+$B19="Brazil (2009)"),AND(AN19="",+$B19="Chile (2013)"),AND(AN19="",+$B19="Colombia (2010)"),AND(AN19="",+$B19="Colombia (2014)"),AND(AN19="",+$B19="Costa Rica (2010)"),AND(AN19="",+$B19="Dominican Republic (2013)"),AND(AN19="",+$B19="El Salvador (2011)"),AND(AN19="",+$B19="Ethiopia (2010)"),AND(AN19="",+$B19="Georgia (2013)"),AND(AN19="",+$B19="Guatemala (2011)"),AND(AN19="",+$B19="Honduras (2011)"),AND(AN19="",+$B19="Indonesia (2012)"),AND(AN19="",+$B19="Iran (2011)"),AND(AN19="",+$B19="Jordan (2010)"),AND(AN19="",+$B19="Mexico (2010)"),AND(AN19="",+$B19="Mexico (2012)"),AND(AN19="",+$B19="Mexico (2014)"),AND(AN19="",+$B19="Nicaragua (2009)"),AND(AN19="",+$B19="Panama (2016)"),AND(AN19="",+$B19="Paraguay (2014) "),AND(AN19="",+$B19="Peru (2009)"),AND(AN19="",+$B19="Peru (2011)"),AND(AN19="",+$B19="Russia (2010)"),AND(AN19="",+$B19="Tunisia (2010)"),AND(AN19="",+$B19="Uganda (2012)"),AND(AN19="",+$B19="Uruguay (2009)"),AND(AN19="",+$B19="Venezuela (2013)"),AND(AN19="",+$B19="China (2014)"),AND(AN19="",+$B19="India (2011)"))</formula>
    </cfRule>
  </conditionalFormatting>
  <conditionalFormatting sqref="AU56 AQ56:AS56 AU43 AQ43:AS43 AU40:AU41 AQ40:AS41 AU30 AQ30:AS30 AU24 AQ24:AS24 AU19 AQ19:AS19">
    <cfRule type="expression" dxfId="1199" priority="13">
      <formula>AND(AQ19="",+$B19="Ecuador (2011)")</formula>
    </cfRule>
  </conditionalFormatting>
  <conditionalFormatting sqref="AU56 AQ56:AS56 AU43 AQ43:AS43 AU40:AU41 AQ40:AS41 AU30 AQ30:AS30 AU24 AQ24:AS24 AU19 AQ19:AS19">
    <cfRule type="expression" dxfId="1198" priority="14">
      <formula>OR(AND(AQ19="",+$B19="Ghana (2012)"),AND(AQ19="",+$B19="South Africa (2010)"),AND(AQ19="",+$B19="Sri Lanka (2009)"),AND(AQ19="",+$B19="Tanzania (2011)"))</formula>
    </cfRule>
    <cfRule type="expression" dxfId="1197" priority="15">
      <formula>OR(AND(AQ19="",+$B19="Albania (2015)"),AND(AQ19="",+$B19="Croatia (2014)"),AND(AQ19="",+$B19="Poland (2014)"),AND(AQ19="",+$B19="United States (2011)"),AND(AQ19="",+$B19="Argentina (2012)"),AND(AQ19="",+$B19="Armenia (2011)"),AND(AQ19="",+$B19="Bolivia (2009)"),AND(AQ19="",+$B19="Brazil (2009)"),AND(AQ19="",+$B19="Chile (2013)"),AND(AQ19="",+$B19="Colombia (2010)"),AND(AQ19="",+$B19="Colombia (2014)"),AND(AQ19="",+$B19="Costa Rica (2010)"),AND(AQ19="",+$B19="Dominican Republic (2013)"),AND(AQ19="",+$B19="El Salvador (2011)"),AND(AQ19="",+$B19="Ethiopia (2010)"),AND(AQ19="",+$B19="Georgia (2013)"),AND(AQ19="",+$B19="Guatemala (2011)"),AND(AQ19="",+$B19="Honduras (2011)"),AND(AQ19="",+$B19="Indonesia (2012)"),AND(AQ19="",+$B19="Iran (2011)"),AND(AQ19="",+$B19="Jordan (2010)"),AND(AQ19="",+$B19="Mexico (2010)"),AND(AQ19="",+$B19="Mexico (2012)"),AND(AQ19="",+$B19="Mexico (2014)"),AND(AQ19="",+$B19="Nicaragua (2009)"),AND(AQ19="",+$B19="Panama (2016)"),AND(AQ19="",+$B19="Paraguay (2014) "),AND(AQ19="",+$B19="Peru (2009)"),AND(AQ19="",+$B19="Peru (2011)"),AND(AQ19="",+$B19="Russia (2010)"),AND(AQ19="",+$B19="Tunisia (2010)"),AND(AQ19="",+$B19="Uganda (2012)"),AND(AQ19="",+$B19="Uruguay (2009)"),AND(AQ19="",+$B19="Venezuela (2013)"),AND(AQ19="",+$B19="China (2014)"),AND(AQ19="",+$B19="India (2011)"))</formula>
    </cfRule>
  </conditionalFormatting>
  <conditionalFormatting sqref="BM56 BD56:BK56 AW56:BB56 BM43 BD43:BK43 AW43:BB43 BM40:BM41 BD40:BK41 AW40:BB41 BM30 BD30:BK30 AW30:BB30 BM24 BD24:BK24 AW24:BB24 BM19 BD19:BK19 AW19:BB19">
    <cfRule type="expression" dxfId="1196" priority="10">
      <formula>AND(AW19="",+$B19="Ecuador (2011)")</formula>
    </cfRule>
  </conditionalFormatting>
  <conditionalFormatting sqref="BM56 BD56:BK56 AW56:BB56 BM43 BD43:BK43 AW43:BB43 BM40:BM41 BD40:BK41 AW40:BB41 BM30 BD30:BK30 AW30:BB30 BM24 BD24:BK24 AW24:BB24 BM19 BD19:BK19 AW19:BB19">
    <cfRule type="expression" dxfId="1195" priority="11">
      <formula>OR(AND(AW19="",+$B19="Ghana (2012)"),AND(AW19="",+$B19="South Africa (2010)"),AND(AW19="",+$B19="Sri Lanka (2009)"),AND(AW19="",+$B19="Tanzania (2011)"))</formula>
    </cfRule>
    <cfRule type="expression" dxfId="1194" priority="12">
      <formula>OR(AND(AW19="",+$B19="Albania (2015)"),AND(AW19="",+$B19="Croatia (2014)"),AND(AW19="",+$B19="Poland (2014)"),AND(AW19="",+$B19="United States (2011)"),AND(AW19="",+$B19="Argentina (2012)"),AND(AW19="",+$B19="Armenia (2011)"),AND(AW19="",+$B19="Bolivia (2009)"),AND(AW19="",+$B19="Brazil (2009)"),AND(AW19="",+$B19="Chile (2013)"),AND(AW19="",+$B19="Colombia (2010)"),AND(AW19="",+$B19="Colombia (2014)"),AND(AW19="",+$B19="Costa Rica (2010)"),AND(AW19="",+$B19="Dominican Republic (2013)"),AND(AW19="",+$B19="El Salvador (2011)"),AND(AW19="",+$B19="Ethiopia (2010)"),AND(AW19="",+$B19="Georgia (2013)"),AND(AW19="",+$B19="Guatemala (2011)"),AND(AW19="",+$B19="Honduras (2011)"),AND(AW19="",+$B19="Indonesia (2012)"),AND(AW19="",+$B19="Iran (2011)"),AND(AW19="",+$B19="Jordan (2010)"),AND(AW19="",+$B19="Mexico (2010)"),AND(AW19="",+$B19="Mexico (2012)"),AND(AW19="",+$B19="Mexico (2014)"),AND(AW19="",+$B19="Nicaragua (2009)"),AND(AW19="",+$B19="Panama (2016)"),AND(AW19="",+$B19="Paraguay (2014) "),AND(AW19="",+$B19="Peru (2009)"),AND(AW19="",+$B19="Peru (2011)"),AND(AW19="",+$B19="Russia (2010)"),AND(AW19="",+$B19="Tunisia (2010)"),AND(AW19="",+$B19="Uganda (2012)"),AND(AW19="",+$B19="Uruguay (2009)"),AND(AW19="",+$B19="Venezuela (2013)"),AND(AW19="",+$B19="China (2014)"),AND(AW19="",+$B19="India (2011)"))</formula>
    </cfRule>
  </conditionalFormatting>
  <conditionalFormatting sqref="E9:G9">
    <cfRule type="expression" dxfId="1193" priority="9">
      <formula>OR(AND(E9="",+$B9="Albania (2015)"),AND(E9="",+$B9="Croatia (2014)"),AND(E9="",+$B9="Poland (2014)"),AND(E9="",+$B9="United States (2011)"),AND(E9="",+$B9="Argentina (2012)"),AND(E9="",+$B9="Armenia (2011)"),AND(E9="",+$B9="Bolivia (2009)"),AND(E9="",+$B9="Brazil (2009)"),AND(E9="",+$B9="Chile (2013)"),AND(E9="",+$B9="Colombia (2010)"),AND(E9="",+$B9="Colombia (2014)"),AND(E9="",+$B9="Costa Rica (2010)"),AND(E9="",+$B9="Dominican Republic (2013)"),AND(E9="",+$B9="Ecuador (2011)"),AND(E9="",+$B9="El Salvador (2011)"),AND(E9="",+$B9="Ethiopia (2010)"),AND(E9="",+$B9="Georgia (2013)"),AND(E9="",+$B9="Ghana (2012)"),AND(E9="",+$B9="Guatemala (2011)"),AND(E9="",+$B9="Honduras (2011)"),AND(E9="",+$B9="Indonesia (2012)"),AND(E9="",+$B9="Iran (2011)"),AND(E9="",+$B9="Jordan (2010)"),AND(E9="",+$B9="Mexico (2010)"),AND(E9="",+$B9="Mexico (2012)"),AND(E9="",+$B9="Mexico (2014)"),AND(E9="",+$B9="Nicaragua (2009)"),AND(E9="",+$B9="Panama (2016)"),AND(E9="",+$B9="Paraguay (2014) "),AND(E9="",+$B9="Peru (2009)"),AND(E9="",+$B9="Peru (2011)"),AND(E9="",+$B9="Russia (2010)"),AND(E9="",+$B9="South Africa (2010)"),AND(E9="",+$B9="Sri Lanka (2009)"),AND(E9="",+$B9="Tanzania (2011)"),AND(E9="",+$B9="Tunisia (2010)"),AND(E9="",+$B9="Uganda (2012)"),AND(E9="",+$B9="Uruguay (2009)"),AND(E9="",+$B9="Venezuela (2013)"),AND(E9="",+$B9="China (2014)"),AND(E9="",+$B9="India (2011)"))</formula>
    </cfRule>
  </conditionalFormatting>
  <conditionalFormatting sqref="O9">
    <cfRule type="expression" dxfId="1192" priority="8">
      <formula>OR(AND(O9="",+$B9="Albania (2015)"),AND(O9="",+$B9="Croatia (2014)"),AND(O9="",+$B9="Poland (2014)"),AND(O9="",+$B9="United States (2011)"),AND(O9="",+$B9="Argentina (2012)"),AND(O9="",+$B9="Armenia (2011)"),AND(O9="",+$B9="Bolivia (2009)"),AND(O9="",+$B9="Brazil (2009)"),AND(O9="",+$B9="Chile (2013)"),AND(O9="",+$B9="Colombia (2010)"),AND(O9="",+$B9="Colombia (2014)"),AND(O9="",+$B9="Costa Rica (2010)"),AND(O9="",+$B9="Dominican Republic (2013)"),AND(O9="",+$B9="Ecuador (2011)"),AND(O9="",+$B9="El Salvador (2011)"),AND(O9="",+$B9="Ethiopia (2010)"),AND(O9="",+$B9="Georgia (2013)"),AND(O9="",+$B9="Ghana (2012)"),AND(O9="",+$B9="Guatemala (2011)"),AND(O9="",+$B9="Honduras (2011)"),AND(O9="",+$B9="Indonesia (2012)"),AND(O9="",+$B9="Iran (2011)"),AND(O9="",+$B9="Jordan (2010)"),AND(O9="",+$B9="Mexico (2010)"),AND(O9="",+$B9="Mexico (2012)"),AND(O9="",+$B9="Mexico (2014)"),AND(O9="",+$B9="Nicaragua (2009)"),AND(O9="",+$B9="Panama (2016)"),AND(O9="",+$B9="Paraguay (2014) "),AND(O9="",+$B9="Peru (2009)"),AND(O9="",+$B9="Peru (2011)"),AND(O9="",+$B9="Russia (2010)"),AND(O9="",+$B9="South Africa (2010)"),AND(O9="",+$B9="Sri Lanka (2009)"),AND(O9="",+$B9="Tanzania (2011)"),AND(O9="",+$B9="Tunisia (2010)"),AND(O9="",+$B9="Uganda (2012)"),AND(O9="",+$B9="Uruguay (2009)"),AND(O9="",+$B9="Venezuela (2013)"),AND(O9="",+$B9="China (2014)"),AND(O9="",+$B9="India (2011)"))</formula>
    </cfRule>
  </conditionalFormatting>
  <conditionalFormatting sqref="AA9">
    <cfRule type="expression" dxfId="1191" priority="7">
      <formula>OR(AND(AA9="",+$B9="Albania (2015)"),AND(AA9="",+$B9="Croatia (2014)"),AND(AA9="",+$B9="Poland (2014)"),AND(AA9="",+$B9="United States (2011)"),AND(AA9="",+$B9="Argentina (2012)"),AND(AA9="",+$B9="Armenia (2011)"),AND(AA9="",+$B9="Bolivia (2009)"),AND(AA9="",+$B9="Brazil (2009)"),AND(AA9="",+$B9="Chile (2013)"),AND(AA9="",+$B9="Colombia (2010)"),AND(AA9="",+$B9="Colombia (2014)"),AND(AA9="",+$B9="Costa Rica (2010)"),AND(AA9="",+$B9="Dominican Republic (2013)"),AND(AA9="",+$B9="Ecuador (2011)"),AND(AA9="",+$B9="El Salvador (2011)"),AND(AA9="",+$B9="Ethiopia (2010)"),AND(AA9="",+$B9="Georgia (2013)"),AND(AA9="",+$B9="Ghana (2012)"),AND(AA9="",+$B9="Guatemala (2011)"),AND(AA9="",+$B9="Honduras (2011)"),AND(AA9="",+$B9="Indonesia (2012)"),AND(AA9="",+$B9="Iran (2011)"),AND(AA9="",+$B9="Jordan (2010)"),AND(AA9="",+$B9="Mexico (2010)"),AND(AA9="",+$B9="Mexico (2012)"),AND(AA9="",+$B9="Mexico (2014)"),AND(AA9="",+$B9="Nicaragua (2009)"),AND(AA9="",+$B9="Panama (2016)"),AND(AA9="",+$B9="Paraguay (2014) "),AND(AA9="",+$B9="Peru (2009)"),AND(AA9="",+$B9="Peru (2011)"),AND(AA9="",+$B9="Russia (2010)"),AND(AA9="",+$B9="South Africa (2010)"),AND(AA9="",+$B9="Sri Lanka (2009)"),AND(AA9="",+$B9="Tanzania (2011)"),AND(AA9="",+$B9="Tunisia (2010)"),AND(AA9="",+$B9="Uganda (2012)"),AND(AA9="",+$B9="Uruguay (2009)"),AND(AA9="",+$B9="Venezuela (2013)"),AND(AA9="",+$B9="China (2014)"),AND(AA9="",+$B9="India (2011)"))</formula>
    </cfRule>
  </conditionalFormatting>
  <conditionalFormatting sqref="AE9">
    <cfRule type="expression" dxfId="1190" priority="6">
      <formula>OR(AND(AE9="",+$B9="Albania (2015)"),AND(AE9="",+$B9="Croatia (2014)"),AND(AE9="",+$B9="Poland (2014)"),AND(AE9="",+$B9="United States (2011)"),AND(AE9="",+$B9="Argentina (2012)"),AND(AE9="",+$B9="Armenia (2011)"),AND(AE9="",+$B9="Bolivia (2009)"),AND(AE9="",+$B9="Brazil (2009)"),AND(AE9="",+$B9="Chile (2013)"),AND(AE9="",+$B9="Colombia (2010)"),AND(AE9="",+$B9="Colombia (2014)"),AND(AE9="",+$B9="Costa Rica (2010)"),AND(AE9="",+$B9="Dominican Republic (2013)"),AND(AE9="",+$B9="Ecuador (2011)"),AND(AE9="",+$B9="El Salvador (2011)"),AND(AE9="",+$B9="Ethiopia (2010)"),AND(AE9="",+$B9="Georgia (2013)"),AND(AE9="",+$B9="Ghana (2012)"),AND(AE9="",+$B9="Guatemala (2011)"),AND(AE9="",+$B9="Honduras (2011)"),AND(AE9="",+$B9="Indonesia (2012)"),AND(AE9="",+$B9="Iran (2011)"),AND(AE9="",+$B9="Jordan (2010)"),AND(AE9="",+$B9="Mexico (2010)"),AND(AE9="",+$B9="Mexico (2012)"),AND(AE9="",+$B9="Mexico (2014)"),AND(AE9="",+$B9="Nicaragua (2009)"),AND(AE9="",+$B9="Panama (2016)"),AND(AE9="",+$B9="Paraguay (2014) "),AND(AE9="",+$B9="Peru (2009)"),AND(AE9="",+$B9="Peru (2011)"),AND(AE9="",+$B9="Russia (2010)"),AND(AE9="",+$B9="South Africa (2010)"),AND(AE9="",+$B9="Sri Lanka (2009)"),AND(AE9="",+$B9="Tanzania (2011)"),AND(AE9="",+$B9="Tunisia (2010)"),AND(AE9="",+$B9="Uganda (2012)"),AND(AE9="",+$B9="Uruguay (2009)"),AND(AE9="",+$B9="Venezuela (2013)"),AND(AE9="",+$B9="China (2014)"),AND(AE9="",+$B9="India (2011)"))</formula>
    </cfRule>
  </conditionalFormatting>
  <conditionalFormatting sqref="AE9">
    <cfRule type="expression" dxfId="1189" priority="5">
      <formula>OR(AND(AE9="",+$B9="Albania (2015)"),AND(AE9="",+$B9="Croatia (2014)"),AND(AE9="",+$B9="Poland (2014)"),AND(AE9="",+$B9="United States (2011)"),AND(AE9="",+$B9="Argentina (2012)"),AND(AE9="",+$B9="Armenia (2011)"),AND(AE9="",+$B9="Bolivia (2009)"),AND(AE9="",+$B9="Brazil (2009)"),AND(AE9="",+$B9="Chile (2013)"),AND(AE9="",+$B9="Colombia (2010)"),AND(AE9="",+$B9="Colombia (2014)"),AND(AE9="",+$B9="Costa Rica (2010)"),AND(AE9="",+$B9="Dominican Republic (2013)"),AND(AE9="",+$B9="Ecuador (2011)"),AND(AE9="",+$B9="El Salvador (2011)"),AND(AE9="",+$B9="Ethiopia (2010)"),AND(AE9="",+$B9="Georgia (2013)"),AND(AE9="",+$B9="Ghana (2012)"),AND(AE9="",+$B9="Guatemala (2011)"),AND(AE9="",+$B9="Honduras (2011)"),AND(AE9="",+$B9="Indonesia (2012)"),AND(AE9="",+$B9="Iran (2011)"),AND(AE9="",+$B9="Jordan (2010)"),AND(AE9="",+$B9="Mexico (2010)"),AND(AE9="",+$B9="Mexico (2012)"),AND(AE9="",+$B9="Mexico (2014)"),AND(AE9="",+$B9="Nicaragua (2009)"),AND(AE9="",+$B9="Panama (2016)"),AND(AE9="",+$B9="Paraguay (2014) "),AND(AE9="",+$B9="Peru (2009)"),AND(AE9="",+$B9="Peru (2011)"),AND(AE9="",+$B9="Russia (2010)"),AND(AE9="",+$B9="South Africa (2010)"),AND(AE9="",+$B9="Sri Lanka (2009)"),AND(AE9="",+$B9="Tanzania (2011)"),AND(AE9="",+$B9="Tunisia (2010)"),AND(AE9="",+$B9="Uganda (2012)"),AND(AE9="",+$B9="Uruguay (2009)"),AND(AE9="",+$B9="Venezuela (2013)"),AND(AE9="",+$B9="China (2014)"),AND(AE9="",+$B9="India (2011)"))</formula>
    </cfRule>
  </conditionalFormatting>
  <conditionalFormatting sqref="AG9">
    <cfRule type="expression" dxfId="1188" priority="4">
      <formula>OR(AND(AG9="",+$B9="Albania (2015)"),AND(AG9="",+$B9="Croatia (2014)"),AND(AG9="",+$B9="Poland (2014)"),AND(AG9="",+$B9="United States (2011)"),AND(AG9="",+$B9="Argentina (2012)"),AND(AG9="",+$B9="Armenia (2011)"),AND(AG9="",+$B9="Bolivia (2009)"),AND(AG9="",+$B9="Brazil (2009)"),AND(AG9="",+$B9="Chile (2013)"),AND(AG9="",+$B9="Colombia (2010)"),AND(AG9="",+$B9="Colombia (2014)"),AND(AG9="",+$B9="Costa Rica (2010)"),AND(AG9="",+$B9="Dominican Republic (2013)"),AND(AG9="",+$B9="Ecuador (2011)"),AND(AG9="",+$B9="El Salvador (2011)"),AND(AG9="",+$B9="Ethiopia (2010)"),AND(AG9="",+$B9="Georgia (2013)"),AND(AG9="",+$B9="Ghana (2012)"),AND(AG9="",+$B9="Guatemala (2011)"),AND(AG9="",+$B9="Honduras (2011)"),AND(AG9="",+$B9="Indonesia (2012)"),AND(AG9="",+$B9="Iran (2011)"),AND(AG9="",+$B9="Jordan (2010)"),AND(AG9="",+$B9="Mexico (2010)"),AND(AG9="",+$B9="Mexico (2012)"),AND(AG9="",+$B9="Mexico (2014)"),AND(AG9="",+$B9="Nicaragua (2009)"),AND(AG9="",+$B9="Panama (2016)"),AND(AG9="",+$B9="Paraguay (2014) "),AND(AG9="",+$B9="Peru (2009)"),AND(AG9="",+$B9="Peru (2011)"),AND(AG9="",+$B9="Russia (2010)"),AND(AG9="",+$B9="South Africa (2010)"),AND(AG9="",+$B9="Sri Lanka (2009)"),AND(AG9="",+$B9="Tanzania (2011)"),AND(AG9="",+$B9="Tunisia (2010)"),AND(AG9="",+$B9="Uganda (2012)"),AND(AG9="",+$B9="Uruguay (2009)"),AND(AG9="",+$B9="Venezuela (2013)"),AND(AG9="",+$B9="China (2014)"),AND(AG9="",+$B9="India (2011)"))</formula>
    </cfRule>
  </conditionalFormatting>
  <conditionalFormatting sqref="AG9">
    <cfRule type="expression" dxfId="1187" priority="3">
      <formula>OR(AND(AG9="",+$B9="Albania (2015)"),AND(AG9="",+$B9="Croatia (2014)"),AND(AG9="",+$B9="Poland (2014)"),AND(AG9="",+$B9="United States (2011)"),AND(AG9="",+$B9="Argentina (2012)"),AND(AG9="",+$B9="Armenia (2011)"),AND(AG9="",+$B9="Bolivia (2009)"),AND(AG9="",+$B9="Brazil (2009)"),AND(AG9="",+$B9="Chile (2013)"),AND(AG9="",+$B9="Colombia (2010)"),AND(AG9="",+$B9="Colombia (2014)"),AND(AG9="",+$B9="Costa Rica (2010)"),AND(AG9="",+$B9="Dominican Republic (2013)"),AND(AG9="",+$B9="Ecuador (2011)"),AND(AG9="",+$B9="El Salvador (2011)"),AND(AG9="",+$B9="Ethiopia (2010)"),AND(AG9="",+$B9="Georgia (2013)"),AND(AG9="",+$B9="Ghana (2012)"),AND(AG9="",+$B9="Guatemala (2011)"),AND(AG9="",+$B9="Honduras (2011)"),AND(AG9="",+$B9="Indonesia (2012)"),AND(AG9="",+$B9="Iran (2011)"),AND(AG9="",+$B9="Jordan (2010)"),AND(AG9="",+$B9="Mexico (2010)"),AND(AG9="",+$B9="Mexico (2012)"),AND(AG9="",+$B9="Mexico (2014)"),AND(AG9="",+$B9="Nicaragua (2009)"),AND(AG9="",+$B9="Panama (2016)"),AND(AG9="",+$B9="Paraguay (2014) "),AND(AG9="",+$B9="Peru (2009)"),AND(AG9="",+$B9="Peru (2011)"),AND(AG9="",+$B9="Russia (2010)"),AND(AG9="",+$B9="South Africa (2010)"),AND(AG9="",+$B9="Sri Lanka (2009)"),AND(AG9="",+$B9="Tanzania (2011)"),AND(AG9="",+$B9="Tunisia (2010)"),AND(AG9="",+$B9="Uganda (2012)"),AND(AG9="",+$B9="Uruguay (2009)"),AND(AG9="",+$B9="Venezuela (2013)"),AND(AG9="",+$B9="China (2014)"),AND(AG9="",+$B9="India (2011)"))</formula>
    </cfRule>
  </conditionalFormatting>
  <conditionalFormatting sqref="AD48:AG48">
    <cfRule type="expression" dxfId="1186" priority="2">
      <formula>OR(AND(AD48="",+$B48="Albania (2015)"),AND(AD48="",+$B48="Croatia (2014)"),AND(AD48="",+$B48="Poland (2014)"),AND(AD48="",+$B48="United States (2011)"),AND(AD48="",+$B48="Argentina (2012)"),AND(AD48="",+$B48="Armenia (2011)"),AND(AD48="",+$B48="Bolivia (2009)"),AND(AD48="",+$B48="Brazil (2009)"),AND(AD48="",+$B48="Chile (2013)"),AND(AD48="",+$B48="Colombia (2010)"),AND(AD48="",+$B48="Colombia (2014)"),AND(AD48="",+$B48="Costa Rica (2010)"),AND(AD48="",+$B48="Dominican Republic (2013)"),AND(AD48="",+$B48="Ecuador (2011)"),AND(AD48="",+$B48="El Salvador (2011)"),AND(AD48="",+$B48="Ethiopia (2010)"),AND(AD48="",+$B48="Georgia (2013)"),AND(AD48="",+$B48="Ghana (2012)"),AND(AD48="",+$B48="Guatemala (2011)"),AND(AD48="",+$B48="Honduras (2011)"),AND(AD48="",+$B48="Indonesia (2012)"),AND(AD48="",+$B48="Iran (2011)"),AND(AD48="",+$B48="Jordan (2010)"),AND(AD48="",+$B48="Mexico (2010)"),AND(AD48="",+$B48="Mexico (2012)"),AND(AD48="",+$B48="Mexico (2014)"),AND(AD48="",+$B48="Nicaragua (2009)"),AND(AD48="",+$B48="Panama (2016)"),AND(AD48="",+$B48="Paraguay (2014) "),AND(AD48="",+$B48="Peru (2009)"),AND(AD48="",+$B48="Peru (2011)"),AND(AD48="",+$B48="Russia (2010)"),AND(AD48="",+$B48="South Africa (2010)"),AND(AD48="",+$B48="Sri Lanka (2009)"),AND(AD48="",+$B48="Tanzania (2011)"),AND(AD48="",+$B48="Tunisia (2010)"),AND(AD48="",+$B48="Uganda (2012)"),AND(AD48="",+$B48="Uruguay (2009)"),AND(AD48="",+$B48="Venezuela (2013)"),AND(AD48="",+$B48="China (2014)"),AND(AD48="",+$B48="India (2011)"))</formula>
    </cfRule>
  </conditionalFormatting>
  <conditionalFormatting sqref="K9">
    <cfRule type="expression" dxfId="1185" priority="1">
      <formula>OR(AND(K9="",+$B9="Albania (2015)"),AND(K9="",+$B9="Croatia (2014)"),AND(K9="",+$B9="Poland (2014)"),AND(K9="",+$B9="United States (2011)"),AND(K9="",+$B9="Argentina (2012)"),AND(K9="",+$B9="Armenia (2011)"),AND(K9="",+$B9="Bolivia (2009)"),AND(K9="",+$B9="Brazil (2009)"),AND(K9="",+$B9="Chile (2013)"),AND(K9="",+$B9="Colombia (2010)"),AND(K9="",+$B9="Colombia (2014)"),AND(K9="",+$B9="Costa Rica (2010)"),AND(K9="",+$B9="Dominican Republic (2013)"),AND(K9="",+$B9="Ecuador (2011)"),AND(K9="",+$B9="El Salvador (2011)"),AND(K9="",+$B9="Ethiopia (2010)"),AND(K9="",+$B9="Georgia (2013)"),AND(K9="",+$B9="Ghana (2012)"),AND(K9="",+$B9="Guatemala (2011)"),AND(K9="",+$B9="Honduras (2011)"),AND(K9="",+$B9="Indonesia (2012)"),AND(K9="",+$B9="Iran (2011)"),AND(K9="",+$B9="Jordan (2010)"),AND(K9="",+$B9="Mexico (2010)"),AND(K9="",+$B9="Mexico (2012)"),AND(K9="",+$B9="Mexico (2014)"),AND(K9="",+$B9="Nicaragua (2009)"),AND(K9="",+$B9="Panama (2016)"),AND(K9="",+$B9="Paraguay (2014) "),AND(K9="",+$B9="Peru (2009)"),AND(K9="",+$B9="Peru (2011)"),AND(K9="",+$B9="Russia (2010)"),AND(K9="",+$B9="South Africa (2010)"),AND(K9="",+$B9="Sri Lanka (2009)"),AND(K9="",+$B9="Tanzania (2011)"),AND(K9="",+$B9="Tunisia (2010)"),AND(K9="",+$B9="Uganda (2012)"),AND(K9="",+$B9="Uruguay (2009)"),AND(K9="",+$B9="Venezuela (2013)"),AND(K9="",+$B9="China (2014)"),AND(K9="",+$B9="India (2011)"))</formula>
    </cfRule>
  </conditionalFormatting>
  <hyperlinks>
    <hyperlink ref="A1" location="Contents!A1" display="Go to Contents" xr:uid="{00000000-0004-0000-0900-000000000000}"/>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0000"/>
  </sheetPr>
  <dimension ref="A1:CL652"/>
  <sheetViews>
    <sheetView showGridLines="0" topLeftCell="A525" zoomScale="75" zoomScaleNormal="73" workbookViewId="0">
      <selection activeCell="B536" sqref="B536:B546"/>
    </sheetView>
  </sheetViews>
  <sheetFormatPr baseColWidth="10" defaultColWidth="10.83203125" defaultRowHeight="14"/>
  <cols>
    <col min="1" max="1" width="11" style="252" customWidth="1" collapsed="1"/>
    <col min="2" max="2" width="29.1640625" style="252" customWidth="1" collapsed="1"/>
    <col min="3" max="3" width="9.33203125" style="241" customWidth="1" collapsed="1"/>
    <col min="4" max="4" width="2.83203125" style="241" customWidth="1" collapsed="1"/>
    <col min="5" max="5" width="19.83203125" style="241" customWidth="1" collapsed="1"/>
    <col min="6" max="7" width="13.6640625" style="241" customWidth="1" collapsed="1"/>
    <col min="8" max="8" width="13.6640625" style="888" customWidth="1" collapsed="1"/>
    <col min="9" max="9" width="16.33203125" style="888" customWidth="1"/>
    <col min="10" max="10" width="13.6640625" style="888" customWidth="1"/>
    <col min="11" max="12" width="13.6640625" style="241" customWidth="1"/>
    <col min="13" max="14" width="13.6640625" style="241" customWidth="1" collapsed="1"/>
    <col min="15" max="15" width="13.6640625" style="241" customWidth="1"/>
    <col min="16" max="16" width="13.6640625" style="241" customWidth="1" collapsed="1"/>
    <col min="17" max="21" width="13.6640625" style="241" customWidth="1"/>
    <col min="22" max="23" width="13.6640625" style="241" customWidth="1" collapsed="1"/>
    <col min="24" max="30" width="13.6640625" style="241" customWidth="1"/>
    <col min="31" max="35" width="13.6640625" style="241" customWidth="1" collapsed="1"/>
    <col min="36" max="36" width="9" style="471" customWidth="1" collapsed="1"/>
    <col min="37" max="37" width="19.33203125" style="241" customWidth="1" collapsed="1"/>
    <col min="38" max="38" width="16.1640625" style="241" bestFit="1" customWidth="1" collapsed="1"/>
    <col min="39" max="39" width="13.6640625" style="241" customWidth="1" collapsed="1"/>
    <col min="40" max="40" width="17" style="241" customWidth="1"/>
    <col min="41" max="41" width="13.6640625" style="241" customWidth="1"/>
    <col min="42" max="42" width="13.6640625" style="241" customWidth="1" collapsed="1"/>
    <col min="43" max="44" width="13.6640625" style="241" customWidth="1"/>
    <col min="45" max="46" width="13.6640625" style="241" customWidth="1" collapsed="1"/>
    <col min="47" max="47" width="13.6640625" style="241" customWidth="1"/>
    <col min="48" max="48" width="13.6640625" style="454" customWidth="1" collapsed="1"/>
    <col min="49" max="53" width="13.6640625" style="454" customWidth="1"/>
    <col min="54" max="55" width="13.6640625" style="252" customWidth="1" collapsed="1"/>
    <col min="56" max="62" width="13.6640625" style="252" customWidth="1"/>
    <col min="63" max="67" width="13.6640625" style="252" customWidth="1" collapsed="1"/>
    <col min="68" max="75" width="11.6640625" style="252" customWidth="1" collapsed="1"/>
    <col min="76" max="89" width="10.83203125" style="252" collapsed="1"/>
    <col min="90" max="90" width="10.83203125" style="252"/>
    <col min="91" max="16384" width="10.83203125" style="252" collapsed="1"/>
  </cols>
  <sheetData>
    <row r="1" spans="1:67" ht="34" customHeight="1">
      <c r="A1" s="354" t="s">
        <v>209</v>
      </c>
      <c r="F1" s="396"/>
      <c r="G1" s="445"/>
      <c r="H1" s="900"/>
      <c r="I1" s="900"/>
      <c r="J1" s="900"/>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L1" s="396"/>
      <c r="AM1" s="396"/>
      <c r="AN1" s="396"/>
      <c r="AO1" s="396"/>
      <c r="AP1" s="396"/>
      <c r="AQ1" s="396"/>
      <c r="AR1" s="396"/>
      <c r="AS1" s="396"/>
      <c r="AT1" s="396"/>
      <c r="AU1" s="396"/>
      <c r="AV1" s="446"/>
      <c r="AW1" s="446"/>
      <c r="AX1" s="446"/>
      <c r="AY1" s="446"/>
      <c r="AZ1" s="446"/>
      <c r="BA1" s="446"/>
      <c r="BB1" s="396"/>
      <c r="BC1" s="396"/>
      <c r="BD1" s="396"/>
      <c r="BE1" s="396"/>
      <c r="BF1" s="396"/>
      <c r="BG1" s="396"/>
      <c r="BH1" s="396"/>
      <c r="BI1" s="396"/>
      <c r="BJ1" s="396"/>
      <c r="BK1" s="396"/>
      <c r="BL1" s="396"/>
      <c r="BM1" s="396"/>
      <c r="BN1" s="396"/>
      <c r="BO1" s="396"/>
    </row>
    <row r="2" spans="1:67">
      <c r="F2" s="396"/>
      <c r="G2" s="445"/>
      <c r="H2" s="900"/>
      <c r="I2" s="900"/>
      <c r="J2" s="900"/>
      <c r="K2" s="396"/>
      <c r="L2" s="396"/>
      <c r="M2" s="396"/>
      <c r="N2" s="396"/>
      <c r="O2" s="396"/>
      <c r="P2" s="396"/>
      <c r="Q2" s="396"/>
      <c r="R2" s="396"/>
      <c r="S2" s="396"/>
      <c r="T2" s="396"/>
      <c r="U2" s="396"/>
      <c r="V2" s="396"/>
      <c r="W2" s="396"/>
      <c r="X2" s="396"/>
      <c r="Y2" s="396"/>
      <c r="Z2" s="396"/>
      <c r="AA2" s="396"/>
      <c r="AB2" s="396"/>
      <c r="AC2" s="396"/>
      <c r="AD2" s="396"/>
      <c r="AE2" s="396"/>
      <c r="AF2" s="396"/>
      <c r="AG2" s="396"/>
      <c r="AH2" s="396"/>
      <c r="AI2" s="396"/>
      <c r="AL2" s="396"/>
      <c r="AM2" s="396"/>
      <c r="AN2" s="396"/>
      <c r="AO2" s="396"/>
      <c r="AP2" s="396"/>
      <c r="AQ2" s="396"/>
      <c r="AR2" s="396"/>
      <c r="AS2" s="396"/>
      <c r="AT2" s="396"/>
      <c r="AU2" s="396"/>
      <c r="AV2" s="446"/>
      <c r="AW2" s="446"/>
      <c r="AX2" s="446"/>
      <c r="AY2" s="446"/>
      <c r="AZ2" s="446"/>
      <c r="BA2" s="446"/>
      <c r="BB2" s="396"/>
      <c r="BC2" s="396"/>
      <c r="BD2" s="396"/>
      <c r="BE2" s="396"/>
      <c r="BF2" s="396"/>
      <c r="BG2" s="396"/>
      <c r="BH2" s="396"/>
      <c r="BI2" s="396"/>
      <c r="BJ2" s="396"/>
      <c r="BK2" s="396"/>
      <c r="BL2" s="396"/>
      <c r="BM2" s="396"/>
      <c r="BN2" s="396"/>
      <c r="BO2" s="396"/>
    </row>
    <row r="3" spans="1:67" ht="70" customHeight="1">
      <c r="B3" s="360" t="s">
        <v>113</v>
      </c>
      <c r="F3" s="396"/>
      <c r="G3" s="445"/>
      <c r="H3" s="900"/>
      <c r="I3" s="900"/>
      <c r="J3" s="900"/>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L3" s="396"/>
      <c r="AM3" s="396"/>
      <c r="AN3" s="396"/>
      <c r="AO3" s="396"/>
      <c r="AP3" s="396"/>
      <c r="AQ3" s="396"/>
      <c r="AR3" s="396"/>
      <c r="AS3" s="396"/>
      <c r="AT3" s="396"/>
      <c r="AU3" s="396"/>
      <c r="AV3" s="446"/>
      <c r="AW3" s="446"/>
      <c r="AX3" s="446"/>
      <c r="AY3" s="446"/>
      <c r="AZ3" s="446"/>
      <c r="BA3" s="446"/>
      <c r="BB3" s="396"/>
      <c r="BC3" s="396"/>
      <c r="BD3" s="396"/>
      <c r="BE3" s="396"/>
      <c r="BF3" s="396"/>
      <c r="BG3" s="396"/>
      <c r="BH3" s="396"/>
      <c r="BI3" s="396"/>
      <c r="BJ3" s="396"/>
      <c r="BK3" s="396"/>
      <c r="BL3" s="396"/>
      <c r="BM3" s="396"/>
      <c r="BN3" s="396"/>
      <c r="BO3" s="396"/>
    </row>
    <row r="4" spans="1:67" ht="16">
      <c r="B4" s="397" t="s">
        <v>0</v>
      </c>
      <c r="F4" s="396"/>
      <c r="G4" s="445"/>
      <c r="H4" s="900"/>
      <c r="I4" s="900"/>
      <c r="J4" s="900"/>
      <c r="K4" s="396"/>
      <c r="L4" s="396"/>
      <c r="M4" s="396"/>
      <c r="N4" s="396"/>
      <c r="O4" s="396"/>
      <c r="P4" s="396"/>
      <c r="Q4" s="396"/>
      <c r="R4" s="396"/>
      <c r="S4" s="396"/>
      <c r="T4" s="396"/>
      <c r="U4" s="396"/>
      <c r="V4" s="396"/>
      <c r="W4" s="396"/>
      <c r="X4" s="396"/>
      <c r="Y4" s="396"/>
      <c r="Z4" s="396"/>
      <c r="AA4" s="396"/>
      <c r="AB4" s="396"/>
      <c r="AC4" s="396"/>
      <c r="AD4" s="396"/>
      <c r="AE4" s="396"/>
      <c r="AF4" s="396"/>
      <c r="AG4" s="396"/>
      <c r="AH4" s="396"/>
      <c r="AI4" s="396"/>
      <c r="AL4" s="396"/>
      <c r="AM4" s="396"/>
      <c r="AN4" s="396"/>
      <c r="AO4" s="396"/>
      <c r="AP4" s="396"/>
      <c r="AQ4" s="396"/>
      <c r="AR4" s="396"/>
      <c r="AS4" s="396"/>
      <c r="AT4" s="396"/>
      <c r="AU4" s="396"/>
      <c r="AV4" s="446"/>
      <c r="AW4" s="446"/>
      <c r="AX4" s="446"/>
      <c r="AY4" s="446"/>
      <c r="AZ4" s="446"/>
      <c r="BA4" s="446"/>
      <c r="BB4" s="396"/>
      <c r="BC4" s="396"/>
      <c r="BD4" s="396"/>
      <c r="BE4" s="396"/>
      <c r="BF4" s="396"/>
      <c r="BG4" s="396"/>
      <c r="BH4" s="396"/>
      <c r="BI4" s="396"/>
      <c r="BJ4" s="396"/>
      <c r="BK4" s="396"/>
      <c r="BL4" s="396"/>
      <c r="BM4" s="396"/>
      <c r="BN4" s="396"/>
      <c r="BO4" s="396"/>
    </row>
    <row r="5" spans="1:67" s="447" customFormat="1" ht="15" thickBot="1">
      <c r="B5" s="261"/>
      <c r="C5" s="261"/>
      <c r="D5" s="448"/>
      <c r="E5" s="261"/>
      <c r="F5" s="401"/>
      <c r="G5" s="449"/>
      <c r="H5" s="907"/>
      <c r="I5" s="907"/>
      <c r="J5" s="907"/>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71"/>
      <c r="AK5" s="261"/>
      <c r="AL5" s="401"/>
      <c r="AM5" s="401"/>
      <c r="AN5" s="401"/>
      <c r="AO5" s="401"/>
      <c r="AP5" s="401"/>
      <c r="AQ5" s="401"/>
      <c r="AR5" s="401"/>
      <c r="AS5" s="401"/>
      <c r="AT5" s="401"/>
      <c r="AU5" s="401"/>
      <c r="AV5" s="450"/>
      <c r="AW5" s="450"/>
      <c r="AX5" s="450"/>
      <c r="AY5" s="450"/>
      <c r="AZ5" s="450"/>
      <c r="BA5" s="450"/>
      <c r="BB5" s="401"/>
      <c r="BC5" s="401"/>
      <c r="BD5" s="401"/>
      <c r="BE5" s="401"/>
      <c r="BF5" s="401"/>
      <c r="BG5" s="401"/>
      <c r="BH5" s="401"/>
      <c r="BI5" s="401"/>
      <c r="BJ5" s="401"/>
      <c r="BK5" s="401"/>
      <c r="BL5" s="401"/>
      <c r="BM5" s="401"/>
      <c r="BN5" s="401"/>
      <c r="BO5" s="401"/>
    </row>
    <row r="6" spans="1:67" ht="24" customHeight="1">
      <c r="B6" s="1227" t="s">
        <v>3</v>
      </c>
      <c r="C6" s="1232" t="s">
        <v>114</v>
      </c>
      <c r="D6" s="402"/>
      <c r="E6" s="472"/>
      <c r="F6" s="689"/>
      <c r="G6" s="1200" t="s">
        <v>239</v>
      </c>
      <c r="H6" s="1201"/>
      <c r="I6" s="1201"/>
      <c r="J6" s="1201"/>
      <c r="K6" s="1201"/>
      <c r="L6" s="1201"/>
      <c r="M6" s="1201"/>
      <c r="N6" s="1201"/>
      <c r="O6" s="1201"/>
      <c r="P6" s="1201"/>
      <c r="Q6" s="1201"/>
      <c r="R6" s="1201"/>
      <c r="S6" s="1201"/>
      <c r="T6" s="1201"/>
      <c r="U6" s="1201"/>
      <c r="V6" s="1201"/>
      <c r="W6" s="1201"/>
      <c r="X6" s="1201"/>
      <c r="Y6" s="1201"/>
      <c r="Z6" s="1201"/>
      <c r="AA6" s="1201"/>
      <c r="AB6" s="1201"/>
      <c r="AC6" s="1201"/>
      <c r="AD6" s="1201"/>
      <c r="AE6" s="1201"/>
      <c r="AF6" s="1201"/>
      <c r="AG6" s="1201"/>
      <c r="AH6" s="1201"/>
      <c r="AI6" s="1201"/>
      <c r="AK6" s="473"/>
      <c r="AL6" s="1200" t="s">
        <v>266</v>
      </c>
      <c r="AM6" s="1201"/>
      <c r="AN6" s="1201"/>
      <c r="AO6" s="1201"/>
      <c r="AP6" s="1201"/>
      <c r="AQ6" s="1201"/>
      <c r="AR6" s="1201"/>
      <c r="AS6" s="1201"/>
      <c r="AT6" s="1201"/>
      <c r="AU6" s="1201"/>
      <c r="AV6" s="1201"/>
      <c r="AW6" s="1201"/>
      <c r="AX6" s="1201"/>
      <c r="AY6" s="1201"/>
      <c r="AZ6" s="1201"/>
      <c r="BA6" s="1201"/>
      <c r="BB6" s="1201"/>
      <c r="BC6" s="1201"/>
      <c r="BD6" s="1201"/>
      <c r="BE6" s="1201"/>
      <c r="BF6" s="1201"/>
      <c r="BG6" s="1201"/>
      <c r="BH6" s="1201"/>
      <c r="BI6" s="1201"/>
      <c r="BJ6" s="1201"/>
      <c r="BK6" s="1201"/>
      <c r="BL6" s="1201"/>
      <c r="BM6" s="1201"/>
      <c r="BN6" s="1201"/>
      <c r="BO6" s="1201"/>
    </row>
    <row r="7" spans="1:67" ht="54" customHeight="1" thickBot="1">
      <c r="B7" s="1228"/>
      <c r="C7" s="1233"/>
      <c r="D7" s="402"/>
      <c r="E7" s="467" t="s">
        <v>543</v>
      </c>
      <c r="F7" s="694" t="s">
        <v>250</v>
      </c>
      <c r="G7" s="403" t="s">
        <v>112</v>
      </c>
      <c r="H7" s="699" t="s">
        <v>734</v>
      </c>
      <c r="I7" s="699" t="s">
        <v>735</v>
      </c>
      <c r="J7" s="699" t="s">
        <v>733</v>
      </c>
      <c r="K7" s="694" t="s">
        <v>248</v>
      </c>
      <c r="L7" s="694" t="s">
        <v>249</v>
      </c>
      <c r="M7" s="694" t="s">
        <v>268</v>
      </c>
      <c r="N7" s="694" t="s">
        <v>6</v>
      </c>
      <c r="O7" s="694" t="s">
        <v>64</v>
      </c>
      <c r="P7" s="694" t="s">
        <v>246</v>
      </c>
      <c r="Q7" s="694" t="s">
        <v>103</v>
      </c>
      <c r="R7" s="694" t="s">
        <v>104</v>
      </c>
      <c r="S7" s="694" t="s">
        <v>105</v>
      </c>
      <c r="T7" s="694" t="s">
        <v>252</v>
      </c>
      <c r="U7" s="694" t="s">
        <v>106</v>
      </c>
      <c r="V7" s="694" t="s">
        <v>251</v>
      </c>
      <c r="W7" s="694" t="s">
        <v>7</v>
      </c>
      <c r="X7" s="694" t="s">
        <v>107</v>
      </c>
      <c r="Y7" s="694" t="s">
        <v>253</v>
      </c>
      <c r="Z7" s="694" t="s">
        <v>254</v>
      </c>
      <c r="AA7" s="694" t="s">
        <v>255</v>
      </c>
      <c r="AB7" s="694" t="s">
        <v>256</v>
      </c>
      <c r="AC7" s="694" t="s">
        <v>108</v>
      </c>
      <c r="AD7" s="694" t="s">
        <v>109</v>
      </c>
      <c r="AE7" s="694" t="s">
        <v>101</v>
      </c>
      <c r="AF7" s="694" t="s">
        <v>102</v>
      </c>
      <c r="AG7" s="695" t="s">
        <v>217</v>
      </c>
      <c r="AH7" s="695" t="s">
        <v>218</v>
      </c>
      <c r="AI7" s="695" t="s">
        <v>8</v>
      </c>
      <c r="AK7" s="403" t="s">
        <v>544</v>
      </c>
      <c r="AL7" s="403" t="s">
        <v>112</v>
      </c>
      <c r="AM7" s="699" t="s">
        <v>734</v>
      </c>
      <c r="AN7" s="699" t="s">
        <v>735</v>
      </c>
      <c r="AO7" s="699" t="s">
        <v>733</v>
      </c>
      <c r="AP7" s="694" t="s">
        <v>250</v>
      </c>
      <c r="AQ7" s="694" t="s">
        <v>248</v>
      </c>
      <c r="AR7" s="694" t="s">
        <v>249</v>
      </c>
      <c r="AS7" s="694" t="s">
        <v>545</v>
      </c>
      <c r="AT7" s="694" t="s">
        <v>6</v>
      </c>
      <c r="AU7" s="694" t="s">
        <v>64</v>
      </c>
      <c r="AV7" s="452" t="s">
        <v>246</v>
      </c>
      <c r="AW7" s="694" t="s">
        <v>103</v>
      </c>
      <c r="AX7" s="694" t="s">
        <v>104</v>
      </c>
      <c r="AY7" s="694" t="s">
        <v>105</v>
      </c>
      <c r="AZ7" s="694" t="s">
        <v>252</v>
      </c>
      <c r="BA7" s="694" t="s">
        <v>106</v>
      </c>
      <c r="BB7" s="694" t="s">
        <v>251</v>
      </c>
      <c r="BC7" s="694" t="s">
        <v>7</v>
      </c>
      <c r="BD7" s="694" t="s">
        <v>107</v>
      </c>
      <c r="BE7" s="694" t="s">
        <v>253</v>
      </c>
      <c r="BF7" s="694" t="s">
        <v>254</v>
      </c>
      <c r="BG7" s="694" t="s">
        <v>255</v>
      </c>
      <c r="BH7" s="694" t="s">
        <v>256</v>
      </c>
      <c r="BI7" s="694" t="s">
        <v>108</v>
      </c>
      <c r="BJ7" s="694" t="s">
        <v>109</v>
      </c>
      <c r="BK7" s="694" t="s">
        <v>101</v>
      </c>
      <c r="BL7" s="694" t="s">
        <v>102</v>
      </c>
      <c r="BM7" s="694" t="s">
        <v>217</v>
      </c>
      <c r="BN7" s="694" t="s">
        <v>218</v>
      </c>
      <c r="BO7" s="694" t="s">
        <v>8</v>
      </c>
    </row>
    <row r="8" spans="1:67" ht="15">
      <c r="B8" s="1258" t="s">
        <v>709</v>
      </c>
      <c r="C8" s="262" t="s">
        <v>488</v>
      </c>
      <c r="D8" s="402"/>
      <c r="E8" s="660"/>
      <c r="F8" s="658"/>
      <c r="G8" s="658"/>
      <c r="H8" s="700"/>
      <c r="I8" s="700"/>
      <c r="J8" s="700"/>
      <c r="K8" s="658"/>
      <c r="L8" s="658"/>
      <c r="M8" s="658"/>
      <c r="N8" s="658"/>
      <c r="O8" s="658"/>
      <c r="P8" s="658"/>
      <c r="Q8" s="658"/>
      <c r="R8" s="658"/>
      <c r="S8" s="658"/>
      <c r="T8" s="658"/>
      <c r="U8" s="658"/>
      <c r="V8" s="658"/>
      <c r="W8" s="658"/>
      <c r="X8" s="658"/>
      <c r="Y8" s="658"/>
      <c r="Z8" s="658"/>
      <c r="AA8" s="658"/>
      <c r="AB8" s="658"/>
      <c r="AC8" s="658"/>
      <c r="AD8" s="658"/>
      <c r="AE8" s="658"/>
      <c r="AF8" s="658"/>
      <c r="AG8" s="658"/>
      <c r="AH8" s="658"/>
      <c r="AI8" s="658"/>
      <c r="AK8" s="658"/>
      <c r="AL8" s="658"/>
      <c r="AM8" s="658"/>
      <c r="AN8" s="658"/>
      <c r="AO8" s="658"/>
      <c r="AP8" s="658"/>
      <c r="AQ8" s="658"/>
      <c r="AR8" s="658"/>
      <c r="AS8" s="658"/>
      <c r="AT8" s="658"/>
      <c r="AU8" s="658"/>
      <c r="AV8" s="664"/>
      <c r="AW8" s="664"/>
      <c r="AX8" s="664"/>
      <c r="AY8" s="664"/>
      <c r="AZ8" s="664"/>
      <c r="BA8" s="664"/>
      <c r="BB8" s="658"/>
      <c r="BC8" s="658"/>
      <c r="BD8" s="658"/>
      <c r="BE8" s="658"/>
      <c r="BF8" s="658"/>
      <c r="BG8" s="658"/>
      <c r="BH8" s="658"/>
      <c r="BI8" s="658"/>
      <c r="BJ8" s="658"/>
      <c r="BK8" s="658"/>
      <c r="BL8" s="658"/>
      <c r="BM8" s="658"/>
      <c r="BN8" s="658"/>
      <c r="BO8" s="658"/>
    </row>
    <row r="9" spans="1:67" ht="15">
      <c r="B9" s="1252"/>
      <c r="C9" s="262" t="s">
        <v>489</v>
      </c>
      <c r="D9" s="402"/>
      <c r="E9" s="660"/>
      <c r="F9" s="658"/>
      <c r="G9" s="658"/>
      <c r="H9" s="700"/>
      <c r="I9" s="700"/>
      <c r="J9" s="700"/>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K9" s="658"/>
      <c r="AL9" s="658"/>
      <c r="AM9" s="658"/>
      <c r="AN9" s="658"/>
      <c r="AO9" s="658"/>
      <c r="AP9" s="658"/>
      <c r="AQ9" s="658"/>
      <c r="AR9" s="658"/>
      <c r="AS9" s="658"/>
      <c r="AT9" s="658"/>
      <c r="AU9" s="658"/>
      <c r="AV9" s="664"/>
      <c r="AW9" s="664"/>
      <c r="AX9" s="664"/>
      <c r="AY9" s="664"/>
      <c r="AZ9" s="664"/>
      <c r="BA9" s="664"/>
      <c r="BB9" s="658"/>
      <c r="BC9" s="658"/>
      <c r="BD9" s="658"/>
      <c r="BE9" s="658"/>
      <c r="BF9" s="658"/>
      <c r="BG9" s="658"/>
      <c r="BH9" s="658"/>
      <c r="BI9" s="658"/>
      <c r="BJ9" s="658"/>
      <c r="BK9" s="658"/>
      <c r="BL9" s="658"/>
      <c r="BM9" s="658"/>
      <c r="BN9" s="658"/>
      <c r="BO9" s="658"/>
    </row>
    <row r="10" spans="1:67" ht="15">
      <c r="B10" s="1252"/>
      <c r="C10" s="262" t="s">
        <v>490</v>
      </c>
      <c r="D10" s="402"/>
      <c r="E10" s="660"/>
      <c r="F10" s="658"/>
      <c r="G10" s="658"/>
      <c r="H10" s="700"/>
      <c r="I10" s="700"/>
      <c r="J10" s="700"/>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K10" s="658"/>
      <c r="AL10" s="658"/>
      <c r="AM10" s="658"/>
      <c r="AN10" s="658"/>
      <c r="AO10" s="658"/>
      <c r="AP10" s="658"/>
      <c r="AQ10" s="658"/>
      <c r="AR10" s="658"/>
      <c r="AS10" s="658"/>
      <c r="AT10" s="658"/>
      <c r="AU10" s="658"/>
      <c r="AV10" s="664"/>
      <c r="AW10" s="664"/>
      <c r="AX10" s="664"/>
      <c r="AY10" s="664"/>
      <c r="AZ10" s="664"/>
      <c r="BA10" s="664"/>
      <c r="BB10" s="658"/>
      <c r="BC10" s="658"/>
      <c r="BD10" s="658"/>
      <c r="BE10" s="658"/>
      <c r="BF10" s="658"/>
      <c r="BG10" s="658"/>
      <c r="BH10" s="658"/>
      <c r="BI10" s="658"/>
      <c r="BJ10" s="658"/>
      <c r="BK10" s="658"/>
      <c r="BL10" s="658"/>
      <c r="BM10" s="658"/>
      <c r="BN10" s="658"/>
      <c r="BO10" s="658"/>
    </row>
    <row r="11" spans="1:67" ht="15">
      <c r="B11" s="1252"/>
      <c r="C11" s="262" t="s">
        <v>491</v>
      </c>
      <c r="D11" s="402"/>
      <c r="E11" s="660"/>
      <c r="F11" s="658"/>
      <c r="G11" s="658"/>
      <c r="H11" s="700"/>
      <c r="I11" s="700"/>
      <c r="J11" s="700"/>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K11" s="658"/>
      <c r="AL11" s="658"/>
      <c r="AM11" s="658"/>
      <c r="AN11" s="658"/>
      <c r="AO11" s="658"/>
      <c r="AP11" s="658"/>
      <c r="AQ11" s="658"/>
      <c r="AR11" s="658"/>
      <c r="AS11" s="658"/>
      <c r="AT11" s="658"/>
      <c r="AU11" s="658"/>
      <c r="AV11" s="664"/>
      <c r="AW11" s="664"/>
      <c r="AX11" s="664"/>
      <c r="AY11" s="664"/>
      <c r="AZ11" s="664"/>
      <c r="BA11" s="664"/>
      <c r="BB11" s="658"/>
      <c r="BC11" s="658"/>
      <c r="BD11" s="658"/>
      <c r="BE11" s="658"/>
      <c r="BF11" s="658"/>
      <c r="BG11" s="658"/>
      <c r="BH11" s="658"/>
      <c r="BI11" s="658"/>
      <c r="BJ11" s="658"/>
      <c r="BK11" s="658"/>
      <c r="BL11" s="658"/>
      <c r="BM11" s="658"/>
      <c r="BN11" s="658"/>
      <c r="BO11" s="658"/>
    </row>
    <row r="12" spans="1:67" ht="15">
      <c r="B12" s="1252"/>
      <c r="C12" s="262" t="s">
        <v>492</v>
      </c>
      <c r="D12" s="402"/>
      <c r="E12" s="660"/>
      <c r="F12" s="658"/>
      <c r="G12" s="658"/>
      <c r="H12" s="700"/>
      <c r="I12" s="700"/>
      <c r="J12" s="700"/>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K12" s="658"/>
      <c r="AL12" s="658"/>
      <c r="AM12" s="658"/>
      <c r="AN12" s="658"/>
      <c r="AO12" s="658"/>
      <c r="AP12" s="658"/>
      <c r="AQ12" s="658"/>
      <c r="AR12" s="658"/>
      <c r="AS12" s="658"/>
      <c r="AT12" s="658"/>
      <c r="AU12" s="658"/>
      <c r="AV12" s="664"/>
      <c r="AW12" s="664"/>
      <c r="AX12" s="664"/>
      <c r="AY12" s="664"/>
      <c r="AZ12" s="664"/>
      <c r="BA12" s="664"/>
      <c r="BB12" s="658"/>
      <c r="BC12" s="658"/>
      <c r="BD12" s="658"/>
      <c r="BE12" s="658"/>
      <c r="BF12" s="658"/>
      <c r="BG12" s="658"/>
      <c r="BH12" s="658"/>
      <c r="BI12" s="658"/>
      <c r="BJ12" s="658"/>
      <c r="BK12" s="658"/>
      <c r="BL12" s="658"/>
      <c r="BM12" s="658"/>
      <c r="BN12" s="658"/>
      <c r="BO12" s="658"/>
    </row>
    <row r="13" spans="1:67" ht="15">
      <c r="B13" s="1252"/>
      <c r="C13" s="262" t="s">
        <v>493</v>
      </c>
      <c r="D13" s="402"/>
      <c r="E13" s="660"/>
      <c r="F13" s="658"/>
      <c r="G13" s="658"/>
      <c r="H13" s="700"/>
      <c r="I13" s="700"/>
      <c r="J13" s="700"/>
      <c r="K13" s="658"/>
      <c r="L13" s="658"/>
      <c r="M13" s="658"/>
      <c r="N13" s="658"/>
      <c r="O13" s="658"/>
      <c r="P13" s="658"/>
      <c r="Q13" s="658"/>
      <c r="R13" s="658"/>
      <c r="S13" s="658"/>
      <c r="T13" s="658"/>
      <c r="U13" s="658"/>
      <c r="V13" s="658"/>
      <c r="W13" s="658"/>
      <c r="X13" s="658"/>
      <c r="Y13" s="658"/>
      <c r="Z13" s="658"/>
      <c r="AA13" s="658"/>
      <c r="AB13" s="658"/>
      <c r="AC13" s="658"/>
      <c r="AD13" s="658"/>
      <c r="AE13" s="658"/>
      <c r="AF13" s="658"/>
      <c r="AG13" s="658"/>
      <c r="AH13" s="658"/>
      <c r="AI13" s="658"/>
      <c r="AK13" s="658"/>
      <c r="AL13" s="658"/>
      <c r="AM13" s="658"/>
      <c r="AN13" s="658"/>
      <c r="AO13" s="658"/>
      <c r="AP13" s="658"/>
      <c r="AQ13" s="658"/>
      <c r="AR13" s="658"/>
      <c r="AS13" s="658"/>
      <c r="AT13" s="658"/>
      <c r="AU13" s="658"/>
      <c r="AV13" s="664"/>
      <c r="AW13" s="664"/>
      <c r="AX13" s="664"/>
      <c r="AY13" s="664"/>
      <c r="AZ13" s="664"/>
      <c r="BA13" s="664"/>
      <c r="BB13" s="658"/>
      <c r="BC13" s="658"/>
      <c r="BD13" s="658"/>
      <c r="BE13" s="658"/>
      <c r="BF13" s="658"/>
      <c r="BG13" s="658"/>
      <c r="BH13" s="658"/>
      <c r="BI13" s="658"/>
      <c r="BJ13" s="658"/>
      <c r="BK13" s="658"/>
      <c r="BL13" s="658"/>
      <c r="BM13" s="658"/>
      <c r="BN13" s="658"/>
      <c r="BO13" s="658"/>
    </row>
    <row r="14" spans="1:67" ht="15">
      <c r="B14" s="1252"/>
      <c r="C14" s="262" t="s">
        <v>494</v>
      </c>
      <c r="D14" s="402"/>
      <c r="E14" s="660"/>
      <c r="F14" s="658"/>
      <c r="G14" s="658"/>
      <c r="H14" s="700"/>
      <c r="I14" s="700"/>
      <c r="J14" s="700"/>
      <c r="K14" s="658"/>
      <c r="L14" s="658"/>
      <c r="M14" s="658"/>
      <c r="N14" s="658"/>
      <c r="O14" s="658"/>
      <c r="P14" s="658"/>
      <c r="Q14" s="658"/>
      <c r="R14" s="658"/>
      <c r="S14" s="658"/>
      <c r="T14" s="658"/>
      <c r="U14" s="658"/>
      <c r="V14" s="658"/>
      <c r="W14" s="658"/>
      <c r="X14" s="658"/>
      <c r="Y14" s="658"/>
      <c r="Z14" s="658"/>
      <c r="AA14" s="658"/>
      <c r="AB14" s="658"/>
      <c r="AC14" s="658"/>
      <c r="AD14" s="658"/>
      <c r="AE14" s="658"/>
      <c r="AF14" s="658"/>
      <c r="AG14" s="658"/>
      <c r="AH14" s="658"/>
      <c r="AI14" s="658"/>
      <c r="AK14" s="658"/>
      <c r="AL14" s="658"/>
      <c r="AM14" s="658"/>
      <c r="AN14" s="658"/>
      <c r="AO14" s="658"/>
      <c r="AP14" s="658"/>
      <c r="AQ14" s="658"/>
      <c r="AR14" s="658"/>
      <c r="AS14" s="658"/>
      <c r="AT14" s="658"/>
      <c r="AU14" s="658"/>
      <c r="AV14" s="664"/>
      <c r="AW14" s="664"/>
      <c r="AX14" s="664"/>
      <c r="AY14" s="664"/>
      <c r="AZ14" s="664"/>
      <c r="BA14" s="664"/>
      <c r="BB14" s="658"/>
      <c r="BC14" s="658"/>
      <c r="BD14" s="658"/>
      <c r="BE14" s="658"/>
      <c r="BF14" s="658"/>
      <c r="BG14" s="658"/>
      <c r="BH14" s="658"/>
      <c r="BI14" s="658"/>
      <c r="BJ14" s="658"/>
      <c r="BK14" s="658"/>
      <c r="BL14" s="658"/>
      <c r="BM14" s="658"/>
      <c r="BN14" s="658"/>
      <c r="BO14" s="658"/>
    </row>
    <row r="15" spans="1:67" ht="15">
      <c r="B15" s="1252"/>
      <c r="C15" s="262" t="s">
        <v>495</v>
      </c>
      <c r="D15" s="402"/>
      <c r="E15" s="660"/>
      <c r="F15" s="658"/>
      <c r="G15" s="658"/>
      <c r="H15" s="700"/>
      <c r="I15" s="700"/>
      <c r="J15" s="700"/>
      <c r="K15" s="658"/>
      <c r="L15" s="658"/>
      <c r="M15" s="658"/>
      <c r="N15" s="658"/>
      <c r="O15" s="658"/>
      <c r="P15" s="658"/>
      <c r="Q15" s="658"/>
      <c r="R15" s="658"/>
      <c r="S15" s="658"/>
      <c r="T15" s="658"/>
      <c r="U15" s="658"/>
      <c r="V15" s="658"/>
      <c r="W15" s="658"/>
      <c r="X15" s="658"/>
      <c r="Y15" s="658"/>
      <c r="Z15" s="658"/>
      <c r="AA15" s="658"/>
      <c r="AB15" s="658"/>
      <c r="AC15" s="658"/>
      <c r="AD15" s="658"/>
      <c r="AE15" s="658"/>
      <c r="AF15" s="658"/>
      <c r="AG15" s="658"/>
      <c r="AH15" s="658"/>
      <c r="AI15" s="658"/>
      <c r="AK15" s="658"/>
      <c r="AL15" s="658"/>
      <c r="AM15" s="658"/>
      <c r="AN15" s="658"/>
      <c r="AO15" s="658"/>
      <c r="AP15" s="658"/>
      <c r="AQ15" s="658"/>
      <c r="AR15" s="658"/>
      <c r="AS15" s="658"/>
      <c r="AT15" s="658"/>
      <c r="AU15" s="658"/>
      <c r="AV15" s="664"/>
      <c r="AW15" s="664"/>
      <c r="AX15" s="664"/>
      <c r="AY15" s="664"/>
      <c r="AZ15" s="664"/>
      <c r="BA15" s="664"/>
      <c r="BB15" s="658"/>
      <c r="BC15" s="658"/>
      <c r="BD15" s="658"/>
      <c r="BE15" s="658"/>
      <c r="BF15" s="658"/>
      <c r="BG15" s="658"/>
      <c r="BH15" s="658"/>
      <c r="BI15" s="658"/>
      <c r="BJ15" s="658"/>
      <c r="BK15" s="658"/>
      <c r="BL15" s="658"/>
      <c r="BM15" s="658"/>
      <c r="BN15" s="658"/>
      <c r="BO15" s="658"/>
    </row>
    <row r="16" spans="1:67" ht="15">
      <c r="B16" s="1252"/>
      <c r="C16" s="262" t="s">
        <v>496</v>
      </c>
      <c r="D16" s="402"/>
      <c r="E16" s="660"/>
      <c r="F16" s="658"/>
      <c r="G16" s="658"/>
      <c r="H16" s="700"/>
      <c r="I16" s="700"/>
      <c r="J16" s="700"/>
      <c r="K16" s="658"/>
      <c r="L16" s="658"/>
      <c r="M16" s="658"/>
      <c r="N16" s="658"/>
      <c r="O16" s="658"/>
      <c r="P16" s="658"/>
      <c r="Q16" s="658"/>
      <c r="R16" s="658"/>
      <c r="S16" s="658"/>
      <c r="T16" s="658"/>
      <c r="U16" s="658"/>
      <c r="V16" s="658"/>
      <c r="W16" s="658"/>
      <c r="X16" s="658"/>
      <c r="Y16" s="658"/>
      <c r="Z16" s="658"/>
      <c r="AA16" s="658"/>
      <c r="AB16" s="658"/>
      <c r="AC16" s="658"/>
      <c r="AD16" s="658"/>
      <c r="AE16" s="658"/>
      <c r="AF16" s="658"/>
      <c r="AG16" s="658"/>
      <c r="AH16" s="658"/>
      <c r="AI16" s="658"/>
      <c r="AK16" s="658"/>
      <c r="AL16" s="658"/>
      <c r="AM16" s="658"/>
      <c r="AN16" s="658"/>
      <c r="AO16" s="658"/>
      <c r="AP16" s="658"/>
      <c r="AQ16" s="658"/>
      <c r="AR16" s="658"/>
      <c r="AS16" s="658"/>
      <c r="AT16" s="658"/>
      <c r="AU16" s="658"/>
      <c r="AV16" s="664"/>
      <c r="AW16" s="664"/>
      <c r="AX16" s="664"/>
      <c r="AY16" s="664"/>
      <c r="AZ16" s="664"/>
      <c r="BA16" s="664"/>
      <c r="BB16" s="658"/>
      <c r="BC16" s="658"/>
      <c r="BD16" s="658"/>
      <c r="BE16" s="658"/>
      <c r="BF16" s="658"/>
      <c r="BG16" s="658"/>
      <c r="BH16" s="658"/>
      <c r="BI16" s="658"/>
      <c r="BJ16" s="658"/>
      <c r="BK16" s="658"/>
      <c r="BL16" s="658"/>
      <c r="BM16" s="658"/>
      <c r="BN16" s="658"/>
      <c r="BO16" s="658"/>
    </row>
    <row r="17" spans="2:67" ht="15">
      <c r="B17" s="1252"/>
      <c r="C17" s="262" t="s">
        <v>497</v>
      </c>
      <c r="D17" s="402"/>
      <c r="E17" s="660"/>
      <c r="F17" s="658"/>
      <c r="G17" s="658"/>
      <c r="H17" s="700"/>
      <c r="I17" s="700"/>
      <c r="J17" s="700"/>
      <c r="K17" s="658"/>
      <c r="L17" s="658"/>
      <c r="M17" s="658"/>
      <c r="N17" s="658"/>
      <c r="O17" s="658"/>
      <c r="P17" s="658"/>
      <c r="Q17" s="658"/>
      <c r="R17" s="658"/>
      <c r="S17" s="658"/>
      <c r="T17" s="658"/>
      <c r="U17" s="658"/>
      <c r="V17" s="658"/>
      <c r="W17" s="658"/>
      <c r="X17" s="658"/>
      <c r="Y17" s="658"/>
      <c r="Z17" s="658"/>
      <c r="AA17" s="658"/>
      <c r="AB17" s="658"/>
      <c r="AC17" s="658"/>
      <c r="AD17" s="658"/>
      <c r="AE17" s="658"/>
      <c r="AF17" s="658"/>
      <c r="AG17" s="658"/>
      <c r="AH17" s="658"/>
      <c r="AI17" s="658"/>
      <c r="AK17" s="658"/>
      <c r="AL17" s="658"/>
      <c r="AM17" s="658"/>
      <c r="AN17" s="658"/>
      <c r="AO17" s="658"/>
      <c r="AP17" s="658"/>
      <c r="AQ17" s="658"/>
      <c r="AR17" s="658"/>
      <c r="AS17" s="658"/>
      <c r="AT17" s="658"/>
      <c r="AU17" s="658"/>
      <c r="AV17" s="664"/>
      <c r="AW17" s="664"/>
      <c r="AX17" s="664"/>
      <c r="AY17" s="664"/>
      <c r="AZ17" s="664"/>
      <c r="BA17" s="664"/>
      <c r="BB17" s="658"/>
      <c r="BC17" s="658"/>
      <c r="BD17" s="658"/>
      <c r="BE17" s="658"/>
      <c r="BF17" s="658"/>
      <c r="BG17" s="658"/>
      <c r="BH17" s="658"/>
      <c r="BI17" s="658"/>
      <c r="BJ17" s="658"/>
      <c r="BK17" s="658"/>
      <c r="BL17" s="658"/>
      <c r="BM17" s="658"/>
      <c r="BN17" s="658"/>
      <c r="BO17" s="658"/>
    </row>
    <row r="18" spans="2:67" s="255" customFormat="1" ht="15" customHeight="1">
      <c r="B18" s="1253"/>
      <c r="C18" s="338" t="s">
        <v>527</v>
      </c>
      <c r="D18" s="402"/>
      <c r="E18" s="661"/>
      <c r="F18" s="662"/>
      <c r="G18" s="662"/>
      <c r="H18" s="908"/>
      <c r="I18" s="908"/>
      <c r="J18" s="908"/>
      <c r="K18" s="662"/>
      <c r="L18" s="662"/>
      <c r="M18" s="662"/>
      <c r="N18" s="662"/>
      <c r="O18" s="662"/>
      <c r="P18" s="662"/>
      <c r="Q18" s="662"/>
      <c r="R18" s="662"/>
      <c r="S18" s="662"/>
      <c r="T18" s="662"/>
      <c r="U18" s="662"/>
      <c r="V18" s="662"/>
      <c r="W18" s="662"/>
      <c r="X18" s="662"/>
      <c r="Y18" s="662"/>
      <c r="Z18" s="662"/>
      <c r="AA18" s="662"/>
      <c r="AB18" s="662"/>
      <c r="AC18" s="662"/>
      <c r="AD18" s="662"/>
      <c r="AE18" s="662"/>
      <c r="AF18" s="662"/>
      <c r="AG18" s="662"/>
      <c r="AH18" s="662"/>
      <c r="AI18" s="662"/>
      <c r="AJ18" s="471"/>
      <c r="AK18" s="663"/>
      <c r="AL18" s="662"/>
      <c r="AM18" s="662"/>
      <c r="AN18" s="662"/>
      <c r="AO18" s="662"/>
      <c r="AP18" s="662"/>
      <c r="AQ18" s="662"/>
      <c r="AR18" s="662"/>
      <c r="AS18" s="662"/>
      <c r="AT18" s="662"/>
      <c r="AU18" s="662"/>
      <c r="AV18" s="662"/>
      <c r="AW18" s="662"/>
      <c r="AX18" s="662"/>
      <c r="AY18" s="662"/>
      <c r="AZ18" s="662"/>
      <c r="BA18" s="662"/>
      <c r="BB18" s="662"/>
      <c r="BC18" s="662"/>
      <c r="BD18" s="662"/>
      <c r="BE18" s="662"/>
      <c r="BF18" s="662"/>
      <c r="BG18" s="662"/>
      <c r="BH18" s="662"/>
      <c r="BI18" s="662"/>
      <c r="BJ18" s="662"/>
      <c r="BK18" s="662"/>
      <c r="BL18" s="662"/>
      <c r="BM18" s="662"/>
      <c r="BN18" s="665"/>
      <c r="BO18" s="662"/>
    </row>
    <row r="19" spans="2:67" s="255" customFormat="1" ht="15" customHeight="1">
      <c r="B19" s="1252" t="s">
        <v>10</v>
      </c>
      <c r="C19" s="262" t="s">
        <v>488</v>
      </c>
      <c r="D19" s="402"/>
      <c r="E19" s="483">
        <v>14828957623.271999</v>
      </c>
      <c r="F19" s="279"/>
      <c r="G19" s="279">
        <v>-3.75909774341106E-3</v>
      </c>
      <c r="H19" s="281"/>
      <c r="I19" s="909">
        <v>-3.1123435478222401E-2</v>
      </c>
      <c r="J19" s="909"/>
      <c r="K19" s="279"/>
      <c r="L19" s="279"/>
      <c r="M19" s="279">
        <v>0.79106910752455994</v>
      </c>
      <c r="N19" s="279">
        <v>0.75617863428399101</v>
      </c>
      <c r="O19" s="279"/>
      <c r="P19" s="279">
        <v>-0.41149788550792099</v>
      </c>
      <c r="Q19" s="279"/>
      <c r="R19" s="279"/>
      <c r="S19" s="279"/>
      <c r="T19" s="279"/>
      <c r="U19" s="279"/>
      <c r="V19" s="279">
        <v>0.15121864903174601</v>
      </c>
      <c r="W19" s="279">
        <v>0.49589939195924498</v>
      </c>
      <c r="X19" s="279"/>
      <c r="Y19" s="279"/>
      <c r="Z19" s="279"/>
      <c r="AA19" s="279"/>
      <c r="AB19" s="279"/>
      <c r="AC19" s="279"/>
      <c r="AD19" s="279"/>
      <c r="AE19" s="279">
        <v>0.76911488206124201</v>
      </c>
      <c r="AF19" s="279">
        <v>0.94170425932654001</v>
      </c>
      <c r="AG19" s="280"/>
      <c r="AH19" s="280"/>
      <c r="AI19" s="279">
        <v>2.2067184163756202</v>
      </c>
      <c r="AJ19" s="482"/>
      <c r="AK19" s="480">
        <v>3579482555.10815</v>
      </c>
      <c r="AL19" s="279">
        <v>-7.9374460507087401E-3</v>
      </c>
      <c r="AM19" s="279"/>
      <c r="AN19" s="279"/>
      <c r="AO19" s="279">
        <v>-2.2642187780546798E-2</v>
      </c>
      <c r="AP19" s="279">
        <v>15.014495928811099</v>
      </c>
      <c r="AQ19" s="279"/>
      <c r="AR19" s="279"/>
      <c r="AS19" s="279">
        <v>18.2159044687345</v>
      </c>
      <c r="AT19" s="279">
        <v>18.183828789367201</v>
      </c>
      <c r="AU19" s="279"/>
      <c r="AV19" s="279">
        <v>-4.32299632993751</v>
      </c>
      <c r="AW19" s="279"/>
      <c r="AX19" s="279"/>
      <c r="AY19" s="279"/>
      <c r="AZ19" s="279"/>
      <c r="BA19" s="279"/>
      <c r="BB19" s="279">
        <v>1.4208872958443</v>
      </c>
      <c r="BC19" s="279">
        <v>15.281719755273899</v>
      </c>
      <c r="BD19" s="279"/>
      <c r="BE19" s="279"/>
      <c r="BF19" s="279"/>
      <c r="BG19" s="279"/>
      <c r="BH19" s="279"/>
      <c r="BI19" s="279"/>
      <c r="BJ19" s="279"/>
      <c r="BK19" s="279">
        <v>1.61450501347787</v>
      </c>
      <c r="BL19" s="279">
        <v>4.3573557942657404</v>
      </c>
      <c r="BM19" s="280"/>
      <c r="BN19" s="280"/>
      <c r="BO19" s="279">
        <v>21.253580320824401</v>
      </c>
    </row>
    <row r="20" spans="2:67" s="255" customFormat="1" ht="15" customHeight="1">
      <c r="B20" s="1257" t="s">
        <v>10</v>
      </c>
      <c r="C20" s="262" t="s">
        <v>489</v>
      </c>
      <c r="D20" s="402"/>
      <c r="E20" s="483">
        <v>29334327667.588902</v>
      </c>
      <c r="F20" s="279"/>
      <c r="G20" s="279">
        <v>-3.11240989456356E-3</v>
      </c>
      <c r="H20" s="281"/>
      <c r="I20" s="909">
        <v>-5.4666349469729703E-2</v>
      </c>
      <c r="J20" s="909"/>
      <c r="K20" s="279"/>
      <c r="L20" s="279"/>
      <c r="M20" s="279">
        <v>0.21327825443961301</v>
      </c>
      <c r="N20" s="279">
        <v>0.155503511973522</v>
      </c>
      <c r="O20" s="279"/>
      <c r="P20" s="279">
        <v>-0.284165014172231</v>
      </c>
      <c r="Q20" s="279"/>
      <c r="R20" s="279"/>
      <c r="S20" s="279"/>
      <c r="T20" s="279"/>
      <c r="U20" s="279"/>
      <c r="V20" s="279">
        <v>9.2640879292852099E-2</v>
      </c>
      <c r="W20" s="279">
        <v>-3.6020606644907201E-2</v>
      </c>
      <c r="X20" s="279"/>
      <c r="Y20" s="279"/>
      <c r="Z20" s="279"/>
      <c r="AA20" s="279"/>
      <c r="AB20" s="279"/>
      <c r="AC20" s="279"/>
      <c r="AD20" s="279"/>
      <c r="AE20" s="279">
        <v>0.40162977296032498</v>
      </c>
      <c r="AF20" s="279">
        <v>0.46583162646326598</v>
      </c>
      <c r="AG20" s="280"/>
      <c r="AH20" s="280"/>
      <c r="AI20" s="279">
        <v>0.83144082234404704</v>
      </c>
      <c r="AJ20" s="482"/>
      <c r="AK20" s="480">
        <v>20293743211.7304</v>
      </c>
      <c r="AL20" s="279">
        <v>-3.9736416192779796E-3</v>
      </c>
      <c r="AM20" s="279"/>
      <c r="AN20" s="279"/>
      <c r="AO20" s="279">
        <v>-4.3583292932388697E-2</v>
      </c>
      <c r="AP20" s="279">
        <v>0.42823117478608302</v>
      </c>
      <c r="AQ20" s="279"/>
      <c r="AR20" s="279"/>
      <c r="AS20" s="279">
        <v>0.76703574900593996</v>
      </c>
      <c r="AT20" s="279">
        <v>0.71974264578652603</v>
      </c>
      <c r="AU20" s="279"/>
      <c r="AV20" s="279">
        <v>-0.41243027109740998</v>
      </c>
      <c r="AW20" s="279"/>
      <c r="AX20" s="279"/>
      <c r="AY20" s="279"/>
      <c r="AZ20" s="279"/>
      <c r="BA20" s="279"/>
      <c r="BB20" s="279">
        <v>0.13087950453611</v>
      </c>
      <c r="BC20" s="279">
        <v>0.43819187708770402</v>
      </c>
      <c r="BD20" s="279"/>
      <c r="BE20" s="279"/>
      <c r="BF20" s="279"/>
      <c r="BG20" s="279"/>
      <c r="BH20" s="279"/>
      <c r="BI20" s="279"/>
      <c r="BJ20" s="279"/>
      <c r="BK20" s="279">
        <v>0.57712060285298905</v>
      </c>
      <c r="BL20" s="279">
        <v>0.62403204726693595</v>
      </c>
      <c r="BM20" s="280"/>
      <c r="BN20" s="280"/>
      <c r="BO20" s="279">
        <v>1.63934446308197</v>
      </c>
    </row>
    <row r="21" spans="2:67" s="255" customFormat="1" ht="15" customHeight="1">
      <c r="B21" s="1257" t="s">
        <v>10</v>
      </c>
      <c r="C21" s="262" t="s">
        <v>490</v>
      </c>
      <c r="D21" s="402"/>
      <c r="E21" s="483">
        <v>43773122257.381203</v>
      </c>
      <c r="F21" s="279"/>
      <c r="G21" s="279">
        <v>-2.8704623587189398E-3</v>
      </c>
      <c r="H21" s="281"/>
      <c r="I21" s="909">
        <v>-8.9742386682131803E-2</v>
      </c>
      <c r="J21" s="909"/>
      <c r="K21" s="279"/>
      <c r="L21" s="279"/>
      <c r="M21" s="279">
        <v>0.104797152398723</v>
      </c>
      <c r="N21" s="279">
        <v>1.21843601283906E-2</v>
      </c>
      <c r="O21" s="279"/>
      <c r="P21" s="279">
        <v>-0.24081215725294899</v>
      </c>
      <c r="Q21" s="279"/>
      <c r="R21" s="279"/>
      <c r="S21" s="279"/>
      <c r="T21" s="279"/>
      <c r="U21" s="279"/>
      <c r="V21" s="279">
        <v>7.5471054119543204E-2</v>
      </c>
      <c r="W21" s="279">
        <v>-0.15315676282020499</v>
      </c>
      <c r="X21" s="279"/>
      <c r="Y21" s="279"/>
      <c r="Z21" s="279"/>
      <c r="AA21" s="279"/>
      <c r="AB21" s="279"/>
      <c r="AC21" s="279"/>
      <c r="AD21" s="279"/>
      <c r="AE21" s="279">
        <v>0.25401217465068499</v>
      </c>
      <c r="AF21" s="279">
        <v>0.24989156632832599</v>
      </c>
      <c r="AG21" s="280"/>
      <c r="AH21" s="280"/>
      <c r="AI21" s="279">
        <v>0.35074698806640098</v>
      </c>
      <c r="AJ21" s="482"/>
      <c r="AK21" s="480">
        <v>32734615892.616001</v>
      </c>
      <c r="AL21" s="279">
        <v>-3.4698431068886102E-3</v>
      </c>
      <c r="AM21" s="279"/>
      <c r="AN21" s="279"/>
      <c r="AO21" s="279">
        <v>-6.5019950632984394E-2</v>
      </c>
      <c r="AP21" s="279">
        <v>0.196041897269354</v>
      </c>
      <c r="AQ21" s="279"/>
      <c r="AR21" s="279"/>
      <c r="AS21" s="279">
        <v>0.35026355538639298</v>
      </c>
      <c r="AT21" s="279">
        <v>0.28177376998813702</v>
      </c>
      <c r="AU21" s="279"/>
      <c r="AV21" s="279">
        <v>-0.309132924361047</v>
      </c>
      <c r="AW21" s="279"/>
      <c r="AX21" s="279"/>
      <c r="AY21" s="279"/>
      <c r="AZ21" s="279"/>
      <c r="BA21" s="279"/>
      <c r="BB21" s="279">
        <v>0.109545347163682</v>
      </c>
      <c r="BC21" s="279">
        <v>8.2186182198241906E-2</v>
      </c>
      <c r="BD21" s="279"/>
      <c r="BE21" s="279"/>
      <c r="BF21" s="279"/>
      <c r="BG21" s="279"/>
      <c r="BH21" s="279"/>
      <c r="BI21" s="279"/>
      <c r="BJ21" s="279"/>
      <c r="BK21" s="279">
        <v>0.338531074550464</v>
      </c>
      <c r="BL21" s="279">
        <v>0.43049545949878598</v>
      </c>
      <c r="BM21" s="280"/>
      <c r="BN21" s="280"/>
      <c r="BO21" s="279">
        <v>0.85121276921014299</v>
      </c>
    </row>
    <row r="22" spans="2:67" s="255" customFormat="1" ht="15" customHeight="1">
      <c r="B22" s="1257" t="s">
        <v>10</v>
      </c>
      <c r="C22" s="262" t="s">
        <v>491</v>
      </c>
      <c r="D22" s="402"/>
      <c r="E22" s="483">
        <v>58483633873.223999</v>
      </c>
      <c r="F22" s="279"/>
      <c r="G22" s="279">
        <v>-2.3593588681523098E-3</v>
      </c>
      <c r="H22" s="281"/>
      <c r="I22" s="909">
        <v>-0.11823716246883099</v>
      </c>
      <c r="J22" s="909"/>
      <c r="K22" s="279"/>
      <c r="L22" s="279"/>
      <c r="M22" s="279">
        <v>6.8073931801544696E-2</v>
      </c>
      <c r="N22" s="279">
        <v>-5.2522608588765202E-2</v>
      </c>
      <c r="O22" s="279"/>
      <c r="P22" s="279">
        <v>-0.23042849671919499</v>
      </c>
      <c r="Q22" s="279"/>
      <c r="R22" s="279"/>
      <c r="S22" s="279"/>
      <c r="T22" s="279"/>
      <c r="U22" s="279"/>
      <c r="V22" s="279">
        <v>7.7760890088399995E-2</v>
      </c>
      <c r="W22" s="279">
        <v>-0.20519017073708501</v>
      </c>
      <c r="X22" s="279"/>
      <c r="Y22" s="279"/>
      <c r="Z22" s="279"/>
      <c r="AA22" s="279"/>
      <c r="AB22" s="279"/>
      <c r="AC22" s="279"/>
      <c r="AD22" s="279"/>
      <c r="AE22" s="279">
        <v>0.18298799610748701</v>
      </c>
      <c r="AF22" s="279">
        <v>0.16726212885120001</v>
      </c>
      <c r="AG22" s="280"/>
      <c r="AH22" s="280"/>
      <c r="AI22" s="279">
        <v>0.145059946807856</v>
      </c>
      <c r="AJ22" s="482"/>
      <c r="AK22" s="480">
        <v>46786253595.839996</v>
      </c>
      <c r="AL22" s="279">
        <v>-2.9866250431196E-3</v>
      </c>
      <c r="AM22" s="279"/>
      <c r="AN22" s="279"/>
      <c r="AO22" s="279">
        <v>-0.107725334663704</v>
      </c>
      <c r="AP22" s="279">
        <v>0.159761914918082</v>
      </c>
      <c r="AQ22" s="279"/>
      <c r="AR22" s="279"/>
      <c r="AS22" s="279">
        <v>0.242059489278521</v>
      </c>
      <c r="AT22" s="279">
        <v>0.131445684145713</v>
      </c>
      <c r="AU22" s="279"/>
      <c r="AV22" s="279">
        <v>-0.27085866416418503</v>
      </c>
      <c r="AW22" s="279"/>
      <c r="AX22" s="279"/>
      <c r="AY22" s="279"/>
      <c r="AZ22" s="279"/>
      <c r="BA22" s="279"/>
      <c r="BB22" s="279">
        <v>7.8984319303854994E-2</v>
      </c>
      <c r="BC22" s="279">
        <v>-6.04286366047352E-2</v>
      </c>
      <c r="BD22" s="279"/>
      <c r="BE22" s="279"/>
      <c r="BF22" s="279"/>
      <c r="BG22" s="279"/>
      <c r="BH22" s="279"/>
      <c r="BI22" s="279"/>
      <c r="BJ22" s="279"/>
      <c r="BK22" s="279">
        <v>0.23840864580358201</v>
      </c>
      <c r="BL22" s="279">
        <v>0.19627739717135401</v>
      </c>
      <c r="BM22" s="280"/>
      <c r="BN22" s="280"/>
      <c r="BO22" s="279">
        <v>0.374257415643233</v>
      </c>
    </row>
    <row r="23" spans="2:67" s="255" customFormat="1" ht="15" customHeight="1">
      <c r="B23" s="1257" t="s">
        <v>10</v>
      </c>
      <c r="C23" s="262" t="s">
        <v>492</v>
      </c>
      <c r="D23" s="402"/>
      <c r="E23" s="483">
        <v>74794860878.723999</v>
      </c>
      <c r="F23" s="279"/>
      <c r="G23" s="279">
        <v>-2.50140804725171E-3</v>
      </c>
      <c r="H23" s="281"/>
      <c r="I23" s="909">
        <v>-0.12339528277352101</v>
      </c>
      <c r="J23" s="909"/>
      <c r="K23" s="279"/>
      <c r="L23" s="279"/>
      <c r="M23" s="279">
        <v>4.7660687430905999E-2</v>
      </c>
      <c r="N23" s="279">
        <v>-7.8235993532231304E-2</v>
      </c>
      <c r="O23" s="279"/>
      <c r="P23" s="279">
        <v>-0.22126439251016899</v>
      </c>
      <c r="Q23" s="279"/>
      <c r="R23" s="279"/>
      <c r="S23" s="279"/>
      <c r="T23" s="279"/>
      <c r="U23" s="279"/>
      <c r="V23" s="279">
        <v>6.45683471905594E-2</v>
      </c>
      <c r="W23" s="279">
        <v>-0.234932038851841</v>
      </c>
      <c r="X23" s="279"/>
      <c r="Y23" s="279"/>
      <c r="Z23" s="279"/>
      <c r="AA23" s="279"/>
      <c r="AB23" s="279"/>
      <c r="AC23" s="279"/>
      <c r="AD23" s="279"/>
      <c r="AE23" s="279">
        <v>0.14422425192869001</v>
      </c>
      <c r="AF23" s="279">
        <v>0.12986462857154499</v>
      </c>
      <c r="AG23" s="280"/>
      <c r="AH23" s="280"/>
      <c r="AI23" s="279">
        <v>3.9156847447002999E-2</v>
      </c>
      <c r="AJ23" s="482"/>
      <c r="AK23" s="480">
        <v>61388531826.624001</v>
      </c>
      <c r="AL23" s="279">
        <v>-2.9152421167793498E-3</v>
      </c>
      <c r="AM23" s="279"/>
      <c r="AN23" s="279"/>
      <c r="AO23" s="279">
        <v>-0.13242323377682</v>
      </c>
      <c r="AP23" s="279">
        <v>0.125256730572956</v>
      </c>
      <c r="AQ23" s="279"/>
      <c r="AR23" s="279"/>
      <c r="AS23" s="279">
        <v>0.18326943834859299</v>
      </c>
      <c r="AT23" s="279">
        <v>4.7856128993101002E-2</v>
      </c>
      <c r="AU23" s="279"/>
      <c r="AV23" s="279">
        <v>-0.24849155310294199</v>
      </c>
      <c r="AW23" s="279"/>
      <c r="AX23" s="279"/>
      <c r="AY23" s="279"/>
      <c r="AZ23" s="279"/>
      <c r="BA23" s="279"/>
      <c r="BB23" s="279">
        <v>8.2480970379070498E-2</v>
      </c>
      <c r="BC23" s="279">
        <v>-0.11815446079637699</v>
      </c>
      <c r="BD23" s="279"/>
      <c r="BE23" s="279"/>
      <c r="BF23" s="279"/>
      <c r="BG23" s="279"/>
      <c r="BH23" s="279"/>
      <c r="BI23" s="279"/>
      <c r="BJ23" s="279"/>
      <c r="BK23" s="279">
        <v>0.16887220275294401</v>
      </c>
      <c r="BL23" s="279">
        <v>0.14415226042524901</v>
      </c>
      <c r="BM23" s="280"/>
      <c r="BN23" s="280"/>
      <c r="BO23" s="279">
        <v>0.194869988250603</v>
      </c>
    </row>
    <row r="24" spans="2:67" s="255" customFormat="1" ht="15" customHeight="1">
      <c r="B24" s="1257" t="s">
        <v>10</v>
      </c>
      <c r="C24" s="262" t="s">
        <v>493</v>
      </c>
      <c r="D24" s="402"/>
      <c r="E24" s="483">
        <v>91595650378.953598</v>
      </c>
      <c r="F24" s="279"/>
      <c r="G24" s="279">
        <v>-2.2856365801307301E-3</v>
      </c>
      <c r="H24" s="281"/>
      <c r="I24" s="909">
        <v>-0.13563486611655301</v>
      </c>
      <c r="J24" s="909"/>
      <c r="K24" s="279"/>
      <c r="L24" s="279"/>
      <c r="M24" s="279">
        <v>3.9221387942393202E-2</v>
      </c>
      <c r="N24" s="279">
        <v>-9.8698523466748095E-2</v>
      </c>
      <c r="O24" s="279"/>
      <c r="P24" s="279">
        <v>-0.21816403797497799</v>
      </c>
      <c r="Q24" s="279"/>
      <c r="R24" s="279"/>
      <c r="S24" s="279"/>
      <c r="T24" s="279"/>
      <c r="U24" s="279"/>
      <c r="V24" s="279">
        <v>6.5206530185683606E-2</v>
      </c>
      <c r="W24" s="279">
        <v>-0.25165601231666002</v>
      </c>
      <c r="X24" s="279"/>
      <c r="Y24" s="279"/>
      <c r="Z24" s="279"/>
      <c r="AA24" s="279"/>
      <c r="AB24" s="279"/>
      <c r="AC24" s="279"/>
      <c r="AD24" s="279"/>
      <c r="AE24" s="279">
        <v>0.11031889091729701</v>
      </c>
      <c r="AF24" s="279">
        <v>9.8105891227713293E-2</v>
      </c>
      <c r="AG24" s="280"/>
      <c r="AH24" s="280"/>
      <c r="AI24" s="279">
        <v>-4.3231225436803897E-2</v>
      </c>
      <c r="AJ24" s="482"/>
      <c r="AK24" s="480">
        <v>79151464179.964798</v>
      </c>
      <c r="AL24" s="279">
        <v>-2.7363808166651501E-3</v>
      </c>
      <c r="AM24" s="279"/>
      <c r="AN24" s="279"/>
      <c r="AO24" s="279">
        <v>-0.151804916107774</v>
      </c>
      <c r="AP24" s="279">
        <v>6.7165953556180505E-2</v>
      </c>
      <c r="AQ24" s="279"/>
      <c r="AR24" s="279"/>
      <c r="AS24" s="279">
        <v>0.10814517152610501</v>
      </c>
      <c r="AT24" s="279">
        <v>-4.6396110828291801E-2</v>
      </c>
      <c r="AU24" s="279"/>
      <c r="AV24" s="279">
        <v>-0.22899342146127899</v>
      </c>
      <c r="AW24" s="279"/>
      <c r="AX24" s="279"/>
      <c r="AY24" s="279"/>
      <c r="AZ24" s="279"/>
      <c r="BA24" s="279"/>
      <c r="BB24" s="279">
        <v>5.88051151586617E-2</v>
      </c>
      <c r="BC24" s="279">
        <v>-0.21658440069852999</v>
      </c>
      <c r="BD24" s="279"/>
      <c r="BE24" s="279"/>
      <c r="BF24" s="279"/>
      <c r="BG24" s="279"/>
      <c r="BH24" s="279"/>
      <c r="BI24" s="279"/>
      <c r="BJ24" s="279"/>
      <c r="BK24" s="279">
        <v>0.14460265904379499</v>
      </c>
      <c r="BL24" s="279">
        <v>0.11820421153117</v>
      </c>
      <c r="BM24" s="280"/>
      <c r="BN24" s="280"/>
      <c r="BO24" s="279">
        <v>4.6222420579297999E-2</v>
      </c>
    </row>
    <row r="25" spans="2:67" s="255" customFormat="1" ht="15" customHeight="1">
      <c r="B25" s="1257" t="s">
        <v>10</v>
      </c>
      <c r="C25" s="262" t="s">
        <v>494</v>
      </c>
      <c r="D25" s="402"/>
      <c r="E25" s="483">
        <v>113168681203.368</v>
      </c>
      <c r="F25" s="279"/>
      <c r="G25" s="279">
        <v>-2.1279301363390599E-3</v>
      </c>
      <c r="H25" s="281"/>
      <c r="I25" s="909">
        <v>-0.15186494313106599</v>
      </c>
      <c r="J25" s="909"/>
      <c r="K25" s="279"/>
      <c r="L25" s="279"/>
      <c r="M25" s="279">
        <v>1.9809246868386199E-2</v>
      </c>
      <c r="N25" s="279">
        <v>-0.134184090493666</v>
      </c>
      <c r="O25" s="279"/>
      <c r="P25" s="279">
        <v>-0.209597520230135</v>
      </c>
      <c r="Q25" s="279"/>
      <c r="R25" s="279"/>
      <c r="S25" s="279"/>
      <c r="T25" s="279"/>
      <c r="U25" s="279"/>
      <c r="V25" s="279">
        <v>5.2583092331881097E-2</v>
      </c>
      <c r="W25" s="279">
        <v>-0.29119852605593899</v>
      </c>
      <c r="X25" s="279"/>
      <c r="Y25" s="279"/>
      <c r="Z25" s="279"/>
      <c r="AA25" s="279"/>
      <c r="AB25" s="279"/>
      <c r="AC25" s="279"/>
      <c r="AD25" s="279"/>
      <c r="AE25" s="279">
        <v>8.4625576286300103E-2</v>
      </c>
      <c r="AF25" s="279">
        <v>6.7434243678238401E-2</v>
      </c>
      <c r="AG25" s="280"/>
      <c r="AH25" s="280"/>
      <c r="AI25" s="279">
        <v>-0.13913872525144699</v>
      </c>
      <c r="AJ25" s="482"/>
      <c r="AK25" s="480">
        <v>99741429706.946396</v>
      </c>
      <c r="AL25" s="279">
        <v>-2.4498828957412199E-3</v>
      </c>
      <c r="AM25" s="279"/>
      <c r="AN25" s="279"/>
      <c r="AO25" s="279">
        <v>-0.17706226555934401</v>
      </c>
      <c r="AP25" s="279">
        <v>6.3482133657818102E-2</v>
      </c>
      <c r="AQ25" s="279"/>
      <c r="AR25" s="279"/>
      <c r="AS25" s="279">
        <v>8.7145143434069802E-2</v>
      </c>
      <c r="AT25" s="279">
        <v>-9.2366992582316801E-2</v>
      </c>
      <c r="AU25" s="279"/>
      <c r="AV25" s="279">
        <v>-0.22039085000629999</v>
      </c>
      <c r="AW25" s="279"/>
      <c r="AX25" s="279"/>
      <c r="AY25" s="279"/>
      <c r="AZ25" s="279"/>
      <c r="BA25" s="279"/>
      <c r="BB25" s="279">
        <v>5.6325176113053703E-2</v>
      </c>
      <c r="BC25" s="279">
        <v>-0.25643268822153997</v>
      </c>
      <c r="BD25" s="279"/>
      <c r="BE25" s="279"/>
      <c r="BF25" s="279"/>
      <c r="BG25" s="279"/>
      <c r="BH25" s="279"/>
      <c r="BI25" s="279"/>
      <c r="BJ25" s="279"/>
      <c r="BK25" s="279">
        <v>0.111835182545949</v>
      </c>
      <c r="BL25" s="279">
        <v>7.0445043154673204E-2</v>
      </c>
      <c r="BM25" s="280"/>
      <c r="BN25" s="280"/>
      <c r="BO25" s="279">
        <v>-7.4152432076550603E-2</v>
      </c>
    </row>
    <row r="26" spans="2:67" s="255" customFormat="1" ht="15" customHeight="1">
      <c r="B26" s="1257" t="s">
        <v>10</v>
      </c>
      <c r="C26" s="262" t="s">
        <v>495</v>
      </c>
      <c r="D26" s="402"/>
      <c r="E26" s="483">
        <v>146930257090.15399</v>
      </c>
      <c r="F26" s="279"/>
      <c r="G26" s="279">
        <v>-4.2177069524653096E-3</v>
      </c>
      <c r="H26" s="281"/>
      <c r="I26" s="909">
        <v>-0.15871244582501701</v>
      </c>
      <c r="J26" s="909"/>
      <c r="K26" s="279"/>
      <c r="L26" s="279"/>
      <c r="M26" s="279">
        <v>1.2677037353299499E-2</v>
      </c>
      <c r="N26" s="279">
        <v>-0.15025311810684999</v>
      </c>
      <c r="O26" s="279"/>
      <c r="P26" s="279">
        <v>-0.19854922866368699</v>
      </c>
      <c r="Q26" s="279"/>
      <c r="R26" s="279"/>
      <c r="S26" s="279"/>
      <c r="T26" s="279"/>
      <c r="U26" s="279"/>
      <c r="V26" s="279">
        <v>7.2428332488593095E-2</v>
      </c>
      <c r="W26" s="279">
        <v>-0.27637400247702598</v>
      </c>
      <c r="X26" s="279"/>
      <c r="Y26" s="279"/>
      <c r="Z26" s="279"/>
      <c r="AA26" s="279"/>
      <c r="AB26" s="279"/>
      <c r="AC26" s="279"/>
      <c r="AD26" s="279"/>
      <c r="AE26" s="279">
        <v>6.5093806897861706E-2</v>
      </c>
      <c r="AF26" s="279">
        <v>4.4495933235159699E-2</v>
      </c>
      <c r="AG26" s="280"/>
      <c r="AH26" s="280"/>
      <c r="AI26" s="279">
        <v>-0.166784253490316</v>
      </c>
      <c r="AJ26" s="482"/>
      <c r="AK26" s="480">
        <v>131625075447.767</v>
      </c>
      <c r="AL26" s="279">
        <v>-5.5885032779309099E-3</v>
      </c>
      <c r="AM26" s="279"/>
      <c r="AN26" s="279"/>
      <c r="AO26" s="279">
        <v>-0.182786648001621</v>
      </c>
      <c r="AP26" s="279">
        <v>6.8790031444797201E-2</v>
      </c>
      <c r="AQ26" s="279"/>
      <c r="AR26" s="279"/>
      <c r="AS26" s="279">
        <v>8.1876375666634096E-2</v>
      </c>
      <c r="AT26" s="279">
        <v>-0.10648653836440899</v>
      </c>
      <c r="AU26" s="279"/>
      <c r="AV26" s="279">
        <v>-0.21256306643655301</v>
      </c>
      <c r="AW26" s="279"/>
      <c r="AX26" s="279"/>
      <c r="AY26" s="279"/>
      <c r="AZ26" s="279"/>
      <c r="BA26" s="279"/>
      <c r="BB26" s="279">
        <v>8.0555655768872095E-2</v>
      </c>
      <c r="BC26" s="279">
        <v>-0.23849393255866699</v>
      </c>
      <c r="BD26" s="279"/>
      <c r="BE26" s="279"/>
      <c r="BF26" s="279"/>
      <c r="BG26" s="279"/>
      <c r="BH26" s="279"/>
      <c r="BI26" s="279"/>
      <c r="BJ26" s="279"/>
      <c r="BK26" s="279">
        <v>7.8218634003429294E-2</v>
      </c>
      <c r="BL26" s="279">
        <v>4.3245519781103803E-2</v>
      </c>
      <c r="BM26" s="280"/>
      <c r="BN26" s="280"/>
      <c r="BO26" s="279">
        <v>-0.117029791952872</v>
      </c>
    </row>
    <row r="27" spans="2:67" s="255" customFormat="1" ht="15" customHeight="1">
      <c r="B27" s="1257" t="s">
        <v>10</v>
      </c>
      <c r="C27" s="262" t="s">
        <v>496</v>
      </c>
      <c r="D27" s="402"/>
      <c r="E27" s="483">
        <v>205264125118.96201</v>
      </c>
      <c r="F27" s="279"/>
      <c r="G27" s="279">
        <v>-1.88313265676632E-2</v>
      </c>
      <c r="H27" s="281"/>
      <c r="I27" s="909">
        <v>-0.17034455349397801</v>
      </c>
      <c r="J27" s="909"/>
      <c r="K27" s="279"/>
      <c r="L27" s="279"/>
      <c r="M27" s="279">
        <v>7.0721376240541001E-3</v>
      </c>
      <c r="N27" s="279">
        <v>-0.182103734429752</v>
      </c>
      <c r="O27" s="279"/>
      <c r="P27" s="279">
        <v>-0.18892325356029099</v>
      </c>
      <c r="Q27" s="279"/>
      <c r="R27" s="279"/>
      <c r="S27" s="279"/>
      <c r="T27" s="279"/>
      <c r="U27" s="279"/>
      <c r="V27" s="279">
        <v>4.53855799167713E-2</v>
      </c>
      <c r="W27" s="279">
        <v>-0.32564141652481299</v>
      </c>
      <c r="X27" s="279"/>
      <c r="Y27" s="279"/>
      <c r="Z27" s="279"/>
      <c r="AA27" s="279"/>
      <c r="AB27" s="279"/>
      <c r="AC27" s="279"/>
      <c r="AD27" s="279"/>
      <c r="AE27" s="279">
        <v>4.1431551653338103E-2</v>
      </c>
      <c r="AF27" s="279">
        <v>2.6767419603920602E-2</v>
      </c>
      <c r="AG27" s="280"/>
      <c r="AH27" s="280"/>
      <c r="AI27" s="279">
        <v>-0.25744244315466902</v>
      </c>
      <c r="AJ27" s="482"/>
      <c r="AK27" s="480">
        <v>189137644635.194</v>
      </c>
      <c r="AL27" s="279">
        <v>-1.7181138600230201E-2</v>
      </c>
      <c r="AM27" s="279"/>
      <c r="AN27" s="279"/>
      <c r="AO27" s="279">
        <v>-0.192264135522309</v>
      </c>
      <c r="AP27" s="279">
        <v>4.0447148133128101E-2</v>
      </c>
      <c r="AQ27" s="279"/>
      <c r="AR27" s="279"/>
      <c r="AS27" s="279">
        <v>4.7649747542335898E-2</v>
      </c>
      <c r="AT27" s="279">
        <v>-0.16179553068168501</v>
      </c>
      <c r="AU27" s="279"/>
      <c r="AV27" s="279">
        <v>-0.19571503298267301</v>
      </c>
      <c r="AW27" s="279"/>
      <c r="AX27" s="279"/>
      <c r="AY27" s="279"/>
      <c r="AZ27" s="279"/>
      <c r="BA27" s="279"/>
      <c r="BB27" s="279">
        <v>4.3843642530148698E-2</v>
      </c>
      <c r="BC27" s="279">
        <v>-0.31366694175618498</v>
      </c>
      <c r="BD27" s="279"/>
      <c r="BE27" s="279"/>
      <c r="BF27" s="279"/>
      <c r="BG27" s="279"/>
      <c r="BH27" s="279"/>
      <c r="BI27" s="279"/>
      <c r="BJ27" s="279"/>
      <c r="BK27" s="279">
        <v>5.2999151314044902E-2</v>
      </c>
      <c r="BL27" s="279">
        <v>2.4546954096375601E-2</v>
      </c>
      <c r="BM27" s="280"/>
      <c r="BN27" s="280"/>
      <c r="BO27" s="279">
        <v>-0.23612082030645001</v>
      </c>
    </row>
    <row r="28" spans="2:67" s="255" customFormat="1" ht="15" customHeight="1">
      <c r="B28" s="1257" t="s">
        <v>10</v>
      </c>
      <c r="C28" s="262" t="s">
        <v>497</v>
      </c>
      <c r="D28" s="402"/>
      <c r="E28" s="483">
        <v>431134205544</v>
      </c>
      <c r="F28" s="279"/>
      <c r="G28" s="279">
        <v>-0.10941294262184401</v>
      </c>
      <c r="H28" s="281"/>
      <c r="I28" s="909">
        <v>-0.196241835232592</v>
      </c>
      <c r="J28" s="909"/>
      <c r="K28" s="279"/>
      <c r="L28" s="279"/>
      <c r="M28" s="279">
        <v>3.3146452595948202E-3</v>
      </c>
      <c r="N28" s="279">
        <v>-0.302340128112839</v>
      </c>
      <c r="O28" s="279"/>
      <c r="P28" s="279">
        <v>-0.14996409771504801</v>
      </c>
      <c r="Q28" s="279"/>
      <c r="R28" s="279"/>
      <c r="S28" s="279"/>
      <c r="T28" s="279"/>
      <c r="U28" s="279"/>
      <c r="V28" s="279">
        <v>3.03239204047932E-2</v>
      </c>
      <c r="W28" s="279">
        <v>-0.42198031346977599</v>
      </c>
      <c r="X28" s="279"/>
      <c r="Y28" s="279"/>
      <c r="Z28" s="279"/>
      <c r="AA28" s="279"/>
      <c r="AB28" s="279"/>
      <c r="AC28" s="279"/>
      <c r="AD28" s="279"/>
      <c r="AE28" s="279">
        <v>2.2249865258304101E-2</v>
      </c>
      <c r="AF28" s="279">
        <v>9.2970357953445406E-3</v>
      </c>
      <c r="AG28" s="280"/>
      <c r="AH28" s="280"/>
      <c r="AI28" s="279">
        <v>-0.39043340597878201</v>
      </c>
      <c r="AJ28" s="482"/>
      <c r="AK28" s="480">
        <v>415888119888.427</v>
      </c>
      <c r="AL28" s="279">
        <v>-0.114735776934179</v>
      </c>
      <c r="AM28" s="279"/>
      <c r="AN28" s="279"/>
      <c r="AO28" s="279">
        <v>-0.21226023472147099</v>
      </c>
      <c r="AP28" s="279">
        <v>1.5120967077200899E-2</v>
      </c>
      <c r="AQ28" s="279"/>
      <c r="AR28" s="279"/>
      <c r="AS28" s="279">
        <v>1.8041031450463499E-2</v>
      </c>
      <c r="AT28" s="279">
        <v>-0.30895497515104903</v>
      </c>
      <c r="AU28" s="279"/>
      <c r="AV28" s="279">
        <v>-0.14897849462589999</v>
      </c>
      <c r="AW28" s="279"/>
      <c r="AX28" s="279"/>
      <c r="AY28" s="279"/>
      <c r="AZ28" s="279"/>
      <c r="BA28" s="279"/>
      <c r="BB28" s="279">
        <v>3.1913435569914897E-2</v>
      </c>
      <c r="BC28" s="279">
        <v>-0.42602003733717703</v>
      </c>
      <c r="BD28" s="279"/>
      <c r="BE28" s="279"/>
      <c r="BF28" s="279"/>
      <c r="BG28" s="279"/>
      <c r="BH28" s="279"/>
      <c r="BI28" s="279"/>
      <c r="BJ28" s="279"/>
      <c r="BK28" s="279">
        <v>2.4343394140598201E-2</v>
      </c>
      <c r="BL28" s="279">
        <v>8.7003773783502405E-3</v>
      </c>
      <c r="BM28" s="280"/>
      <c r="BN28" s="280"/>
      <c r="BO28" s="279">
        <v>-0.39297625820154802</v>
      </c>
    </row>
    <row r="29" spans="2:67" s="255" customFormat="1" ht="15" customHeight="1">
      <c r="B29" s="1253" t="s">
        <v>10</v>
      </c>
      <c r="C29" s="338" t="s">
        <v>527</v>
      </c>
      <c r="D29" s="402"/>
      <c r="E29" s="474">
        <v>1209307821635.6299</v>
      </c>
      <c r="F29" s="475"/>
      <c r="G29" s="475">
        <v>-4.3582539123763302E-2</v>
      </c>
      <c r="H29" s="475"/>
      <c r="I29" s="910">
        <v>-0.160951144673181</v>
      </c>
      <c r="J29" s="910"/>
      <c r="K29" s="475"/>
      <c r="L29" s="475"/>
      <c r="M29" s="475">
        <v>3.3653992829286897E-2</v>
      </c>
      <c r="N29" s="475">
        <v>-0.170879685163422</v>
      </c>
      <c r="O29" s="475"/>
      <c r="P29" s="475">
        <v>-0.191278155230928</v>
      </c>
      <c r="Q29" s="475"/>
      <c r="R29" s="475"/>
      <c r="S29" s="475"/>
      <c r="T29" s="475"/>
      <c r="U29" s="475"/>
      <c r="V29" s="475">
        <v>5.1761605549369698E-2</v>
      </c>
      <c r="W29" s="475">
        <v>-0.31039623523996701</v>
      </c>
      <c r="X29" s="475"/>
      <c r="Y29" s="475"/>
      <c r="Z29" s="475"/>
      <c r="AA29" s="475"/>
      <c r="AB29" s="475"/>
      <c r="AC29" s="475"/>
      <c r="AD29" s="475"/>
      <c r="AE29" s="475">
        <v>8.5286546323999804E-2</v>
      </c>
      <c r="AF29" s="475">
        <v>7.5019084365723396E-2</v>
      </c>
      <c r="AG29" s="475"/>
      <c r="AH29" s="475"/>
      <c r="AI29" s="475">
        <v>-0.150090602613736</v>
      </c>
      <c r="AJ29" s="482"/>
      <c r="AK29" s="476">
        <v>1080326360940.22</v>
      </c>
      <c r="AL29" s="475">
        <v>-4.8785913688526299E-2</v>
      </c>
      <c r="AM29" s="475"/>
      <c r="AN29" s="475"/>
      <c r="AO29" s="475">
        <v>-0.18016729504999099</v>
      </c>
      <c r="AP29" s="475">
        <v>0.109834558164622</v>
      </c>
      <c r="AQ29" s="475"/>
      <c r="AR29" s="475"/>
      <c r="AS29" s="475">
        <v>0.14750654206462499</v>
      </c>
      <c r="AT29" s="475">
        <v>-8.1445174396349601E-2</v>
      </c>
      <c r="AU29" s="475"/>
      <c r="AV29" s="475">
        <v>-0.21192812900383301</v>
      </c>
      <c r="AW29" s="475"/>
      <c r="AX29" s="475"/>
      <c r="AY29" s="475"/>
      <c r="AZ29" s="475"/>
      <c r="BA29" s="475"/>
      <c r="BB29" s="475">
        <v>5.7878137906575498E-2</v>
      </c>
      <c r="BC29" s="475">
        <v>-0.23549516882412799</v>
      </c>
      <c r="BD29" s="475"/>
      <c r="BE29" s="475"/>
      <c r="BF29" s="475"/>
      <c r="BG29" s="475"/>
      <c r="BH29" s="475"/>
      <c r="BI29" s="475"/>
      <c r="BJ29" s="475"/>
      <c r="BK29" s="475">
        <v>9.5469010181832098E-2</v>
      </c>
      <c r="BL29" s="475">
        <v>8.3975702974059305E-2</v>
      </c>
      <c r="BM29" s="477"/>
      <c r="BN29" s="477"/>
      <c r="BO29" s="475">
        <v>-5.6050453138363501E-2</v>
      </c>
    </row>
    <row r="30" spans="2:67" s="255" customFormat="1" ht="15" customHeight="1">
      <c r="B30" s="1254" t="s">
        <v>11</v>
      </c>
      <c r="C30" s="262" t="s">
        <v>488</v>
      </c>
      <c r="D30" s="402"/>
      <c r="E30" s="481">
        <v>15923364193.721201</v>
      </c>
      <c r="F30" s="279">
        <v>0.27575464096465901</v>
      </c>
      <c r="G30" s="281">
        <v>-1.22211941774023E-3</v>
      </c>
      <c r="H30" s="909">
        <v>-1.6856075490113202E-2</v>
      </c>
      <c r="I30" s="909"/>
      <c r="J30" s="909">
        <v>-1.6856075490113202E-2</v>
      </c>
      <c r="K30" s="279">
        <v>0.41767889568663891</v>
      </c>
      <c r="L30" s="279">
        <v>0.23254088040794343</v>
      </c>
      <c r="M30" s="281">
        <v>0.69271765440216104</v>
      </c>
      <c r="N30" s="281">
        <v>0.69149553498441996</v>
      </c>
      <c r="O30" s="281">
        <v>-0.13162365537877335</v>
      </c>
      <c r="P30" s="281">
        <v>-0.188265189508976</v>
      </c>
      <c r="Q30" s="281"/>
      <c r="R30" s="281"/>
      <c r="S30" s="281"/>
      <c r="T30" s="281"/>
      <c r="U30" s="281"/>
      <c r="V30" s="281"/>
      <c r="W30" s="281">
        <v>0.50323034547544399</v>
      </c>
      <c r="X30" s="281">
        <v>2.5383447734357082E-2</v>
      </c>
      <c r="Y30" s="281">
        <v>0.10763250195732407</v>
      </c>
      <c r="Z30" s="281"/>
      <c r="AA30" s="281">
        <v>0.13096831526859784</v>
      </c>
      <c r="AB30" s="281">
        <v>4.3371727853860717E-2</v>
      </c>
      <c r="AC30" s="281">
        <v>1.1975939345277914E-2</v>
      </c>
      <c r="AD30" s="281">
        <v>1.1835478931374084E-2</v>
      </c>
      <c r="AE30" s="281">
        <v>0.33116741109079201</v>
      </c>
      <c r="AF30" s="281">
        <v>9.0705282482647198E-2</v>
      </c>
      <c r="AG30" s="281"/>
      <c r="AH30" s="281"/>
      <c r="AI30" s="281">
        <v>0.92510303904888402</v>
      </c>
      <c r="AJ30" s="482"/>
      <c r="AK30" s="480">
        <v>4871090885.5260096</v>
      </c>
      <c r="AL30" s="281">
        <v>0</v>
      </c>
      <c r="AM30" s="281">
        <v>-9.9031798014872791E-4</v>
      </c>
      <c r="AN30" s="281"/>
      <c r="AO30" s="281">
        <v>-9.9031798014872791E-4</v>
      </c>
      <c r="AP30" s="281">
        <v>7.2172675600925098</v>
      </c>
      <c r="AQ30" s="281">
        <v>1.2198432423167076</v>
      </c>
      <c r="AR30" s="281">
        <v>0.63696062705880552</v>
      </c>
      <c r="AS30" s="281">
        <v>9.2787901746091794</v>
      </c>
      <c r="AT30" s="281">
        <v>9.2777998566290307</v>
      </c>
      <c r="AU30" s="281">
        <v>-0.78881379749245051</v>
      </c>
      <c r="AV30" s="281">
        <v>-1.0893769607780499</v>
      </c>
      <c r="AW30" s="281"/>
      <c r="AX30" s="281"/>
      <c r="AY30" s="281"/>
      <c r="AZ30" s="281"/>
      <c r="BA30" s="281"/>
      <c r="BB30" s="281"/>
      <c r="BC30" s="281">
        <v>8.1884228958509695</v>
      </c>
      <c r="BD30" s="281">
        <v>5.4705522075826615E-2</v>
      </c>
      <c r="BE30" s="281">
        <v>0.2605964561636695</v>
      </c>
      <c r="BF30" s="281"/>
      <c r="BG30" s="281">
        <v>0.29933575224591175</v>
      </c>
      <c r="BH30" s="281">
        <v>9.7339793173974648E-2</v>
      </c>
      <c r="BI30" s="281">
        <v>6.4725131359896368E-2</v>
      </c>
      <c r="BJ30" s="281">
        <v>3.8973143561557212E-2</v>
      </c>
      <c r="BK30" s="281">
        <v>0.81567579858083505</v>
      </c>
      <c r="BL30" s="281">
        <v>0.39194912328449799</v>
      </c>
      <c r="BM30" s="282"/>
      <c r="BN30" s="282"/>
      <c r="BO30" s="281">
        <v>9.39604781771631</v>
      </c>
    </row>
    <row r="31" spans="2:67" s="255" customFormat="1" ht="15" customHeight="1">
      <c r="B31" s="1255" t="s">
        <v>11</v>
      </c>
      <c r="C31" s="262" t="s">
        <v>489</v>
      </c>
      <c r="D31" s="402"/>
      <c r="E31" s="481">
        <v>41772558943.378197</v>
      </c>
      <c r="F31" s="279">
        <v>0.25720031782884201</v>
      </c>
      <c r="G31" s="281">
        <v>-5.3277406541892697E-3</v>
      </c>
      <c r="H31" s="909">
        <v>-5.3066619033016502E-2</v>
      </c>
      <c r="I31" s="909"/>
      <c r="J31" s="909">
        <v>-5.3066619033016502E-2</v>
      </c>
      <c r="K31" s="279">
        <v>9.3960480820510242E-2</v>
      </c>
      <c r="L31" s="279">
        <v>5.8039164514557255E-2</v>
      </c>
      <c r="M31" s="281">
        <v>0.16839970461095999</v>
      </c>
      <c r="N31" s="281">
        <v>0.16307196395677001</v>
      </c>
      <c r="O31" s="281">
        <v>-8.9229028815670963E-2</v>
      </c>
      <c r="P31" s="281">
        <v>-0.12902286963978599</v>
      </c>
      <c r="Q31" s="281"/>
      <c r="R31" s="281"/>
      <c r="S31" s="281"/>
      <c r="T31" s="281"/>
      <c r="U31" s="281"/>
      <c r="V31" s="281"/>
      <c r="W31" s="281">
        <v>3.4049094316984697E-2</v>
      </c>
      <c r="X31" s="281">
        <v>8.786678838389482E-3</v>
      </c>
      <c r="Y31" s="281">
        <v>3.5606324764592363E-2</v>
      </c>
      <c r="Z31" s="281"/>
      <c r="AA31" s="281">
        <v>4.3308997031837729E-2</v>
      </c>
      <c r="AB31" s="281">
        <v>1.4688881850983914E-2</v>
      </c>
      <c r="AC31" s="281">
        <v>6.1107008698066982E-3</v>
      </c>
      <c r="AD31" s="281">
        <v>3.7203579182871179E-3</v>
      </c>
      <c r="AE31" s="281">
        <v>0.11222194127389699</v>
      </c>
      <c r="AF31" s="281">
        <v>5.3544187675907899E-2</v>
      </c>
      <c r="AG31" s="281"/>
      <c r="AH31" s="281"/>
      <c r="AI31" s="281">
        <v>0.19981522326678999</v>
      </c>
      <c r="AJ31" s="482"/>
      <c r="AK31" s="480">
        <v>23742141319.336498</v>
      </c>
      <c r="AL31" s="281">
        <v>-6.03784764152785E-4</v>
      </c>
      <c r="AM31" s="281">
        <v>-1.9195981175962499E-2</v>
      </c>
      <c r="AN31" s="281"/>
      <c r="AO31" s="281">
        <v>-1.9195981175962499E-2</v>
      </c>
      <c r="AP31" s="281">
        <v>1.00788782876181</v>
      </c>
      <c r="AQ31" s="281">
        <v>0.19040452166692376</v>
      </c>
      <c r="AR31" s="281">
        <v>0.10523912410665524</v>
      </c>
      <c r="AS31" s="281">
        <v>1.3160225035469499</v>
      </c>
      <c r="AT31" s="281">
        <v>1.29622273760683</v>
      </c>
      <c r="AU31" s="281">
        <v>-0.17226556422730818</v>
      </c>
      <c r="AV31" s="281">
        <v>-0.242084368314162</v>
      </c>
      <c r="AW31" s="281"/>
      <c r="AX31" s="281"/>
      <c r="AY31" s="281"/>
      <c r="AZ31" s="281"/>
      <c r="BA31" s="281"/>
      <c r="BB31" s="281"/>
      <c r="BC31" s="281">
        <v>1.05413836929267</v>
      </c>
      <c r="BD31" s="281">
        <v>1.1610671057490023E-2</v>
      </c>
      <c r="BE31" s="281">
        <v>5.0887941909123893E-2</v>
      </c>
      <c r="BF31" s="281"/>
      <c r="BG31" s="281">
        <v>7.8883478884232527E-2</v>
      </c>
      <c r="BH31" s="281">
        <v>2.5252747891283161E-2</v>
      </c>
      <c r="BI31" s="281">
        <v>6.2093201255101725E-3</v>
      </c>
      <c r="BJ31" s="281">
        <v>5.5059776337794998E-3</v>
      </c>
      <c r="BK31" s="281">
        <v>0.17835013750141901</v>
      </c>
      <c r="BL31" s="281">
        <v>6.6650428991528302E-2</v>
      </c>
      <c r="BM31" s="282"/>
      <c r="BN31" s="282"/>
      <c r="BO31" s="281">
        <v>1.29913893578562</v>
      </c>
    </row>
    <row r="32" spans="2:67" s="255" customFormat="1" ht="15" customHeight="1">
      <c r="B32" s="1255" t="s">
        <v>11</v>
      </c>
      <c r="C32" s="262" t="s">
        <v>490</v>
      </c>
      <c r="D32" s="402"/>
      <c r="E32" s="481">
        <v>62431994126.137199</v>
      </c>
      <c r="F32" s="279">
        <v>0.21490987388848001</v>
      </c>
      <c r="G32" s="281">
        <v>-1.31322831982832E-2</v>
      </c>
      <c r="H32" s="909">
        <v>-7.4457325614599806E-2</v>
      </c>
      <c r="I32" s="909"/>
      <c r="J32" s="909">
        <v>-7.4457325614599806E-2</v>
      </c>
      <c r="K32" s="279">
        <v>4.5373610128135289E-2</v>
      </c>
      <c r="L32" s="279">
        <v>3.7193463789761565E-2</v>
      </c>
      <c r="M32" s="281">
        <v>8.9066457913442504E-2</v>
      </c>
      <c r="N32" s="281">
        <v>7.5934174715159397E-2</v>
      </c>
      <c r="O32" s="281">
        <v>-8.2615398514980773E-2</v>
      </c>
      <c r="P32" s="281">
        <v>-0.119990815914857</v>
      </c>
      <c r="Q32" s="281"/>
      <c r="R32" s="281"/>
      <c r="S32" s="281"/>
      <c r="T32" s="281"/>
      <c r="U32" s="281"/>
      <c r="V32" s="281"/>
      <c r="W32" s="281">
        <v>-4.4056641199697898E-2</v>
      </c>
      <c r="X32" s="281">
        <v>6.2513862370927667E-3</v>
      </c>
      <c r="Y32" s="281">
        <v>2.0269783039131076E-2</v>
      </c>
      <c r="Z32" s="281"/>
      <c r="AA32" s="281">
        <v>2.803185665914433E-2</v>
      </c>
      <c r="AB32" s="281">
        <v>8.8580643500602383E-3</v>
      </c>
      <c r="AC32" s="281">
        <v>1.9537588147852786E-3</v>
      </c>
      <c r="AD32" s="281">
        <v>1.777653621067476E-3</v>
      </c>
      <c r="AE32" s="281">
        <v>6.7142502721281194E-2</v>
      </c>
      <c r="AF32" s="281">
        <v>2.7482244994789601E-2</v>
      </c>
      <c r="AG32" s="281"/>
      <c r="AH32" s="281"/>
      <c r="AI32" s="281">
        <v>5.0568106516373001E-2</v>
      </c>
      <c r="AJ32" s="482"/>
      <c r="AK32" s="480">
        <v>45121988352.775398</v>
      </c>
      <c r="AL32" s="281">
        <v>-5.8135660499977699E-3</v>
      </c>
      <c r="AM32" s="281">
        <v>-5.6836380741434801E-2</v>
      </c>
      <c r="AN32" s="281"/>
      <c r="AO32" s="281">
        <v>-5.6836380741434801E-2</v>
      </c>
      <c r="AP32" s="281">
        <v>0.442532682718077</v>
      </c>
      <c r="AQ32" s="281">
        <v>7.3658691981946384E-2</v>
      </c>
      <c r="AR32" s="281">
        <v>4.4269863297634778E-2</v>
      </c>
      <c r="AS32" s="281">
        <v>0.56935429098708401</v>
      </c>
      <c r="AT32" s="281">
        <v>0.50670434419565002</v>
      </c>
      <c r="AU32" s="281">
        <v>-0.11549942553450297</v>
      </c>
      <c r="AV32" s="281">
        <v>-0.16619582664237001</v>
      </c>
      <c r="AW32" s="281"/>
      <c r="AX32" s="281"/>
      <c r="AY32" s="281"/>
      <c r="AZ32" s="281"/>
      <c r="BA32" s="281"/>
      <c r="BB32" s="281"/>
      <c r="BC32" s="281">
        <v>0.34050851755327999</v>
      </c>
      <c r="BD32" s="281">
        <v>7.426385229667984E-3</v>
      </c>
      <c r="BE32" s="281">
        <v>2.9910072628797441E-2</v>
      </c>
      <c r="BF32" s="281"/>
      <c r="BG32" s="281">
        <v>3.8354868750540207E-2</v>
      </c>
      <c r="BH32" s="281">
        <v>1.2720261981453228E-2</v>
      </c>
      <c r="BI32" s="281">
        <v>5.6545033624711945E-3</v>
      </c>
      <c r="BJ32" s="281">
        <v>8.498501911482245E-4</v>
      </c>
      <c r="BK32" s="281">
        <v>9.4915942144078197E-2</v>
      </c>
      <c r="BL32" s="281">
        <v>5.5632433159166099E-2</v>
      </c>
      <c r="BM32" s="282"/>
      <c r="BN32" s="282"/>
      <c r="BO32" s="281">
        <v>0.49105689285652498</v>
      </c>
    </row>
    <row r="33" spans="2:67" s="255" customFormat="1" ht="15" customHeight="1">
      <c r="B33" s="1255" t="s">
        <v>11</v>
      </c>
      <c r="C33" s="262" t="s">
        <v>491</v>
      </c>
      <c r="D33" s="402"/>
      <c r="E33" s="481">
        <v>80884393453.3815</v>
      </c>
      <c r="F33" s="279">
        <v>0.20906928304015801</v>
      </c>
      <c r="G33" s="281">
        <v>-2.0280944997562E-2</v>
      </c>
      <c r="H33" s="909">
        <v>-9.3545185261482894E-2</v>
      </c>
      <c r="I33" s="909"/>
      <c r="J33" s="909">
        <v>-9.3545185261482894E-2</v>
      </c>
      <c r="K33" s="279">
        <v>2.4814998226038443E-2</v>
      </c>
      <c r="L33" s="279">
        <v>1.9769716197396731E-2</v>
      </c>
      <c r="M33" s="281">
        <v>5.2147497749712203E-2</v>
      </c>
      <c r="N33" s="281">
        <v>3.1866552752150203E-2</v>
      </c>
      <c r="O33" s="281">
        <v>-7.9795057026912836E-2</v>
      </c>
      <c r="P33" s="281">
        <v>-0.11380730772047901</v>
      </c>
      <c r="Q33" s="281"/>
      <c r="R33" s="281"/>
      <c r="S33" s="281"/>
      <c r="T33" s="281"/>
      <c r="U33" s="281"/>
      <c r="V33" s="281"/>
      <c r="W33" s="281">
        <v>-8.1940754968329005E-2</v>
      </c>
      <c r="X33" s="281">
        <v>5.3580628118369035E-3</v>
      </c>
      <c r="Y33" s="281">
        <v>1.7150237277514267E-2</v>
      </c>
      <c r="Z33" s="281"/>
      <c r="AA33" s="281">
        <v>1.6911416139264581E-2</v>
      </c>
      <c r="AB33" s="281">
        <v>7.4892029003331868E-3</v>
      </c>
      <c r="AC33" s="281">
        <v>4.1095245188727727E-3</v>
      </c>
      <c r="AD33" s="281">
        <v>2.6030105516766395E-3</v>
      </c>
      <c r="AE33" s="281">
        <v>5.3621454199498403E-2</v>
      </c>
      <c r="AF33" s="281">
        <v>1.9802843237772101E-2</v>
      </c>
      <c r="AG33" s="281"/>
      <c r="AH33" s="281"/>
      <c r="AI33" s="281">
        <v>-8.5164575310586708E-3</v>
      </c>
      <c r="AJ33" s="482"/>
      <c r="AK33" s="480">
        <v>65034933525.173798</v>
      </c>
      <c r="AL33" s="281">
        <v>-1.4558003578879699E-2</v>
      </c>
      <c r="AM33" s="281">
        <v>-7.9237454697995605E-2</v>
      </c>
      <c r="AN33" s="281"/>
      <c r="AO33" s="281">
        <v>-7.9237454697995605E-2</v>
      </c>
      <c r="AP33" s="281">
        <v>0.27744291810275901</v>
      </c>
      <c r="AQ33" s="281">
        <v>3.1522570135110312E-2</v>
      </c>
      <c r="AR33" s="281">
        <v>2.4328494464486483E-2</v>
      </c>
      <c r="AS33" s="281">
        <v>0.34191236753362497</v>
      </c>
      <c r="AT33" s="281">
        <v>0.24811690925675001</v>
      </c>
      <c r="AU33" s="281">
        <v>-9.5356212451750175E-2</v>
      </c>
      <c r="AV33" s="281">
        <v>-0.13520362272149999</v>
      </c>
      <c r="AW33" s="281"/>
      <c r="AX33" s="281"/>
      <c r="AY33" s="281"/>
      <c r="AZ33" s="281"/>
      <c r="BA33" s="281"/>
      <c r="BB33" s="281"/>
      <c r="BC33" s="281">
        <v>0.11291328653525</v>
      </c>
      <c r="BD33" s="281">
        <v>7.3502648102551733E-3</v>
      </c>
      <c r="BE33" s="281">
        <v>1.926198035641296E-2</v>
      </c>
      <c r="BF33" s="281"/>
      <c r="BG33" s="281">
        <v>2.3501603213504359E-2</v>
      </c>
      <c r="BH33" s="281">
        <v>8.7226675276692173E-3</v>
      </c>
      <c r="BI33" s="281">
        <v>6.2746624070668519E-3</v>
      </c>
      <c r="BJ33" s="281">
        <v>3.9801253849532873E-3</v>
      </c>
      <c r="BK33" s="281">
        <v>6.90913036998618E-2</v>
      </c>
      <c r="BL33" s="281">
        <v>2.8600889428369799E-2</v>
      </c>
      <c r="BM33" s="282"/>
      <c r="BN33" s="282"/>
      <c r="BO33" s="281">
        <v>0.210605479663482</v>
      </c>
    </row>
    <row r="34" spans="2:67" s="255" customFormat="1" ht="15" customHeight="1">
      <c r="B34" s="1255" t="s">
        <v>11</v>
      </c>
      <c r="C34" s="262" t="s">
        <v>492</v>
      </c>
      <c r="D34" s="402"/>
      <c r="E34" s="481">
        <v>99337314902.982895</v>
      </c>
      <c r="F34" s="279">
        <v>0.19296820134921899</v>
      </c>
      <c r="G34" s="281">
        <v>-2.6209046676293399E-2</v>
      </c>
      <c r="H34" s="909">
        <v>-9.9924740812880497E-2</v>
      </c>
      <c r="I34" s="909"/>
      <c r="J34" s="909">
        <v>-9.9924740812880497E-2</v>
      </c>
      <c r="K34" s="279">
        <v>1.5527005455232147E-2</v>
      </c>
      <c r="L34" s="279">
        <v>1.3295355820983193E-2</v>
      </c>
      <c r="M34" s="281">
        <v>3.6222774220682097E-2</v>
      </c>
      <c r="N34" s="281">
        <v>1.00137275443888E-2</v>
      </c>
      <c r="O34" s="281">
        <v>-7.8167262221244621E-2</v>
      </c>
      <c r="P34" s="281">
        <v>-0.11087147085200499</v>
      </c>
      <c r="Q34" s="281"/>
      <c r="R34" s="281"/>
      <c r="S34" s="281"/>
      <c r="T34" s="281"/>
      <c r="U34" s="281"/>
      <c r="V34" s="281"/>
      <c r="W34" s="281">
        <v>-0.100857743307616</v>
      </c>
      <c r="X34" s="281">
        <v>5.66361535010895E-3</v>
      </c>
      <c r="Y34" s="281">
        <v>1.2839414904425661E-2</v>
      </c>
      <c r="Z34" s="281"/>
      <c r="AA34" s="281">
        <v>1.3964716529083271E-2</v>
      </c>
      <c r="AB34" s="281">
        <v>4.5861762557374208E-3</v>
      </c>
      <c r="AC34" s="281">
        <v>4.3979404655218914E-3</v>
      </c>
      <c r="AD34" s="281">
        <v>3.7942553337866596E-3</v>
      </c>
      <c r="AE34" s="281">
        <v>4.5246118838663897E-2</v>
      </c>
      <c r="AF34" s="281">
        <v>1.7081118601189001E-2</v>
      </c>
      <c r="AG34" s="281"/>
      <c r="AH34" s="281"/>
      <c r="AI34" s="281">
        <v>-3.8530505867763597E-2</v>
      </c>
      <c r="AJ34" s="482"/>
      <c r="AK34" s="480">
        <v>87517494431.985397</v>
      </c>
      <c r="AL34" s="281">
        <v>-2.2207310140619E-2</v>
      </c>
      <c r="AM34" s="281">
        <v>-9.6537537908017196E-2</v>
      </c>
      <c r="AN34" s="281"/>
      <c r="AO34" s="281">
        <v>-9.6537537908017196E-2</v>
      </c>
      <c r="AP34" s="281">
        <v>0.210766363362866</v>
      </c>
      <c r="AQ34" s="281">
        <v>1.9013301516647711E-2</v>
      </c>
      <c r="AR34" s="281">
        <v>1.469761089317629E-2</v>
      </c>
      <c r="AS34" s="281">
        <v>0.24779656756514801</v>
      </c>
      <c r="AT34" s="281">
        <v>0.12905171951651101</v>
      </c>
      <c r="AU34" s="281">
        <v>-8.7464697012567844E-2</v>
      </c>
      <c r="AV34" s="281">
        <v>-0.123928994126995</v>
      </c>
      <c r="AW34" s="281"/>
      <c r="AX34" s="281"/>
      <c r="AY34" s="281"/>
      <c r="AZ34" s="281"/>
      <c r="BA34" s="281"/>
      <c r="BB34" s="281"/>
      <c r="BC34" s="281">
        <v>5.1227253895163001E-3</v>
      </c>
      <c r="BD34" s="281">
        <v>5.9531745382726394E-3</v>
      </c>
      <c r="BE34" s="281">
        <v>1.6608816407082196E-2</v>
      </c>
      <c r="BF34" s="281"/>
      <c r="BG34" s="281">
        <v>1.713454508533821E-2</v>
      </c>
      <c r="BH34" s="281">
        <v>7.9539984303550939E-3</v>
      </c>
      <c r="BI34" s="281">
        <v>1.8767063731883412E-3</v>
      </c>
      <c r="BJ34" s="281">
        <v>8.2534188094268528E-4</v>
      </c>
      <c r="BK34" s="281">
        <v>5.03525827151792E-2</v>
      </c>
      <c r="BL34" s="281">
        <v>1.8752886854128101E-2</v>
      </c>
      <c r="BM34" s="282"/>
      <c r="BN34" s="282"/>
      <c r="BO34" s="281">
        <v>7.4228194958823698E-2</v>
      </c>
    </row>
    <row r="35" spans="2:67" s="255" customFormat="1" ht="15" customHeight="1">
      <c r="B35" s="1255" t="s">
        <v>11</v>
      </c>
      <c r="C35" s="262" t="s">
        <v>493</v>
      </c>
      <c r="D35" s="402"/>
      <c r="E35" s="481">
        <v>117478840049.711</v>
      </c>
      <c r="F35" s="279">
        <v>0.216784260585272</v>
      </c>
      <c r="G35" s="281">
        <v>-2.79077018980422E-2</v>
      </c>
      <c r="H35" s="909">
        <v>-0.101012760756268</v>
      </c>
      <c r="I35" s="909"/>
      <c r="J35" s="909">
        <v>-0.101012760756268</v>
      </c>
      <c r="K35" s="279">
        <v>9.6794236630321946E-3</v>
      </c>
      <c r="L35" s="279">
        <v>1.1129601854535242E-2</v>
      </c>
      <c r="M35" s="281">
        <v>2.4336379766818999E-2</v>
      </c>
      <c r="N35" s="281">
        <v>-3.5713221312234601E-3</v>
      </c>
      <c r="O35" s="281">
        <v>-7.7379799848845035E-2</v>
      </c>
      <c r="P35" s="281">
        <v>-0.107514062631393</v>
      </c>
      <c r="Q35" s="281"/>
      <c r="R35" s="281"/>
      <c r="S35" s="281"/>
      <c r="T35" s="281"/>
      <c r="U35" s="281"/>
      <c r="V35" s="281"/>
      <c r="W35" s="281">
        <v>-0.11108538476261599</v>
      </c>
      <c r="X35" s="281">
        <v>2.9707588615653308E-3</v>
      </c>
      <c r="Y35" s="281">
        <v>8.9541211067964716E-3</v>
      </c>
      <c r="Z35" s="281"/>
      <c r="AA35" s="281">
        <v>1.0044356045603105E-2</v>
      </c>
      <c r="AB35" s="281">
        <v>6.2794891324690775E-3</v>
      </c>
      <c r="AC35" s="281">
        <v>1.7742286893225369E-3</v>
      </c>
      <c r="AD35" s="281">
        <v>1.2553417779568115E-3</v>
      </c>
      <c r="AE35" s="281">
        <v>3.12782956137133E-2</v>
      </c>
      <c r="AF35" s="281">
        <v>1.7598359942741899E-2</v>
      </c>
      <c r="AG35" s="281"/>
      <c r="AH35" s="281"/>
      <c r="AI35" s="281">
        <v>-6.2208729206161197E-2</v>
      </c>
      <c r="AJ35" s="482"/>
      <c r="AK35" s="480">
        <v>110030573807.849</v>
      </c>
      <c r="AL35" s="281">
        <v>-3.02634688327236E-2</v>
      </c>
      <c r="AM35" s="281">
        <v>-0.112519765019246</v>
      </c>
      <c r="AN35" s="281"/>
      <c r="AO35" s="281">
        <v>-0.112519765019246</v>
      </c>
      <c r="AP35" s="281">
        <v>0.15257699751328899</v>
      </c>
      <c r="AQ35" s="281">
        <v>8.2153768605576702E-3</v>
      </c>
      <c r="AR35" s="281">
        <v>1.4483439404723969E-2</v>
      </c>
      <c r="AS35" s="281">
        <v>0.18367711954239699</v>
      </c>
      <c r="AT35" s="281">
        <v>4.0893885690428199E-2</v>
      </c>
      <c r="AU35" s="281">
        <v>-8.1244555593596793E-2</v>
      </c>
      <c r="AV35" s="281">
        <v>-0.11460343708289999</v>
      </c>
      <c r="AW35" s="281"/>
      <c r="AX35" s="281"/>
      <c r="AY35" s="281"/>
      <c r="AZ35" s="281"/>
      <c r="BA35" s="281"/>
      <c r="BB35" s="281"/>
      <c r="BC35" s="281">
        <v>-7.3709551392472497E-2</v>
      </c>
      <c r="BD35" s="281">
        <v>3.6561086894533329E-3</v>
      </c>
      <c r="BE35" s="281">
        <v>1.0344118183282363E-2</v>
      </c>
      <c r="BF35" s="281"/>
      <c r="BG35" s="281">
        <v>1.0147725158767777E-2</v>
      </c>
      <c r="BH35" s="281">
        <v>5.285564437212645E-3</v>
      </c>
      <c r="BI35" s="281">
        <v>9.1874244149077521E-4</v>
      </c>
      <c r="BJ35" s="281">
        <v>3.3365510937257829E-3</v>
      </c>
      <c r="BK35" s="281">
        <v>3.3688810003932701E-2</v>
      </c>
      <c r="BL35" s="281">
        <v>1.41348984817916E-2</v>
      </c>
      <c r="BM35" s="282"/>
      <c r="BN35" s="282"/>
      <c r="BO35" s="281">
        <v>-2.5885842906747801E-2</v>
      </c>
    </row>
    <row r="36" spans="2:67" s="255" customFormat="1" ht="15" customHeight="1">
      <c r="B36" s="1255" t="s">
        <v>11</v>
      </c>
      <c r="C36" s="262" t="s">
        <v>494</v>
      </c>
      <c r="D36" s="402"/>
      <c r="E36" s="481">
        <v>141345890302.87399</v>
      </c>
      <c r="F36" s="279">
        <v>0.16842316748202599</v>
      </c>
      <c r="G36" s="281">
        <v>-3.3413496815887303E-2</v>
      </c>
      <c r="H36" s="909">
        <v>-0.105307314045666</v>
      </c>
      <c r="I36" s="909"/>
      <c r="J36" s="909">
        <v>-0.105307314045666</v>
      </c>
      <c r="K36" s="279">
        <v>4.877278673714909E-3</v>
      </c>
      <c r="L36" s="279">
        <v>1.4836449542743244E-2</v>
      </c>
      <c r="M36" s="281">
        <v>2.5070565957371199E-2</v>
      </c>
      <c r="N36" s="281">
        <v>-8.3429308585163398E-3</v>
      </c>
      <c r="O36" s="281">
        <v>-7.7781392515032702E-2</v>
      </c>
      <c r="P36" s="281">
        <v>-0.108120239876677</v>
      </c>
      <c r="Q36" s="281"/>
      <c r="R36" s="281"/>
      <c r="S36" s="281"/>
      <c r="T36" s="281"/>
      <c r="U36" s="281"/>
      <c r="V36" s="281"/>
      <c r="W36" s="281">
        <v>-0.116463170735192</v>
      </c>
      <c r="X36" s="281">
        <v>3.3306175380410615E-3</v>
      </c>
      <c r="Y36" s="281">
        <v>5.1237720581937402E-3</v>
      </c>
      <c r="Z36" s="281"/>
      <c r="AA36" s="281">
        <v>7.4520340711051831E-3</v>
      </c>
      <c r="AB36" s="281">
        <v>3.8479391448521393E-3</v>
      </c>
      <c r="AC36" s="281">
        <v>1.3585942652076485E-3</v>
      </c>
      <c r="AD36" s="281">
        <v>1.7050441820226137E-3</v>
      </c>
      <c r="AE36" s="281">
        <v>2.2818001259422401E-2</v>
      </c>
      <c r="AF36" s="281">
        <v>1.3447698945706099E-2</v>
      </c>
      <c r="AG36" s="281"/>
      <c r="AH36" s="281"/>
      <c r="AI36" s="281">
        <v>-8.0197470530063902E-2</v>
      </c>
      <c r="AJ36" s="482"/>
      <c r="AK36" s="480">
        <v>136785537942.91</v>
      </c>
      <c r="AL36" s="281">
        <v>-3.3278145375558503E-2</v>
      </c>
      <c r="AM36" s="281">
        <v>-0.11384555978892</v>
      </c>
      <c r="AN36" s="281"/>
      <c r="AO36" s="281">
        <v>-0.11384555978892</v>
      </c>
      <c r="AP36" s="281">
        <v>0.10185295559516599</v>
      </c>
      <c r="AQ36" s="281">
        <v>3.053921390978858E-3</v>
      </c>
      <c r="AR36" s="281">
        <v>9.3871099927702786E-3</v>
      </c>
      <c r="AS36" s="281">
        <v>0.11917103925586101</v>
      </c>
      <c r="AT36" s="281">
        <v>-2.7952665908618401E-2</v>
      </c>
      <c r="AU36" s="281">
        <v>-7.6638118852429993E-2</v>
      </c>
      <c r="AV36" s="281">
        <v>-0.107289114655853</v>
      </c>
      <c r="AW36" s="281"/>
      <c r="AX36" s="281"/>
      <c r="AY36" s="281"/>
      <c r="AZ36" s="281"/>
      <c r="BA36" s="281"/>
      <c r="BB36" s="281"/>
      <c r="BC36" s="281">
        <v>-0.135241780564471</v>
      </c>
      <c r="BD36" s="281">
        <v>4.4636274985479542E-3</v>
      </c>
      <c r="BE36" s="281">
        <v>8.1468389817191001E-3</v>
      </c>
      <c r="BF36" s="281"/>
      <c r="BG36" s="281">
        <v>1.0281111260471298E-2</v>
      </c>
      <c r="BH36" s="281">
        <v>4.0617991982780334E-3</v>
      </c>
      <c r="BI36" s="281">
        <v>2.3448707364769027E-3</v>
      </c>
      <c r="BJ36" s="281">
        <v>1.4736263433457746E-3</v>
      </c>
      <c r="BK36" s="281">
        <v>3.0771874018839102E-2</v>
      </c>
      <c r="BL36" s="281">
        <v>1.4320991245192601E-2</v>
      </c>
      <c r="BM36" s="282"/>
      <c r="BN36" s="282"/>
      <c r="BO36" s="281">
        <v>-9.0148915300439406E-2</v>
      </c>
    </row>
    <row r="37" spans="2:67" s="255" customFormat="1" ht="15" customHeight="1">
      <c r="B37" s="1255" t="s">
        <v>11</v>
      </c>
      <c r="C37" s="262" t="s">
        <v>495</v>
      </c>
      <c r="D37" s="402"/>
      <c r="E37" s="481">
        <v>170407759691.79901</v>
      </c>
      <c r="F37" s="279">
        <v>0.15219940272058899</v>
      </c>
      <c r="G37" s="281">
        <v>-3.9752897330749902E-2</v>
      </c>
      <c r="H37" s="909">
        <v>-0.113675314696214</v>
      </c>
      <c r="I37" s="909"/>
      <c r="J37" s="909">
        <v>-0.113675314696214</v>
      </c>
      <c r="K37" s="279">
        <v>2.43656242942299E-3</v>
      </c>
      <c r="L37" s="279">
        <v>5.8909248017596089E-3</v>
      </c>
      <c r="M37" s="281">
        <v>1.1116125638174299E-2</v>
      </c>
      <c r="N37" s="281">
        <v>-2.8636771692575301E-2</v>
      </c>
      <c r="O37" s="281">
        <v>-7.7209340477002383E-2</v>
      </c>
      <c r="P37" s="281">
        <v>-0.10680425905800101</v>
      </c>
      <c r="Q37" s="281"/>
      <c r="R37" s="281"/>
      <c r="S37" s="281"/>
      <c r="T37" s="281"/>
      <c r="U37" s="281"/>
      <c r="V37" s="281"/>
      <c r="W37" s="281">
        <v>-0.13544103075057601</v>
      </c>
      <c r="X37" s="281">
        <v>1.9000445863795045E-3</v>
      </c>
      <c r="Y37" s="281">
        <v>5.8537372515202919E-3</v>
      </c>
      <c r="Z37" s="281"/>
      <c r="AA37" s="281">
        <v>5.4178294515971068E-3</v>
      </c>
      <c r="AB37" s="281">
        <v>3.5551659303595796E-3</v>
      </c>
      <c r="AC37" s="281">
        <v>9.3856902027489384E-4</v>
      </c>
      <c r="AD37" s="281">
        <v>2.029987961675612E-3</v>
      </c>
      <c r="AE37" s="281">
        <v>1.9695334201807E-2</v>
      </c>
      <c r="AF37" s="281">
        <v>1.051142118704E-2</v>
      </c>
      <c r="AG37" s="281"/>
      <c r="AH37" s="281"/>
      <c r="AI37" s="281">
        <v>-0.105234275361729</v>
      </c>
      <c r="AJ37" s="482"/>
      <c r="AK37" s="480">
        <v>172425087634.98001</v>
      </c>
      <c r="AL37" s="281">
        <v>-4.2064306444894797E-2</v>
      </c>
      <c r="AM37" s="281">
        <v>-0.118561567446039</v>
      </c>
      <c r="AN37" s="281"/>
      <c r="AO37" s="281">
        <v>-0.118561567446039</v>
      </c>
      <c r="AP37" s="281">
        <v>7.7896677381915705E-2</v>
      </c>
      <c r="AQ37" s="281">
        <v>2.3314270290366824E-3</v>
      </c>
      <c r="AR37" s="281">
        <v>1.5068152768949702E-2</v>
      </c>
      <c r="AS37" s="281">
        <v>9.8676670652320803E-2</v>
      </c>
      <c r="AT37" s="281">
        <v>-6.1949203238612603E-2</v>
      </c>
      <c r="AU37" s="281">
        <v>-7.4043616604130572E-2</v>
      </c>
      <c r="AV37" s="281">
        <v>-0.102029343596076</v>
      </c>
      <c r="AW37" s="281"/>
      <c r="AX37" s="281"/>
      <c r="AY37" s="281"/>
      <c r="AZ37" s="281"/>
      <c r="BA37" s="281"/>
      <c r="BB37" s="281"/>
      <c r="BC37" s="281">
        <v>-0.16397854683468899</v>
      </c>
      <c r="BD37" s="281">
        <v>2.1044502763678304E-3</v>
      </c>
      <c r="BE37" s="281">
        <v>5.4893251853654667E-3</v>
      </c>
      <c r="BF37" s="281"/>
      <c r="BG37" s="281">
        <v>4.4839410367887847E-3</v>
      </c>
      <c r="BH37" s="281">
        <v>3.6931956649118849E-3</v>
      </c>
      <c r="BI37" s="281">
        <v>5.248453732448812E-4</v>
      </c>
      <c r="BJ37" s="281">
        <v>3.3057807926657689E-3</v>
      </c>
      <c r="BK37" s="281">
        <v>1.9601538329344598E-2</v>
      </c>
      <c r="BL37" s="281">
        <v>8.9574873827162008E-3</v>
      </c>
      <c r="BM37" s="282"/>
      <c r="BN37" s="282"/>
      <c r="BO37" s="281">
        <v>-0.13541952112262801</v>
      </c>
    </row>
    <row r="38" spans="2:67" s="255" customFormat="1" ht="15" customHeight="1">
      <c r="B38" s="1255" t="s">
        <v>11</v>
      </c>
      <c r="C38" s="262" t="s">
        <v>496</v>
      </c>
      <c r="D38" s="402"/>
      <c r="E38" s="481">
        <v>215986066179.89499</v>
      </c>
      <c r="F38" s="279">
        <v>0.10008089000341</v>
      </c>
      <c r="G38" s="281">
        <v>-4.9867950736435102E-2</v>
      </c>
      <c r="H38" s="909">
        <v>-0.110832122525524</v>
      </c>
      <c r="I38" s="909"/>
      <c r="J38" s="909">
        <v>-0.110832122525524</v>
      </c>
      <c r="K38" s="279">
        <v>2.253404590567133E-3</v>
      </c>
      <c r="L38" s="279">
        <v>4.7595062113025208E-3</v>
      </c>
      <c r="M38" s="281">
        <v>1.01962720166667E-2</v>
      </c>
      <c r="N38" s="281">
        <v>-3.9671678719768302E-2</v>
      </c>
      <c r="O38" s="281">
        <v>-7.5940297518506159E-2</v>
      </c>
      <c r="P38" s="281">
        <v>-0.105320114181693</v>
      </c>
      <c r="Q38" s="281"/>
      <c r="R38" s="281"/>
      <c r="S38" s="281"/>
      <c r="T38" s="281"/>
      <c r="U38" s="281"/>
      <c r="V38" s="281"/>
      <c r="W38" s="281">
        <v>-0.144991792901461</v>
      </c>
      <c r="X38" s="281">
        <v>1.6320862206348887E-3</v>
      </c>
      <c r="Y38" s="281">
        <v>3.2508300443191821E-3</v>
      </c>
      <c r="Z38" s="281"/>
      <c r="AA38" s="281">
        <v>4.5479448507147477E-3</v>
      </c>
      <c r="AB38" s="281">
        <v>2.5731891580708191E-3</v>
      </c>
      <c r="AC38" s="281">
        <v>2.4576211214147835E-4</v>
      </c>
      <c r="AD38" s="281">
        <v>2.850938157701511E-3</v>
      </c>
      <c r="AE38" s="281">
        <v>1.51007505435826E-2</v>
      </c>
      <c r="AF38" s="281">
        <v>8.3062805190809996E-3</v>
      </c>
      <c r="AG38" s="281"/>
      <c r="AH38" s="281"/>
      <c r="AI38" s="281">
        <v>-0.121584761838798</v>
      </c>
      <c r="AJ38" s="482"/>
      <c r="AK38" s="480">
        <v>223715665594.423</v>
      </c>
      <c r="AL38" s="281">
        <v>-4.7801578757847497E-2</v>
      </c>
      <c r="AM38" s="281">
        <v>-0.113523080050992</v>
      </c>
      <c r="AN38" s="281"/>
      <c r="AO38" s="281">
        <v>-0.113523080050992</v>
      </c>
      <c r="AP38" s="281">
        <v>5.9577745548007099E-2</v>
      </c>
      <c r="AQ38" s="281">
        <v>2.1241782670310722E-3</v>
      </c>
      <c r="AR38" s="281">
        <v>3.7266689922594055E-3</v>
      </c>
      <c r="AS38" s="281">
        <v>6.8427490783712505E-2</v>
      </c>
      <c r="AT38" s="281">
        <v>-9.2897168025126306E-2</v>
      </c>
      <c r="AU38" s="281">
        <v>-7.1810317636621254E-2</v>
      </c>
      <c r="AV38" s="281">
        <v>-9.9177934882134999E-2</v>
      </c>
      <c r="AW38" s="281"/>
      <c r="AX38" s="281"/>
      <c r="AY38" s="281"/>
      <c r="AZ38" s="281"/>
      <c r="BA38" s="281"/>
      <c r="BB38" s="281"/>
      <c r="BC38" s="281">
        <v>-0.19207510290726099</v>
      </c>
      <c r="BD38" s="281">
        <v>1.4220930151023887E-3</v>
      </c>
      <c r="BE38" s="281">
        <v>3.9896200786764978E-3</v>
      </c>
      <c r="BF38" s="281"/>
      <c r="BG38" s="281">
        <v>4.8345998820839087E-3</v>
      </c>
      <c r="BH38" s="281">
        <v>3.020291468335779E-3</v>
      </c>
      <c r="BI38" s="281">
        <v>6.6245712777891503E-4</v>
      </c>
      <c r="BJ38" s="281">
        <v>2.5755455766138602E-3</v>
      </c>
      <c r="BK38" s="281">
        <v>1.65046071485913E-2</v>
      </c>
      <c r="BL38" s="281">
        <v>8.3782029262342902E-3</v>
      </c>
      <c r="BM38" s="282"/>
      <c r="BN38" s="282"/>
      <c r="BO38" s="281">
        <v>-0.167192292832436</v>
      </c>
    </row>
    <row r="39" spans="2:67" s="255" customFormat="1" ht="15" customHeight="1">
      <c r="B39" s="1255" t="s">
        <v>11</v>
      </c>
      <c r="C39" s="262" t="s">
        <v>497</v>
      </c>
      <c r="D39" s="402"/>
      <c r="E39" s="481">
        <v>381210696480.836</v>
      </c>
      <c r="F39" s="279">
        <v>6.5224274341237301E-2</v>
      </c>
      <c r="G39" s="281">
        <v>-6.8875398820945996E-2</v>
      </c>
      <c r="H39" s="909">
        <v>-9.58042139844512E-2</v>
      </c>
      <c r="I39" s="909"/>
      <c r="J39" s="909">
        <v>-9.58042139844512E-2</v>
      </c>
      <c r="K39" s="279">
        <v>1.848023518768168E-3</v>
      </c>
      <c r="L39" s="279">
        <v>3.9327208638481508E-3</v>
      </c>
      <c r="M39" s="281">
        <v>7.0245598315465899E-3</v>
      </c>
      <c r="N39" s="281">
        <v>-6.1850838989399401E-2</v>
      </c>
      <c r="O39" s="281">
        <v>-7.2891892327489716E-2</v>
      </c>
      <c r="P39" s="281">
        <v>-9.8197532260320602E-2</v>
      </c>
      <c r="Q39" s="281"/>
      <c r="R39" s="281"/>
      <c r="S39" s="281"/>
      <c r="T39" s="281"/>
      <c r="U39" s="281"/>
      <c r="V39" s="281"/>
      <c r="W39" s="281">
        <v>-0.16004837124971999</v>
      </c>
      <c r="X39" s="281">
        <v>7.3352695399698533E-4</v>
      </c>
      <c r="Y39" s="281">
        <v>1.4870703598718659E-3</v>
      </c>
      <c r="Z39" s="281"/>
      <c r="AA39" s="281">
        <v>1.9151463782225784E-3</v>
      </c>
      <c r="AB39" s="281">
        <v>1.2697653330301499E-3</v>
      </c>
      <c r="AC39" s="281">
        <v>3.7123240104656233E-5</v>
      </c>
      <c r="AD39" s="281">
        <v>1.2784885920007951E-3</v>
      </c>
      <c r="AE39" s="281">
        <v>6.7211208572270304E-3</v>
      </c>
      <c r="AF39" s="281">
        <v>4.64816837503666E-3</v>
      </c>
      <c r="AG39" s="281"/>
      <c r="AH39" s="281"/>
      <c r="AI39" s="281">
        <v>-0.148679082017456</v>
      </c>
      <c r="AJ39" s="482"/>
      <c r="AK39" s="480">
        <v>402421969898.771</v>
      </c>
      <c r="AL39" s="281">
        <v>-6.9858371589492096E-2</v>
      </c>
      <c r="AM39" s="281">
        <v>-0.101358329349012</v>
      </c>
      <c r="AN39" s="281"/>
      <c r="AO39" s="281">
        <v>-0.101358329349012</v>
      </c>
      <c r="AP39" s="281">
        <v>3.3046615315074503E-2</v>
      </c>
      <c r="AQ39" s="281">
        <v>1.7193446427456037E-3</v>
      </c>
      <c r="AR39" s="281">
        <v>3.7967810971459544E-3</v>
      </c>
      <c r="AS39" s="281">
        <v>3.9883662708392803E-2</v>
      </c>
      <c r="AT39" s="281">
        <v>-0.131333038230111</v>
      </c>
      <c r="AU39" s="281">
        <v>-6.8029332343837942E-2</v>
      </c>
      <c r="AV39" s="281">
        <v>-9.2278444279264904E-2</v>
      </c>
      <c r="AW39" s="281"/>
      <c r="AX39" s="281"/>
      <c r="AY39" s="281"/>
      <c r="AZ39" s="281"/>
      <c r="BA39" s="281"/>
      <c r="BB39" s="281"/>
      <c r="BC39" s="281">
        <v>-0.22361148250937599</v>
      </c>
      <c r="BD39" s="281">
        <v>9.0226072045710651E-4</v>
      </c>
      <c r="BE39" s="281">
        <v>1.359290628664534E-3</v>
      </c>
      <c r="BF39" s="281"/>
      <c r="BG39" s="281">
        <v>1.9916643815467679E-3</v>
      </c>
      <c r="BH39" s="281">
        <v>1.2054785964214275E-3</v>
      </c>
      <c r="BI39" s="281">
        <v>3.5166509968332904E-5</v>
      </c>
      <c r="BJ39" s="281">
        <v>1.1802810648332762E-3</v>
      </c>
      <c r="BK39" s="281">
        <v>6.6741419018914502E-3</v>
      </c>
      <c r="BL39" s="281">
        <v>3.9375811291272799E-3</v>
      </c>
      <c r="BM39" s="282"/>
      <c r="BN39" s="282"/>
      <c r="BO39" s="281">
        <v>-0.212999759478358</v>
      </c>
    </row>
    <row r="40" spans="2:67" s="255" customFormat="1" ht="15" customHeight="1">
      <c r="B40" s="1256" t="s">
        <v>11</v>
      </c>
      <c r="C40" s="338" t="s">
        <v>527</v>
      </c>
      <c r="D40" s="402"/>
      <c r="E40" s="474">
        <v>1326778878324.72</v>
      </c>
      <c r="F40" s="475">
        <v>0.1404312438402</v>
      </c>
      <c r="G40" s="475">
        <v>-4.3042805227513699E-2</v>
      </c>
      <c r="H40" s="910">
        <v>-9.8892751005150298E-2</v>
      </c>
      <c r="I40" s="910"/>
      <c r="J40" s="910">
        <v>-9.8892751005150298E-2</v>
      </c>
      <c r="K40" s="475">
        <v>1.5368842187207538E-2</v>
      </c>
      <c r="L40" s="475">
        <v>1.3796369447316416E-2</v>
      </c>
      <c r="M40" s="475">
        <v>3.3629315682628003E-2</v>
      </c>
      <c r="N40" s="475">
        <v>-9.4134895448856303E-3</v>
      </c>
      <c r="O40" s="475">
        <v>-7.7353519835040699E-2</v>
      </c>
      <c r="P40" s="475">
        <v>-0.107321942168096</v>
      </c>
      <c r="Q40" s="475"/>
      <c r="R40" s="475"/>
      <c r="S40" s="475"/>
      <c r="T40" s="475"/>
      <c r="U40" s="475"/>
      <c r="V40" s="475"/>
      <c r="W40" s="475">
        <v>-0.11673543171298199</v>
      </c>
      <c r="X40" s="475">
        <v>2.9644724292433432E-3</v>
      </c>
      <c r="Y40" s="475">
        <v>8.4204148734248908E-3</v>
      </c>
      <c r="Z40" s="475"/>
      <c r="AA40" s="475">
        <v>1.0000669056113038E-2</v>
      </c>
      <c r="AB40" s="475">
        <v>4.40602971838552E-3</v>
      </c>
      <c r="AC40" s="475">
        <v>1.4809162238623116E-3</v>
      </c>
      <c r="AD40" s="475">
        <v>2.1705540498778604E-3</v>
      </c>
      <c r="AE40" s="475">
        <v>2.9443056350907E-2</v>
      </c>
      <c r="AF40" s="475">
        <v>1.3582314312407201E-2</v>
      </c>
      <c r="AG40" s="475"/>
      <c r="AH40" s="475"/>
      <c r="AI40" s="475">
        <v>-7.3710061049667805E-2</v>
      </c>
      <c r="AJ40" s="482"/>
      <c r="AK40" s="476">
        <v>1271666483393.73</v>
      </c>
      <c r="AL40" s="475">
        <v>-4.4908225219008301E-2</v>
      </c>
      <c r="AM40" s="475">
        <v>-0.103178636038986</v>
      </c>
      <c r="AN40" s="475"/>
      <c r="AO40" s="475">
        <v>-0.103178636038986</v>
      </c>
      <c r="AP40" s="475">
        <v>0.146517353895185</v>
      </c>
      <c r="AQ40" s="475">
        <v>1.6034908102535377E-2</v>
      </c>
      <c r="AR40" s="475">
        <v>1.4394286410233551E-2</v>
      </c>
      <c r="AS40" s="475">
        <v>0.181604121001879</v>
      </c>
      <c r="AT40" s="475">
        <v>3.3517259743885301E-2</v>
      </c>
      <c r="AU40" s="475">
        <v>-8.0705922206355446E-2</v>
      </c>
      <c r="AV40" s="475">
        <v>-0.111973137539499</v>
      </c>
      <c r="AW40" s="475"/>
      <c r="AX40" s="475"/>
      <c r="AY40" s="475"/>
      <c r="AZ40" s="475"/>
      <c r="BA40" s="475"/>
      <c r="BB40" s="475"/>
      <c r="BC40" s="475">
        <v>-7.8455877795613194E-2</v>
      </c>
      <c r="BD40" s="475">
        <v>3.0929488634468009E-3</v>
      </c>
      <c r="BE40" s="475">
        <v>8.7853448578563975E-3</v>
      </c>
      <c r="BF40" s="475"/>
      <c r="BG40" s="475">
        <v>1.0434085230709144E-2</v>
      </c>
      <c r="BH40" s="475">
        <v>4.596981397216658E-3</v>
      </c>
      <c r="BI40" s="475">
        <v>1.5450972342569481E-3</v>
      </c>
      <c r="BJ40" s="475">
        <v>2.2646230794371473E-3</v>
      </c>
      <c r="BK40" s="475">
        <v>3.0719080662923101E-2</v>
      </c>
      <c r="BL40" s="475">
        <v>1.4170954400226801E-2</v>
      </c>
      <c r="BM40" s="477"/>
      <c r="BN40" s="477"/>
      <c r="BO40" s="475">
        <v>-3.3565842732463401E-2</v>
      </c>
    </row>
    <row r="41" spans="2:67" s="255" customFormat="1" ht="15" customHeight="1">
      <c r="B41" s="1251" t="s">
        <v>713</v>
      </c>
      <c r="C41" s="262" t="s">
        <v>488</v>
      </c>
      <c r="D41" s="402"/>
      <c r="E41" s="660"/>
      <c r="F41" s="658"/>
      <c r="G41" s="658"/>
      <c r="H41" s="700"/>
      <c r="I41" s="700"/>
      <c r="J41" s="700"/>
      <c r="K41" s="658"/>
      <c r="L41" s="658"/>
      <c r="M41" s="658"/>
      <c r="N41" s="658"/>
      <c r="O41" s="658"/>
      <c r="P41" s="658"/>
      <c r="Q41" s="658"/>
      <c r="R41" s="658"/>
      <c r="S41" s="658"/>
      <c r="T41" s="658"/>
      <c r="U41" s="658"/>
      <c r="V41" s="658"/>
      <c r="W41" s="658"/>
      <c r="X41" s="658"/>
      <c r="Y41" s="658"/>
      <c r="Z41" s="658"/>
      <c r="AA41" s="658"/>
      <c r="AB41" s="658"/>
      <c r="AC41" s="658"/>
      <c r="AD41" s="658"/>
      <c r="AE41" s="658"/>
      <c r="AF41" s="658"/>
      <c r="AG41" s="658"/>
      <c r="AH41" s="658"/>
      <c r="AI41" s="658"/>
      <c r="AJ41" s="471"/>
      <c r="AK41" s="658"/>
      <c r="AL41" s="658"/>
      <c r="AM41" s="658"/>
      <c r="AN41" s="658"/>
      <c r="AO41" s="658"/>
      <c r="AP41" s="658"/>
      <c r="AQ41" s="658"/>
      <c r="AR41" s="658"/>
      <c r="AS41" s="658"/>
      <c r="AT41" s="658"/>
      <c r="AU41" s="658"/>
      <c r="AV41" s="664"/>
      <c r="AW41" s="664"/>
      <c r="AX41" s="664"/>
      <c r="AY41" s="664"/>
      <c r="AZ41" s="664"/>
      <c r="BA41" s="664"/>
      <c r="BB41" s="658"/>
      <c r="BC41" s="658"/>
      <c r="BD41" s="658"/>
      <c r="BE41" s="658"/>
      <c r="BF41" s="658"/>
      <c r="BG41" s="658"/>
      <c r="BH41" s="658"/>
      <c r="BI41" s="658"/>
      <c r="BJ41" s="658"/>
      <c r="BK41" s="658"/>
      <c r="BL41" s="658"/>
      <c r="BM41" s="658"/>
      <c r="BN41" s="658"/>
      <c r="BO41" s="658"/>
    </row>
    <row r="42" spans="2:67" s="255" customFormat="1" ht="15" customHeight="1">
      <c r="B42" s="1252"/>
      <c r="C42" s="262" t="s">
        <v>489</v>
      </c>
      <c r="D42" s="402"/>
      <c r="E42" s="660"/>
      <c r="F42" s="658"/>
      <c r="G42" s="658"/>
      <c r="H42" s="700"/>
      <c r="I42" s="700"/>
      <c r="J42" s="700"/>
      <c r="K42" s="658"/>
      <c r="L42" s="658"/>
      <c r="M42" s="658"/>
      <c r="N42" s="658"/>
      <c r="O42" s="658"/>
      <c r="P42" s="658"/>
      <c r="Q42" s="658"/>
      <c r="R42" s="658"/>
      <c r="S42" s="658"/>
      <c r="T42" s="658"/>
      <c r="U42" s="658"/>
      <c r="V42" s="658"/>
      <c r="W42" s="658"/>
      <c r="X42" s="658"/>
      <c r="Y42" s="658"/>
      <c r="Z42" s="658"/>
      <c r="AA42" s="658"/>
      <c r="AB42" s="658"/>
      <c r="AC42" s="658"/>
      <c r="AD42" s="658"/>
      <c r="AE42" s="658"/>
      <c r="AF42" s="658"/>
      <c r="AG42" s="658"/>
      <c r="AH42" s="658"/>
      <c r="AI42" s="658"/>
      <c r="AJ42" s="471"/>
      <c r="AK42" s="658"/>
      <c r="AL42" s="658"/>
      <c r="AM42" s="658"/>
      <c r="AN42" s="658"/>
      <c r="AO42" s="658"/>
      <c r="AP42" s="658"/>
      <c r="AQ42" s="658"/>
      <c r="AR42" s="658"/>
      <c r="AS42" s="658"/>
      <c r="AT42" s="658"/>
      <c r="AU42" s="658"/>
      <c r="AV42" s="664"/>
      <c r="AW42" s="664"/>
      <c r="AX42" s="664"/>
      <c r="AY42" s="664"/>
      <c r="AZ42" s="664"/>
      <c r="BA42" s="664"/>
      <c r="BB42" s="658"/>
      <c r="BC42" s="658"/>
      <c r="BD42" s="658"/>
      <c r="BE42" s="658"/>
      <c r="BF42" s="658"/>
      <c r="BG42" s="658"/>
      <c r="BH42" s="658"/>
      <c r="BI42" s="658"/>
      <c r="BJ42" s="658"/>
      <c r="BK42" s="658"/>
      <c r="BL42" s="658"/>
      <c r="BM42" s="658"/>
      <c r="BN42" s="658"/>
      <c r="BO42" s="658"/>
    </row>
    <row r="43" spans="2:67" s="255" customFormat="1" ht="15" customHeight="1">
      <c r="B43" s="1252"/>
      <c r="C43" s="262" t="s">
        <v>490</v>
      </c>
      <c r="D43" s="402"/>
      <c r="E43" s="660"/>
      <c r="F43" s="658"/>
      <c r="G43" s="658"/>
      <c r="H43" s="700"/>
      <c r="I43" s="700"/>
      <c r="J43" s="700"/>
      <c r="K43" s="658"/>
      <c r="L43" s="658"/>
      <c r="M43" s="658"/>
      <c r="N43" s="658"/>
      <c r="O43" s="658"/>
      <c r="P43" s="658"/>
      <c r="Q43" s="658"/>
      <c r="R43" s="658"/>
      <c r="S43" s="658"/>
      <c r="T43" s="658"/>
      <c r="U43" s="658"/>
      <c r="V43" s="658"/>
      <c r="W43" s="658"/>
      <c r="X43" s="658"/>
      <c r="Y43" s="658"/>
      <c r="Z43" s="658"/>
      <c r="AA43" s="658"/>
      <c r="AB43" s="658"/>
      <c r="AC43" s="658"/>
      <c r="AD43" s="658"/>
      <c r="AE43" s="658"/>
      <c r="AF43" s="658"/>
      <c r="AG43" s="658"/>
      <c r="AH43" s="658"/>
      <c r="AI43" s="658"/>
      <c r="AJ43" s="471"/>
      <c r="AK43" s="658"/>
      <c r="AL43" s="658"/>
      <c r="AM43" s="658"/>
      <c r="AN43" s="658"/>
      <c r="AO43" s="658"/>
      <c r="AP43" s="658"/>
      <c r="AQ43" s="658"/>
      <c r="AR43" s="658"/>
      <c r="AS43" s="658"/>
      <c r="AT43" s="658"/>
      <c r="AU43" s="658"/>
      <c r="AV43" s="664"/>
      <c r="AW43" s="664"/>
      <c r="AX43" s="664"/>
      <c r="AY43" s="664"/>
      <c r="AZ43" s="664"/>
      <c r="BA43" s="664"/>
      <c r="BB43" s="658"/>
      <c r="BC43" s="658"/>
      <c r="BD43" s="658"/>
      <c r="BE43" s="658"/>
      <c r="BF43" s="658"/>
      <c r="BG43" s="658"/>
      <c r="BH43" s="658"/>
      <c r="BI43" s="658"/>
      <c r="BJ43" s="658"/>
      <c r="BK43" s="658"/>
      <c r="BL43" s="658"/>
      <c r="BM43" s="658"/>
      <c r="BN43" s="658"/>
      <c r="BO43" s="658"/>
    </row>
    <row r="44" spans="2:67" s="255" customFormat="1" ht="15" customHeight="1">
      <c r="B44" s="1252"/>
      <c r="C44" s="262" t="s">
        <v>491</v>
      </c>
      <c r="D44" s="402"/>
      <c r="E44" s="660"/>
      <c r="F44" s="658"/>
      <c r="G44" s="658"/>
      <c r="H44" s="700"/>
      <c r="I44" s="700"/>
      <c r="J44" s="700"/>
      <c r="K44" s="658"/>
      <c r="L44" s="658"/>
      <c r="M44" s="658"/>
      <c r="N44" s="658"/>
      <c r="O44" s="658"/>
      <c r="P44" s="658"/>
      <c r="Q44" s="658"/>
      <c r="R44" s="658"/>
      <c r="S44" s="658"/>
      <c r="T44" s="658"/>
      <c r="U44" s="658"/>
      <c r="V44" s="658"/>
      <c r="W44" s="658"/>
      <c r="X44" s="658"/>
      <c r="Y44" s="658"/>
      <c r="Z44" s="658"/>
      <c r="AA44" s="658"/>
      <c r="AB44" s="658"/>
      <c r="AC44" s="658"/>
      <c r="AD44" s="658"/>
      <c r="AE44" s="658"/>
      <c r="AF44" s="658"/>
      <c r="AG44" s="658"/>
      <c r="AH44" s="658"/>
      <c r="AI44" s="658"/>
      <c r="AJ44" s="471"/>
      <c r="AK44" s="658"/>
      <c r="AL44" s="658"/>
      <c r="AM44" s="658"/>
      <c r="AN44" s="658"/>
      <c r="AO44" s="658"/>
      <c r="AP44" s="658"/>
      <c r="AQ44" s="658"/>
      <c r="AR44" s="658"/>
      <c r="AS44" s="658"/>
      <c r="AT44" s="658"/>
      <c r="AU44" s="658"/>
      <c r="AV44" s="664"/>
      <c r="AW44" s="664"/>
      <c r="AX44" s="664"/>
      <c r="AY44" s="664"/>
      <c r="AZ44" s="664"/>
      <c r="BA44" s="664"/>
      <c r="BB44" s="658"/>
      <c r="BC44" s="658"/>
      <c r="BD44" s="658"/>
      <c r="BE44" s="658"/>
      <c r="BF44" s="658"/>
      <c r="BG44" s="658"/>
      <c r="BH44" s="658"/>
      <c r="BI44" s="658"/>
      <c r="BJ44" s="658"/>
      <c r="BK44" s="658"/>
      <c r="BL44" s="658"/>
      <c r="BM44" s="658"/>
      <c r="BN44" s="658"/>
      <c r="BO44" s="658"/>
    </row>
    <row r="45" spans="2:67" s="255" customFormat="1" ht="15" customHeight="1">
      <c r="B45" s="1252"/>
      <c r="C45" s="262" t="s">
        <v>492</v>
      </c>
      <c r="D45" s="402"/>
      <c r="E45" s="660"/>
      <c r="F45" s="658"/>
      <c r="G45" s="658"/>
      <c r="H45" s="700"/>
      <c r="I45" s="700"/>
      <c r="J45" s="700"/>
      <c r="K45" s="658"/>
      <c r="L45" s="658"/>
      <c r="M45" s="658"/>
      <c r="N45" s="658"/>
      <c r="O45" s="658"/>
      <c r="P45" s="658"/>
      <c r="Q45" s="658"/>
      <c r="R45" s="658"/>
      <c r="S45" s="658"/>
      <c r="T45" s="658"/>
      <c r="U45" s="658"/>
      <c r="V45" s="658"/>
      <c r="W45" s="658"/>
      <c r="X45" s="658"/>
      <c r="Y45" s="658"/>
      <c r="Z45" s="658"/>
      <c r="AA45" s="658"/>
      <c r="AB45" s="658"/>
      <c r="AC45" s="658"/>
      <c r="AD45" s="658"/>
      <c r="AE45" s="658"/>
      <c r="AF45" s="658"/>
      <c r="AG45" s="658"/>
      <c r="AH45" s="658"/>
      <c r="AI45" s="658"/>
      <c r="AJ45" s="471"/>
      <c r="AK45" s="658"/>
      <c r="AL45" s="658"/>
      <c r="AM45" s="658"/>
      <c r="AN45" s="658"/>
      <c r="AO45" s="658"/>
      <c r="AP45" s="658"/>
      <c r="AQ45" s="658"/>
      <c r="AR45" s="658"/>
      <c r="AS45" s="658"/>
      <c r="AT45" s="658"/>
      <c r="AU45" s="658"/>
      <c r="AV45" s="664"/>
      <c r="AW45" s="664"/>
      <c r="AX45" s="664"/>
      <c r="AY45" s="664"/>
      <c r="AZ45" s="664"/>
      <c r="BA45" s="664"/>
      <c r="BB45" s="658"/>
      <c r="BC45" s="658"/>
      <c r="BD45" s="658"/>
      <c r="BE45" s="658"/>
      <c r="BF45" s="658"/>
      <c r="BG45" s="658"/>
      <c r="BH45" s="658"/>
      <c r="BI45" s="658"/>
      <c r="BJ45" s="658"/>
      <c r="BK45" s="658"/>
      <c r="BL45" s="658"/>
      <c r="BM45" s="658"/>
      <c r="BN45" s="658"/>
      <c r="BO45" s="658"/>
    </row>
    <row r="46" spans="2:67" s="255" customFormat="1" ht="15" customHeight="1">
      <c r="B46" s="1252"/>
      <c r="C46" s="262" t="s">
        <v>493</v>
      </c>
      <c r="D46" s="402"/>
      <c r="E46" s="660"/>
      <c r="F46" s="658"/>
      <c r="G46" s="658"/>
      <c r="H46" s="700"/>
      <c r="I46" s="700"/>
      <c r="J46" s="700"/>
      <c r="K46" s="658"/>
      <c r="L46" s="658"/>
      <c r="M46" s="658"/>
      <c r="N46" s="658"/>
      <c r="O46" s="658"/>
      <c r="P46" s="658"/>
      <c r="Q46" s="658"/>
      <c r="R46" s="658"/>
      <c r="S46" s="658"/>
      <c r="T46" s="658"/>
      <c r="U46" s="658"/>
      <c r="V46" s="658"/>
      <c r="W46" s="658"/>
      <c r="X46" s="658"/>
      <c r="Y46" s="658"/>
      <c r="Z46" s="658"/>
      <c r="AA46" s="658"/>
      <c r="AB46" s="658"/>
      <c r="AC46" s="658"/>
      <c r="AD46" s="658"/>
      <c r="AE46" s="658"/>
      <c r="AF46" s="658"/>
      <c r="AG46" s="658"/>
      <c r="AH46" s="658"/>
      <c r="AI46" s="658"/>
      <c r="AJ46" s="471"/>
      <c r="AK46" s="658"/>
      <c r="AL46" s="658"/>
      <c r="AM46" s="658"/>
      <c r="AN46" s="658"/>
      <c r="AO46" s="658"/>
      <c r="AP46" s="658"/>
      <c r="AQ46" s="658"/>
      <c r="AR46" s="658"/>
      <c r="AS46" s="658"/>
      <c r="AT46" s="658"/>
      <c r="AU46" s="658"/>
      <c r="AV46" s="664"/>
      <c r="AW46" s="664"/>
      <c r="AX46" s="664"/>
      <c r="AY46" s="664"/>
      <c r="AZ46" s="664"/>
      <c r="BA46" s="664"/>
      <c r="BB46" s="658"/>
      <c r="BC46" s="658"/>
      <c r="BD46" s="658"/>
      <c r="BE46" s="658"/>
      <c r="BF46" s="658"/>
      <c r="BG46" s="658"/>
      <c r="BH46" s="658"/>
      <c r="BI46" s="658"/>
      <c r="BJ46" s="658"/>
      <c r="BK46" s="658"/>
      <c r="BL46" s="658"/>
      <c r="BM46" s="658"/>
      <c r="BN46" s="658"/>
      <c r="BO46" s="658"/>
    </row>
    <row r="47" spans="2:67" s="255" customFormat="1" ht="15" customHeight="1">
      <c r="B47" s="1252"/>
      <c r="C47" s="262" t="s">
        <v>494</v>
      </c>
      <c r="D47" s="402"/>
      <c r="E47" s="660"/>
      <c r="F47" s="658"/>
      <c r="G47" s="658"/>
      <c r="H47" s="700"/>
      <c r="I47" s="700"/>
      <c r="J47" s="700"/>
      <c r="K47" s="658"/>
      <c r="L47" s="658"/>
      <c r="M47" s="658"/>
      <c r="N47" s="658"/>
      <c r="O47" s="658"/>
      <c r="P47" s="658"/>
      <c r="Q47" s="658"/>
      <c r="R47" s="658"/>
      <c r="S47" s="658"/>
      <c r="T47" s="658"/>
      <c r="U47" s="658"/>
      <c r="V47" s="658"/>
      <c r="W47" s="658"/>
      <c r="X47" s="658"/>
      <c r="Y47" s="658"/>
      <c r="Z47" s="658"/>
      <c r="AA47" s="658"/>
      <c r="AB47" s="658"/>
      <c r="AC47" s="658"/>
      <c r="AD47" s="658"/>
      <c r="AE47" s="658"/>
      <c r="AF47" s="658"/>
      <c r="AG47" s="658"/>
      <c r="AH47" s="658"/>
      <c r="AI47" s="658"/>
      <c r="AJ47" s="471"/>
      <c r="AK47" s="658"/>
      <c r="AL47" s="658"/>
      <c r="AM47" s="658"/>
      <c r="AN47" s="658"/>
      <c r="AO47" s="658"/>
      <c r="AP47" s="658"/>
      <c r="AQ47" s="658"/>
      <c r="AR47" s="658"/>
      <c r="AS47" s="658"/>
      <c r="AT47" s="658"/>
      <c r="AU47" s="658"/>
      <c r="AV47" s="664"/>
      <c r="AW47" s="664"/>
      <c r="AX47" s="664"/>
      <c r="AY47" s="664"/>
      <c r="AZ47" s="664"/>
      <c r="BA47" s="664"/>
      <c r="BB47" s="658"/>
      <c r="BC47" s="658"/>
      <c r="BD47" s="658"/>
      <c r="BE47" s="658"/>
      <c r="BF47" s="658"/>
      <c r="BG47" s="658"/>
      <c r="BH47" s="658"/>
      <c r="BI47" s="658"/>
      <c r="BJ47" s="658"/>
      <c r="BK47" s="658"/>
      <c r="BL47" s="658"/>
      <c r="BM47" s="658"/>
      <c r="BN47" s="658"/>
      <c r="BO47" s="658"/>
    </row>
    <row r="48" spans="2:67" s="255" customFormat="1" ht="15" customHeight="1">
      <c r="B48" s="1252"/>
      <c r="C48" s="262" t="s">
        <v>495</v>
      </c>
      <c r="D48" s="402"/>
      <c r="E48" s="660"/>
      <c r="F48" s="658"/>
      <c r="G48" s="658"/>
      <c r="H48" s="700"/>
      <c r="I48" s="700"/>
      <c r="J48" s="700"/>
      <c r="K48" s="658"/>
      <c r="L48" s="658"/>
      <c r="M48" s="658"/>
      <c r="N48" s="658"/>
      <c r="O48" s="658"/>
      <c r="P48" s="658"/>
      <c r="Q48" s="658"/>
      <c r="R48" s="658"/>
      <c r="S48" s="658"/>
      <c r="T48" s="658"/>
      <c r="U48" s="658"/>
      <c r="V48" s="658"/>
      <c r="W48" s="658"/>
      <c r="X48" s="658"/>
      <c r="Y48" s="658"/>
      <c r="Z48" s="658"/>
      <c r="AA48" s="658"/>
      <c r="AB48" s="658"/>
      <c r="AC48" s="658"/>
      <c r="AD48" s="658"/>
      <c r="AE48" s="658"/>
      <c r="AF48" s="658"/>
      <c r="AG48" s="658"/>
      <c r="AH48" s="658"/>
      <c r="AI48" s="658"/>
      <c r="AJ48" s="471"/>
      <c r="AK48" s="658"/>
      <c r="AL48" s="658"/>
      <c r="AM48" s="658"/>
      <c r="AN48" s="658"/>
      <c r="AO48" s="658"/>
      <c r="AP48" s="658"/>
      <c r="AQ48" s="658"/>
      <c r="AR48" s="658"/>
      <c r="AS48" s="658"/>
      <c r="AT48" s="658"/>
      <c r="AU48" s="658"/>
      <c r="AV48" s="664"/>
      <c r="AW48" s="664"/>
      <c r="AX48" s="664"/>
      <c r="AY48" s="664"/>
      <c r="AZ48" s="664"/>
      <c r="BA48" s="664"/>
      <c r="BB48" s="658"/>
      <c r="BC48" s="658"/>
      <c r="BD48" s="658"/>
      <c r="BE48" s="658"/>
      <c r="BF48" s="658"/>
      <c r="BG48" s="658"/>
      <c r="BH48" s="658"/>
      <c r="BI48" s="658"/>
      <c r="BJ48" s="658"/>
      <c r="BK48" s="658"/>
      <c r="BL48" s="658"/>
      <c r="BM48" s="658"/>
      <c r="BN48" s="658"/>
      <c r="BO48" s="658"/>
    </row>
    <row r="49" spans="2:67" s="255" customFormat="1" ht="15" customHeight="1">
      <c r="B49" s="1252"/>
      <c r="C49" s="262" t="s">
        <v>496</v>
      </c>
      <c r="D49" s="402"/>
      <c r="E49" s="660"/>
      <c r="F49" s="658"/>
      <c r="G49" s="658"/>
      <c r="H49" s="700"/>
      <c r="I49" s="700"/>
      <c r="J49" s="700"/>
      <c r="K49" s="658"/>
      <c r="L49" s="658"/>
      <c r="M49" s="658"/>
      <c r="N49" s="658"/>
      <c r="O49" s="658"/>
      <c r="P49" s="658"/>
      <c r="Q49" s="658"/>
      <c r="R49" s="658"/>
      <c r="S49" s="658"/>
      <c r="T49" s="658"/>
      <c r="U49" s="658"/>
      <c r="V49" s="658"/>
      <c r="W49" s="658"/>
      <c r="X49" s="658"/>
      <c r="Y49" s="658"/>
      <c r="Z49" s="658"/>
      <c r="AA49" s="658"/>
      <c r="AB49" s="658"/>
      <c r="AC49" s="658"/>
      <c r="AD49" s="658"/>
      <c r="AE49" s="658"/>
      <c r="AF49" s="658"/>
      <c r="AG49" s="658"/>
      <c r="AH49" s="658"/>
      <c r="AI49" s="658"/>
      <c r="AJ49" s="471"/>
      <c r="AK49" s="658"/>
      <c r="AL49" s="658"/>
      <c r="AM49" s="658"/>
      <c r="AN49" s="658"/>
      <c r="AO49" s="658"/>
      <c r="AP49" s="658"/>
      <c r="AQ49" s="658"/>
      <c r="AR49" s="658"/>
      <c r="AS49" s="658"/>
      <c r="AT49" s="658"/>
      <c r="AU49" s="658"/>
      <c r="AV49" s="664"/>
      <c r="AW49" s="664"/>
      <c r="AX49" s="664"/>
      <c r="AY49" s="664"/>
      <c r="AZ49" s="664"/>
      <c r="BA49" s="664"/>
      <c r="BB49" s="658"/>
      <c r="BC49" s="658"/>
      <c r="BD49" s="658"/>
      <c r="BE49" s="658"/>
      <c r="BF49" s="658"/>
      <c r="BG49" s="658"/>
      <c r="BH49" s="658"/>
      <c r="BI49" s="658"/>
      <c r="BJ49" s="658"/>
      <c r="BK49" s="658"/>
      <c r="BL49" s="658"/>
      <c r="BM49" s="658"/>
      <c r="BN49" s="658"/>
      <c r="BO49" s="658"/>
    </row>
    <row r="50" spans="2:67" s="255" customFormat="1" ht="15" customHeight="1">
      <c r="B50" s="1252"/>
      <c r="C50" s="262" t="s">
        <v>497</v>
      </c>
      <c r="D50" s="402"/>
      <c r="E50" s="660"/>
      <c r="F50" s="658"/>
      <c r="G50" s="658"/>
      <c r="H50" s="700"/>
      <c r="I50" s="700"/>
      <c r="J50" s="700"/>
      <c r="K50" s="658"/>
      <c r="L50" s="658"/>
      <c r="M50" s="658"/>
      <c r="N50" s="658"/>
      <c r="O50" s="658"/>
      <c r="P50" s="658"/>
      <c r="Q50" s="658"/>
      <c r="R50" s="658"/>
      <c r="S50" s="658"/>
      <c r="T50" s="658"/>
      <c r="U50" s="658"/>
      <c r="V50" s="658"/>
      <c r="W50" s="658"/>
      <c r="X50" s="658"/>
      <c r="Y50" s="658"/>
      <c r="Z50" s="658"/>
      <c r="AA50" s="658"/>
      <c r="AB50" s="658"/>
      <c r="AC50" s="658"/>
      <c r="AD50" s="658"/>
      <c r="AE50" s="658"/>
      <c r="AF50" s="658"/>
      <c r="AG50" s="658"/>
      <c r="AH50" s="658"/>
      <c r="AI50" s="658"/>
      <c r="AJ50" s="471"/>
      <c r="AK50" s="658"/>
      <c r="AL50" s="658"/>
      <c r="AM50" s="658"/>
      <c r="AN50" s="658"/>
      <c r="AO50" s="658"/>
      <c r="AP50" s="658"/>
      <c r="AQ50" s="658"/>
      <c r="AR50" s="658"/>
      <c r="AS50" s="658"/>
      <c r="AT50" s="658"/>
      <c r="AU50" s="658"/>
      <c r="AV50" s="664"/>
      <c r="AW50" s="664"/>
      <c r="AX50" s="664"/>
      <c r="AY50" s="664"/>
      <c r="AZ50" s="664"/>
      <c r="BA50" s="664"/>
      <c r="BB50" s="658"/>
      <c r="BC50" s="658"/>
      <c r="BD50" s="658"/>
      <c r="BE50" s="658"/>
      <c r="BF50" s="658"/>
      <c r="BG50" s="658"/>
      <c r="BH50" s="658"/>
      <c r="BI50" s="658"/>
      <c r="BJ50" s="658"/>
      <c r="BK50" s="658"/>
      <c r="BL50" s="658"/>
      <c r="BM50" s="658"/>
      <c r="BN50" s="658"/>
      <c r="BO50" s="658"/>
    </row>
    <row r="51" spans="2:67" s="255" customFormat="1" ht="15">
      <c r="B51" s="1253"/>
      <c r="C51" s="338" t="s">
        <v>527</v>
      </c>
      <c r="D51" s="402"/>
      <c r="E51" s="661"/>
      <c r="F51" s="662"/>
      <c r="G51" s="662"/>
      <c r="H51" s="908"/>
      <c r="I51" s="908"/>
      <c r="J51" s="908"/>
      <c r="K51" s="662"/>
      <c r="L51" s="662"/>
      <c r="M51" s="662"/>
      <c r="N51" s="662"/>
      <c r="O51" s="662"/>
      <c r="P51" s="662"/>
      <c r="Q51" s="662"/>
      <c r="R51" s="662"/>
      <c r="S51" s="662"/>
      <c r="T51" s="662"/>
      <c r="U51" s="662"/>
      <c r="V51" s="662"/>
      <c r="W51" s="662"/>
      <c r="X51" s="662"/>
      <c r="Y51" s="662"/>
      <c r="Z51" s="662"/>
      <c r="AA51" s="662"/>
      <c r="AB51" s="662"/>
      <c r="AC51" s="662"/>
      <c r="AD51" s="662"/>
      <c r="AE51" s="662"/>
      <c r="AF51" s="662"/>
      <c r="AG51" s="662"/>
      <c r="AH51" s="662"/>
      <c r="AI51" s="662"/>
      <c r="AJ51" s="471"/>
      <c r="AK51" s="663"/>
      <c r="AL51" s="662"/>
      <c r="AM51" s="662"/>
      <c r="AN51" s="662"/>
      <c r="AO51" s="662"/>
      <c r="AP51" s="662"/>
      <c r="AQ51" s="662"/>
      <c r="AR51" s="662"/>
      <c r="AS51" s="662"/>
      <c r="AT51" s="662"/>
      <c r="AU51" s="662"/>
      <c r="AV51" s="662"/>
      <c r="AW51" s="662"/>
      <c r="AX51" s="662"/>
      <c r="AY51" s="662"/>
      <c r="AZ51" s="662"/>
      <c r="BA51" s="662"/>
      <c r="BB51" s="662"/>
      <c r="BC51" s="662"/>
      <c r="BD51" s="662"/>
      <c r="BE51" s="662"/>
      <c r="BF51" s="662"/>
      <c r="BG51" s="662"/>
      <c r="BH51" s="662"/>
      <c r="BI51" s="662"/>
      <c r="BJ51" s="662"/>
      <c r="BK51" s="662"/>
      <c r="BL51" s="662"/>
      <c r="BM51" s="662"/>
      <c r="BN51" s="665"/>
      <c r="BO51" s="662"/>
    </row>
    <row r="52" spans="2:67" s="255" customFormat="1" ht="15" customHeight="1">
      <c r="B52" s="1252" t="s">
        <v>12</v>
      </c>
      <c r="C52" s="262" t="s">
        <v>488</v>
      </c>
      <c r="D52" s="402"/>
      <c r="E52" s="483">
        <v>876700000</v>
      </c>
      <c r="F52" s="279"/>
      <c r="G52" s="279"/>
      <c r="H52" s="909"/>
      <c r="I52" s="909"/>
      <c r="J52" s="909"/>
      <c r="K52" s="279"/>
      <c r="L52" s="279"/>
      <c r="M52" s="279">
        <v>0.33186951066499398</v>
      </c>
      <c r="N52" s="279">
        <v>0.331858104254591</v>
      </c>
      <c r="O52" s="279"/>
      <c r="P52" s="279">
        <v>-0.24288810311395001</v>
      </c>
      <c r="Q52" s="279"/>
      <c r="R52" s="279"/>
      <c r="S52" s="279"/>
      <c r="T52" s="279"/>
      <c r="U52" s="279"/>
      <c r="V52" s="279">
        <v>1.34253450439147E-2</v>
      </c>
      <c r="W52" s="279">
        <v>0.102406752594958</v>
      </c>
      <c r="X52" s="279"/>
      <c r="Y52" s="279"/>
      <c r="Z52" s="279"/>
      <c r="AA52" s="279"/>
      <c r="AB52" s="279"/>
      <c r="AC52" s="279"/>
      <c r="AD52" s="279"/>
      <c r="AE52" s="279">
        <v>1.0261548990532701</v>
      </c>
      <c r="AF52" s="279">
        <v>0.66076194821489698</v>
      </c>
      <c r="AG52" s="280"/>
      <c r="AH52" s="280"/>
      <c r="AI52" s="279">
        <v>1.7893235998631201</v>
      </c>
      <c r="AJ52" s="482"/>
      <c r="AK52" s="480">
        <v>856980000</v>
      </c>
      <c r="AL52" s="279"/>
      <c r="AM52" s="279"/>
      <c r="AN52" s="279"/>
      <c r="AO52" s="279"/>
      <c r="AP52" s="279">
        <v>0.372319073957385</v>
      </c>
      <c r="AQ52" s="279"/>
      <c r="AR52" s="279"/>
      <c r="AS52" s="279">
        <v>0.73027375201288203</v>
      </c>
      <c r="AT52" s="279">
        <v>0.73027375201288203</v>
      </c>
      <c r="AU52" s="279"/>
      <c r="AV52" s="279">
        <v>-0.26813927979649499</v>
      </c>
      <c r="AW52" s="279"/>
      <c r="AX52" s="279"/>
      <c r="AY52" s="279"/>
      <c r="AZ52" s="279"/>
      <c r="BA52" s="279"/>
      <c r="BB52" s="279">
        <v>1.5321244369763599E-2</v>
      </c>
      <c r="BC52" s="279">
        <v>0.47745571658615099</v>
      </c>
      <c r="BD52" s="279"/>
      <c r="BE52" s="279"/>
      <c r="BF52" s="279"/>
      <c r="BG52" s="279"/>
      <c r="BH52" s="279"/>
      <c r="BI52" s="279"/>
      <c r="BJ52" s="279"/>
      <c r="BK52" s="279">
        <v>1.03243949683773</v>
      </c>
      <c r="BL52" s="279">
        <v>0.66493967187098901</v>
      </c>
      <c r="BM52" s="280"/>
      <c r="BN52" s="280"/>
      <c r="BO52" s="279">
        <v>2.17483488529487</v>
      </c>
    </row>
    <row r="53" spans="2:67" s="255" customFormat="1" ht="15" customHeight="1">
      <c r="B53" s="1257" t="s">
        <v>12</v>
      </c>
      <c r="C53" s="262" t="s">
        <v>489</v>
      </c>
      <c r="D53" s="402"/>
      <c r="E53" s="483">
        <v>2411040000</v>
      </c>
      <c r="F53" s="279"/>
      <c r="G53" s="279"/>
      <c r="H53" s="909"/>
      <c r="I53" s="909"/>
      <c r="J53" s="909"/>
      <c r="K53" s="279"/>
      <c r="L53" s="279"/>
      <c r="M53" s="279">
        <v>0.15777838609065001</v>
      </c>
      <c r="N53" s="279">
        <v>0.15777838609065001</v>
      </c>
      <c r="O53" s="279"/>
      <c r="P53" s="279">
        <v>-0.14348994624726299</v>
      </c>
      <c r="Q53" s="279"/>
      <c r="R53" s="279"/>
      <c r="S53" s="279"/>
      <c r="T53" s="279"/>
      <c r="U53" s="279"/>
      <c r="V53" s="279">
        <v>1.1787444422324E-2</v>
      </c>
      <c r="W53" s="279">
        <v>2.60758842657112E-2</v>
      </c>
      <c r="X53" s="279"/>
      <c r="Y53" s="279"/>
      <c r="Z53" s="279"/>
      <c r="AA53" s="279"/>
      <c r="AB53" s="279"/>
      <c r="AC53" s="279"/>
      <c r="AD53" s="279"/>
      <c r="AE53" s="279">
        <v>0.37082752671046498</v>
      </c>
      <c r="AF53" s="279">
        <v>0.25778916981883299</v>
      </c>
      <c r="AG53" s="280"/>
      <c r="AH53" s="280"/>
      <c r="AI53" s="279">
        <v>0.65469672838277204</v>
      </c>
      <c r="AJ53" s="482"/>
      <c r="AK53" s="480">
        <v>2347950000</v>
      </c>
      <c r="AL53" s="279"/>
      <c r="AM53" s="279"/>
      <c r="AN53" s="279"/>
      <c r="AO53" s="279"/>
      <c r="AP53" s="279">
        <v>5.44134244766711E-2</v>
      </c>
      <c r="AQ53" s="279"/>
      <c r="AR53" s="279"/>
      <c r="AS53" s="279">
        <v>0.215928788943547</v>
      </c>
      <c r="AT53" s="279">
        <v>0.21592452990906999</v>
      </c>
      <c r="AU53" s="279"/>
      <c r="AV53" s="279">
        <v>-0.14625524393620001</v>
      </c>
      <c r="AW53" s="279"/>
      <c r="AX53" s="279"/>
      <c r="AY53" s="279"/>
      <c r="AZ53" s="279"/>
      <c r="BA53" s="279"/>
      <c r="BB53" s="279">
        <v>1.2295832534764401E-2</v>
      </c>
      <c r="BC53" s="279">
        <v>8.1965118507634202E-2</v>
      </c>
      <c r="BD53" s="279"/>
      <c r="BE53" s="279"/>
      <c r="BF53" s="279"/>
      <c r="BG53" s="279"/>
      <c r="BH53" s="279"/>
      <c r="BI53" s="279"/>
      <c r="BJ53" s="279"/>
      <c r="BK53" s="279">
        <v>0.38117080857769498</v>
      </c>
      <c r="BL53" s="279">
        <v>0.26607466087437998</v>
      </c>
      <c r="BM53" s="280"/>
      <c r="BN53" s="280"/>
      <c r="BO53" s="279">
        <v>0.72921058795970894</v>
      </c>
    </row>
    <row r="54" spans="2:67" s="255" customFormat="1" ht="15" customHeight="1">
      <c r="B54" s="1257" t="s">
        <v>12</v>
      </c>
      <c r="C54" s="262" t="s">
        <v>490</v>
      </c>
      <c r="D54" s="402"/>
      <c r="E54" s="483">
        <v>4069540000</v>
      </c>
      <c r="F54" s="279"/>
      <c r="G54" s="279"/>
      <c r="H54" s="909"/>
      <c r="I54" s="909"/>
      <c r="J54" s="909"/>
      <c r="K54" s="279"/>
      <c r="L54" s="279"/>
      <c r="M54" s="279">
        <v>5.6274173493810101E-2</v>
      </c>
      <c r="N54" s="279">
        <v>5.6276630773994099E-2</v>
      </c>
      <c r="O54" s="279"/>
      <c r="P54" s="279">
        <v>-0.114253699435317</v>
      </c>
      <c r="Q54" s="279"/>
      <c r="R54" s="279"/>
      <c r="S54" s="279"/>
      <c r="T54" s="279"/>
      <c r="U54" s="279"/>
      <c r="V54" s="279">
        <v>1.0959469620645101E-2</v>
      </c>
      <c r="W54" s="279">
        <v>-4.70200563208618E-2</v>
      </c>
      <c r="X54" s="279"/>
      <c r="Y54" s="279"/>
      <c r="Z54" s="279"/>
      <c r="AA54" s="279"/>
      <c r="AB54" s="279"/>
      <c r="AC54" s="279"/>
      <c r="AD54" s="279"/>
      <c r="AE54" s="279">
        <v>0.22205949566781499</v>
      </c>
      <c r="AF54" s="279">
        <v>0.20513374976041501</v>
      </c>
      <c r="AG54" s="280"/>
      <c r="AH54" s="280"/>
      <c r="AI54" s="279">
        <v>0.38017564638755202</v>
      </c>
      <c r="AJ54" s="482"/>
      <c r="AK54" s="480">
        <v>4010630000</v>
      </c>
      <c r="AL54" s="279"/>
      <c r="AM54" s="279"/>
      <c r="AN54" s="279"/>
      <c r="AO54" s="279"/>
      <c r="AP54" s="279">
        <v>3.8452811653032097E-2</v>
      </c>
      <c r="AQ54" s="279"/>
      <c r="AR54" s="279"/>
      <c r="AS54" s="279">
        <v>0.101133737093674</v>
      </c>
      <c r="AT54" s="279">
        <v>0.10113124371981499</v>
      </c>
      <c r="AU54" s="279"/>
      <c r="AV54" s="279">
        <v>-0.117009048453734</v>
      </c>
      <c r="AW54" s="279"/>
      <c r="AX54" s="279"/>
      <c r="AY54" s="279"/>
      <c r="AZ54" s="279"/>
      <c r="BA54" s="279"/>
      <c r="BB54" s="279">
        <v>1.1312437198145901E-2</v>
      </c>
      <c r="BC54" s="279">
        <v>-4.5653675357736302E-3</v>
      </c>
      <c r="BD54" s="279"/>
      <c r="BE54" s="279"/>
      <c r="BF54" s="279"/>
      <c r="BG54" s="279"/>
      <c r="BH54" s="279"/>
      <c r="BI54" s="279"/>
      <c r="BJ54" s="279"/>
      <c r="BK54" s="279">
        <v>0.22227430603172099</v>
      </c>
      <c r="BL54" s="279">
        <v>0.198457598930841</v>
      </c>
      <c r="BM54" s="280"/>
      <c r="BN54" s="280"/>
      <c r="BO54" s="279">
        <v>0.416166537426788</v>
      </c>
    </row>
    <row r="55" spans="2:67" s="255" customFormat="1" ht="15" customHeight="1">
      <c r="B55" s="1257" t="s">
        <v>12</v>
      </c>
      <c r="C55" s="262" t="s">
        <v>491</v>
      </c>
      <c r="D55" s="402"/>
      <c r="E55" s="483">
        <v>5533360000</v>
      </c>
      <c r="F55" s="279"/>
      <c r="G55" s="279"/>
      <c r="H55" s="909"/>
      <c r="I55" s="909"/>
      <c r="J55" s="909"/>
      <c r="K55" s="279"/>
      <c r="L55" s="279"/>
      <c r="M55" s="279">
        <v>4.9991325343010401E-2</v>
      </c>
      <c r="N55" s="279">
        <v>4.9991325343010401E-2</v>
      </c>
      <c r="O55" s="279"/>
      <c r="P55" s="279">
        <v>-0.10444106293463599</v>
      </c>
      <c r="Q55" s="279"/>
      <c r="R55" s="279"/>
      <c r="S55" s="279"/>
      <c r="T55" s="279"/>
      <c r="U55" s="279"/>
      <c r="V55" s="279">
        <v>8.2752613240418098E-3</v>
      </c>
      <c r="W55" s="279">
        <v>-4.6174476267584301E-2</v>
      </c>
      <c r="X55" s="279"/>
      <c r="Y55" s="279"/>
      <c r="Z55" s="279"/>
      <c r="AA55" s="279"/>
      <c r="AB55" s="279"/>
      <c r="AC55" s="279"/>
      <c r="AD55" s="279"/>
      <c r="AE55" s="279">
        <v>0.17249193979788</v>
      </c>
      <c r="AF55" s="279">
        <v>0.10896995677129299</v>
      </c>
      <c r="AG55" s="280"/>
      <c r="AH55" s="280"/>
      <c r="AI55" s="279">
        <v>0.235287420301589</v>
      </c>
      <c r="AJ55" s="482"/>
      <c r="AK55" s="480">
        <v>5404730000</v>
      </c>
      <c r="AL55" s="279"/>
      <c r="AM55" s="279"/>
      <c r="AN55" s="279"/>
      <c r="AO55" s="279"/>
      <c r="AP55" s="279">
        <v>1.18100256627066E-2</v>
      </c>
      <c r="AQ55" s="279"/>
      <c r="AR55" s="279"/>
      <c r="AS55" s="279">
        <v>6.5122587067254101E-2</v>
      </c>
      <c r="AT55" s="279">
        <v>6.5122587067254004E-2</v>
      </c>
      <c r="AU55" s="279"/>
      <c r="AV55" s="279">
        <v>-0.10510053231151199</v>
      </c>
      <c r="AW55" s="279"/>
      <c r="AX55" s="279"/>
      <c r="AY55" s="279"/>
      <c r="AZ55" s="279"/>
      <c r="BA55" s="279"/>
      <c r="BB55" s="279">
        <v>8.5739713177161499E-3</v>
      </c>
      <c r="BC55" s="279">
        <v>-3.1403973926542199E-2</v>
      </c>
      <c r="BD55" s="279"/>
      <c r="BE55" s="279"/>
      <c r="BF55" s="279"/>
      <c r="BG55" s="279"/>
      <c r="BH55" s="279"/>
      <c r="BI55" s="279"/>
      <c r="BJ55" s="279"/>
      <c r="BK55" s="279">
        <v>0.17519469057658801</v>
      </c>
      <c r="BL55" s="279">
        <v>0.11503627378240899</v>
      </c>
      <c r="BM55" s="280"/>
      <c r="BN55" s="280"/>
      <c r="BO55" s="279">
        <v>0.258826990432454</v>
      </c>
    </row>
    <row r="56" spans="2:67" s="255" customFormat="1" ht="15" customHeight="1">
      <c r="B56" s="1257" t="s">
        <v>12</v>
      </c>
      <c r="C56" s="262" t="s">
        <v>492</v>
      </c>
      <c r="D56" s="402"/>
      <c r="E56" s="483">
        <v>7082510000</v>
      </c>
      <c r="F56" s="279"/>
      <c r="G56" s="279"/>
      <c r="H56" s="909"/>
      <c r="I56" s="909"/>
      <c r="J56" s="909"/>
      <c r="K56" s="279"/>
      <c r="L56" s="279"/>
      <c r="M56" s="279">
        <v>3.07094518751121E-2</v>
      </c>
      <c r="N56" s="279">
        <v>3.07094518751121E-2</v>
      </c>
      <c r="O56" s="279"/>
      <c r="P56" s="279">
        <v>-9.45455777683335E-2</v>
      </c>
      <c r="Q56" s="279"/>
      <c r="R56" s="279"/>
      <c r="S56" s="279"/>
      <c r="T56" s="279"/>
      <c r="U56" s="279"/>
      <c r="V56" s="279">
        <v>9.2311906372175897E-3</v>
      </c>
      <c r="W56" s="279">
        <v>-5.4604935256003899E-2</v>
      </c>
      <c r="X56" s="279"/>
      <c r="Y56" s="279"/>
      <c r="Z56" s="279"/>
      <c r="AA56" s="279"/>
      <c r="AB56" s="279"/>
      <c r="AC56" s="279"/>
      <c r="AD56" s="279"/>
      <c r="AE56" s="279">
        <v>0.12694087265672799</v>
      </c>
      <c r="AF56" s="279">
        <v>8.7351800421037198E-2</v>
      </c>
      <c r="AG56" s="280"/>
      <c r="AH56" s="280"/>
      <c r="AI56" s="279">
        <v>0.15968773782176099</v>
      </c>
      <c r="AJ56" s="482"/>
      <c r="AK56" s="480">
        <v>6975140000</v>
      </c>
      <c r="AL56" s="279"/>
      <c r="AM56" s="279"/>
      <c r="AN56" s="279"/>
      <c r="AO56" s="279"/>
      <c r="AP56" s="279">
        <v>1.76914011761771E-2</v>
      </c>
      <c r="AQ56" s="279"/>
      <c r="AR56" s="279"/>
      <c r="AS56" s="279">
        <v>4.8979662056962303E-2</v>
      </c>
      <c r="AT56" s="279">
        <v>4.8979662056962199E-2</v>
      </c>
      <c r="AU56" s="279"/>
      <c r="AV56" s="279">
        <v>-9.6345019598172904E-2</v>
      </c>
      <c r="AW56" s="279"/>
      <c r="AX56" s="279"/>
      <c r="AY56" s="279"/>
      <c r="AZ56" s="279"/>
      <c r="BA56" s="279"/>
      <c r="BB56" s="279">
        <v>8.9804649082312303E-3</v>
      </c>
      <c r="BC56" s="279">
        <v>-3.8384892632979402E-2</v>
      </c>
      <c r="BD56" s="279"/>
      <c r="BE56" s="279"/>
      <c r="BF56" s="279"/>
      <c r="BG56" s="279"/>
      <c r="BH56" s="279"/>
      <c r="BI56" s="279"/>
      <c r="BJ56" s="279"/>
      <c r="BK56" s="279">
        <v>0.12932500279564299</v>
      </c>
      <c r="BL56" s="279">
        <v>9.22963553419716E-2</v>
      </c>
      <c r="BM56" s="280"/>
      <c r="BN56" s="280"/>
      <c r="BO56" s="279">
        <v>0.18323646550463499</v>
      </c>
    </row>
    <row r="57" spans="2:67" s="255" customFormat="1" ht="15" customHeight="1">
      <c r="B57" s="1257" t="s">
        <v>12</v>
      </c>
      <c r="C57" s="262" t="s">
        <v>493</v>
      </c>
      <c r="D57" s="402"/>
      <c r="E57" s="483">
        <v>8944770000</v>
      </c>
      <c r="F57" s="279"/>
      <c r="G57" s="279"/>
      <c r="H57" s="909"/>
      <c r="I57" s="909"/>
      <c r="J57" s="909"/>
      <c r="K57" s="279"/>
      <c r="L57" s="279"/>
      <c r="M57" s="279">
        <v>2.1346552231080299E-2</v>
      </c>
      <c r="N57" s="279">
        <v>2.1345434259349299E-2</v>
      </c>
      <c r="O57" s="279"/>
      <c r="P57" s="279">
        <v>-8.4515308945897996E-2</v>
      </c>
      <c r="Q57" s="279"/>
      <c r="R57" s="279"/>
      <c r="S57" s="279"/>
      <c r="T57" s="279"/>
      <c r="U57" s="279"/>
      <c r="V57" s="279">
        <v>8.8677517700287405E-3</v>
      </c>
      <c r="W57" s="279">
        <v>-5.430212291652E-2</v>
      </c>
      <c r="X57" s="279"/>
      <c r="Y57" s="279"/>
      <c r="Z57" s="279"/>
      <c r="AA57" s="279"/>
      <c r="AB57" s="279"/>
      <c r="AC57" s="279"/>
      <c r="AD57" s="279"/>
      <c r="AE57" s="279">
        <v>9.9294895229279201E-2</v>
      </c>
      <c r="AF57" s="279">
        <v>7.2707291523426504E-2</v>
      </c>
      <c r="AG57" s="280"/>
      <c r="AH57" s="280"/>
      <c r="AI57" s="279">
        <v>0.117701181807917</v>
      </c>
      <c r="AJ57" s="482"/>
      <c r="AK57" s="480">
        <v>8791570000</v>
      </c>
      <c r="AL57" s="279"/>
      <c r="AM57" s="279"/>
      <c r="AN57" s="279"/>
      <c r="AO57" s="279"/>
      <c r="AP57" s="279">
        <v>1.26041196282348E-2</v>
      </c>
      <c r="AQ57" s="279"/>
      <c r="AR57" s="279"/>
      <c r="AS57" s="279">
        <v>3.7523445755422498E-2</v>
      </c>
      <c r="AT57" s="279">
        <v>3.7522308302157602E-2</v>
      </c>
      <c r="AU57" s="279"/>
      <c r="AV57" s="279">
        <v>-8.6471472103389999E-2</v>
      </c>
      <c r="AW57" s="279"/>
      <c r="AX57" s="279"/>
      <c r="AY57" s="279"/>
      <c r="AZ57" s="279"/>
      <c r="BA57" s="279"/>
      <c r="BB57" s="279">
        <v>9.1485366095020604E-3</v>
      </c>
      <c r="BC57" s="279">
        <v>-3.9800627191730303E-2</v>
      </c>
      <c r="BD57" s="279"/>
      <c r="BE57" s="279"/>
      <c r="BF57" s="279"/>
      <c r="BG57" s="279"/>
      <c r="BH57" s="279"/>
      <c r="BI57" s="279"/>
      <c r="BJ57" s="279"/>
      <c r="BK57" s="279">
        <v>9.86581463834105E-2</v>
      </c>
      <c r="BL57" s="279">
        <v>7.4037970464888497E-2</v>
      </c>
      <c r="BM57" s="280"/>
      <c r="BN57" s="280"/>
      <c r="BO57" s="279">
        <v>0.132895489656569</v>
      </c>
    </row>
    <row r="58" spans="2:67" s="255" customFormat="1" ht="15" customHeight="1">
      <c r="B58" s="1257" t="s">
        <v>12</v>
      </c>
      <c r="C58" s="262" t="s">
        <v>494</v>
      </c>
      <c r="D58" s="402"/>
      <c r="E58" s="483">
        <v>11065990000</v>
      </c>
      <c r="F58" s="279"/>
      <c r="G58" s="279"/>
      <c r="H58" s="909"/>
      <c r="I58" s="909"/>
      <c r="J58" s="909"/>
      <c r="K58" s="279"/>
      <c r="L58" s="279"/>
      <c r="M58" s="279">
        <v>1.7956820853805198E-2</v>
      </c>
      <c r="N58" s="279">
        <v>1.7957724523517599E-2</v>
      </c>
      <c r="O58" s="279"/>
      <c r="P58" s="279">
        <v>-8.46837924126084E-2</v>
      </c>
      <c r="Q58" s="279"/>
      <c r="R58" s="279"/>
      <c r="S58" s="279"/>
      <c r="T58" s="279"/>
      <c r="U58" s="279"/>
      <c r="V58" s="279">
        <v>6.4106329393032197E-3</v>
      </c>
      <c r="W58" s="279">
        <v>-6.0315434949787597E-2</v>
      </c>
      <c r="X58" s="279"/>
      <c r="Y58" s="279"/>
      <c r="Z58" s="279"/>
      <c r="AA58" s="279"/>
      <c r="AB58" s="279"/>
      <c r="AC58" s="279"/>
      <c r="AD58" s="279"/>
      <c r="AE58" s="279">
        <v>9.3854232653382094E-2</v>
      </c>
      <c r="AF58" s="279">
        <v>5.3263196514726698E-2</v>
      </c>
      <c r="AG58" s="280"/>
      <c r="AH58" s="280"/>
      <c r="AI58" s="279">
        <v>8.6802897888033498E-2</v>
      </c>
      <c r="AJ58" s="482"/>
      <c r="AK58" s="480">
        <v>10921630000</v>
      </c>
      <c r="AL58" s="279"/>
      <c r="AM58" s="279"/>
      <c r="AN58" s="279"/>
      <c r="AO58" s="279"/>
      <c r="AP58" s="279">
        <v>4.17538407728517E-2</v>
      </c>
      <c r="AQ58" s="279"/>
      <c r="AR58" s="279"/>
      <c r="AS58" s="279">
        <v>5.9898568254006003E-2</v>
      </c>
      <c r="AT58" s="279">
        <v>5.9899483868250503E-2</v>
      </c>
      <c r="AU58" s="279"/>
      <c r="AV58" s="279">
        <v>-8.7301071360227397E-2</v>
      </c>
      <c r="AW58" s="279"/>
      <c r="AX58" s="279"/>
      <c r="AY58" s="279"/>
      <c r="AZ58" s="279"/>
      <c r="BA58" s="279"/>
      <c r="BB58" s="279">
        <v>6.6711653846541199E-3</v>
      </c>
      <c r="BC58" s="279">
        <v>-2.0729506493078399E-2</v>
      </c>
      <c r="BD58" s="279"/>
      <c r="BE58" s="279"/>
      <c r="BF58" s="279"/>
      <c r="BG58" s="279"/>
      <c r="BH58" s="279"/>
      <c r="BI58" s="279"/>
      <c r="BJ58" s="279"/>
      <c r="BK58" s="279">
        <v>9.3341378530494096E-2</v>
      </c>
      <c r="BL58" s="279">
        <v>5.8113120477437899E-2</v>
      </c>
      <c r="BM58" s="280"/>
      <c r="BN58" s="280"/>
      <c r="BO58" s="279">
        <v>0.130724076900609</v>
      </c>
    </row>
    <row r="59" spans="2:67" s="255" customFormat="1" ht="15" customHeight="1">
      <c r="B59" s="1257" t="s">
        <v>12</v>
      </c>
      <c r="C59" s="262" t="s">
        <v>495</v>
      </c>
      <c r="D59" s="402"/>
      <c r="E59" s="483">
        <v>13942970000</v>
      </c>
      <c r="F59" s="279"/>
      <c r="G59" s="279"/>
      <c r="H59" s="909"/>
      <c r="I59" s="909"/>
      <c r="J59" s="909"/>
      <c r="K59" s="279"/>
      <c r="L59" s="279"/>
      <c r="M59" s="279">
        <v>1.4994653219507799E-2</v>
      </c>
      <c r="N59" s="279">
        <v>1.4994653219507799E-2</v>
      </c>
      <c r="O59" s="279"/>
      <c r="P59" s="279">
        <v>-8.2247182630386495E-2</v>
      </c>
      <c r="Q59" s="279"/>
      <c r="R59" s="279"/>
      <c r="S59" s="279"/>
      <c r="T59" s="279"/>
      <c r="U59" s="279"/>
      <c r="V59" s="279">
        <v>6.92176774388814E-3</v>
      </c>
      <c r="W59" s="279">
        <v>-6.0331478874300098E-2</v>
      </c>
      <c r="X59" s="279"/>
      <c r="Y59" s="279"/>
      <c r="Z59" s="279"/>
      <c r="AA59" s="279"/>
      <c r="AB59" s="279"/>
      <c r="AC59" s="279"/>
      <c r="AD59" s="279"/>
      <c r="AE59" s="279">
        <v>7.1563662548223203E-2</v>
      </c>
      <c r="AF59" s="279">
        <v>3.7393754702190397E-2</v>
      </c>
      <c r="AG59" s="280"/>
      <c r="AH59" s="280"/>
      <c r="AI59" s="279">
        <v>4.8625221168804099E-2</v>
      </c>
      <c r="AJ59" s="482"/>
      <c r="AK59" s="480">
        <v>13726970000</v>
      </c>
      <c r="AL59" s="279"/>
      <c r="AM59" s="279"/>
      <c r="AN59" s="279"/>
      <c r="AO59" s="279"/>
      <c r="AP59" s="279">
        <v>9.5986222742528004E-3</v>
      </c>
      <c r="AQ59" s="279"/>
      <c r="AR59" s="279"/>
      <c r="AS59" s="279">
        <v>2.3876354359337899E-2</v>
      </c>
      <c r="AT59" s="279">
        <v>2.3876354359337899E-2</v>
      </c>
      <c r="AU59" s="279"/>
      <c r="AV59" s="279">
        <v>-8.4377688594059697E-2</v>
      </c>
      <c r="AW59" s="279"/>
      <c r="AX59" s="279"/>
      <c r="AY59" s="279"/>
      <c r="AZ59" s="279"/>
      <c r="BA59" s="279"/>
      <c r="BB59" s="279">
        <v>6.6963066139140697E-3</v>
      </c>
      <c r="BC59" s="279">
        <v>-5.3804299127921201E-2</v>
      </c>
      <c r="BD59" s="279"/>
      <c r="BE59" s="279"/>
      <c r="BF59" s="279"/>
      <c r="BG59" s="279"/>
      <c r="BH59" s="279"/>
      <c r="BI59" s="279"/>
      <c r="BJ59" s="279"/>
      <c r="BK59" s="279">
        <v>7.5034038830127797E-2</v>
      </c>
      <c r="BL59" s="279">
        <v>3.5107529192531198E-2</v>
      </c>
      <c r="BM59" s="280"/>
      <c r="BN59" s="280"/>
      <c r="BO59" s="279">
        <v>5.6337268894737898E-2</v>
      </c>
    </row>
    <row r="60" spans="2:67" s="255" customFormat="1" ht="15" customHeight="1">
      <c r="B60" s="1257" t="s">
        <v>12</v>
      </c>
      <c r="C60" s="262" t="s">
        <v>496</v>
      </c>
      <c r="D60" s="402"/>
      <c r="E60" s="483">
        <v>19515910000</v>
      </c>
      <c r="F60" s="279"/>
      <c r="G60" s="279"/>
      <c r="H60" s="909"/>
      <c r="I60" s="909"/>
      <c r="J60" s="909"/>
      <c r="K60" s="279"/>
      <c r="L60" s="279"/>
      <c r="M60" s="279">
        <v>1.16971230139922E-2</v>
      </c>
      <c r="N60" s="279">
        <v>1.16976354164371E-2</v>
      </c>
      <c r="O60" s="279"/>
      <c r="P60" s="279">
        <v>-7.6048208871633494E-2</v>
      </c>
      <c r="Q60" s="279"/>
      <c r="R60" s="279"/>
      <c r="S60" s="279"/>
      <c r="T60" s="279"/>
      <c r="U60" s="279"/>
      <c r="V60" s="279">
        <v>5.7573538717897296E-3</v>
      </c>
      <c r="W60" s="279">
        <v>-5.8593731985851501E-2</v>
      </c>
      <c r="X60" s="279"/>
      <c r="Y60" s="279"/>
      <c r="Z60" s="279"/>
      <c r="AA60" s="279"/>
      <c r="AB60" s="279"/>
      <c r="AC60" s="279"/>
      <c r="AD60" s="279"/>
      <c r="AE60" s="279">
        <v>4.37709540574844E-2</v>
      </c>
      <c r="AF60" s="279">
        <v>2.67479200303752E-2</v>
      </c>
      <c r="AG60" s="280"/>
      <c r="AH60" s="280"/>
      <c r="AI60" s="279">
        <v>1.1925654504452999E-2</v>
      </c>
      <c r="AJ60" s="482"/>
      <c r="AK60" s="480">
        <v>19112380000</v>
      </c>
      <c r="AL60" s="279"/>
      <c r="AM60" s="279"/>
      <c r="AN60" s="279"/>
      <c r="AO60" s="279"/>
      <c r="AP60" s="279">
        <v>1.1155073308504701E-2</v>
      </c>
      <c r="AQ60" s="279"/>
      <c r="AR60" s="279"/>
      <c r="AS60" s="279">
        <v>2.0643687494702401E-2</v>
      </c>
      <c r="AT60" s="279">
        <v>2.06431642736278E-2</v>
      </c>
      <c r="AU60" s="279"/>
      <c r="AV60" s="279">
        <v>-7.6690605774895601E-2</v>
      </c>
      <c r="AW60" s="279"/>
      <c r="AX60" s="279"/>
      <c r="AY60" s="279"/>
      <c r="AZ60" s="279"/>
      <c r="BA60" s="279"/>
      <c r="BB60" s="279">
        <v>5.9500700593018803E-3</v>
      </c>
      <c r="BC60" s="279">
        <v>-5.0097371441965903E-2</v>
      </c>
      <c r="BD60" s="279"/>
      <c r="BE60" s="279"/>
      <c r="BF60" s="279"/>
      <c r="BG60" s="279"/>
      <c r="BH60" s="279"/>
      <c r="BI60" s="279"/>
      <c r="BJ60" s="279"/>
      <c r="BK60" s="279">
        <v>4.5498781418117501E-2</v>
      </c>
      <c r="BL60" s="279">
        <v>2.69976842235242E-2</v>
      </c>
      <c r="BM60" s="280"/>
      <c r="BN60" s="280"/>
      <c r="BO60" s="279">
        <v>2.2399094199675899E-2</v>
      </c>
    </row>
    <row r="61" spans="2:67" s="255" customFormat="1" ht="15" customHeight="1">
      <c r="B61" s="1257" t="s">
        <v>12</v>
      </c>
      <c r="C61" s="262" t="s">
        <v>497</v>
      </c>
      <c r="D61" s="402"/>
      <c r="E61" s="483">
        <v>43543040000</v>
      </c>
      <c r="F61" s="279"/>
      <c r="G61" s="279"/>
      <c r="H61" s="909"/>
      <c r="I61" s="909"/>
      <c r="J61" s="909"/>
      <c r="K61" s="279"/>
      <c r="L61" s="279"/>
      <c r="M61" s="279">
        <v>5.8179217620083499E-3</v>
      </c>
      <c r="N61" s="279">
        <v>5.8179217620082397E-3</v>
      </c>
      <c r="O61" s="279"/>
      <c r="P61" s="279">
        <v>-5.6807701070021803E-2</v>
      </c>
      <c r="Q61" s="279"/>
      <c r="R61" s="279"/>
      <c r="S61" s="279"/>
      <c r="T61" s="279"/>
      <c r="U61" s="279"/>
      <c r="V61" s="279">
        <v>4.88344405902757E-3</v>
      </c>
      <c r="W61" s="279">
        <v>-4.61063352489859E-2</v>
      </c>
      <c r="X61" s="279"/>
      <c r="Y61" s="279"/>
      <c r="Z61" s="279"/>
      <c r="AA61" s="279"/>
      <c r="AB61" s="279"/>
      <c r="AC61" s="279"/>
      <c r="AD61" s="279"/>
      <c r="AE61" s="279">
        <v>1.51971474660474E-2</v>
      </c>
      <c r="AF61" s="279">
        <v>1.17821355605856E-2</v>
      </c>
      <c r="AG61" s="280"/>
      <c r="AH61" s="280"/>
      <c r="AI61" s="279">
        <v>-1.9126822564524699E-2</v>
      </c>
      <c r="AJ61" s="482"/>
      <c r="AK61" s="480">
        <v>42697890000</v>
      </c>
      <c r="AL61" s="279"/>
      <c r="AM61" s="279"/>
      <c r="AN61" s="279"/>
      <c r="AO61" s="279"/>
      <c r="AP61" s="279">
        <v>1.0302148419980501E-2</v>
      </c>
      <c r="AQ61" s="279"/>
      <c r="AR61" s="279"/>
      <c r="AS61" s="279">
        <v>1.5840361198176299E-2</v>
      </c>
      <c r="AT61" s="279">
        <v>1.5840595401786801E-2</v>
      </c>
      <c r="AU61" s="279"/>
      <c r="AV61" s="279">
        <v>-5.7350843332071001E-2</v>
      </c>
      <c r="AW61" s="279"/>
      <c r="AX61" s="279"/>
      <c r="AY61" s="279"/>
      <c r="AZ61" s="279"/>
      <c r="BA61" s="279"/>
      <c r="BB61" s="279">
        <v>4.9758899093140197E-3</v>
      </c>
      <c r="BC61" s="279">
        <v>-3.6534358020970201E-2</v>
      </c>
      <c r="BD61" s="279"/>
      <c r="BE61" s="279"/>
      <c r="BF61" s="279"/>
      <c r="BG61" s="279"/>
      <c r="BH61" s="279"/>
      <c r="BI61" s="279"/>
      <c r="BJ61" s="279"/>
      <c r="BK61" s="279">
        <v>1.6041307896010801E-2</v>
      </c>
      <c r="BL61" s="279">
        <v>1.2036191952342399E-2</v>
      </c>
      <c r="BM61" s="280"/>
      <c r="BN61" s="280"/>
      <c r="BO61" s="279">
        <v>-8.4570923762274895E-3</v>
      </c>
    </row>
    <row r="62" spans="2:67" s="255" customFormat="1" ht="15" customHeight="1">
      <c r="B62" s="1253" t="s">
        <v>12</v>
      </c>
      <c r="C62" s="338" t="s">
        <v>527</v>
      </c>
      <c r="D62" s="402"/>
      <c r="E62" s="474">
        <v>116985830000</v>
      </c>
      <c r="F62" s="475"/>
      <c r="G62" s="475"/>
      <c r="H62" s="910"/>
      <c r="I62" s="910"/>
      <c r="J62" s="910"/>
      <c r="K62" s="475"/>
      <c r="L62" s="475"/>
      <c r="M62" s="475">
        <v>2.1154869782092401E-2</v>
      </c>
      <c r="N62" s="475">
        <v>2.11549552625305E-2</v>
      </c>
      <c r="O62" s="475"/>
      <c r="P62" s="475">
        <v>-7.7521952872411995E-2</v>
      </c>
      <c r="Q62" s="475"/>
      <c r="R62" s="475"/>
      <c r="S62" s="475"/>
      <c r="T62" s="475"/>
      <c r="U62" s="475"/>
      <c r="V62" s="475">
        <v>6.5625896743220996E-3</v>
      </c>
      <c r="W62" s="475">
        <v>-4.9804578896435497E-2</v>
      </c>
      <c r="X62" s="475"/>
      <c r="Y62" s="475"/>
      <c r="Z62" s="475"/>
      <c r="AA62" s="475"/>
      <c r="AB62" s="475"/>
      <c r="AC62" s="475"/>
      <c r="AD62" s="475"/>
      <c r="AE62" s="475">
        <v>7.6859223035815494E-2</v>
      </c>
      <c r="AF62" s="475">
        <v>5.1745155802202701E-2</v>
      </c>
      <c r="AG62" s="475"/>
      <c r="AH62" s="475"/>
      <c r="AI62" s="475">
        <v>7.8800227343773094E-2</v>
      </c>
      <c r="AJ62" s="482"/>
      <c r="AK62" s="476">
        <v>114845870000</v>
      </c>
      <c r="AL62" s="475"/>
      <c r="AM62" s="475"/>
      <c r="AN62" s="475"/>
      <c r="AO62" s="475"/>
      <c r="AP62" s="475">
        <v>1.86332342643231E-2</v>
      </c>
      <c r="AQ62" s="475"/>
      <c r="AR62" s="475"/>
      <c r="AS62" s="475">
        <v>4.0182289532919198E-2</v>
      </c>
      <c r="AT62" s="475">
        <v>4.01821153864741E-2</v>
      </c>
      <c r="AU62" s="475"/>
      <c r="AV62" s="475">
        <v>-7.8966444330997698E-2</v>
      </c>
      <c r="AW62" s="475"/>
      <c r="AX62" s="475"/>
      <c r="AY62" s="475"/>
      <c r="AZ62" s="475"/>
      <c r="BA62" s="475"/>
      <c r="BB62" s="475">
        <v>6.6849595897527699E-3</v>
      </c>
      <c r="BC62" s="475">
        <v>-3.2099195208325701E-2</v>
      </c>
      <c r="BD62" s="475"/>
      <c r="BE62" s="475"/>
      <c r="BF62" s="475"/>
      <c r="BG62" s="475"/>
      <c r="BH62" s="475"/>
      <c r="BI62" s="475"/>
      <c r="BJ62" s="475"/>
      <c r="BK62" s="475">
        <v>7.8291539782841105E-2</v>
      </c>
      <c r="BL62" s="475">
        <v>5.2709426991149097E-2</v>
      </c>
      <c r="BM62" s="477"/>
      <c r="BN62" s="477"/>
      <c r="BO62" s="475">
        <v>9.8901597419219306E-2</v>
      </c>
    </row>
    <row r="63" spans="2:67" ht="15">
      <c r="B63" s="1254" t="s">
        <v>688</v>
      </c>
      <c r="C63" s="262" t="s">
        <v>488</v>
      </c>
      <c r="D63" s="402"/>
      <c r="E63" s="483">
        <v>13013696473.058399</v>
      </c>
      <c r="F63" s="279">
        <v>5.9543641702492198E-2</v>
      </c>
      <c r="G63" s="279">
        <v>-1.29923859643391E-2</v>
      </c>
      <c r="H63" s="909">
        <v>-6.1575256824737898E-3</v>
      </c>
      <c r="I63" s="909">
        <v>-7.8020754538011515E-3</v>
      </c>
      <c r="J63" s="909">
        <v>-1.3959601136274938E-2</v>
      </c>
      <c r="K63" s="279">
        <v>0.19635432518427248</v>
      </c>
      <c r="L63" s="279">
        <v>0.11588957342061224</v>
      </c>
      <c r="M63" s="279">
        <v>0.68164664839207301</v>
      </c>
      <c r="N63" s="279">
        <v>0.66865426242773296</v>
      </c>
      <c r="O63" s="279">
        <v>-0.18663658861622784</v>
      </c>
      <c r="P63" s="279">
        <v>-0.231316664599299</v>
      </c>
      <c r="Q63" s="279"/>
      <c r="R63" s="279">
        <v>1.6355142532760446E-2</v>
      </c>
      <c r="S63" s="279"/>
      <c r="T63" s="279"/>
      <c r="U63" s="279"/>
      <c r="V63" s="279">
        <v>1.6355142532760499E-2</v>
      </c>
      <c r="W63" s="279">
        <v>0.453692740361195</v>
      </c>
      <c r="X63" s="279">
        <v>4.8524249173409154E-2</v>
      </c>
      <c r="Y63" s="279">
        <v>0.56008208895953848</v>
      </c>
      <c r="Z63" s="279">
        <v>4.1674568281359889E-2</v>
      </c>
      <c r="AA63" s="279"/>
      <c r="AB63" s="279"/>
      <c r="AC63" s="279">
        <v>0</v>
      </c>
      <c r="AD63" s="279">
        <v>1.3885889986500557E-2</v>
      </c>
      <c r="AE63" s="279">
        <v>0.70930202991009905</v>
      </c>
      <c r="AF63" s="279">
        <v>0.68830869268133399</v>
      </c>
      <c r="AG63" s="280"/>
      <c r="AH63" s="280"/>
      <c r="AI63" s="279">
        <v>1.8513034629526299</v>
      </c>
      <c r="AJ63" s="482"/>
      <c r="AK63" s="480">
        <v>8404223703.7840996</v>
      </c>
      <c r="AL63" s="279">
        <v>-0.40841270328231599</v>
      </c>
      <c r="AM63" s="279">
        <v>-3.2705433617791599E-3</v>
      </c>
      <c r="AN63" s="279">
        <v>-4.2105843630154188E-3</v>
      </c>
      <c r="AO63" s="279">
        <v>-7.4811277247945878E-3</v>
      </c>
      <c r="AP63" s="279">
        <v>3.4924018122671199</v>
      </c>
      <c r="AQ63" s="279">
        <v>0.23273861182996181</v>
      </c>
      <c r="AR63" s="279">
        <v>0.21325465488147388</v>
      </c>
      <c r="AS63" s="279">
        <v>4.9081503016418404</v>
      </c>
      <c r="AT63" s="279">
        <v>4.4964670549977503</v>
      </c>
      <c r="AU63" s="279">
        <v>-0.67341260413600512</v>
      </c>
      <c r="AV63" s="279">
        <v>-0.81207413449861998</v>
      </c>
      <c r="AW63" s="279"/>
      <c r="AX63" s="279">
        <v>2.6897965280693895E-2</v>
      </c>
      <c r="AY63" s="279"/>
      <c r="AZ63" s="279"/>
      <c r="BA63" s="279"/>
      <c r="BB63" s="279">
        <v>2.6897965280693801E-2</v>
      </c>
      <c r="BC63" s="279">
        <v>3.7112908857798201</v>
      </c>
      <c r="BD63" s="279">
        <v>5.5306615111194092E-2</v>
      </c>
      <c r="BE63" s="279">
        <v>0.70136035541436215</v>
      </c>
      <c r="BF63" s="279">
        <v>5.6704590467915095E-2</v>
      </c>
      <c r="BG63" s="279"/>
      <c r="BH63" s="279"/>
      <c r="BI63" s="279">
        <v>0</v>
      </c>
      <c r="BJ63" s="279">
        <v>3.8874720162615582E-2</v>
      </c>
      <c r="BK63" s="279">
        <v>0.90419327430053797</v>
      </c>
      <c r="BL63" s="279">
        <v>1.09592143943952</v>
      </c>
      <c r="BM63" s="280"/>
      <c r="BN63" s="280"/>
      <c r="BO63" s="279">
        <v>5.7114055995198703</v>
      </c>
    </row>
    <row r="64" spans="2:67" ht="15">
      <c r="B64" s="1255" t="s">
        <v>13</v>
      </c>
      <c r="C64" s="262" t="s">
        <v>489</v>
      </c>
      <c r="D64" s="402"/>
      <c r="E64" s="483">
        <v>29433019296.025101</v>
      </c>
      <c r="F64" s="279">
        <v>9.0625908806510697E-2</v>
      </c>
      <c r="G64" s="279">
        <v>-2.8038355698263399E-2</v>
      </c>
      <c r="H64" s="909">
        <v>-1.4978676341070101E-2</v>
      </c>
      <c r="I64" s="909">
        <v>-1.9234002016057957E-2</v>
      </c>
      <c r="J64" s="909">
        <v>-3.4212678357128094E-2</v>
      </c>
      <c r="K64" s="279">
        <v>6.2469665054084071E-2</v>
      </c>
      <c r="L64" s="279">
        <v>3.6075063050384944E-2</v>
      </c>
      <c r="M64" s="279">
        <v>0.23916355451521701</v>
      </c>
      <c r="N64" s="279">
        <v>0.21112519881695399</v>
      </c>
      <c r="O64" s="279">
        <v>-0.13808270312464552</v>
      </c>
      <c r="P64" s="279">
        <v>-0.171319763313522</v>
      </c>
      <c r="Q64" s="279"/>
      <c r="R64" s="279">
        <v>7.1444796469003324E-3</v>
      </c>
      <c r="S64" s="279"/>
      <c r="T64" s="279"/>
      <c r="U64" s="279"/>
      <c r="V64" s="279">
        <v>7.1444796469003298E-3</v>
      </c>
      <c r="W64" s="279">
        <v>4.6949915150331901E-2</v>
      </c>
      <c r="X64" s="279">
        <v>1.5515373734218341E-2</v>
      </c>
      <c r="Y64" s="279">
        <v>0.20420846923757507</v>
      </c>
      <c r="Z64" s="279">
        <v>2.2762979855853929E-2</v>
      </c>
      <c r="AA64" s="279"/>
      <c r="AB64" s="279"/>
      <c r="AC64" s="279">
        <v>4.2034985900648404E-4</v>
      </c>
      <c r="AD64" s="279">
        <v>1.3137975084221144E-2</v>
      </c>
      <c r="AE64" s="279">
        <v>0.27353696849840298</v>
      </c>
      <c r="AF64" s="279">
        <v>0.321791685690129</v>
      </c>
      <c r="AG64" s="280"/>
      <c r="AH64" s="280"/>
      <c r="AI64" s="279">
        <v>0.64227856933886296</v>
      </c>
      <c r="AJ64" s="482"/>
      <c r="AK64" s="480">
        <v>22261155737.216099</v>
      </c>
      <c r="AL64" s="279">
        <v>-4.0547793684479499E-2</v>
      </c>
      <c r="AM64" s="279">
        <v>-8.2454722913910504E-3</v>
      </c>
      <c r="AN64" s="279">
        <v>-1.142170729520332E-2</v>
      </c>
      <c r="AO64" s="279">
        <v>-1.9667179586594384E-2</v>
      </c>
      <c r="AP64" s="279">
        <v>0.710627558864522</v>
      </c>
      <c r="AQ64" s="279">
        <v>8.0205247264019175E-2</v>
      </c>
      <c r="AR64" s="279">
        <v>4.6567022417714231E-2</v>
      </c>
      <c r="AS64" s="279">
        <v>1.0603119984670399</v>
      </c>
      <c r="AT64" s="279">
        <v>1.0115187324911701</v>
      </c>
      <c r="AU64" s="279">
        <v>-0.22973393099856568</v>
      </c>
      <c r="AV64" s="279">
        <v>-0.283746299185135</v>
      </c>
      <c r="AW64" s="279"/>
      <c r="AX64" s="279">
        <v>9.8622321420622338E-3</v>
      </c>
      <c r="AY64" s="279"/>
      <c r="AZ64" s="279"/>
      <c r="BA64" s="279"/>
      <c r="BB64" s="279">
        <v>9.8622321420622199E-3</v>
      </c>
      <c r="BC64" s="279">
        <v>0.73763466544809797</v>
      </c>
      <c r="BD64" s="279">
        <v>2.0906952595739218E-2</v>
      </c>
      <c r="BE64" s="279">
        <v>0.25699175217206832</v>
      </c>
      <c r="BF64" s="279">
        <v>2.7265511167400759E-2</v>
      </c>
      <c r="BG64" s="279"/>
      <c r="BH64" s="279"/>
      <c r="BI64" s="279">
        <v>5.6324570015963478E-4</v>
      </c>
      <c r="BJ64" s="279">
        <v>1.7300182367911525E-2</v>
      </c>
      <c r="BK64" s="279">
        <v>0.344203147746588</v>
      </c>
      <c r="BL64" s="279">
        <v>0.41757924275401698</v>
      </c>
      <c r="BM64" s="280"/>
      <c r="BN64" s="280"/>
      <c r="BO64" s="279">
        <v>1.4994170559486999</v>
      </c>
    </row>
    <row r="65" spans="2:67" ht="15">
      <c r="B65" s="1255" t="s">
        <v>13</v>
      </c>
      <c r="C65" s="262" t="s">
        <v>490</v>
      </c>
      <c r="D65" s="402"/>
      <c r="E65" s="483">
        <v>45036821098.346703</v>
      </c>
      <c r="F65" s="279">
        <v>0.11528711397244699</v>
      </c>
      <c r="G65" s="279">
        <v>-3.4722325141338099E-2</v>
      </c>
      <c r="H65" s="909">
        <v>-1.8236578118781301E-2</v>
      </c>
      <c r="I65" s="909">
        <v>-2.4113044175680672E-2</v>
      </c>
      <c r="J65" s="909">
        <v>-4.2349622294461951E-2</v>
      </c>
      <c r="K65" s="279">
        <v>2.7549584907989491E-2</v>
      </c>
      <c r="L65" s="279">
        <v>1.8456010185072837E-2</v>
      </c>
      <c r="M65" s="279">
        <v>0.14094510002775701</v>
      </c>
      <c r="N65" s="279">
        <v>0.106222774886419</v>
      </c>
      <c r="O65" s="279">
        <v>-0.1274675471307771</v>
      </c>
      <c r="P65" s="279">
        <v>-0.15727439180347999</v>
      </c>
      <c r="Q65" s="279"/>
      <c r="R65" s="279">
        <v>3.8093171603400824E-3</v>
      </c>
      <c r="S65" s="279"/>
      <c r="T65" s="279"/>
      <c r="U65" s="279"/>
      <c r="V65" s="279">
        <v>3.8093171603400902E-3</v>
      </c>
      <c r="W65" s="279">
        <v>-4.7242299756720701E-2</v>
      </c>
      <c r="X65" s="279">
        <v>9.3480090406610292E-3</v>
      </c>
      <c r="Y65" s="279">
        <v>0.12543188097374391</v>
      </c>
      <c r="Z65" s="279">
        <v>1.7047719646236779E-2</v>
      </c>
      <c r="AA65" s="279"/>
      <c r="AB65" s="279"/>
      <c r="AC65" s="279">
        <v>1.0678529009969598E-3</v>
      </c>
      <c r="AD65" s="279">
        <v>1.0058636663423985E-2</v>
      </c>
      <c r="AE65" s="279">
        <v>0.171504180524125</v>
      </c>
      <c r="AF65" s="279">
        <v>0.223070246513624</v>
      </c>
      <c r="AG65" s="280"/>
      <c r="AH65" s="280"/>
      <c r="AI65" s="279">
        <v>0.34733212728102802</v>
      </c>
      <c r="AJ65" s="482"/>
      <c r="AK65" s="480">
        <v>35529841454.301903</v>
      </c>
      <c r="AL65" s="279">
        <v>-4.8057033070514198E-2</v>
      </c>
      <c r="AM65" s="279">
        <v>-1.5562066577115299E-2</v>
      </c>
      <c r="AN65" s="279">
        <v>-2.0834181729412159E-2</v>
      </c>
      <c r="AO65" s="279">
        <v>-3.6396248306527434E-2</v>
      </c>
      <c r="AP65" s="279">
        <v>0.53226161509546999</v>
      </c>
      <c r="AQ65" s="279">
        <v>3.6679321016629428E-2</v>
      </c>
      <c r="AR65" s="279">
        <v>2.1440765503016095E-2</v>
      </c>
      <c r="AS65" s="279">
        <v>0.73779609974330695</v>
      </c>
      <c r="AT65" s="279">
        <v>0.67417700009567805</v>
      </c>
      <c r="AU65" s="279">
        <v>-0.19217846931038876</v>
      </c>
      <c r="AV65" s="279">
        <v>-0.23553113116600699</v>
      </c>
      <c r="AW65" s="279"/>
      <c r="AX65" s="279">
        <v>5.2207306316269953E-3</v>
      </c>
      <c r="AY65" s="279"/>
      <c r="AZ65" s="279"/>
      <c r="BA65" s="279"/>
      <c r="BB65" s="279">
        <v>5.2207306316269797E-3</v>
      </c>
      <c r="BC65" s="279">
        <v>0.44386659956129798</v>
      </c>
      <c r="BD65" s="279">
        <v>1.0295803782195238E-2</v>
      </c>
      <c r="BE65" s="279">
        <v>0.13833335330747035</v>
      </c>
      <c r="BF65" s="279">
        <v>1.9688282276779788E-2</v>
      </c>
      <c r="BG65" s="279"/>
      <c r="BH65" s="279"/>
      <c r="BI65" s="279">
        <v>7.251024573396897E-4</v>
      </c>
      <c r="BJ65" s="279">
        <v>1.7196032786835628E-2</v>
      </c>
      <c r="BK65" s="279">
        <v>0.197542298690525</v>
      </c>
      <c r="BL65" s="279">
        <v>0.26945900032679998</v>
      </c>
      <c r="BM65" s="280"/>
      <c r="BN65" s="280"/>
      <c r="BO65" s="279">
        <v>0.91086789857862305</v>
      </c>
    </row>
    <row r="66" spans="2:67" ht="15">
      <c r="B66" s="1255" t="s">
        <v>13</v>
      </c>
      <c r="C66" s="262" t="s">
        <v>491</v>
      </c>
      <c r="D66" s="402"/>
      <c r="E66" s="483">
        <v>61581568032.071503</v>
      </c>
      <c r="F66" s="279">
        <v>0.121645497932949</v>
      </c>
      <c r="G66" s="279">
        <v>-4.0437778649216903E-2</v>
      </c>
      <c r="H66" s="909">
        <v>-2.10752881153452E-2</v>
      </c>
      <c r="I66" s="909">
        <v>-2.938102034218943E-2</v>
      </c>
      <c r="J66" s="909">
        <v>-5.0456308457534592E-2</v>
      </c>
      <c r="K66" s="279">
        <v>1.2136232411819051E-2</v>
      </c>
      <c r="L66" s="279">
        <v>1.2142861935917602E-2</v>
      </c>
      <c r="M66" s="279">
        <v>0.104474596095391</v>
      </c>
      <c r="N66" s="279">
        <v>6.4036817446173594E-2</v>
      </c>
      <c r="O66" s="279">
        <v>-0.12493625814743717</v>
      </c>
      <c r="P66" s="279">
        <v>-0.153054327954043</v>
      </c>
      <c r="Q66" s="279"/>
      <c r="R66" s="279">
        <v>2.2659939848663959E-3</v>
      </c>
      <c r="S66" s="279"/>
      <c r="T66" s="279"/>
      <c r="U66" s="279"/>
      <c r="V66" s="279">
        <v>2.2659939848663998E-3</v>
      </c>
      <c r="W66" s="279">
        <v>-8.67515165230031E-2</v>
      </c>
      <c r="X66" s="279">
        <v>5.6561976622238339E-3</v>
      </c>
      <c r="Y66" s="279">
        <v>7.8828193921993764E-2</v>
      </c>
      <c r="Z66" s="279">
        <v>1.3163350149888059E-2</v>
      </c>
      <c r="AA66" s="279"/>
      <c r="AB66" s="279"/>
      <c r="AC66" s="279">
        <v>6.5023654957297372E-4</v>
      </c>
      <c r="AD66" s="279">
        <v>9.9214330694558546E-3</v>
      </c>
      <c r="AE66" s="279">
        <v>0.113846123026438</v>
      </c>
      <c r="AF66" s="279">
        <v>0.16594265355465901</v>
      </c>
      <c r="AG66" s="280"/>
      <c r="AH66" s="280"/>
      <c r="AI66" s="279">
        <v>0.19303726005809499</v>
      </c>
      <c r="AJ66" s="482"/>
      <c r="AK66" s="480">
        <v>50663411251.816902</v>
      </c>
      <c r="AL66" s="279">
        <v>-5.68970766807253E-2</v>
      </c>
      <c r="AM66" s="279">
        <v>-1.8859013146422601E-2</v>
      </c>
      <c r="AN66" s="279">
        <v>-2.5593307471116097E-2</v>
      </c>
      <c r="AO66" s="279">
        <v>-4.445232061753869E-2</v>
      </c>
      <c r="AP66" s="279">
        <v>0.38219631230733703</v>
      </c>
      <c r="AQ66" s="279">
        <v>1.8957024771362335E-2</v>
      </c>
      <c r="AR66" s="279">
        <v>1.0407191838245629E-2</v>
      </c>
      <c r="AS66" s="279">
        <v>0.54621049952438305</v>
      </c>
      <c r="AT66" s="279">
        <v>0.47045440969723501</v>
      </c>
      <c r="AU66" s="279">
        <v>-0.17162447630983635</v>
      </c>
      <c r="AV66" s="279">
        <v>-0.209420283609562</v>
      </c>
      <c r="AW66" s="279"/>
      <c r="AX66" s="279">
        <v>2.923133572195754E-3</v>
      </c>
      <c r="AY66" s="279"/>
      <c r="AZ66" s="279"/>
      <c r="BA66" s="279"/>
      <c r="BB66" s="279">
        <v>2.9231335721957501E-3</v>
      </c>
      <c r="BC66" s="279">
        <v>0.26395725965986799</v>
      </c>
      <c r="BD66" s="279">
        <v>6.985666238919345E-3</v>
      </c>
      <c r="BE66" s="279">
        <v>9.7357196859487932E-2</v>
      </c>
      <c r="BF66" s="279">
        <v>1.4428684197709204E-2</v>
      </c>
      <c r="BG66" s="279"/>
      <c r="BH66" s="279"/>
      <c r="BI66" s="279">
        <v>1.724277796200034E-3</v>
      </c>
      <c r="BJ66" s="279">
        <v>1.0790145180401847E-2</v>
      </c>
      <c r="BK66" s="279">
        <v>0.138642800177214</v>
      </c>
      <c r="BL66" s="279">
        <v>0.19656767223131</v>
      </c>
      <c r="BM66" s="280"/>
      <c r="BN66" s="280"/>
      <c r="BO66" s="279">
        <v>0.59916773206839302</v>
      </c>
    </row>
    <row r="67" spans="2:67" ht="15">
      <c r="B67" s="1255" t="s">
        <v>13</v>
      </c>
      <c r="C67" s="262" t="s">
        <v>492</v>
      </c>
      <c r="D67" s="402"/>
      <c r="E67" s="483">
        <v>80977828951.131195</v>
      </c>
      <c r="F67" s="279">
        <v>0.121312397982373</v>
      </c>
      <c r="G67" s="279">
        <v>-4.55225365763492E-2</v>
      </c>
      <c r="H67" s="909">
        <v>-2.3390929166678998E-2</v>
      </c>
      <c r="I67" s="909">
        <v>-3.1795961954460737E-2</v>
      </c>
      <c r="J67" s="909">
        <v>-5.5186891121139822E-2</v>
      </c>
      <c r="K67" s="279">
        <v>5.2367285352062044E-3</v>
      </c>
      <c r="L67" s="279">
        <v>6.8606973456760865E-3</v>
      </c>
      <c r="M67" s="279">
        <v>9.7065272497332503E-2</v>
      </c>
      <c r="N67" s="279">
        <v>5.1542735920983497E-2</v>
      </c>
      <c r="O67" s="279">
        <v>-0.12574757029347841</v>
      </c>
      <c r="P67" s="279">
        <v>-0.153756488380976</v>
      </c>
      <c r="Q67" s="279"/>
      <c r="R67" s="279">
        <v>1.3804175949768457E-3</v>
      </c>
      <c r="S67" s="279"/>
      <c r="T67" s="279"/>
      <c r="U67" s="279"/>
      <c r="V67" s="279">
        <v>1.38041759497685E-3</v>
      </c>
      <c r="W67" s="279">
        <v>-0.100833334865016</v>
      </c>
      <c r="X67" s="279">
        <v>3.028691190824705E-3</v>
      </c>
      <c r="Y67" s="279">
        <v>4.6467634584861556E-2</v>
      </c>
      <c r="Z67" s="279">
        <v>9.2484876200035256E-3</v>
      </c>
      <c r="AA67" s="279"/>
      <c r="AB67" s="279"/>
      <c r="AC67" s="279">
        <v>7.391437783778569E-4</v>
      </c>
      <c r="AD67" s="279">
        <v>1.0662022624859697E-2</v>
      </c>
      <c r="AE67" s="279">
        <v>7.4551441746194005E-2</v>
      </c>
      <c r="AF67" s="279">
        <v>0.123294353986906</v>
      </c>
      <c r="AG67" s="280"/>
      <c r="AH67" s="280"/>
      <c r="AI67" s="279">
        <v>9.7012460868084197E-2</v>
      </c>
      <c r="AJ67" s="482"/>
      <c r="AK67" s="480">
        <v>68345394689.408897</v>
      </c>
      <c r="AL67" s="279">
        <v>-5.4465305106555902E-2</v>
      </c>
      <c r="AM67" s="279">
        <v>-2.2564097257521901E-2</v>
      </c>
      <c r="AN67" s="279">
        <v>-3.2279834158446971E-2</v>
      </c>
      <c r="AO67" s="279">
        <v>-5.4843931415968876E-2</v>
      </c>
      <c r="AP67" s="279">
        <v>0.263768540828001</v>
      </c>
      <c r="AQ67" s="279">
        <v>8.7452095729481406E-3</v>
      </c>
      <c r="AR67" s="279">
        <v>7.495260794713892E-3</v>
      </c>
      <c r="AS67" s="279">
        <v>0.36471004752645497</v>
      </c>
      <c r="AT67" s="279">
        <v>0.28768064516237601</v>
      </c>
      <c r="AU67" s="279">
        <v>-0.15408627287281712</v>
      </c>
      <c r="AV67" s="279">
        <v>-0.187647537411266</v>
      </c>
      <c r="AW67" s="279"/>
      <c r="AX67" s="279">
        <v>1.775795749204433E-3</v>
      </c>
      <c r="AY67" s="279"/>
      <c r="AZ67" s="279"/>
      <c r="BA67" s="279"/>
      <c r="BB67" s="279">
        <v>1.77579574920443E-3</v>
      </c>
      <c r="BC67" s="279">
        <v>0.101808903500315</v>
      </c>
      <c r="BD67" s="279">
        <v>4.5469659822356947E-3</v>
      </c>
      <c r="BE67" s="279">
        <v>6.4673113533856116E-2</v>
      </c>
      <c r="BF67" s="279">
        <v>1.0787841599236507E-2</v>
      </c>
      <c r="BG67" s="279"/>
      <c r="BH67" s="279"/>
      <c r="BI67" s="279">
        <v>1.0322505679711564E-3</v>
      </c>
      <c r="BJ67" s="279">
        <v>1.0798736761565533E-2</v>
      </c>
      <c r="BK67" s="279">
        <v>9.6656064007961007E-2</v>
      </c>
      <c r="BL67" s="279">
        <v>0.144113012608932</v>
      </c>
      <c r="BM67" s="280"/>
      <c r="BN67" s="280"/>
      <c r="BO67" s="279">
        <v>0.34257798011720803</v>
      </c>
    </row>
    <row r="68" spans="2:67" ht="15">
      <c r="B68" s="1255" t="s">
        <v>13</v>
      </c>
      <c r="C68" s="262" t="s">
        <v>493</v>
      </c>
      <c r="D68" s="402"/>
      <c r="E68" s="483">
        <v>104975868728.737</v>
      </c>
      <c r="F68" s="279">
        <v>0.13692808280826901</v>
      </c>
      <c r="G68" s="279">
        <v>-4.9457416722898301E-2</v>
      </c>
      <c r="H68" s="909">
        <v>-2.58145637588552E-2</v>
      </c>
      <c r="I68" s="909">
        <v>-3.3954039303237787E-2</v>
      </c>
      <c r="J68" s="909">
        <v>-5.9768603062092994E-2</v>
      </c>
      <c r="K68" s="279">
        <v>2.1222082308305925E-3</v>
      </c>
      <c r="L68" s="279">
        <v>3.4882079412752662E-3</v>
      </c>
      <c r="M68" s="279">
        <v>6.80264051837461E-2</v>
      </c>
      <c r="N68" s="279">
        <v>1.8568988460847799E-2</v>
      </c>
      <c r="O68" s="279">
        <v>-0.12309863532465024</v>
      </c>
      <c r="P68" s="279">
        <v>-0.14977640755993099</v>
      </c>
      <c r="Q68" s="279"/>
      <c r="R68" s="279">
        <v>1.0342503876414335E-3</v>
      </c>
      <c r="S68" s="279"/>
      <c r="T68" s="279"/>
      <c r="U68" s="279"/>
      <c r="V68" s="279">
        <v>1.03425038764143E-3</v>
      </c>
      <c r="W68" s="279">
        <v>-0.130173168711441</v>
      </c>
      <c r="X68" s="279">
        <v>2.2396717959172661E-3</v>
      </c>
      <c r="Y68" s="279">
        <v>3.1866848620688511E-2</v>
      </c>
      <c r="Z68" s="279">
        <v>6.7451051062122252E-3</v>
      </c>
      <c r="AA68" s="279"/>
      <c r="AB68" s="279"/>
      <c r="AC68" s="279">
        <v>1.6155592615301371E-3</v>
      </c>
      <c r="AD68" s="279">
        <v>1.151848745100202E-2</v>
      </c>
      <c r="AE68" s="279">
        <v>5.6507389233484202E-2</v>
      </c>
      <c r="AF68" s="279">
        <v>9.54462258393831E-2</v>
      </c>
      <c r="AG68" s="280"/>
      <c r="AH68" s="280"/>
      <c r="AI68" s="279">
        <v>2.1780446361425499E-2</v>
      </c>
      <c r="AJ68" s="482"/>
      <c r="AK68" s="480">
        <v>90442375021.914307</v>
      </c>
      <c r="AL68" s="279">
        <v>-7.31462351239308E-2</v>
      </c>
      <c r="AM68" s="279">
        <v>-2.6211285480350899E-2</v>
      </c>
      <c r="AN68" s="279">
        <v>-3.5149411770442479E-2</v>
      </c>
      <c r="AO68" s="279">
        <v>-6.1360697250793371E-2</v>
      </c>
      <c r="AP68" s="279">
        <v>0.25249434228638701</v>
      </c>
      <c r="AQ68" s="279">
        <v>3.9055946395953963E-3</v>
      </c>
      <c r="AR68" s="279">
        <v>4.2555010585593658E-3</v>
      </c>
      <c r="AS68" s="279">
        <v>0.34025760460608001</v>
      </c>
      <c r="AT68" s="279">
        <v>0.24090008400179799</v>
      </c>
      <c r="AU68" s="279">
        <v>-0.15006889780537289</v>
      </c>
      <c r="AV68" s="279">
        <v>-0.18192250996465001</v>
      </c>
      <c r="AW68" s="279"/>
      <c r="AX68" s="279">
        <v>1.0443168197583859E-3</v>
      </c>
      <c r="AY68" s="279"/>
      <c r="AZ68" s="279"/>
      <c r="BA68" s="279"/>
      <c r="BB68" s="279">
        <v>1.0443168197583901E-3</v>
      </c>
      <c r="BC68" s="279">
        <v>6.0021890856906797E-2</v>
      </c>
      <c r="BD68" s="279">
        <v>2.8402233134462089E-3</v>
      </c>
      <c r="BE68" s="279">
        <v>3.8380166435842397E-2</v>
      </c>
      <c r="BF68" s="279">
        <v>8.3824048227737549E-3</v>
      </c>
      <c r="BG68" s="279"/>
      <c r="BH68" s="279"/>
      <c r="BI68" s="279">
        <v>5.7538645593966807E-4</v>
      </c>
      <c r="BJ68" s="279">
        <v>1.221821634221512E-2</v>
      </c>
      <c r="BK68" s="279">
        <v>6.6081105516977601E-2</v>
      </c>
      <c r="BL68" s="279">
        <v>0.105692279684006</v>
      </c>
      <c r="BM68" s="280"/>
      <c r="BN68" s="280"/>
      <c r="BO68" s="279">
        <v>0.23179527605788999</v>
      </c>
    </row>
    <row r="69" spans="2:67" ht="15">
      <c r="B69" s="1255" t="s">
        <v>13</v>
      </c>
      <c r="C69" s="262" t="s">
        <v>494</v>
      </c>
      <c r="D69" s="402"/>
      <c r="E69" s="483">
        <v>136834209671.64</v>
      </c>
      <c r="F69" s="279">
        <v>0.14716681490945199</v>
      </c>
      <c r="G69" s="279">
        <v>-4.9802288209412002E-2</v>
      </c>
      <c r="H69" s="909">
        <v>-2.63427995153785E-2</v>
      </c>
      <c r="I69" s="909">
        <v>-3.4690840012149012E-2</v>
      </c>
      <c r="J69" s="909">
        <v>-6.1033639527527578E-2</v>
      </c>
      <c r="K69" s="279">
        <v>8.1228599602800708E-4</v>
      </c>
      <c r="L69" s="279">
        <v>1.3396469617263252E-3</v>
      </c>
      <c r="M69" s="279">
        <v>5.3739091037917797E-2</v>
      </c>
      <c r="N69" s="279">
        <v>3.9368028285060603E-3</v>
      </c>
      <c r="O69" s="279">
        <v>-0.12285959153691083</v>
      </c>
      <c r="P69" s="279">
        <v>-0.14855304151569401</v>
      </c>
      <c r="Q69" s="279"/>
      <c r="R69" s="279">
        <v>8.2115891164805718E-4</v>
      </c>
      <c r="S69" s="279"/>
      <c r="T69" s="279"/>
      <c r="U69" s="279"/>
      <c r="V69" s="279">
        <v>8.2115891164805902E-4</v>
      </c>
      <c r="W69" s="279">
        <v>-0.14379507977554101</v>
      </c>
      <c r="X69" s="279">
        <v>1.2791758716056017E-3</v>
      </c>
      <c r="Y69" s="279">
        <v>1.8870313006375122E-2</v>
      </c>
      <c r="Z69" s="279">
        <v>4.2390477084240522E-3</v>
      </c>
      <c r="AA69" s="279"/>
      <c r="AB69" s="279"/>
      <c r="AC69" s="279">
        <v>6.7952919795136733E-4</v>
      </c>
      <c r="AD69" s="279">
        <v>1.0536463046754419E-2</v>
      </c>
      <c r="AE69" s="279">
        <v>3.7259833773896099E-2</v>
      </c>
      <c r="AF69" s="279">
        <v>6.8655356974612503E-2</v>
      </c>
      <c r="AG69" s="280"/>
      <c r="AH69" s="280"/>
      <c r="AI69" s="279">
        <v>-3.7879889027031703E-2</v>
      </c>
      <c r="AJ69" s="482"/>
      <c r="AK69" s="480">
        <v>119969055155.10201</v>
      </c>
      <c r="AL69" s="279">
        <v>-6.1784888559025801E-2</v>
      </c>
      <c r="AM69" s="279">
        <v>-2.8626069527919001E-2</v>
      </c>
      <c r="AN69" s="279">
        <v>-3.8746556950797782E-2</v>
      </c>
      <c r="AO69" s="279">
        <v>-6.7372626478716779E-2</v>
      </c>
      <c r="AP69" s="279">
        <v>0.16172110464949099</v>
      </c>
      <c r="AQ69" s="279">
        <v>1.2046074173601728E-3</v>
      </c>
      <c r="AR69" s="279">
        <v>1.6783267157636189E-3</v>
      </c>
      <c r="AS69" s="279">
        <v>0.22022700521119301</v>
      </c>
      <c r="AT69" s="279">
        <v>0.12981604712424899</v>
      </c>
      <c r="AU69" s="279">
        <v>-0.13709671651386482</v>
      </c>
      <c r="AV69" s="279">
        <v>-0.16603788908212599</v>
      </c>
      <c r="AW69" s="279"/>
      <c r="AX69" s="279">
        <v>6.8830730698511331E-4</v>
      </c>
      <c r="AY69" s="279"/>
      <c r="AZ69" s="279"/>
      <c r="BA69" s="279"/>
      <c r="BB69" s="279">
        <v>6.8830730698511396E-4</v>
      </c>
      <c r="BC69" s="279">
        <v>-3.5533534650891402E-2</v>
      </c>
      <c r="BD69" s="279">
        <v>2.1400755368934268E-3</v>
      </c>
      <c r="BE69" s="279">
        <v>2.6788107264191646E-2</v>
      </c>
      <c r="BF69" s="279">
        <v>5.4445712155858023E-3</v>
      </c>
      <c r="BG69" s="279"/>
      <c r="BH69" s="279"/>
      <c r="BI69" s="279">
        <v>1.3279381034479486E-3</v>
      </c>
      <c r="BJ69" s="279">
        <v>1.0274727524676652E-2</v>
      </c>
      <c r="BK69" s="279">
        <v>4.82376600200927E-2</v>
      </c>
      <c r="BL69" s="279">
        <v>8.0382660314567103E-2</v>
      </c>
      <c r="BM69" s="280"/>
      <c r="BN69" s="280"/>
      <c r="BO69" s="279">
        <v>9.3086785683768006E-2</v>
      </c>
    </row>
    <row r="70" spans="2:67" ht="15">
      <c r="B70" s="1255" t="s">
        <v>13</v>
      </c>
      <c r="C70" s="262" t="s">
        <v>495</v>
      </c>
      <c r="D70" s="402"/>
      <c r="E70" s="483">
        <v>184407375890.64801</v>
      </c>
      <c r="F70" s="279">
        <v>0.13106846936320801</v>
      </c>
      <c r="G70" s="279">
        <v>-6.0109562324918597E-2</v>
      </c>
      <c r="H70" s="909">
        <v>-2.9751750483348102E-2</v>
      </c>
      <c r="I70" s="909">
        <v>-3.9358532602746243E-2</v>
      </c>
      <c r="J70" s="909">
        <v>-6.9110283086094293E-2</v>
      </c>
      <c r="K70" s="279">
        <v>3.643133160441416E-4</v>
      </c>
      <c r="L70" s="279">
        <v>5.411302651518148E-4</v>
      </c>
      <c r="M70" s="279">
        <v>4.4869251996773801E-2</v>
      </c>
      <c r="N70" s="279">
        <v>-1.52403103281451E-2</v>
      </c>
      <c r="O70" s="279">
        <v>-0.12067821442830838</v>
      </c>
      <c r="P70" s="279">
        <v>-0.14518380811467599</v>
      </c>
      <c r="Q70" s="279"/>
      <c r="R70" s="279">
        <v>4.2044248535908244E-4</v>
      </c>
      <c r="S70" s="279"/>
      <c r="T70" s="279"/>
      <c r="U70" s="279"/>
      <c r="V70" s="279">
        <v>4.2044248535908201E-4</v>
      </c>
      <c r="W70" s="279">
        <v>-0.16000367595746201</v>
      </c>
      <c r="X70" s="279">
        <v>9.2721242709576887E-4</v>
      </c>
      <c r="Y70" s="279">
        <v>1.1361926328152779E-2</v>
      </c>
      <c r="Z70" s="279">
        <v>3.0780583920024108E-3</v>
      </c>
      <c r="AA70" s="279"/>
      <c r="AB70" s="279"/>
      <c r="AC70" s="279">
        <v>5.5926875371419709E-4</v>
      </c>
      <c r="AD70" s="279">
        <v>9.6887525582075116E-3</v>
      </c>
      <c r="AE70" s="279">
        <v>2.67497077031742E-2</v>
      </c>
      <c r="AF70" s="279">
        <v>4.2019753528922899E-2</v>
      </c>
      <c r="AG70" s="280"/>
      <c r="AH70" s="280"/>
      <c r="AI70" s="279">
        <v>-9.1234214725364596E-2</v>
      </c>
      <c r="AJ70" s="482"/>
      <c r="AK70" s="480">
        <v>164433306072.91599</v>
      </c>
      <c r="AL70" s="279">
        <v>-6.3377898484881498E-2</v>
      </c>
      <c r="AM70" s="279">
        <v>-3.1509223194440397E-2</v>
      </c>
      <c r="AN70" s="279">
        <v>-4.287842610139915E-2</v>
      </c>
      <c r="AO70" s="279">
        <v>-7.4387649295839547E-2</v>
      </c>
      <c r="AP70" s="279">
        <v>0.11025752420278299</v>
      </c>
      <c r="AQ70" s="279">
        <v>6.5747584170857624E-4</v>
      </c>
      <c r="AR70" s="279">
        <v>8.5625937691102155E-4</v>
      </c>
      <c r="AS70" s="279">
        <v>0.15645599296679799</v>
      </c>
      <c r="AT70" s="279">
        <v>6.1568871287475298E-2</v>
      </c>
      <c r="AU70" s="279">
        <v>-0.13098443685219124</v>
      </c>
      <c r="AV70" s="279">
        <v>-0.157744005426809</v>
      </c>
      <c r="AW70" s="279"/>
      <c r="AX70" s="279">
        <v>4.166401618297921E-4</v>
      </c>
      <c r="AY70" s="279"/>
      <c r="AZ70" s="279"/>
      <c r="BA70" s="279"/>
      <c r="BB70" s="279">
        <v>4.1664016182979199E-4</v>
      </c>
      <c r="BC70" s="279">
        <v>-9.5758493977504397E-2</v>
      </c>
      <c r="BD70" s="279">
        <v>1.2938839298922448E-3</v>
      </c>
      <c r="BE70" s="279">
        <v>1.528054126361853E-2</v>
      </c>
      <c r="BF70" s="279">
        <v>3.7954385356352648E-3</v>
      </c>
      <c r="BG70" s="279"/>
      <c r="BH70" s="279"/>
      <c r="BI70" s="279">
        <v>5.1453479120196015E-4</v>
      </c>
      <c r="BJ70" s="279">
        <v>1.0461518229799382E-2</v>
      </c>
      <c r="BK70" s="279">
        <v>3.2770972671806398E-2</v>
      </c>
      <c r="BL70" s="279">
        <v>4.8705498617536098E-2</v>
      </c>
      <c r="BM70" s="280"/>
      <c r="BN70" s="280"/>
      <c r="BO70" s="279">
        <v>-1.4282022688161601E-2</v>
      </c>
    </row>
    <row r="71" spans="2:67" ht="15">
      <c r="B71" s="1255" t="s">
        <v>13</v>
      </c>
      <c r="C71" s="262" t="s">
        <v>496</v>
      </c>
      <c r="D71" s="402"/>
      <c r="E71" s="483">
        <v>273227407358.47699</v>
      </c>
      <c r="F71" s="279">
        <v>0.13368053710160299</v>
      </c>
      <c r="G71" s="279">
        <v>-7.1196809642817299E-2</v>
      </c>
      <c r="H71" s="909">
        <v>-3.0525986061569001E-2</v>
      </c>
      <c r="I71" s="909">
        <v>-4.3873607640057669E-2</v>
      </c>
      <c r="J71" s="909">
        <v>-7.4399593701626632E-2</v>
      </c>
      <c r="K71" s="279">
        <v>1.711559822336116E-4</v>
      </c>
      <c r="L71" s="279">
        <v>3.5911512414245702E-4</v>
      </c>
      <c r="M71" s="279">
        <v>3.0582179574308602E-2</v>
      </c>
      <c r="N71" s="279">
        <v>-4.0614630068508698E-2</v>
      </c>
      <c r="O71" s="279">
        <v>-0.11924329885650049</v>
      </c>
      <c r="P71" s="279">
        <v>-0.143386878815456</v>
      </c>
      <c r="Q71" s="279"/>
      <c r="R71" s="279">
        <v>1.978495435860406E-4</v>
      </c>
      <c r="S71" s="279"/>
      <c r="T71" s="279"/>
      <c r="U71" s="279"/>
      <c r="V71" s="279">
        <v>1.9784954358604E-4</v>
      </c>
      <c r="W71" s="279">
        <v>-0.18380365934037801</v>
      </c>
      <c r="X71" s="279">
        <v>5.0487691667114982E-4</v>
      </c>
      <c r="Y71" s="279">
        <v>4.6185114697293349E-3</v>
      </c>
      <c r="Z71" s="279">
        <v>1.4988588076406103E-3</v>
      </c>
      <c r="AA71" s="279"/>
      <c r="AB71" s="279"/>
      <c r="AC71" s="279">
        <v>5.975584976170322E-4</v>
      </c>
      <c r="AD71" s="279">
        <v>8.6071276939899272E-3</v>
      </c>
      <c r="AE71" s="279">
        <v>1.6239740292323002E-2</v>
      </c>
      <c r="AF71" s="279">
        <v>1.8941465773815801E-2</v>
      </c>
      <c r="AG71" s="280"/>
      <c r="AH71" s="280"/>
      <c r="AI71" s="279">
        <v>-0.14862245327423901</v>
      </c>
      <c r="AJ71" s="482"/>
      <c r="AK71" s="480">
        <v>248721169497.51401</v>
      </c>
      <c r="AL71" s="279">
        <v>-7.9203185851264304E-2</v>
      </c>
      <c r="AM71" s="279">
        <v>-3.5006706489771403E-2</v>
      </c>
      <c r="AN71" s="279">
        <v>-4.8580973831854418E-2</v>
      </c>
      <c r="AO71" s="279">
        <v>-8.3587680321625848E-2</v>
      </c>
      <c r="AP71" s="279">
        <v>9.8472391182937505E-2</v>
      </c>
      <c r="AQ71" s="279">
        <v>1.6005382446569172E-4</v>
      </c>
      <c r="AR71" s="279">
        <v>3.4546741288681921E-4</v>
      </c>
      <c r="AS71" s="279">
        <v>0.12703253858056901</v>
      </c>
      <c r="AT71" s="279">
        <v>1.2822646239533299E-2</v>
      </c>
      <c r="AU71" s="279">
        <v>-0.12620542568345933</v>
      </c>
      <c r="AV71" s="279">
        <v>-0.15178463219118499</v>
      </c>
      <c r="AW71" s="279"/>
      <c r="AX71" s="279">
        <v>2.2007490572557053E-4</v>
      </c>
      <c r="AY71" s="279"/>
      <c r="AZ71" s="279"/>
      <c r="BA71" s="279"/>
      <c r="BB71" s="279">
        <v>2.2007490572556999E-4</v>
      </c>
      <c r="BC71" s="279">
        <v>-0.13874191104592601</v>
      </c>
      <c r="BD71" s="279">
        <v>4.5596366425153283E-4</v>
      </c>
      <c r="BE71" s="279">
        <v>6.726155684714144E-3</v>
      </c>
      <c r="BF71" s="279">
        <v>1.9692538821056106E-3</v>
      </c>
      <c r="BG71" s="279"/>
      <c r="BH71" s="279"/>
      <c r="BI71" s="279">
        <v>4.641836819941594E-4</v>
      </c>
      <c r="BJ71" s="279">
        <v>1.0523499805594264E-2</v>
      </c>
      <c r="BK71" s="279">
        <v>2.0697950677418701E-2</v>
      </c>
      <c r="BL71" s="279">
        <v>2.3103887206553798E-2</v>
      </c>
      <c r="BM71" s="280"/>
      <c r="BN71" s="280"/>
      <c r="BO71" s="279">
        <v>-9.49400731619542E-2</v>
      </c>
    </row>
    <row r="72" spans="2:67" ht="15">
      <c r="B72" s="1255" t="s">
        <v>13</v>
      </c>
      <c r="C72" s="262" t="s">
        <v>497</v>
      </c>
      <c r="D72" s="402"/>
      <c r="E72" s="483">
        <v>759870555750.63794</v>
      </c>
      <c r="F72" s="279">
        <v>0.145098108522626</v>
      </c>
      <c r="G72" s="279">
        <v>-0.11997288087116301</v>
      </c>
      <c r="H72" s="909">
        <v>-2.84646449728625E-2</v>
      </c>
      <c r="I72" s="909">
        <v>-4.7533415708848649E-2</v>
      </c>
      <c r="J72" s="909">
        <v>-7.5998060681711083E-2</v>
      </c>
      <c r="K72" s="279">
        <v>3.325946353342686E-5</v>
      </c>
      <c r="L72" s="279">
        <v>8.3159064747023614E-5</v>
      </c>
      <c r="M72" s="279">
        <v>2.1660668420545901E-2</v>
      </c>
      <c r="N72" s="279">
        <v>-9.8312212450616901E-2</v>
      </c>
      <c r="O72" s="279">
        <v>-0.11827199502905272</v>
      </c>
      <c r="P72" s="279">
        <v>-0.13988301486110699</v>
      </c>
      <c r="Q72" s="279"/>
      <c r="R72" s="279">
        <v>5.5365089810140833E-5</v>
      </c>
      <c r="S72" s="279"/>
      <c r="T72" s="279"/>
      <c r="U72" s="279"/>
      <c r="V72" s="279">
        <v>5.5365089810140901E-5</v>
      </c>
      <c r="W72" s="279">
        <v>-0.23813986222191399</v>
      </c>
      <c r="X72" s="279">
        <v>3.5507179229061169E-5</v>
      </c>
      <c r="Y72" s="279">
        <v>6.4635896856243423E-4</v>
      </c>
      <c r="Z72" s="279">
        <v>2.488288770034444E-4</v>
      </c>
      <c r="AA72" s="279"/>
      <c r="AB72" s="279"/>
      <c r="AC72" s="279">
        <v>1.6868390965081085E-4</v>
      </c>
      <c r="AD72" s="279">
        <v>4.9434153582050564E-3</v>
      </c>
      <c r="AE72" s="279">
        <v>6.0791686421409101E-3</v>
      </c>
      <c r="AF72" s="279">
        <v>3.93504889401999E-3</v>
      </c>
      <c r="AG72" s="280"/>
      <c r="AH72" s="280"/>
      <c r="AI72" s="279">
        <v>-0.228125644685753</v>
      </c>
      <c r="AJ72" s="482"/>
      <c r="AK72" s="480">
        <v>695481922300.58704</v>
      </c>
      <c r="AL72" s="279">
        <v>-0.12314667650892</v>
      </c>
      <c r="AM72" s="279">
        <v>-3.3574904994961498E-2</v>
      </c>
      <c r="AN72" s="279">
        <v>-5.5098256473415534E-2</v>
      </c>
      <c r="AO72" s="279">
        <v>-8.867316146837706E-2</v>
      </c>
      <c r="AP72" s="279">
        <v>6.4817817996077803E-2</v>
      </c>
      <c r="AQ72" s="279">
        <v>4.4342909321032788E-5</v>
      </c>
      <c r="AR72" s="279">
        <v>1.0343330587296336E-4</v>
      </c>
      <c r="AS72" s="279">
        <v>8.2482329175073907E-2</v>
      </c>
      <c r="AT72" s="279">
        <v>-7.4239252328807903E-2</v>
      </c>
      <c r="AU72" s="279">
        <v>-0.12189240148797177</v>
      </c>
      <c r="AV72" s="279">
        <v>-0.14421282747931499</v>
      </c>
      <c r="AW72" s="279"/>
      <c r="AX72" s="279">
        <v>5.7192532306243284E-5</v>
      </c>
      <c r="AY72" s="279"/>
      <c r="AZ72" s="279"/>
      <c r="BA72" s="279"/>
      <c r="BB72" s="279">
        <v>5.7192532306243298E-5</v>
      </c>
      <c r="BC72" s="279">
        <v>-0.21839488727581699</v>
      </c>
      <c r="BD72" s="279">
        <v>6.9425904396138986E-5</v>
      </c>
      <c r="BE72" s="279">
        <v>8.4511074650484052E-4</v>
      </c>
      <c r="BF72" s="279">
        <v>3.1264805326280861E-4</v>
      </c>
      <c r="BG72" s="279"/>
      <c r="BH72" s="279"/>
      <c r="BI72" s="279">
        <v>3.0180721366292597E-4</v>
      </c>
      <c r="BJ72" s="279">
        <v>5.4028296421208388E-3</v>
      </c>
      <c r="BK72" s="279">
        <v>6.9920141050481303E-3</v>
      </c>
      <c r="BL72" s="279">
        <v>4.5442139253255897E-3</v>
      </c>
      <c r="BM72" s="280"/>
      <c r="BN72" s="280"/>
      <c r="BO72" s="279">
        <v>-0.206858659245443</v>
      </c>
    </row>
    <row r="73" spans="2:67" s="255" customFormat="1" ht="15" customHeight="1">
      <c r="B73" s="1256" t="s">
        <v>13</v>
      </c>
      <c r="C73" s="338" t="s">
        <v>527</v>
      </c>
      <c r="D73" s="402"/>
      <c r="E73" s="474">
        <v>1689358351250.77</v>
      </c>
      <c r="F73" s="475">
        <v>0.13698202974988799</v>
      </c>
      <c r="G73" s="475">
        <v>-8.4317558515212596E-2</v>
      </c>
      <c r="H73" s="910">
        <v>-2.7409956880230599E-2</v>
      </c>
      <c r="I73" s="910">
        <v>-4.1325564770778075E-2</v>
      </c>
      <c r="J73" s="910">
        <v>-6.873552165100863E-2</v>
      </c>
      <c r="K73" s="475">
        <v>4.3089069390805377E-3</v>
      </c>
      <c r="L73" s="475">
        <v>3.2645983385223808E-3</v>
      </c>
      <c r="M73" s="475">
        <v>4.9803230681708201E-2</v>
      </c>
      <c r="N73" s="475">
        <v>-3.4514327833504402E-2</v>
      </c>
      <c r="O73" s="475">
        <v>-0.1210814566305233</v>
      </c>
      <c r="P73" s="475">
        <v>-0.145206192841423</v>
      </c>
      <c r="Q73" s="475"/>
      <c r="R73" s="475">
        <v>7.3436495201001069E-4</v>
      </c>
      <c r="S73" s="475"/>
      <c r="T73" s="475"/>
      <c r="U73" s="475"/>
      <c r="V73" s="475">
        <v>7.3436495201001102E-4</v>
      </c>
      <c r="W73" s="475">
        <v>-0.17898615572291801</v>
      </c>
      <c r="X73" s="475">
        <v>1.6863097786667131E-3</v>
      </c>
      <c r="Y73" s="475">
        <v>2.2103721093712305E-2</v>
      </c>
      <c r="Z73" s="475">
        <v>3.5480834598742902E-3</v>
      </c>
      <c r="AA73" s="475"/>
      <c r="AB73" s="475"/>
      <c r="AC73" s="475">
        <v>4.8392329902157522E-4</v>
      </c>
      <c r="AD73" s="475">
        <v>7.719155090644407E-3</v>
      </c>
      <c r="AE73" s="475">
        <v>3.73355948368412E-2</v>
      </c>
      <c r="AF73" s="475">
        <v>4.9726805319037601E-2</v>
      </c>
      <c r="AG73" s="475"/>
      <c r="AH73" s="475"/>
      <c r="AI73" s="475">
        <v>-9.1923755567038898E-2</v>
      </c>
      <c r="AJ73" s="482"/>
      <c r="AK73" s="476">
        <v>1504251854884.5601</v>
      </c>
      <c r="AL73" s="475">
        <v>-9.4693299644082199E-2</v>
      </c>
      <c r="AM73" s="475">
        <v>-3.07829034165257E-2</v>
      </c>
      <c r="AN73" s="475">
        <v>-4.6410903692072458E-2</v>
      </c>
      <c r="AO73" s="475">
        <v>-7.7193807108598175E-2</v>
      </c>
      <c r="AP73" s="475">
        <v>0.153838424847422</v>
      </c>
      <c r="AQ73" s="475">
        <v>4.8391417292663035E-3</v>
      </c>
      <c r="AR73" s="475">
        <v>3.6663251893316912E-3</v>
      </c>
      <c r="AS73" s="475">
        <v>0.20977021804961099</v>
      </c>
      <c r="AT73" s="475">
        <v>8.4294014989003505E-2</v>
      </c>
      <c r="AU73" s="475">
        <v>-0.13598119841180487</v>
      </c>
      <c r="AV73" s="475">
        <v>-0.16307461661652001</v>
      </c>
      <c r="AW73" s="475"/>
      <c r="AX73" s="475">
        <v>8.2473261410017827E-4</v>
      </c>
      <c r="AY73" s="475"/>
      <c r="AZ73" s="475"/>
      <c r="BA73" s="475"/>
      <c r="BB73" s="475">
        <v>8.2473261410017696E-4</v>
      </c>
      <c r="BC73" s="475">
        <v>-7.7955869013416806E-2</v>
      </c>
      <c r="BD73" s="475">
        <v>1.8938195077745656E-3</v>
      </c>
      <c r="BE73" s="475">
        <v>2.4823706018462188E-2</v>
      </c>
      <c r="BF73" s="475">
        <v>3.9846947201094612E-3</v>
      </c>
      <c r="BG73" s="475"/>
      <c r="BH73" s="475"/>
      <c r="BI73" s="475">
        <v>5.4347273291523493E-4</v>
      </c>
      <c r="BJ73" s="475">
        <v>8.6690397453296156E-3</v>
      </c>
      <c r="BK73" s="475">
        <v>4.19299459274214E-2</v>
      </c>
      <c r="BL73" s="475">
        <v>5.5845963276664502E-2</v>
      </c>
      <c r="BM73" s="477"/>
      <c r="BN73" s="477"/>
      <c r="BO73" s="475">
        <v>1.9820040190669401E-2</v>
      </c>
    </row>
    <row r="74" spans="2:67" s="255" customFormat="1" ht="15" customHeight="1">
      <c r="B74" s="1251" t="s">
        <v>714</v>
      </c>
      <c r="C74" s="262" t="s">
        <v>488</v>
      </c>
      <c r="D74" s="402"/>
      <c r="E74" s="660"/>
      <c r="F74" s="658"/>
      <c r="G74" s="658"/>
      <c r="H74" s="700"/>
      <c r="I74" s="700"/>
      <c r="J74" s="700"/>
      <c r="K74" s="658"/>
      <c r="L74" s="658"/>
      <c r="M74" s="658"/>
      <c r="N74" s="658"/>
      <c r="O74" s="658"/>
      <c r="P74" s="658"/>
      <c r="Q74" s="658"/>
      <c r="R74" s="658"/>
      <c r="S74" s="658"/>
      <c r="T74" s="658"/>
      <c r="U74" s="658"/>
      <c r="V74" s="658"/>
      <c r="W74" s="658"/>
      <c r="X74" s="658"/>
      <c r="Y74" s="658"/>
      <c r="Z74" s="658"/>
      <c r="AA74" s="658"/>
      <c r="AB74" s="658"/>
      <c r="AC74" s="658"/>
      <c r="AD74" s="658"/>
      <c r="AE74" s="658"/>
      <c r="AF74" s="658"/>
      <c r="AG74" s="658"/>
      <c r="AH74" s="658"/>
      <c r="AI74" s="658"/>
      <c r="AJ74" s="471"/>
      <c r="AK74" s="658"/>
      <c r="AL74" s="658"/>
      <c r="AM74" s="658"/>
      <c r="AN74" s="658"/>
      <c r="AO74" s="658"/>
      <c r="AP74" s="658"/>
      <c r="AQ74" s="658"/>
      <c r="AR74" s="658"/>
      <c r="AS74" s="658"/>
      <c r="AT74" s="658"/>
      <c r="AU74" s="658"/>
      <c r="AV74" s="664"/>
      <c r="AW74" s="664"/>
      <c r="AX74" s="664"/>
      <c r="AY74" s="664"/>
      <c r="AZ74" s="664"/>
      <c r="BA74" s="664"/>
      <c r="BB74" s="658"/>
      <c r="BC74" s="658"/>
      <c r="BD74" s="658"/>
      <c r="BE74" s="658"/>
      <c r="BF74" s="658"/>
      <c r="BG74" s="658"/>
      <c r="BH74" s="658"/>
      <c r="BI74" s="658"/>
      <c r="BJ74" s="658"/>
      <c r="BK74" s="658"/>
      <c r="BL74" s="658"/>
      <c r="BM74" s="658"/>
      <c r="BN74" s="658"/>
      <c r="BO74" s="658"/>
    </row>
    <row r="75" spans="2:67" s="255" customFormat="1" ht="15" customHeight="1">
      <c r="B75" s="1252"/>
      <c r="C75" s="262" t="s">
        <v>489</v>
      </c>
      <c r="D75" s="402"/>
      <c r="E75" s="660"/>
      <c r="F75" s="658"/>
      <c r="G75" s="658"/>
      <c r="H75" s="700"/>
      <c r="I75" s="700"/>
      <c r="J75" s="700"/>
      <c r="K75" s="658"/>
      <c r="L75" s="658"/>
      <c r="M75" s="658"/>
      <c r="N75" s="658"/>
      <c r="O75" s="658"/>
      <c r="P75" s="658"/>
      <c r="Q75" s="658"/>
      <c r="R75" s="658"/>
      <c r="S75" s="658"/>
      <c r="T75" s="658"/>
      <c r="U75" s="658"/>
      <c r="V75" s="658"/>
      <c r="W75" s="658"/>
      <c r="X75" s="658"/>
      <c r="Y75" s="658"/>
      <c r="Z75" s="658"/>
      <c r="AA75" s="658"/>
      <c r="AB75" s="658"/>
      <c r="AC75" s="658"/>
      <c r="AD75" s="658"/>
      <c r="AE75" s="658"/>
      <c r="AF75" s="658"/>
      <c r="AG75" s="658"/>
      <c r="AH75" s="658"/>
      <c r="AI75" s="658"/>
      <c r="AJ75" s="471"/>
      <c r="AK75" s="658"/>
      <c r="AL75" s="658"/>
      <c r="AM75" s="658"/>
      <c r="AN75" s="658"/>
      <c r="AO75" s="658"/>
      <c r="AP75" s="658"/>
      <c r="AQ75" s="658"/>
      <c r="AR75" s="658"/>
      <c r="AS75" s="658"/>
      <c r="AT75" s="658"/>
      <c r="AU75" s="658"/>
      <c r="AV75" s="664"/>
      <c r="AW75" s="664"/>
      <c r="AX75" s="664"/>
      <c r="AY75" s="664"/>
      <c r="AZ75" s="664"/>
      <c r="BA75" s="664"/>
      <c r="BB75" s="658"/>
      <c r="BC75" s="658"/>
      <c r="BD75" s="658"/>
      <c r="BE75" s="658"/>
      <c r="BF75" s="658"/>
      <c r="BG75" s="658"/>
      <c r="BH75" s="658"/>
      <c r="BI75" s="658"/>
      <c r="BJ75" s="658"/>
      <c r="BK75" s="658"/>
      <c r="BL75" s="658"/>
      <c r="BM75" s="658"/>
      <c r="BN75" s="658"/>
      <c r="BO75" s="658"/>
    </row>
    <row r="76" spans="2:67" s="255" customFormat="1" ht="15" customHeight="1">
      <c r="B76" s="1252"/>
      <c r="C76" s="262" t="s">
        <v>490</v>
      </c>
      <c r="D76" s="402"/>
      <c r="E76" s="660"/>
      <c r="F76" s="658"/>
      <c r="G76" s="658"/>
      <c r="H76" s="700"/>
      <c r="I76" s="700"/>
      <c r="J76" s="700"/>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658"/>
      <c r="AJ76" s="471"/>
      <c r="AK76" s="658"/>
      <c r="AL76" s="658"/>
      <c r="AM76" s="658"/>
      <c r="AN76" s="658"/>
      <c r="AO76" s="658"/>
      <c r="AP76" s="658"/>
      <c r="AQ76" s="658"/>
      <c r="AR76" s="658"/>
      <c r="AS76" s="658"/>
      <c r="AT76" s="658"/>
      <c r="AU76" s="658"/>
      <c r="AV76" s="664"/>
      <c r="AW76" s="664"/>
      <c r="AX76" s="664"/>
      <c r="AY76" s="664"/>
      <c r="AZ76" s="664"/>
      <c r="BA76" s="664"/>
      <c r="BB76" s="658"/>
      <c r="BC76" s="658"/>
      <c r="BD76" s="658"/>
      <c r="BE76" s="658"/>
      <c r="BF76" s="658"/>
      <c r="BG76" s="658"/>
      <c r="BH76" s="658"/>
      <c r="BI76" s="658"/>
      <c r="BJ76" s="658"/>
      <c r="BK76" s="658"/>
      <c r="BL76" s="658"/>
      <c r="BM76" s="658"/>
      <c r="BN76" s="658"/>
      <c r="BO76" s="658"/>
    </row>
    <row r="77" spans="2:67" s="255" customFormat="1" ht="15" customHeight="1">
      <c r="B77" s="1252"/>
      <c r="C77" s="262" t="s">
        <v>491</v>
      </c>
      <c r="D77" s="402"/>
      <c r="E77" s="660"/>
      <c r="F77" s="658"/>
      <c r="G77" s="658"/>
      <c r="H77" s="700"/>
      <c r="I77" s="700"/>
      <c r="J77" s="700"/>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658"/>
      <c r="AJ77" s="471"/>
      <c r="AK77" s="658"/>
      <c r="AL77" s="658"/>
      <c r="AM77" s="658"/>
      <c r="AN77" s="658"/>
      <c r="AO77" s="658"/>
      <c r="AP77" s="658"/>
      <c r="AQ77" s="658"/>
      <c r="AR77" s="658"/>
      <c r="AS77" s="658"/>
      <c r="AT77" s="658"/>
      <c r="AU77" s="658"/>
      <c r="AV77" s="664"/>
      <c r="AW77" s="664"/>
      <c r="AX77" s="664"/>
      <c r="AY77" s="664"/>
      <c r="AZ77" s="664"/>
      <c r="BA77" s="664"/>
      <c r="BB77" s="658"/>
      <c r="BC77" s="658"/>
      <c r="BD77" s="658"/>
      <c r="BE77" s="658"/>
      <c r="BF77" s="658"/>
      <c r="BG77" s="658"/>
      <c r="BH77" s="658"/>
      <c r="BI77" s="658"/>
      <c r="BJ77" s="658"/>
      <c r="BK77" s="658"/>
      <c r="BL77" s="658"/>
      <c r="BM77" s="658"/>
      <c r="BN77" s="658"/>
      <c r="BO77" s="658"/>
    </row>
    <row r="78" spans="2:67" s="255" customFormat="1" ht="15" customHeight="1">
      <c r="B78" s="1252"/>
      <c r="C78" s="262" t="s">
        <v>492</v>
      </c>
      <c r="D78" s="402"/>
      <c r="E78" s="660"/>
      <c r="F78" s="658"/>
      <c r="G78" s="658"/>
      <c r="H78" s="700"/>
      <c r="I78" s="700"/>
      <c r="J78" s="700"/>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658"/>
      <c r="AJ78" s="471"/>
      <c r="AK78" s="658"/>
      <c r="AL78" s="658"/>
      <c r="AM78" s="658"/>
      <c r="AN78" s="658"/>
      <c r="AO78" s="658"/>
      <c r="AP78" s="658"/>
      <c r="AQ78" s="658"/>
      <c r="AR78" s="658"/>
      <c r="AS78" s="658"/>
      <c r="AT78" s="658"/>
      <c r="AU78" s="658"/>
      <c r="AV78" s="664"/>
      <c r="AW78" s="664"/>
      <c r="AX78" s="664"/>
      <c r="AY78" s="664"/>
      <c r="AZ78" s="664"/>
      <c r="BA78" s="664"/>
      <c r="BB78" s="658"/>
      <c r="BC78" s="658"/>
      <c r="BD78" s="658"/>
      <c r="BE78" s="658"/>
      <c r="BF78" s="658"/>
      <c r="BG78" s="658"/>
      <c r="BH78" s="658"/>
      <c r="BI78" s="658"/>
      <c r="BJ78" s="658"/>
      <c r="BK78" s="658"/>
      <c r="BL78" s="658"/>
      <c r="BM78" s="658"/>
      <c r="BN78" s="658"/>
      <c r="BO78" s="658"/>
    </row>
    <row r="79" spans="2:67" s="255" customFormat="1" ht="15" customHeight="1">
      <c r="B79" s="1252"/>
      <c r="C79" s="262" t="s">
        <v>493</v>
      </c>
      <c r="D79" s="402"/>
      <c r="E79" s="660"/>
      <c r="F79" s="658"/>
      <c r="G79" s="658"/>
      <c r="H79" s="700"/>
      <c r="I79" s="700"/>
      <c r="J79" s="700"/>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658"/>
      <c r="AJ79" s="471"/>
      <c r="AK79" s="658"/>
      <c r="AL79" s="658"/>
      <c r="AM79" s="658"/>
      <c r="AN79" s="658"/>
      <c r="AO79" s="658"/>
      <c r="AP79" s="658"/>
      <c r="AQ79" s="658"/>
      <c r="AR79" s="658"/>
      <c r="AS79" s="658"/>
      <c r="AT79" s="658"/>
      <c r="AU79" s="658"/>
      <c r="AV79" s="664"/>
      <c r="AW79" s="664"/>
      <c r="AX79" s="664"/>
      <c r="AY79" s="664"/>
      <c r="AZ79" s="664"/>
      <c r="BA79" s="664"/>
      <c r="BB79" s="658"/>
      <c r="BC79" s="658"/>
      <c r="BD79" s="658"/>
      <c r="BE79" s="658"/>
      <c r="BF79" s="658"/>
      <c r="BG79" s="658"/>
      <c r="BH79" s="658"/>
      <c r="BI79" s="658"/>
      <c r="BJ79" s="658"/>
      <c r="BK79" s="658"/>
      <c r="BL79" s="658"/>
      <c r="BM79" s="658"/>
      <c r="BN79" s="658"/>
      <c r="BO79" s="658"/>
    </row>
    <row r="80" spans="2:67" s="255" customFormat="1" ht="15" customHeight="1">
      <c r="B80" s="1252"/>
      <c r="C80" s="262" t="s">
        <v>494</v>
      </c>
      <c r="D80" s="402"/>
      <c r="E80" s="660"/>
      <c r="F80" s="658"/>
      <c r="G80" s="658"/>
      <c r="H80" s="700"/>
      <c r="I80" s="700"/>
      <c r="J80" s="700"/>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658"/>
      <c r="AJ80" s="471"/>
      <c r="AK80" s="658"/>
      <c r="AL80" s="658"/>
      <c r="AM80" s="658"/>
      <c r="AN80" s="658"/>
      <c r="AO80" s="658"/>
      <c r="AP80" s="658"/>
      <c r="AQ80" s="658"/>
      <c r="AR80" s="658"/>
      <c r="AS80" s="658"/>
      <c r="AT80" s="658"/>
      <c r="AU80" s="658"/>
      <c r="AV80" s="664"/>
      <c r="AW80" s="664"/>
      <c r="AX80" s="664"/>
      <c r="AY80" s="664"/>
      <c r="AZ80" s="664"/>
      <c r="BA80" s="664"/>
      <c r="BB80" s="658"/>
      <c r="BC80" s="658"/>
      <c r="BD80" s="658"/>
      <c r="BE80" s="658"/>
      <c r="BF80" s="658"/>
      <c r="BG80" s="658"/>
      <c r="BH80" s="658"/>
      <c r="BI80" s="658"/>
      <c r="BJ80" s="658"/>
      <c r="BK80" s="658"/>
      <c r="BL80" s="658"/>
      <c r="BM80" s="658"/>
      <c r="BN80" s="658"/>
      <c r="BO80" s="658"/>
    </row>
    <row r="81" spans="2:67" s="255" customFormat="1" ht="15" customHeight="1">
      <c r="B81" s="1252"/>
      <c r="C81" s="262" t="s">
        <v>495</v>
      </c>
      <c r="D81" s="402"/>
      <c r="E81" s="660"/>
      <c r="F81" s="658"/>
      <c r="G81" s="658"/>
      <c r="H81" s="700"/>
      <c r="I81" s="700"/>
      <c r="J81" s="700"/>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658"/>
      <c r="AJ81" s="471"/>
      <c r="AK81" s="658"/>
      <c r="AL81" s="658"/>
      <c r="AM81" s="658"/>
      <c r="AN81" s="658"/>
      <c r="AO81" s="658"/>
      <c r="AP81" s="658"/>
      <c r="AQ81" s="658"/>
      <c r="AR81" s="658"/>
      <c r="AS81" s="658"/>
      <c r="AT81" s="658"/>
      <c r="AU81" s="658"/>
      <c r="AV81" s="664"/>
      <c r="AW81" s="664"/>
      <c r="AX81" s="664"/>
      <c r="AY81" s="664"/>
      <c r="AZ81" s="664"/>
      <c r="BA81" s="664"/>
      <c r="BB81" s="658"/>
      <c r="BC81" s="658"/>
      <c r="BD81" s="658"/>
      <c r="BE81" s="658"/>
      <c r="BF81" s="658"/>
      <c r="BG81" s="658"/>
      <c r="BH81" s="658"/>
      <c r="BI81" s="658"/>
      <c r="BJ81" s="658"/>
      <c r="BK81" s="658"/>
      <c r="BL81" s="658"/>
      <c r="BM81" s="658"/>
      <c r="BN81" s="658"/>
      <c r="BO81" s="658"/>
    </row>
    <row r="82" spans="2:67" s="255" customFormat="1" ht="15" customHeight="1">
      <c r="B82" s="1252"/>
      <c r="C82" s="262" t="s">
        <v>496</v>
      </c>
      <c r="D82" s="402"/>
      <c r="E82" s="660"/>
      <c r="F82" s="658"/>
      <c r="G82" s="658"/>
      <c r="H82" s="700"/>
      <c r="I82" s="700"/>
      <c r="J82" s="700"/>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471"/>
      <c r="AK82" s="658"/>
      <c r="AL82" s="658"/>
      <c r="AM82" s="658"/>
      <c r="AN82" s="658"/>
      <c r="AO82" s="658"/>
      <c r="AP82" s="658"/>
      <c r="AQ82" s="658"/>
      <c r="AR82" s="658"/>
      <c r="AS82" s="658"/>
      <c r="AT82" s="658"/>
      <c r="AU82" s="658"/>
      <c r="AV82" s="664"/>
      <c r="AW82" s="664"/>
      <c r="AX82" s="664"/>
      <c r="AY82" s="664"/>
      <c r="AZ82" s="664"/>
      <c r="BA82" s="664"/>
      <c r="BB82" s="658"/>
      <c r="BC82" s="658"/>
      <c r="BD82" s="658"/>
      <c r="BE82" s="658"/>
      <c r="BF82" s="658"/>
      <c r="BG82" s="658"/>
      <c r="BH82" s="658"/>
      <c r="BI82" s="658"/>
      <c r="BJ82" s="658"/>
      <c r="BK82" s="658"/>
      <c r="BL82" s="658"/>
      <c r="BM82" s="658"/>
      <c r="BN82" s="658"/>
      <c r="BO82" s="658"/>
    </row>
    <row r="83" spans="2:67" s="255" customFormat="1" ht="15" customHeight="1">
      <c r="B83" s="1252"/>
      <c r="C83" s="262" t="s">
        <v>497</v>
      </c>
      <c r="D83" s="402"/>
      <c r="E83" s="660"/>
      <c r="F83" s="658"/>
      <c r="G83" s="658"/>
      <c r="H83" s="700"/>
      <c r="I83" s="700"/>
      <c r="J83" s="700"/>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471"/>
      <c r="AK83" s="658"/>
      <c r="AL83" s="658"/>
      <c r="AM83" s="658"/>
      <c r="AN83" s="658"/>
      <c r="AO83" s="658"/>
      <c r="AP83" s="658"/>
      <c r="AQ83" s="658"/>
      <c r="AR83" s="658"/>
      <c r="AS83" s="658"/>
      <c r="AT83" s="658"/>
      <c r="AU83" s="658"/>
      <c r="AV83" s="664"/>
      <c r="AW83" s="664"/>
      <c r="AX83" s="664"/>
      <c r="AY83" s="664"/>
      <c r="AZ83" s="664"/>
      <c r="BA83" s="664"/>
      <c r="BB83" s="658"/>
      <c r="BC83" s="658"/>
      <c r="BD83" s="658"/>
      <c r="BE83" s="658"/>
      <c r="BF83" s="658"/>
      <c r="BG83" s="658"/>
      <c r="BH83" s="658"/>
      <c r="BI83" s="658"/>
      <c r="BJ83" s="658"/>
      <c r="BK83" s="658"/>
      <c r="BL83" s="658"/>
      <c r="BM83" s="658"/>
      <c r="BN83" s="658"/>
      <c r="BO83" s="658"/>
    </row>
    <row r="84" spans="2:67" s="255" customFormat="1" ht="15" customHeight="1">
      <c r="B84" s="1253"/>
      <c r="C84" s="338" t="s">
        <v>527</v>
      </c>
      <c r="D84" s="402"/>
      <c r="E84" s="661"/>
      <c r="F84" s="662"/>
      <c r="G84" s="662"/>
      <c r="H84" s="908"/>
      <c r="I84" s="908"/>
      <c r="J84" s="908"/>
      <c r="K84" s="662"/>
      <c r="L84" s="662"/>
      <c r="M84" s="662"/>
      <c r="N84" s="662"/>
      <c r="O84" s="662"/>
      <c r="P84" s="662"/>
      <c r="Q84" s="662"/>
      <c r="R84" s="662"/>
      <c r="S84" s="662"/>
      <c r="T84" s="662"/>
      <c r="U84" s="662"/>
      <c r="V84" s="662"/>
      <c r="W84" s="662"/>
      <c r="X84" s="662"/>
      <c r="Y84" s="662"/>
      <c r="Z84" s="662"/>
      <c r="AA84" s="662"/>
      <c r="AB84" s="662"/>
      <c r="AC84" s="662"/>
      <c r="AD84" s="662"/>
      <c r="AE84" s="662"/>
      <c r="AF84" s="662"/>
      <c r="AG84" s="662"/>
      <c r="AH84" s="662"/>
      <c r="AI84" s="662"/>
      <c r="AJ84" s="471"/>
      <c r="AK84" s="663"/>
      <c r="AL84" s="662"/>
      <c r="AM84" s="662"/>
      <c r="AN84" s="662"/>
      <c r="AO84" s="662"/>
      <c r="AP84" s="662"/>
      <c r="AQ84" s="662"/>
      <c r="AR84" s="662"/>
      <c r="AS84" s="662"/>
      <c r="AT84" s="662"/>
      <c r="AU84" s="662"/>
      <c r="AV84" s="662"/>
      <c r="AW84" s="662"/>
      <c r="AX84" s="662"/>
      <c r="AY84" s="662"/>
      <c r="AZ84" s="662"/>
      <c r="BA84" s="662"/>
      <c r="BB84" s="662"/>
      <c r="BC84" s="662"/>
      <c r="BD84" s="662"/>
      <c r="BE84" s="662"/>
      <c r="BF84" s="662"/>
      <c r="BG84" s="662"/>
      <c r="BH84" s="662"/>
      <c r="BI84" s="662"/>
      <c r="BJ84" s="662"/>
      <c r="BK84" s="662"/>
      <c r="BL84" s="662"/>
      <c r="BM84" s="662"/>
      <c r="BN84" s="665"/>
      <c r="BO84" s="662"/>
    </row>
    <row r="85" spans="2:67" s="255" customFormat="1" ht="15" customHeight="1">
      <c r="B85" s="1252" t="s">
        <v>14</v>
      </c>
      <c r="C85" s="262" t="s">
        <v>488</v>
      </c>
      <c r="D85" s="402"/>
      <c r="E85" s="481">
        <v>979348072692.797</v>
      </c>
      <c r="F85" s="281">
        <v>2.6536220656721499E-2</v>
      </c>
      <c r="G85" s="281">
        <v>0</v>
      </c>
      <c r="H85" s="909"/>
      <c r="I85" s="909"/>
      <c r="J85" s="909">
        <v>-1.22064107685437E-2</v>
      </c>
      <c r="K85" s="829"/>
      <c r="L85" s="829"/>
      <c r="M85" s="281">
        <v>0.37562095450453797</v>
      </c>
      <c r="N85" s="281">
        <v>0.36341454490109198</v>
      </c>
      <c r="O85" s="829"/>
      <c r="P85" s="281">
        <v>-0.14004095577294201</v>
      </c>
      <c r="Q85" s="829"/>
      <c r="R85" s="829"/>
      <c r="S85" s="829"/>
      <c r="T85" s="829"/>
      <c r="U85" s="829"/>
      <c r="V85" s="281">
        <v>3.1230350149711199E-2</v>
      </c>
      <c r="W85" s="281">
        <v>0.25460393835995698</v>
      </c>
      <c r="X85" s="829"/>
      <c r="Y85" s="829"/>
      <c r="Z85" s="829"/>
      <c r="AA85" s="829"/>
      <c r="AB85" s="829"/>
      <c r="AC85" s="829"/>
      <c r="AD85" s="829"/>
      <c r="AE85" s="281">
        <v>0.49256501235076799</v>
      </c>
      <c r="AF85" s="281">
        <v>0.23607280575203801</v>
      </c>
      <c r="AG85" s="829"/>
      <c r="AH85" s="282">
        <v>-1.5507131744792299E-2</v>
      </c>
      <c r="AI85" s="281">
        <v>0.96773462426760803</v>
      </c>
      <c r="AJ85" s="482"/>
      <c r="AK85" s="480">
        <v>886530856805.02295</v>
      </c>
      <c r="AL85" s="281">
        <v>-1.70796288677499E-4</v>
      </c>
      <c r="AM85" s="281"/>
      <c r="AN85" s="281"/>
      <c r="AO85" s="281">
        <v>-2.8446739041494001E-2</v>
      </c>
      <c r="AP85" s="281">
        <v>0.29542062536415598</v>
      </c>
      <c r="AQ85" s="829"/>
      <c r="AR85" s="829"/>
      <c r="AS85" s="281">
        <v>0.73191611553723801</v>
      </c>
      <c r="AT85" s="281">
        <v>0.70329857935722095</v>
      </c>
      <c r="AU85" s="829"/>
      <c r="AV85" s="281">
        <v>-0.17422453927341899</v>
      </c>
      <c r="AW85" s="829"/>
      <c r="AX85" s="829"/>
      <c r="AY85" s="829"/>
      <c r="AZ85" s="829"/>
      <c r="BA85" s="829"/>
      <c r="BB85" s="281">
        <v>3.4529227657303499E-2</v>
      </c>
      <c r="BC85" s="281">
        <v>0.56360326848165898</v>
      </c>
      <c r="BD85" s="829"/>
      <c r="BE85" s="829"/>
      <c r="BF85" s="829"/>
      <c r="BG85" s="829"/>
      <c r="BH85" s="829"/>
      <c r="BI85" s="829"/>
      <c r="BJ85" s="829"/>
      <c r="BK85" s="281">
        <v>0.49071492801872602</v>
      </c>
      <c r="BL85" s="281">
        <v>0.30263665327627098</v>
      </c>
      <c r="BM85" s="829"/>
      <c r="BN85" s="282">
        <v>-1.70294196157901E-2</v>
      </c>
      <c r="BO85" s="281">
        <v>1.3399254277111401</v>
      </c>
    </row>
    <row r="86" spans="2:67" s="255" customFormat="1" ht="15" customHeight="1">
      <c r="B86" s="1257" t="s">
        <v>14</v>
      </c>
      <c r="C86" s="262" t="s">
        <v>489</v>
      </c>
      <c r="D86" s="402"/>
      <c r="E86" s="481">
        <v>1778331353946.1201</v>
      </c>
      <c r="F86" s="281">
        <v>3.3628460618402897E-2</v>
      </c>
      <c r="G86" s="281">
        <v>-8.0772348573432195E-7</v>
      </c>
      <c r="H86" s="909"/>
      <c r="I86" s="909"/>
      <c r="J86" s="909">
        <v>-2.0523288588259601E-2</v>
      </c>
      <c r="K86" s="281"/>
      <c r="L86" s="281"/>
      <c r="M86" s="281">
        <v>0.14411397619962299</v>
      </c>
      <c r="N86" s="281">
        <v>0.123589880951805</v>
      </c>
      <c r="O86" s="281"/>
      <c r="P86" s="281">
        <v>-0.117040685304865</v>
      </c>
      <c r="Q86" s="281"/>
      <c r="R86" s="281"/>
      <c r="S86" s="281"/>
      <c r="T86" s="281"/>
      <c r="U86" s="281"/>
      <c r="V86" s="281">
        <v>1.8339766803914598E-2</v>
      </c>
      <c r="W86" s="281">
        <v>2.4888962424260801E-2</v>
      </c>
      <c r="X86" s="281"/>
      <c r="Y86" s="281"/>
      <c r="Z86" s="281"/>
      <c r="AA86" s="281"/>
      <c r="AB86" s="281"/>
      <c r="AC86" s="281"/>
      <c r="AD86" s="281"/>
      <c r="AE86" s="281">
        <v>0.247080624715941</v>
      </c>
      <c r="AF86" s="281">
        <v>0.126906586259703</v>
      </c>
      <c r="AG86" s="281"/>
      <c r="AH86" s="282">
        <v>-1.3775851711205401E-2</v>
      </c>
      <c r="AI86" s="281">
        <v>0.38510032192209798</v>
      </c>
      <c r="AJ86" s="482"/>
      <c r="AK86" s="480">
        <v>1660009042457.6201</v>
      </c>
      <c r="AL86" s="281">
        <v>-2.8618453271426401E-4</v>
      </c>
      <c r="AM86" s="281"/>
      <c r="AN86" s="281"/>
      <c r="AO86" s="281">
        <v>-2.4649752015667999E-2</v>
      </c>
      <c r="AP86" s="281">
        <v>0.114759329898864</v>
      </c>
      <c r="AQ86" s="281"/>
      <c r="AR86" s="281"/>
      <c r="AS86" s="281">
        <v>0.271310536130006</v>
      </c>
      <c r="AT86" s="281">
        <v>0.246374599039272</v>
      </c>
      <c r="AU86" s="281"/>
      <c r="AV86" s="281">
        <v>-0.12887375900683701</v>
      </c>
      <c r="AW86" s="281"/>
      <c r="AX86" s="281"/>
      <c r="AY86" s="281"/>
      <c r="AZ86" s="281"/>
      <c r="BA86" s="281"/>
      <c r="BB86" s="281">
        <v>1.9691621462317298E-2</v>
      </c>
      <c r="BC86" s="281">
        <v>0.13719246220054901</v>
      </c>
      <c r="BD86" s="281"/>
      <c r="BE86" s="281"/>
      <c r="BF86" s="281"/>
      <c r="BG86" s="281"/>
      <c r="BH86" s="281"/>
      <c r="BI86" s="281"/>
      <c r="BJ86" s="281"/>
      <c r="BK86" s="281">
        <v>0.26024334883296601</v>
      </c>
      <c r="BL86" s="281">
        <v>0.131810588759601</v>
      </c>
      <c r="BM86" s="281"/>
      <c r="BN86" s="282">
        <v>-1.32919529318877E-2</v>
      </c>
      <c r="BO86" s="281">
        <v>0.51595444679203495</v>
      </c>
    </row>
    <row r="87" spans="2:67" s="255" customFormat="1" ht="15" customHeight="1">
      <c r="B87" s="1257" t="s">
        <v>14</v>
      </c>
      <c r="C87" s="262" t="s">
        <v>490</v>
      </c>
      <c r="D87" s="402"/>
      <c r="E87" s="481">
        <v>2335826703958.1201</v>
      </c>
      <c r="F87" s="281">
        <v>3.48240277142522E-2</v>
      </c>
      <c r="G87" s="281">
        <v>-2.31693420843893E-5</v>
      </c>
      <c r="H87" s="909"/>
      <c r="I87" s="909"/>
      <c r="J87" s="909">
        <v>-3.1535532446139103E-2</v>
      </c>
      <c r="K87" s="281"/>
      <c r="L87" s="281"/>
      <c r="M87" s="281">
        <v>9.7742988271086503E-2</v>
      </c>
      <c r="N87" s="281">
        <v>6.6184286738784695E-2</v>
      </c>
      <c r="O87" s="281"/>
      <c r="P87" s="281">
        <v>-0.112629793932758</v>
      </c>
      <c r="Q87" s="281"/>
      <c r="R87" s="281"/>
      <c r="S87" s="281"/>
      <c r="T87" s="281"/>
      <c r="U87" s="281"/>
      <c r="V87" s="281">
        <v>1.4730623968449199E-2</v>
      </c>
      <c r="W87" s="281">
        <v>-3.1714884739883903E-2</v>
      </c>
      <c r="X87" s="281"/>
      <c r="Y87" s="281"/>
      <c r="Z87" s="281"/>
      <c r="AA87" s="281"/>
      <c r="AB87" s="281"/>
      <c r="AC87" s="281"/>
      <c r="AD87" s="281"/>
      <c r="AE87" s="281">
        <v>0.17528477655616201</v>
      </c>
      <c r="AF87" s="281">
        <v>9.0231660791395898E-2</v>
      </c>
      <c r="AG87" s="281"/>
      <c r="AH87" s="282">
        <v>-1.3735950946230801E-2</v>
      </c>
      <c r="AI87" s="281">
        <v>0.22006560530205599</v>
      </c>
      <c r="AJ87" s="482"/>
      <c r="AK87" s="480">
        <v>2206307516496</v>
      </c>
      <c r="AL87" s="281">
        <v>-2.6069572550970897E-4</v>
      </c>
      <c r="AM87" s="281"/>
      <c r="AN87" s="281"/>
      <c r="AO87" s="281">
        <v>-3.4091488845936997E-2</v>
      </c>
      <c r="AP87" s="281">
        <v>9.2494991955216502E-2</v>
      </c>
      <c r="AQ87" s="281"/>
      <c r="AR87" s="281"/>
      <c r="AS87" s="281">
        <v>0.19229569809507799</v>
      </c>
      <c r="AT87" s="281">
        <v>0.15794351377893301</v>
      </c>
      <c r="AU87" s="281"/>
      <c r="AV87" s="281">
        <v>-0.12105905995877</v>
      </c>
      <c r="AW87" s="281"/>
      <c r="AX87" s="281"/>
      <c r="AY87" s="281"/>
      <c r="AZ87" s="281"/>
      <c r="BA87" s="281"/>
      <c r="BB87" s="281">
        <v>1.542498905959E-2</v>
      </c>
      <c r="BC87" s="281">
        <v>5.2309441680717099E-2</v>
      </c>
      <c r="BD87" s="281"/>
      <c r="BE87" s="281"/>
      <c r="BF87" s="281"/>
      <c r="BG87" s="281"/>
      <c r="BH87" s="281"/>
      <c r="BI87" s="281"/>
      <c r="BJ87" s="281"/>
      <c r="BK87" s="281">
        <v>0.18166499121940799</v>
      </c>
      <c r="BL87" s="281">
        <v>9.9658676097975504E-2</v>
      </c>
      <c r="BM87" s="281"/>
      <c r="BN87" s="282">
        <v>-1.34648095237664E-2</v>
      </c>
      <c r="BO87" s="281">
        <v>0.32016830267205698</v>
      </c>
    </row>
    <row r="88" spans="2:67" s="255" customFormat="1" ht="15" customHeight="1">
      <c r="B88" s="1257" t="s">
        <v>14</v>
      </c>
      <c r="C88" s="262" t="s">
        <v>491</v>
      </c>
      <c r="D88" s="402"/>
      <c r="E88" s="481">
        <v>2895827276128.1201</v>
      </c>
      <c r="F88" s="281">
        <v>4.0064013453349999E-2</v>
      </c>
      <c r="G88" s="281">
        <v>-9.1511009742927993E-5</v>
      </c>
      <c r="H88" s="909"/>
      <c r="I88" s="909"/>
      <c r="J88" s="909">
        <v>-3.4396113712235901E-2</v>
      </c>
      <c r="K88" s="281"/>
      <c r="L88" s="281"/>
      <c r="M88" s="281">
        <v>6.3623709860065797E-2</v>
      </c>
      <c r="N88" s="281">
        <v>2.9136084468515299E-2</v>
      </c>
      <c r="O88" s="281"/>
      <c r="P88" s="281">
        <v>-0.108554040510699</v>
      </c>
      <c r="Q88" s="281"/>
      <c r="R88" s="281"/>
      <c r="S88" s="281"/>
      <c r="T88" s="281"/>
      <c r="U88" s="281"/>
      <c r="V88" s="281">
        <v>1.1548003844177901E-2</v>
      </c>
      <c r="W88" s="281">
        <v>-6.7869950884306099E-2</v>
      </c>
      <c r="X88" s="281"/>
      <c r="Y88" s="281"/>
      <c r="Z88" s="281"/>
      <c r="AA88" s="281"/>
      <c r="AB88" s="281"/>
      <c r="AC88" s="281"/>
      <c r="AD88" s="281"/>
      <c r="AE88" s="281">
        <v>0.124299829303002</v>
      </c>
      <c r="AF88" s="281">
        <v>7.6832217058405303E-2</v>
      </c>
      <c r="AG88" s="281"/>
      <c r="AH88" s="282">
        <v>-1.3078678387371701E-2</v>
      </c>
      <c r="AI88" s="281">
        <v>0.120183416585479</v>
      </c>
      <c r="AJ88" s="482"/>
      <c r="AK88" s="480">
        <v>2739033456563</v>
      </c>
      <c r="AL88" s="281">
        <v>-1.69040699308511E-4</v>
      </c>
      <c r="AM88" s="281"/>
      <c r="AN88" s="281"/>
      <c r="AO88" s="281">
        <v>-3.6613399942415199E-2</v>
      </c>
      <c r="AP88" s="281">
        <v>6.6418077713253601E-2</v>
      </c>
      <c r="AQ88" s="281"/>
      <c r="AR88" s="281"/>
      <c r="AS88" s="281">
        <v>0.133973934750937</v>
      </c>
      <c r="AT88" s="281">
        <v>9.71914949405355E-2</v>
      </c>
      <c r="AU88" s="281"/>
      <c r="AV88" s="281">
        <v>-0.115380547252982</v>
      </c>
      <c r="AW88" s="281"/>
      <c r="AX88" s="281"/>
      <c r="AY88" s="281"/>
      <c r="AZ88" s="281"/>
      <c r="BA88" s="281"/>
      <c r="BB88" s="281">
        <v>1.25098078474714E-2</v>
      </c>
      <c r="BC88" s="281">
        <v>-5.6792444243797301E-3</v>
      </c>
      <c r="BD88" s="281"/>
      <c r="BE88" s="281"/>
      <c r="BF88" s="281"/>
      <c r="BG88" s="281"/>
      <c r="BH88" s="281"/>
      <c r="BI88" s="281"/>
      <c r="BJ88" s="281"/>
      <c r="BK88" s="281">
        <v>0.13532653687516299</v>
      </c>
      <c r="BL88" s="281">
        <v>8.0211813440123E-2</v>
      </c>
      <c r="BM88" s="281"/>
      <c r="BN88" s="282">
        <v>-1.44192569366123E-2</v>
      </c>
      <c r="BO88" s="281">
        <v>0.19543984941050199</v>
      </c>
    </row>
    <row r="89" spans="2:67" s="255" customFormat="1" ht="15" customHeight="1">
      <c r="B89" s="1257" t="s">
        <v>14</v>
      </c>
      <c r="C89" s="262" t="s">
        <v>492</v>
      </c>
      <c r="D89" s="402"/>
      <c r="E89" s="481">
        <v>3503558227086.5</v>
      </c>
      <c r="F89" s="281">
        <v>4.1233196861598702E-2</v>
      </c>
      <c r="G89" s="281">
        <v>-2.7572681395347998E-4</v>
      </c>
      <c r="H89" s="909"/>
      <c r="I89" s="909"/>
      <c r="J89" s="909">
        <v>-3.5439903351326497E-2</v>
      </c>
      <c r="K89" s="281"/>
      <c r="L89" s="281"/>
      <c r="M89" s="281">
        <v>4.7543668445872697E-2</v>
      </c>
      <c r="N89" s="281">
        <v>1.18280377311828E-2</v>
      </c>
      <c r="O89" s="281"/>
      <c r="P89" s="281">
        <v>-0.106777181422633</v>
      </c>
      <c r="Q89" s="281"/>
      <c r="R89" s="281"/>
      <c r="S89" s="281"/>
      <c r="T89" s="281"/>
      <c r="U89" s="281"/>
      <c r="V89" s="281">
        <v>9.5606800391481606E-3</v>
      </c>
      <c r="W89" s="281">
        <v>-8.5388463624815905E-2</v>
      </c>
      <c r="X89" s="281"/>
      <c r="Y89" s="281"/>
      <c r="Z89" s="281"/>
      <c r="AA89" s="281"/>
      <c r="AB89" s="281"/>
      <c r="AC89" s="281"/>
      <c r="AD89" s="281"/>
      <c r="AE89" s="281">
        <v>9.3397390875472594E-2</v>
      </c>
      <c r="AF89" s="281">
        <v>6.2413617620479499E-2</v>
      </c>
      <c r="AG89" s="281"/>
      <c r="AH89" s="282">
        <v>-1.2097699614673199E-2</v>
      </c>
      <c r="AI89" s="281">
        <v>5.83248451040244E-2</v>
      </c>
      <c r="AJ89" s="482"/>
      <c r="AK89" s="480">
        <v>3323294566224.5</v>
      </c>
      <c r="AL89" s="281">
        <v>-3.5238380198130201E-4</v>
      </c>
      <c r="AM89" s="281"/>
      <c r="AN89" s="281"/>
      <c r="AO89" s="281">
        <v>-3.7771437872246801E-2</v>
      </c>
      <c r="AP89" s="281">
        <v>5.6383041789606902E-2</v>
      </c>
      <c r="AQ89" s="281"/>
      <c r="AR89" s="281"/>
      <c r="AS89" s="281">
        <v>0.10535373268734601</v>
      </c>
      <c r="AT89" s="281">
        <v>6.7229910112798705E-2</v>
      </c>
      <c r="AU89" s="281"/>
      <c r="AV89" s="281">
        <v>-0.11175290915017901</v>
      </c>
      <c r="AW89" s="281"/>
      <c r="AX89" s="281"/>
      <c r="AY89" s="281"/>
      <c r="AZ89" s="281"/>
      <c r="BA89" s="281"/>
      <c r="BB89" s="281">
        <v>1.01823360985748E-2</v>
      </c>
      <c r="BC89" s="281">
        <v>-3.4340663086451298E-2</v>
      </c>
      <c r="BD89" s="281"/>
      <c r="BE89" s="281"/>
      <c r="BF89" s="281"/>
      <c r="BG89" s="281"/>
      <c r="BH89" s="281"/>
      <c r="BI89" s="281"/>
      <c r="BJ89" s="281"/>
      <c r="BK89" s="281">
        <v>9.9584116875588602E-2</v>
      </c>
      <c r="BL89" s="281">
        <v>6.6016743250048499E-2</v>
      </c>
      <c r="BM89" s="281"/>
      <c r="BN89" s="282">
        <v>-1.2375831842470601E-2</v>
      </c>
      <c r="BO89" s="281">
        <v>0.11888436426690201</v>
      </c>
    </row>
    <row r="90" spans="2:67" s="255" customFormat="1" ht="15" customHeight="1">
      <c r="B90" s="1257" t="s">
        <v>14</v>
      </c>
      <c r="C90" s="262" t="s">
        <v>493</v>
      </c>
      <c r="D90" s="402"/>
      <c r="E90" s="481">
        <v>4251896674745</v>
      </c>
      <c r="F90" s="281">
        <v>4.67787857478313E-2</v>
      </c>
      <c r="G90" s="281">
        <v>-5.4918599424404505E-4</v>
      </c>
      <c r="H90" s="909"/>
      <c r="I90" s="909"/>
      <c r="J90" s="909">
        <v>-3.5628245457701303E-2</v>
      </c>
      <c r="K90" s="281"/>
      <c r="L90" s="281"/>
      <c r="M90" s="281">
        <v>3.25859879317979E-2</v>
      </c>
      <c r="N90" s="281">
        <v>-3.5914442901922002E-3</v>
      </c>
      <c r="O90" s="281"/>
      <c r="P90" s="281">
        <v>-0.104899601245421</v>
      </c>
      <c r="Q90" s="281"/>
      <c r="R90" s="281"/>
      <c r="S90" s="281"/>
      <c r="T90" s="281"/>
      <c r="U90" s="281"/>
      <c r="V90" s="281">
        <v>8.1934744026721709E-3</v>
      </c>
      <c r="W90" s="281">
        <v>-0.100297568852335</v>
      </c>
      <c r="X90" s="281"/>
      <c r="Y90" s="281"/>
      <c r="Z90" s="281"/>
      <c r="AA90" s="281"/>
      <c r="AB90" s="281"/>
      <c r="AC90" s="281"/>
      <c r="AD90" s="281"/>
      <c r="AE90" s="281">
        <v>7.2116124001624607E-2</v>
      </c>
      <c r="AF90" s="281">
        <v>4.8488589701603302E-2</v>
      </c>
      <c r="AG90" s="281"/>
      <c r="AH90" s="282">
        <v>-1.2893788327425E-2</v>
      </c>
      <c r="AI90" s="281">
        <v>7.4133545022034798E-3</v>
      </c>
      <c r="AJ90" s="482"/>
      <c r="AK90" s="480">
        <v>4037520023212</v>
      </c>
      <c r="AL90" s="281">
        <v>-7.9007559158344304E-4</v>
      </c>
      <c r="AM90" s="281"/>
      <c r="AN90" s="281"/>
      <c r="AO90" s="281">
        <v>-3.81559961518406E-2</v>
      </c>
      <c r="AP90" s="281">
        <v>4.6661591938116698E-2</v>
      </c>
      <c r="AQ90" s="281"/>
      <c r="AR90" s="281"/>
      <c r="AS90" s="281">
        <v>7.9843905655842706E-2</v>
      </c>
      <c r="AT90" s="281">
        <v>4.0897833121490201E-2</v>
      </c>
      <c r="AU90" s="281"/>
      <c r="AV90" s="281">
        <v>-0.10962037639043599</v>
      </c>
      <c r="AW90" s="281"/>
      <c r="AX90" s="281"/>
      <c r="AY90" s="281"/>
      <c r="AZ90" s="281"/>
      <c r="BA90" s="281"/>
      <c r="BB90" s="281">
        <v>8.3791524029149297E-3</v>
      </c>
      <c r="BC90" s="281">
        <v>-6.0343389657929597E-2</v>
      </c>
      <c r="BD90" s="281"/>
      <c r="BE90" s="281"/>
      <c r="BF90" s="281"/>
      <c r="BG90" s="281"/>
      <c r="BH90" s="281"/>
      <c r="BI90" s="281"/>
      <c r="BJ90" s="281"/>
      <c r="BK90" s="281">
        <v>7.7880105973871294E-2</v>
      </c>
      <c r="BL90" s="281">
        <v>5.0639361313704501E-2</v>
      </c>
      <c r="BM90" s="281"/>
      <c r="BN90" s="282">
        <v>-1.3368530759453901E-2</v>
      </c>
      <c r="BO90" s="281">
        <v>5.48075474027825E-2</v>
      </c>
    </row>
    <row r="91" spans="2:67" s="255" customFormat="1" ht="15" customHeight="1">
      <c r="B91" s="1257" t="s">
        <v>14</v>
      </c>
      <c r="C91" s="262" t="s">
        <v>494</v>
      </c>
      <c r="D91" s="402"/>
      <c r="E91" s="481">
        <v>5211092181207</v>
      </c>
      <c r="F91" s="281">
        <v>4.7876369339528803E-2</v>
      </c>
      <c r="G91" s="281">
        <v>-1.42791910021803E-3</v>
      </c>
      <c r="H91" s="909"/>
      <c r="I91" s="909"/>
      <c r="J91" s="909">
        <v>-3.5210417950629701E-2</v>
      </c>
      <c r="K91" s="281"/>
      <c r="L91" s="281"/>
      <c r="M91" s="281">
        <v>2.1603616048618799E-2</v>
      </c>
      <c r="N91" s="281">
        <v>-1.50347214679002E-2</v>
      </c>
      <c r="O91" s="281"/>
      <c r="P91" s="281">
        <v>-0.103093218786233</v>
      </c>
      <c r="Q91" s="281"/>
      <c r="R91" s="281"/>
      <c r="S91" s="281"/>
      <c r="T91" s="281"/>
      <c r="U91" s="281"/>
      <c r="V91" s="281">
        <v>6.4034918826855504E-3</v>
      </c>
      <c r="W91" s="281">
        <v>-0.11172444771585301</v>
      </c>
      <c r="X91" s="281"/>
      <c r="Y91" s="281"/>
      <c r="Z91" s="281"/>
      <c r="AA91" s="281"/>
      <c r="AB91" s="281"/>
      <c r="AC91" s="281"/>
      <c r="AD91" s="281"/>
      <c r="AE91" s="281">
        <v>5.1906841392479301E-2</v>
      </c>
      <c r="AF91" s="281">
        <v>3.7255166118798803E-2</v>
      </c>
      <c r="AG91" s="281"/>
      <c r="AH91" s="282">
        <v>-1.29786920263816E-2</v>
      </c>
      <c r="AI91" s="281">
        <v>-3.5541132511659398E-2</v>
      </c>
      <c r="AJ91" s="482"/>
      <c r="AK91" s="480">
        <v>4993520292080</v>
      </c>
      <c r="AL91" s="281">
        <v>-1.4302578007457599E-3</v>
      </c>
      <c r="AM91" s="281"/>
      <c r="AN91" s="281"/>
      <c r="AO91" s="281">
        <v>-3.7218877511157801E-2</v>
      </c>
      <c r="AP91" s="281">
        <v>3.09043783621409E-2</v>
      </c>
      <c r="AQ91" s="281"/>
      <c r="AR91" s="281"/>
      <c r="AS91" s="281">
        <v>5.2796520614930502E-2</v>
      </c>
      <c r="AT91" s="281">
        <v>1.41473847690772E-2</v>
      </c>
      <c r="AU91" s="281"/>
      <c r="AV91" s="281">
        <v>-0.106369197384557</v>
      </c>
      <c r="AW91" s="281"/>
      <c r="AX91" s="281"/>
      <c r="AY91" s="281"/>
      <c r="AZ91" s="281"/>
      <c r="BA91" s="281"/>
      <c r="BB91" s="281">
        <v>6.6335278137369703E-3</v>
      </c>
      <c r="BC91" s="281">
        <v>-8.5588283551357405E-2</v>
      </c>
      <c r="BD91" s="281"/>
      <c r="BE91" s="281"/>
      <c r="BF91" s="281"/>
      <c r="BG91" s="281"/>
      <c r="BH91" s="281"/>
      <c r="BI91" s="281"/>
      <c r="BJ91" s="281"/>
      <c r="BK91" s="281">
        <v>5.7045559377699499E-2</v>
      </c>
      <c r="BL91" s="281">
        <v>3.5207605710841097E-2</v>
      </c>
      <c r="BM91" s="281"/>
      <c r="BN91" s="282">
        <v>-1.40271588328451E-2</v>
      </c>
      <c r="BO91" s="281">
        <v>-7.3622789422592696E-3</v>
      </c>
    </row>
    <row r="92" spans="2:67" s="255" customFormat="1" ht="15" customHeight="1">
      <c r="B92" s="1257" t="s">
        <v>14</v>
      </c>
      <c r="C92" s="262" t="s">
        <v>495</v>
      </c>
      <c r="D92" s="402"/>
      <c r="E92" s="481">
        <v>6631821733512.5</v>
      </c>
      <c r="F92" s="281">
        <v>4.3996624360376199E-2</v>
      </c>
      <c r="G92" s="281">
        <v>-2.7211841557796602E-3</v>
      </c>
      <c r="H92" s="909"/>
      <c r="I92" s="909"/>
      <c r="J92" s="909">
        <v>-3.2879080812206099E-2</v>
      </c>
      <c r="K92" s="281"/>
      <c r="L92" s="281"/>
      <c r="M92" s="281">
        <v>1.2518349772195901E-2</v>
      </c>
      <c r="N92" s="281">
        <v>-2.30819141608508E-2</v>
      </c>
      <c r="O92" s="281"/>
      <c r="P92" s="281">
        <v>-0.101493730361122</v>
      </c>
      <c r="Q92" s="281"/>
      <c r="R92" s="281"/>
      <c r="S92" s="281"/>
      <c r="T92" s="281"/>
      <c r="U92" s="281"/>
      <c r="V92" s="281">
        <v>5.1011129498617401E-3</v>
      </c>
      <c r="W92" s="281">
        <v>-0.119474531643223</v>
      </c>
      <c r="X92" s="281"/>
      <c r="Y92" s="281"/>
      <c r="Z92" s="281"/>
      <c r="AA92" s="281"/>
      <c r="AB92" s="281"/>
      <c r="AC92" s="281"/>
      <c r="AD92" s="281"/>
      <c r="AE92" s="281">
        <v>3.70677176092414E-2</v>
      </c>
      <c r="AF92" s="281">
        <v>3.2342507915103097E-2</v>
      </c>
      <c r="AG92" s="281"/>
      <c r="AH92" s="282">
        <v>-9.5872295358387805E-3</v>
      </c>
      <c r="AI92" s="281">
        <v>-5.9651534815679398E-2</v>
      </c>
      <c r="AJ92" s="482"/>
      <c r="AK92" s="480">
        <v>6391767204571.5</v>
      </c>
      <c r="AL92" s="281">
        <v>-2.8658424259858598E-3</v>
      </c>
      <c r="AM92" s="281"/>
      <c r="AN92" s="281"/>
      <c r="AO92" s="281">
        <v>-3.51971293410328E-2</v>
      </c>
      <c r="AP92" s="281">
        <v>2.8212428362849502E-2</v>
      </c>
      <c r="AQ92" s="281"/>
      <c r="AR92" s="281"/>
      <c r="AS92" s="281">
        <v>4.03498883013301E-2</v>
      </c>
      <c r="AT92" s="281">
        <v>2.2869172714543601E-3</v>
      </c>
      <c r="AU92" s="281"/>
      <c r="AV92" s="281">
        <v>-0.104666721230371</v>
      </c>
      <c r="AW92" s="281"/>
      <c r="AX92" s="281"/>
      <c r="AY92" s="281"/>
      <c r="AZ92" s="281"/>
      <c r="BA92" s="281"/>
      <c r="BB92" s="281">
        <v>5.3180862300045498E-3</v>
      </c>
      <c r="BC92" s="281">
        <v>-9.7061717907104397E-2</v>
      </c>
      <c r="BD92" s="281"/>
      <c r="BE92" s="281"/>
      <c r="BF92" s="281"/>
      <c r="BG92" s="281"/>
      <c r="BH92" s="281"/>
      <c r="BI92" s="281"/>
      <c r="BJ92" s="281"/>
      <c r="BK92" s="281">
        <v>4.0416453309239701E-2</v>
      </c>
      <c r="BL92" s="281">
        <v>3.2098745533818598E-2</v>
      </c>
      <c r="BM92" s="281"/>
      <c r="BN92" s="282">
        <v>-9.72978736060604E-3</v>
      </c>
      <c r="BO92" s="281">
        <v>-3.4276305563554703E-2</v>
      </c>
    </row>
    <row r="93" spans="2:67" s="255" customFormat="1" ht="15" customHeight="1">
      <c r="B93" s="1257" t="s">
        <v>14</v>
      </c>
      <c r="C93" s="262" t="s">
        <v>496</v>
      </c>
      <c r="D93" s="402"/>
      <c r="E93" s="481">
        <v>9583841543161.5</v>
      </c>
      <c r="F93" s="281">
        <v>3.5586666947777901E-2</v>
      </c>
      <c r="G93" s="281">
        <v>-6.5781940668826304E-3</v>
      </c>
      <c r="H93" s="909"/>
      <c r="I93" s="909"/>
      <c r="J93" s="909">
        <v>-2.6234705002169501E-2</v>
      </c>
      <c r="K93" s="281"/>
      <c r="L93" s="281"/>
      <c r="M93" s="281">
        <v>5.3397534846887302E-3</v>
      </c>
      <c r="N93" s="281">
        <v>-2.7473145372183799E-2</v>
      </c>
      <c r="O93" s="281"/>
      <c r="P93" s="281">
        <v>-0.101083670237886</v>
      </c>
      <c r="Q93" s="281"/>
      <c r="R93" s="281"/>
      <c r="S93" s="281"/>
      <c r="T93" s="281"/>
      <c r="U93" s="281"/>
      <c r="V93" s="281">
        <v>3.3730167243468901E-3</v>
      </c>
      <c r="W93" s="281">
        <v>-0.12518379936329599</v>
      </c>
      <c r="X93" s="281"/>
      <c r="Y93" s="281"/>
      <c r="Z93" s="281"/>
      <c r="AA93" s="281"/>
      <c r="AB93" s="281"/>
      <c r="AC93" s="281"/>
      <c r="AD93" s="281"/>
      <c r="AE93" s="281">
        <v>2.1382609406181401E-2</v>
      </c>
      <c r="AF93" s="281">
        <v>1.6444377627853699E-2</v>
      </c>
      <c r="AG93" s="281"/>
      <c r="AH93" s="282">
        <v>-7.71591855598747E-3</v>
      </c>
      <c r="AI93" s="281">
        <v>-9.5072728968704098E-2</v>
      </c>
      <c r="AJ93" s="482"/>
      <c r="AK93" s="480">
        <v>9278347980332.5</v>
      </c>
      <c r="AL93" s="281">
        <v>-6.8511694409802704E-3</v>
      </c>
      <c r="AM93" s="281"/>
      <c r="AN93" s="281"/>
      <c r="AO93" s="281">
        <v>-2.8453511504476E-2</v>
      </c>
      <c r="AP93" s="281">
        <v>2.9663321521768399E-2</v>
      </c>
      <c r="AQ93" s="281"/>
      <c r="AR93" s="281"/>
      <c r="AS93" s="281">
        <v>3.5519195209011298E-2</v>
      </c>
      <c r="AT93" s="281">
        <v>2.1451439445030501E-4</v>
      </c>
      <c r="AU93" s="281"/>
      <c r="AV93" s="281">
        <v>-0.104298758676349</v>
      </c>
      <c r="AW93" s="281"/>
      <c r="AX93" s="281"/>
      <c r="AY93" s="281"/>
      <c r="AZ93" s="281"/>
      <c r="BA93" s="281"/>
      <c r="BB93" s="281">
        <v>3.4961455906989702E-3</v>
      </c>
      <c r="BC93" s="281">
        <v>-0.100588099042558</v>
      </c>
      <c r="BD93" s="281"/>
      <c r="BE93" s="281"/>
      <c r="BF93" s="281"/>
      <c r="BG93" s="281"/>
      <c r="BH93" s="281"/>
      <c r="BI93" s="281"/>
      <c r="BJ93" s="281"/>
      <c r="BK93" s="281">
        <v>2.3096342516082401E-2</v>
      </c>
      <c r="BL93" s="281">
        <v>1.6435434752288602E-2</v>
      </c>
      <c r="BM93" s="281"/>
      <c r="BN93" s="282">
        <v>-8.1855838620566394E-3</v>
      </c>
      <c r="BO93" s="281">
        <v>-6.9241903307497799E-2</v>
      </c>
    </row>
    <row r="94" spans="2:67" s="255" customFormat="1" ht="15" customHeight="1">
      <c r="B94" s="1257" t="s">
        <v>14</v>
      </c>
      <c r="C94" s="262" t="s">
        <v>497</v>
      </c>
      <c r="D94" s="402"/>
      <c r="E94" s="481">
        <v>24429334466941</v>
      </c>
      <c r="F94" s="281">
        <v>2.01242255295488E-2</v>
      </c>
      <c r="G94" s="281">
        <v>-5.3110001999606402E-2</v>
      </c>
      <c r="H94" s="909"/>
      <c r="I94" s="909"/>
      <c r="J94" s="909">
        <v>-9.6338584487301003E-3</v>
      </c>
      <c r="K94" s="281"/>
      <c r="L94" s="281"/>
      <c r="M94" s="281">
        <v>1.80160564437736E-3</v>
      </c>
      <c r="N94" s="281">
        <v>-6.0942255609897598E-2</v>
      </c>
      <c r="O94" s="281"/>
      <c r="P94" s="281">
        <v>-9.9372599596135605E-2</v>
      </c>
      <c r="Q94" s="281"/>
      <c r="R94" s="281"/>
      <c r="S94" s="281"/>
      <c r="T94" s="281"/>
      <c r="U94" s="281"/>
      <c r="V94" s="281">
        <v>1.2116020461039501E-3</v>
      </c>
      <c r="W94" s="281">
        <v>-0.15910325267584699</v>
      </c>
      <c r="X94" s="281"/>
      <c r="Y94" s="281"/>
      <c r="Z94" s="281"/>
      <c r="AA94" s="281"/>
      <c r="AB94" s="281"/>
      <c r="AC94" s="281"/>
      <c r="AD94" s="281"/>
      <c r="AE94" s="281">
        <v>7.3814724260156299E-3</v>
      </c>
      <c r="AF94" s="281">
        <v>3.3887686444429E-3</v>
      </c>
      <c r="AG94" s="281"/>
      <c r="AH94" s="282">
        <v>-2.3262308261334198E-3</v>
      </c>
      <c r="AI94" s="281">
        <v>-0.150659243573117</v>
      </c>
      <c r="AJ94" s="482"/>
      <c r="AK94" s="480">
        <v>24084089373063.5</v>
      </c>
      <c r="AL94" s="281">
        <v>-5.3750939004059597E-2</v>
      </c>
      <c r="AM94" s="281"/>
      <c r="AN94" s="281"/>
      <c r="AO94" s="281">
        <v>-1.0326678750725699E-2</v>
      </c>
      <c r="AP94" s="281">
        <v>7.3248800250594803E-3</v>
      </c>
      <c r="AQ94" s="281"/>
      <c r="AR94" s="281"/>
      <c r="AS94" s="281">
        <v>9.0931770193244405E-3</v>
      </c>
      <c r="AT94" s="281">
        <v>-5.49844416200592E-2</v>
      </c>
      <c r="AU94" s="281"/>
      <c r="AV94" s="281">
        <v>-0.100321933257425</v>
      </c>
      <c r="AW94" s="281"/>
      <c r="AX94" s="281"/>
      <c r="AY94" s="281"/>
      <c r="AZ94" s="281"/>
      <c r="BA94" s="281"/>
      <c r="BB94" s="281">
        <v>1.2325732042246099E-3</v>
      </c>
      <c r="BC94" s="281">
        <v>-0.154073801121549</v>
      </c>
      <c r="BD94" s="281"/>
      <c r="BE94" s="281"/>
      <c r="BF94" s="281"/>
      <c r="BG94" s="281"/>
      <c r="BH94" s="281"/>
      <c r="BI94" s="281"/>
      <c r="BJ94" s="281"/>
      <c r="BK94" s="281">
        <v>7.6898651985396601E-3</v>
      </c>
      <c r="BL94" s="281">
        <v>3.3211000208274101E-3</v>
      </c>
      <c r="BM94" s="281"/>
      <c r="BN94" s="282">
        <v>-2.4576033573848201E-3</v>
      </c>
      <c r="BO94" s="281">
        <v>-0.145520440330902</v>
      </c>
    </row>
    <row r="95" spans="2:67" s="255" customFormat="1" ht="15" customHeight="1">
      <c r="B95" s="1253" t="s">
        <v>14</v>
      </c>
      <c r="C95" s="338" t="s">
        <v>527</v>
      </c>
      <c r="D95" s="402"/>
      <c r="E95" s="474">
        <v>61600878233378.703</v>
      </c>
      <c r="F95" s="475">
        <v>3.2474503340000099E-2</v>
      </c>
      <c r="G95" s="475">
        <v>-2.25580462681206E-2</v>
      </c>
      <c r="H95" s="910"/>
      <c r="I95" s="910"/>
      <c r="J95" s="910">
        <v>-2.2494526716634801E-2</v>
      </c>
      <c r="K95" s="475"/>
      <c r="L95" s="475"/>
      <c r="M95" s="475">
        <v>2.6503024064095299E-2</v>
      </c>
      <c r="N95" s="475">
        <v>-1.8549549192171399E-2</v>
      </c>
      <c r="O95" s="475"/>
      <c r="P95" s="475">
        <v>-0.10307545697798</v>
      </c>
      <c r="Q95" s="475"/>
      <c r="R95" s="475"/>
      <c r="S95" s="475"/>
      <c r="T95" s="475"/>
      <c r="U95" s="475"/>
      <c r="V95" s="475">
        <v>5.3328286502798503E-3</v>
      </c>
      <c r="W95" s="475">
        <v>-0.116292177206442</v>
      </c>
      <c r="X95" s="475"/>
      <c r="Y95" s="475"/>
      <c r="Z95" s="475"/>
      <c r="AA95" s="475"/>
      <c r="AB95" s="475"/>
      <c r="AC95" s="475"/>
      <c r="AD95" s="475"/>
      <c r="AE95" s="475">
        <v>5.23790072905699E-2</v>
      </c>
      <c r="AF95" s="475">
        <v>3.1882524379213198E-2</v>
      </c>
      <c r="AG95" s="475"/>
      <c r="AH95" s="475">
        <v>-7.61095842885731E-3</v>
      </c>
      <c r="AI95" s="475">
        <v>-3.9641604087749201E-2</v>
      </c>
      <c r="AJ95" s="482"/>
      <c r="AK95" s="476">
        <v>59600420311805.602</v>
      </c>
      <c r="AL95" s="475">
        <v>-2.3315195665997199E-2</v>
      </c>
      <c r="AM95" s="475"/>
      <c r="AN95" s="475"/>
      <c r="AO95" s="475">
        <v>-2.4240699577178001E-2</v>
      </c>
      <c r="AP95" s="475">
        <v>3.3564493597045102E-2</v>
      </c>
      <c r="AQ95" s="475"/>
      <c r="AR95" s="475"/>
      <c r="AS95" s="475">
        <v>6.0957078240701498E-2</v>
      </c>
      <c r="AT95" s="475">
        <v>1.3401182610889101E-2</v>
      </c>
      <c r="AU95" s="475"/>
      <c r="AV95" s="475">
        <v>-0.106535132486183</v>
      </c>
      <c r="AW95" s="475"/>
      <c r="AX95" s="475"/>
      <c r="AY95" s="475"/>
      <c r="AZ95" s="475"/>
      <c r="BA95" s="475"/>
      <c r="BB95" s="475">
        <v>5.5118223429758504E-3</v>
      </c>
      <c r="BC95" s="475">
        <v>-8.7622127216661502E-2</v>
      </c>
      <c r="BD95" s="475"/>
      <c r="BE95" s="475"/>
      <c r="BF95" s="475"/>
      <c r="BG95" s="475"/>
      <c r="BH95" s="475"/>
      <c r="BI95" s="475"/>
      <c r="BJ95" s="475"/>
      <c r="BK95" s="475">
        <v>5.4137082141558802E-2</v>
      </c>
      <c r="BL95" s="475">
        <v>3.2952645162262602E-2</v>
      </c>
      <c r="BM95" s="477"/>
      <c r="BN95" s="477">
        <v>-7.8664163937528092E-3</v>
      </c>
      <c r="BO95" s="475">
        <v>-8.3988163373845993E-3</v>
      </c>
    </row>
    <row r="96" spans="2:67" s="255" customFormat="1" ht="15" customHeight="1">
      <c r="B96" s="1254" t="s">
        <v>15</v>
      </c>
      <c r="C96" s="262" t="s">
        <v>488</v>
      </c>
      <c r="D96" s="402"/>
      <c r="E96" s="481">
        <v>2380604274847.6401</v>
      </c>
      <c r="F96" s="281">
        <v>1.29777452953486E-3</v>
      </c>
      <c r="G96" s="281">
        <v>-8.2013600854126695E-3</v>
      </c>
      <c r="H96" s="909">
        <v>-4.7199215158682498E-4</v>
      </c>
      <c r="I96" s="909">
        <v>-4.2402941735267523E-3</v>
      </c>
      <c r="J96" s="909">
        <v>-4.7122863251135771E-3</v>
      </c>
      <c r="K96" s="281">
        <v>5.637531404106658E-4</v>
      </c>
      <c r="L96" s="281"/>
      <c r="M96" s="281">
        <v>0.13869979588919201</v>
      </c>
      <c r="N96" s="281">
        <v>0.13049843580377901</v>
      </c>
      <c r="O96" s="281">
        <v>-3.904265389805936E-2</v>
      </c>
      <c r="P96" s="281">
        <v>-3.9697209366899702E-2</v>
      </c>
      <c r="Q96" s="281"/>
      <c r="R96" s="281">
        <v>3.5298880318785544E-2</v>
      </c>
      <c r="S96" s="281"/>
      <c r="T96" s="281"/>
      <c r="U96" s="281"/>
      <c r="V96" s="281">
        <v>4.7969980171977802E-2</v>
      </c>
      <c r="W96" s="281">
        <v>0.138771206608857</v>
      </c>
      <c r="X96" s="281">
        <v>8.0886002886878403E-2</v>
      </c>
      <c r="Y96" s="281">
        <v>0.21988082914328838</v>
      </c>
      <c r="Z96" s="281"/>
      <c r="AA96" s="281">
        <v>0.15778442426517372</v>
      </c>
      <c r="AB96" s="281">
        <v>3.482368344152606E-2</v>
      </c>
      <c r="AC96" s="281"/>
      <c r="AD96" s="281">
        <v>4.3490357107766713E-3</v>
      </c>
      <c r="AE96" s="281">
        <v>0.50458827461738398</v>
      </c>
      <c r="AF96" s="281">
        <v>0.36539072694796698</v>
      </c>
      <c r="AG96" s="281"/>
      <c r="AH96" s="282"/>
      <c r="AI96" s="281">
        <v>1.0087502081742099</v>
      </c>
      <c r="AJ96" s="482"/>
      <c r="AK96" s="480">
        <v>2188431787501.3101</v>
      </c>
      <c r="AL96" s="281">
        <v>-1.85873434692728E-2</v>
      </c>
      <c r="AM96" s="281">
        <v>-5.1343913946938903E-4</v>
      </c>
      <c r="AN96" s="281">
        <v>-1.0263410392432958E-2</v>
      </c>
      <c r="AO96" s="281">
        <v>-1.0776849531902347E-2</v>
      </c>
      <c r="AP96" s="281">
        <v>0.56566337720040005</v>
      </c>
      <c r="AQ96" s="281">
        <v>6.1325792454913688E-4</v>
      </c>
      <c r="AR96" s="281"/>
      <c r="AS96" s="281">
        <v>0.70762245097183796</v>
      </c>
      <c r="AT96" s="281">
        <v>0.68852166836309403</v>
      </c>
      <c r="AU96" s="281">
        <v>-6.5004058713511517E-2</v>
      </c>
      <c r="AV96" s="281">
        <v>-6.7534600364216393E-2</v>
      </c>
      <c r="AW96" s="281"/>
      <c r="AX96" s="281">
        <v>3.8680382417963642E-2</v>
      </c>
      <c r="AY96" s="281"/>
      <c r="AZ96" s="281"/>
      <c r="BA96" s="281"/>
      <c r="BB96" s="281">
        <v>5.3520095092748098E-2</v>
      </c>
      <c r="BC96" s="281">
        <v>0.67450716309162695</v>
      </c>
      <c r="BD96" s="281">
        <v>8.5816189961959374E-2</v>
      </c>
      <c r="BE96" s="281">
        <v>0.22989516974147672</v>
      </c>
      <c r="BF96" s="281"/>
      <c r="BG96" s="281">
        <v>0.16975019708678213</v>
      </c>
      <c r="BH96" s="281">
        <v>3.6207950673213557E-2</v>
      </c>
      <c r="BI96" s="281"/>
      <c r="BJ96" s="281">
        <v>8.0637340559938861E-3</v>
      </c>
      <c r="BK96" s="281">
        <v>0.53760729172344601</v>
      </c>
      <c r="BL96" s="281">
        <v>0.41835210695847502</v>
      </c>
      <c r="BM96" s="281"/>
      <c r="BN96" s="282"/>
      <c r="BO96" s="281">
        <v>1.6304665617735501</v>
      </c>
    </row>
    <row r="97" spans="2:67" s="255" customFormat="1" ht="15" customHeight="1">
      <c r="B97" s="1255" t="s">
        <v>15</v>
      </c>
      <c r="C97" s="262" t="s">
        <v>489</v>
      </c>
      <c r="D97" s="402"/>
      <c r="E97" s="481">
        <v>4905462022133.1201</v>
      </c>
      <c r="F97" s="281">
        <v>7.1624397011175898E-3</v>
      </c>
      <c r="G97" s="281">
        <v>-1.45797783948083E-2</v>
      </c>
      <c r="H97" s="909">
        <v>-3.9722681734168002E-3</v>
      </c>
      <c r="I97" s="909">
        <v>-1.1861675442979081E-2</v>
      </c>
      <c r="J97" s="909">
        <v>-1.5833943616395882E-2</v>
      </c>
      <c r="K97" s="281">
        <v>2.1735127865381084E-3</v>
      </c>
      <c r="L97" s="281"/>
      <c r="M97" s="281">
        <v>6.3564540119669999E-2</v>
      </c>
      <c r="N97" s="281">
        <v>4.8984761724861499E-2</v>
      </c>
      <c r="O97" s="281">
        <v>-3.9437794743478471E-2</v>
      </c>
      <c r="P97" s="281">
        <v>-4.0941432985498301E-2</v>
      </c>
      <c r="Q97" s="281"/>
      <c r="R97" s="281">
        <v>1.7744129965093197E-2</v>
      </c>
      <c r="S97" s="281"/>
      <c r="T97" s="281"/>
      <c r="U97" s="281"/>
      <c r="V97" s="281">
        <v>2.4578375683212101E-2</v>
      </c>
      <c r="W97" s="281">
        <v>3.2621704422575601E-2</v>
      </c>
      <c r="X97" s="281">
        <v>3.6317691180388516E-2</v>
      </c>
      <c r="Y97" s="281">
        <v>9.7391090584924719E-2</v>
      </c>
      <c r="Z97" s="281"/>
      <c r="AA97" s="281">
        <v>7.1621350915755666E-2</v>
      </c>
      <c r="AB97" s="281">
        <v>2.0973461171226313E-2</v>
      </c>
      <c r="AC97" s="281"/>
      <c r="AD97" s="281">
        <v>3.0161550796408984E-3</v>
      </c>
      <c r="AE97" s="281">
        <v>0.23585548626665001</v>
      </c>
      <c r="AF97" s="281">
        <v>0.18541434458477701</v>
      </c>
      <c r="AG97" s="281"/>
      <c r="AH97" s="282"/>
      <c r="AI97" s="281">
        <v>0.453891535274002</v>
      </c>
      <c r="AJ97" s="482"/>
      <c r="AK97" s="480">
        <v>4711177126081.4502</v>
      </c>
      <c r="AL97" s="281">
        <v>-1.53820783044567E-2</v>
      </c>
      <c r="AM97" s="281">
        <v>-2.5526136381660001E-3</v>
      </c>
      <c r="AN97" s="281">
        <v>-1.1238591278376991E-2</v>
      </c>
      <c r="AO97" s="281">
        <v>-1.379120491654299E-2</v>
      </c>
      <c r="AP97" s="281">
        <v>0.13347045095691201</v>
      </c>
      <c r="AQ97" s="281">
        <v>1.4302854933609188E-3</v>
      </c>
      <c r="AR97" s="281"/>
      <c r="AS97" s="281">
        <v>0.19695584402136301</v>
      </c>
      <c r="AT97" s="281">
        <v>0.17902115207874</v>
      </c>
      <c r="AU97" s="281">
        <v>-4.4261516563544649E-2</v>
      </c>
      <c r="AV97" s="281">
        <v>-4.5898351273288403E-2</v>
      </c>
      <c r="AW97" s="281"/>
      <c r="AX97" s="281">
        <v>1.8643908868101446E-2</v>
      </c>
      <c r="AY97" s="281"/>
      <c r="AZ97" s="281"/>
      <c r="BA97" s="281"/>
      <c r="BB97" s="281">
        <v>2.604586816651E-2</v>
      </c>
      <c r="BC97" s="281">
        <v>0.159168668971962</v>
      </c>
      <c r="BD97" s="281">
        <v>3.7126865571488289E-2</v>
      </c>
      <c r="BE97" s="281">
        <v>9.9199654755853295E-2</v>
      </c>
      <c r="BF97" s="281"/>
      <c r="BG97" s="281">
        <v>7.3644221349547193E-2</v>
      </c>
      <c r="BH97" s="281">
        <v>2.094673908716075E-2</v>
      </c>
      <c r="BI97" s="281"/>
      <c r="BJ97" s="281">
        <v>3.0254664816021996E-3</v>
      </c>
      <c r="BK97" s="281">
        <v>0.23879110016879501</v>
      </c>
      <c r="BL97" s="281">
        <v>0.19708592804261499</v>
      </c>
      <c r="BM97" s="281"/>
      <c r="BN97" s="282"/>
      <c r="BO97" s="281">
        <v>0.59504569718336997</v>
      </c>
    </row>
    <row r="98" spans="2:67" s="255" customFormat="1" ht="15" customHeight="1">
      <c r="B98" s="1255" t="s">
        <v>15</v>
      </c>
      <c r="C98" s="262" t="s">
        <v>490</v>
      </c>
      <c r="D98" s="402"/>
      <c r="E98" s="481">
        <v>7161437404760.7402</v>
      </c>
      <c r="F98" s="281">
        <v>1.4185475394932799E-2</v>
      </c>
      <c r="G98" s="281">
        <v>-2.2837686170978401E-2</v>
      </c>
      <c r="H98" s="909">
        <v>-6.1402110821832997E-3</v>
      </c>
      <c r="I98" s="909">
        <v>-2.0395383501976734E-2</v>
      </c>
      <c r="J98" s="909">
        <v>-2.6535594584160035E-2</v>
      </c>
      <c r="K98" s="281">
        <v>4.9403259528534686E-3</v>
      </c>
      <c r="L98" s="281"/>
      <c r="M98" s="281">
        <v>4.1679417121529401E-2</v>
      </c>
      <c r="N98" s="281">
        <v>1.8841730950550899E-2</v>
      </c>
      <c r="O98" s="281">
        <v>-4.1129428495474053E-2</v>
      </c>
      <c r="P98" s="281">
        <v>-4.3353400763003598E-2</v>
      </c>
      <c r="Q98" s="281"/>
      <c r="R98" s="281">
        <v>1.2844329421583599E-2</v>
      </c>
      <c r="S98" s="281"/>
      <c r="T98" s="281"/>
      <c r="U98" s="281"/>
      <c r="V98" s="281">
        <v>1.8587081048413799E-2</v>
      </c>
      <c r="W98" s="281">
        <v>-5.9245887640387903E-3</v>
      </c>
      <c r="X98" s="281">
        <v>2.2406847330535107E-2</v>
      </c>
      <c r="Y98" s="281">
        <v>5.6813942171659651E-2</v>
      </c>
      <c r="Z98" s="281"/>
      <c r="AA98" s="281">
        <v>4.727680487556072E-2</v>
      </c>
      <c r="AB98" s="281">
        <v>1.3735078946867178E-2</v>
      </c>
      <c r="AC98" s="281"/>
      <c r="AD98" s="281">
        <v>3.6414218086533593E-3</v>
      </c>
      <c r="AE98" s="281">
        <v>0.14860608983642501</v>
      </c>
      <c r="AF98" s="281">
        <v>0.143592892543628</v>
      </c>
      <c r="AG98" s="281"/>
      <c r="AH98" s="282"/>
      <c r="AI98" s="281">
        <v>0.28627439361601498</v>
      </c>
      <c r="AJ98" s="482"/>
      <c r="AK98" s="480">
        <v>6833071943861.5996</v>
      </c>
      <c r="AL98" s="281">
        <v>-2.2968182367193401E-2</v>
      </c>
      <c r="AM98" s="281">
        <v>-3.4442080083717601E-3</v>
      </c>
      <c r="AN98" s="281">
        <v>-2.0085055321976113E-2</v>
      </c>
      <c r="AO98" s="281">
        <v>-2.3529263330347872E-2</v>
      </c>
      <c r="AP98" s="281">
        <v>0.121303542185191</v>
      </c>
      <c r="AQ98" s="281">
        <v>3.7897933840255957E-3</v>
      </c>
      <c r="AR98" s="281"/>
      <c r="AS98" s="281">
        <v>0.16241063059482899</v>
      </c>
      <c r="AT98" s="281">
        <v>0.13599824021926499</v>
      </c>
      <c r="AU98" s="281">
        <v>-4.8966641673198349E-2</v>
      </c>
      <c r="AV98" s="281">
        <v>-5.1619134127544597E-2</v>
      </c>
      <c r="AW98" s="281"/>
      <c r="AX98" s="281">
        <v>1.3405495668673295E-2</v>
      </c>
      <c r="AY98" s="281"/>
      <c r="AZ98" s="281"/>
      <c r="BA98" s="281"/>
      <c r="BB98" s="281">
        <v>1.9433085010547298E-2</v>
      </c>
      <c r="BC98" s="281">
        <v>0.103812191102268</v>
      </c>
      <c r="BD98" s="281">
        <v>2.2146672950976175E-2</v>
      </c>
      <c r="BE98" s="281">
        <v>5.8428102392381082E-2</v>
      </c>
      <c r="BF98" s="281"/>
      <c r="BG98" s="281">
        <v>4.6361811181495509E-2</v>
      </c>
      <c r="BH98" s="281">
        <v>1.5578062284891597E-2</v>
      </c>
      <c r="BI98" s="281"/>
      <c r="BJ98" s="281">
        <v>4.6171990720244452E-3</v>
      </c>
      <c r="BK98" s="281">
        <v>0.15350865158084201</v>
      </c>
      <c r="BL98" s="281">
        <v>0.15053412924065901</v>
      </c>
      <c r="BM98" s="281"/>
      <c r="BN98" s="282"/>
      <c r="BO98" s="281">
        <v>0.40785497192376802</v>
      </c>
    </row>
    <row r="99" spans="2:67" s="255" customFormat="1" ht="15" customHeight="1">
      <c r="B99" s="1255" t="s">
        <v>15</v>
      </c>
      <c r="C99" s="262" t="s">
        <v>491</v>
      </c>
      <c r="D99" s="402"/>
      <c r="E99" s="481">
        <v>9453292173146.1602</v>
      </c>
      <c r="F99" s="281">
        <v>1.68376385203967E-2</v>
      </c>
      <c r="G99" s="281">
        <v>-2.7462657972041799E-2</v>
      </c>
      <c r="H99" s="909">
        <v>-6.5763492578174597E-3</v>
      </c>
      <c r="I99" s="909">
        <v>-2.5283753696486208E-2</v>
      </c>
      <c r="J99" s="909">
        <v>-3.1860102954303665E-2</v>
      </c>
      <c r="K99" s="281">
        <v>5.4273207587989692E-3</v>
      </c>
      <c r="L99" s="281"/>
      <c r="M99" s="281">
        <v>2.5541838454137499E-2</v>
      </c>
      <c r="N99" s="281">
        <v>-1.9208195179040201E-3</v>
      </c>
      <c r="O99" s="281">
        <v>-4.4422607720166055E-2</v>
      </c>
      <c r="P99" s="281">
        <v>-4.7217391586290597E-2</v>
      </c>
      <c r="Q99" s="281"/>
      <c r="R99" s="281">
        <v>9.4894938328925725E-3</v>
      </c>
      <c r="S99" s="281"/>
      <c r="T99" s="281"/>
      <c r="U99" s="281"/>
      <c r="V99" s="281">
        <v>1.44892664568308E-2</v>
      </c>
      <c r="W99" s="281">
        <v>-3.4648944647363802E-2</v>
      </c>
      <c r="X99" s="281">
        <v>1.4719121535530542E-2</v>
      </c>
      <c r="Y99" s="281">
        <v>3.7198807197027714E-2</v>
      </c>
      <c r="Z99" s="281"/>
      <c r="AA99" s="281">
        <v>3.1683080124971896E-2</v>
      </c>
      <c r="AB99" s="281">
        <v>1.0177441267151822E-2</v>
      </c>
      <c r="AC99" s="281"/>
      <c r="AD99" s="281">
        <v>2.2899515523083563E-3</v>
      </c>
      <c r="AE99" s="281">
        <v>0.100188296439223</v>
      </c>
      <c r="AF99" s="281">
        <v>0.113380354188481</v>
      </c>
      <c r="AG99" s="281"/>
      <c r="AH99" s="282"/>
      <c r="AI99" s="281">
        <v>0.17891970598033999</v>
      </c>
      <c r="AJ99" s="482"/>
      <c r="AK99" s="480">
        <v>9026081558183.2793</v>
      </c>
      <c r="AL99" s="281">
        <v>-2.8177076291044802E-2</v>
      </c>
      <c r="AM99" s="281">
        <v>-5.7054185970078003E-3</v>
      </c>
      <c r="AN99" s="281">
        <v>-2.4765208980495008E-2</v>
      </c>
      <c r="AO99" s="281">
        <v>-3.047062757750281E-2</v>
      </c>
      <c r="AP99" s="281">
        <v>0.19421834649071501</v>
      </c>
      <c r="AQ99" s="281">
        <v>5.6578063109084054E-3</v>
      </c>
      <c r="AR99" s="281"/>
      <c r="AS99" s="281">
        <v>0.222175886839654</v>
      </c>
      <c r="AT99" s="281">
        <v>0.188293391951601</v>
      </c>
      <c r="AU99" s="281">
        <v>-5.3627740416004765E-2</v>
      </c>
      <c r="AV99" s="281">
        <v>-5.7485128322959697E-2</v>
      </c>
      <c r="AW99" s="281"/>
      <c r="AX99" s="281">
        <v>1.00692561993346E-2</v>
      </c>
      <c r="AY99" s="281"/>
      <c r="AZ99" s="281"/>
      <c r="BA99" s="281"/>
      <c r="BB99" s="281">
        <v>1.54520041676271E-2</v>
      </c>
      <c r="BC99" s="281">
        <v>0.14626026779626899</v>
      </c>
      <c r="BD99" s="281">
        <v>1.5577940577995053E-2</v>
      </c>
      <c r="BE99" s="281">
        <v>3.7628631096693822E-2</v>
      </c>
      <c r="BF99" s="281"/>
      <c r="BG99" s="281">
        <v>3.3848492584874476E-2</v>
      </c>
      <c r="BH99" s="281">
        <v>1.0821361998229849E-2</v>
      </c>
      <c r="BI99" s="281"/>
      <c r="BJ99" s="281">
        <v>2.4689968987493204E-3</v>
      </c>
      <c r="BK99" s="281">
        <v>0.104377750027927</v>
      </c>
      <c r="BL99" s="281">
        <v>0.12051661899826401</v>
      </c>
      <c r="BM99" s="281"/>
      <c r="BN99" s="282"/>
      <c r="BO99" s="281">
        <v>0.37115463682245903</v>
      </c>
    </row>
    <row r="100" spans="2:67" s="255" customFormat="1" ht="15" customHeight="1">
      <c r="B100" s="1255" t="s">
        <v>15</v>
      </c>
      <c r="C100" s="262" t="s">
        <v>492</v>
      </c>
      <c r="D100" s="402"/>
      <c r="E100" s="481">
        <v>11923936022140.9</v>
      </c>
      <c r="F100" s="281">
        <v>2.5415924870179699E-2</v>
      </c>
      <c r="G100" s="281">
        <v>-2.9760857245310801E-2</v>
      </c>
      <c r="H100" s="909">
        <v>-5.9439064024381901E-3</v>
      </c>
      <c r="I100" s="909">
        <v>-2.7165688899277288E-2</v>
      </c>
      <c r="J100" s="909">
        <v>-3.3109595301715478E-2</v>
      </c>
      <c r="K100" s="281">
        <v>4.4716277125712162E-3</v>
      </c>
      <c r="L100" s="281"/>
      <c r="M100" s="281">
        <v>1.6872542225041001E-2</v>
      </c>
      <c r="N100" s="281">
        <v>-1.28883150202694E-2</v>
      </c>
      <c r="O100" s="281">
        <v>-4.6827100338885326E-2</v>
      </c>
      <c r="P100" s="281">
        <v>-5.02025386564217E-2</v>
      </c>
      <c r="Q100" s="281"/>
      <c r="R100" s="281">
        <v>7.3920925981454718E-3</v>
      </c>
      <c r="S100" s="281"/>
      <c r="T100" s="281"/>
      <c r="U100" s="281"/>
      <c r="V100" s="281">
        <v>1.16497382261975E-2</v>
      </c>
      <c r="W100" s="281">
        <v>-5.14411154504937E-2</v>
      </c>
      <c r="X100" s="281">
        <v>9.3927481044851057E-3</v>
      </c>
      <c r="Y100" s="281">
        <v>2.1552398786892808E-2</v>
      </c>
      <c r="Z100" s="281"/>
      <c r="AA100" s="281">
        <v>2.6381368371180151E-2</v>
      </c>
      <c r="AB100" s="281">
        <v>8.696623632278036E-3</v>
      </c>
      <c r="AC100" s="281"/>
      <c r="AD100" s="281">
        <v>4.945088248372277E-3</v>
      </c>
      <c r="AE100" s="281">
        <v>7.47722934016124E-2</v>
      </c>
      <c r="AF100" s="281">
        <v>9.6724675354741801E-2</v>
      </c>
      <c r="AG100" s="281"/>
      <c r="AH100" s="282"/>
      <c r="AI100" s="281">
        <v>0.12005585330586099</v>
      </c>
      <c r="AJ100" s="482"/>
      <c r="AK100" s="480">
        <v>11299797490191.199</v>
      </c>
      <c r="AL100" s="281">
        <v>-3.00577912468197E-2</v>
      </c>
      <c r="AM100" s="281">
        <v>-4.5195213122512503E-3</v>
      </c>
      <c r="AN100" s="281">
        <v>-2.7112797066255013E-2</v>
      </c>
      <c r="AO100" s="281">
        <v>-3.1632318378506261E-2</v>
      </c>
      <c r="AP100" s="281">
        <v>0.116708304335591</v>
      </c>
      <c r="AQ100" s="281">
        <v>4.9727443732260615E-3</v>
      </c>
      <c r="AR100" s="281"/>
      <c r="AS100" s="281">
        <v>0.134779279255856</v>
      </c>
      <c r="AT100" s="281">
        <v>0.10020196669678499</v>
      </c>
      <c r="AU100" s="281">
        <v>-5.1268574135017363E-2</v>
      </c>
      <c r="AV100" s="281">
        <v>-5.5368891786459103E-2</v>
      </c>
      <c r="AW100" s="281"/>
      <c r="AX100" s="281">
        <v>7.8019252639042165E-3</v>
      </c>
      <c r="AY100" s="281"/>
      <c r="AZ100" s="281"/>
      <c r="BA100" s="281"/>
      <c r="BB100" s="281">
        <v>1.2221174520679201E-2</v>
      </c>
      <c r="BC100" s="281">
        <v>5.7054249431005302E-2</v>
      </c>
      <c r="BD100" s="281">
        <v>9.8269225230198601E-3</v>
      </c>
      <c r="BE100" s="281">
        <v>2.514618763864335E-2</v>
      </c>
      <c r="BF100" s="281"/>
      <c r="BG100" s="281">
        <v>2.6229758341987919E-2</v>
      </c>
      <c r="BH100" s="281">
        <v>8.2822141846613778E-3</v>
      </c>
      <c r="BI100" s="281"/>
      <c r="BJ100" s="281">
        <v>5.4536400981528184E-3</v>
      </c>
      <c r="BK100" s="281">
        <v>7.8558645432700497E-2</v>
      </c>
      <c r="BL100" s="281">
        <v>0.102330096441515</v>
      </c>
      <c r="BM100" s="281"/>
      <c r="BN100" s="282"/>
      <c r="BO100" s="281">
        <v>0.23794299130522201</v>
      </c>
    </row>
    <row r="101" spans="2:67" s="255" customFormat="1" ht="15" customHeight="1">
      <c r="B101" s="1255" t="s">
        <v>15</v>
      </c>
      <c r="C101" s="262" t="s">
        <v>493</v>
      </c>
      <c r="D101" s="402"/>
      <c r="E101" s="481">
        <v>14894827611671.5</v>
      </c>
      <c r="F101" s="281">
        <v>4.2436218122815901E-2</v>
      </c>
      <c r="G101" s="281">
        <v>-3.5779986583479001E-2</v>
      </c>
      <c r="H101" s="909">
        <v>-8.8742675936644699E-3</v>
      </c>
      <c r="I101" s="909">
        <v>-3.3085294034384129E-2</v>
      </c>
      <c r="J101" s="909">
        <v>-4.1959561628048599E-2</v>
      </c>
      <c r="K101" s="281">
        <v>4.8532650488900845E-3</v>
      </c>
      <c r="L101" s="281"/>
      <c r="M101" s="281">
        <v>1.38873764699391E-2</v>
      </c>
      <c r="N101" s="281">
        <v>-2.1892610113539799E-2</v>
      </c>
      <c r="O101" s="281">
        <v>-5.0371879354269629E-2</v>
      </c>
      <c r="P101" s="281">
        <v>-5.3584471673028697E-2</v>
      </c>
      <c r="Q101" s="281"/>
      <c r="R101" s="281">
        <v>6.4352772501955618E-3</v>
      </c>
      <c r="S101" s="281"/>
      <c r="T101" s="281"/>
      <c r="U101" s="281"/>
      <c r="V101" s="281">
        <v>1.03725089301876E-2</v>
      </c>
      <c r="W101" s="281">
        <v>-6.5104572856380896E-2</v>
      </c>
      <c r="X101" s="281">
        <v>6.1128958257661379E-3</v>
      </c>
      <c r="Y101" s="281">
        <v>1.595046363887747E-2</v>
      </c>
      <c r="Z101" s="281"/>
      <c r="AA101" s="281">
        <v>1.6650988243594803E-2</v>
      </c>
      <c r="AB101" s="281">
        <v>6.5988002035370511E-3</v>
      </c>
      <c r="AC101" s="281"/>
      <c r="AD101" s="281">
        <v>3.8841373287515656E-3</v>
      </c>
      <c r="AE101" s="281">
        <v>5.3279426322266697E-2</v>
      </c>
      <c r="AF101" s="281">
        <v>8.5114678690982298E-2</v>
      </c>
      <c r="AG101" s="281"/>
      <c r="AH101" s="282"/>
      <c r="AI101" s="281">
        <v>7.3289532156867801E-2</v>
      </c>
      <c r="AJ101" s="482"/>
      <c r="AK101" s="480">
        <v>14000191976234.6</v>
      </c>
      <c r="AL101" s="281">
        <v>-3.6313764894802397E-2</v>
      </c>
      <c r="AM101" s="281">
        <v>-7.1327558513863904E-3</v>
      </c>
      <c r="AN101" s="281">
        <v>-3.2883885359222369E-2</v>
      </c>
      <c r="AO101" s="281">
        <v>-4.0016641210608758E-2</v>
      </c>
      <c r="AP101" s="281">
        <v>9.0811092574701296E-2</v>
      </c>
      <c r="AQ101" s="281">
        <v>4.320182103319887E-3</v>
      </c>
      <c r="AR101" s="281"/>
      <c r="AS101" s="281">
        <v>0.104738608712637</v>
      </c>
      <c r="AT101" s="281">
        <v>6.1292087966447403E-2</v>
      </c>
      <c r="AU101" s="281">
        <v>-5.4914629368985723E-2</v>
      </c>
      <c r="AV101" s="281">
        <v>-5.8545562540733502E-2</v>
      </c>
      <c r="AW101" s="281"/>
      <c r="AX101" s="281">
        <v>6.5751284266587677E-3</v>
      </c>
      <c r="AY101" s="281"/>
      <c r="AZ101" s="281"/>
      <c r="BA101" s="281"/>
      <c r="BB101" s="281">
        <v>1.05101176058641E-2</v>
      </c>
      <c r="BC101" s="281">
        <v>1.32566430315784E-2</v>
      </c>
      <c r="BD101" s="281">
        <v>6.3353694697480404E-3</v>
      </c>
      <c r="BE101" s="281">
        <v>1.699708878166931E-2</v>
      </c>
      <c r="BF101" s="281"/>
      <c r="BG101" s="281">
        <v>1.8294749813129396E-2</v>
      </c>
      <c r="BH101" s="281">
        <v>7.1791334220201669E-3</v>
      </c>
      <c r="BI101" s="281"/>
      <c r="BJ101" s="281">
        <v>3.7852336864100072E-3</v>
      </c>
      <c r="BK101" s="281">
        <v>5.6358142320103298E-2</v>
      </c>
      <c r="BL101" s="281">
        <v>8.9147446172256506E-2</v>
      </c>
      <c r="BM101" s="281"/>
      <c r="BN101" s="282"/>
      <c r="BO101" s="281">
        <v>0.15876223152393901</v>
      </c>
    </row>
    <row r="102" spans="2:67" s="255" customFormat="1" ht="15" customHeight="1">
      <c r="B102" s="1255" t="s">
        <v>15</v>
      </c>
      <c r="C102" s="262" t="s">
        <v>494</v>
      </c>
      <c r="D102" s="402"/>
      <c r="E102" s="481">
        <v>19324406200801.602</v>
      </c>
      <c r="F102" s="281">
        <v>5.3127366191784701E-2</v>
      </c>
      <c r="G102" s="281">
        <v>-4.2385622802596702E-2</v>
      </c>
      <c r="H102" s="909">
        <v>-1.21765705018355E-2</v>
      </c>
      <c r="I102" s="909">
        <v>-3.8881716217999726E-2</v>
      </c>
      <c r="J102" s="909">
        <v>-5.1058286719835227E-2</v>
      </c>
      <c r="K102" s="281">
        <v>4.5098979806784262E-3</v>
      </c>
      <c r="L102" s="281"/>
      <c r="M102" s="281">
        <v>8.8194722134229599E-3</v>
      </c>
      <c r="N102" s="281">
        <v>-3.3566150589173803E-2</v>
      </c>
      <c r="O102" s="281">
        <v>-5.4506078097743119E-2</v>
      </c>
      <c r="P102" s="281">
        <v>-5.8324077726492202E-2</v>
      </c>
      <c r="Q102" s="281"/>
      <c r="R102" s="281">
        <v>4.9543065475509199E-3</v>
      </c>
      <c r="S102" s="281"/>
      <c r="T102" s="281"/>
      <c r="U102" s="281"/>
      <c r="V102" s="281">
        <v>8.1828875895659202E-3</v>
      </c>
      <c r="W102" s="281">
        <v>-8.3707340726100005E-2</v>
      </c>
      <c r="X102" s="281">
        <v>4.6275776746798856E-3</v>
      </c>
      <c r="Y102" s="281">
        <v>8.4478064451642826E-3</v>
      </c>
      <c r="Z102" s="281"/>
      <c r="AA102" s="281">
        <v>1.1324857349890022E-2</v>
      </c>
      <c r="AB102" s="281">
        <v>5.8719331067949151E-3</v>
      </c>
      <c r="AC102" s="281"/>
      <c r="AD102" s="281">
        <v>4.5808123219117569E-3</v>
      </c>
      <c r="AE102" s="281">
        <v>3.8639815789903303E-2</v>
      </c>
      <c r="AF102" s="281">
        <v>7.0482307899393207E-2</v>
      </c>
      <c r="AG102" s="281"/>
      <c r="AH102" s="282"/>
      <c r="AI102" s="281">
        <v>2.5414782963196301E-2</v>
      </c>
      <c r="AJ102" s="482"/>
      <c r="AK102" s="480">
        <v>17977440968293.102</v>
      </c>
      <c r="AL102" s="281">
        <v>-4.4054596763016297E-2</v>
      </c>
      <c r="AM102" s="281">
        <v>-1.19751636124218E-2</v>
      </c>
      <c r="AN102" s="281">
        <v>-3.9531842944770378E-2</v>
      </c>
      <c r="AO102" s="281">
        <v>-5.1507006557192175E-2</v>
      </c>
      <c r="AP102" s="281">
        <v>0.13273310956333301</v>
      </c>
      <c r="AQ102" s="281">
        <v>4.811066214574067E-3</v>
      </c>
      <c r="AR102" s="281"/>
      <c r="AS102" s="281">
        <v>0.14264613978358001</v>
      </c>
      <c r="AT102" s="281">
        <v>8.6616379408142E-2</v>
      </c>
      <c r="AU102" s="281">
        <v>-5.9910236422953178E-2</v>
      </c>
      <c r="AV102" s="281">
        <v>-6.4292087887870997E-2</v>
      </c>
      <c r="AW102" s="281"/>
      <c r="AX102" s="281">
        <v>5.2672066639814956E-3</v>
      </c>
      <c r="AY102" s="281"/>
      <c r="AZ102" s="281"/>
      <c r="BA102" s="281"/>
      <c r="BB102" s="281">
        <v>8.6969605767831006E-3</v>
      </c>
      <c r="BC102" s="281">
        <v>3.10212520970541E-2</v>
      </c>
      <c r="BD102" s="281">
        <v>4.9186021086658812E-3</v>
      </c>
      <c r="BE102" s="281">
        <v>9.5251980728234004E-3</v>
      </c>
      <c r="BF102" s="281"/>
      <c r="BG102" s="281">
        <v>1.2522013751033973E-2</v>
      </c>
      <c r="BH102" s="281">
        <v>5.7518042448297876E-3</v>
      </c>
      <c r="BI102" s="281"/>
      <c r="BJ102" s="281">
        <v>3.9587869766161696E-3</v>
      </c>
      <c r="BK102" s="281">
        <v>4.0139840456900201E-2</v>
      </c>
      <c r="BL102" s="281">
        <v>7.4904361506910697E-2</v>
      </c>
      <c r="BM102" s="281"/>
      <c r="BN102" s="282"/>
      <c r="BO102" s="281">
        <v>0.14606545406086499</v>
      </c>
    </row>
    <row r="103" spans="2:67" s="255" customFormat="1" ht="15" customHeight="1">
      <c r="B103" s="1255" t="s">
        <v>15</v>
      </c>
      <c r="C103" s="262" t="s">
        <v>495</v>
      </c>
      <c r="D103" s="402"/>
      <c r="E103" s="481">
        <v>25994177738533</v>
      </c>
      <c r="F103" s="281">
        <v>7.4613280340508098E-2</v>
      </c>
      <c r="G103" s="281">
        <v>-5.0204083919104497E-2</v>
      </c>
      <c r="H103" s="909">
        <v>-1.6576080993930001E-2</v>
      </c>
      <c r="I103" s="909">
        <v>-4.676485197273255E-2</v>
      </c>
      <c r="J103" s="909">
        <v>-6.3340932966662544E-2</v>
      </c>
      <c r="K103" s="281">
        <v>4.2916356654659968E-3</v>
      </c>
      <c r="L103" s="281"/>
      <c r="M103" s="281">
        <v>6.0202258736209002E-3</v>
      </c>
      <c r="N103" s="281">
        <v>-4.4183858045483998E-2</v>
      </c>
      <c r="O103" s="281">
        <v>-5.8335526140969339E-2</v>
      </c>
      <c r="P103" s="281">
        <v>-6.2010721687476497E-2</v>
      </c>
      <c r="Q103" s="281"/>
      <c r="R103" s="281">
        <v>3.4588280002966123E-3</v>
      </c>
      <c r="S103" s="281"/>
      <c r="T103" s="281"/>
      <c r="U103" s="281"/>
      <c r="V103" s="281">
        <v>5.7478893235208403E-3</v>
      </c>
      <c r="W103" s="281">
        <v>-0.10044669040944</v>
      </c>
      <c r="X103" s="281">
        <v>2.4718464815263177E-3</v>
      </c>
      <c r="Y103" s="281">
        <v>5.9465746390800489E-3</v>
      </c>
      <c r="Z103" s="281"/>
      <c r="AA103" s="281">
        <v>7.9461474147283044E-3</v>
      </c>
      <c r="AB103" s="281">
        <v>3.8727198122480507E-3</v>
      </c>
      <c r="AC103" s="281"/>
      <c r="AD103" s="281">
        <v>4.2201562370949349E-3</v>
      </c>
      <c r="AE103" s="281">
        <v>2.7156377552833399E-2</v>
      </c>
      <c r="AF103" s="281">
        <v>5.7647012244351002E-2</v>
      </c>
      <c r="AG103" s="281"/>
      <c r="AH103" s="282"/>
      <c r="AI103" s="281">
        <v>-1.56433006122551E-2</v>
      </c>
      <c r="AJ103" s="482"/>
      <c r="AK103" s="480">
        <v>24145775647770.301</v>
      </c>
      <c r="AL103" s="281">
        <v>-5.2495702282394398E-2</v>
      </c>
      <c r="AM103" s="281">
        <v>-1.46692925228015E-2</v>
      </c>
      <c r="AN103" s="281">
        <v>-4.8541756375858301E-2</v>
      </c>
      <c r="AO103" s="281">
        <v>-6.3211048898659805E-2</v>
      </c>
      <c r="AP103" s="281">
        <v>9.2419158223570899E-2</v>
      </c>
      <c r="AQ103" s="281">
        <v>4.7692116520419055E-3</v>
      </c>
      <c r="AR103" s="281"/>
      <c r="AS103" s="281">
        <v>9.9320619436765706E-2</v>
      </c>
      <c r="AT103" s="281">
        <v>3.21556246315697E-2</v>
      </c>
      <c r="AU103" s="281">
        <v>-6.3477481602597211E-2</v>
      </c>
      <c r="AV103" s="281">
        <v>-6.7527620664044205E-2</v>
      </c>
      <c r="AW103" s="281"/>
      <c r="AX103" s="281">
        <v>3.7415307489949167E-3</v>
      </c>
      <c r="AY103" s="281"/>
      <c r="AZ103" s="281"/>
      <c r="BA103" s="281"/>
      <c r="BB103" s="281">
        <v>6.2180142920043296E-3</v>
      </c>
      <c r="BC103" s="281">
        <v>-2.9153981740470299E-2</v>
      </c>
      <c r="BD103" s="281">
        <v>3.2494596595261417E-3</v>
      </c>
      <c r="BE103" s="281">
        <v>7.1483371182097157E-3</v>
      </c>
      <c r="BF103" s="281"/>
      <c r="BG103" s="281">
        <v>8.9572458775147822E-3</v>
      </c>
      <c r="BH103" s="281">
        <v>4.3416126245171384E-3</v>
      </c>
      <c r="BI103" s="281"/>
      <c r="BJ103" s="281">
        <v>4.0346829493497216E-3</v>
      </c>
      <c r="BK103" s="281">
        <v>3.1349493890020598E-2</v>
      </c>
      <c r="BL103" s="281">
        <v>6.10270898517071E-2</v>
      </c>
      <c r="BM103" s="281"/>
      <c r="BN103" s="282"/>
      <c r="BO103" s="281">
        <v>6.3222602001257594E-2</v>
      </c>
    </row>
    <row r="104" spans="2:67" s="255" customFormat="1" ht="15" customHeight="1">
      <c r="B104" s="1255" t="s">
        <v>15</v>
      </c>
      <c r="C104" s="262" t="s">
        <v>496</v>
      </c>
      <c r="D104" s="402"/>
      <c r="E104" s="481">
        <v>39127033404714.602</v>
      </c>
      <c r="F104" s="281">
        <v>8.8835090926945498E-2</v>
      </c>
      <c r="G104" s="281">
        <v>-5.3905497289045902E-2</v>
      </c>
      <c r="H104" s="909">
        <v>-2.1020775903851801E-2</v>
      </c>
      <c r="I104" s="909">
        <v>-4.9366055194245639E-2</v>
      </c>
      <c r="J104" s="909">
        <v>-7.0386831098097444E-2</v>
      </c>
      <c r="K104" s="281">
        <v>2.6326470363883434E-3</v>
      </c>
      <c r="L104" s="281"/>
      <c r="M104" s="281">
        <v>3.5123918081044602E-3</v>
      </c>
      <c r="N104" s="281">
        <v>-5.0393105480941398E-2</v>
      </c>
      <c r="O104" s="281">
        <v>-6.1925650323822426E-2</v>
      </c>
      <c r="P104" s="281">
        <v>-6.6987183245276999E-2</v>
      </c>
      <c r="Q104" s="281"/>
      <c r="R104" s="281">
        <v>2.205705755772861E-3</v>
      </c>
      <c r="S104" s="281"/>
      <c r="T104" s="281"/>
      <c r="U104" s="281"/>
      <c r="V104" s="281">
        <v>3.6983431775212201E-3</v>
      </c>
      <c r="W104" s="281">
        <v>-0.113681945548697</v>
      </c>
      <c r="X104" s="281">
        <v>1.1288575490500082E-3</v>
      </c>
      <c r="Y104" s="281">
        <v>2.3376780989738549E-3</v>
      </c>
      <c r="Z104" s="281"/>
      <c r="AA104" s="281">
        <v>3.0137857307842597E-3</v>
      </c>
      <c r="AB104" s="281">
        <v>1.3440340699234683E-3</v>
      </c>
      <c r="AC104" s="281"/>
      <c r="AD104" s="281">
        <v>3.2164834451727919E-3</v>
      </c>
      <c r="AE104" s="281">
        <v>1.2828136714052699E-2</v>
      </c>
      <c r="AF104" s="281">
        <v>4.0477719283777198E-2</v>
      </c>
      <c r="AG104" s="281"/>
      <c r="AH104" s="282"/>
      <c r="AI104" s="281">
        <v>-6.0376089550867297E-2</v>
      </c>
      <c r="AJ104" s="482"/>
      <c r="AK104" s="480">
        <v>35852289428099.5</v>
      </c>
      <c r="AL104" s="281">
        <v>-5.6327583531506201E-2</v>
      </c>
      <c r="AM104" s="281">
        <v>-1.9806186478856701E-2</v>
      </c>
      <c r="AN104" s="281">
        <v>-5.1712449857016583E-2</v>
      </c>
      <c r="AO104" s="281">
        <v>-7.1518636335873284E-2</v>
      </c>
      <c r="AP104" s="281">
        <v>8.5755655301259601E-2</v>
      </c>
      <c r="AQ104" s="281">
        <v>3.1122661910074336E-3</v>
      </c>
      <c r="AR104" s="281"/>
      <c r="AS104" s="281">
        <v>8.9916595189324794E-2</v>
      </c>
      <c r="AT104" s="281">
        <v>1.37828251789622E-2</v>
      </c>
      <c r="AU104" s="281">
        <v>-6.6393221908686975E-2</v>
      </c>
      <c r="AV104" s="281">
        <v>-7.1522941448320304E-2</v>
      </c>
      <c r="AW104" s="281"/>
      <c r="AX104" s="281">
        <v>2.4776007858934193E-3</v>
      </c>
      <c r="AY104" s="281"/>
      <c r="AZ104" s="281"/>
      <c r="BA104" s="281"/>
      <c r="BB104" s="281">
        <v>4.11744734783693E-3</v>
      </c>
      <c r="BC104" s="281">
        <v>-5.3622668921521302E-2</v>
      </c>
      <c r="BD104" s="281">
        <v>1.0770303017232248E-3</v>
      </c>
      <c r="BE104" s="281">
        <v>2.1462649061289923E-3</v>
      </c>
      <c r="BF104" s="281"/>
      <c r="BG104" s="281">
        <v>3.594722914083122E-3</v>
      </c>
      <c r="BH104" s="281">
        <v>1.6020466604664985E-3</v>
      </c>
      <c r="BI104" s="281"/>
      <c r="BJ104" s="281">
        <v>3.6646621651061362E-3</v>
      </c>
      <c r="BK104" s="281">
        <v>1.3935912878407499E-2</v>
      </c>
      <c r="BL104" s="281">
        <v>4.3606587144714097E-2</v>
      </c>
      <c r="BM104" s="281"/>
      <c r="BN104" s="282"/>
      <c r="BO104" s="281">
        <v>3.9198311016002104E-3</v>
      </c>
    </row>
    <row r="105" spans="2:67" s="255" customFormat="1" ht="15" customHeight="1">
      <c r="B105" s="1255" t="s">
        <v>15</v>
      </c>
      <c r="C105" s="262" t="s">
        <v>497</v>
      </c>
      <c r="D105" s="402"/>
      <c r="E105" s="481">
        <v>119320457999678</v>
      </c>
      <c r="F105" s="281">
        <v>0.110568946062372</v>
      </c>
      <c r="G105" s="281">
        <v>-5.1998040183206397E-2</v>
      </c>
      <c r="H105" s="909">
        <v>-1.50782008301262E-2</v>
      </c>
      <c r="I105" s="909">
        <v>-4.2710410847892094E-2</v>
      </c>
      <c r="J105" s="909">
        <v>-5.7788611678018298E-2</v>
      </c>
      <c r="K105" s="281">
        <v>6.1524342704766656E-4</v>
      </c>
      <c r="L105" s="281"/>
      <c r="M105" s="281">
        <v>7.3600102770044905E-4</v>
      </c>
      <c r="N105" s="281">
        <v>-5.1262039155505999E-2</v>
      </c>
      <c r="O105" s="281">
        <v>-6.1736134673956826E-2</v>
      </c>
      <c r="P105" s="281">
        <v>-6.8078060477183594E-2</v>
      </c>
      <c r="Q105" s="281"/>
      <c r="R105" s="281">
        <v>5.3395542768627747E-4</v>
      </c>
      <c r="S105" s="281"/>
      <c r="T105" s="281"/>
      <c r="U105" s="281"/>
      <c r="V105" s="281">
        <v>8.6675737333997895E-4</v>
      </c>
      <c r="W105" s="281">
        <v>-0.118473342259349</v>
      </c>
      <c r="X105" s="281">
        <v>1.4606082010233342E-4</v>
      </c>
      <c r="Y105" s="281">
        <v>3.5238019493474728E-4</v>
      </c>
      <c r="Z105" s="281"/>
      <c r="AA105" s="281">
        <v>3.5662018755603752E-4</v>
      </c>
      <c r="AB105" s="281">
        <v>2.945067972615493E-4</v>
      </c>
      <c r="AC105" s="281"/>
      <c r="AD105" s="281">
        <v>6.5207995474222383E-4</v>
      </c>
      <c r="AE105" s="281">
        <v>2.1578255430428099E-3</v>
      </c>
      <c r="AF105" s="281">
        <v>1.41490352243055E-2</v>
      </c>
      <c r="AG105" s="281"/>
      <c r="AH105" s="282"/>
      <c r="AI105" s="281">
        <v>-0.102166481492001</v>
      </c>
      <c r="AJ105" s="482"/>
      <c r="AK105" s="480">
        <v>111199709097262</v>
      </c>
      <c r="AL105" s="281">
        <v>-5.7448169829254297E-2</v>
      </c>
      <c r="AM105" s="281">
        <v>-1.8875213540251901E-2</v>
      </c>
      <c r="AN105" s="281">
        <v>-4.7887973125973926E-2</v>
      </c>
      <c r="AO105" s="281">
        <v>-6.6763186666225827E-2</v>
      </c>
      <c r="AP105" s="281">
        <v>5.5200055310805601E-2</v>
      </c>
      <c r="AQ105" s="281">
        <v>7.5969667203337342E-4</v>
      </c>
      <c r="AR105" s="281"/>
      <c r="AS105" s="281">
        <v>5.6152749808000002E-2</v>
      </c>
      <c r="AT105" s="281">
        <v>-2.0170633561505599E-2</v>
      </c>
      <c r="AU105" s="281">
        <v>-6.4396853253702688E-2</v>
      </c>
      <c r="AV105" s="281">
        <v>-7.1048138854111098E-2</v>
      </c>
      <c r="AW105" s="281"/>
      <c r="AX105" s="281">
        <v>5.6996588679275074E-4</v>
      </c>
      <c r="AY105" s="281"/>
      <c r="AZ105" s="281"/>
      <c r="BA105" s="281"/>
      <c r="BB105" s="281">
        <v>9.2162311729031298E-4</v>
      </c>
      <c r="BC105" s="281">
        <v>-9.0297149298326704E-2</v>
      </c>
      <c r="BD105" s="281">
        <v>2.5861441396955726E-4</v>
      </c>
      <c r="BE105" s="281">
        <v>4.8009614500640462E-4</v>
      </c>
      <c r="BF105" s="281"/>
      <c r="BG105" s="281">
        <v>4.4918330596108787E-4</v>
      </c>
      <c r="BH105" s="281">
        <v>3.8132092365932479E-4</v>
      </c>
      <c r="BI105" s="281"/>
      <c r="BJ105" s="281">
        <v>8.2051754738165247E-4</v>
      </c>
      <c r="BK105" s="281">
        <v>2.8707550420754699E-3</v>
      </c>
      <c r="BL105" s="281">
        <v>1.51514879564098E-2</v>
      </c>
      <c r="BM105" s="281"/>
      <c r="BN105" s="282"/>
      <c r="BO105" s="281">
        <v>-7.2274906299841901E-2</v>
      </c>
    </row>
    <row r="106" spans="2:67" s="255" customFormat="1" ht="15" customHeight="1">
      <c r="B106" s="1256" t="s">
        <v>15</v>
      </c>
      <c r="C106" s="338" t="s">
        <v>527</v>
      </c>
      <c r="D106" s="402"/>
      <c r="E106" s="474">
        <v>254485634852427</v>
      </c>
      <c r="F106" s="475">
        <v>8.2005723553337198E-2</v>
      </c>
      <c r="G106" s="475">
        <v>-4.6524018002187903E-2</v>
      </c>
      <c r="H106" s="910">
        <v>-1.42153830928536E-2</v>
      </c>
      <c r="I106" s="910">
        <v>-4.0335601473209373E-2</v>
      </c>
      <c r="J106" s="910">
        <v>-5.4550984566062971E-2</v>
      </c>
      <c r="K106" s="475">
        <v>2.355439149490891E-3</v>
      </c>
      <c r="L106" s="475"/>
      <c r="M106" s="475">
        <v>8.4175686099169696E-3</v>
      </c>
      <c r="N106" s="475">
        <v>-3.8106449392270897E-2</v>
      </c>
      <c r="O106" s="475">
        <v>-5.7640061801415815E-2</v>
      </c>
      <c r="P106" s="475">
        <v>-6.2604817732019896E-2</v>
      </c>
      <c r="Q106" s="475"/>
      <c r="R106" s="475">
        <v>3.4281886909492206E-3</v>
      </c>
      <c r="S106" s="475"/>
      <c r="T106" s="475"/>
      <c r="U106" s="475"/>
      <c r="V106" s="475">
        <v>5.3202333627449796E-3</v>
      </c>
      <c r="W106" s="475">
        <v>-9.5391033761545604E-2</v>
      </c>
      <c r="X106" s="475">
        <v>4.2778318948247232E-3</v>
      </c>
      <c r="Y106" s="475">
        <v>1.0631738762812308E-2</v>
      </c>
      <c r="Z106" s="475"/>
      <c r="AA106" s="475">
        <v>9.8767579727243732E-3</v>
      </c>
      <c r="AB106" s="475">
        <v>3.4745131144987146E-3</v>
      </c>
      <c r="AC106" s="475"/>
      <c r="AD106" s="475">
        <v>2.3245781170049807E-3</v>
      </c>
      <c r="AE106" s="475">
        <v>3.2484011788910201E-2</v>
      </c>
      <c r="AF106" s="475">
        <v>4.8856227429262697E-2</v>
      </c>
      <c r="AG106" s="475"/>
      <c r="AH106" s="475"/>
      <c r="AI106" s="475">
        <v>-1.4050794543373E-2</v>
      </c>
      <c r="AJ106" s="482"/>
      <c r="AK106" s="476">
        <v>237233967023479</v>
      </c>
      <c r="AL106" s="475">
        <v>-4.9907247287235099E-2</v>
      </c>
      <c r="AM106" s="475">
        <v>-1.5249126575105E-2</v>
      </c>
      <c r="AN106" s="475">
        <v>-4.3268808749668965E-2</v>
      </c>
      <c r="AO106" s="475">
        <v>-5.8517935324773965E-2</v>
      </c>
      <c r="AP106" s="475">
        <v>8.7969184522123003E-2</v>
      </c>
      <c r="AQ106" s="475">
        <v>2.5267268209325433E-3</v>
      </c>
      <c r="AR106" s="475"/>
      <c r="AS106" s="475">
        <v>9.6998879209126102E-2</v>
      </c>
      <c r="AT106" s="475">
        <v>3.1842505346786301E-2</v>
      </c>
      <c r="AU106" s="475">
        <v>-6.1831650435684463E-2</v>
      </c>
      <c r="AV106" s="475">
        <v>-6.7157443705254893E-2</v>
      </c>
      <c r="AW106" s="475"/>
      <c r="AX106" s="475">
        <v>3.6774867712083591E-3</v>
      </c>
      <c r="AY106" s="475"/>
      <c r="AZ106" s="475"/>
      <c r="BA106" s="475"/>
      <c r="BB106" s="475">
        <v>5.7071210411754501E-3</v>
      </c>
      <c r="BC106" s="475">
        <v>-2.9607817317293301E-2</v>
      </c>
      <c r="BD106" s="475">
        <v>4.5889160781039775E-3</v>
      </c>
      <c r="BE106" s="475">
        <v>1.1404879421721574E-2</v>
      </c>
      <c r="BF106" s="475"/>
      <c r="BG106" s="475">
        <v>1.0594996384829561E-2</v>
      </c>
      <c r="BH106" s="475">
        <v>3.7271799095227342E-3</v>
      </c>
      <c r="BI106" s="475"/>
      <c r="BJ106" s="475">
        <v>2.4936215723759532E-3</v>
      </c>
      <c r="BK106" s="475">
        <v>3.4846251008551397E-2</v>
      </c>
      <c r="BL106" s="475">
        <v>5.2409055118991299E-2</v>
      </c>
      <c r="BM106" s="477"/>
      <c r="BN106" s="477"/>
      <c r="BO106" s="475">
        <v>5.7647488810249198E-2</v>
      </c>
    </row>
    <row r="107" spans="2:67" s="255" customFormat="1" ht="15" customHeight="1">
      <c r="B107" s="1254" t="s">
        <v>279</v>
      </c>
      <c r="C107" s="262" t="s">
        <v>488</v>
      </c>
      <c r="D107" s="402"/>
      <c r="E107" s="481">
        <v>2941026214532.2798</v>
      </c>
      <c r="F107" s="281">
        <v>5.2551239161660801E-3</v>
      </c>
      <c r="G107" s="281">
        <v>-2.24307037695994E-3</v>
      </c>
      <c r="H107" s="909">
        <v>-4.7051005297484803E-4</v>
      </c>
      <c r="I107" s="909">
        <v>-1.786504406304851E-3</v>
      </c>
      <c r="J107" s="909">
        <v>-2.2570144592796992E-3</v>
      </c>
      <c r="K107" s="281">
        <v>9.1712069299897515E-4</v>
      </c>
      <c r="L107" s="281"/>
      <c r="M107" s="281">
        <v>0.18566514336933099</v>
      </c>
      <c r="N107" s="281">
        <v>0.18342207299237101</v>
      </c>
      <c r="O107" s="281">
        <v>-3.0940764098242327E-2</v>
      </c>
      <c r="P107" s="281">
        <v>-3.23519315708145E-2</v>
      </c>
      <c r="Q107" s="281"/>
      <c r="R107" s="281">
        <v>2.7085277557799069E-2</v>
      </c>
      <c r="S107" s="281"/>
      <c r="T107" s="281"/>
      <c r="U107" s="281"/>
      <c r="V107" s="281">
        <v>4.4528302671592003E-2</v>
      </c>
      <c r="W107" s="281">
        <v>0.195598444093149</v>
      </c>
      <c r="X107" s="281">
        <v>9.2087249885428435E-2</v>
      </c>
      <c r="Y107" s="281">
        <v>0.22399775441002573</v>
      </c>
      <c r="Z107" s="281"/>
      <c r="AA107" s="281">
        <v>0.16029807251014394</v>
      </c>
      <c r="AB107" s="281">
        <v>4.8200960666882189E-2</v>
      </c>
      <c r="AC107" s="281"/>
      <c r="AD107" s="281">
        <v>1.0853137750370646E-2</v>
      </c>
      <c r="AE107" s="281">
        <v>0.54325830516345197</v>
      </c>
      <c r="AF107" s="281">
        <v>0.49848636601539498</v>
      </c>
      <c r="AG107" s="281"/>
      <c r="AH107" s="282"/>
      <c r="AI107" s="281">
        <v>1.23734311527199</v>
      </c>
      <c r="AJ107" s="482"/>
      <c r="AK107" s="480">
        <v>2657910415923.77</v>
      </c>
      <c r="AL107" s="281">
        <v>-6.5065713601409701E-3</v>
      </c>
      <c r="AM107" s="281">
        <v>-5.2062793076457301E-4</v>
      </c>
      <c r="AN107" s="281">
        <v>-5.9357865192896956E-3</v>
      </c>
      <c r="AO107" s="281">
        <v>-6.4564144500542688E-3</v>
      </c>
      <c r="AP107" s="281">
        <v>0.88658271008903</v>
      </c>
      <c r="AQ107" s="281"/>
      <c r="AR107" s="281"/>
      <c r="AS107" s="281">
        <v>1.0788086550070499</v>
      </c>
      <c r="AT107" s="281">
        <v>1.07178145571615</v>
      </c>
      <c r="AU107" s="281"/>
      <c r="AV107" s="281">
        <v>-7.3013790893110997E-2</v>
      </c>
      <c r="AW107" s="281"/>
      <c r="AX107" s="281"/>
      <c r="AY107" s="281"/>
      <c r="AZ107" s="281"/>
      <c r="BA107" s="281"/>
      <c r="BB107" s="281">
        <v>5.2077936132731498E-2</v>
      </c>
      <c r="BC107" s="281">
        <v>1.0508456009557701</v>
      </c>
      <c r="BD107" s="281"/>
      <c r="BE107" s="281"/>
      <c r="BF107" s="281"/>
      <c r="BG107" s="281"/>
      <c r="BH107" s="281"/>
      <c r="BI107" s="281"/>
      <c r="BJ107" s="281"/>
      <c r="BK107" s="281">
        <v>0.57061886022363095</v>
      </c>
      <c r="BL107" s="281">
        <v>0.63927876811968498</v>
      </c>
      <c r="BM107" s="281"/>
      <c r="BN107" s="282"/>
      <c r="BO107" s="281">
        <v>2.2607432292990799</v>
      </c>
    </row>
    <row r="108" spans="2:67" s="255" customFormat="1" ht="15" customHeight="1">
      <c r="B108" s="1255" t="s">
        <v>279</v>
      </c>
      <c r="C108" s="262" t="s">
        <v>489</v>
      </c>
      <c r="D108" s="402"/>
      <c r="E108" s="481">
        <v>6631371156554.1904</v>
      </c>
      <c r="F108" s="281">
        <v>6.9354104034780196E-3</v>
      </c>
      <c r="G108" s="281">
        <v>-5.4090868674147204E-3</v>
      </c>
      <c r="H108" s="909">
        <v>-2.6475790156410199E-3</v>
      </c>
      <c r="I108" s="909">
        <v>-5.1250907460049459E-3</v>
      </c>
      <c r="J108" s="909">
        <v>-7.7726697616459662E-3</v>
      </c>
      <c r="K108" s="281">
        <v>1.1930310961678937E-3</v>
      </c>
      <c r="L108" s="281"/>
      <c r="M108" s="281">
        <v>7.3195907693605705E-2</v>
      </c>
      <c r="N108" s="281">
        <v>6.7786820826190905E-2</v>
      </c>
      <c r="O108" s="281">
        <v>-3.3530154968528188E-2</v>
      </c>
      <c r="P108" s="281">
        <v>-3.6022164231575803E-2</v>
      </c>
      <c r="Q108" s="281"/>
      <c r="R108" s="281">
        <v>1.146334503735582E-2</v>
      </c>
      <c r="S108" s="281"/>
      <c r="T108" s="281"/>
      <c r="U108" s="281"/>
      <c r="V108" s="281">
        <v>1.9452634264473901E-2</v>
      </c>
      <c r="W108" s="281">
        <v>5.1217290859089097E-2</v>
      </c>
      <c r="X108" s="281">
        <v>3.9134229799259054E-2</v>
      </c>
      <c r="Y108" s="281">
        <v>8.6530792180368424E-2</v>
      </c>
      <c r="Z108" s="281"/>
      <c r="AA108" s="281">
        <v>6.7894229533445469E-2</v>
      </c>
      <c r="AB108" s="281">
        <v>2.2805041845996118E-2</v>
      </c>
      <c r="AC108" s="281"/>
      <c r="AD108" s="281">
        <v>1.6887601960299786E-3</v>
      </c>
      <c r="AE108" s="281">
        <v>0.22423409069742301</v>
      </c>
      <c r="AF108" s="281">
        <v>0.20192693757463201</v>
      </c>
      <c r="AG108" s="281"/>
      <c r="AH108" s="282"/>
      <c r="AI108" s="281">
        <v>0.47737831913114398</v>
      </c>
      <c r="AJ108" s="482"/>
      <c r="AK108" s="480">
        <v>6269719803388.5996</v>
      </c>
      <c r="AL108" s="281">
        <v>-7.1254339823933997E-3</v>
      </c>
      <c r="AM108" s="281">
        <v>-2.4333183106132499E-4</v>
      </c>
      <c r="AN108" s="281">
        <v>-6.7052895035115386E-3</v>
      </c>
      <c r="AO108" s="281">
        <v>-6.9486213345728636E-3</v>
      </c>
      <c r="AP108" s="281">
        <v>0.200712762732906</v>
      </c>
      <c r="AQ108" s="281"/>
      <c r="AR108" s="281"/>
      <c r="AS108" s="281">
        <v>0.27600904848087399</v>
      </c>
      <c r="AT108" s="281">
        <v>0.26864028266741902</v>
      </c>
      <c r="AU108" s="281"/>
      <c r="AV108" s="281">
        <v>-4.5457309904358603E-2</v>
      </c>
      <c r="AW108" s="281"/>
      <c r="AX108" s="281"/>
      <c r="AY108" s="281"/>
      <c r="AZ108" s="281"/>
      <c r="BA108" s="281"/>
      <c r="BB108" s="281">
        <v>2.10989858452197E-2</v>
      </c>
      <c r="BC108" s="281">
        <v>0.24428195860828</v>
      </c>
      <c r="BD108" s="281"/>
      <c r="BE108" s="281"/>
      <c r="BF108" s="281"/>
      <c r="BG108" s="281"/>
      <c r="BH108" s="281"/>
      <c r="BI108" s="281"/>
      <c r="BJ108" s="281"/>
      <c r="BK108" s="281">
        <v>0.232910886389321</v>
      </c>
      <c r="BL108" s="281">
        <v>0.23571254932129099</v>
      </c>
      <c r="BM108" s="281"/>
      <c r="BN108" s="282"/>
      <c r="BO108" s="281">
        <v>0.71290539431889299</v>
      </c>
    </row>
    <row r="109" spans="2:67" s="255" customFormat="1" ht="15" customHeight="1">
      <c r="B109" s="1255" t="s">
        <v>279</v>
      </c>
      <c r="C109" s="262" t="s">
        <v>490</v>
      </c>
      <c r="D109" s="402"/>
      <c r="E109" s="481">
        <v>9479020344983.4609</v>
      </c>
      <c r="F109" s="281">
        <v>1.47708730057119E-2</v>
      </c>
      <c r="G109" s="281">
        <v>-8.9530960274205491E-3</v>
      </c>
      <c r="H109" s="909">
        <v>-6.8521077845543196E-3</v>
      </c>
      <c r="I109" s="909">
        <v>-8.7021913183101124E-3</v>
      </c>
      <c r="J109" s="909">
        <v>-1.5554299102864433E-2</v>
      </c>
      <c r="K109" s="281">
        <v>2.2189618372463467E-3</v>
      </c>
      <c r="L109" s="281"/>
      <c r="M109" s="281">
        <v>3.9547249624729899E-2</v>
      </c>
      <c r="N109" s="281">
        <v>3.0594153597309302E-2</v>
      </c>
      <c r="O109" s="281">
        <v>-3.5526860737810514E-2</v>
      </c>
      <c r="P109" s="281">
        <v>-3.8572495159853802E-2</v>
      </c>
      <c r="Q109" s="281"/>
      <c r="R109" s="281">
        <v>8.7060486261108429E-3</v>
      </c>
      <c r="S109" s="281"/>
      <c r="T109" s="281"/>
      <c r="U109" s="281"/>
      <c r="V109" s="281">
        <v>1.5628760000874199E-2</v>
      </c>
      <c r="W109" s="281">
        <v>7.6504184383294803E-3</v>
      </c>
      <c r="X109" s="281">
        <v>2.2442627733244007E-2</v>
      </c>
      <c r="Y109" s="281">
        <v>4.9805680033901623E-2</v>
      </c>
      <c r="Z109" s="281"/>
      <c r="AA109" s="281">
        <v>4.5760621458011741E-2</v>
      </c>
      <c r="AB109" s="281">
        <v>1.6030054266987136E-2</v>
      </c>
      <c r="AC109" s="281"/>
      <c r="AD109" s="281">
        <v>1.7386171145578183E-3</v>
      </c>
      <c r="AE109" s="281">
        <v>0.14020375717969399</v>
      </c>
      <c r="AF109" s="281">
        <v>0.144850073945781</v>
      </c>
      <c r="AG109" s="281"/>
      <c r="AH109" s="282"/>
      <c r="AI109" s="281">
        <v>0.29270424956380497</v>
      </c>
      <c r="AJ109" s="482"/>
      <c r="AK109" s="480">
        <v>9019897408990.0703</v>
      </c>
      <c r="AL109" s="281">
        <v>-8.9254507969957105E-3</v>
      </c>
      <c r="AM109" s="281">
        <v>-3.82038793801296E-3</v>
      </c>
      <c r="AN109" s="281">
        <v>-8.5483334686877795E-3</v>
      </c>
      <c r="AO109" s="281">
        <v>-1.236872140670074E-2</v>
      </c>
      <c r="AP109" s="281">
        <v>0.12835451122226699</v>
      </c>
      <c r="AQ109" s="281"/>
      <c r="AR109" s="281"/>
      <c r="AS109" s="281">
        <v>0.16994319413550699</v>
      </c>
      <c r="AT109" s="281">
        <v>0.15719735540049901</v>
      </c>
      <c r="AU109" s="281"/>
      <c r="AV109" s="281">
        <v>-4.6253141429150997E-2</v>
      </c>
      <c r="AW109" s="281"/>
      <c r="AX109" s="281"/>
      <c r="AY109" s="281"/>
      <c r="AZ109" s="281"/>
      <c r="BA109" s="281"/>
      <c r="BB109" s="281">
        <v>1.61923935184894E-2</v>
      </c>
      <c r="BC109" s="281">
        <v>0.12713660748983699</v>
      </c>
      <c r="BD109" s="281"/>
      <c r="BE109" s="281"/>
      <c r="BF109" s="281"/>
      <c r="BG109" s="281"/>
      <c r="BH109" s="281"/>
      <c r="BI109" s="281"/>
      <c r="BJ109" s="281"/>
      <c r="BK109" s="281">
        <v>0.14683258187790399</v>
      </c>
      <c r="BL109" s="281">
        <v>0.16478894112454701</v>
      </c>
      <c r="BM109" s="281"/>
      <c r="BN109" s="282"/>
      <c r="BO109" s="281">
        <v>0.43875813049228801</v>
      </c>
    </row>
    <row r="110" spans="2:67" s="255" customFormat="1" ht="15" customHeight="1">
      <c r="B110" s="1255" t="s">
        <v>279</v>
      </c>
      <c r="C110" s="262" t="s">
        <v>491</v>
      </c>
      <c r="D110" s="402"/>
      <c r="E110" s="481">
        <v>12571284944351.801</v>
      </c>
      <c r="F110" s="281">
        <v>1.8298899346182201E-2</v>
      </c>
      <c r="G110" s="281">
        <v>-1.14926192972511E-2</v>
      </c>
      <c r="H110" s="909">
        <v>-7.4069219770335204E-3</v>
      </c>
      <c r="I110" s="909">
        <v>-1.1256740656288299E-2</v>
      </c>
      <c r="J110" s="909">
        <v>-1.866366263332182E-2</v>
      </c>
      <c r="K110" s="281">
        <v>3.4002320836109246E-3</v>
      </c>
      <c r="L110" s="281"/>
      <c r="M110" s="281">
        <v>2.6836019706222701E-2</v>
      </c>
      <c r="N110" s="281">
        <v>1.53434004089719E-2</v>
      </c>
      <c r="O110" s="281">
        <v>-3.9663781724961107E-2</v>
      </c>
      <c r="P110" s="281">
        <v>-4.4013294892476802E-2</v>
      </c>
      <c r="Q110" s="281"/>
      <c r="R110" s="281">
        <v>6.8420679688797692E-3</v>
      </c>
      <c r="S110" s="281"/>
      <c r="T110" s="281"/>
      <c r="U110" s="281"/>
      <c r="V110" s="281">
        <v>1.25090370842221E-2</v>
      </c>
      <c r="W110" s="281">
        <v>-1.6160857399282701E-2</v>
      </c>
      <c r="X110" s="281">
        <v>1.5714361382556819E-2</v>
      </c>
      <c r="Y110" s="281">
        <v>3.1931055589491088E-2</v>
      </c>
      <c r="Z110" s="281"/>
      <c r="AA110" s="281">
        <v>3.3020404741859383E-2</v>
      </c>
      <c r="AB110" s="281">
        <v>1.2146987052341733E-2</v>
      </c>
      <c r="AC110" s="281"/>
      <c r="AD110" s="281">
        <v>1.8390423890691668E-3</v>
      </c>
      <c r="AE110" s="281">
        <v>9.8675049718089894E-2</v>
      </c>
      <c r="AF110" s="281">
        <v>0.119952106145874</v>
      </c>
      <c r="AG110" s="281"/>
      <c r="AH110" s="282"/>
      <c r="AI110" s="281">
        <v>0.202466298464681</v>
      </c>
      <c r="AJ110" s="482"/>
      <c r="AK110" s="480">
        <v>11949690157162.199</v>
      </c>
      <c r="AL110" s="281">
        <v>-1.21245918399191E-2</v>
      </c>
      <c r="AM110" s="281">
        <v>-6.8095466926996898E-3</v>
      </c>
      <c r="AN110" s="281">
        <v>-1.1528844568475943E-2</v>
      </c>
      <c r="AO110" s="281">
        <v>-1.8338391261175632E-2</v>
      </c>
      <c r="AP110" s="281">
        <v>9.1574111451227597E-2</v>
      </c>
      <c r="AQ110" s="281"/>
      <c r="AR110" s="281"/>
      <c r="AS110" s="281">
        <v>0.119320892593828</v>
      </c>
      <c r="AT110" s="281">
        <v>0.100386754061209</v>
      </c>
      <c r="AU110" s="281"/>
      <c r="AV110" s="281">
        <v>-4.7491903248519998E-2</v>
      </c>
      <c r="AW110" s="281"/>
      <c r="AX110" s="281"/>
      <c r="AY110" s="281"/>
      <c r="AZ110" s="281"/>
      <c r="BA110" s="281"/>
      <c r="BB110" s="281">
        <v>1.3125341697299399E-2</v>
      </c>
      <c r="BC110" s="281">
        <v>6.6020192509988099E-2</v>
      </c>
      <c r="BD110" s="281"/>
      <c r="BE110" s="281"/>
      <c r="BF110" s="281"/>
      <c r="BG110" s="281"/>
      <c r="BH110" s="281"/>
      <c r="BI110" s="281"/>
      <c r="BJ110" s="281"/>
      <c r="BK110" s="281">
        <v>0.10298106739026899</v>
      </c>
      <c r="BL110" s="281">
        <v>0.133794353249717</v>
      </c>
      <c r="BM110" s="281"/>
      <c r="BN110" s="282"/>
      <c r="BO110" s="281">
        <v>0.302795613149975</v>
      </c>
    </row>
    <row r="111" spans="2:67" s="255" customFormat="1" ht="15" customHeight="1">
      <c r="B111" s="1255" t="s">
        <v>279</v>
      </c>
      <c r="C111" s="262" t="s">
        <v>492</v>
      </c>
      <c r="D111" s="402"/>
      <c r="E111" s="481">
        <v>16051661303721.5</v>
      </c>
      <c r="F111" s="281">
        <v>2.6146383178939001E-2</v>
      </c>
      <c r="G111" s="281">
        <v>-1.36826002186098E-2</v>
      </c>
      <c r="H111" s="909">
        <v>-8.2008414688590908E-3</v>
      </c>
      <c r="I111" s="909">
        <v>-1.3341055077382013E-2</v>
      </c>
      <c r="J111" s="909">
        <v>-2.1541896546241106E-2</v>
      </c>
      <c r="K111" s="281">
        <v>4.0131552978298311E-3</v>
      </c>
      <c r="L111" s="281"/>
      <c r="M111" s="281">
        <v>1.8905221490398898E-2</v>
      </c>
      <c r="N111" s="281">
        <v>5.2226212717889596E-3</v>
      </c>
      <c r="O111" s="281">
        <v>-4.2151794394628329E-2</v>
      </c>
      <c r="P111" s="281">
        <v>-4.6705779916036201E-2</v>
      </c>
      <c r="Q111" s="281"/>
      <c r="R111" s="281">
        <v>5.3980340378818768E-3</v>
      </c>
      <c r="S111" s="281"/>
      <c r="T111" s="281"/>
      <c r="U111" s="281"/>
      <c r="V111" s="281">
        <v>9.9664129908690596E-3</v>
      </c>
      <c r="W111" s="281">
        <v>-3.1516745653378003E-2</v>
      </c>
      <c r="X111" s="281">
        <v>1.0690023420925109E-2</v>
      </c>
      <c r="Y111" s="281">
        <v>2.1814368046352811E-2</v>
      </c>
      <c r="Z111" s="281"/>
      <c r="AA111" s="281">
        <v>2.0126725022649124E-2</v>
      </c>
      <c r="AB111" s="281">
        <v>9.5117610846387635E-3</v>
      </c>
      <c r="AC111" s="281"/>
      <c r="AD111" s="281">
        <v>2.9421149469638351E-3</v>
      </c>
      <c r="AE111" s="281">
        <v>6.7947266643502202E-2</v>
      </c>
      <c r="AF111" s="281">
        <v>9.8478075289237799E-2</v>
      </c>
      <c r="AG111" s="281"/>
      <c r="AH111" s="282"/>
      <c r="AI111" s="281">
        <v>0.134908596279362</v>
      </c>
      <c r="AJ111" s="482"/>
      <c r="AK111" s="480">
        <v>15205862873422</v>
      </c>
      <c r="AL111" s="281">
        <v>-1.4892405757104399E-2</v>
      </c>
      <c r="AM111" s="281">
        <v>-7.2246265736268002E-3</v>
      </c>
      <c r="AN111" s="281">
        <v>-1.449527963583145E-2</v>
      </c>
      <c r="AO111" s="281">
        <v>-2.171990620945825E-2</v>
      </c>
      <c r="AP111" s="281">
        <v>0.12210792315055401</v>
      </c>
      <c r="AQ111" s="281"/>
      <c r="AR111" s="281"/>
      <c r="AS111" s="281">
        <v>0.14256172980516199</v>
      </c>
      <c r="AT111" s="281">
        <v>0.12044469747443</v>
      </c>
      <c r="AU111" s="281"/>
      <c r="AV111" s="281">
        <v>-5.3303672645215898E-2</v>
      </c>
      <c r="AW111" s="281"/>
      <c r="AX111" s="281"/>
      <c r="AY111" s="281"/>
      <c r="AZ111" s="281"/>
      <c r="BA111" s="281"/>
      <c r="BB111" s="281">
        <v>1.0674413241002901E-2</v>
      </c>
      <c r="BC111" s="281">
        <v>7.7815438070217402E-2</v>
      </c>
      <c r="BD111" s="281"/>
      <c r="BE111" s="281"/>
      <c r="BF111" s="281"/>
      <c r="BG111" s="281"/>
      <c r="BH111" s="281"/>
      <c r="BI111" s="281"/>
      <c r="BJ111" s="281"/>
      <c r="BK111" s="281">
        <v>7.1156065075449498E-2</v>
      </c>
      <c r="BL111" s="281">
        <v>0.11089345860746599</v>
      </c>
      <c r="BM111" s="281"/>
      <c r="BN111" s="282"/>
      <c r="BO111" s="281">
        <v>0.25986496175313201</v>
      </c>
    </row>
    <row r="112" spans="2:67" s="255" customFormat="1" ht="15" customHeight="1">
      <c r="B112" s="1255" t="s">
        <v>279</v>
      </c>
      <c r="C112" s="262" t="s">
        <v>493</v>
      </c>
      <c r="D112" s="402"/>
      <c r="E112" s="481">
        <v>20513811380457.199</v>
      </c>
      <c r="F112" s="281">
        <v>3.9087677798057101E-2</v>
      </c>
      <c r="G112" s="281">
        <v>-1.6349242119847601E-2</v>
      </c>
      <c r="H112" s="909">
        <v>-1.11499061809606E-2</v>
      </c>
      <c r="I112" s="909">
        <v>-1.6020261023415673E-2</v>
      </c>
      <c r="J112" s="909">
        <v>-2.7170167204376275E-2</v>
      </c>
      <c r="K112" s="281">
        <v>3.6320375603618956E-3</v>
      </c>
      <c r="L112" s="281"/>
      <c r="M112" s="281">
        <v>1.13677091482931E-2</v>
      </c>
      <c r="N112" s="281">
        <v>-4.9815329715545698E-3</v>
      </c>
      <c r="O112" s="281">
        <v>-4.6947369180464008E-2</v>
      </c>
      <c r="P112" s="281">
        <v>-5.13898912714904E-2</v>
      </c>
      <c r="Q112" s="281"/>
      <c r="R112" s="281">
        <v>4.4595056102914666E-3</v>
      </c>
      <c r="S112" s="281"/>
      <c r="T112" s="281"/>
      <c r="U112" s="281"/>
      <c r="V112" s="281">
        <v>8.5665506390369805E-3</v>
      </c>
      <c r="W112" s="281">
        <v>-4.7804873604008001E-2</v>
      </c>
      <c r="X112" s="281">
        <v>6.4084431064920814E-3</v>
      </c>
      <c r="Y112" s="281">
        <v>1.3400803968637865E-2</v>
      </c>
      <c r="Z112" s="281"/>
      <c r="AA112" s="281">
        <v>1.5707414881248556E-2</v>
      </c>
      <c r="AB112" s="281">
        <v>7.6275424103905542E-3</v>
      </c>
      <c r="AC112" s="281"/>
      <c r="AD112" s="281">
        <v>4.946943919465251E-3</v>
      </c>
      <c r="AE112" s="281">
        <v>5.0931793189053498E-2</v>
      </c>
      <c r="AF112" s="281">
        <v>8.6543823864361699E-2</v>
      </c>
      <c r="AG112" s="281"/>
      <c r="AH112" s="282"/>
      <c r="AI112" s="281">
        <v>8.96707434494073E-2</v>
      </c>
      <c r="AJ112" s="482"/>
      <c r="AK112" s="480">
        <v>19315584507543.102</v>
      </c>
      <c r="AL112" s="281">
        <v>-1.65260939775543E-2</v>
      </c>
      <c r="AM112" s="281">
        <v>-8.3430619058660702E-3</v>
      </c>
      <c r="AN112" s="281">
        <v>-1.6181557095712028E-2</v>
      </c>
      <c r="AO112" s="281">
        <v>-2.4524619001578096E-2</v>
      </c>
      <c r="AP112" s="281">
        <v>7.9687471879970606E-2</v>
      </c>
      <c r="AQ112" s="281"/>
      <c r="AR112" s="281"/>
      <c r="AS112" s="281">
        <v>9.3144669549314302E-2</v>
      </c>
      <c r="AT112" s="281">
        <v>6.8275513665893905E-2</v>
      </c>
      <c r="AU112" s="281"/>
      <c r="AV112" s="281">
        <v>-5.6796743823562E-2</v>
      </c>
      <c r="AW112" s="281"/>
      <c r="AX112" s="281"/>
      <c r="AY112" s="281"/>
      <c r="AZ112" s="281"/>
      <c r="BA112" s="281"/>
      <c r="BB112" s="281">
        <v>8.6438114230122601E-3</v>
      </c>
      <c r="BC112" s="281">
        <v>2.0122581265344299E-2</v>
      </c>
      <c r="BD112" s="281"/>
      <c r="BE112" s="281"/>
      <c r="BF112" s="281"/>
      <c r="BG112" s="281"/>
      <c r="BH112" s="281"/>
      <c r="BI112" s="281"/>
      <c r="BJ112" s="281"/>
      <c r="BK112" s="281">
        <v>5.3612631155655802E-2</v>
      </c>
      <c r="BL112" s="281">
        <v>9.0451607151536703E-2</v>
      </c>
      <c r="BM112" s="281"/>
      <c r="BN112" s="282"/>
      <c r="BO112" s="281">
        <v>0.164186819572537</v>
      </c>
    </row>
    <row r="113" spans="2:67" s="255" customFormat="1" ht="15" customHeight="1">
      <c r="B113" s="1255" t="s">
        <v>279</v>
      </c>
      <c r="C113" s="262" t="s">
        <v>494</v>
      </c>
      <c r="D113" s="402"/>
      <c r="E113" s="481">
        <v>26671184862339</v>
      </c>
      <c r="F113" s="281">
        <v>5.9100996443822502E-2</v>
      </c>
      <c r="G113" s="281">
        <v>-1.84807135510212E-2</v>
      </c>
      <c r="H113" s="909">
        <v>-1.6430778161546498E-2</v>
      </c>
      <c r="I113" s="909">
        <v>-1.811854902477927E-2</v>
      </c>
      <c r="J113" s="909">
        <v>-3.4549327186325765E-2</v>
      </c>
      <c r="K113" s="281">
        <v>3.9965905883137419E-3</v>
      </c>
      <c r="L113" s="281"/>
      <c r="M113" s="281">
        <v>8.5056041531712204E-3</v>
      </c>
      <c r="N113" s="281">
        <v>-9.9751093978498497E-3</v>
      </c>
      <c r="O113" s="281">
        <v>-4.9269491432177362E-2</v>
      </c>
      <c r="P113" s="281">
        <v>-5.5205226187963002E-2</v>
      </c>
      <c r="Q113" s="281"/>
      <c r="R113" s="281">
        <v>3.5076292831935944E-3</v>
      </c>
      <c r="S113" s="281"/>
      <c r="T113" s="281"/>
      <c r="U113" s="281"/>
      <c r="V113" s="281">
        <v>6.8680025590593802E-3</v>
      </c>
      <c r="W113" s="281">
        <v>-5.8312333026753503E-2</v>
      </c>
      <c r="X113" s="281">
        <v>4.2803002373629218E-3</v>
      </c>
      <c r="Y113" s="281">
        <v>8.1458031239256667E-3</v>
      </c>
      <c r="Z113" s="281"/>
      <c r="AA113" s="281">
        <v>9.3372176547266532E-3</v>
      </c>
      <c r="AB113" s="281">
        <v>5.4040773002947068E-3</v>
      </c>
      <c r="AC113" s="281"/>
      <c r="AD113" s="281">
        <v>2.8539127581591319E-3</v>
      </c>
      <c r="AE113" s="281">
        <v>3.2740075468592797E-2</v>
      </c>
      <c r="AF113" s="281">
        <v>7.1938367626879995E-2</v>
      </c>
      <c r="AG113" s="281"/>
      <c r="AH113" s="282"/>
      <c r="AI113" s="281">
        <v>4.63661100687194E-2</v>
      </c>
      <c r="AJ113" s="482"/>
      <c r="AK113" s="480">
        <v>25059586445003.301</v>
      </c>
      <c r="AL113" s="281">
        <v>-1.7830511358920002E-2</v>
      </c>
      <c r="AM113" s="281">
        <v>-1.33332501155422E-2</v>
      </c>
      <c r="AN113" s="281">
        <v>-1.736028983553933E-2</v>
      </c>
      <c r="AO113" s="281">
        <v>-3.0693539951081532E-2</v>
      </c>
      <c r="AP113" s="281">
        <v>9.0548879343473193E-2</v>
      </c>
      <c r="AQ113" s="281"/>
      <c r="AR113" s="281"/>
      <c r="AS113" s="281">
        <v>9.8427905209020103E-2</v>
      </c>
      <c r="AT113" s="281">
        <v>6.7264143734557802E-2</v>
      </c>
      <c r="AU113" s="281"/>
      <c r="AV113" s="281">
        <v>-5.8341265006286398E-2</v>
      </c>
      <c r="AW113" s="281"/>
      <c r="AX113" s="281"/>
      <c r="AY113" s="281"/>
      <c r="AZ113" s="281"/>
      <c r="BA113" s="281"/>
      <c r="BB113" s="281">
        <v>7.4800205829372501E-3</v>
      </c>
      <c r="BC113" s="281">
        <v>1.6402899311208599E-2</v>
      </c>
      <c r="BD113" s="281"/>
      <c r="BE113" s="281"/>
      <c r="BF113" s="281"/>
      <c r="BG113" s="281"/>
      <c r="BH113" s="281"/>
      <c r="BI113" s="281"/>
      <c r="BJ113" s="281"/>
      <c r="BK113" s="281">
        <v>3.6244151540250999E-2</v>
      </c>
      <c r="BL113" s="281">
        <v>7.7993664489968501E-2</v>
      </c>
      <c r="BM113" s="281"/>
      <c r="BN113" s="282"/>
      <c r="BO113" s="281">
        <v>0.13064071534142799</v>
      </c>
    </row>
    <row r="114" spans="2:67" s="255" customFormat="1" ht="15" customHeight="1">
      <c r="B114" s="1255" t="s">
        <v>279</v>
      </c>
      <c r="C114" s="262" t="s">
        <v>495</v>
      </c>
      <c r="D114" s="402"/>
      <c r="E114" s="481">
        <v>35309589368039.398</v>
      </c>
      <c r="F114" s="281">
        <v>5.9655132690222303E-2</v>
      </c>
      <c r="G114" s="281">
        <v>-2.0542679922319299E-2</v>
      </c>
      <c r="H114" s="909">
        <v>-1.46868596393393E-2</v>
      </c>
      <c r="I114" s="909">
        <v>-2.0002230715606788E-2</v>
      </c>
      <c r="J114" s="909">
        <v>-3.4689090354946092E-2</v>
      </c>
      <c r="K114" s="281">
        <v>2.8193536708220209E-3</v>
      </c>
      <c r="L114" s="281"/>
      <c r="M114" s="281">
        <v>4.7053482952675203E-3</v>
      </c>
      <c r="N114" s="281">
        <v>-1.5837331627051601E-2</v>
      </c>
      <c r="O114" s="281">
        <v>-5.4066246063116538E-2</v>
      </c>
      <c r="P114" s="281">
        <v>-6.0924377300878803E-2</v>
      </c>
      <c r="Q114" s="281"/>
      <c r="R114" s="281">
        <v>2.7736107356248767E-3</v>
      </c>
      <c r="S114" s="281"/>
      <c r="T114" s="281"/>
      <c r="U114" s="281"/>
      <c r="V114" s="281">
        <v>5.4469972386971301E-3</v>
      </c>
      <c r="W114" s="281">
        <v>-7.1314711689233298E-2</v>
      </c>
      <c r="X114" s="281">
        <v>2.4253303049637017E-3</v>
      </c>
      <c r="Y114" s="281">
        <v>5.9743620337888827E-3</v>
      </c>
      <c r="Z114" s="281"/>
      <c r="AA114" s="281">
        <v>5.5311954454160409E-3</v>
      </c>
      <c r="AB114" s="281">
        <v>2.272300567818672E-3</v>
      </c>
      <c r="AC114" s="281"/>
      <c r="AD114" s="281">
        <v>2.7603020772680241E-3</v>
      </c>
      <c r="AE114" s="281">
        <v>2.1426627088290299E-2</v>
      </c>
      <c r="AF114" s="281">
        <v>5.8103210978544102E-2</v>
      </c>
      <c r="AG114" s="281"/>
      <c r="AH114" s="282"/>
      <c r="AI114" s="281">
        <v>8.2151263776009103E-3</v>
      </c>
      <c r="AJ114" s="482"/>
      <c r="AK114" s="480">
        <v>33148613635627.801</v>
      </c>
      <c r="AL114" s="281">
        <v>-2.1310874949170801E-2</v>
      </c>
      <c r="AM114" s="281">
        <v>-1.5755874755372701E-2</v>
      </c>
      <c r="AN114" s="281">
        <v>-2.0678161570919625E-2</v>
      </c>
      <c r="AO114" s="281">
        <v>-3.6434036326292329E-2</v>
      </c>
      <c r="AP114" s="281">
        <v>8.8341596680884302E-2</v>
      </c>
      <c r="AQ114" s="281"/>
      <c r="AR114" s="281"/>
      <c r="AS114" s="281">
        <v>9.4064097878890099E-2</v>
      </c>
      <c r="AT114" s="281">
        <v>5.69973481743467E-2</v>
      </c>
      <c r="AU114" s="281"/>
      <c r="AV114" s="281">
        <v>-6.5797529155099302E-2</v>
      </c>
      <c r="AW114" s="281"/>
      <c r="AX114" s="281"/>
      <c r="AY114" s="281"/>
      <c r="AZ114" s="281"/>
      <c r="BA114" s="281"/>
      <c r="BB114" s="281">
        <v>5.7707065469058596E-3</v>
      </c>
      <c r="BC114" s="281">
        <v>-3.0294744338468199E-3</v>
      </c>
      <c r="BD114" s="281"/>
      <c r="BE114" s="281"/>
      <c r="BF114" s="281"/>
      <c r="BG114" s="281"/>
      <c r="BH114" s="281"/>
      <c r="BI114" s="281"/>
      <c r="BJ114" s="281"/>
      <c r="BK114" s="281">
        <v>2.35331718065683E-2</v>
      </c>
      <c r="BL114" s="281">
        <v>5.9522583200742198E-2</v>
      </c>
      <c r="BM114" s="281"/>
      <c r="BN114" s="282"/>
      <c r="BO114" s="281">
        <v>8.0026280573463698E-2</v>
      </c>
    </row>
    <row r="115" spans="2:67" s="255" customFormat="1" ht="15" customHeight="1">
      <c r="B115" s="1255" t="s">
        <v>279</v>
      </c>
      <c r="C115" s="262" t="s">
        <v>496</v>
      </c>
      <c r="D115" s="402"/>
      <c r="E115" s="481">
        <v>51789835906412.398</v>
      </c>
      <c r="F115" s="281">
        <v>9.3924632012137396E-2</v>
      </c>
      <c r="G115" s="281">
        <v>-2.1128363821724699E-2</v>
      </c>
      <c r="H115" s="909">
        <v>-1.9453166815491901E-2</v>
      </c>
      <c r="I115" s="909">
        <v>-2.0517683460081079E-2</v>
      </c>
      <c r="J115" s="909">
        <v>-3.9970850275572983E-2</v>
      </c>
      <c r="K115" s="281">
        <v>2.0070014700921341E-3</v>
      </c>
      <c r="L115" s="281"/>
      <c r="M115" s="281">
        <v>2.87111277466244E-3</v>
      </c>
      <c r="N115" s="281">
        <v>-1.8257251047062301E-2</v>
      </c>
      <c r="O115" s="281">
        <v>-5.6088063446460605E-2</v>
      </c>
      <c r="P115" s="281">
        <v>-6.3659108758488403E-2</v>
      </c>
      <c r="Q115" s="281"/>
      <c r="R115" s="281">
        <v>1.846085734864285E-3</v>
      </c>
      <c r="S115" s="281"/>
      <c r="T115" s="281"/>
      <c r="U115" s="281"/>
      <c r="V115" s="281">
        <v>3.61349820078497E-3</v>
      </c>
      <c r="W115" s="281">
        <v>-7.83028616047656E-2</v>
      </c>
      <c r="X115" s="281">
        <v>7.9078235655867795E-4</v>
      </c>
      <c r="Y115" s="281">
        <v>1.7900535849213132E-3</v>
      </c>
      <c r="Z115" s="281"/>
      <c r="AA115" s="281">
        <v>2.4716587677697361E-3</v>
      </c>
      <c r="AB115" s="281">
        <v>1.4779009089905836E-3</v>
      </c>
      <c r="AC115" s="281"/>
      <c r="AD115" s="281">
        <v>2.3526243127784102E-3</v>
      </c>
      <c r="AE115" s="281">
        <v>1.02266656611768E-2</v>
      </c>
      <c r="AF115" s="281">
        <v>4.6933509463347102E-2</v>
      </c>
      <c r="AG115" s="281"/>
      <c r="AH115" s="282"/>
      <c r="AI115" s="281">
        <v>-2.1142686480241601E-2</v>
      </c>
      <c r="AJ115" s="482"/>
      <c r="AK115" s="480">
        <v>48212956335386.297</v>
      </c>
      <c r="AL115" s="281">
        <v>-2.2774409902731E-2</v>
      </c>
      <c r="AM115" s="281">
        <v>-1.96436584593692E-2</v>
      </c>
      <c r="AN115" s="281">
        <v>-2.2102286266539341E-2</v>
      </c>
      <c r="AO115" s="281">
        <v>-4.1745944725908542E-2</v>
      </c>
      <c r="AP115" s="281">
        <v>9.0459036178889299E-2</v>
      </c>
      <c r="AQ115" s="281"/>
      <c r="AR115" s="281"/>
      <c r="AS115" s="281">
        <v>9.3474007993880004E-2</v>
      </c>
      <c r="AT115" s="281">
        <v>5.1055939631779998E-2</v>
      </c>
      <c r="AU115" s="281"/>
      <c r="AV115" s="281">
        <v>-6.86462756655455E-2</v>
      </c>
      <c r="AW115" s="281"/>
      <c r="AX115" s="281"/>
      <c r="AY115" s="281"/>
      <c r="AZ115" s="281"/>
      <c r="BA115" s="281"/>
      <c r="BB115" s="281">
        <v>3.7109924945295599E-3</v>
      </c>
      <c r="BC115" s="281">
        <v>-1.38793435392363E-2</v>
      </c>
      <c r="BD115" s="281"/>
      <c r="BE115" s="281"/>
      <c r="BF115" s="281"/>
      <c r="BG115" s="281"/>
      <c r="BH115" s="281"/>
      <c r="BI115" s="281"/>
      <c r="BJ115" s="281"/>
      <c r="BK115" s="281">
        <v>1.13247378675787E-2</v>
      </c>
      <c r="BL115" s="281">
        <v>4.4957560175996503E-2</v>
      </c>
      <c r="BM115" s="281"/>
      <c r="BN115" s="282"/>
      <c r="BO115" s="281">
        <v>4.2402954504339001E-2</v>
      </c>
    </row>
    <row r="116" spans="2:67" s="255" customFormat="1" ht="15" customHeight="1">
      <c r="B116" s="1255" t="s">
        <v>279</v>
      </c>
      <c r="C116" s="262" t="s">
        <v>497</v>
      </c>
      <c r="D116" s="402"/>
      <c r="E116" s="481">
        <v>157085807458710</v>
      </c>
      <c r="F116" s="281">
        <v>9.9428621019838098E-2</v>
      </c>
      <c r="G116" s="281">
        <v>-2.5919874152566798E-2</v>
      </c>
      <c r="H116" s="909">
        <v>-1.7529871971810999E-2</v>
      </c>
      <c r="I116" s="909">
        <v>-2.1851752024856133E-2</v>
      </c>
      <c r="J116" s="909">
        <v>-3.9381623996667128E-2</v>
      </c>
      <c r="K116" s="281">
        <v>2.9566863328635371E-4</v>
      </c>
      <c r="L116" s="281"/>
      <c r="M116" s="281">
        <v>5.1782191086227202E-4</v>
      </c>
      <c r="N116" s="281">
        <v>-2.5402052241704699E-2</v>
      </c>
      <c r="O116" s="281">
        <v>-5.377600225013713E-2</v>
      </c>
      <c r="P116" s="281">
        <v>-6.1552187007024702E-2</v>
      </c>
      <c r="Q116" s="281"/>
      <c r="R116" s="281">
        <v>4.6371361717815839E-4</v>
      </c>
      <c r="S116" s="281"/>
      <c r="T116" s="281"/>
      <c r="U116" s="281"/>
      <c r="V116" s="281">
        <v>8.7856826357006403E-4</v>
      </c>
      <c r="W116" s="281">
        <v>-8.6075670985159405E-2</v>
      </c>
      <c r="X116" s="281">
        <v>1.4055101610871751E-4</v>
      </c>
      <c r="Y116" s="281">
        <v>3.6220571580182753E-4</v>
      </c>
      <c r="Z116" s="281"/>
      <c r="AA116" s="281">
        <v>3.9074285312162203E-4</v>
      </c>
      <c r="AB116" s="281">
        <v>2.4211830005837503E-4</v>
      </c>
      <c r="AC116" s="281"/>
      <c r="AD116" s="281">
        <v>5.6031071409347658E-4</v>
      </c>
      <c r="AE116" s="281">
        <v>2.23780040717249E-3</v>
      </c>
      <c r="AF116" s="281">
        <v>1.63733511065389E-2</v>
      </c>
      <c r="AG116" s="281"/>
      <c r="AH116" s="282"/>
      <c r="AI116" s="281">
        <v>-6.74645194714482E-2</v>
      </c>
      <c r="AJ116" s="482"/>
      <c r="AK116" s="480">
        <v>147641238636676</v>
      </c>
      <c r="AL116" s="281">
        <v>-2.7950611293517998E-2</v>
      </c>
      <c r="AM116" s="281">
        <v>-2.0740261550852099E-2</v>
      </c>
      <c r="AN116" s="281">
        <v>-2.3699178667453778E-2</v>
      </c>
      <c r="AO116" s="281">
        <v>-4.4439440218305877E-2</v>
      </c>
      <c r="AP116" s="281">
        <v>4.7393326255588002E-2</v>
      </c>
      <c r="AQ116" s="281"/>
      <c r="AR116" s="281"/>
      <c r="AS116" s="281">
        <v>4.8139805244827701E-2</v>
      </c>
      <c r="AT116" s="281">
        <v>-5.5106759954248697E-4</v>
      </c>
      <c r="AU116" s="281"/>
      <c r="AV116" s="281">
        <v>-6.3141046916960597E-2</v>
      </c>
      <c r="AW116" s="281"/>
      <c r="AX116" s="281"/>
      <c r="AY116" s="281"/>
      <c r="AZ116" s="281"/>
      <c r="BA116" s="281"/>
      <c r="BB116" s="281">
        <v>9.5636566808329705E-4</v>
      </c>
      <c r="BC116" s="281">
        <v>-6.2735748848419801E-2</v>
      </c>
      <c r="BD116" s="281"/>
      <c r="BE116" s="281"/>
      <c r="BF116" s="281"/>
      <c r="BG116" s="281"/>
      <c r="BH116" s="281"/>
      <c r="BI116" s="281"/>
      <c r="BJ116" s="281"/>
      <c r="BK116" s="281">
        <v>2.8227266094969202E-3</v>
      </c>
      <c r="BL116" s="281">
        <v>1.5067023288384499E-2</v>
      </c>
      <c r="BM116" s="281"/>
      <c r="BN116" s="282"/>
      <c r="BO116" s="281">
        <v>-4.4845998950538098E-2</v>
      </c>
    </row>
    <row r="117" spans="2:67" s="255" customFormat="1" ht="15" customHeight="1">
      <c r="B117" s="1256" t="s">
        <v>279</v>
      </c>
      <c r="C117" s="338" t="s">
        <v>527</v>
      </c>
      <c r="D117" s="402"/>
      <c r="E117" s="474">
        <v>339044592940101</v>
      </c>
      <c r="F117" s="475">
        <v>7.6151898107932894E-2</v>
      </c>
      <c r="G117" s="475">
        <v>-2.1268467400144101E-2</v>
      </c>
      <c r="H117" s="910">
        <v>-1.55004877944499E-2</v>
      </c>
      <c r="I117" s="910">
        <v>-1.9144220606959486E-2</v>
      </c>
      <c r="J117" s="910">
        <v>-3.4644708401409388E-2</v>
      </c>
      <c r="K117" s="475">
        <v>1.6807345797745091E-3</v>
      </c>
      <c r="L117" s="475"/>
      <c r="M117" s="475">
        <v>8.5633524982562693E-3</v>
      </c>
      <c r="N117" s="475">
        <v>-1.27051149018877E-2</v>
      </c>
      <c r="O117" s="475">
        <v>-5.1213852696960084E-2</v>
      </c>
      <c r="P117" s="475">
        <v>-5.79461787463749E-2</v>
      </c>
      <c r="Q117" s="475"/>
      <c r="R117" s="475">
        <v>2.5432715474054757E-3</v>
      </c>
      <c r="S117" s="475"/>
      <c r="T117" s="475"/>
      <c r="U117" s="475"/>
      <c r="V117" s="475">
        <v>4.7242420481677996E-3</v>
      </c>
      <c r="W117" s="475">
        <v>-6.5927051600095002E-2</v>
      </c>
      <c r="X117" s="475">
        <v>4.4434091336805551E-3</v>
      </c>
      <c r="Y117" s="475">
        <v>9.7597703990493414E-3</v>
      </c>
      <c r="Z117" s="475"/>
      <c r="AA117" s="475">
        <v>8.9945679333074818E-3</v>
      </c>
      <c r="AB117" s="475">
        <v>3.6742414716147199E-3</v>
      </c>
      <c r="AC117" s="475"/>
      <c r="AD117" s="475">
        <v>1.8135237865528752E-3</v>
      </c>
      <c r="AE117" s="475">
        <v>3.0381255991969301E-2</v>
      </c>
      <c r="AF117" s="475">
        <v>5.3135090378182398E-2</v>
      </c>
      <c r="AG117" s="475"/>
      <c r="AH117" s="475"/>
      <c r="AI117" s="475">
        <v>1.7589294770056899E-2</v>
      </c>
      <c r="AJ117" s="482"/>
      <c r="AK117" s="476">
        <v>318481060219123</v>
      </c>
      <c r="AL117" s="475">
        <v>-2.2641719627472801E-2</v>
      </c>
      <c r="AM117" s="475">
        <v>-1.6501315874251601E-2</v>
      </c>
      <c r="AN117" s="475">
        <v>-2.0380315483678291E-2</v>
      </c>
      <c r="AO117" s="475">
        <v>-3.6881631357929892E-2</v>
      </c>
      <c r="AP117" s="475">
        <v>8.1068837430571694E-2</v>
      </c>
      <c r="AQ117" s="475"/>
      <c r="AR117" s="475"/>
      <c r="AS117" s="475">
        <v>9.0185104375853503E-2</v>
      </c>
      <c r="AT117" s="475">
        <v>5.1042068874129098E-2</v>
      </c>
      <c r="AU117" s="475"/>
      <c r="AV117" s="475">
        <v>-6.1687619891687799E-2</v>
      </c>
      <c r="AW117" s="475"/>
      <c r="AX117" s="475"/>
      <c r="AY117" s="475"/>
      <c r="AZ117" s="475"/>
      <c r="BA117" s="475"/>
      <c r="BB117" s="475">
        <v>5.0292746484501497E-3</v>
      </c>
      <c r="BC117" s="475">
        <v>-5.6162763691085501E-3</v>
      </c>
      <c r="BD117" s="475"/>
      <c r="BE117" s="475"/>
      <c r="BF117" s="475"/>
      <c r="BG117" s="475"/>
      <c r="BH117" s="475"/>
      <c r="BI117" s="475"/>
      <c r="BJ117" s="475"/>
      <c r="BK117" s="475">
        <v>3.2342898393138898E-2</v>
      </c>
      <c r="BL117" s="475">
        <v>5.6565891471572698E-2</v>
      </c>
      <c r="BM117" s="477"/>
      <c r="BN117" s="477"/>
      <c r="BO117" s="475">
        <v>8.3292513495603293E-2</v>
      </c>
    </row>
    <row r="118" spans="2:67" s="255" customFormat="1" ht="15" customHeight="1">
      <c r="B118" s="1251" t="s">
        <v>715</v>
      </c>
      <c r="C118" s="262" t="s">
        <v>488</v>
      </c>
      <c r="D118" s="402"/>
      <c r="E118" s="660"/>
      <c r="F118" s="658"/>
      <c r="G118" s="658"/>
      <c r="H118" s="700"/>
      <c r="I118" s="700"/>
      <c r="J118" s="700"/>
      <c r="K118" s="658"/>
      <c r="L118" s="658"/>
      <c r="M118" s="658"/>
      <c r="N118" s="658"/>
      <c r="O118" s="658"/>
      <c r="P118" s="658"/>
      <c r="Q118" s="658"/>
      <c r="R118" s="658"/>
      <c r="S118" s="658"/>
      <c r="T118" s="658"/>
      <c r="U118" s="658"/>
      <c r="V118" s="658"/>
      <c r="W118" s="658"/>
      <c r="X118" s="658"/>
      <c r="Y118" s="658"/>
      <c r="Z118" s="658"/>
      <c r="AA118" s="658"/>
      <c r="AB118" s="658"/>
      <c r="AC118" s="658"/>
      <c r="AD118" s="658"/>
      <c r="AE118" s="658"/>
      <c r="AF118" s="658"/>
      <c r="AG118" s="658"/>
      <c r="AH118" s="658"/>
      <c r="AI118" s="658"/>
      <c r="AJ118" s="471"/>
      <c r="AK118" s="658"/>
      <c r="AL118" s="658"/>
      <c r="AM118" s="658"/>
      <c r="AN118" s="658"/>
      <c r="AO118" s="658"/>
      <c r="AP118" s="658"/>
      <c r="AQ118" s="658"/>
      <c r="AR118" s="658"/>
      <c r="AS118" s="658"/>
      <c r="AT118" s="658"/>
      <c r="AU118" s="658"/>
      <c r="AV118" s="664"/>
      <c r="AW118" s="664"/>
      <c r="AX118" s="664"/>
      <c r="AY118" s="664"/>
      <c r="AZ118" s="664"/>
      <c r="BA118" s="664"/>
      <c r="BB118" s="658"/>
      <c r="BC118" s="658"/>
      <c r="BD118" s="658"/>
      <c r="BE118" s="658"/>
      <c r="BF118" s="658"/>
      <c r="BG118" s="658"/>
      <c r="BH118" s="658"/>
      <c r="BI118" s="658"/>
      <c r="BJ118" s="658"/>
      <c r="BK118" s="658"/>
      <c r="BL118" s="658"/>
      <c r="BM118" s="658"/>
      <c r="BN118" s="658"/>
      <c r="BO118" s="658"/>
    </row>
    <row r="119" spans="2:67" s="255" customFormat="1" ht="15" customHeight="1">
      <c r="B119" s="1252"/>
      <c r="C119" s="262" t="s">
        <v>489</v>
      </c>
      <c r="D119" s="402"/>
      <c r="E119" s="660"/>
      <c r="F119" s="658"/>
      <c r="G119" s="658"/>
      <c r="H119" s="700"/>
      <c r="I119" s="700"/>
      <c r="J119" s="700"/>
      <c r="K119" s="658"/>
      <c r="L119" s="658"/>
      <c r="M119" s="658"/>
      <c r="N119" s="658"/>
      <c r="O119" s="658"/>
      <c r="P119" s="658"/>
      <c r="Q119" s="658"/>
      <c r="R119" s="658"/>
      <c r="S119" s="658"/>
      <c r="T119" s="658"/>
      <c r="U119" s="658"/>
      <c r="V119" s="658"/>
      <c r="W119" s="658"/>
      <c r="X119" s="658"/>
      <c r="Y119" s="658"/>
      <c r="Z119" s="658"/>
      <c r="AA119" s="658"/>
      <c r="AB119" s="658"/>
      <c r="AC119" s="658"/>
      <c r="AD119" s="658"/>
      <c r="AE119" s="658"/>
      <c r="AF119" s="658"/>
      <c r="AG119" s="658"/>
      <c r="AH119" s="658"/>
      <c r="AI119" s="658"/>
      <c r="AJ119" s="471"/>
      <c r="AK119" s="658"/>
      <c r="AL119" s="658"/>
      <c r="AM119" s="658"/>
      <c r="AN119" s="658"/>
      <c r="AO119" s="658"/>
      <c r="AP119" s="658"/>
      <c r="AQ119" s="658"/>
      <c r="AR119" s="658"/>
      <c r="AS119" s="658"/>
      <c r="AT119" s="658"/>
      <c r="AU119" s="658"/>
      <c r="AV119" s="664"/>
      <c r="AW119" s="664"/>
      <c r="AX119" s="664"/>
      <c r="AY119" s="664"/>
      <c r="AZ119" s="664"/>
      <c r="BA119" s="664"/>
      <c r="BB119" s="658"/>
      <c r="BC119" s="658"/>
      <c r="BD119" s="658"/>
      <c r="BE119" s="658"/>
      <c r="BF119" s="658"/>
      <c r="BG119" s="658"/>
      <c r="BH119" s="658"/>
      <c r="BI119" s="658"/>
      <c r="BJ119" s="658"/>
      <c r="BK119" s="658"/>
      <c r="BL119" s="658"/>
      <c r="BM119" s="658"/>
      <c r="BN119" s="658"/>
      <c r="BO119" s="658"/>
    </row>
    <row r="120" spans="2:67" s="255" customFormat="1" ht="15" customHeight="1">
      <c r="B120" s="1252"/>
      <c r="C120" s="262" t="s">
        <v>490</v>
      </c>
      <c r="D120" s="402"/>
      <c r="E120" s="660"/>
      <c r="F120" s="658"/>
      <c r="G120" s="658"/>
      <c r="H120" s="700"/>
      <c r="I120" s="700"/>
      <c r="J120" s="700"/>
      <c r="K120" s="658"/>
      <c r="L120" s="658"/>
      <c r="M120" s="658"/>
      <c r="N120" s="658"/>
      <c r="O120" s="658"/>
      <c r="P120" s="658"/>
      <c r="Q120" s="658"/>
      <c r="R120" s="658"/>
      <c r="S120" s="658"/>
      <c r="T120" s="658"/>
      <c r="U120" s="658"/>
      <c r="V120" s="658"/>
      <c r="W120" s="658"/>
      <c r="X120" s="658"/>
      <c r="Y120" s="658"/>
      <c r="Z120" s="658"/>
      <c r="AA120" s="658"/>
      <c r="AB120" s="658"/>
      <c r="AC120" s="658"/>
      <c r="AD120" s="658"/>
      <c r="AE120" s="658"/>
      <c r="AF120" s="658"/>
      <c r="AG120" s="658"/>
      <c r="AH120" s="658"/>
      <c r="AI120" s="658"/>
      <c r="AJ120" s="471"/>
      <c r="AK120" s="658"/>
      <c r="AL120" s="658"/>
      <c r="AM120" s="658"/>
      <c r="AN120" s="658"/>
      <c r="AO120" s="658"/>
      <c r="AP120" s="658"/>
      <c r="AQ120" s="658"/>
      <c r="AR120" s="658"/>
      <c r="AS120" s="658"/>
      <c r="AT120" s="658"/>
      <c r="AU120" s="658"/>
      <c r="AV120" s="664"/>
      <c r="AW120" s="664"/>
      <c r="AX120" s="664"/>
      <c r="AY120" s="664"/>
      <c r="AZ120" s="664"/>
      <c r="BA120" s="664"/>
      <c r="BB120" s="658"/>
      <c r="BC120" s="658"/>
      <c r="BD120" s="658"/>
      <c r="BE120" s="658"/>
      <c r="BF120" s="658"/>
      <c r="BG120" s="658"/>
      <c r="BH120" s="658"/>
      <c r="BI120" s="658"/>
      <c r="BJ120" s="658"/>
      <c r="BK120" s="658"/>
      <c r="BL120" s="658"/>
      <c r="BM120" s="658"/>
      <c r="BN120" s="658"/>
      <c r="BO120" s="658"/>
    </row>
    <row r="121" spans="2:67" s="255" customFormat="1" ht="15" customHeight="1">
      <c r="B121" s="1252"/>
      <c r="C121" s="262" t="s">
        <v>491</v>
      </c>
      <c r="D121" s="402"/>
      <c r="E121" s="660"/>
      <c r="F121" s="658"/>
      <c r="G121" s="658"/>
      <c r="H121" s="700"/>
      <c r="I121" s="700"/>
      <c r="J121" s="700"/>
      <c r="K121" s="658"/>
      <c r="L121" s="658"/>
      <c r="M121" s="658"/>
      <c r="N121" s="658"/>
      <c r="O121" s="658"/>
      <c r="P121" s="658"/>
      <c r="Q121" s="658"/>
      <c r="R121" s="658"/>
      <c r="S121" s="658"/>
      <c r="T121" s="658"/>
      <c r="U121" s="658"/>
      <c r="V121" s="658"/>
      <c r="W121" s="658"/>
      <c r="X121" s="658"/>
      <c r="Y121" s="658"/>
      <c r="Z121" s="658"/>
      <c r="AA121" s="658"/>
      <c r="AB121" s="658"/>
      <c r="AC121" s="658"/>
      <c r="AD121" s="658"/>
      <c r="AE121" s="658"/>
      <c r="AF121" s="658"/>
      <c r="AG121" s="658"/>
      <c r="AH121" s="658"/>
      <c r="AI121" s="658"/>
      <c r="AJ121" s="471"/>
      <c r="AK121" s="658"/>
      <c r="AL121" s="658"/>
      <c r="AM121" s="658"/>
      <c r="AN121" s="658"/>
      <c r="AO121" s="658"/>
      <c r="AP121" s="658"/>
      <c r="AQ121" s="658"/>
      <c r="AR121" s="658"/>
      <c r="AS121" s="658"/>
      <c r="AT121" s="658"/>
      <c r="AU121" s="658"/>
      <c r="AV121" s="664"/>
      <c r="AW121" s="664"/>
      <c r="AX121" s="664"/>
      <c r="AY121" s="664"/>
      <c r="AZ121" s="664"/>
      <c r="BA121" s="664"/>
      <c r="BB121" s="658"/>
      <c r="BC121" s="658"/>
      <c r="BD121" s="658"/>
      <c r="BE121" s="658"/>
      <c r="BF121" s="658"/>
      <c r="BG121" s="658"/>
      <c r="BH121" s="658"/>
      <c r="BI121" s="658"/>
      <c r="BJ121" s="658"/>
      <c r="BK121" s="658"/>
      <c r="BL121" s="658"/>
      <c r="BM121" s="658"/>
      <c r="BN121" s="658"/>
      <c r="BO121" s="658"/>
    </row>
    <row r="122" spans="2:67" s="255" customFormat="1" ht="15" customHeight="1">
      <c r="B122" s="1252"/>
      <c r="C122" s="262" t="s">
        <v>492</v>
      </c>
      <c r="D122" s="402"/>
      <c r="E122" s="660"/>
      <c r="F122" s="658"/>
      <c r="G122" s="658"/>
      <c r="H122" s="700"/>
      <c r="I122" s="700"/>
      <c r="J122" s="700"/>
      <c r="K122" s="658"/>
      <c r="L122" s="658"/>
      <c r="M122" s="658"/>
      <c r="N122" s="658"/>
      <c r="O122" s="658"/>
      <c r="P122" s="658"/>
      <c r="Q122" s="658"/>
      <c r="R122" s="658"/>
      <c r="S122" s="658"/>
      <c r="T122" s="658"/>
      <c r="U122" s="658"/>
      <c r="V122" s="658"/>
      <c r="W122" s="658"/>
      <c r="X122" s="658"/>
      <c r="Y122" s="658"/>
      <c r="Z122" s="658"/>
      <c r="AA122" s="658"/>
      <c r="AB122" s="658"/>
      <c r="AC122" s="658"/>
      <c r="AD122" s="658"/>
      <c r="AE122" s="658"/>
      <c r="AF122" s="658"/>
      <c r="AG122" s="658"/>
      <c r="AH122" s="658"/>
      <c r="AI122" s="658"/>
      <c r="AJ122" s="471"/>
      <c r="AK122" s="658"/>
      <c r="AL122" s="658"/>
      <c r="AM122" s="658"/>
      <c r="AN122" s="658"/>
      <c r="AO122" s="658"/>
      <c r="AP122" s="658"/>
      <c r="AQ122" s="658"/>
      <c r="AR122" s="658"/>
      <c r="AS122" s="658"/>
      <c r="AT122" s="658"/>
      <c r="AU122" s="658"/>
      <c r="AV122" s="664"/>
      <c r="AW122" s="664"/>
      <c r="AX122" s="664"/>
      <c r="AY122" s="664"/>
      <c r="AZ122" s="664"/>
      <c r="BA122" s="664"/>
      <c r="BB122" s="658"/>
      <c r="BC122" s="658"/>
      <c r="BD122" s="658"/>
      <c r="BE122" s="658"/>
      <c r="BF122" s="658"/>
      <c r="BG122" s="658"/>
      <c r="BH122" s="658"/>
      <c r="BI122" s="658"/>
      <c r="BJ122" s="658"/>
      <c r="BK122" s="658"/>
      <c r="BL122" s="658"/>
      <c r="BM122" s="658"/>
      <c r="BN122" s="658"/>
      <c r="BO122" s="658"/>
    </row>
    <row r="123" spans="2:67" s="255" customFormat="1" ht="15" customHeight="1">
      <c r="B123" s="1252"/>
      <c r="C123" s="262" t="s">
        <v>493</v>
      </c>
      <c r="D123" s="402"/>
      <c r="E123" s="660"/>
      <c r="F123" s="658"/>
      <c r="G123" s="658"/>
      <c r="H123" s="700"/>
      <c r="I123" s="700"/>
      <c r="J123" s="700"/>
      <c r="K123" s="658"/>
      <c r="L123" s="658"/>
      <c r="M123" s="658"/>
      <c r="N123" s="658"/>
      <c r="O123" s="658"/>
      <c r="P123" s="658"/>
      <c r="Q123" s="658"/>
      <c r="R123" s="658"/>
      <c r="S123" s="658"/>
      <c r="T123" s="658"/>
      <c r="U123" s="658"/>
      <c r="V123" s="658"/>
      <c r="W123" s="658"/>
      <c r="X123" s="658"/>
      <c r="Y123" s="658"/>
      <c r="Z123" s="658"/>
      <c r="AA123" s="658"/>
      <c r="AB123" s="658"/>
      <c r="AC123" s="658"/>
      <c r="AD123" s="658"/>
      <c r="AE123" s="658"/>
      <c r="AF123" s="658"/>
      <c r="AG123" s="658"/>
      <c r="AH123" s="658"/>
      <c r="AI123" s="658"/>
      <c r="AJ123" s="471"/>
      <c r="AK123" s="658"/>
      <c r="AL123" s="658"/>
      <c r="AM123" s="658"/>
      <c r="AN123" s="658"/>
      <c r="AO123" s="658"/>
      <c r="AP123" s="658"/>
      <c r="AQ123" s="658"/>
      <c r="AR123" s="658"/>
      <c r="AS123" s="658"/>
      <c r="AT123" s="658"/>
      <c r="AU123" s="658"/>
      <c r="AV123" s="664"/>
      <c r="AW123" s="664"/>
      <c r="AX123" s="664"/>
      <c r="AY123" s="664"/>
      <c r="AZ123" s="664"/>
      <c r="BA123" s="664"/>
      <c r="BB123" s="658"/>
      <c r="BC123" s="658"/>
      <c r="BD123" s="658"/>
      <c r="BE123" s="658"/>
      <c r="BF123" s="658"/>
      <c r="BG123" s="658"/>
      <c r="BH123" s="658"/>
      <c r="BI123" s="658"/>
      <c r="BJ123" s="658"/>
      <c r="BK123" s="658"/>
      <c r="BL123" s="658"/>
      <c r="BM123" s="658"/>
      <c r="BN123" s="658"/>
      <c r="BO123" s="658"/>
    </row>
    <row r="124" spans="2:67" s="255" customFormat="1" ht="15" customHeight="1">
      <c r="B124" s="1252"/>
      <c r="C124" s="262" t="s">
        <v>494</v>
      </c>
      <c r="D124" s="402"/>
      <c r="E124" s="660"/>
      <c r="F124" s="658"/>
      <c r="G124" s="658"/>
      <c r="H124" s="700"/>
      <c r="I124" s="700"/>
      <c r="J124" s="700"/>
      <c r="K124" s="658"/>
      <c r="L124" s="658"/>
      <c r="M124" s="658"/>
      <c r="N124" s="658"/>
      <c r="O124" s="658"/>
      <c r="P124" s="658"/>
      <c r="Q124" s="658"/>
      <c r="R124" s="658"/>
      <c r="S124" s="658"/>
      <c r="T124" s="658"/>
      <c r="U124" s="658"/>
      <c r="V124" s="658"/>
      <c r="W124" s="658"/>
      <c r="X124" s="658"/>
      <c r="Y124" s="658"/>
      <c r="Z124" s="658"/>
      <c r="AA124" s="658"/>
      <c r="AB124" s="658"/>
      <c r="AC124" s="658"/>
      <c r="AD124" s="658"/>
      <c r="AE124" s="658"/>
      <c r="AF124" s="658"/>
      <c r="AG124" s="658"/>
      <c r="AH124" s="658"/>
      <c r="AI124" s="658"/>
      <c r="AJ124" s="471"/>
      <c r="AK124" s="658"/>
      <c r="AL124" s="658"/>
      <c r="AM124" s="658"/>
      <c r="AN124" s="658"/>
      <c r="AO124" s="658"/>
      <c r="AP124" s="658"/>
      <c r="AQ124" s="658"/>
      <c r="AR124" s="658"/>
      <c r="AS124" s="658"/>
      <c r="AT124" s="658"/>
      <c r="AU124" s="658"/>
      <c r="AV124" s="664"/>
      <c r="AW124" s="664"/>
      <c r="AX124" s="664"/>
      <c r="AY124" s="664"/>
      <c r="AZ124" s="664"/>
      <c r="BA124" s="664"/>
      <c r="BB124" s="658"/>
      <c r="BC124" s="658"/>
      <c r="BD124" s="658"/>
      <c r="BE124" s="658"/>
      <c r="BF124" s="658"/>
      <c r="BG124" s="658"/>
      <c r="BH124" s="658"/>
      <c r="BI124" s="658"/>
      <c r="BJ124" s="658"/>
      <c r="BK124" s="658"/>
      <c r="BL124" s="658"/>
      <c r="BM124" s="658"/>
      <c r="BN124" s="658"/>
      <c r="BO124" s="658"/>
    </row>
    <row r="125" spans="2:67" s="255" customFormat="1" ht="15" customHeight="1">
      <c r="B125" s="1252"/>
      <c r="C125" s="262" t="s">
        <v>495</v>
      </c>
      <c r="D125" s="402"/>
      <c r="E125" s="660"/>
      <c r="F125" s="658"/>
      <c r="G125" s="658"/>
      <c r="H125" s="700"/>
      <c r="I125" s="700"/>
      <c r="J125" s="700"/>
      <c r="K125" s="658"/>
      <c r="L125" s="658"/>
      <c r="M125" s="658"/>
      <c r="N125" s="658"/>
      <c r="O125" s="658"/>
      <c r="P125" s="658"/>
      <c r="Q125" s="658"/>
      <c r="R125" s="658"/>
      <c r="S125" s="658"/>
      <c r="T125" s="658"/>
      <c r="U125" s="658"/>
      <c r="V125" s="658"/>
      <c r="W125" s="658"/>
      <c r="X125" s="658"/>
      <c r="Y125" s="658"/>
      <c r="Z125" s="658"/>
      <c r="AA125" s="658"/>
      <c r="AB125" s="658"/>
      <c r="AC125" s="658"/>
      <c r="AD125" s="658"/>
      <c r="AE125" s="658"/>
      <c r="AF125" s="658"/>
      <c r="AG125" s="658"/>
      <c r="AH125" s="658"/>
      <c r="AI125" s="658"/>
      <c r="AJ125" s="471"/>
      <c r="AK125" s="658"/>
      <c r="AL125" s="658"/>
      <c r="AM125" s="658"/>
      <c r="AN125" s="658"/>
      <c r="AO125" s="658"/>
      <c r="AP125" s="658"/>
      <c r="AQ125" s="658"/>
      <c r="AR125" s="658"/>
      <c r="AS125" s="658"/>
      <c r="AT125" s="658"/>
      <c r="AU125" s="658"/>
      <c r="AV125" s="664"/>
      <c r="AW125" s="664"/>
      <c r="AX125" s="664"/>
      <c r="AY125" s="664"/>
      <c r="AZ125" s="664"/>
      <c r="BA125" s="664"/>
      <c r="BB125" s="658"/>
      <c r="BC125" s="658"/>
      <c r="BD125" s="658"/>
      <c r="BE125" s="658"/>
      <c r="BF125" s="658"/>
      <c r="BG125" s="658"/>
      <c r="BH125" s="658"/>
      <c r="BI125" s="658"/>
      <c r="BJ125" s="658"/>
      <c r="BK125" s="658"/>
      <c r="BL125" s="658"/>
      <c r="BM125" s="658"/>
      <c r="BN125" s="658"/>
      <c r="BO125" s="658"/>
    </row>
    <row r="126" spans="2:67" s="255" customFormat="1" ht="15" customHeight="1">
      <c r="B126" s="1252"/>
      <c r="C126" s="262" t="s">
        <v>496</v>
      </c>
      <c r="D126" s="402"/>
      <c r="E126" s="660"/>
      <c r="F126" s="658"/>
      <c r="G126" s="658"/>
      <c r="H126" s="700"/>
      <c r="I126" s="700"/>
      <c r="J126" s="700"/>
      <c r="K126" s="658"/>
      <c r="L126" s="658"/>
      <c r="M126" s="658"/>
      <c r="N126" s="658"/>
      <c r="O126" s="658"/>
      <c r="P126" s="658"/>
      <c r="Q126" s="658"/>
      <c r="R126" s="658"/>
      <c r="S126" s="658"/>
      <c r="T126" s="658"/>
      <c r="U126" s="658"/>
      <c r="V126" s="658"/>
      <c r="W126" s="658"/>
      <c r="X126" s="658"/>
      <c r="Y126" s="658"/>
      <c r="Z126" s="658"/>
      <c r="AA126" s="658"/>
      <c r="AB126" s="658"/>
      <c r="AC126" s="658"/>
      <c r="AD126" s="658"/>
      <c r="AE126" s="658"/>
      <c r="AF126" s="658"/>
      <c r="AG126" s="658"/>
      <c r="AH126" s="658"/>
      <c r="AI126" s="658"/>
      <c r="AJ126" s="471"/>
      <c r="AK126" s="658"/>
      <c r="AL126" s="658"/>
      <c r="AM126" s="658"/>
      <c r="AN126" s="658"/>
      <c r="AO126" s="658"/>
      <c r="AP126" s="658"/>
      <c r="AQ126" s="658"/>
      <c r="AR126" s="658"/>
      <c r="AS126" s="658"/>
      <c r="AT126" s="658"/>
      <c r="AU126" s="658"/>
      <c r="AV126" s="664"/>
      <c r="AW126" s="664"/>
      <c r="AX126" s="664"/>
      <c r="AY126" s="664"/>
      <c r="AZ126" s="664"/>
      <c r="BA126" s="664"/>
      <c r="BB126" s="658"/>
      <c r="BC126" s="658"/>
      <c r="BD126" s="658"/>
      <c r="BE126" s="658"/>
      <c r="BF126" s="658"/>
      <c r="BG126" s="658"/>
      <c r="BH126" s="658"/>
      <c r="BI126" s="658"/>
      <c r="BJ126" s="658"/>
      <c r="BK126" s="658"/>
      <c r="BL126" s="658"/>
      <c r="BM126" s="658"/>
      <c r="BN126" s="658"/>
      <c r="BO126" s="658"/>
    </row>
    <row r="127" spans="2:67" s="255" customFormat="1" ht="15" customHeight="1">
      <c r="B127" s="1252"/>
      <c r="C127" s="262" t="s">
        <v>497</v>
      </c>
      <c r="D127" s="402"/>
      <c r="E127" s="660"/>
      <c r="F127" s="658"/>
      <c r="G127" s="658"/>
      <c r="H127" s="700"/>
      <c r="I127" s="700"/>
      <c r="J127" s="700"/>
      <c r="K127" s="658"/>
      <c r="L127" s="658"/>
      <c r="M127" s="658"/>
      <c r="N127" s="658"/>
      <c r="O127" s="658"/>
      <c r="P127" s="658"/>
      <c r="Q127" s="658"/>
      <c r="R127" s="658"/>
      <c r="S127" s="658"/>
      <c r="T127" s="658"/>
      <c r="U127" s="658"/>
      <c r="V127" s="658"/>
      <c r="W127" s="658"/>
      <c r="X127" s="658"/>
      <c r="Y127" s="658"/>
      <c r="Z127" s="658"/>
      <c r="AA127" s="658"/>
      <c r="AB127" s="658"/>
      <c r="AC127" s="658"/>
      <c r="AD127" s="658"/>
      <c r="AE127" s="658"/>
      <c r="AF127" s="658"/>
      <c r="AG127" s="658"/>
      <c r="AH127" s="658"/>
      <c r="AI127" s="658"/>
      <c r="AJ127" s="471"/>
      <c r="AK127" s="658"/>
      <c r="AL127" s="658"/>
      <c r="AM127" s="658"/>
      <c r="AN127" s="658"/>
      <c r="AO127" s="658"/>
      <c r="AP127" s="658"/>
      <c r="AQ127" s="658"/>
      <c r="AR127" s="658"/>
      <c r="AS127" s="658"/>
      <c r="AT127" s="658"/>
      <c r="AU127" s="658"/>
      <c r="AV127" s="664"/>
      <c r="AW127" s="664"/>
      <c r="AX127" s="664"/>
      <c r="AY127" s="664"/>
      <c r="AZ127" s="664"/>
      <c r="BA127" s="664"/>
      <c r="BB127" s="658"/>
      <c r="BC127" s="658"/>
      <c r="BD127" s="658"/>
      <c r="BE127" s="658"/>
      <c r="BF127" s="658"/>
      <c r="BG127" s="658"/>
      <c r="BH127" s="658"/>
      <c r="BI127" s="658"/>
      <c r="BJ127" s="658"/>
      <c r="BK127" s="658"/>
      <c r="BL127" s="658"/>
      <c r="BM127" s="658"/>
      <c r="BN127" s="658"/>
      <c r="BO127" s="658"/>
    </row>
    <row r="128" spans="2:67" s="255" customFormat="1" ht="15" customHeight="1">
      <c r="B128" s="1253"/>
      <c r="C128" s="338" t="s">
        <v>527</v>
      </c>
      <c r="D128" s="402"/>
      <c r="E128" s="661"/>
      <c r="F128" s="662"/>
      <c r="G128" s="662"/>
      <c r="H128" s="908"/>
      <c r="I128" s="908"/>
      <c r="J128" s="908"/>
      <c r="K128" s="662"/>
      <c r="L128" s="662"/>
      <c r="M128" s="662"/>
      <c r="N128" s="662"/>
      <c r="O128" s="662"/>
      <c r="P128" s="662"/>
      <c r="Q128" s="662"/>
      <c r="R128" s="662"/>
      <c r="S128" s="662"/>
      <c r="T128" s="662"/>
      <c r="U128" s="662"/>
      <c r="V128" s="662"/>
      <c r="W128" s="662"/>
      <c r="X128" s="662"/>
      <c r="Y128" s="662"/>
      <c r="Z128" s="662"/>
      <c r="AA128" s="662"/>
      <c r="AB128" s="662"/>
      <c r="AC128" s="662"/>
      <c r="AD128" s="662"/>
      <c r="AE128" s="662"/>
      <c r="AF128" s="662"/>
      <c r="AG128" s="662"/>
      <c r="AH128" s="662"/>
      <c r="AI128" s="662"/>
      <c r="AJ128" s="471"/>
      <c r="AK128" s="663"/>
      <c r="AL128" s="662"/>
      <c r="AM128" s="662"/>
      <c r="AN128" s="662"/>
      <c r="AO128" s="662"/>
      <c r="AP128" s="662"/>
      <c r="AQ128" s="662"/>
      <c r="AR128" s="662"/>
      <c r="AS128" s="662"/>
      <c r="AT128" s="662"/>
      <c r="AU128" s="662"/>
      <c r="AV128" s="662"/>
      <c r="AW128" s="662"/>
      <c r="AX128" s="662"/>
      <c r="AY128" s="662"/>
      <c r="AZ128" s="662"/>
      <c r="BA128" s="662"/>
      <c r="BB128" s="662"/>
      <c r="BC128" s="662"/>
      <c r="BD128" s="662"/>
      <c r="BE128" s="662"/>
      <c r="BF128" s="662"/>
      <c r="BG128" s="662"/>
      <c r="BH128" s="662"/>
      <c r="BI128" s="662"/>
      <c r="BJ128" s="662"/>
      <c r="BK128" s="662"/>
      <c r="BL128" s="662"/>
      <c r="BM128" s="662"/>
      <c r="BN128" s="665"/>
      <c r="BO128" s="662"/>
    </row>
    <row r="129" spans="2:67" s="255" customFormat="1" ht="15" customHeight="1">
      <c r="B129" s="1252" t="s">
        <v>16</v>
      </c>
      <c r="C129" s="262" t="s">
        <v>488</v>
      </c>
      <c r="D129" s="402"/>
      <c r="E129" s="481">
        <v>162772137275.45499</v>
      </c>
      <c r="F129" s="281"/>
      <c r="G129" s="281">
        <v>-3.1262336306944603E-2</v>
      </c>
      <c r="H129" s="909"/>
      <c r="I129" s="909"/>
      <c r="J129" s="909"/>
      <c r="K129" s="281"/>
      <c r="L129" s="281"/>
      <c r="M129" s="281">
        <v>0.31971729505628099</v>
      </c>
      <c r="N129" s="281">
        <v>0.28917427915882299</v>
      </c>
      <c r="O129" s="281"/>
      <c r="P129" s="281">
        <v>-0.11289407024215201</v>
      </c>
      <c r="Q129" s="281"/>
      <c r="R129" s="281"/>
      <c r="S129" s="281"/>
      <c r="T129" s="281"/>
      <c r="U129" s="281"/>
      <c r="V129" s="281"/>
      <c r="W129" s="281">
        <v>0.184070954925103</v>
      </c>
      <c r="X129" s="281"/>
      <c r="Y129" s="281"/>
      <c r="Z129" s="281"/>
      <c r="AA129" s="281"/>
      <c r="AB129" s="281"/>
      <c r="AC129" s="281"/>
      <c r="AD129" s="281"/>
      <c r="AE129" s="281">
        <v>0.91176249749094396</v>
      </c>
      <c r="AF129" s="281">
        <v>0.78387772388192301</v>
      </c>
      <c r="AG129" s="281">
        <v>0.49629239687735699</v>
      </c>
      <c r="AH129" s="282"/>
      <c r="AI129" s="281">
        <v>2.3675121304140401</v>
      </c>
      <c r="AJ129" s="482"/>
      <c r="AK129" s="480">
        <v>137401945137.429</v>
      </c>
      <c r="AL129" s="281">
        <v>-2.24492301283119E-2</v>
      </c>
      <c r="AM129" s="281">
        <v>-0.107018957495067</v>
      </c>
      <c r="AN129" s="281"/>
      <c r="AO129" s="281">
        <v>-0.107018957495067</v>
      </c>
      <c r="AP129" s="281">
        <v>0.60616502580847398</v>
      </c>
      <c r="AQ129" s="281"/>
      <c r="AR129" s="281"/>
      <c r="AS129" s="281">
        <v>0.97936589921439399</v>
      </c>
      <c r="AT129" s="281">
        <v>0.85074984887569205</v>
      </c>
      <c r="AU129" s="281"/>
      <c r="AV129" s="281">
        <v>-0.18796714217852201</v>
      </c>
      <c r="AW129" s="281"/>
      <c r="AX129" s="281"/>
      <c r="AY129" s="281"/>
      <c r="AZ129" s="281"/>
      <c r="BA129" s="281"/>
      <c r="BB129" s="281"/>
      <c r="BC129" s="281">
        <v>0.67205862034066099</v>
      </c>
      <c r="BD129" s="281"/>
      <c r="BE129" s="281"/>
      <c r="BF129" s="281"/>
      <c r="BG129" s="281"/>
      <c r="BH129" s="281"/>
      <c r="BI129" s="281"/>
      <c r="BJ129" s="281"/>
      <c r="BK129" s="281">
        <v>0.97727008475018795</v>
      </c>
      <c r="BL129" s="281">
        <v>0.98935914236693101</v>
      </c>
      <c r="BM129" s="281">
        <v>0.58756407893813201</v>
      </c>
      <c r="BN129" s="282"/>
      <c r="BO129" s="281">
        <v>3.2161459378365902</v>
      </c>
    </row>
    <row r="130" spans="2:67" s="255" customFormat="1" ht="15" customHeight="1">
      <c r="B130" s="1257" t="s">
        <v>16</v>
      </c>
      <c r="C130" s="262" t="s">
        <v>489</v>
      </c>
      <c r="D130" s="402"/>
      <c r="E130" s="481">
        <v>356584185567.966</v>
      </c>
      <c r="F130" s="281"/>
      <c r="G130" s="281">
        <v>-4.1971802004548302E-2</v>
      </c>
      <c r="H130" s="909"/>
      <c r="I130" s="909"/>
      <c r="J130" s="909"/>
      <c r="K130" s="281"/>
      <c r="L130" s="281"/>
      <c r="M130" s="281">
        <v>9.0657993012569105E-2</v>
      </c>
      <c r="N130" s="281">
        <v>4.8686191008020303E-2</v>
      </c>
      <c r="O130" s="281"/>
      <c r="P130" s="281">
        <v>-0.101495235041535</v>
      </c>
      <c r="Q130" s="281"/>
      <c r="R130" s="281"/>
      <c r="S130" s="281"/>
      <c r="T130" s="281"/>
      <c r="U130" s="281"/>
      <c r="V130" s="281"/>
      <c r="W130" s="281">
        <v>-5.28090440335168E-2</v>
      </c>
      <c r="X130" s="281"/>
      <c r="Y130" s="281"/>
      <c r="Z130" s="281"/>
      <c r="AA130" s="281"/>
      <c r="AB130" s="281"/>
      <c r="AC130" s="281"/>
      <c r="AD130" s="281"/>
      <c r="AE130" s="281">
        <v>0.422372456465476</v>
      </c>
      <c r="AF130" s="281">
        <v>0.34376902114834501</v>
      </c>
      <c r="AG130" s="281">
        <v>0.214567717555256</v>
      </c>
      <c r="AH130" s="282"/>
      <c r="AI130" s="281">
        <v>0.92790015113556101</v>
      </c>
      <c r="AJ130" s="482"/>
      <c r="AK130" s="480">
        <v>320438870662.39801</v>
      </c>
      <c r="AL130" s="281">
        <v>-1.03598645664102E-2</v>
      </c>
      <c r="AM130" s="281">
        <v>-7.26200771679998E-2</v>
      </c>
      <c r="AN130" s="281"/>
      <c r="AO130" s="281">
        <v>-7.26200771679998E-2</v>
      </c>
      <c r="AP130" s="281">
        <v>0.216184068421515</v>
      </c>
      <c r="AQ130" s="281"/>
      <c r="AR130" s="281"/>
      <c r="AS130" s="281">
        <v>0.31435951570443099</v>
      </c>
      <c r="AT130" s="281">
        <v>0.23137957397002101</v>
      </c>
      <c r="AU130" s="281"/>
      <c r="AV130" s="281">
        <v>-0.110544149750882</v>
      </c>
      <c r="AW130" s="281"/>
      <c r="AX130" s="281"/>
      <c r="AY130" s="281"/>
      <c r="AZ130" s="281"/>
      <c r="BA130" s="281"/>
      <c r="BB130" s="281"/>
      <c r="BC130" s="281">
        <v>0.120835424219139</v>
      </c>
      <c r="BD130" s="281"/>
      <c r="BE130" s="281"/>
      <c r="BF130" s="281"/>
      <c r="BG130" s="281"/>
      <c r="BH130" s="281"/>
      <c r="BI130" s="281"/>
      <c r="BJ130" s="281"/>
      <c r="BK130" s="281">
        <v>0.45253730313044499</v>
      </c>
      <c r="BL130" s="281">
        <v>0.38749926026418002</v>
      </c>
      <c r="BM130" s="281">
        <v>0.23027155345570499</v>
      </c>
      <c r="BN130" s="282"/>
      <c r="BO130" s="281">
        <v>1.19114354106947</v>
      </c>
    </row>
    <row r="131" spans="2:67" s="255" customFormat="1" ht="15" customHeight="1">
      <c r="B131" s="1257" t="s">
        <v>16</v>
      </c>
      <c r="C131" s="262" t="s">
        <v>490</v>
      </c>
      <c r="D131" s="402"/>
      <c r="E131" s="481">
        <v>503133491781.51703</v>
      </c>
      <c r="F131" s="281"/>
      <c r="G131" s="281">
        <v>-4.9613331937737398E-2</v>
      </c>
      <c r="H131" s="909"/>
      <c r="I131" s="909"/>
      <c r="J131" s="909"/>
      <c r="K131" s="281"/>
      <c r="L131" s="281"/>
      <c r="M131" s="281">
        <v>5.2866937495919399E-2</v>
      </c>
      <c r="N131" s="281">
        <v>3.2536055581853201E-3</v>
      </c>
      <c r="O131" s="281"/>
      <c r="P131" s="281">
        <v>-0.122838945115813</v>
      </c>
      <c r="Q131" s="281"/>
      <c r="R131" s="281"/>
      <c r="S131" s="281"/>
      <c r="T131" s="281"/>
      <c r="U131" s="281"/>
      <c r="V131" s="281"/>
      <c r="W131" s="281">
        <v>-0.119585339557631</v>
      </c>
      <c r="X131" s="281"/>
      <c r="Y131" s="281"/>
      <c r="Z131" s="281"/>
      <c r="AA131" s="281"/>
      <c r="AB131" s="281"/>
      <c r="AC131" s="281"/>
      <c r="AD131" s="281"/>
      <c r="AE131" s="281">
        <v>0.27451538218219201</v>
      </c>
      <c r="AF131" s="281">
        <v>0.25000195061605501</v>
      </c>
      <c r="AG131" s="281">
        <v>0.151010342278042</v>
      </c>
      <c r="AH131" s="282"/>
      <c r="AI131" s="281">
        <v>0.55594233551866301</v>
      </c>
      <c r="AJ131" s="482"/>
      <c r="AK131" s="480">
        <v>463095828763.77802</v>
      </c>
      <c r="AL131" s="281">
        <v>-1.6073017003209299E-2</v>
      </c>
      <c r="AM131" s="281">
        <v>-7.2097707967387306E-2</v>
      </c>
      <c r="AN131" s="281"/>
      <c r="AO131" s="281">
        <v>-7.2097707967387306E-2</v>
      </c>
      <c r="AP131" s="281">
        <v>0.14731569315460699</v>
      </c>
      <c r="AQ131" s="281"/>
      <c r="AR131" s="281"/>
      <c r="AS131" s="281">
        <v>0.20379443133615999</v>
      </c>
      <c r="AT131" s="281">
        <v>0.115623706365564</v>
      </c>
      <c r="AU131" s="281"/>
      <c r="AV131" s="281">
        <v>-0.13580259854429699</v>
      </c>
      <c r="AW131" s="281"/>
      <c r="AX131" s="281"/>
      <c r="AY131" s="281"/>
      <c r="AZ131" s="281"/>
      <c r="BA131" s="281"/>
      <c r="BB131" s="281"/>
      <c r="BC131" s="281">
        <v>-2.01788921787346E-2</v>
      </c>
      <c r="BD131" s="281"/>
      <c r="BE131" s="281"/>
      <c r="BF131" s="281"/>
      <c r="BG131" s="281"/>
      <c r="BH131" s="281"/>
      <c r="BI131" s="281"/>
      <c r="BJ131" s="281"/>
      <c r="BK131" s="281">
        <v>0.31366996492900401</v>
      </c>
      <c r="BL131" s="281">
        <v>0.27529810739641403</v>
      </c>
      <c r="BM131" s="281">
        <v>0.15260478337362399</v>
      </c>
      <c r="BN131" s="282"/>
      <c r="BO131" s="281">
        <v>0.72139396352031104</v>
      </c>
    </row>
    <row r="132" spans="2:67" s="255" customFormat="1" ht="15" customHeight="1">
      <c r="B132" s="1257" t="s">
        <v>16</v>
      </c>
      <c r="C132" s="262" t="s">
        <v>491</v>
      </c>
      <c r="D132" s="402"/>
      <c r="E132" s="481">
        <v>636295356718.18896</v>
      </c>
      <c r="F132" s="281"/>
      <c r="G132" s="281">
        <v>-4.6082736060627502E-2</v>
      </c>
      <c r="H132" s="909"/>
      <c r="I132" s="909"/>
      <c r="J132" s="909"/>
      <c r="K132" s="281"/>
      <c r="L132" s="281"/>
      <c r="M132" s="281">
        <v>2.75318909249112E-2</v>
      </c>
      <c r="N132" s="281">
        <v>-1.8550845135717899E-2</v>
      </c>
      <c r="O132" s="281"/>
      <c r="P132" s="281">
        <v>-9.8717574261232593E-2</v>
      </c>
      <c r="Q132" s="281"/>
      <c r="R132" s="281"/>
      <c r="S132" s="281"/>
      <c r="T132" s="281"/>
      <c r="U132" s="281"/>
      <c r="V132" s="281"/>
      <c r="W132" s="281">
        <v>-0.117268419396951</v>
      </c>
      <c r="X132" s="281"/>
      <c r="Y132" s="281"/>
      <c r="Z132" s="281"/>
      <c r="AA132" s="281"/>
      <c r="AB132" s="281"/>
      <c r="AC132" s="281"/>
      <c r="AD132" s="281"/>
      <c r="AE132" s="281">
        <v>0.19671799600307199</v>
      </c>
      <c r="AF132" s="281">
        <v>0.174618311360249</v>
      </c>
      <c r="AG132" s="281">
        <v>0.100275075436128</v>
      </c>
      <c r="AH132" s="282"/>
      <c r="AI132" s="281">
        <v>0.35434296340249799</v>
      </c>
      <c r="AJ132" s="482"/>
      <c r="AK132" s="480">
        <v>597601441492.75806</v>
      </c>
      <c r="AL132" s="281">
        <v>-1.0587188357288399E-2</v>
      </c>
      <c r="AM132" s="281">
        <v>-6.3414636074775904E-2</v>
      </c>
      <c r="AN132" s="281"/>
      <c r="AO132" s="281">
        <v>-6.3414636074775904E-2</v>
      </c>
      <c r="AP132" s="281">
        <v>7.8644876395701696E-2</v>
      </c>
      <c r="AQ132" s="281"/>
      <c r="AR132" s="281"/>
      <c r="AS132" s="281">
        <v>0.10915115309548699</v>
      </c>
      <c r="AT132" s="281">
        <v>3.5149328663424802E-2</v>
      </c>
      <c r="AU132" s="281"/>
      <c r="AV132" s="281">
        <v>-0.111477368595815</v>
      </c>
      <c r="AW132" s="281"/>
      <c r="AX132" s="281"/>
      <c r="AY132" s="281"/>
      <c r="AZ132" s="281"/>
      <c r="BA132" s="281"/>
      <c r="BB132" s="281"/>
      <c r="BC132" s="281">
        <v>-7.6328039932391706E-2</v>
      </c>
      <c r="BD132" s="281"/>
      <c r="BE132" s="281"/>
      <c r="BF132" s="281"/>
      <c r="BG132" s="281"/>
      <c r="BH132" s="281"/>
      <c r="BI132" s="281"/>
      <c r="BJ132" s="281"/>
      <c r="BK132" s="281">
        <v>0.20422564017011699</v>
      </c>
      <c r="BL132" s="281">
        <v>0.194231094859139</v>
      </c>
      <c r="BM132" s="281">
        <v>0.113504841341314</v>
      </c>
      <c r="BN132" s="282"/>
      <c r="BO132" s="281">
        <v>0.43563353643817798</v>
      </c>
    </row>
    <row r="133" spans="2:67" s="255" customFormat="1" ht="15" customHeight="1">
      <c r="B133" s="1257" t="s">
        <v>16</v>
      </c>
      <c r="C133" s="262" t="s">
        <v>492</v>
      </c>
      <c r="D133" s="402"/>
      <c r="E133" s="481">
        <v>795873414381.19104</v>
      </c>
      <c r="F133" s="281"/>
      <c r="G133" s="281">
        <v>-4.1857235456478202E-2</v>
      </c>
      <c r="H133" s="909"/>
      <c r="I133" s="909"/>
      <c r="J133" s="909"/>
      <c r="K133" s="281"/>
      <c r="L133" s="281"/>
      <c r="M133" s="281">
        <v>2.0120187369633301E-2</v>
      </c>
      <c r="N133" s="281">
        <v>-2.1737048086843E-2</v>
      </c>
      <c r="O133" s="281"/>
      <c r="P133" s="281">
        <v>-8.0984056862826601E-2</v>
      </c>
      <c r="Q133" s="281"/>
      <c r="R133" s="281"/>
      <c r="S133" s="281"/>
      <c r="T133" s="281"/>
      <c r="U133" s="281"/>
      <c r="V133" s="281"/>
      <c r="W133" s="281">
        <v>-0.102721104949672</v>
      </c>
      <c r="X133" s="281"/>
      <c r="Y133" s="281"/>
      <c r="Z133" s="281"/>
      <c r="AA133" s="281"/>
      <c r="AB133" s="281"/>
      <c r="AC133" s="281"/>
      <c r="AD133" s="281"/>
      <c r="AE133" s="281">
        <v>0.163952220295707</v>
      </c>
      <c r="AF133" s="281">
        <v>0.15325501023577001</v>
      </c>
      <c r="AG133" s="281">
        <v>6.87916299191033E-2</v>
      </c>
      <c r="AH133" s="282"/>
      <c r="AI133" s="281">
        <v>0.283277755500905</v>
      </c>
      <c r="AJ133" s="482"/>
      <c r="AK133" s="480">
        <v>751360142469.45605</v>
      </c>
      <c r="AL133" s="281">
        <v>-5.2218105783531001E-3</v>
      </c>
      <c r="AM133" s="281">
        <v>-6.3146091490773507E-2</v>
      </c>
      <c r="AN133" s="281"/>
      <c r="AO133" s="281">
        <v>-6.3146091490773507E-2</v>
      </c>
      <c r="AP133" s="281">
        <v>7.63322780963894E-2</v>
      </c>
      <c r="AQ133" s="281"/>
      <c r="AR133" s="281"/>
      <c r="AS133" s="281">
        <v>9.5685035111142E-2</v>
      </c>
      <c r="AT133" s="281">
        <v>2.73171330420139E-2</v>
      </c>
      <c r="AU133" s="281"/>
      <c r="AV133" s="281">
        <v>-8.9842010661026706E-2</v>
      </c>
      <c r="AW133" s="281"/>
      <c r="AX133" s="281"/>
      <c r="AY133" s="281"/>
      <c r="AZ133" s="281"/>
      <c r="BA133" s="281"/>
      <c r="BB133" s="281"/>
      <c r="BC133" s="281">
        <v>-6.2524877619012695E-2</v>
      </c>
      <c r="BD133" s="281"/>
      <c r="BE133" s="281"/>
      <c r="BF133" s="281"/>
      <c r="BG133" s="281"/>
      <c r="BH133" s="281"/>
      <c r="BI133" s="281"/>
      <c r="BJ133" s="281"/>
      <c r="BK133" s="281">
        <v>0.168067944757025</v>
      </c>
      <c r="BL133" s="281">
        <v>0.16945874469217001</v>
      </c>
      <c r="BM133" s="281">
        <v>7.1400176274139304E-2</v>
      </c>
      <c r="BN133" s="282"/>
      <c r="BO133" s="281">
        <v>0.34640198810431999</v>
      </c>
    </row>
    <row r="134" spans="2:67" s="255" customFormat="1" ht="15" customHeight="1">
      <c r="B134" s="1257" t="s">
        <v>16</v>
      </c>
      <c r="C134" s="262" t="s">
        <v>493</v>
      </c>
      <c r="D134" s="402"/>
      <c r="E134" s="481">
        <v>995558755080.71997</v>
      </c>
      <c r="F134" s="281"/>
      <c r="G134" s="281">
        <v>-4.7191239871732502E-2</v>
      </c>
      <c r="H134" s="909"/>
      <c r="I134" s="909"/>
      <c r="J134" s="909"/>
      <c r="K134" s="281"/>
      <c r="L134" s="281"/>
      <c r="M134" s="281">
        <v>1.19320138746381E-2</v>
      </c>
      <c r="N134" s="281">
        <v>-3.5259225997094502E-2</v>
      </c>
      <c r="O134" s="281"/>
      <c r="P134" s="281">
        <v>-9.07880362552759E-2</v>
      </c>
      <c r="Q134" s="281"/>
      <c r="R134" s="281"/>
      <c r="S134" s="281"/>
      <c r="T134" s="281"/>
      <c r="U134" s="281"/>
      <c r="V134" s="281"/>
      <c r="W134" s="281">
        <v>-0.12604726225237201</v>
      </c>
      <c r="X134" s="281"/>
      <c r="Y134" s="281"/>
      <c r="Z134" s="281"/>
      <c r="AA134" s="281"/>
      <c r="AB134" s="281"/>
      <c r="AC134" s="281"/>
      <c r="AD134" s="281"/>
      <c r="AE134" s="281">
        <v>0.116664542257343</v>
      </c>
      <c r="AF134" s="281">
        <v>0.12826585430616699</v>
      </c>
      <c r="AG134" s="281">
        <v>4.6326040193633601E-2</v>
      </c>
      <c r="AH134" s="282"/>
      <c r="AI134" s="281">
        <v>0.16520917450477099</v>
      </c>
      <c r="AJ134" s="482"/>
      <c r="AK134" s="480">
        <v>930299480293.40002</v>
      </c>
      <c r="AL134" s="281">
        <v>-8.5103410188074498E-3</v>
      </c>
      <c r="AM134" s="281">
        <v>-6.3275106419602101E-2</v>
      </c>
      <c r="AN134" s="281"/>
      <c r="AO134" s="281">
        <v>-6.3275106419602101E-2</v>
      </c>
      <c r="AP134" s="281">
        <v>6.3200355984818699E-2</v>
      </c>
      <c r="AQ134" s="281"/>
      <c r="AR134" s="281"/>
      <c r="AS134" s="281">
        <v>7.6936223478465696E-2</v>
      </c>
      <c r="AT134" s="281">
        <v>5.1507760400553203E-3</v>
      </c>
      <c r="AU134" s="281"/>
      <c r="AV134" s="281">
        <v>-9.5272417960024003E-2</v>
      </c>
      <c r="AW134" s="281"/>
      <c r="AX134" s="281"/>
      <c r="AY134" s="281"/>
      <c r="AZ134" s="281"/>
      <c r="BA134" s="281"/>
      <c r="BB134" s="281"/>
      <c r="BC134" s="281">
        <v>-9.0121641919973794E-2</v>
      </c>
      <c r="BD134" s="281"/>
      <c r="BE134" s="281"/>
      <c r="BF134" s="281"/>
      <c r="BG134" s="281"/>
      <c r="BH134" s="281"/>
      <c r="BI134" s="281"/>
      <c r="BJ134" s="281"/>
      <c r="BK134" s="281">
        <v>0.134814094473163</v>
      </c>
      <c r="BL134" s="281">
        <v>0.121747168501153</v>
      </c>
      <c r="BM134" s="281">
        <v>5.3390005242654498E-2</v>
      </c>
      <c r="BN134" s="282"/>
      <c r="BO134" s="281">
        <v>0.21982962629700001</v>
      </c>
    </row>
    <row r="135" spans="2:67" s="255" customFormat="1" ht="15" customHeight="1">
      <c r="B135" s="1257" t="s">
        <v>16</v>
      </c>
      <c r="C135" s="262" t="s">
        <v>494</v>
      </c>
      <c r="D135" s="402"/>
      <c r="E135" s="481">
        <v>1255718495691.1799</v>
      </c>
      <c r="F135" s="281"/>
      <c r="G135" s="281">
        <v>-5.4719699480428298E-2</v>
      </c>
      <c r="H135" s="909"/>
      <c r="I135" s="909"/>
      <c r="J135" s="909"/>
      <c r="K135" s="281"/>
      <c r="L135" s="281"/>
      <c r="M135" s="281">
        <v>8.2807636973814703E-3</v>
      </c>
      <c r="N135" s="281">
        <v>-4.64389357830466E-2</v>
      </c>
      <c r="O135" s="281"/>
      <c r="P135" s="281">
        <v>-0.107320866006006</v>
      </c>
      <c r="Q135" s="281"/>
      <c r="R135" s="281"/>
      <c r="S135" s="281"/>
      <c r="T135" s="281"/>
      <c r="U135" s="281"/>
      <c r="V135" s="281"/>
      <c r="W135" s="281">
        <v>-0.15375980178905399</v>
      </c>
      <c r="X135" s="281"/>
      <c r="Y135" s="281"/>
      <c r="Z135" s="281"/>
      <c r="AA135" s="281"/>
      <c r="AB135" s="281"/>
      <c r="AC135" s="281"/>
      <c r="AD135" s="281"/>
      <c r="AE135" s="281">
        <v>9.5528938603502103E-2</v>
      </c>
      <c r="AF135" s="281">
        <v>9.3613057774804803E-2</v>
      </c>
      <c r="AG135" s="281">
        <v>3.6968284848252202E-2</v>
      </c>
      <c r="AH135" s="282"/>
      <c r="AI135" s="281">
        <v>7.2350479437508899E-2</v>
      </c>
      <c r="AJ135" s="482"/>
      <c r="AK135" s="480">
        <v>1190214004261.6201</v>
      </c>
      <c r="AL135" s="281">
        <v>-1.32695081883709E-2</v>
      </c>
      <c r="AM135" s="281">
        <v>-6.7048260410549204E-2</v>
      </c>
      <c r="AN135" s="281"/>
      <c r="AO135" s="281">
        <v>-6.7048260410549204E-2</v>
      </c>
      <c r="AP135" s="281">
        <v>6.3166217715663497E-2</v>
      </c>
      <c r="AQ135" s="281"/>
      <c r="AR135" s="281"/>
      <c r="AS135" s="281">
        <v>7.1931265923815796E-2</v>
      </c>
      <c r="AT135" s="281">
        <v>-8.3865026751055397E-3</v>
      </c>
      <c r="AU135" s="281"/>
      <c r="AV135" s="281">
        <v>-0.110554706229581</v>
      </c>
      <c r="AW135" s="281"/>
      <c r="AX135" s="281"/>
      <c r="AY135" s="281"/>
      <c r="AZ135" s="281"/>
      <c r="BA135" s="281"/>
      <c r="BB135" s="281"/>
      <c r="BC135" s="281">
        <v>-0.118941208904686</v>
      </c>
      <c r="BD135" s="281"/>
      <c r="BE135" s="281"/>
      <c r="BF135" s="281"/>
      <c r="BG135" s="281"/>
      <c r="BH135" s="281"/>
      <c r="BI135" s="281"/>
      <c r="BJ135" s="281"/>
      <c r="BK135" s="281">
        <v>9.8990925295077303E-2</v>
      </c>
      <c r="BL135" s="281">
        <v>0.10026666044346499</v>
      </c>
      <c r="BM135" s="281">
        <v>3.8538019371623301E-2</v>
      </c>
      <c r="BN135" s="282"/>
      <c r="BO135" s="281">
        <v>0.118854396205476</v>
      </c>
    </row>
    <row r="136" spans="2:67" s="255" customFormat="1" ht="15" customHeight="1">
      <c r="B136" s="1257" t="s">
        <v>16</v>
      </c>
      <c r="C136" s="262" t="s">
        <v>495</v>
      </c>
      <c r="D136" s="402"/>
      <c r="E136" s="481">
        <v>1668826266868.1101</v>
      </c>
      <c r="F136" s="281"/>
      <c r="G136" s="281">
        <v>-5.7718903320294702E-2</v>
      </c>
      <c r="H136" s="909"/>
      <c r="I136" s="909"/>
      <c r="J136" s="909"/>
      <c r="K136" s="281"/>
      <c r="L136" s="281"/>
      <c r="M136" s="281">
        <v>4.9809107902636504E-3</v>
      </c>
      <c r="N136" s="281">
        <v>-5.27379925300345E-2</v>
      </c>
      <c r="O136" s="281"/>
      <c r="P136" s="281">
        <v>-9.8679456839079902E-2</v>
      </c>
      <c r="Q136" s="281"/>
      <c r="R136" s="281"/>
      <c r="S136" s="281"/>
      <c r="T136" s="281"/>
      <c r="U136" s="281"/>
      <c r="V136" s="281"/>
      <c r="W136" s="281">
        <v>-0.151417449369115</v>
      </c>
      <c r="X136" s="281"/>
      <c r="Y136" s="281"/>
      <c r="Z136" s="281"/>
      <c r="AA136" s="281"/>
      <c r="AB136" s="281"/>
      <c r="AC136" s="281"/>
      <c r="AD136" s="281"/>
      <c r="AE136" s="281">
        <v>7.3348970015442994E-2</v>
      </c>
      <c r="AF136" s="281">
        <v>7.3634672838966506E-2</v>
      </c>
      <c r="AG136" s="281">
        <v>2.4641189635074699E-2</v>
      </c>
      <c r="AH136" s="282"/>
      <c r="AI136" s="281">
        <v>2.0207383120367701E-2</v>
      </c>
      <c r="AJ136" s="482"/>
      <c r="AK136" s="480">
        <v>1572066851195.6001</v>
      </c>
      <c r="AL136" s="281">
        <v>-1.7344936540685502E-2</v>
      </c>
      <c r="AM136" s="281">
        <v>-6.7181340187236593E-2</v>
      </c>
      <c r="AN136" s="281"/>
      <c r="AO136" s="281">
        <v>-6.7181340187236593E-2</v>
      </c>
      <c r="AP136" s="281">
        <v>6.8689369182870497E-2</v>
      </c>
      <c r="AQ136" s="281"/>
      <c r="AR136" s="281"/>
      <c r="AS136" s="281">
        <v>7.4748119689733605E-2</v>
      </c>
      <c r="AT136" s="281">
        <v>-9.77815703819007E-3</v>
      </c>
      <c r="AU136" s="281"/>
      <c r="AV136" s="281">
        <v>-0.108233780067648</v>
      </c>
      <c r="AW136" s="281"/>
      <c r="AX136" s="281"/>
      <c r="AY136" s="281"/>
      <c r="AZ136" s="281"/>
      <c r="BA136" s="281"/>
      <c r="BB136" s="281"/>
      <c r="BC136" s="281">
        <v>-0.118011937105839</v>
      </c>
      <c r="BD136" s="281"/>
      <c r="BE136" s="281"/>
      <c r="BF136" s="281"/>
      <c r="BG136" s="281"/>
      <c r="BH136" s="281"/>
      <c r="BI136" s="281"/>
      <c r="BJ136" s="281"/>
      <c r="BK136" s="281">
        <v>8.0213269784614294E-2</v>
      </c>
      <c r="BL136" s="281">
        <v>7.5698234876655002E-2</v>
      </c>
      <c r="BM136" s="281">
        <v>2.5961818927807499E-2</v>
      </c>
      <c r="BN136" s="282"/>
      <c r="BO136" s="281">
        <v>6.3861386483240704E-2</v>
      </c>
    </row>
    <row r="137" spans="2:67" s="255" customFormat="1" ht="15" customHeight="1">
      <c r="B137" s="1257" t="s">
        <v>16</v>
      </c>
      <c r="C137" s="262" t="s">
        <v>496</v>
      </c>
      <c r="D137" s="402"/>
      <c r="E137" s="481">
        <v>2445489424224.98</v>
      </c>
      <c r="F137" s="281"/>
      <c r="G137" s="281">
        <v>-6.3086686594479399E-2</v>
      </c>
      <c r="H137" s="909"/>
      <c r="I137" s="909"/>
      <c r="J137" s="909"/>
      <c r="K137" s="281"/>
      <c r="L137" s="281"/>
      <c r="M137" s="281">
        <v>1.42540387367131E-3</v>
      </c>
      <c r="N137" s="281">
        <v>-6.1661282720806801E-2</v>
      </c>
      <c r="O137" s="281"/>
      <c r="P137" s="281">
        <v>-7.8301143378930599E-2</v>
      </c>
      <c r="Q137" s="281"/>
      <c r="R137" s="281"/>
      <c r="S137" s="281"/>
      <c r="T137" s="281"/>
      <c r="U137" s="281"/>
      <c r="V137" s="281"/>
      <c r="W137" s="281">
        <v>-0.139962426099737</v>
      </c>
      <c r="X137" s="281"/>
      <c r="Y137" s="281"/>
      <c r="Z137" s="281"/>
      <c r="AA137" s="281"/>
      <c r="AB137" s="281"/>
      <c r="AC137" s="281"/>
      <c r="AD137" s="281"/>
      <c r="AE137" s="281">
        <v>4.8998682736435699E-2</v>
      </c>
      <c r="AF137" s="281">
        <v>4.0625204153938901E-2</v>
      </c>
      <c r="AG137" s="281">
        <v>1.5187949514250201E-2</v>
      </c>
      <c r="AH137" s="282"/>
      <c r="AI137" s="281">
        <v>-3.5150589695110097E-2</v>
      </c>
      <c r="AJ137" s="482"/>
      <c r="AK137" s="480">
        <v>2279679832447.0898</v>
      </c>
      <c r="AL137" s="281">
        <v>-2.2258324432402402E-2</v>
      </c>
      <c r="AM137" s="281">
        <v>-6.4193595749410096E-2</v>
      </c>
      <c r="AN137" s="281"/>
      <c r="AO137" s="281">
        <v>-6.4193595749410096E-2</v>
      </c>
      <c r="AP137" s="281">
        <v>5.5444258495903703E-2</v>
      </c>
      <c r="AQ137" s="281"/>
      <c r="AR137" s="281"/>
      <c r="AS137" s="281">
        <v>5.7129361070278203E-2</v>
      </c>
      <c r="AT137" s="281">
        <v>-2.9322559111532399E-2</v>
      </c>
      <c r="AU137" s="281"/>
      <c r="AV137" s="281">
        <v>-8.6348607804241195E-2</v>
      </c>
      <c r="AW137" s="281"/>
      <c r="AX137" s="281"/>
      <c r="AY137" s="281"/>
      <c r="AZ137" s="281"/>
      <c r="BA137" s="281"/>
      <c r="BB137" s="281"/>
      <c r="BC137" s="281">
        <v>-0.115671166915775</v>
      </c>
      <c r="BD137" s="281"/>
      <c r="BE137" s="281"/>
      <c r="BF137" s="281"/>
      <c r="BG137" s="281"/>
      <c r="BH137" s="281"/>
      <c r="BI137" s="281"/>
      <c r="BJ137" s="281"/>
      <c r="BK137" s="281">
        <v>5.3907097599616899E-2</v>
      </c>
      <c r="BL137" s="281">
        <v>4.3674851984532997E-2</v>
      </c>
      <c r="BM137" s="281">
        <v>1.7376533835922602E-2</v>
      </c>
      <c r="BN137" s="282"/>
      <c r="BO137" s="281">
        <v>-7.1268349570008404E-4</v>
      </c>
    </row>
    <row r="138" spans="2:67" s="255" customFormat="1" ht="15" customHeight="1">
      <c r="B138" s="1257" t="s">
        <v>16</v>
      </c>
      <c r="C138" s="262" t="s">
        <v>497</v>
      </c>
      <c r="D138" s="402"/>
      <c r="E138" s="481">
        <v>5563995741107.5498</v>
      </c>
      <c r="F138" s="281"/>
      <c r="G138" s="281">
        <v>-8.5223625816152906E-2</v>
      </c>
      <c r="H138" s="909"/>
      <c r="I138" s="909"/>
      <c r="J138" s="909"/>
      <c r="K138" s="281"/>
      <c r="L138" s="281"/>
      <c r="M138" s="281">
        <v>6.0595710597196705E-4</v>
      </c>
      <c r="N138" s="281">
        <v>-8.4617668710181504E-2</v>
      </c>
      <c r="O138" s="281"/>
      <c r="P138" s="281">
        <v>-0.109742118801295</v>
      </c>
      <c r="Q138" s="281"/>
      <c r="R138" s="281"/>
      <c r="S138" s="281"/>
      <c r="T138" s="281"/>
      <c r="U138" s="281"/>
      <c r="V138" s="281"/>
      <c r="W138" s="281">
        <v>-0.19435978751147701</v>
      </c>
      <c r="X138" s="281"/>
      <c r="Y138" s="281"/>
      <c r="Z138" s="281"/>
      <c r="AA138" s="281"/>
      <c r="AB138" s="281"/>
      <c r="AC138" s="281"/>
      <c r="AD138" s="281"/>
      <c r="AE138" s="281">
        <v>1.55603117724927E-2</v>
      </c>
      <c r="AF138" s="281">
        <v>1.4478716505783E-2</v>
      </c>
      <c r="AG138" s="281">
        <v>5.9790185661111597E-3</v>
      </c>
      <c r="AH138" s="282"/>
      <c r="AI138" s="281">
        <v>-0.158341740667092</v>
      </c>
      <c r="AJ138" s="482"/>
      <c r="AK138" s="480">
        <v>5237248472860.5498</v>
      </c>
      <c r="AL138" s="281">
        <v>-4.8500714718588099E-2</v>
      </c>
      <c r="AM138" s="281">
        <v>-5.3438991741732597E-2</v>
      </c>
      <c r="AN138" s="281"/>
      <c r="AO138" s="281">
        <v>-5.3438991741732597E-2</v>
      </c>
      <c r="AP138" s="281">
        <v>3.69517463798038E-2</v>
      </c>
      <c r="AQ138" s="281"/>
      <c r="AR138" s="281"/>
      <c r="AS138" s="281">
        <v>3.7659098107742497E-2</v>
      </c>
      <c r="AT138" s="281">
        <v>-6.4280608352575902E-2</v>
      </c>
      <c r="AU138" s="281"/>
      <c r="AV138" s="281">
        <v>-0.11266999583267499</v>
      </c>
      <c r="AW138" s="281"/>
      <c r="AX138" s="281"/>
      <c r="AY138" s="281"/>
      <c r="AZ138" s="281"/>
      <c r="BA138" s="281"/>
      <c r="BB138" s="281"/>
      <c r="BC138" s="281">
        <v>-0.17695060418525299</v>
      </c>
      <c r="BD138" s="281"/>
      <c r="BE138" s="281"/>
      <c r="BF138" s="281"/>
      <c r="BG138" s="281"/>
      <c r="BH138" s="281"/>
      <c r="BI138" s="281"/>
      <c r="BJ138" s="281"/>
      <c r="BK138" s="281">
        <v>1.7682074973229999E-2</v>
      </c>
      <c r="BL138" s="281">
        <v>1.43045053656804E-2</v>
      </c>
      <c r="BM138" s="281">
        <v>6.35194746678299E-3</v>
      </c>
      <c r="BN138" s="282"/>
      <c r="BO138" s="281">
        <v>-0.13861207637956099</v>
      </c>
    </row>
    <row r="139" spans="2:67" s="255" customFormat="1" ht="15" customHeight="1">
      <c r="B139" s="1253" t="s">
        <v>16</v>
      </c>
      <c r="C139" s="338" t="s">
        <v>527</v>
      </c>
      <c r="D139" s="402"/>
      <c r="E139" s="474">
        <v>14384247268696.801</v>
      </c>
      <c r="F139" s="475"/>
      <c r="G139" s="475">
        <v>-6.5914555686174006E-2</v>
      </c>
      <c r="H139" s="910"/>
      <c r="I139" s="910"/>
      <c r="J139" s="910"/>
      <c r="K139" s="475"/>
      <c r="L139" s="475"/>
      <c r="M139" s="475">
        <v>1.2648968744149501E-2</v>
      </c>
      <c r="N139" s="475">
        <v>-5.3257447112511798E-2</v>
      </c>
      <c r="O139" s="475"/>
      <c r="P139" s="475">
        <v>-9.9800590700125799E-2</v>
      </c>
      <c r="Q139" s="475"/>
      <c r="R139" s="475"/>
      <c r="S139" s="475"/>
      <c r="T139" s="475"/>
      <c r="U139" s="475"/>
      <c r="V139" s="475"/>
      <c r="W139" s="475">
        <v>-0.152969877733416</v>
      </c>
      <c r="X139" s="475"/>
      <c r="Y139" s="475"/>
      <c r="Z139" s="475"/>
      <c r="AA139" s="475"/>
      <c r="AB139" s="475"/>
      <c r="AC139" s="475"/>
      <c r="AD139" s="475"/>
      <c r="AE139" s="475">
        <v>8.7436520458597802E-2</v>
      </c>
      <c r="AF139" s="475">
        <v>8.0440785898528502E-2</v>
      </c>
      <c r="AG139" s="475">
        <v>3.8646409218971903E-2</v>
      </c>
      <c r="AH139" s="475"/>
      <c r="AI139" s="475">
        <v>5.34577486792394E-2</v>
      </c>
      <c r="AJ139" s="482"/>
      <c r="AK139" s="476">
        <v>13479406869584.1</v>
      </c>
      <c r="AL139" s="475">
        <v>-2.81784108778768E-2</v>
      </c>
      <c r="AM139" s="475">
        <v>-6.1367644514081103E-2</v>
      </c>
      <c r="AN139" s="475"/>
      <c r="AO139" s="475">
        <v>-6.1367644514081103E-2</v>
      </c>
      <c r="AP139" s="475">
        <v>6.5805278940327699E-2</v>
      </c>
      <c r="AQ139" s="475"/>
      <c r="AR139" s="475"/>
      <c r="AS139" s="475">
        <v>7.9303342755021197E-2</v>
      </c>
      <c r="AT139" s="475">
        <v>-1.02340264001025E-2</v>
      </c>
      <c r="AU139" s="475"/>
      <c r="AV139" s="475">
        <v>-0.106499966065414</v>
      </c>
      <c r="AW139" s="475"/>
      <c r="AX139" s="475"/>
      <c r="AY139" s="475"/>
      <c r="AZ139" s="475"/>
      <c r="BA139" s="475"/>
      <c r="BB139" s="475"/>
      <c r="BC139" s="475">
        <v>-0.11663943870734</v>
      </c>
      <c r="BD139" s="475"/>
      <c r="BE139" s="475"/>
      <c r="BF139" s="475"/>
      <c r="BG139" s="475"/>
      <c r="BH139" s="475"/>
      <c r="BI139" s="475"/>
      <c r="BJ139" s="475"/>
      <c r="BK139" s="475">
        <v>9.3305925309586604E-2</v>
      </c>
      <c r="BL139" s="475">
        <v>8.58405837918325E-2</v>
      </c>
      <c r="BM139" s="477">
        <v>4.1240650395924297E-2</v>
      </c>
      <c r="BN139" s="477"/>
      <c r="BO139" s="475">
        <v>0.103644705687112</v>
      </c>
    </row>
    <row r="140" spans="2:67" s="255" customFormat="1" ht="15" customHeight="1">
      <c r="B140" s="1251" t="s">
        <v>710</v>
      </c>
      <c r="C140" s="262" t="s">
        <v>488</v>
      </c>
      <c r="D140" s="402"/>
      <c r="E140" s="660"/>
      <c r="F140" s="658"/>
      <c r="G140" s="658"/>
      <c r="H140" s="700"/>
      <c r="I140" s="700"/>
      <c r="J140" s="700"/>
      <c r="K140" s="658"/>
      <c r="L140" s="658"/>
      <c r="M140" s="658"/>
      <c r="N140" s="658"/>
      <c r="O140" s="658"/>
      <c r="P140" s="658"/>
      <c r="Q140" s="658"/>
      <c r="R140" s="658"/>
      <c r="S140" s="658"/>
      <c r="T140" s="658"/>
      <c r="U140" s="658"/>
      <c r="V140" s="658"/>
      <c r="W140" s="658"/>
      <c r="X140" s="658"/>
      <c r="Y140" s="658"/>
      <c r="Z140" s="658"/>
      <c r="AA140" s="658"/>
      <c r="AB140" s="658"/>
      <c r="AC140" s="658"/>
      <c r="AD140" s="658"/>
      <c r="AE140" s="658"/>
      <c r="AF140" s="658"/>
      <c r="AG140" s="658"/>
      <c r="AH140" s="658"/>
      <c r="AI140" s="658"/>
      <c r="AJ140" s="471"/>
      <c r="AK140" s="658"/>
      <c r="AL140" s="658"/>
      <c r="AM140" s="658"/>
      <c r="AN140" s="658"/>
      <c r="AO140" s="658"/>
      <c r="AP140" s="658"/>
      <c r="AQ140" s="658"/>
      <c r="AR140" s="658"/>
      <c r="AS140" s="658"/>
      <c r="AT140" s="658"/>
      <c r="AU140" s="658"/>
      <c r="AV140" s="664"/>
      <c r="AW140" s="664"/>
      <c r="AX140" s="664"/>
      <c r="AY140" s="664"/>
      <c r="AZ140" s="664"/>
      <c r="BA140" s="664"/>
      <c r="BB140" s="658"/>
      <c r="BC140" s="658"/>
      <c r="BD140" s="658"/>
      <c r="BE140" s="658"/>
      <c r="BF140" s="658"/>
      <c r="BG140" s="658"/>
      <c r="BH140" s="658"/>
      <c r="BI140" s="658"/>
      <c r="BJ140" s="658"/>
      <c r="BK140" s="658"/>
      <c r="BL140" s="658"/>
      <c r="BM140" s="658"/>
      <c r="BN140" s="658"/>
      <c r="BO140" s="658"/>
    </row>
    <row r="141" spans="2:67" s="255" customFormat="1" ht="15" customHeight="1">
      <c r="B141" s="1252"/>
      <c r="C141" s="262" t="s">
        <v>489</v>
      </c>
      <c r="D141" s="402"/>
      <c r="E141" s="660"/>
      <c r="F141" s="658"/>
      <c r="G141" s="658"/>
      <c r="H141" s="700"/>
      <c r="I141" s="700"/>
      <c r="J141" s="700"/>
      <c r="K141" s="658"/>
      <c r="L141" s="658"/>
      <c r="M141" s="658"/>
      <c r="N141" s="658"/>
      <c r="O141" s="658"/>
      <c r="P141" s="658"/>
      <c r="Q141" s="658"/>
      <c r="R141" s="658"/>
      <c r="S141" s="658"/>
      <c r="T141" s="658"/>
      <c r="U141" s="658"/>
      <c r="V141" s="658"/>
      <c r="W141" s="658"/>
      <c r="X141" s="658"/>
      <c r="Y141" s="658"/>
      <c r="Z141" s="658"/>
      <c r="AA141" s="658"/>
      <c r="AB141" s="658"/>
      <c r="AC141" s="658"/>
      <c r="AD141" s="658"/>
      <c r="AE141" s="658"/>
      <c r="AF141" s="658"/>
      <c r="AG141" s="658"/>
      <c r="AH141" s="658"/>
      <c r="AI141" s="658"/>
      <c r="AJ141" s="471"/>
      <c r="AK141" s="658"/>
      <c r="AL141" s="658"/>
      <c r="AM141" s="658"/>
      <c r="AN141" s="658"/>
      <c r="AO141" s="658"/>
      <c r="AP141" s="658"/>
      <c r="AQ141" s="658"/>
      <c r="AR141" s="658"/>
      <c r="AS141" s="658"/>
      <c r="AT141" s="658"/>
      <c r="AU141" s="658"/>
      <c r="AV141" s="664"/>
      <c r="AW141" s="664"/>
      <c r="AX141" s="664"/>
      <c r="AY141" s="664"/>
      <c r="AZ141" s="664"/>
      <c r="BA141" s="664"/>
      <c r="BB141" s="658"/>
      <c r="BC141" s="658"/>
      <c r="BD141" s="658"/>
      <c r="BE141" s="658"/>
      <c r="BF141" s="658"/>
      <c r="BG141" s="658"/>
      <c r="BH141" s="658"/>
      <c r="BI141" s="658"/>
      <c r="BJ141" s="658"/>
      <c r="BK141" s="658"/>
      <c r="BL141" s="658"/>
      <c r="BM141" s="658"/>
      <c r="BN141" s="658"/>
      <c r="BO141" s="658"/>
    </row>
    <row r="142" spans="2:67" s="255" customFormat="1" ht="15" customHeight="1">
      <c r="B142" s="1252"/>
      <c r="C142" s="262" t="s">
        <v>490</v>
      </c>
      <c r="D142" s="402"/>
      <c r="E142" s="660"/>
      <c r="F142" s="658"/>
      <c r="G142" s="658"/>
      <c r="H142" s="700"/>
      <c r="I142" s="700"/>
      <c r="J142" s="700"/>
      <c r="K142" s="658"/>
      <c r="L142" s="658"/>
      <c r="M142" s="658"/>
      <c r="N142" s="658"/>
      <c r="O142" s="658"/>
      <c r="P142" s="658"/>
      <c r="Q142" s="658"/>
      <c r="R142" s="658"/>
      <c r="S142" s="658"/>
      <c r="T142" s="658"/>
      <c r="U142" s="658"/>
      <c r="V142" s="658"/>
      <c r="W142" s="658"/>
      <c r="X142" s="658"/>
      <c r="Y142" s="658"/>
      <c r="Z142" s="658"/>
      <c r="AA142" s="658"/>
      <c r="AB142" s="658"/>
      <c r="AC142" s="658"/>
      <c r="AD142" s="658"/>
      <c r="AE142" s="658"/>
      <c r="AF142" s="658"/>
      <c r="AG142" s="658"/>
      <c r="AH142" s="658"/>
      <c r="AI142" s="658"/>
      <c r="AJ142" s="471"/>
      <c r="AK142" s="658"/>
      <c r="AL142" s="658"/>
      <c r="AM142" s="658"/>
      <c r="AN142" s="658"/>
      <c r="AO142" s="658"/>
      <c r="AP142" s="658"/>
      <c r="AQ142" s="658"/>
      <c r="AR142" s="658"/>
      <c r="AS142" s="658"/>
      <c r="AT142" s="658"/>
      <c r="AU142" s="658"/>
      <c r="AV142" s="664"/>
      <c r="AW142" s="664"/>
      <c r="AX142" s="664"/>
      <c r="AY142" s="664"/>
      <c r="AZ142" s="664"/>
      <c r="BA142" s="664"/>
      <c r="BB142" s="658"/>
      <c r="BC142" s="658"/>
      <c r="BD142" s="658"/>
      <c r="BE142" s="658"/>
      <c r="BF142" s="658"/>
      <c r="BG142" s="658"/>
      <c r="BH142" s="658"/>
      <c r="BI142" s="658"/>
      <c r="BJ142" s="658"/>
      <c r="BK142" s="658"/>
      <c r="BL142" s="658"/>
      <c r="BM142" s="658"/>
      <c r="BN142" s="658"/>
      <c r="BO142" s="658"/>
    </row>
    <row r="143" spans="2:67" s="255" customFormat="1" ht="15" customHeight="1">
      <c r="B143" s="1252"/>
      <c r="C143" s="262" t="s">
        <v>491</v>
      </c>
      <c r="D143" s="402"/>
      <c r="E143" s="660"/>
      <c r="F143" s="658"/>
      <c r="G143" s="658"/>
      <c r="H143" s="700"/>
      <c r="I143" s="700"/>
      <c r="J143" s="700"/>
      <c r="K143" s="658"/>
      <c r="L143" s="658"/>
      <c r="M143" s="658"/>
      <c r="N143" s="658"/>
      <c r="O143" s="658"/>
      <c r="P143" s="658"/>
      <c r="Q143" s="658"/>
      <c r="R143" s="658"/>
      <c r="S143" s="658"/>
      <c r="T143" s="658"/>
      <c r="U143" s="658"/>
      <c r="V143" s="658"/>
      <c r="W143" s="658"/>
      <c r="X143" s="658"/>
      <c r="Y143" s="658"/>
      <c r="Z143" s="658"/>
      <c r="AA143" s="658"/>
      <c r="AB143" s="658"/>
      <c r="AC143" s="658"/>
      <c r="AD143" s="658"/>
      <c r="AE143" s="658"/>
      <c r="AF143" s="658"/>
      <c r="AG143" s="658"/>
      <c r="AH143" s="658"/>
      <c r="AI143" s="658"/>
      <c r="AJ143" s="471"/>
      <c r="AK143" s="658"/>
      <c r="AL143" s="658"/>
      <c r="AM143" s="658"/>
      <c r="AN143" s="658"/>
      <c r="AO143" s="658"/>
      <c r="AP143" s="658"/>
      <c r="AQ143" s="658"/>
      <c r="AR143" s="658"/>
      <c r="AS143" s="658"/>
      <c r="AT143" s="658"/>
      <c r="AU143" s="658"/>
      <c r="AV143" s="664"/>
      <c r="AW143" s="664"/>
      <c r="AX143" s="664"/>
      <c r="AY143" s="664"/>
      <c r="AZ143" s="664"/>
      <c r="BA143" s="664"/>
      <c r="BB143" s="658"/>
      <c r="BC143" s="658"/>
      <c r="BD143" s="658"/>
      <c r="BE143" s="658"/>
      <c r="BF143" s="658"/>
      <c r="BG143" s="658"/>
      <c r="BH143" s="658"/>
      <c r="BI143" s="658"/>
      <c r="BJ143" s="658"/>
      <c r="BK143" s="658"/>
      <c r="BL143" s="658"/>
      <c r="BM143" s="658"/>
      <c r="BN143" s="658"/>
      <c r="BO143" s="658"/>
    </row>
    <row r="144" spans="2:67" s="255" customFormat="1" ht="15" customHeight="1">
      <c r="B144" s="1252"/>
      <c r="C144" s="262" t="s">
        <v>492</v>
      </c>
      <c r="D144" s="402"/>
      <c r="E144" s="660"/>
      <c r="F144" s="658"/>
      <c r="G144" s="658"/>
      <c r="H144" s="700"/>
      <c r="I144" s="700"/>
      <c r="J144" s="700"/>
      <c r="K144" s="658"/>
      <c r="L144" s="658"/>
      <c r="M144" s="658"/>
      <c r="N144" s="658"/>
      <c r="O144" s="658"/>
      <c r="P144" s="658"/>
      <c r="Q144" s="658"/>
      <c r="R144" s="658"/>
      <c r="S144" s="658"/>
      <c r="T144" s="658"/>
      <c r="U144" s="658"/>
      <c r="V144" s="658"/>
      <c r="W144" s="658"/>
      <c r="X144" s="658"/>
      <c r="Y144" s="658"/>
      <c r="Z144" s="658"/>
      <c r="AA144" s="658"/>
      <c r="AB144" s="658"/>
      <c r="AC144" s="658"/>
      <c r="AD144" s="658"/>
      <c r="AE144" s="658"/>
      <c r="AF144" s="658"/>
      <c r="AG144" s="658"/>
      <c r="AH144" s="658"/>
      <c r="AI144" s="658"/>
      <c r="AJ144" s="471"/>
      <c r="AK144" s="658"/>
      <c r="AL144" s="658"/>
      <c r="AM144" s="658"/>
      <c r="AN144" s="658"/>
      <c r="AO144" s="658"/>
      <c r="AP144" s="658"/>
      <c r="AQ144" s="658"/>
      <c r="AR144" s="658"/>
      <c r="AS144" s="658"/>
      <c r="AT144" s="658"/>
      <c r="AU144" s="658"/>
      <c r="AV144" s="664"/>
      <c r="AW144" s="664"/>
      <c r="AX144" s="664"/>
      <c r="AY144" s="664"/>
      <c r="AZ144" s="664"/>
      <c r="BA144" s="664"/>
      <c r="BB144" s="658"/>
      <c r="BC144" s="658"/>
      <c r="BD144" s="658"/>
      <c r="BE144" s="658"/>
      <c r="BF144" s="658"/>
      <c r="BG144" s="658"/>
      <c r="BH144" s="658"/>
      <c r="BI144" s="658"/>
      <c r="BJ144" s="658"/>
      <c r="BK144" s="658"/>
      <c r="BL144" s="658"/>
      <c r="BM144" s="658"/>
      <c r="BN144" s="658"/>
      <c r="BO144" s="658"/>
    </row>
    <row r="145" spans="2:67" s="255" customFormat="1" ht="15" customHeight="1">
      <c r="B145" s="1252"/>
      <c r="C145" s="262" t="s">
        <v>493</v>
      </c>
      <c r="D145" s="402"/>
      <c r="E145" s="660"/>
      <c r="F145" s="658"/>
      <c r="G145" s="658"/>
      <c r="H145" s="700"/>
      <c r="I145" s="700"/>
      <c r="J145" s="700"/>
      <c r="K145" s="658"/>
      <c r="L145" s="658"/>
      <c r="M145" s="658"/>
      <c r="N145" s="658"/>
      <c r="O145" s="658"/>
      <c r="P145" s="658"/>
      <c r="Q145" s="658"/>
      <c r="R145" s="658"/>
      <c r="S145" s="658"/>
      <c r="T145" s="658"/>
      <c r="U145" s="658"/>
      <c r="V145" s="658"/>
      <c r="W145" s="658"/>
      <c r="X145" s="658"/>
      <c r="Y145" s="658"/>
      <c r="Z145" s="658"/>
      <c r="AA145" s="658"/>
      <c r="AB145" s="658"/>
      <c r="AC145" s="658"/>
      <c r="AD145" s="658"/>
      <c r="AE145" s="658"/>
      <c r="AF145" s="658"/>
      <c r="AG145" s="658"/>
      <c r="AH145" s="658"/>
      <c r="AI145" s="658"/>
      <c r="AJ145" s="471"/>
      <c r="AK145" s="658"/>
      <c r="AL145" s="658"/>
      <c r="AM145" s="658"/>
      <c r="AN145" s="658"/>
      <c r="AO145" s="658"/>
      <c r="AP145" s="658"/>
      <c r="AQ145" s="658"/>
      <c r="AR145" s="658"/>
      <c r="AS145" s="658"/>
      <c r="AT145" s="658"/>
      <c r="AU145" s="658"/>
      <c r="AV145" s="664"/>
      <c r="AW145" s="664"/>
      <c r="AX145" s="664"/>
      <c r="AY145" s="664"/>
      <c r="AZ145" s="664"/>
      <c r="BA145" s="664"/>
      <c r="BB145" s="658"/>
      <c r="BC145" s="658"/>
      <c r="BD145" s="658"/>
      <c r="BE145" s="658"/>
      <c r="BF145" s="658"/>
      <c r="BG145" s="658"/>
      <c r="BH145" s="658"/>
      <c r="BI145" s="658"/>
      <c r="BJ145" s="658"/>
      <c r="BK145" s="658"/>
      <c r="BL145" s="658"/>
      <c r="BM145" s="658"/>
      <c r="BN145" s="658"/>
      <c r="BO145" s="658"/>
    </row>
    <row r="146" spans="2:67" s="255" customFormat="1" ht="15" customHeight="1">
      <c r="B146" s="1252"/>
      <c r="C146" s="262" t="s">
        <v>494</v>
      </c>
      <c r="D146" s="402"/>
      <c r="E146" s="660"/>
      <c r="F146" s="658"/>
      <c r="G146" s="658"/>
      <c r="H146" s="700"/>
      <c r="I146" s="700"/>
      <c r="J146" s="700"/>
      <c r="K146" s="658"/>
      <c r="L146" s="658"/>
      <c r="M146" s="658"/>
      <c r="N146" s="658"/>
      <c r="O146" s="658"/>
      <c r="P146" s="658"/>
      <c r="Q146" s="658"/>
      <c r="R146" s="658"/>
      <c r="S146" s="658"/>
      <c r="T146" s="658"/>
      <c r="U146" s="658"/>
      <c r="V146" s="658"/>
      <c r="W146" s="658"/>
      <c r="X146" s="658"/>
      <c r="Y146" s="658"/>
      <c r="Z146" s="658"/>
      <c r="AA146" s="658"/>
      <c r="AB146" s="658"/>
      <c r="AC146" s="658"/>
      <c r="AD146" s="658"/>
      <c r="AE146" s="658"/>
      <c r="AF146" s="658"/>
      <c r="AG146" s="658"/>
      <c r="AH146" s="658"/>
      <c r="AI146" s="658"/>
      <c r="AJ146" s="471"/>
      <c r="AK146" s="658"/>
      <c r="AL146" s="658"/>
      <c r="AM146" s="658"/>
      <c r="AN146" s="658"/>
      <c r="AO146" s="658"/>
      <c r="AP146" s="658"/>
      <c r="AQ146" s="658"/>
      <c r="AR146" s="658"/>
      <c r="AS146" s="658"/>
      <c r="AT146" s="658"/>
      <c r="AU146" s="658"/>
      <c r="AV146" s="664"/>
      <c r="AW146" s="664"/>
      <c r="AX146" s="664"/>
      <c r="AY146" s="664"/>
      <c r="AZ146" s="664"/>
      <c r="BA146" s="664"/>
      <c r="BB146" s="658"/>
      <c r="BC146" s="658"/>
      <c r="BD146" s="658"/>
      <c r="BE146" s="658"/>
      <c r="BF146" s="658"/>
      <c r="BG146" s="658"/>
      <c r="BH146" s="658"/>
      <c r="BI146" s="658"/>
      <c r="BJ146" s="658"/>
      <c r="BK146" s="658"/>
      <c r="BL146" s="658"/>
      <c r="BM146" s="658"/>
      <c r="BN146" s="658"/>
      <c r="BO146" s="658"/>
    </row>
    <row r="147" spans="2:67" s="255" customFormat="1" ht="15" customHeight="1">
      <c r="B147" s="1252"/>
      <c r="C147" s="262" t="s">
        <v>495</v>
      </c>
      <c r="D147" s="402"/>
      <c r="E147" s="660"/>
      <c r="F147" s="658"/>
      <c r="G147" s="658"/>
      <c r="H147" s="700"/>
      <c r="I147" s="700"/>
      <c r="J147" s="700"/>
      <c r="K147" s="658"/>
      <c r="L147" s="658"/>
      <c r="M147" s="658"/>
      <c r="N147" s="658"/>
      <c r="O147" s="658"/>
      <c r="P147" s="658"/>
      <c r="Q147" s="658"/>
      <c r="R147" s="658"/>
      <c r="S147" s="658"/>
      <c r="T147" s="658"/>
      <c r="U147" s="658"/>
      <c r="V147" s="658"/>
      <c r="W147" s="658"/>
      <c r="X147" s="658"/>
      <c r="Y147" s="658"/>
      <c r="Z147" s="658"/>
      <c r="AA147" s="658"/>
      <c r="AB147" s="658"/>
      <c r="AC147" s="658"/>
      <c r="AD147" s="658"/>
      <c r="AE147" s="658"/>
      <c r="AF147" s="658"/>
      <c r="AG147" s="658"/>
      <c r="AH147" s="658"/>
      <c r="AI147" s="658"/>
      <c r="AJ147" s="471"/>
      <c r="AK147" s="658"/>
      <c r="AL147" s="658"/>
      <c r="AM147" s="658"/>
      <c r="AN147" s="658"/>
      <c r="AO147" s="658"/>
      <c r="AP147" s="658"/>
      <c r="AQ147" s="658"/>
      <c r="AR147" s="658"/>
      <c r="AS147" s="658"/>
      <c r="AT147" s="658"/>
      <c r="AU147" s="658"/>
      <c r="AV147" s="664"/>
      <c r="AW147" s="664"/>
      <c r="AX147" s="664"/>
      <c r="AY147" s="664"/>
      <c r="AZ147" s="664"/>
      <c r="BA147" s="664"/>
      <c r="BB147" s="658"/>
      <c r="BC147" s="658"/>
      <c r="BD147" s="658"/>
      <c r="BE147" s="658"/>
      <c r="BF147" s="658"/>
      <c r="BG147" s="658"/>
      <c r="BH147" s="658"/>
      <c r="BI147" s="658"/>
      <c r="BJ147" s="658"/>
      <c r="BK147" s="658"/>
      <c r="BL147" s="658"/>
      <c r="BM147" s="658"/>
      <c r="BN147" s="658"/>
      <c r="BO147" s="658"/>
    </row>
    <row r="148" spans="2:67" s="255" customFormat="1" ht="15" customHeight="1">
      <c r="B148" s="1252"/>
      <c r="C148" s="262" t="s">
        <v>496</v>
      </c>
      <c r="D148" s="402"/>
      <c r="E148" s="660"/>
      <c r="F148" s="658"/>
      <c r="G148" s="658"/>
      <c r="H148" s="700"/>
      <c r="I148" s="700"/>
      <c r="J148" s="700"/>
      <c r="K148" s="658"/>
      <c r="L148" s="658"/>
      <c r="M148" s="658"/>
      <c r="N148" s="658"/>
      <c r="O148" s="658"/>
      <c r="P148" s="658"/>
      <c r="Q148" s="658"/>
      <c r="R148" s="658"/>
      <c r="S148" s="658"/>
      <c r="T148" s="658"/>
      <c r="U148" s="658"/>
      <c r="V148" s="658"/>
      <c r="W148" s="658"/>
      <c r="X148" s="658"/>
      <c r="Y148" s="658"/>
      <c r="Z148" s="658"/>
      <c r="AA148" s="658"/>
      <c r="AB148" s="658"/>
      <c r="AC148" s="658"/>
      <c r="AD148" s="658"/>
      <c r="AE148" s="658"/>
      <c r="AF148" s="658"/>
      <c r="AG148" s="658"/>
      <c r="AH148" s="658"/>
      <c r="AI148" s="658"/>
      <c r="AJ148" s="471"/>
      <c r="AK148" s="658"/>
      <c r="AL148" s="658"/>
      <c r="AM148" s="658"/>
      <c r="AN148" s="658"/>
      <c r="AO148" s="658"/>
      <c r="AP148" s="658"/>
      <c r="AQ148" s="658"/>
      <c r="AR148" s="658"/>
      <c r="AS148" s="658"/>
      <c r="AT148" s="658"/>
      <c r="AU148" s="658"/>
      <c r="AV148" s="664"/>
      <c r="AW148" s="664"/>
      <c r="AX148" s="664"/>
      <c r="AY148" s="664"/>
      <c r="AZ148" s="664"/>
      <c r="BA148" s="664"/>
      <c r="BB148" s="658"/>
      <c r="BC148" s="658"/>
      <c r="BD148" s="658"/>
      <c r="BE148" s="658"/>
      <c r="BF148" s="658"/>
      <c r="BG148" s="658"/>
      <c r="BH148" s="658"/>
      <c r="BI148" s="658"/>
      <c r="BJ148" s="658"/>
      <c r="BK148" s="658"/>
      <c r="BL148" s="658"/>
      <c r="BM148" s="658"/>
      <c r="BN148" s="658"/>
      <c r="BO148" s="658"/>
    </row>
    <row r="149" spans="2:67" s="255" customFormat="1" ht="15" customHeight="1">
      <c r="B149" s="1252"/>
      <c r="C149" s="262" t="s">
        <v>497</v>
      </c>
      <c r="D149" s="402"/>
      <c r="E149" s="660"/>
      <c r="F149" s="658"/>
      <c r="G149" s="658"/>
      <c r="H149" s="700"/>
      <c r="I149" s="700"/>
      <c r="J149" s="700"/>
      <c r="K149" s="658"/>
      <c r="L149" s="658"/>
      <c r="M149" s="658"/>
      <c r="N149" s="658"/>
      <c r="O149" s="658"/>
      <c r="P149" s="658"/>
      <c r="Q149" s="658"/>
      <c r="R149" s="658"/>
      <c r="S149" s="658"/>
      <c r="T149" s="658"/>
      <c r="U149" s="658"/>
      <c r="V149" s="658"/>
      <c r="W149" s="658"/>
      <c r="X149" s="658"/>
      <c r="Y149" s="658"/>
      <c r="Z149" s="658"/>
      <c r="AA149" s="658"/>
      <c r="AB149" s="658"/>
      <c r="AC149" s="658"/>
      <c r="AD149" s="658"/>
      <c r="AE149" s="658"/>
      <c r="AF149" s="658"/>
      <c r="AG149" s="658"/>
      <c r="AH149" s="658"/>
      <c r="AI149" s="658"/>
      <c r="AJ149" s="471"/>
      <c r="AK149" s="658"/>
      <c r="AL149" s="658"/>
      <c r="AM149" s="658"/>
      <c r="AN149" s="658"/>
      <c r="AO149" s="658"/>
      <c r="AP149" s="658"/>
      <c r="AQ149" s="658"/>
      <c r="AR149" s="658"/>
      <c r="AS149" s="658"/>
      <c r="AT149" s="658"/>
      <c r="AU149" s="658"/>
      <c r="AV149" s="664"/>
      <c r="AW149" s="664"/>
      <c r="AX149" s="664"/>
      <c r="AY149" s="664"/>
      <c r="AZ149" s="664"/>
      <c r="BA149" s="664"/>
      <c r="BB149" s="658"/>
      <c r="BC149" s="658"/>
      <c r="BD149" s="658"/>
      <c r="BE149" s="658"/>
      <c r="BF149" s="658"/>
      <c r="BG149" s="658"/>
      <c r="BH149" s="658"/>
      <c r="BI149" s="658"/>
      <c r="BJ149" s="658"/>
      <c r="BK149" s="658"/>
      <c r="BL149" s="658"/>
      <c r="BM149" s="658"/>
      <c r="BN149" s="658"/>
      <c r="BO149" s="658"/>
    </row>
    <row r="150" spans="2:67" s="255" customFormat="1" ht="15" customHeight="1">
      <c r="B150" s="1253"/>
      <c r="C150" s="338" t="s">
        <v>527</v>
      </c>
      <c r="D150" s="402"/>
      <c r="E150" s="661"/>
      <c r="F150" s="662"/>
      <c r="G150" s="662"/>
      <c r="H150" s="908"/>
      <c r="I150" s="908"/>
      <c r="J150" s="908"/>
      <c r="K150" s="662"/>
      <c r="L150" s="662"/>
      <c r="M150" s="662"/>
      <c r="N150" s="662"/>
      <c r="O150" s="662"/>
      <c r="P150" s="662"/>
      <c r="Q150" s="662"/>
      <c r="R150" s="662"/>
      <c r="S150" s="662"/>
      <c r="T150" s="662"/>
      <c r="U150" s="662"/>
      <c r="V150" s="662"/>
      <c r="W150" s="662"/>
      <c r="X150" s="662"/>
      <c r="Y150" s="662"/>
      <c r="Z150" s="662"/>
      <c r="AA150" s="662"/>
      <c r="AB150" s="662"/>
      <c r="AC150" s="662"/>
      <c r="AD150" s="662"/>
      <c r="AE150" s="662"/>
      <c r="AF150" s="662"/>
      <c r="AG150" s="662"/>
      <c r="AH150" s="662"/>
      <c r="AI150" s="662"/>
      <c r="AJ150" s="471"/>
      <c r="AK150" s="663"/>
      <c r="AL150" s="662"/>
      <c r="AM150" s="662"/>
      <c r="AN150" s="662"/>
      <c r="AO150" s="662"/>
      <c r="AP150" s="662"/>
      <c r="AQ150" s="662"/>
      <c r="AR150" s="662"/>
      <c r="AS150" s="662"/>
      <c r="AT150" s="662"/>
      <c r="AU150" s="662"/>
      <c r="AV150" s="662"/>
      <c r="AW150" s="662"/>
      <c r="AX150" s="662"/>
      <c r="AY150" s="662"/>
      <c r="AZ150" s="662"/>
      <c r="BA150" s="662"/>
      <c r="BB150" s="662"/>
      <c r="BC150" s="662"/>
      <c r="BD150" s="662"/>
      <c r="BE150" s="662"/>
      <c r="BF150" s="662"/>
      <c r="BG150" s="662"/>
      <c r="BH150" s="662"/>
      <c r="BI150" s="662"/>
      <c r="BJ150" s="662"/>
      <c r="BK150" s="662"/>
      <c r="BL150" s="662"/>
      <c r="BM150" s="662"/>
      <c r="BN150" s="665"/>
      <c r="BO150" s="662"/>
    </row>
    <row r="151" spans="2:67" s="255" customFormat="1" ht="15" customHeight="1">
      <c r="B151" s="1254" t="s">
        <v>724</v>
      </c>
      <c r="C151" s="262" t="s">
        <v>488</v>
      </c>
      <c r="D151" s="402"/>
      <c r="E151" s="481">
        <v>8613574611.8299999</v>
      </c>
      <c r="F151" s="281">
        <v>8.6786485830553494E-3</v>
      </c>
      <c r="G151" s="281">
        <v>-2.68641975518731E-5</v>
      </c>
      <c r="H151" s="911"/>
      <c r="I151" s="911"/>
      <c r="J151" s="911"/>
      <c r="K151" s="281">
        <v>3.0851049524204747E-2</v>
      </c>
      <c r="L151" s="829"/>
      <c r="M151" s="281">
        <v>9.9700297472381003E-2</v>
      </c>
      <c r="N151" s="281">
        <v>9.9673433274829207E-2</v>
      </c>
      <c r="O151" s="281">
        <v>-3.6477612917924902E-2</v>
      </c>
      <c r="P151" s="281">
        <v>-4.96654250167472E-2</v>
      </c>
      <c r="Q151" s="281"/>
      <c r="R151" s="281">
        <v>3.4227379113323068E-2</v>
      </c>
      <c r="S151" s="281"/>
      <c r="T151" s="281"/>
      <c r="U151" s="281"/>
      <c r="V151" s="281">
        <v>3.4227379113323103E-2</v>
      </c>
      <c r="W151" s="281">
        <v>8.4235387371404999E-2</v>
      </c>
      <c r="X151" s="281">
        <v>2.6914134523384262E-2</v>
      </c>
      <c r="Y151" s="281">
        <v>0.20798724941901714</v>
      </c>
      <c r="Z151" s="281"/>
      <c r="AA151" s="281">
        <v>4.7972420284429447E-2</v>
      </c>
      <c r="AB151" s="281">
        <v>5.1226675571369451E-2</v>
      </c>
      <c r="AC151" s="281"/>
      <c r="AD151" s="281">
        <v>3.7790513203767718E-3</v>
      </c>
      <c r="AE151" s="281">
        <v>0.33787953111857699</v>
      </c>
      <c r="AF151" s="281">
        <v>0.17881003106592699</v>
      </c>
      <c r="AG151" s="282"/>
      <c r="AH151" s="282"/>
      <c r="AI151" s="281">
        <v>0.60092494955590903</v>
      </c>
      <c r="AJ151" s="482"/>
      <c r="AK151" s="684">
        <v>8481097904.5</v>
      </c>
      <c r="AL151" s="281">
        <v>-2.7283822519867699E-5</v>
      </c>
      <c r="AM151" s="829"/>
      <c r="AN151" s="829"/>
      <c r="AO151" s="829"/>
      <c r="AP151" s="281">
        <v>3.2049637345393303E-2</v>
      </c>
      <c r="AQ151" s="281">
        <v>3.1710353984630152E-2</v>
      </c>
      <c r="AR151" s="281"/>
      <c r="AS151" s="281">
        <v>0.13339196632074399</v>
      </c>
      <c r="AT151" s="281">
        <v>0.133364682498225</v>
      </c>
      <c r="AU151" s="281">
        <v>-3.7643369479393091E-2</v>
      </c>
      <c r="AV151" s="281">
        <v>-5.1023562812592203E-2</v>
      </c>
      <c r="AW151" s="281"/>
      <c r="AX151" s="281">
        <v>3.6548339903673614E-2</v>
      </c>
      <c r="AY151" s="281"/>
      <c r="AZ151" s="281"/>
      <c r="BA151" s="281"/>
      <c r="BB151" s="281">
        <v>3.65483399036736E-2</v>
      </c>
      <c r="BC151" s="281">
        <v>0.118889459589306</v>
      </c>
      <c r="BD151" s="281">
        <v>2.6456994182432858E-2</v>
      </c>
      <c r="BE151" s="281">
        <v>0.20835985533103923</v>
      </c>
      <c r="BF151" s="281"/>
      <c r="BG151" s="281">
        <v>4.8756088384570774E-2</v>
      </c>
      <c r="BH151" s="281">
        <v>5.033716538202946E-2</v>
      </c>
      <c r="BI151" s="281"/>
      <c r="BJ151" s="281">
        <v>4.1783131923518518E-3</v>
      </c>
      <c r="BK151" s="281">
        <v>0.33808841647242399</v>
      </c>
      <c r="BL151" s="281">
        <v>0.17597915520915</v>
      </c>
      <c r="BM151" s="281"/>
      <c r="BN151" s="281"/>
      <c r="BO151" s="281">
        <v>0.63295703127087999</v>
      </c>
    </row>
    <row r="152" spans="2:67" s="255" customFormat="1" ht="15" customHeight="1">
      <c r="B152" s="1255" t="s">
        <v>17</v>
      </c>
      <c r="C152" s="262" t="s">
        <v>489</v>
      </c>
      <c r="D152" s="402"/>
      <c r="E152" s="481">
        <v>16312125501.360001</v>
      </c>
      <c r="F152" s="281">
        <v>7.0557632063586199E-3</v>
      </c>
      <c r="G152" s="281">
        <v>-4.9362616780557901E-5</v>
      </c>
      <c r="H152" s="909"/>
      <c r="I152" s="909"/>
      <c r="J152" s="909"/>
      <c r="K152" s="281">
        <v>1.4686092651753257E-2</v>
      </c>
      <c r="L152" s="281"/>
      <c r="M152" s="281">
        <v>4.7409468335412402E-2</v>
      </c>
      <c r="N152" s="281">
        <v>4.7360105718631897E-2</v>
      </c>
      <c r="O152" s="281">
        <v>-3.9518332179105359E-2</v>
      </c>
      <c r="P152" s="281">
        <v>-5.4202518887332303E-2</v>
      </c>
      <c r="Q152" s="281"/>
      <c r="R152" s="281">
        <v>2.4318904200248233E-2</v>
      </c>
      <c r="S152" s="281"/>
      <c r="T152" s="281"/>
      <c r="U152" s="281"/>
      <c r="V152" s="281">
        <v>2.4318904200248199E-2</v>
      </c>
      <c r="W152" s="281">
        <v>1.7476491031547699E-2</v>
      </c>
      <c r="X152" s="281">
        <v>1.3608653857003015E-2</v>
      </c>
      <c r="Y152" s="281">
        <v>9.8579990143279075E-2</v>
      </c>
      <c r="Z152" s="281"/>
      <c r="AA152" s="281">
        <v>2.3923009237359332E-2</v>
      </c>
      <c r="AB152" s="281">
        <v>1.9031500803136731E-2</v>
      </c>
      <c r="AC152" s="281"/>
      <c r="AD152" s="281">
        <v>3.1027754731153966E-3</v>
      </c>
      <c r="AE152" s="281">
        <v>0.15824592951389399</v>
      </c>
      <c r="AF152" s="281">
        <v>8.8521377198183704E-2</v>
      </c>
      <c r="AG152" s="282"/>
      <c r="AH152" s="282"/>
      <c r="AI152" s="281">
        <v>0.264243797743625</v>
      </c>
      <c r="AJ152" s="482"/>
      <c r="AK152" s="684">
        <v>16160112137.290001</v>
      </c>
      <c r="AL152" s="281">
        <v>-4.98269562215446E-5</v>
      </c>
      <c r="AM152" s="281"/>
      <c r="AN152" s="281"/>
      <c r="AO152" s="281"/>
      <c r="AP152" s="281">
        <v>1.04228533700166E-2</v>
      </c>
      <c r="AQ152" s="281">
        <v>1.477605317348021E-2</v>
      </c>
      <c r="AR152" s="281"/>
      <c r="AS152" s="281">
        <v>5.8821258140687997E-2</v>
      </c>
      <c r="AT152" s="281">
        <v>5.8771431184466497E-2</v>
      </c>
      <c r="AU152" s="281">
        <v>-3.9728654046188111E-2</v>
      </c>
      <c r="AV152" s="281">
        <v>-5.4485025592629001E-2</v>
      </c>
      <c r="AW152" s="281"/>
      <c r="AX152" s="281">
        <v>2.4893685755540917E-2</v>
      </c>
      <c r="AY152" s="281"/>
      <c r="AZ152" s="281"/>
      <c r="BA152" s="281"/>
      <c r="BB152" s="281">
        <v>2.4893685755540899E-2</v>
      </c>
      <c r="BC152" s="281">
        <v>2.9180091347378301E-2</v>
      </c>
      <c r="BD152" s="281">
        <v>1.4197216924045086E-2</v>
      </c>
      <c r="BE152" s="281">
        <v>0.10045788243411538</v>
      </c>
      <c r="BF152" s="281"/>
      <c r="BG152" s="281">
        <v>2.4429385310948938E-2</v>
      </c>
      <c r="BH152" s="281">
        <v>2.0097298281771925E-2</v>
      </c>
      <c r="BI152" s="281"/>
      <c r="BJ152" s="281">
        <v>3.1477181499639218E-3</v>
      </c>
      <c r="BK152" s="281">
        <v>0.16232950110084499</v>
      </c>
      <c r="BL152" s="281">
        <v>9.0927644701753504E-2</v>
      </c>
      <c r="BM152" s="281"/>
      <c r="BN152" s="281"/>
      <c r="BO152" s="281">
        <v>0.28243723714997698</v>
      </c>
    </row>
    <row r="153" spans="2:67" s="255" customFormat="1" ht="15" customHeight="1">
      <c r="B153" s="1255" t="s">
        <v>17</v>
      </c>
      <c r="C153" s="262" t="s">
        <v>490</v>
      </c>
      <c r="D153" s="402"/>
      <c r="E153" s="481">
        <v>23189799429.439999</v>
      </c>
      <c r="F153" s="281">
        <v>7.0234157581039996E-3</v>
      </c>
      <c r="G153" s="281">
        <v>-1.9362684113169299E-4</v>
      </c>
      <c r="H153" s="909"/>
      <c r="I153" s="909"/>
      <c r="J153" s="909"/>
      <c r="K153" s="281">
        <v>8.3695025949039412E-3</v>
      </c>
      <c r="L153" s="281"/>
      <c r="M153" s="281">
        <v>3.0707351468765898E-2</v>
      </c>
      <c r="N153" s="281">
        <v>3.0513724627634398E-2</v>
      </c>
      <c r="O153" s="281">
        <v>-4.0761580619795235E-2</v>
      </c>
      <c r="P153" s="281">
        <v>-5.34645296852376E-2</v>
      </c>
      <c r="Q153" s="281"/>
      <c r="R153" s="281">
        <v>2.0404146896988766E-2</v>
      </c>
      <c r="S153" s="281"/>
      <c r="T153" s="281"/>
      <c r="U153" s="281"/>
      <c r="V153" s="281">
        <v>2.0404146896988801E-2</v>
      </c>
      <c r="W153" s="281">
        <v>-2.54665816061461E-3</v>
      </c>
      <c r="X153" s="281">
        <v>1.0125087388721329E-2</v>
      </c>
      <c r="Y153" s="281">
        <v>5.9623524327885459E-2</v>
      </c>
      <c r="Z153" s="281"/>
      <c r="AA153" s="281">
        <v>1.9275186596592057E-2</v>
      </c>
      <c r="AB153" s="281">
        <v>1.817316069689599E-2</v>
      </c>
      <c r="AC153" s="281"/>
      <c r="AD153" s="281">
        <v>9.8314344457228276E-4</v>
      </c>
      <c r="AE153" s="281">
        <v>0.108180102454667</v>
      </c>
      <c r="AF153" s="281">
        <v>6.1096127542669902E-2</v>
      </c>
      <c r="AG153" s="282"/>
      <c r="AH153" s="282"/>
      <c r="AI153" s="281">
        <v>0.16672957183672299</v>
      </c>
      <c r="AJ153" s="482"/>
      <c r="AK153" s="684">
        <v>22992512512.41</v>
      </c>
      <c r="AL153" s="281">
        <v>-1.9528825340755899E-4</v>
      </c>
      <c r="AM153" s="281"/>
      <c r="AN153" s="281"/>
      <c r="AO153" s="281"/>
      <c r="AP153" s="281">
        <v>1.3009370153807801E-2</v>
      </c>
      <c r="AQ153" s="281">
        <v>8.3876847624159735E-3</v>
      </c>
      <c r="AR153" s="281"/>
      <c r="AS153" s="281">
        <v>4.3507096664624101E-2</v>
      </c>
      <c r="AT153" s="281">
        <v>4.3311808411216499E-2</v>
      </c>
      <c r="AU153" s="281">
        <v>-4.1006786069643579E-2</v>
      </c>
      <c r="AV153" s="281">
        <v>-5.4260328041427802E-2</v>
      </c>
      <c r="AW153" s="281"/>
      <c r="AX153" s="281">
        <v>2.071257243256721E-2</v>
      </c>
      <c r="AY153" s="281"/>
      <c r="AZ153" s="281"/>
      <c r="BA153" s="281"/>
      <c r="BB153" s="281">
        <v>2.0712572432567199E-2</v>
      </c>
      <c r="BC153" s="281">
        <v>9.7640528023559305E-3</v>
      </c>
      <c r="BD153" s="281">
        <v>9.8684301555792466E-3</v>
      </c>
      <c r="BE153" s="281">
        <v>5.9136125955617971E-2</v>
      </c>
      <c r="BF153" s="281"/>
      <c r="BG153" s="281">
        <v>1.9259399549352896E-2</v>
      </c>
      <c r="BH153" s="281">
        <v>1.8400324983694233E-2</v>
      </c>
      <c r="BI153" s="281"/>
      <c r="BJ153" s="281">
        <v>1.2714361087863486E-3</v>
      </c>
      <c r="BK153" s="281">
        <v>0.107935716753031</v>
      </c>
      <c r="BL153" s="281">
        <v>6.2303531400355397E-2</v>
      </c>
      <c r="BM153" s="281"/>
      <c r="BN153" s="281"/>
      <c r="BO153" s="281">
        <v>0.18000330095574199</v>
      </c>
    </row>
    <row r="154" spans="2:67" s="255" customFormat="1" ht="15" customHeight="1">
      <c r="B154" s="1255" t="s">
        <v>17</v>
      </c>
      <c r="C154" s="262" t="s">
        <v>491</v>
      </c>
      <c r="D154" s="402"/>
      <c r="E154" s="481">
        <v>29616546220.220001</v>
      </c>
      <c r="F154" s="281">
        <v>6.2775507413172999E-3</v>
      </c>
      <c r="G154" s="281">
        <v>-1.8840147863664501E-4</v>
      </c>
      <c r="H154" s="909"/>
      <c r="I154" s="909"/>
      <c r="J154" s="909"/>
      <c r="K154" s="281">
        <v>6.4618399946764077E-3</v>
      </c>
      <c r="L154" s="281"/>
      <c r="M154" s="281">
        <v>2.0705554137211798E-2</v>
      </c>
      <c r="N154" s="281">
        <v>2.0517152658575202E-2</v>
      </c>
      <c r="O154" s="281">
        <v>-4.0526288413419334E-2</v>
      </c>
      <c r="P154" s="281">
        <v>-5.4607013250783702E-2</v>
      </c>
      <c r="Q154" s="281"/>
      <c r="R154" s="281">
        <v>1.8518536593087116E-2</v>
      </c>
      <c r="S154" s="281"/>
      <c r="T154" s="281"/>
      <c r="U154" s="281"/>
      <c r="V154" s="281">
        <v>1.8518536593087099E-2</v>
      </c>
      <c r="W154" s="281">
        <v>-1.55713239991214E-2</v>
      </c>
      <c r="X154" s="281">
        <v>5.7837931498255423E-3</v>
      </c>
      <c r="Y154" s="281">
        <v>3.7960759646661076E-2</v>
      </c>
      <c r="Z154" s="281"/>
      <c r="AA154" s="281">
        <v>1.4738588252805308E-2</v>
      </c>
      <c r="AB154" s="281">
        <v>1.5481918245313682E-2</v>
      </c>
      <c r="AC154" s="281"/>
      <c r="AD154" s="281">
        <v>4.1824674990438449E-3</v>
      </c>
      <c r="AE154" s="281">
        <v>7.8147526793649502E-2</v>
      </c>
      <c r="AF154" s="281">
        <v>4.1457754225971297E-2</v>
      </c>
      <c r="AG154" s="282"/>
      <c r="AH154" s="282"/>
      <c r="AI154" s="281">
        <v>0.104033957020499</v>
      </c>
      <c r="AJ154" s="482"/>
      <c r="AK154" s="684">
        <v>29364008675.009998</v>
      </c>
      <c r="AL154" s="281">
        <v>-1.9002177671840299E-4</v>
      </c>
      <c r="AM154" s="281"/>
      <c r="AN154" s="281"/>
      <c r="AO154" s="281"/>
      <c r="AP154" s="281">
        <v>1.3475480528540799E-2</v>
      </c>
      <c r="AQ154" s="281">
        <v>6.3966969860574062E-3</v>
      </c>
      <c r="AR154" s="281"/>
      <c r="AS154" s="281">
        <v>3.43417455934142E-2</v>
      </c>
      <c r="AT154" s="281">
        <v>3.4151723816695699E-2</v>
      </c>
      <c r="AU154" s="281">
        <v>-4.1038756003214182E-2</v>
      </c>
      <c r="AV154" s="281">
        <v>-5.4617869692801899E-2</v>
      </c>
      <c r="AW154" s="281"/>
      <c r="AX154" s="281">
        <v>1.8646827734933352E-2</v>
      </c>
      <c r="AY154" s="281"/>
      <c r="AZ154" s="281"/>
      <c r="BA154" s="281"/>
      <c r="BB154" s="281">
        <v>1.86468277349334E-2</v>
      </c>
      <c r="BC154" s="281">
        <v>-1.8193181411726401E-3</v>
      </c>
      <c r="BD154" s="281">
        <v>5.506835496803808E-3</v>
      </c>
      <c r="BE154" s="281">
        <v>3.9423059739972843E-2</v>
      </c>
      <c r="BF154" s="281"/>
      <c r="BG154" s="281">
        <v>1.4792122779872871E-2</v>
      </c>
      <c r="BH154" s="281">
        <v>1.4988626721274802E-2</v>
      </c>
      <c r="BI154" s="281"/>
      <c r="BJ154" s="281">
        <v>3.9717161757704149E-3</v>
      </c>
      <c r="BK154" s="281">
        <v>7.8682360913694696E-2</v>
      </c>
      <c r="BL154" s="281">
        <v>4.1846905859476702E-2</v>
      </c>
      <c r="BM154" s="281"/>
      <c r="BN154" s="281"/>
      <c r="BO154" s="281">
        <v>0.118709948631999</v>
      </c>
    </row>
    <row r="155" spans="2:67" s="255" customFormat="1" ht="15" customHeight="1">
      <c r="B155" s="1255" t="s">
        <v>17</v>
      </c>
      <c r="C155" s="262" t="s">
        <v>492</v>
      </c>
      <c r="D155" s="402"/>
      <c r="E155" s="481">
        <v>36656948720.18</v>
      </c>
      <c r="F155" s="281">
        <v>6.5101513710721102E-3</v>
      </c>
      <c r="G155" s="281">
        <v>-2.4068827433918201E-4</v>
      </c>
      <c r="H155" s="909"/>
      <c r="I155" s="909"/>
      <c r="J155" s="909"/>
      <c r="K155" s="281">
        <v>4.7603236336453908E-3</v>
      </c>
      <c r="L155" s="281"/>
      <c r="M155" s="281">
        <v>1.5955310433899299E-2</v>
      </c>
      <c r="N155" s="281">
        <v>1.5714622159560099E-2</v>
      </c>
      <c r="O155" s="281">
        <v>-4.2055354680989115E-2</v>
      </c>
      <c r="P155" s="281">
        <v>-5.9393893957721301E-2</v>
      </c>
      <c r="Q155" s="281"/>
      <c r="R155" s="281">
        <v>1.9042567342101798E-2</v>
      </c>
      <c r="S155" s="281"/>
      <c r="T155" s="281"/>
      <c r="U155" s="281"/>
      <c r="V155" s="281">
        <v>1.9042567342101802E-2</v>
      </c>
      <c r="W155" s="281">
        <v>-2.4636704456059401E-2</v>
      </c>
      <c r="X155" s="281">
        <v>4.046782657835782E-3</v>
      </c>
      <c r="Y155" s="281">
        <v>2.8490435674343589E-2</v>
      </c>
      <c r="Z155" s="281"/>
      <c r="AA155" s="281">
        <v>9.9362591611310593E-3</v>
      </c>
      <c r="AB155" s="281">
        <v>1.3694850800651552E-2</v>
      </c>
      <c r="AC155" s="281"/>
      <c r="AD155" s="281">
        <v>2.3400597410547048E-3</v>
      </c>
      <c r="AE155" s="281">
        <v>5.8508388035016699E-2</v>
      </c>
      <c r="AF155" s="281">
        <v>2.9509637565782901E-2</v>
      </c>
      <c r="AG155" s="282"/>
      <c r="AH155" s="282"/>
      <c r="AI155" s="281">
        <v>6.3381321144740002E-2</v>
      </c>
      <c r="AJ155" s="482"/>
      <c r="AK155" s="684">
        <v>36324658469.940002</v>
      </c>
      <c r="AL155" s="281">
        <v>-2.4289003948382E-4</v>
      </c>
      <c r="AM155" s="281"/>
      <c r="AN155" s="281"/>
      <c r="AO155" s="281"/>
      <c r="AP155" s="281">
        <v>9.0299122531720209E-3</v>
      </c>
      <c r="AQ155" s="281">
        <v>4.8675057739721687E-3</v>
      </c>
      <c r="AR155" s="281"/>
      <c r="AS155" s="281">
        <v>2.5134856207541599E-2</v>
      </c>
      <c r="AT155" s="281">
        <v>2.4891966168057798E-2</v>
      </c>
      <c r="AU155" s="281">
        <v>-4.1947387284891842E-2</v>
      </c>
      <c r="AV155" s="281">
        <v>-6.0118959706040302E-2</v>
      </c>
      <c r="AW155" s="281"/>
      <c r="AX155" s="281">
        <v>1.9389909459516616E-2</v>
      </c>
      <c r="AY155" s="281"/>
      <c r="AZ155" s="281"/>
      <c r="BA155" s="281"/>
      <c r="BB155" s="281">
        <v>1.9389909459516599E-2</v>
      </c>
      <c r="BC155" s="281">
        <v>-1.5837084078466099E-2</v>
      </c>
      <c r="BD155" s="281">
        <v>4.5653466577596129E-3</v>
      </c>
      <c r="BE155" s="281">
        <v>2.8351628740907502E-2</v>
      </c>
      <c r="BF155" s="281"/>
      <c r="BG155" s="281">
        <v>9.3060846237478286E-3</v>
      </c>
      <c r="BH155" s="281">
        <v>1.3242801473497089E-2</v>
      </c>
      <c r="BI155" s="281"/>
      <c r="BJ155" s="281">
        <v>2.4041587455603751E-3</v>
      </c>
      <c r="BK155" s="281">
        <v>5.7870020241472399E-2</v>
      </c>
      <c r="BL155" s="281">
        <v>2.9591788656719999E-2</v>
      </c>
      <c r="BM155" s="281"/>
      <c r="BN155" s="281"/>
      <c r="BO155" s="281">
        <v>7.1624724819726399E-2</v>
      </c>
    </row>
    <row r="156" spans="2:67" s="255" customFormat="1" ht="15" customHeight="1">
      <c r="B156" s="1255" t="s">
        <v>17</v>
      </c>
      <c r="C156" s="262" t="s">
        <v>493</v>
      </c>
      <c r="D156" s="402"/>
      <c r="E156" s="481">
        <v>45092165153.309998</v>
      </c>
      <c r="F156" s="281">
        <v>9.1882712941670896E-3</v>
      </c>
      <c r="G156" s="281">
        <v>-2.1787255117597401E-4</v>
      </c>
      <c r="H156" s="909"/>
      <c r="I156" s="909"/>
      <c r="J156" s="909"/>
      <c r="K156" s="281">
        <v>3.4742701961052356E-3</v>
      </c>
      <c r="L156" s="281"/>
      <c r="M156" s="281">
        <v>1.13148867246741E-2</v>
      </c>
      <c r="N156" s="281">
        <v>1.10970141734981E-2</v>
      </c>
      <c r="O156" s="281">
        <v>-4.3813646544204075E-2</v>
      </c>
      <c r="P156" s="281">
        <v>-6.2595292996322396E-2</v>
      </c>
      <c r="Q156" s="281"/>
      <c r="R156" s="281">
        <v>1.7338285003433915E-2</v>
      </c>
      <c r="S156" s="281"/>
      <c r="T156" s="281"/>
      <c r="U156" s="281"/>
      <c r="V156" s="281">
        <v>1.7338285003433901E-2</v>
      </c>
      <c r="W156" s="281">
        <v>-3.4159993819390298E-2</v>
      </c>
      <c r="X156" s="281">
        <v>2.3364535646447299E-3</v>
      </c>
      <c r="Y156" s="281">
        <v>1.7653674581460332E-2</v>
      </c>
      <c r="Z156" s="281"/>
      <c r="AA156" s="281">
        <v>8.2444053570293243E-3</v>
      </c>
      <c r="AB156" s="281">
        <v>1.0395531258174478E-2</v>
      </c>
      <c r="AC156" s="281"/>
      <c r="AD156" s="281">
        <v>1.7503764944896698E-3</v>
      </c>
      <c r="AE156" s="281">
        <v>4.0380441255798503E-2</v>
      </c>
      <c r="AF156" s="281">
        <v>1.9397027175923801E-2</v>
      </c>
      <c r="AG156" s="282"/>
      <c r="AH156" s="282"/>
      <c r="AI156" s="281">
        <v>2.5617474612331902E-2</v>
      </c>
      <c r="AJ156" s="482"/>
      <c r="AK156" s="684">
        <v>44797367181.269997</v>
      </c>
      <c r="AL156" s="281">
        <v>-2.1930630477113401E-4</v>
      </c>
      <c r="AM156" s="281"/>
      <c r="AN156" s="281"/>
      <c r="AO156" s="281"/>
      <c r="AP156" s="281">
        <v>6.4845206532908699E-3</v>
      </c>
      <c r="AQ156" s="281">
        <v>3.3944817862773566E-3</v>
      </c>
      <c r="AR156" s="281"/>
      <c r="AS156" s="281">
        <v>1.7720546051016701E-2</v>
      </c>
      <c r="AT156" s="281">
        <v>1.7501239746246001E-2</v>
      </c>
      <c r="AU156" s="281">
        <v>-4.4389054883149634E-2</v>
      </c>
      <c r="AV156" s="281">
        <v>-6.3253822938834303E-2</v>
      </c>
      <c r="AW156" s="281"/>
      <c r="AX156" s="281">
        <v>1.7383004001082988E-2</v>
      </c>
      <c r="AY156" s="281"/>
      <c r="AZ156" s="281"/>
      <c r="BA156" s="281"/>
      <c r="BB156" s="281">
        <v>1.7383004001082999E-2</v>
      </c>
      <c r="BC156" s="281">
        <v>-2.8369579191505699E-2</v>
      </c>
      <c r="BD156" s="281">
        <v>2.150775829082296E-3</v>
      </c>
      <c r="BE156" s="281">
        <v>1.8018097826237412E-2</v>
      </c>
      <c r="BF156" s="281"/>
      <c r="BG156" s="281">
        <v>8.7833599726484003E-3</v>
      </c>
      <c r="BH156" s="281">
        <v>1.1161908932877256E-2</v>
      </c>
      <c r="BI156" s="281"/>
      <c r="BJ156" s="281">
        <v>1.6752644090962943E-3</v>
      </c>
      <c r="BK156" s="281">
        <v>4.1789406969941698E-2</v>
      </c>
      <c r="BL156" s="281">
        <v>1.9624422737449701E-2</v>
      </c>
      <c r="BM156" s="281"/>
      <c r="BN156" s="281"/>
      <c r="BO156" s="281">
        <v>3.3044250515885699E-2</v>
      </c>
    </row>
    <row r="157" spans="2:67" s="255" customFormat="1" ht="15" customHeight="1">
      <c r="B157" s="1255" t="s">
        <v>17</v>
      </c>
      <c r="C157" s="262" t="s">
        <v>494</v>
      </c>
      <c r="D157" s="402"/>
      <c r="E157" s="481">
        <v>56781900140.300003</v>
      </c>
      <c r="F157" s="281">
        <v>6.2650642301686202E-3</v>
      </c>
      <c r="G157" s="281">
        <v>-5.8327365671396504E-4</v>
      </c>
      <c r="H157" s="909"/>
      <c r="I157" s="909"/>
      <c r="J157" s="909"/>
      <c r="K157" s="281">
        <v>2.4031475158957064E-3</v>
      </c>
      <c r="L157" s="281"/>
      <c r="M157" s="281">
        <v>8.1950156199464795E-3</v>
      </c>
      <c r="N157" s="281">
        <v>7.61174196323244E-3</v>
      </c>
      <c r="O157" s="281">
        <v>-4.4034723574623742E-2</v>
      </c>
      <c r="P157" s="281">
        <v>-6.4317310072158199E-2</v>
      </c>
      <c r="Q157" s="281"/>
      <c r="R157" s="281">
        <v>1.6250849717955998E-2</v>
      </c>
      <c r="S157" s="281"/>
      <c r="T157" s="281"/>
      <c r="U157" s="281"/>
      <c r="V157" s="281">
        <v>1.6250849717956001E-2</v>
      </c>
      <c r="W157" s="281">
        <v>-4.0454718390969799E-2</v>
      </c>
      <c r="X157" s="281">
        <v>1.397496010769828E-3</v>
      </c>
      <c r="Y157" s="281">
        <v>1.1072338524011188E-2</v>
      </c>
      <c r="Z157" s="281"/>
      <c r="AA157" s="281">
        <v>4.9206979555038851E-3</v>
      </c>
      <c r="AB157" s="281">
        <v>8.4149081541721633E-3</v>
      </c>
      <c r="AC157" s="281"/>
      <c r="AD157" s="281">
        <v>2.4245947159187934E-3</v>
      </c>
      <c r="AE157" s="281">
        <v>2.82300353603759E-2</v>
      </c>
      <c r="AF157" s="281">
        <v>1.4056321624283399E-2</v>
      </c>
      <c r="AG157" s="282"/>
      <c r="AH157" s="282"/>
      <c r="AI157" s="281">
        <v>1.8316385936894E-3</v>
      </c>
      <c r="AJ157" s="482"/>
      <c r="AK157" s="684">
        <v>56298899355.019997</v>
      </c>
      <c r="AL157" s="281">
        <v>-5.8827769120582002E-4</v>
      </c>
      <c r="AM157" s="281"/>
      <c r="AN157" s="281"/>
      <c r="AO157" s="281"/>
      <c r="AP157" s="281">
        <v>8.5154378693418006E-3</v>
      </c>
      <c r="AQ157" s="281">
        <v>2.465259437929392E-3</v>
      </c>
      <c r="AR157" s="281"/>
      <c r="AS157" s="281">
        <v>1.6924479345705699E-2</v>
      </c>
      <c r="AT157" s="281">
        <v>1.6336201654500102E-2</v>
      </c>
      <c r="AU157" s="281">
        <v>-4.4274166840310415E-2</v>
      </c>
      <c r="AV157" s="281">
        <v>-6.4197017133652598E-2</v>
      </c>
      <c r="AW157" s="281"/>
      <c r="AX157" s="281">
        <v>1.6800930786680813E-2</v>
      </c>
      <c r="AY157" s="281"/>
      <c r="AZ157" s="281"/>
      <c r="BA157" s="281"/>
      <c r="BB157" s="281">
        <v>1.6800930786680799E-2</v>
      </c>
      <c r="BC157" s="281">
        <v>-3.1059884692471899E-2</v>
      </c>
      <c r="BD157" s="281">
        <v>1.6521168746739697E-3</v>
      </c>
      <c r="BE157" s="281">
        <v>1.1020011440146913E-2</v>
      </c>
      <c r="BF157" s="281"/>
      <c r="BG157" s="281">
        <v>5.0687320043416627E-3</v>
      </c>
      <c r="BH157" s="281">
        <v>8.6486945018150446E-3</v>
      </c>
      <c r="BI157" s="281"/>
      <c r="BJ157" s="281">
        <v>2.5029538384294396E-3</v>
      </c>
      <c r="BK157" s="281">
        <v>2.8892508659406999E-2</v>
      </c>
      <c r="BL157" s="281">
        <v>1.391278946895E-2</v>
      </c>
      <c r="BM157" s="281"/>
      <c r="BN157" s="281"/>
      <c r="BO157" s="281">
        <v>1.1745413435885199E-2</v>
      </c>
    </row>
    <row r="158" spans="2:67" s="255" customFormat="1" ht="15" customHeight="1">
      <c r="B158" s="1255" t="s">
        <v>17</v>
      </c>
      <c r="C158" s="262" t="s">
        <v>495</v>
      </c>
      <c r="D158" s="402"/>
      <c r="E158" s="481">
        <v>73895948231.130005</v>
      </c>
      <c r="F158" s="281">
        <v>5.5258299086008702E-3</v>
      </c>
      <c r="G158" s="281">
        <v>-9.4599289803214495E-4</v>
      </c>
      <c r="H158" s="909"/>
      <c r="I158" s="909"/>
      <c r="J158" s="909"/>
      <c r="K158" s="281">
        <v>1.3871436123857493E-3</v>
      </c>
      <c r="L158" s="281"/>
      <c r="M158" s="281">
        <v>5.3341973347051002E-3</v>
      </c>
      <c r="N158" s="281">
        <v>4.3882044366727602E-3</v>
      </c>
      <c r="O158" s="281">
        <v>-4.4469749918922573E-2</v>
      </c>
      <c r="P158" s="281">
        <v>-6.5066309758841201E-2</v>
      </c>
      <c r="Q158" s="281"/>
      <c r="R158" s="281">
        <v>1.5839349687469344E-2</v>
      </c>
      <c r="S158" s="281"/>
      <c r="T158" s="281"/>
      <c r="U158" s="281"/>
      <c r="V158" s="281">
        <v>1.5839349687469299E-2</v>
      </c>
      <c r="W158" s="281">
        <v>-4.4838755634699003E-2</v>
      </c>
      <c r="X158" s="281">
        <v>1.3262496539521208E-3</v>
      </c>
      <c r="Y158" s="281">
        <v>6.0925098242441949E-3</v>
      </c>
      <c r="Z158" s="281"/>
      <c r="AA158" s="281">
        <v>2.7410594989113464E-3</v>
      </c>
      <c r="AB158" s="281">
        <v>4.4044845744720873E-3</v>
      </c>
      <c r="AC158" s="281"/>
      <c r="AD158" s="281">
        <v>2.2739138832677305E-3</v>
      </c>
      <c r="AE158" s="281">
        <v>1.6838217434847501E-2</v>
      </c>
      <c r="AF158" s="281">
        <v>8.7306418651275294E-3</v>
      </c>
      <c r="AG158" s="282"/>
      <c r="AH158" s="282"/>
      <c r="AI158" s="281">
        <v>-1.9269896334724E-2</v>
      </c>
      <c r="AJ158" s="482"/>
      <c r="AK158" s="684">
        <v>73213910460.869995</v>
      </c>
      <c r="AL158" s="281">
        <v>-1.16076496604318E-3</v>
      </c>
      <c r="AM158" s="281"/>
      <c r="AN158" s="281"/>
      <c r="AO158" s="281"/>
      <c r="AP158" s="281">
        <v>1.4641644935670099E-2</v>
      </c>
      <c r="AQ158" s="281">
        <v>1.4399257068278615E-3</v>
      </c>
      <c r="AR158" s="281"/>
      <c r="AS158" s="281">
        <v>2.0033787301989899E-2</v>
      </c>
      <c r="AT158" s="281">
        <v>1.8873022335946801E-2</v>
      </c>
      <c r="AU158" s="281">
        <v>-4.4813687207481696E-2</v>
      </c>
      <c r="AV158" s="281">
        <v>-6.6461209025170498E-2</v>
      </c>
      <c r="AW158" s="281"/>
      <c r="AX158" s="281">
        <v>1.5562253390753537E-2</v>
      </c>
      <c r="AY158" s="281"/>
      <c r="AZ158" s="281"/>
      <c r="BA158" s="281"/>
      <c r="BB158" s="281">
        <v>1.5562253390753501E-2</v>
      </c>
      <c r="BC158" s="281">
        <v>-3.2025933298470102E-2</v>
      </c>
      <c r="BD158" s="281">
        <v>1.0299010911362266E-3</v>
      </c>
      <c r="BE158" s="281">
        <v>6.2250726557432981E-3</v>
      </c>
      <c r="BF158" s="281"/>
      <c r="BG158" s="281">
        <v>2.624502224515064E-3</v>
      </c>
      <c r="BH158" s="281">
        <v>4.6569339061902151E-3</v>
      </c>
      <c r="BI158" s="281"/>
      <c r="BJ158" s="281">
        <v>2.2204868854380842E-3</v>
      </c>
      <c r="BK158" s="281">
        <v>1.6756896763022899E-2</v>
      </c>
      <c r="BL158" s="281">
        <v>9.0975364037683294E-3</v>
      </c>
      <c r="BM158" s="281"/>
      <c r="BN158" s="281"/>
      <c r="BO158" s="281">
        <v>-6.1715001316788899E-3</v>
      </c>
    </row>
    <row r="159" spans="2:67" s="255" customFormat="1" ht="15" customHeight="1">
      <c r="B159" s="1255" t="s">
        <v>17</v>
      </c>
      <c r="C159" s="262" t="s">
        <v>496</v>
      </c>
      <c r="D159" s="402"/>
      <c r="E159" s="481">
        <v>107818960489.92</v>
      </c>
      <c r="F159" s="281">
        <v>1.52536712852445E-2</v>
      </c>
      <c r="G159" s="281">
        <v>-5.3673900782423402E-3</v>
      </c>
      <c r="H159" s="909"/>
      <c r="I159" s="909"/>
      <c r="J159" s="909"/>
      <c r="K159" s="281">
        <v>7.6483987904622385E-4</v>
      </c>
      <c r="L159" s="281"/>
      <c r="M159" s="281">
        <v>3.1168040453461599E-3</v>
      </c>
      <c r="N159" s="281">
        <v>-2.2505860328961799E-3</v>
      </c>
      <c r="O159" s="281">
        <v>-4.4883638717351827E-2</v>
      </c>
      <c r="P159" s="281">
        <v>-7.3799947727597501E-2</v>
      </c>
      <c r="Q159" s="281"/>
      <c r="R159" s="281">
        <v>1.3043281473590873E-2</v>
      </c>
      <c r="S159" s="281"/>
      <c r="T159" s="281"/>
      <c r="U159" s="281"/>
      <c r="V159" s="281">
        <v>1.3043281473590899E-2</v>
      </c>
      <c r="W159" s="281">
        <v>-6.3007252286902807E-2</v>
      </c>
      <c r="X159" s="281">
        <v>6.3491486589132846E-4</v>
      </c>
      <c r="Y159" s="281">
        <v>2.9755821681288971E-3</v>
      </c>
      <c r="Z159" s="281"/>
      <c r="AA159" s="281">
        <v>1.8628547697673043E-3</v>
      </c>
      <c r="AB159" s="281">
        <v>3.0652009199337183E-3</v>
      </c>
      <c r="AC159" s="281"/>
      <c r="AD159" s="281">
        <v>1.8499320170003617E-3</v>
      </c>
      <c r="AE159" s="281">
        <v>1.03884847407216E-2</v>
      </c>
      <c r="AF159" s="281">
        <v>4.0644361772618799E-3</v>
      </c>
      <c r="AG159" s="282"/>
      <c r="AH159" s="282"/>
      <c r="AI159" s="281">
        <v>-4.8554331368919297E-2</v>
      </c>
      <c r="AJ159" s="482"/>
      <c r="AK159" s="684">
        <v>105733074976.95</v>
      </c>
      <c r="AL159" s="281">
        <v>-4.72187681743711E-3</v>
      </c>
      <c r="AM159" s="281"/>
      <c r="AN159" s="281"/>
      <c r="AO159" s="281"/>
      <c r="AP159" s="281">
        <v>1.03055052881754E-2</v>
      </c>
      <c r="AQ159" s="281">
        <v>7.8046284228458951E-4</v>
      </c>
      <c r="AR159" s="281"/>
      <c r="AS159" s="281">
        <v>1.34911511057535E-2</v>
      </c>
      <c r="AT159" s="281">
        <v>8.7692742883165292E-3</v>
      </c>
      <c r="AU159" s="281">
        <v>-4.5836383019187979E-2</v>
      </c>
      <c r="AV159" s="281">
        <v>-7.4866310319506593E-2</v>
      </c>
      <c r="AW159" s="281"/>
      <c r="AX159" s="281">
        <v>1.3081403972234104E-2</v>
      </c>
      <c r="AY159" s="281"/>
      <c r="AZ159" s="281"/>
      <c r="BA159" s="281"/>
      <c r="BB159" s="281">
        <v>1.3081403972234101E-2</v>
      </c>
      <c r="BC159" s="281">
        <v>-5.3015632058956097E-2</v>
      </c>
      <c r="BD159" s="281">
        <v>8.1719010923342805E-4</v>
      </c>
      <c r="BE159" s="281">
        <v>3.0550244241966699E-3</v>
      </c>
      <c r="BF159" s="281"/>
      <c r="BG159" s="281">
        <v>1.9979952803420671E-3</v>
      </c>
      <c r="BH159" s="281">
        <v>2.9543414473484062E-3</v>
      </c>
      <c r="BI159" s="281"/>
      <c r="BJ159" s="281">
        <v>1.9074427796975219E-3</v>
      </c>
      <c r="BK159" s="281">
        <v>1.0731994040818101E-2</v>
      </c>
      <c r="BL159" s="281">
        <v>4.1076490996283001E-3</v>
      </c>
      <c r="BM159" s="281"/>
      <c r="BN159" s="281"/>
      <c r="BO159" s="281">
        <v>-3.81759889185097E-2</v>
      </c>
    </row>
    <row r="160" spans="2:67" s="255" customFormat="1" ht="15" customHeight="1">
      <c r="B160" s="1255" t="s">
        <v>17</v>
      </c>
      <c r="C160" s="262" t="s">
        <v>497</v>
      </c>
      <c r="D160" s="402"/>
      <c r="E160" s="481">
        <v>273181600519.72</v>
      </c>
      <c r="F160" s="281">
        <v>6.4456266748202599E-3</v>
      </c>
      <c r="G160" s="281">
        <v>-3.0055218301268099E-2</v>
      </c>
      <c r="H160" s="909"/>
      <c r="I160" s="909"/>
      <c r="J160" s="909"/>
      <c r="K160" s="281">
        <v>1.4737212822315908E-4</v>
      </c>
      <c r="L160" s="281"/>
      <c r="M160" s="281">
        <v>7.2615462890839998E-4</v>
      </c>
      <c r="N160" s="281">
        <v>-2.9329063672359799E-2</v>
      </c>
      <c r="O160" s="281">
        <v>-4.4731658793022891E-2</v>
      </c>
      <c r="P160" s="281">
        <v>-9.0357654162722997E-2</v>
      </c>
      <c r="Q160" s="281"/>
      <c r="R160" s="281">
        <v>6.0469475350729352E-3</v>
      </c>
      <c r="S160" s="281"/>
      <c r="T160" s="281"/>
      <c r="U160" s="281"/>
      <c r="V160" s="281">
        <v>6.0469475350729404E-3</v>
      </c>
      <c r="W160" s="281">
        <v>-0.11363977030001</v>
      </c>
      <c r="X160" s="281">
        <v>4.5613377790794903E-5</v>
      </c>
      <c r="Y160" s="281">
        <v>5.6182278505583633E-4</v>
      </c>
      <c r="Z160" s="281"/>
      <c r="AA160" s="281">
        <v>2.8255634520461782E-4</v>
      </c>
      <c r="AB160" s="281">
        <v>5.8551015831849094E-4</v>
      </c>
      <c r="AC160" s="281"/>
      <c r="AD160" s="281">
        <v>8.01780568725341E-4</v>
      </c>
      <c r="AE160" s="281">
        <v>2.2772832350950799E-3</v>
      </c>
      <c r="AF160" s="281">
        <v>7.7289741460738796E-4</v>
      </c>
      <c r="AG160" s="282"/>
      <c r="AH160" s="282"/>
      <c r="AI160" s="281">
        <v>-0.110589589650307</v>
      </c>
      <c r="AJ160" s="482"/>
      <c r="AK160" s="684">
        <v>272432786070.70001</v>
      </c>
      <c r="AL160" s="281">
        <v>-3.0374102625454698E-2</v>
      </c>
      <c r="AM160" s="281"/>
      <c r="AN160" s="281"/>
      <c r="AO160" s="281"/>
      <c r="AP160" s="281">
        <v>3.54790591588034E-3</v>
      </c>
      <c r="AQ160" s="281">
        <v>1.4532461070865959E-4</v>
      </c>
      <c r="AR160" s="281"/>
      <c r="AS160" s="281">
        <v>4.2729614662748499E-3</v>
      </c>
      <c r="AT160" s="281">
        <v>-2.61011411591799E-2</v>
      </c>
      <c r="AU160" s="281">
        <v>-4.4876644129415548E-2</v>
      </c>
      <c r="AV160" s="281">
        <v>-9.0635692833321693E-2</v>
      </c>
      <c r="AW160" s="281"/>
      <c r="AX160" s="281">
        <v>6.0821669613949879E-3</v>
      </c>
      <c r="AY160" s="281"/>
      <c r="AZ160" s="281"/>
      <c r="BA160" s="281"/>
      <c r="BB160" s="281">
        <v>6.0821669613949896E-3</v>
      </c>
      <c r="BC160" s="281">
        <v>-0.110654667031107</v>
      </c>
      <c r="BD160" s="281">
        <v>4.5738751674206611E-5</v>
      </c>
      <c r="BE160" s="281">
        <v>5.7286650832656509E-4</v>
      </c>
      <c r="BF160" s="281"/>
      <c r="BG160" s="281">
        <v>2.8333298547983268E-4</v>
      </c>
      <c r="BH160" s="281">
        <v>5.8711950377547673E-4</v>
      </c>
      <c r="BI160" s="281"/>
      <c r="BJ160" s="281">
        <v>8.0398435955193108E-4</v>
      </c>
      <c r="BK160" s="281">
        <v>2.2930421088080098E-3</v>
      </c>
      <c r="BL160" s="281">
        <v>7.9641276275643899E-4</v>
      </c>
      <c r="BM160" s="281"/>
      <c r="BN160" s="281"/>
      <c r="BO160" s="281">
        <v>-0.107565212159542</v>
      </c>
    </row>
    <row r="161" spans="2:67" s="255" customFormat="1" ht="15" customHeight="1">
      <c r="B161" s="1256" t="s">
        <v>17</v>
      </c>
      <c r="C161" s="338" t="s">
        <v>527</v>
      </c>
      <c r="D161" s="402"/>
      <c r="E161" s="474">
        <v>671159569017.41003</v>
      </c>
      <c r="F161" s="475">
        <v>7.9878787712120494E-3</v>
      </c>
      <c r="G161" s="475">
        <v>-1.3293436786682499E-2</v>
      </c>
      <c r="H161" s="910"/>
      <c r="I161" s="910"/>
      <c r="J161" s="910"/>
      <c r="K161" s="475">
        <v>2.359510644061041E-3</v>
      </c>
      <c r="L161" s="475"/>
      <c r="M161" s="475">
        <v>8.1150031148683795E-3</v>
      </c>
      <c r="N161" s="475">
        <v>-5.1784336718142497E-3</v>
      </c>
      <c r="O161" s="475">
        <v>-4.3905041007864423E-2</v>
      </c>
      <c r="P161" s="475">
        <v>-7.4900358258612507E-2</v>
      </c>
      <c r="Q161" s="475"/>
      <c r="R161" s="475">
        <v>1.2432878300336868E-2</v>
      </c>
      <c r="S161" s="475"/>
      <c r="T161" s="475"/>
      <c r="U161" s="475"/>
      <c r="V161" s="475">
        <v>1.2432878300336901E-2</v>
      </c>
      <c r="W161" s="475">
        <v>-6.7645913630089802E-2</v>
      </c>
      <c r="X161" s="475">
        <v>2.0440440204532243E-3</v>
      </c>
      <c r="Y161" s="475">
        <v>1.3856802970321283E-2</v>
      </c>
      <c r="Z161" s="475"/>
      <c r="AA161" s="475">
        <v>4.7424400238826568E-3</v>
      </c>
      <c r="AB161" s="475">
        <v>5.8050811967324178E-3</v>
      </c>
      <c r="AC161" s="475"/>
      <c r="AD161" s="475">
        <v>1.6668710035347492E-3</v>
      </c>
      <c r="AE161" s="475">
        <v>2.8115239214924301E-2</v>
      </c>
      <c r="AF161" s="475">
        <v>1.44196161588347E-2</v>
      </c>
      <c r="AG161" s="475"/>
      <c r="AH161" s="475"/>
      <c r="AI161" s="475">
        <v>-2.5111058256330799E-2</v>
      </c>
      <c r="AJ161" s="482"/>
      <c r="AK161" s="685">
        <v>665798427743.95996</v>
      </c>
      <c r="AL161" s="475">
        <v>-1.34004781818756E-2</v>
      </c>
      <c r="AM161" s="475"/>
      <c r="AN161" s="475"/>
      <c r="AO161" s="475"/>
      <c r="AP161" s="475">
        <v>8.0521987587385598E-3</v>
      </c>
      <c r="AQ161" s="475">
        <v>2.3785098927403803E-3</v>
      </c>
      <c r="AR161" s="475"/>
      <c r="AS161" s="475">
        <v>1.62325454916156E-2</v>
      </c>
      <c r="AT161" s="475">
        <v>2.8320673097401699E-3</v>
      </c>
      <c r="AU161" s="475">
        <v>-4.4258573124570315E-2</v>
      </c>
      <c r="AV161" s="475">
        <v>-7.5503470830411604E-2</v>
      </c>
      <c r="AW161" s="475"/>
      <c r="AX161" s="475">
        <v>1.2532990307554387E-2</v>
      </c>
      <c r="AY161" s="475"/>
      <c r="AZ161" s="475"/>
      <c r="BA161" s="475"/>
      <c r="BB161" s="475">
        <v>1.2532990307554399E-2</v>
      </c>
      <c r="BC161" s="475">
        <v>-6.0138413213117303E-2</v>
      </c>
      <c r="BD161" s="475">
        <v>2.0605030691775248E-3</v>
      </c>
      <c r="BE161" s="475">
        <v>1.3968380701998991E-2</v>
      </c>
      <c r="BF161" s="475"/>
      <c r="BG161" s="475">
        <v>4.7806270935563579E-3</v>
      </c>
      <c r="BH161" s="475">
        <v>5.851824864339124E-3</v>
      </c>
      <c r="BI161" s="475"/>
      <c r="BJ161" s="475">
        <v>1.6802929801603889E-3</v>
      </c>
      <c r="BK161" s="475">
        <v>2.8341628709232399E-2</v>
      </c>
      <c r="BL161" s="475">
        <v>1.4535725774170401E-2</v>
      </c>
      <c r="BM161" s="477"/>
      <c r="BN161" s="477"/>
      <c r="BO161" s="475">
        <v>-1.7261058729714299E-2</v>
      </c>
    </row>
    <row r="162" spans="2:67" s="255" customFormat="1" ht="15" customHeight="1">
      <c r="B162" s="1252" t="s">
        <v>18</v>
      </c>
      <c r="C162" s="262" t="s">
        <v>488</v>
      </c>
      <c r="D162" s="402"/>
      <c r="E162" s="481">
        <v>531906154.63599497</v>
      </c>
      <c r="F162" s="281">
        <v>2.1968068066056001E-2</v>
      </c>
      <c r="G162" s="281">
        <v>-7.4483634626649703E-6</v>
      </c>
      <c r="H162" s="909"/>
      <c r="I162" s="909">
        <v>-5.6652182698753895E-4</v>
      </c>
      <c r="J162" s="909"/>
      <c r="K162" s="281"/>
      <c r="L162" s="281"/>
      <c r="M162" s="281">
        <v>0.34243287862175797</v>
      </c>
      <c r="N162" s="281">
        <v>0.34185890673964803</v>
      </c>
      <c r="O162" s="281"/>
      <c r="P162" s="281">
        <v>-6.4379756473084901E-2</v>
      </c>
      <c r="Q162" s="281"/>
      <c r="R162" s="281"/>
      <c r="S162" s="281"/>
      <c r="T162" s="281"/>
      <c r="U162" s="281"/>
      <c r="V162" s="281">
        <v>0.15819029456040401</v>
      </c>
      <c r="W162" s="281">
        <v>0.43566944801544899</v>
      </c>
      <c r="X162" s="281"/>
      <c r="Y162" s="281"/>
      <c r="Z162" s="281"/>
      <c r="AA162" s="281"/>
      <c r="AB162" s="281"/>
      <c r="AC162" s="281"/>
      <c r="AD162" s="281"/>
      <c r="AE162" s="281">
        <v>0.46164701016397103</v>
      </c>
      <c r="AF162" s="281">
        <v>0.224312848846251</v>
      </c>
      <c r="AG162" s="282"/>
      <c r="AH162" s="282"/>
      <c r="AI162" s="281">
        <v>1.1216293061665601</v>
      </c>
      <c r="AJ162" s="482"/>
      <c r="AK162" s="484"/>
      <c r="AL162" s="281"/>
      <c r="AM162" s="281"/>
      <c r="AN162" s="281"/>
      <c r="AO162" s="281"/>
      <c r="AP162" s="281"/>
      <c r="AQ162" s="281"/>
      <c r="AR162" s="281"/>
      <c r="AS162" s="281"/>
      <c r="AT162" s="281"/>
      <c r="AU162" s="281"/>
      <c r="AV162" s="281"/>
      <c r="AW162" s="281"/>
      <c r="AX162" s="281"/>
      <c r="AY162" s="281"/>
      <c r="AZ162" s="281"/>
      <c r="BA162" s="281"/>
      <c r="BB162" s="281"/>
      <c r="BC162" s="281"/>
      <c r="BD162" s="281"/>
      <c r="BE162" s="281"/>
      <c r="BF162" s="281"/>
      <c r="BG162" s="281"/>
      <c r="BH162" s="281"/>
      <c r="BI162" s="281"/>
      <c r="BJ162" s="281"/>
      <c r="BK162" s="281"/>
      <c r="BL162" s="281"/>
      <c r="BM162" s="282"/>
      <c r="BN162" s="282"/>
      <c r="BO162" s="281"/>
    </row>
    <row r="163" spans="2:67" s="255" customFormat="1" ht="15" customHeight="1">
      <c r="B163" s="1257" t="s">
        <v>18</v>
      </c>
      <c r="C163" s="262" t="s">
        <v>489</v>
      </c>
      <c r="D163" s="402"/>
      <c r="E163" s="481">
        <v>1084083674.9408801</v>
      </c>
      <c r="F163" s="281">
        <v>1.7504491072768E-2</v>
      </c>
      <c r="G163" s="281">
        <v>-1.05745780809342E-4</v>
      </c>
      <c r="H163" s="909"/>
      <c r="I163" s="909">
        <v>-1.6682062015277699E-3</v>
      </c>
      <c r="J163" s="909"/>
      <c r="K163" s="281"/>
      <c r="L163" s="281"/>
      <c r="M163" s="281">
        <v>0.12816360447820499</v>
      </c>
      <c r="N163" s="281">
        <v>0.12638964817029899</v>
      </c>
      <c r="O163" s="281"/>
      <c r="P163" s="281">
        <v>-5.5014360571515902E-2</v>
      </c>
      <c r="Q163" s="281"/>
      <c r="R163" s="281"/>
      <c r="S163" s="281"/>
      <c r="T163" s="281"/>
      <c r="U163" s="281"/>
      <c r="V163" s="281">
        <v>8.7684461864782903E-2</v>
      </c>
      <c r="W163" s="281">
        <v>0.159059749191164</v>
      </c>
      <c r="X163" s="281"/>
      <c r="Y163" s="281"/>
      <c r="Z163" s="281"/>
      <c r="AA163" s="281"/>
      <c r="AB163" s="281"/>
      <c r="AC163" s="281"/>
      <c r="AD163" s="281"/>
      <c r="AE163" s="281">
        <v>0.249017845443954</v>
      </c>
      <c r="AF163" s="281">
        <v>0.103108648555623</v>
      </c>
      <c r="AG163" s="282"/>
      <c r="AH163" s="282"/>
      <c r="AI163" s="281">
        <v>0.51118623948550301</v>
      </c>
      <c r="AJ163" s="482"/>
      <c r="AK163" s="484"/>
      <c r="AL163" s="281"/>
      <c r="AM163" s="281"/>
      <c r="AN163" s="281"/>
      <c r="AO163" s="281"/>
      <c r="AP163" s="281"/>
      <c r="AQ163" s="281"/>
      <c r="AR163" s="281"/>
      <c r="AS163" s="281"/>
      <c r="AT163" s="281"/>
      <c r="AU163" s="281"/>
      <c r="AV163" s="281"/>
      <c r="AW163" s="281"/>
      <c r="AX163" s="281"/>
      <c r="AY163" s="281"/>
      <c r="AZ163" s="281"/>
      <c r="BA163" s="281"/>
      <c r="BB163" s="281"/>
      <c r="BC163" s="281"/>
      <c r="BD163" s="281"/>
      <c r="BE163" s="281"/>
      <c r="BF163" s="281"/>
      <c r="BG163" s="281"/>
      <c r="BH163" s="281"/>
      <c r="BI163" s="281"/>
      <c r="BJ163" s="281"/>
      <c r="BK163" s="281"/>
      <c r="BL163" s="281"/>
      <c r="BM163" s="282"/>
      <c r="BN163" s="282"/>
      <c r="BO163" s="281"/>
    </row>
    <row r="164" spans="2:67" s="255" customFormat="1" ht="15" customHeight="1">
      <c r="B164" s="1257" t="s">
        <v>18</v>
      </c>
      <c r="C164" s="262" t="s">
        <v>490</v>
      </c>
      <c r="D164" s="402"/>
      <c r="E164" s="481">
        <v>1474428746.5848899</v>
      </c>
      <c r="F164" s="281">
        <v>1.9765369256128599E-2</v>
      </c>
      <c r="G164" s="281">
        <v>-7.6097796102980007E-5</v>
      </c>
      <c r="H164" s="909"/>
      <c r="I164" s="909">
        <v>-3.3499083796876901E-3</v>
      </c>
      <c r="J164" s="909"/>
      <c r="K164" s="281"/>
      <c r="L164" s="281"/>
      <c r="M164" s="281">
        <v>8.1914661510262707E-2</v>
      </c>
      <c r="N164" s="281">
        <v>7.8488650552689804E-2</v>
      </c>
      <c r="O164" s="281"/>
      <c r="P164" s="281">
        <v>-5.4856841289702703E-2</v>
      </c>
      <c r="Q164" s="281"/>
      <c r="R164" s="281"/>
      <c r="S164" s="281"/>
      <c r="T164" s="281"/>
      <c r="U164" s="281"/>
      <c r="V164" s="281">
        <v>6.9405543308349693E-2</v>
      </c>
      <c r="W164" s="281">
        <v>9.3037350806268099E-2</v>
      </c>
      <c r="X164" s="281"/>
      <c r="Y164" s="281"/>
      <c r="Z164" s="281"/>
      <c r="AA164" s="281"/>
      <c r="AB164" s="281"/>
      <c r="AC164" s="281"/>
      <c r="AD164" s="281"/>
      <c r="AE164" s="281">
        <v>0.165902808111933</v>
      </c>
      <c r="AF164" s="281">
        <v>7.2095599525582102E-2</v>
      </c>
      <c r="AG164" s="282"/>
      <c r="AH164" s="282"/>
      <c r="AI164" s="281">
        <v>0.33103575355196602</v>
      </c>
      <c r="AJ164" s="482"/>
      <c r="AK164" s="484"/>
      <c r="AL164" s="281"/>
      <c r="AM164" s="281"/>
      <c r="AN164" s="281"/>
      <c r="AO164" s="281"/>
      <c r="AP164" s="281"/>
      <c r="AQ164" s="281"/>
      <c r="AR164" s="281"/>
      <c r="AS164" s="281"/>
      <c r="AT164" s="281"/>
      <c r="AU164" s="281"/>
      <c r="AV164" s="281"/>
      <c r="AW164" s="281"/>
      <c r="AX164" s="281"/>
      <c r="AY164" s="281"/>
      <c r="AZ164" s="281"/>
      <c r="BA164" s="281"/>
      <c r="BB164" s="281"/>
      <c r="BC164" s="281"/>
      <c r="BD164" s="281"/>
      <c r="BE164" s="281"/>
      <c r="BF164" s="281"/>
      <c r="BG164" s="281"/>
      <c r="BH164" s="281"/>
      <c r="BI164" s="281"/>
      <c r="BJ164" s="281"/>
      <c r="BK164" s="281"/>
      <c r="BL164" s="281"/>
      <c r="BM164" s="282"/>
      <c r="BN164" s="282"/>
      <c r="BO164" s="281"/>
    </row>
    <row r="165" spans="2:67" s="255" customFormat="1" ht="15" customHeight="1">
      <c r="B165" s="1257" t="s">
        <v>18</v>
      </c>
      <c r="C165" s="262" t="s">
        <v>491</v>
      </c>
      <c r="D165" s="402"/>
      <c r="E165" s="481">
        <v>1864041371.1582799</v>
      </c>
      <c r="F165" s="281">
        <v>2.4926332101895699E-2</v>
      </c>
      <c r="G165" s="281">
        <v>-1.1151063958617699E-5</v>
      </c>
      <c r="H165" s="909"/>
      <c r="I165" s="909">
        <v>-4.6687231119218499E-3</v>
      </c>
      <c r="J165" s="909"/>
      <c r="K165" s="281"/>
      <c r="L165" s="281"/>
      <c r="M165" s="281">
        <v>5.49094621160304E-2</v>
      </c>
      <c r="N165" s="281">
        <v>5.0229580479717699E-2</v>
      </c>
      <c r="O165" s="281"/>
      <c r="P165" s="281">
        <v>-5.4369142175065201E-2</v>
      </c>
      <c r="Q165" s="281"/>
      <c r="R165" s="281"/>
      <c r="S165" s="281"/>
      <c r="T165" s="281"/>
      <c r="U165" s="281"/>
      <c r="V165" s="281">
        <v>6.0128966993841799E-2</v>
      </c>
      <c r="W165" s="281">
        <v>5.5989403265683801E-2</v>
      </c>
      <c r="X165" s="281"/>
      <c r="Y165" s="281"/>
      <c r="Z165" s="281"/>
      <c r="AA165" s="281"/>
      <c r="AB165" s="281"/>
      <c r="AC165" s="281"/>
      <c r="AD165" s="281"/>
      <c r="AE165" s="281">
        <v>0.115509905893665</v>
      </c>
      <c r="AF165" s="281">
        <v>5.5015169001404303E-2</v>
      </c>
      <c r="AG165" s="282"/>
      <c r="AH165" s="282"/>
      <c r="AI165" s="281">
        <v>0.22651447805227401</v>
      </c>
      <c r="AJ165" s="482"/>
      <c r="AK165" s="484"/>
      <c r="AL165" s="281"/>
      <c r="AM165" s="281"/>
      <c r="AN165" s="281"/>
      <c r="AO165" s="281"/>
      <c r="AP165" s="281"/>
      <c r="AQ165" s="281"/>
      <c r="AR165" s="281"/>
      <c r="AS165" s="281"/>
      <c r="AT165" s="281"/>
      <c r="AU165" s="281"/>
      <c r="AV165" s="281"/>
      <c r="AW165" s="281"/>
      <c r="AX165" s="281"/>
      <c r="AY165" s="281"/>
      <c r="AZ165" s="281"/>
      <c r="BA165" s="281"/>
      <c r="BB165" s="281"/>
      <c r="BC165" s="281"/>
      <c r="BD165" s="281"/>
      <c r="BE165" s="281"/>
      <c r="BF165" s="281"/>
      <c r="BG165" s="281"/>
      <c r="BH165" s="281"/>
      <c r="BI165" s="281"/>
      <c r="BJ165" s="281"/>
      <c r="BK165" s="281"/>
      <c r="BL165" s="281"/>
      <c r="BM165" s="282"/>
      <c r="BN165" s="282"/>
      <c r="BO165" s="281"/>
    </row>
    <row r="166" spans="2:67" s="255" customFormat="1" ht="15" customHeight="1">
      <c r="B166" s="1257" t="s">
        <v>18</v>
      </c>
      <c r="C166" s="262" t="s">
        <v>492</v>
      </c>
      <c r="D166" s="402"/>
      <c r="E166" s="481">
        <v>2288300516.2397599</v>
      </c>
      <c r="F166" s="281">
        <v>3.0928054257595799E-2</v>
      </c>
      <c r="G166" s="281">
        <v>-1.4069243654233699E-4</v>
      </c>
      <c r="H166" s="909"/>
      <c r="I166" s="909">
        <v>-6.0919560908914002E-3</v>
      </c>
      <c r="J166" s="909"/>
      <c r="K166" s="281"/>
      <c r="L166" s="281"/>
      <c r="M166" s="281">
        <v>3.7514695615181601E-2</v>
      </c>
      <c r="N166" s="281">
        <v>3.12820389334263E-2</v>
      </c>
      <c r="O166" s="281"/>
      <c r="P166" s="281">
        <v>-5.5421993827661303E-2</v>
      </c>
      <c r="Q166" s="281"/>
      <c r="R166" s="281"/>
      <c r="S166" s="281"/>
      <c r="T166" s="281"/>
      <c r="U166" s="281"/>
      <c r="V166" s="281">
        <v>5.3883978640119803E-2</v>
      </c>
      <c r="W166" s="281">
        <v>2.9744019757314898E-2</v>
      </c>
      <c r="X166" s="281"/>
      <c r="Y166" s="281"/>
      <c r="Z166" s="281"/>
      <c r="AA166" s="281"/>
      <c r="AB166" s="281"/>
      <c r="AC166" s="281"/>
      <c r="AD166" s="281"/>
      <c r="AE166" s="281">
        <v>9.0965792385352601E-2</v>
      </c>
      <c r="AF166" s="281">
        <v>3.9349523410452197E-2</v>
      </c>
      <c r="AG166" s="282"/>
      <c r="AH166" s="282"/>
      <c r="AI166" s="281">
        <v>0.160059339829284</v>
      </c>
      <c r="AJ166" s="482"/>
      <c r="AK166" s="484"/>
      <c r="AL166" s="281"/>
      <c r="AM166" s="281"/>
      <c r="AN166" s="281"/>
      <c r="AO166" s="281"/>
      <c r="AP166" s="281"/>
      <c r="AQ166" s="281"/>
      <c r="AR166" s="281"/>
      <c r="AS166" s="281"/>
      <c r="AT166" s="281"/>
      <c r="AU166" s="281"/>
      <c r="AV166" s="281"/>
      <c r="AW166" s="281"/>
      <c r="AX166" s="281"/>
      <c r="AY166" s="281"/>
      <c r="AZ166" s="281"/>
      <c r="BA166" s="281"/>
      <c r="BB166" s="281"/>
      <c r="BC166" s="281"/>
      <c r="BD166" s="281"/>
      <c r="BE166" s="281"/>
      <c r="BF166" s="281"/>
      <c r="BG166" s="281"/>
      <c r="BH166" s="281"/>
      <c r="BI166" s="281"/>
      <c r="BJ166" s="281"/>
      <c r="BK166" s="281"/>
      <c r="BL166" s="281"/>
      <c r="BM166" s="282"/>
      <c r="BN166" s="282"/>
      <c r="BO166" s="281"/>
    </row>
    <row r="167" spans="2:67" s="255" customFormat="1" ht="15" customHeight="1">
      <c r="B167" s="1257" t="s">
        <v>18</v>
      </c>
      <c r="C167" s="262" t="s">
        <v>493</v>
      </c>
      <c r="D167" s="402"/>
      <c r="E167" s="481">
        <v>2801061138.0437598</v>
      </c>
      <c r="F167" s="281">
        <v>3.0370681848181699E-2</v>
      </c>
      <c r="G167" s="281">
        <v>-4.1822067515277301E-4</v>
      </c>
      <c r="H167" s="909"/>
      <c r="I167" s="909">
        <v>-7.1645517111824002E-3</v>
      </c>
      <c r="J167" s="909"/>
      <c r="K167" s="281"/>
      <c r="L167" s="281"/>
      <c r="M167" s="281">
        <v>2.43965843005171E-2</v>
      </c>
      <c r="N167" s="281">
        <v>1.6813806102211799E-2</v>
      </c>
      <c r="O167" s="281"/>
      <c r="P167" s="281">
        <v>-5.6819132267268001E-2</v>
      </c>
      <c r="Q167" s="281"/>
      <c r="R167" s="281"/>
      <c r="S167" s="281"/>
      <c r="T167" s="281"/>
      <c r="U167" s="281"/>
      <c r="V167" s="281">
        <v>4.7438939851951301E-2</v>
      </c>
      <c r="W167" s="281">
        <v>7.4336102302250398E-3</v>
      </c>
      <c r="X167" s="281"/>
      <c r="Y167" s="281"/>
      <c r="Z167" s="281"/>
      <c r="AA167" s="281"/>
      <c r="AB167" s="281"/>
      <c r="AC167" s="281"/>
      <c r="AD167" s="281"/>
      <c r="AE167" s="281">
        <v>6.1203573835809301E-2</v>
      </c>
      <c r="AF167" s="281">
        <v>3.3103084578005003E-2</v>
      </c>
      <c r="AG167" s="282"/>
      <c r="AH167" s="282"/>
      <c r="AI167" s="281">
        <v>0.101740275365544</v>
      </c>
      <c r="AJ167" s="482"/>
      <c r="AK167" s="484"/>
      <c r="AL167" s="281"/>
      <c r="AM167" s="281"/>
      <c r="AN167" s="281"/>
      <c r="AO167" s="281"/>
      <c r="AP167" s="281"/>
      <c r="AQ167" s="281"/>
      <c r="AR167" s="281"/>
      <c r="AS167" s="281"/>
      <c r="AT167" s="281"/>
      <c r="AU167" s="281"/>
      <c r="AV167" s="281"/>
      <c r="AW167" s="281"/>
      <c r="AX167" s="281"/>
      <c r="AY167" s="281"/>
      <c r="AZ167" s="281"/>
      <c r="BA167" s="281"/>
      <c r="BB167" s="281"/>
      <c r="BC167" s="281"/>
      <c r="BD167" s="281"/>
      <c r="BE167" s="281"/>
      <c r="BF167" s="281"/>
      <c r="BG167" s="281"/>
      <c r="BH167" s="281"/>
      <c r="BI167" s="281"/>
      <c r="BJ167" s="281"/>
      <c r="BK167" s="281"/>
      <c r="BL167" s="281"/>
      <c r="BM167" s="282"/>
      <c r="BN167" s="282"/>
      <c r="BO167" s="281"/>
    </row>
    <row r="168" spans="2:67" s="255" customFormat="1" ht="15" customHeight="1">
      <c r="B168" s="1257" t="s">
        <v>18</v>
      </c>
      <c r="C168" s="262" t="s">
        <v>494</v>
      </c>
      <c r="D168" s="402"/>
      <c r="E168" s="481">
        <v>3433033125.60145</v>
      </c>
      <c r="F168" s="281">
        <v>3.6351407214911001E-2</v>
      </c>
      <c r="G168" s="281">
        <v>-4.3735593226401501E-4</v>
      </c>
      <c r="H168" s="909"/>
      <c r="I168" s="909">
        <v>-8.90066786629253E-3</v>
      </c>
      <c r="J168" s="909"/>
      <c r="K168" s="281"/>
      <c r="L168" s="281"/>
      <c r="M168" s="281">
        <v>1.4627640469241501E-2</v>
      </c>
      <c r="N168" s="281">
        <v>5.2896121357850498E-3</v>
      </c>
      <c r="O168" s="281"/>
      <c r="P168" s="281">
        <v>-5.8244777825991301E-2</v>
      </c>
      <c r="Q168" s="281"/>
      <c r="R168" s="281"/>
      <c r="S168" s="281"/>
      <c r="T168" s="281"/>
      <c r="U168" s="281"/>
      <c r="V168" s="281">
        <v>4.3911621093697402E-2</v>
      </c>
      <c r="W168" s="281">
        <v>-9.0435445295525795E-3</v>
      </c>
      <c r="X168" s="281"/>
      <c r="Y168" s="281"/>
      <c r="Z168" s="281"/>
      <c r="AA168" s="281"/>
      <c r="AB168" s="281"/>
      <c r="AC168" s="281"/>
      <c r="AD168" s="281"/>
      <c r="AE168" s="281">
        <v>4.5180355026046601E-2</v>
      </c>
      <c r="AF168" s="281">
        <v>2.5288670210506198E-2</v>
      </c>
      <c r="AG168" s="282"/>
      <c r="AH168" s="282"/>
      <c r="AI168" s="281">
        <v>6.1425488621198898E-2</v>
      </c>
      <c r="AJ168" s="482"/>
      <c r="AK168" s="484"/>
      <c r="AL168" s="281"/>
      <c r="AM168" s="281"/>
      <c r="AN168" s="281"/>
      <c r="AO168" s="281"/>
      <c r="AP168" s="281"/>
      <c r="AQ168" s="281"/>
      <c r="AR168" s="281"/>
      <c r="AS168" s="281"/>
      <c r="AT168" s="281"/>
      <c r="AU168" s="281"/>
      <c r="AV168" s="281"/>
      <c r="AW168" s="281"/>
      <c r="AX168" s="281"/>
      <c r="AY168" s="281"/>
      <c r="AZ168" s="281"/>
      <c r="BA168" s="281"/>
      <c r="BB168" s="281"/>
      <c r="BC168" s="281"/>
      <c r="BD168" s="281"/>
      <c r="BE168" s="281"/>
      <c r="BF168" s="281"/>
      <c r="BG168" s="281"/>
      <c r="BH168" s="281"/>
      <c r="BI168" s="281"/>
      <c r="BJ168" s="281"/>
      <c r="BK168" s="281"/>
      <c r="BL168" s="281"/>
      <c r="BM168" s="282"/>
      <c r="BN168" s="282"/>
      <c r="BO168" s="281"/>
    </row>
    <row r="169" spans="2:67" s="255" customFormat="1" ht="15" customHeight="1">
      <c r="B169" s="1257" t="s">
        <v>18</v>
      </c>
      <c r="C169" s="262" t="s">
        <v>495</v>
      </c>
      <c r="D169" s="402"/>
      <c r="E169" s="481">
        <v>4354919201.7260199</v>
      </c>
      <c r="F169" s="281">
        <v>4.7219678931399001E-2</v>
      </c>
      <c r="G169" s="281">
        <v>-6.9498245935499005E-4</v>
      </c>
      <c r="H169" s="909"/>
      <c r="I169" s="909">
        <v>-1.0457639504093201E-2</v>
      </c>
      <c r="J169" s="909"/>
      <c r="K169" s="281"/>
      <c r="L169" s="281"/>
      <c r="M169" s="281">
        <v>8.6439375930715406E-3</v>
      </c>
      <c r="N169" s="281">
        <v>-2.5086842586113899E-3</v>
      </c>
      <c r="O169" s="281"/>
      <c r="P169" s="281">
        <v>-6.0206046069797903E-2</v>
      </c>
      <c r="Q169" s="281"/>
      <c r="R169" s="281"/>
      <c r="S169" s="281"/>
      <c r="T169" s="281"/>
      <c r="U169" s="281"/>
      <c r="V169" s="281">
        <v>3.8751804454588201E-2</v>
      </c>
      <c r="W169" s="281">
        <v>-2.3962925505608999E-2</v>
      </c>
      <c r="X169" s="281"/>
      <c r="Y169" s="281"/>
      <c r="Z169" s="281"/>
      <c r="AA169" s="281"/>
      <c r="AB169" s="281"/>
      <c r="AC169" s="281"/>
      <c r="AD169" s="281"/>
      <c r="AE169" s="281">
        <v>2.9082367382525599E-2</v>
      </c>
      <c r="AF169" s="281">
        <v>1.7833474175883501E-2</v>
      </c>
      <c r="AG169" s="282"/>
      <c r="AH169" s="282"/>
      <c r="AI169" s="281">
        <v>2.29529164163709E-2</v>
      </c>
      <c r="AJ169" s="482"/>
      <c r="AK169" s="484"/>
      <c r="AL169" s="281"/>
      <c r="AM169" s="281"/>
      <c r="AN169" s="281"/>
      <c r="AO169" s="281"/>
      <c r="AP169" s="281"/>
      <c r="AQ169" s="281"/>
      <c r="AR169" s="281"/>
      <c r="AS169" s="281"/>
      <c r="AT169" s="281"/>
      <c r="AU169" s="281"/>
      <c r="AV169" s="281"/>
      <c r="AW169" s="281"/>
      <c r="AX169" s="281"/>
      <c r="AY169" s="281"/>
      <c r="AZ169" s="281"/>
      <c r="BA169" s="281"/>
      <c r="BB169" s="281"/>
      <c r="BC169" s="281"/>
      <c r="BD169" s="281"/>
      <c r="BE169" s="281"/>
      <c r="BF169" s="281"/>
      <c r="BG169" s="281"/>
      <c r="BH169" s="281"/>
      <c r="BI169" s="281"/>
      <c r="BJ169" s="281"/>
      <c r="BK169" s="281"/>
      <c r="BL169" s="281"/>
      <c r="BM169" s="282"/>
      <c r="BN169" s="282"/>
      <c r="BO169" s="281"/>
    </row>
    <row r="170" spans="2:67" s="255" customFormat="1" ht="15" customHeight="1">
      <c r="B170" s="1257" t="s">
        <v>18</v>
      </c>
      <c r="C170" s="262" t="s">
        <v>496</v>
      </c>
      <c r="D170" s="402"/>
      <c r="E170" s="481">
        <v>6153710284.6092997</v>
      </c>
      <c r="F170" s="281">
        <v>6.1208824915550998E-2</v>
      </c>
      <c r="G170" s="281">
        <v>-1.5649943629364399E-3</v>
      </c>
      <c r="H170" s="909"/>
      <c r="I170" s="909">
        <v>-1.31879443658373E-2</v>
      </c>
      <c r="J170" s="909"/>
      <c r="K170" s="281"/>
      <c r="L170" s="281"/>
      <c r="M170" s="281">
        <v>2.8165557351063201E-3</v>
      </c>
      <c r="N170" s="281">
        <v>-1.19363803376997E-2</v>
      </c>
      <c r="O170" s="281"/>
      <c r="P170" s="281">
        <v>-6.3678423004590798E-2</v>
      </c>
      <c r="Q170" s="281"/>
      <c r="R170" s="281"/>
      <c r="S170" s="281"/>
      <c r="T170" s="281"/>
      <c r="U170" s="281"/>
      <c r="V170" s="281">
        <v>3.5467578205872097E-2</v>
      </c>
      <c r="W170" s="281">
        <v>-4.0147224337006598E-2</v>
      </c>
      <c r="X170" s="281"/>
      <c r="Y170" s="281"/>
      <c r="Z170" s="281"/>
      <c r="AA170" s="281"/>
      <c r="AB170" s="281"/>
      <c r="AC170" s="281"/>
      <c r="AD170" s="281"/>
      <c r="AE170" s="281">
        <v>1.37351503204512E-2</v>
      </c>
      <c r="AF170" s="281">
        <v>1.0704316068115199E-2</v>
      </c>
      <c r="AG170" s="282"/>
      <c r="AH170" s="282"/>
      <c r="AI170" s="281">
        <v>-1.5707757890242799E-2</v>
      </c>
      <c r="AJ170" s="482"/>
      <c r="AK170" s="484"/>
      <c r="AL170" s="281"/>
      <c r="AM170" s="281"/>
      <c r="AN170" s="281"/>
      <c r="AO170" s="281"/>
      <c r="AP170" s="281"/>
      <c r="AQ170" s="281"/>
      <c r="AR170" s="281"/>
      <c r="AS170" s="281"/>
      <c r="AT170" s="281"/>
      <c r="AU170" s="281"/>
      <c r="AV170" s="281"/>
      <c r="AW170" s="281"/>
      <c r="AX170" s="281"/>
      <c r="AY170" s="281"/>
      <c r="AZ170" s="281"/>
      <c r="BA170" s="281"/>
      <c r="BB170" s="281"/>
      <c r="BC170" s="281"/>
      <c r="BD170" s="281"/>
      <c r="BE170" s="281"/>
      <c r="BF170" s="281"/>
      <c r="BG170" s="281"/>
      <c r="BH170" s="281"/>
      <c r="BI170" s="281"/>
      <c r="BJ170" s="281"/>
      <c r="BK170" s="281"/>
      <c r="BL170" s="281"/>
      <c r="BM170" s="282"/>
      <c r="BN170" s="282"/>
      <c r="BO170" s="281"/>
    </row>
    <row r="171" spans="2:67" s="255" customFormat="1" ht="15" customHeight="1">
      <c r="B171" s="1257" t="s">
        <v>18</v>
      </c>
      <c r="C171" s="262" t="s">
        <v>497</v>
      </c>
      <c r="D171" s="402"/>
      <c r="E171" s="481">
        <v>14083080057.403299</v>
      </c>
      <c r="F171" s="281">
        <v>5.3084135630916497E-2</v>
      </c>
      <c r="G171" s="281">
        <v>-1.09316890082194E-2</v>
      </c>
      <c r="H171" s="909"/>
      <c r="I171" s="909">
        <v>-1.53339311548696E-2</v>
      </c>
      <c r="J171" s="909"/>
      <c r="K171" s="281"/>
      <c r="L171" s="281"/>
      <c r="M171" s="281">
        <v>4.2853293963136297E-4</v>
      </c>
      <c r="N171" s="281">
        <v>-2.58370842861807E-2</v>
      </c>
      <c r="O171" s="281"/>
      <c r="P171" s="281">
        <v>-6.8559070114154103E-2</v>
      </c>
      <c r="Q171" s="281"/>
      <c r="R171" s="281"/>
      <c r="S171" s="281"/>
      <c r="T171" s="281"/>
      <c r="U171" s="281"/>
      <c r="V171" s="281">
        <v>2.6607764919263002E-2</v>
      </c>
      <c r="W171" s="281">
        <v>-6.7788389380929695E-2</v>
      </c>
      <c r="X171" s="281"/>
      <c r="Y171" s="281"/>
      <c r="Z171" s="281"/>
      <c r="AA171" s="281"/>
      <c r="AB171" s="281"/>
      <c r="AC171" s="281"/>
      <c r="AD171" s="281"/>
      <c r="AE171" s="281">
        <v>2.4740440702224302E-3</v>
      </c>
      <c r="AF171" s="281">
        <v>3.5322859192386301E-3</v>
      </c>
      <c r="AG171" s="282"/>
      <c r="AH171" s="282"/>
      <c r="AI171" s="281">
        <v>-6.1782064511494601E-2</v>
      </c>
      <c r="AJ171" s="482"/>
      <c r="AK171" s="484"/>
      <c r="AL171" s="281"/>
      <c r="AM171" s="281"/>
      <c r="AN171" s="281"/>
      <c r="AO171" s="281"/>
      <c r="AP171" s="281"/>
      <c r="AQ171" s="281"/>
      <c r="AR171" s="281"/>
      <c r="AS171" s="281"/>
      <c r="AT171" s="281"/>
      <c r="AU171" s="281"/>
      <c r="AV171" s="281"/>
      <c r="AW171" s="281"/>
      <c r="AX171" s="281"/>
      <c r="AY171" s="281"/>
      <c r="AZ171" s="281"/>
      <c r="BA171" s="281"/>
      <c r="BB171" s="281"/>
      <c r="BC171" s="281"/>
      <c r="BD171" s="281"/>
      <c r="BE171" s="281"/>
      <c r="BF171" s="281"/>
      <c r="BG171" s="281"/>
      <c r="BH171" s="281"/>
      <c r="BI171" s="281"/>
      <c r="BJ171" s="281"/>
      <c r="BK171" s="281"/>
      <c r="BL171" s="281"/>
      <c r="BM171" s="282"/>
      <c r="BN171" s="282"/>
      <c r="BO171" s="281"/>
    </row>
    <row r="172" spans="2:67" s="255" customFormat="1" ht="15" customHeight="1">
      <c r="B172" s="1253" t="s">
        <v>18</v>
      </c>
      <c r="C172" s="338" t="s">
        <v>527</v>
      </c>
      <c r="D172" s="402"/>
      <c r="E172" s="474">
        <v>38068564270.943604</v>
      </c>
      <c r="F172" s="475">
        <v>4.5097404050800503E-2</v>
      </c>
      <c r="G172" s="475">
        <v>-4.4618288256545197E-3</v>
      </c>
      <c r="H172" s="910"/>
      <c r="I172" s="910">
        <v>-1.1110545384883401E-2</v>
      </c>
      <c r="J172" s="910"/>
      <c r="K172" s="475"/>
      <c r="L172" s="475"/>
      <c r="M172" s="475">
        <v>2.1267480415436999E-2</v>
      </c>
      <c r="N172" s="475">
        <v>5.6951057095553396E-3</v>
      </c>
      <c r="O172" s="475"/>
      <c r="P172" s="475">
        <v>-6.2561308426936704E-2</v>
      </c>
      <c r="Q172" s="475"/>
      <c r="R172" s="475"/>
      <c r="S172" s="475"/>
      <c r="T172" s="475"/>
      <c r="U172" s="475"/>
      <c r="V172" s="475">
        <v>4.1038734808267301E-2</v>
      </c>
      <c r="W172" s="475">
        <v>-1.58274683198831E-2</v>
      </c>
      <c r="X172" s="475"/>
      <c r="Y172" s="475"/>
      <c r="Z172" s="475"/>
      <c r="AA172" s="475"/>
      <c r="AB172" s="475"/>
      <c r="AC172" s="475"/>
      <c r="AD172" s="475"/>
      <c r="AE172" s="475">
        <v>4.6131225259830898E-2</v>
      </c>
      <c r="AF172" s="475">
        <v>2.3715272317679399E-2</v>
      </c>
      <c r="AG172" s="475"/>
      <c r="AH172" s="475"/>
      <c r="AI172" s="475">
        <v>5.4019028567538797E-2</v>
      </c>
      <c r="AJ172" s="482"/>
      <c r="AK172" s="485"/>
      <c r="AL172" s="475"/>
      <c r="AM172" s="475"/>
      <c r="AN172" s="475"/>
      <c r="AO172" s="475"/>
      <c r="AP172" s="475"/>
      <c r="AQ172" s="475"/>
      <c r="AR172" s="475"/>
      <c r="AS172" s="475"/>
      <c r="AT172" s="475"/>
      <c r="AU172" s="475"/>
      <c r="AV172" s="475"/>
      <c r="AW172" s="475"/>
      <c r="AX172" s="475"/>
      <c r="AY172" s="475"/>
      <c r="AZ172" s="475"/>
      <c r="BA172" s="475"/>
      <c r="BB172" s="475"/>
      <c r="BC172" s="475"/>
      <c r="BD172" s="475"/>
      <c r="BE172" s="475"/>
      <c r="BF172" s="475"/>
      <c r="BG172" s="475"/>
      <c r="BH172" s="475"/>
      <c r="BI172" s="475"/>
      <c r="BJ172" s="475"/>
      <c r="BK172" s="475"/>
      <c r="BL172" s="475"/>
      <c r="BM172" s="477"/>
      <c r="BN172" s="477"/>
      <c r="BO172" s="475"/>
    </row>
    <row r="173" spans="2:67" s="255" customFormat="1" ht="15" customHeight="1">
      <c r="B173" s="1251" t="s">
        <v>716</v>
      </c>
      <c r="C173" s="262" t="s">
        <v>488</v>
      </c>
      <c r="D173" s="402"/>
      <c r="E173" s="660"/>
      <c r="F173" s="658"/>
      <c r="G173" s="658"/>
      <c r="H173" s="700"/>
      <c r="I173" s="700"/>
      <c r="J173" s="700"/>
      <c r="K173" s="658"/>
      <c r="L173" s="658"/>
      <c r="M173" s="658"/>
      <c r="N173" s="658"/>
      <c r="O173" s="658"/>
      <c r="P173" s="658"/>
      <c r="Q173" s="658"/>
      <c r="R173" s="658"/>
      <c r="S173" s="658"/>
      <c r="T173" s="658"/>
      <c r="U173" s="658"/>
      <c r="V173" s="658"/>
      <c r="W173" s="658"/>
      <c r="X173" s="658"/>
      <c r="Y173" s="658"/>
      <c r="Z173" s="658"/>
      <c r="AA173" s="658"/>
      <c r="AB173" s="658"/>
      <c r="AC173" s="658"/>
      <c r="AD173" s="658"/>
      <c r="AE173" s="658"/>
      <c r="AF173" s="658"/>
      <c r="AG173" s="658"/>
      <c r="AH173" s="658"/>
      <c r="AI173" s="658"/>
      <c r="AJ173" s="471"/>
      <c r="AK173" s="658"/>
      <c r="AL173" s="658"/>
      <c r="AM173" s="658"/>
      <c r="AN173" s="658"/>
      <c r="AO173" s="658"/>
      <c r="AP173" s="658"/>
      <c r="AQ173" s="658"/>
      <c r="AR173" s="658"/>
      <c r="AS173" s="658"/>
      <c r="AT173" s="658"/>
      <c r="AU173" s="658"/>
      <c r="AV173" s="664"/>
      <c r="AW173" s="664"/>
      <c r="AX173" s="664"/>
      <c r="AY173" s="664"/>
      <c r="AZ173" s="664"/>
      <c r="BA173" s="664"/>
      <c r="BB173" s="658"/>
      <c r="BC173" s="658"/>
      <c r="BD173" s="658"/>
      <c r="BE173" s="658"/>
      <c r="BF173" s="658"/>
      <c r="BG173" s="658"/>
      <c r="BH173" s="658"/>
      <c r="BI173" s="658"/>
      <c r="BJ173" s="658"/>
      <c r="BK173" s="658"/>
      <c r="BL173" s="658"/>
      <c r="BM173" s="658"/>
      <c r="BN173" s="658"/>
      <c r="BO173" s="658"/>
    </row>
    <row r="174" spans="2:67" s="255" customFormat="1" ht="15" customHeight="1">
      <c r="B174" s="1252"/>
      <c r="C174" s="262" t="s">
        <v>489</v>
      </c>
      <c r="D174" s="402"/>
      <c r="E174" s="660"/>
      <c r="F174" s="658"/>
      <c r="G174" s="658"/>
      <c r="H174" s="700"/>
      <c r="I174" s="700"/>
      <c r="J174" s="700"/>
      <c r="K174" s="658"/>
      <c r="L174" s="658"/>
      <c r="M174" s="658"/>
      <c r="N174" s="658"/>
      <c r="O174" s="658"/>
      <c r="P174" s="658"/>
      <c r="Q174" s="658"/>
      <c r="R174" s="658"/>
      <c r="S174" s="658"/>
      <c r="T174" s="658"/>
      <c r="U174" s="658"/>
      <c r="V174" s="658"/>
      <c r="W174" s="658"/>
      <c r="X174" s="658"/>
      <c r="Y174" s="658"/>
      <c r="Z174" s="658"/>
      <c r="AA174" s="658"/>
      <c r="AB174" s="658"/>
      <c r="AC174" s="658"/>
      <c r="AD174" s="658"/>
      <c r="AE174" s="658"/>
      <c r="AF174" s="658"/>
      <c r="AG174" s="658"/>
      <c r="AH174" s="658"/>
      <c r="AI174" s="658"/>
      <c r="AJ174" s="471"/>
      <c r="AK174" s="658"/>
      <c r="AL174" s="658"/>
      <c r="AM174" s="658"/>
      <c r="AN174" s="658"/>
      <c r="AO174" s="658"/>
      <c r="AP174" s="658"/>
      <c r="AQ174" s="658"/>
      <c r="AR174" s="658"/>
      <c r="AS174" s="658"/>
      <c r="AT174" s="658"/>
      <c r="AU174" s="658"/>
      <c r="AV174" s="664"/>
      <c r="AW174" s="664"/>
      <c r="AX174" s="664"/>
      <c r="AY174" s="664"/>
      <c r="AZ174" s="664"/>
      <c r="BA174" s="664"/>
      <c r="BB174" s="658"/>
      <c r="BC174" s="658"/>
      <c r="BD174" s="658"/>
      <c r="BE174" s="658"/>
      <c r="BF174" s="658"/>
      <c r="BG174" s="658"/>
      <c r="BH174" s="658"/>
      <c r="BI174" s="658"/>
      <c r="BJ174" s="658"/>
      <c r="BK174" s="658"/>
      <c r="BL174" s="658"/>
      <c r="BM174" s="658"/>
      <c r="BN174" s="658"/>
      <c r="BO174" s="658"/>
    </row>
    <row r="175" spans="2:67" s="255" customFormat="1" ht="15" customHeight="1">
      <c r="B175" s="1252"/>
      <c r="C175" s="262" t="s">
        <v>490</v>
      </c>
      <c r="D175" s="402"/>
      <c r="E175" s="660"/>
      <c r="F175" s="658"/>
      <c r="G175" s="658"/>
      <c r="H175" s="700"/>
      <c r="I175" s="700"/>
      <c r="J175" s="700"/>
      <c r="K175" s="658"/>
      <c r="L175" s="658"/>
      <c r="M175" s="658"/>
      <c r="N175" s="658"/>
      <c r="O175" s="658"/>
      <c r="P175" s="658"/>
      <c r="Q175" s="658"/>
      <c r="R175" s="658"/>
      <c r="S175" s="658"/>
      <c r="T175" s="658"/>
      <c r="U175" s="658"/>
      <c r="V175" s="658"/>
      <c r="W175" s="658"/>
      <c r="X175" s="658"/>
      <c r="Y175" s="658"/>
      <c r="Z175" s="658"/>
      <c r="AA175" s="658"/>
      <c r="AB175" s="658"/>
      <c r="AC175" s="658"/>
      <c r="AD175" s="658"/>
      <c r="AE175" s="658"/>
      <c r="AF175" s="658"/>
      <c r="AG175" s="658"/>
      <c r="AH175" s="658"/>
      <c r="AI175" s="658"/>
      <c r="AJ175" s="471"/>
      <c r="AK175" s="658"/>
      <c r="AL175" s="658"/>
      <c r="AM175" s="658"/>
      <c r="AN175" s="658"/>
      <c r="AO175" s="658"/>
      <c r="AP175" s="658"/>
      <c r="AQ175" s="658"/>
      <c r="AR175" s="658"/>
      <c r="AS175" s="658"/>
      <c r="AT175" s="658"/>
      <c r="AU175" s="658"/>
      <c r="AV175" s="664"/>
      <c r="AW175" s="664"/>
      <c r="AX175" s="664"/>
      <c r="AY175" s="664"/>
      <c r="AZ175" s="664"/>
      <c r="BA175" s="664"/>
      <c r="BB175" s="658"/>
      <c r="BC175" s="658"/>
      <c r="BD175" s="658"/>
      <c r="BE175" s="658"/>
      <c r="BF175" s="658"/>
      <c r="BG175" s="658"/>
      <c r="BH175" s="658"/>
      <c r="BI175" s="658"/>
      <c r="BJ175" s="658"/>
      <c r="BK175" s="658"/>
      <c r="BL175" s="658"/>
      <c r="BM175" s="658"/>
      <c r="BN175" s="658"/>
      <c r="BO175" s="658"/>
    </row>
    <row r="176" spans="2:67" s="255" customFormat="1" ht="15" customHeight="1">
      <c r="B176" s="1252"/>
      <c r="C176" s="262" t="s">
        <v>491</v>
      </c>
      <c r="D176" s="402"/>
      <c r="E176" s="660"/>
      <c r="F176" s="658"/>
      <c r="G176" s="658"/>
      <c r="H176" s="700"/>
      <c r="I176" s="700"/>
      <c r="J176" s="700"/>
      <c r="K176" s="658"/>
      <c r="L176" s="658"/>
      <c r="M176" s="658"/>
      <c r="N176" s="658"/>
      <c r="O176" s="658"/>
      <c r="P176" s="658"/>
      <c r="Q176" s="658"/>
      <c r="R176" s="658"/>
      <c r="S176" s="658"/>
      <c r="T176" s="658"/>
      <c r="U176" s="658"/>
      <c r="V176" s="658"/>
      <c r="W176" s="658"/>
      <c r="X176" s="658"/>
      <c r="Y176" s="658"/>
      <c r="Z176" s="658"/>
      <c r="AA176" s="658"/>
      <c r="AB176" s="658"/>
      <c r="AC176" s="658"/>
      <c r="AD176" s="658"/>
      <c r="AE176" s="658"/>
      <c r="AF176" s="658"/>
      <c r="AG176" s="658"/>
      <c r="AH176" s="658"/>
      <c r="AI176" s="658"/>
      <c r="AJ176" s="471"/>
      <c r="AK176" s="658"/>
      <c r="AL176" s="658"/>
      <c r="AM176" s="658"/>
      <c r="AN176" s="658"/>
      <c r="AO176" s="658"/>
      <c r="AP176" s="658"/>
      <c r="AQ176" s="658"/>
      <c r="AR176" s="658"/>
      <c r="AS176" s="658"/>
      <c r="AT176" s="658"/>
      <c r="AU176" s="658"/>
      <c r="AV176" s="664"/>
      <c r="AW176" s="664"/>
      <c r="AX176" s="664"/>
      <c r="AY176" s="664"/>
      <c r="AZ176" s="664"/>
      <c r="BA176" s="664"/>
      <c r="BB176" s="658"/>
      <c r="BC176" s="658"/>
      <c r="BD176" s="658"/>
      <c r="BE176" s="658"/>
      <c r="BF176" s="658"/>
      <c r="BG176" s="658"/>
      <c r="BH176" s="658"/>
      <c r="BI176" s="658"/>
      <c r="BJ176" s="658"/>
      <c r="BK176" s="658"/>
      <c r="BL176" s="658"/>
      <c r="BM176" s="658"/>
      <c r="BN176" s="658"/>
      <c r="BO176" s="658"/>
    </row>
    <row r="177" spans="2:67" s="255" customFormat="1" ht="15" customHeight="1">
      <c r="B177" s="1252"/>
      <c r="C177" s="262" t="s">
        <v>492</v>
      </c>
      <c r="D177" s="402"/>
      <c r="E177" s="660"/>
      <c r="F177" s="658"/>
      <c r="G177" s="658"/>
      <c r="H177" s="700"/>
      <c r="I177" s="700"/>
      <c r="J177" s="700"/>
      <c r="K177" s="658"/>
      <c r="L177" s="658"/>
      <c r="M177" s="658"/>
      <c r="N177" s="658"/>
      <c r="O177" s="658"/>
      <c r="P177" s="658"/>
      <c r="Q177" s="658"/>
      <c r="R177" s="658"/>
      <c r="S177" s="658"/>
      <c r="T177" s="658"/>
      <c r="U177" s="658"/>
      <c r="V177" s="658"/>
      <c r="W177" s="658"/>
      <c r="X177" s="658"/>
      <c r="Y177" s="658"/>
      <c r="Z177" s="658"/>
      <c r="AA177" s="658"/>
      <c r="AB177" s="658"/>
      <c r="AC177" s="658"/>
      <c r="AD177" s="658"/>
      <c r="AE177" s="658"/>
      <c r="AF177" s="658"/>
      <c r="AG177" s="658"/>
      <c r="AH177" s="658"/>
      <c r="AI177" s="658"/>
      <c r="AJ177" s="471"/>
      <c r="AK177" s="658"/>
      <c r="AL177" s="658"/>
      <c r="AM177" s="658"/>
      <c r="AN177" s="658"/>
      <c r="AO177" s="658"/>
      <c r="AP177" s="658"/>
      <c r="AQ177" s="658"/>
      <c r="AR177" s="658"/>
      <c r="AS177" s="658"/>
      <c r="AT177" s="658"/>
      <c r="AU177" s="658"/>
      <c r="AV177" s="664"/>
      <c r="AW177" s="664"/>
      <c r="AX177" s="664"/>
      <c r="AY177" s="664"/>
      <c r="AZ177" s="664"/>
      <c r="BA177" s="664"/>
      <c r="BB177" s="658"/>
      <c r="BC177" s="658"/>
      <c r="BD177" s="658"/>
      <c r="BE177" s="658"/>
      <c r="BF177" s="658"/>
      <c r="BG177" s="658"/>
      <c r="BH177" s="658"/>
      <c r="BI177" s="658"/>
      <c r="BJ177" s="658"/>
      <c r="BK177" s="658"/>
      <c r="BL177" s="658"/>
      <c r="BM177" s="658"/>
      <c r="BN177" s="658"/>
      <c r="BO177" s="658"/>
    </row>
    <row r="178" spans="2:67" s="255" customFormat="1" ht="15" customHeight="1">
      <c r="B178" s="1252"/>
      <c r="C178" s="262" t="s">
        <v>493</v>
      </c>
      <c r="D178" s="402"/>
      <c r="E178" s="660"/>
      <c r="F178" s="658"/>
      <c r="G178" s="658"/>
      <c r="H178" s="700"/>
      <c r="I178" s="700"/>
      <c r="J178" s="700"/>
      <c r="K178" s="658"/>
      <c r="L178" s="658"/>
      <c r="M178" s="658"/>
      <c r="N178" s="658"/>
      <c r="O178" s="658"/>
      <c r="P178" s="658"/>
      <c r="Q178" s="658"/>
      <c r="R178" s="658"/>
      <c r="S178" s="658"/>
      <c r="T178" s="658"/>
      <c r="U178" s="658"/>
      <c r="V178" s="658"/>
      <c r="W178" s="658"/>
      <c r="X178" s="658"/>
      <c r="Y178" s="658"/>
      <c r="Z178" s="658"/>
      <c r="AA178" s="658"/>
      <c r="AB178" s="658"/>
      <c r="AC178" s="658"/>
      <c r="AD178" s="658"/>
      <c r="AE178" s="658"/>
      <c r="AF178" s="658"/>
      <c r="AG178" s="658"/>
      <c r="AH178" s="658"/>
      <c r="AI178" s="658"/>
      <c r="AJ178" s="471"/>
      <c r="AK178" s="658"/>
      <c r="AL178" s="658"/>
      <c r="AM178" s="658"/>
      <c r="AN178" s="658"/>
      <c r="AO178" s="658"/>
      <c r="AP178" s="658"/>
      <c r="AQ178" s="658"/>
      <c r="AR178" s="658"/>
      <c r="AS178" s="658"/>
      <c r="AT178" s="658"/>
      <c r="AU178" s="658"/>
      <c r="AV178" s="664"/>
      <c r="AW178" s="664"/>
      <c r="AX178" s="664"/>
      <c r="AY178" s="664"/>
      <c r="AZ178" s="664"/>
      <c r="BA178" s="664"/>
      <c r="BB178" s="658"/>
      <c r="BC178" s="658"/>
      <c r="BD178" s="658"/>
      <c r="BE178" s="658"/>
      <c r="BF178" s="658"/>
      <c r="BG178" s="658"/>
      <c r="BH178" s="658"/>
      <c r="BI178" s="658"/>
      <c r="BJ178" s="658"/>
      <c r="BK178" s="658"/>
      <c r="BL178" s="658"/>
      <c r="BM178" s="658"/>
      <c r="BN178" s="658"/>
      <c r="BO178" s="658"/>
    </row>
    <row r="179" spans="2:67" s="255" customFormat="1" ht="15" customHeight="1">
      <c r="B179" s="1252"/>
      <c r="C179" s="262" t="s">
        <v>494</v>
      </c>
      <c r="D179" s="402"/>
      <c r="E179" s="660"/>
      <c r="F179" s="658"/>
      <c r="G179" s="658"/>
      <c r="H179" s="700"/>
      <c r="I179" s="700"/>
      <c r="J179" s="700"/>
      <c r="K179" s="658"/>
      <c r="L179" s="658"/>
      <c r="M179" s="658"/>
      <c r="N179" s="658"/>
      <c r="O179" s="658"/>
      <c r="P179" s="658"/>
      <c r="Q179" s="658"/>
      <c r="R179" s="658"/>
      <c r="S179" s="658"/>
      <c r="T179" s="658"/>
      <c r="U179" s="658"/>
      <c r="V179" s="658"/>
      <c r="W179" s="658"/>
      <c r="X179" s="658"/>
      <c r="Y179" s="658"/>
      <c r="Z179" s="658"/>
      <c r="AA179" s="658"/>
      <c r="AB179" s="658"/>
      <c r="AC179" s="658"/>
      <c r="AD179" s="658"/>
      <c r="AE179" s="658"/>
      <c r="AF179" s="658"/>
      <c r="AG179" s="658"/>
      <c r="AH179" s="658"/>
      <c r="AI179" s="658"/>
      <c r="AJ179" s="471"/>
      <c r="AK179" s="658"/>
      <c r="AL179" s="658"/>
      <c r="AM179" s="658"/>
      <c r="AN179" s="658"/>
      <c r="AO179" s="658"/>
      <c r="AP179" s="658"/>
      <c r="AQ179" s="658"/>
      <c r="AR179" s="658"/>
      <c r="AS179" s="658"/>
      <c r="AT179" s="658"/>
      <c r="AU179" s="658"/>
      <c r="AV179" s="664"/>
      <c r="AW179" s="664"/>
      <c r="AX179" s="664"/>
      <c r="AY179" s="664"/>
      <c r="AZ179" s="664"/>
      <c r="BA179" s="664"/>
      <c r="BB179" s="658"/>
      <c r="BC179" s="658"/>
      <c r="BD179" s="658"/>
      <c r="BE179" s="658"/>
      <c r="BF179" s="658"/>
      <c r="BG179" s="658"/>
      <c r="BH179" s="658"/>
      <c r="BI179" s="658"/>
      <c r="BJ179" s="658"/>
      <c r="BK179" s="658"/>
      <c r="BL179" s="658"/>
      <c r="BM179" s="658"/>
      <c r="BN179" s="658"/>
      <c r="BO179" s="658"/>
    </row>
    <row r="180" spans="2:67" s="255" customFormat="1" ht="15" customHeight="1">
      <c r="B180" s="1252"/>
      <c r="C180" s="262" t="s">
        <v>495</v>
      </c>
      <c r="D180" s="402"/>
      <c r="E180" s="660"/>
      <c r="F180" s="658"/>
      <c r="G180" s="658"/>
      <c r="H180" s="700"/>
      <c r="I180" s="700"/>
      <c r="J180" s="700"/>
      <c r="K180" s="658"/>
      <c r="L180" s="658"/>
      <c r="M180" s="658"/>
      <c r="N180" s="658"/>
      <c r="O180" s="658"/>
      <c r="P180" s="658"/>
      <c r="Q180" s="658"/>
      <c r="R180" s="658"/>
      <c r="S180" s="658"/>
      <c r="T180" s="658"/>
      <c r="U180" s="658"/>
      <c r="V180" s="658"/>
      <c r="W180" s="658"/>
      <c r="X180" s="658"/>
      <c r="Y180" s="658"/>
      <c r="Z180" s="658"/>
      <c r="AA180" s="658"/>
      <c r="AB180" s="658"/>
      <c r="AC180" s="658"/>
      <c r="AD180" s="658"/>
      <c r="AE180" s="658"/>
      <c r="AF180" s="658"/>
      <c r="AG180" s="658"/>
      <c r="AH180" s="658"/>
      <c r="AI180" s="658"/>
      <c r="AJ180" s="471"/>
      <c r="AK180" s="658"/>
      <c r="AL180" s="658"/>
      <c r="AM180" s="658"/>
      <c r="AN180" s="658"/>
      <c r="AO180" s="658"/>
      <c r="AP180" s="658"/>
      <c r="AQ180" s="658"/>
      <c r="AR180" s="658"/>
      <c r="AS180" s="658"/>
      <c r="AT180" s="658"/>
      <c r="AU180" s="658"/>
      <c r="AV180" s="664"/>
      <c r="AW180" s="664"/>
      <c r="AX180" s="664"/>
      <c r="AY180" s="664"/>
      <c r="AZ180" s="664"/>
      <c r="BA180" s="664"/>
      <c r="BB180" s="658"/>
      <c r="BC180" s="658"/>
      <c r="BD180" s="658"/>
      <c r="BE180" s="658"/>
      <c r="BF180" s="658"/>
      <c r="BG180" s="658"/>
      <c r="BH180" s="658"/>
      <c r="BI180" s="658"/>
      <c r="BJ180" s="658"/>
      <c r="BK180" s="658"/>
      <c r="BL180" s="658"/>
      <c r="BM180" s="658"/>
      <c r="BN180" s="658"/>
      <c r="BO180" s="658"/>
    </row>
    <row r="181" spans="2:67" s="255" customFormat="1" ht="15" customHeight="1">
      <c r="B181" s="1252"/>
      <c r="C181" s="262" t="s">
        <v>496</v>
      </c>
      <c r="D181" s="402"/>
      <c r="E181" s="660"/>
      <c r="F181" s="658"/>
      <c r="G181" s="658"/>
      <c r="H181" s="700"/>
      <c r="I181" s="700"/>
      <c r="J181" s="700"/>
      <c r="K181" s="658"/>
      <c r="L181" s="658"/>
      <c r="M181" s="658"/>
      <c r="N181" s="658"/>
      <c r="O181" s="658"/>
      <c r="P181" s="658"/>
      <c r="Q181" s="658"/>
      <c r="R181" s="658"/>
      <c r="S181" s="658"/>
      <c r="T181" s="658"/>
      <c r="U181" s="658"/>
      <c r="V181" s="658"/>
      <c r="W181" s="658"/>
      <c r="X181" s="658"/>
      <c r="Y181" s="658"/>
      <c r="Z181" s="658"/>
      <c r="AA181" s="658"/>
      <c r="AB181" s="658"/>
      <c r="AC181" s="658"/>
      <c r="AD181" s="658"/>
      <c r="AE181" s="658"/>
      <c r="AF181" s="658"/>
      <c r="AG181" s="658"/>
      <c r="AH181" s="658"/>
      <c r="AI181" s="658"/>
      <c r="AJ181" s="471"/>
      <c r="AK181" s="658"/>
      <c r="AL181" s="658"/>
      <c r="AM181" s="658"/>
      <c r="AN181" s="658"/>
      <c r="AO181" s="658"/>
      <c r="AP181" s="658"/>
      <c r="AQ181" s="658"/>
      <c r="AR181" s="658"/>
      <c r="AS181" s="658"/>
      <c r="AT181" s="658"/>
      <c r="AU181" s="658"/>
      <c r="AV181" s="664"/>
      <c r="AW181" s="664"/>
      <c r="AX181" s="664"/>
      <c r="AY181" s="664"/>
      <c r="AZ181" s="664"/>
      <c r="BA181" s="664"/>
      <c r="BB181" s="658"/>
      <c r="BC181" s="658"/>
      <c r="BD181" s="658"/>
      <c r="BE181" s="658"/>
      <c r="BF181" s="658"/>
      <c r="BG181" s="658"/>
      <c r="BH181" s="658"/>
      <c r="BI181" s="658"/>
      <c r="BJ181" s="658"/>
      <c r="BK181" s="658"/>
      <c r="BL181" s="658"/>
      <c r="BM181" s="658"/>
      <c r="BN181" s="658"/>
      <c r="BO181" s="658"/>
    </row>
    <row r="182" spans="2:67" s="255" customFormat="1" ht="15" customHeight="1">
      <c r="B182" s="1252"/>
      <c r="C182" s="262" t="s">
        <v>497</v>
      </c>
      <c r="D182" s="402"/>
      <c r="E182" s="660"/>
      <c r="F182" s="658"/>
      <c r="G182" s="658"/>
      <c r="H182" s="700"/>
      <c r="I182" s="700"/>
      <c r="J182" s="700"/>
      <c r="K182" s="658"/>
      <c r="L182" s="658"/>
      <c r="M182" s="658"/>
      <c r="N182" s="658"/>
      <c r="O182" s="658"/>
      <c r="P182" s="658"/>
      <c r="Q182" s="658"/>
      <c r="R182" s="658"/>
      <c r="S182" s="658"/>
      <c r="T182" s="658"/>
      <c r="U182" s="658"/>
      <c r="V182" s="658"/>
      <c r="W182" s="658"/>
      <c r="X182" s="658"/>
      <c r="Y182" s="658"/>
      <c r="Z182" s="658"/>
      <c r="AA182" s="658"/>
      <c r="AB182" s="658"/>
      <c r="AC182" s="658"/>
      <c r="AD182" s="658"/>
      <c r="AE182" s="658"/>
      <c r="AF182" s="658"/>
      <c r="AG182" s="658"/>
      <c r="AH182" s="658"/>
      <c r="AI182" s="658"/>
      <c r="AJ182" s="471"/>
      <c r="AK182" s="658"/>
      <c r="AL182" s="658"/>
      <c r="AM182" s="658"/>
      <c r="AN182" s="658"/>
      <c r="AO182" s="658"/>
      <c r="AP182" s="658"/>
      <c r="AQ182" s="658"/>
      <c r="AR182" s="658"/>
      <c r="AS182" s="658"/>
      <c r="AT182" s="658"/>
      <c r="AU182" s="658"/>
      <c r="AV182" s="664"/>
      <c r="AW182" s="664"/>
      <c r="AX182" s="664"/>
      <c r="AY182" s="664"/>
      <c r="AZ182" s="664"/>
      <c r="BA182" s="664"/>
      <c r="BB182" s="658"/>
      <c r="BC182" s="658"/>
      <c r="BD182" s="658"/>
      <c r="BE182" s="658"/>
      <c r="BF182" s="658"/>
      <c r="BG182" s="658"/>
      <c r="BH182" s="658"/>
      <c r="BI182" s="658"/>
      <c r="BJ182" s="658"/>
      <c r="BK182" s="658"/>
      <c r="BL182" s="658"/>
      <c r="BM182" s="658"/>
      <c r="BN182" s="658"/>
      <c r="BO182" s="658"/>
    </row>
    <row r="183" spans="2:67" s="255" customFormat="1" ht="15" customHeight="1">
      <c r="B183" s="1253"/>
      <c r="C183" s="338" t="s">
        <v>527</v>
      </c>
      <c r="D183" s="402"/>
      <c r="E183" s="661"/>
      <c r="F183" s="662"/>
      <c r="G183" s="662"/>
      <c r="H183" s="908"/>
      <c r="I183" s="908"/>
      <c r="J183" s="908"/>
      <c r="K183" s="662"/>
      <c r="L183" s="662"/>
      <c r="M183" s="662"/>
      <c r="N183" s="662"/>
      <c r="O183" s="662"/>
      <c r="P183" s="662"/>
      <c r="Q183" s="662"/>
      <c r="R183" s="662"/>
      <c r="S183" s="662"/>
      <c r="T183" s="662"/>
      <c r="U183" s="662"/>
      <c r="V183" s="662"/>
      <c r="W183" s="662"/>
      <c r="X183" s="662"/>
      <c r="Y183" s="662"/>
      <c r="Z183" s="662"/>
      <c r="AA183" s="662"/>
      <c r="AB183" s="662"/>
      <c r="AC183" s="662"/>
      <c r="AD183" s="662"/>
      <c r="AE183" s="662"/>
      <c r="AF183" s="662"/>
      <c r="AG183" s="662"/>
      <c r="AH183" s="662"/>
      <c r="AI183" s="662"/>
      <c r="AJ183" s="471"/>
      <c r="AK183" s="663"/>
      <c r="AL183" s="662"/>
      <c r="AM183" s="662"/>
      <c r="AN183" s="662"/>
      <c r="AO183" s="662"/>
      <c r="AP183" s="662"/>
      <c r="AQ183" s="662"/>
      <c r="AR183" s="662"/>
      <c r="AS183" s="662"/>
      <c r="AT183" s="662"/>
      <c r="AU183" s="662"/>
      <c r="AV183" s="662"/>
      <c r="AW183" s="662"/>
      <c r="AX183" s="662"/>
      <c r="AY183" s="662"/>
      <c r="AZ183" s="662"/>
      <c r="BA183" s="662"/>
      <c r="BB183" s="662"/>
      <c r="BC183" s="662"/>
      <c r="BD183" s="662"/>
      <c r="BE183" s="662"/>
      <c r="BF183" s="662"/>
      <c r="BG183" s="662"/>
      <c r="BH183" s="662"/>
      <c r="BI183" s="662"/>
      <c r="BJ183" s="662"/>
      <c r="BK183" s="662"/>
      <c r="BL183" s="662"/>
      <c r="BM183" s="662"/>
      <c r="BN183" s="665"/>
      <c r="BO183" s="662"/>
    </row>
    <row r="184" spans="2:67" s="255" customFormat="1" ht="15" customHeight="1">
      <c r="B184" s="1254" t="s">
        <v>19</v>
      </c>
      <c r="C184" s="262" t="s">
        <v>488</v>
      </c>
      <c r="D184" s="402"/>
      <c r="E184" s="481">
        <v>193066694.74000001</v>
      </c>
      <c r="F184" s="281">
        <v>5.8901067920152034E-3</v>
      </c>
      <c r="G184" s="281">
        <v>-2.1828452627085148E-3</v>
      </c>
      <c r="H184" s="909"/>
      <c r="I184" s="909"/>
      <c r="J184" s="909"/>
      <c r="K184" s="281"/>
      <c r="L184" s="281">
        <v>7.2907202451235166E-3</v>
      </c>
      <c r="M184" s="281">
        <v>0.14615428102708297</v>
      </c>
      <c r="N184" s="281">
        <v>0.14397143576437443</v>
      </c>
      <c r="O184" s="281">
        <v>-7.2896833184787138E-2</v>
      </c>
      <c r="P184" s="281">
        <v>-7.324571096554941E-2</v>
      </c>
      <c r="Q184" s="281"/>
      <c r="R184" s="281">
        <v>3.6522950680312659E-2</v>
      </c>
      <c r="S184" s="281"/>
      <c r="T184" s="281"/>
      <c r="U184" s="281"/>
      <c r="V184" s="281">
        <v>4.5414148006250779E-2</v>
      </c>
      <c r="W184" s="281">
        <v>0.11613987280507576</v>
      </c>
      <c r="X184" s="281">
        <v>2.1184091049509413E-2</v>
      </c>
      <c r="Y184" s="281">
        <v>0.15973391682874571</v>
      </c>
      <c r="Z184" s="281"/>
      <c r="AA184" s="281"/>
      <c r="AB184" s="281">
        <v>9.4115512903300245E-3</v>
      </c>
      <c r="AC184" s="281"/>
      <c r="AD184" s="281">
        <v>5.8941258694694741E-4</v>
      </c>
      <c r="AE184" s="281">
        <v>0.19091897175553213</v>
      </c>
      <c r="AF184" s="281">
        <v>0.15216017630364287</v>
      </c>
      <c r="AG184" s="282"/>
      <c r="AH184" s="282"/>
      <c r="AI184" s="281">
        <v>0.45921902086425059</v>
      </c>
      <c r="AJ184" s="482"/>
      <c r="AK184" s="484">
        <v>185812694.65099999</v>
      </c>
      <c r="AL184" s="281">
        <v>-1.4384366498855978E-3</v>
      </c>
      <c r="AM184" s="281"/>
      <c r="AN184" s="281"/>
      <c r="AO184" s="281"/>
      <c r="AP184" s="281">
        <v>0.2256978366239645</v>
      </c>
      <c r="AQ184" s="281"/>
      <c r="AR184" s="281">
        <v>8.3470654839440644E-3</v>
      </c>
      <c r="AS184" s="281">
        <v>0.37677182838068934</v>
      </c>
      <c r="AT184" s="281">
        <v>0.37533339173080371</v>
      </c>
      <c r="AU184" s="281">
        <v>-9.4718519383494029E-2</v>
      </c>
      <c r="AV184" s="281">
        <v>-9.5232481038155861E-2</v>
      </c>
      <c r="AW184" s="281"/>
      <c r="AX184" s="281">
        <v>4.0050923183573506E-2</v>
      </c>
      <c r="AY184" s="281"/>
      <c r="AZ184" s="281"/>
      <c r="BA184" s="281"/>
      <c r="BB184" s="281">
        <v>5.2952588026778546E-2</v>
      </c>
      <c r="BC184" s="281">
        <v>0.33305349871942647</v>
      </c>
      <c r="BD184" s="281">
        <v>2.0824453287584758E-2</v>
      </c>
      <c r="BE184" s="281">
        <v>0.16093586983476355</v>
      </c>
      <c r="BF184" s="281"/>
      <c r="BG184" s="281"/>
      <c r="BH184" s="281">
        <v>1.0448804607492684E-2</v>
      </c>
      <c r="BI184" s="281"/>
      <c r="BJ184" s="281">
        <v>1.5930166695874185E-3</v>
      </c>
      <c r="BK184" s="281">
        <v>0.19380214439942842</v>
      </c>
      <c r="BL184" s="281">
        <v>0.16438099010064391</v>
      </c>
      <c r="BM184" s="282"/>
      <c r="BN184" s="282"/>
      <c r="BO184" s="281">
        <v>0.6912366332194988</v>
      </c>
    </row>
    <row r="185" spans="2:67" s="255" customFormat="1" ht="15" customHeight="1">
      <c r="B185" s="1255" t="s">
        <v>19</v>
      </c>
      <c r="C185" s="262" t="s">
        <v>489</v>
      </c>
      <c r="D185" s="402"/>
      <c r="E185" s="481">
        <v>328415897.68000001</v>
      </c>
      <c r="F185" s="281">
        <v>5.2512590961123406E-3</v>
      </c>
      <c r="G185" s="281">
        <v>-5.9088827115514435E-3</v>
      </c>
      <c r="H185" s="909"/>
      <c r="I185" s="909"/>
      <c r="J185" s="909"/>
      <c r="K185" s="281"/>
      <c r="L185" s="281">
        <v>1.6278112715508661E-3</v>
      </c>
      <c r="M185" s="281">
        <v>7.6735026373647749E-2</v>
      </c>
      <c r="N185" s="281">
        <v>7.0826143662096275E-2</v>
      </c>
      <c r="O185" s="281">
        <v>-7.9157161951186328E-2</v>
      </c>
      <c r="P185" s="281">
        <v>-8.0672448828330412E-2</v>
      </c>
      <c r="Q185" s="281"/>
      <c r="R185" s="281">
        <v>2.9186279950855511E-2</v>
      </c>
      <c r="S185" s="281"/>
      <c r="T185" s="281"/>
      <c r="U185" s="281"/>
      <c r="V185" s="281">
        <v>4.1194729961526753E-2</v>
      </c>
      <c r="W185" s="281">
        <v>3.1348424795292651E-2</v>
      </c>
      <c r="X185" s="281">
        <v>9.5198070254392444E-3</v>
      </c>
      <c r="Y185" s="281">
        <v>9.0257115625024559E-2</v>
      </c>
      <c r="Z185" s="281"/>
      <c r="AA185" s="281"/>
      <c r="AB185" s="281">
        <v>1.1307093280905267E-2</v>
      </c>
      <c r="AC185" s="281"/>
      <c r="AD185" s="281">
        <v>8.2292496163914694E-4</v>
      </c>
      <c r="AE185" s="281">
        <v>0.11190694089300823</v>
      </c>
      <c r="AF185" s="281">
        <v>9.3913161841063533E-2</v>
      </c>
      <c r="AG185" s="282"/>
      <c r="AH185" s="282"/>
      <c r="AI185" s="281">
        <v>0.23716852752936446</v>
      </c>
      <c r="AJ185" s="482"/>
      <c r="AK185" s="484">
        <v>319326999.63499999</v>
      </c>
      <c r="AL185" s="281">
        <v>-5.5517430158626936E-3</v>
      </c>
      <c r="AM185" s="281"/>
      <c r="AN185" s="281"/>
      <c r="AO185" s="281"/>
      <c r="AP185" s="281">
        <v>5.8777164541218466E-2</v>
      </c>
      <c r="AQ185" s="281"/>
      <c r="AR185" s="281">
        <v>1.4355162592701632E-3</v>
      </c>
      <c r="AS185" s="281">
        <v>0.13748873437004511</v>
      </c>
      <c r="AT185" s="281">
        <v>0.13193699135418258</v>
      </c>
      <c r="AU185" s="281">
        <v>-8.5645337698536453E-2</v>
      </c>
      <c r="AV185" s="281">
        <v>-8.6794015732085977E-2</v>
      </c>
      <c r="AW185" s="281"/>
      <c r="AX185" s="281">
        <v>3.0402350478026783E-2</v>
      </c>
      <c r="AY185" s="281"/>
      <c r="AZ185" s="281"/>
      <c r="BA185" s="281"/>
      <c r="BB185" s="281">
        <v>4.3827361062475111E-2</v>
      </c>
      <c r="BC185" s="281">
        <v>8.8970336684571549E-2</v>
      </c>
      <c r="BD185" s="281">
        <v>1.0415073431941245E-2</v>
      </c>
      <c r="BE185" s="281">
        <v>9.2442553162562308E-2</v>
      </c>
      <c r="BF185" s="281"/>
      <c r="BG185" s="281"/>
      <c r="BH185" s="281">
        <v>1.1379114588347923E-2</v>
      </c>
      <c r="BI185" s="281"/>
      <c r="BJ185" s="281">
        <v>1.4031515672403223E-3</v>
      </c>
      <c r="BK185" s="281">
        <v>0.1156398927500918</v>
      </c>
      <c r="BL185" s="281">
        <v>9.8385761698543517E-2</v>
      </c>
      <c r="BM185" s="282"/>
      <c r="BN185" s="282"/>
      <c r="BO185" s="281">
        <v>0.30299599113320697</v>
      </c>
    </row>
    <row r="186" spans="2:67" s="255" customFormat="1" ht="15" customHeight="1">
      <c r="B186" s="1255" t="s">
        <v>19</v>
      </c>
      <c r="C186" s="262" t="s">
        <v>490</v>
      </c>
      <c r="D186" s="402"/>
      <c r="E186" s="481">
        <v>436204468.46799999</v>
      </c>
      <c r="F186" s="281">
        <v>1.3656837769045043E-2</v>
      </c>
      <c r="G186" s="281">
        <v>-1.3343649115843471E-2</v>
      </c>
      <c r="H186" s="909"/>
      <c r="I186" s="909"/>
      <c r="J186" s="909"/>
      <c r="K186" s="281"/>
      <c r="L186" s="281">
        <v>1.1457902569300829E-3</v>
      </c>
      <c r="M186" s="281">
        <v>5.416958767751235E-2</v>
      </c>
      <c r="N186" s="281">
        <v>4.0825938561668718E-2</v>
      </c>
      <c r="O186" s="281">
        <v>-8.3300817086117543E-2</v>
      </c>
      <c r="P186" s="281">
        <v>-8.3614867766251863E-2</v>
      </c>
      <c r="Q186" s="281"/>
      <c r="R186" s="281">
        <v>2.4040203867763187E-2</v>
      </c>
      <c r="S186" s="281"/>
      <c r="T186" s="281"/>
      <c r="U186" s="281"/>
      <c r="V186" s="281">
        <v>3.7925948003473126E-2</v>
      </c>
      <c r="W186" s="281">
        <v>-4.8629812011099505E-3</v>
      </c>
      <c r="X186" s="281">
        <v>7.6355645362774132E-3</v>
      </c>
      <c r="Y186" s="281">
        <v>6.441340417415102E-2</v>
      </c>
      <c r="Z186" s="281"/>
      <c r="AA186" s="281"/>
      <c r="AB186" s="281">
        <v>8.1468858915660098E-3</v>
      </c>
      <c r="AC186" s="281"/>
      <c r="AD186" s="281">
        <v>1.8160078294982257E-3</v>
      </c>
      <c r="AE186" s="281">
        <v>8.2011862431492666E-2</v>
      </c>
      <c r="AF186" s="281">
        <v>7.5931189875992289E-2</v>
      </c>
      <c r="AG186" s="282"/>
      <c r="AH186" s="282"/>
      <c r="AI186" s="281">
        <v>0.15308007110637512</v>
      </c>
      <c r="AJ186" s="482"/>
      <c r="AK186" s="484">
        <v>424891559.162</v>
      </c>
      <c r="AL186" s="281">
        <v>-1.3369094766681883E-2</v>
      </c>
      <c r="AM186" s="281"/>
      <c r="AN186" s="281"/>
      <c r="AO186" s="281"/>
      <c r="AP186" s="281">
        <v>3.0185955294795289E-2</v>
      </c>
      <c r="AQ186" s="281"/>
      <c r="AR186" s="281">
        <v>1.3824703911711265E-3</v>
      </c>
      <c r="AS186" s="281">
        <v>8.5721308165863444E-2</v>
      </c>
      <c r="AT186" s="281">
        <v>7.2352213399181409E-2</v>
      </c>
      <c r="AU186" s="281">
        <v>-8.7291786434050417E-2</v>
      </c>
      <c r="AV186" s="281">
        <v>-8.7936666743135411E-2</v>
      </c>
      <c r="AW186" s="281"/>
      <c r="AX186" s="281">
        <v>2.4651959103773071E-2</v>
      </c>
      <c r="AY186" s="281"/>
      <c r="AZ186" s="281"/>
      <c r="BA186" s="281"/>
      <c r="BB186" s="281">
        <v>3.9478215248810178E-2</v>
      </c>
      <c r="BC186" s="281">
        <v>2.3893761904856259E-2</v>
      </c>
      <c r="BD186" s="281">
        <v>7.3526997009814984E-3</v>
      </c>
      <c r="BE186" s="281">
        <v>6.4797053827804749E-2</v>
      </c>
      <c r="BF186" s="281"/>
      <c r="BG186" s="281"/>
      <c r="BH186" s="281">
        <v>8.4996846186418378E-3</v>
      </c>
      <c r="BI186" s="281"/>
      <c r="BJ186" s="281">
        <v>2.0389394218812708E-3</v>
      </c>
      <c r="BK186" s="281">
        <v>8.2688377569309357E-2</v>
      </c>
      <c r="BL186" s="281">
        <v>7.8063960214737133E-2</v>
      </c>
      <c r="BM186" s="282"/>
      <c r="BN186" s="282"/>
      <c r="BO186" s="281">
        <v>0.18464609968890278</v>
      </c>
    </row>
    <row r="187" spans="2:67" s="255" customFormat="1" ht="15" customHeight="1">
      <c r="B187" s="1255" t="s">
        <v>19</v>
      </c>
      <c r="C187" s="262" t="s">
        <v>491</v>
      </c>
      <c r="D187" s="402"/>
      <c r="E187" s="481">
        <v>543785533.41900003</v>
      </c>
      <c r="F187" s="281">
        <v>1.1347807510070827E-2</v>
      </c>
      <c r="G187" s="281">
        <v>-1.6944961338094408E-2</v>
      </c>
      <c r="H187" s="909"/>
      <c r="I187" s="909"/>
      <c r="J187" s="909"/>
      <c r="K187" s="281"/>
      <c r="L187" s="281">
        <v>6.234114722923138E-4</v>
      </c>
      <c r="M187" s="281">
        <v>4.2640864283775413E-2</v>
      </c>
      <c r="N187" s="281">
        <v>2.5695902945680915E-2</v>
      </c>
      <c r="O187" s="281">
        <v>-8.6310101088761526E-2</v>
      </c>
      <c r="P187" s="281">
        <v>-8.7124778204599115E-2</v>
      </c>
      <c r="Q187" s="281"/>
      <c r="R187" s="281">
        <v>2.0414466012368772E-2</v>
      </c>
      <c r="S187" s="281"/>
      <c r="T187" s="281"/>
      <c r="U187" s="281"/>
      <c r="V187" s="281">
        <v>3.3719996622034669E-2</v>
      </c>
      <c r="W187" s="281">
        <v>-2.7708878636883538E-2</v>
      </c>
      <c r="X187" s="281">
        <v>5.6110844487084859E-3</v>
      </c>
      <c r="Y187" s="281">
        <v>4.8560772358121992E-2</v>
      </c>
      <c r="Z187" s="281"/>
      <c r="AA187" s="281"/>
      <c r="AB187" s="281">
        <v>7.4973665157410567E-3</v>
      </c>
      <c r="AC187" s="281"/>
      <c r="AD187" s="281">
        <v>1.8222646964689865E-3</v>
      </c>
      <c r="AE187" s="281">
        <v>6.3491488019040518E-2</v>
      </c>
      <c r="AF187" s="281">
        <v>6.3744960227345479E-2</v>
      </c>
      <c r="AG187" s="282"/>
      <c r="AH187" s="282"/>
      <c r="AI187" s="281">
        <v>9.9527569609502375E-2</v>
      </c>
      <c r="AJ187" s="482"/>
      <c r="AK187" s="484">
        <v>532632103.85100001</v>
      </c>
      <c r="AL187" s="281">
        <v>-1.6819161002931311E-2</v>
      </c>
      <c r="AM187" s="281"/>
      <c r="AN187" s="281"/>
      <c r="AO187" s="281"/>
      <c r="AP187" s="281">
        <v>2.6399322850305506E-2</v>
      </c>
      <c r="AQ187" s="281"/>
      <c r="AR187" s="281">
        <v>5.3507644007828414E-4</v>
      </c>
      <c r="AS187" s="281">
        <v>6.9450390114577307E-2</v>
      </c>
      <c r="AT187" s="281">
        <v>5.2631229111646194E-2</v>
      </c>
      <c r="AU187" s="281">
        <v>-8.7845385026000922E-2</v>
      </c>
      <c r="AV187" s="281">
        <v>-8.8778932922203402E-2</v>
      </c>
      <c r="AW187" s="281"/>
      <c r="AX187" s="281">
        <v>2.0859271868276328E-2</v>
      </c>
      <c r="AY187" s="281"/>
      <c r="AZ187" s="281"/>
      <c r="BA187" s="281"/>
      <c r="BB187" s="281">
        <v>3.5089046463538498E-2</v>
      </c>
      <c r="BC187" s="281">
        <v>-1.058657347018821E-3</v>
      </c>
      <c r="BD187" s="281">
        <v>5.8118367398784579E-3</v>
      </c>
      <c r="BE187" s="281">
        <v>4.994563004681727E-2</v>
      </c>
      <c r="BF187" s="281"/>
      <c r="BG187" s="281"/>
      <c r="BH187" s="281">
        <v>7.4291493723159865E-3</v>
      </c>
      <c r="BI187" s="281"/>
      <c r="BJ187" s="281">
        <v>1.9786838840169197E-3</v>
      </c>
      <c r="BK187" s="281">
        <v>6.5165300043028632E-2</v>
      </c>
      <c r="BL187" s="281">
        <v>6.5711511467192785E-2</v>
      </c>
      <c r="BM187" s="282"/>
      <c r="BN187" s="282"/>
      <c r="BO187" s="281">
        <v>0.12981815416320264</v>
      </c>
    </row>
    <row r="188" spans="2:67" s="255" customFormat="1" ht="15" customHeight="1">
      <c r="B188" s="1255" t="s">
        <v>19</v>
      </c>
      <c r="C188" s="262" t="s">
        <v>492</v>
      </c>
      <c r="D188" s="402"/>
      <c r="E188" s="481">
        <v>661718027.71299994</v>
      </c>
      <c r="F188" s="281">
        <v>1.499024813375978E-2</v>
      </c>
      <c r="G188" s="281">
        <v>-2.1867665219899409E-2</v>
      </c>
      <c r="H188" s="909"/>
      <c r="I188" s="909"/>
      <c r="J188" s="909"/>
      <c r="K188" s="281"/>
      <c r="L188" s="281">
        <v>4.7874869163667537E-4</v>
      </c>
      <c r="M188" s="281">
        <v>3.2601886689653171E-2</v>
      </c>
      <c r="N188" s="281">
        <v>1.0734221469753891E-2</v>
      </c>
      <c r="O188" s="281">
        <v>-8.8764993214716467E-2</v>
      </c>
      <c r="P188" s="281">
        <v>-8.9544440393725014E-2</v>
      </c>
      <c r="Q188" s="281"/>
      <c r="R188" s="281">
        <v>1.6941684963224644E-2</v>
      </c>
      <c r="S188" s="281"/>
      <c r="T188" s="281"/>
      <c r="U188" s="281"/>
      <c r="V188" s="281">
        <v>3.2129095580906639E-2</v>
      </c>
      <c r="W188" s="281">
        <v>-4.6681123343064623E-2</v>
      </c>
      <c r="X188" s="281">
        <v>4.4986105188766319E-3</v>
      </c>
      <c r="Y188" s="281">
        <v>3.6803104842358159E-2</v>
      </c>
      <c r="Z188" s="281"/>
      <c r="AA188" s="281"/>
      <c r="AB188" s="281">
        <v>6.8256619448774742E-3</v>
      </c>
      <c r="AC188" s="281"/>
      <c r="AD188" s="281">
        <v>2.1470204686885076E-3</v>
      </c>
      <c r="AE188" s="281">
        <v>5.0274397774800771E-2</v>
      </c>
      <c r="AF188" s="281">
        <v>5.5952563553336332E-2</v>
      </c>
      <c r="AG188" s="282"/>
      <c r="AH188" s="282"/>
      <c r="AI188" s="281">
        <v>5.9545837985072625E-2</v>
      </c>
      <c r="AJ188" s="482"/>
      <c r="AK188" s="484">
        <v>647693282.39600003</v>
      </c>
      <c r="AL188" s="281">
        <v>-2.1802898059649863E-2</v>
      </c>
      <c r="AM188" s="281"/>
      <c r="AN188" s="281"/>
      <c r="AO188" s="281"/>
      <c r="AP188" s="281">
        <v>2.6601489637599497E-2</v>
      </c>
      <c r="AQ188" s="281"/>
      <c r="AR188" s="281">
        <v>5.0116815910024738E-4</v>
      </c>
      <c r="AS188" s="281">
        <v>6.045794182879706E-2</v>
      </c>
      <c r="AT188" s="281">
        <v>3.8655043769147079E-2</v>
      </c>
      <c r="AU188" s="281">
        <v>-9.1316449263153979E-2</v>
      </c>
      <c r="AV188" s="281">
        <v>-9.208674964075611E-2</v>
      </c>
      <c r="AW188" s="281"/>
      <c r="AX188" s="281">
        <v>1.7572245103263846E-2</v>
      </c>
      <c r="AY188" s="281"/>
      <c r="AZ188" s="281"/>
      <c r="BA188" s="281"/>
      <c r="BB188" s="281">
        <v>3.2192393122971764E-2</v>
      </c>
      <c r="BC188" s="281">
        <v>-2.1239312748637218E-2</v>
      </c>
      <c r="BD188" s="281">
        <v>4.875980229897014E-3</v>
      </c>
      <c r="BE188" s="281">
        <v>3.7597148128381434E-2</v>
      </c>
      <c r="BF188" s="281"/>
      <c r="BG188" s="281"/>
      <c r="BH188" s="281">
        <v>6.5468754351036135E-3</v>
      </c>
      <c r="BI188" s="281"/>
      <c r="BJ188" s="281">
        <v>1.8081290509417093E-3</v>
      </c>
      <c r="BK188" s="281">
        <v>5.0828132844323769E-2</v>
      </c>
      <c r="BL188" s="281">
        <v>5.6989524198017151E-2</v>
      </c>
      <c r="BM188" s="282"/>
      <c r="BN188" s="282"/>
      <c r="BO188" s="281">
        <v>8.6578344293703813E-2</v>
      </c>
    </row>
    <row r="189" spans="2:67" s="255" customFormat="1" ht="15" customHeight="1">
      <c r="B189" s="1255" t="s">
        <v>19</v>
      </c>
      <c r="C189" s="262" t="s">
        <v>493</v>
      </c>
      <c r="D189" s="402"/>
      <c r="E189" s="481">
        <v>795640666.36300004</v>
      </c>
      <c r="F189" s="281">
        <v>1.4210161983904568E-2</v>
      </c>
      <c r="G189" s="281">
        <v>-2.438421116492873E-2</v>
      </c>
      <c r="H189" s="909"/>
      <c r="I189" s="909"/>
      <c r="J189" s="909"/>
      <c r="K189" s="281"/>
      <c r="L189" s="281">
        <v>1.9380608171383788E-4</v>
      </c>
      <c r="M189" s="281">
        <v>2.5943553167482883E-2</v>
      </c>
      <c r="N189" s="281">
        <v>1.5593420025541427E-3</v>
      </c>
      <c r="O189" s="281">
        <v>-9.2039067604156144E-2</v>
      </c>
      <c r="P189" s="281">
        <v>-9.2866006595356251E-2</v>
      </c>
      <c r="Q189" s="281"/>
      <c r="R189" s="281">
        <v>1.5110086145992742E-2</v>
      </c>
      <c r="S189" s="281"/>
      <c r="T189" s="281"/>
      <c r="U189" s="281"/>
      <c r="V189" s="281">
        <v>3.1452853502818082E-2</v>
      </c>
      <c r="W189" s="281">
        <v>-5.985381108998411E-2</v>
      </c>
      <c r="X189" s="281">
        <v>3.6149148750119135E-3</v>
      </c>
      <c r="Y189" s="281">
        <v>2.5649674712188691E-2</v>
      </c>
      <c r="Z189" s="281"/>
      <c r="AA189" s="281"/>
      <c r="AB189" s="281">
        <v>5.7323423661192804E-3</v>
      </c>
      <c r="AC189" s="281"/>
      <c r="AD189" s="281">
        <v>2.5002859633778398E-3</v>
      </c>
      <c r="AE189" s="281">
        <v>3.7497217916697724E-2</v>
      </c>
      <c r="AF189" s="281">
        <v>4.8255715240783301E-2</v>
      </c>
      <c r="AG189" s="282"/>
      <c r="AH189" s="282"/>
      <c r="AI189" s="281">
        <v>2.5899122067497116E-2</v>
      </c>
      <c r="AJ189" s="482"/>
      <c r="AK189" s="484">
        <v>778808245.91799998</v>
      </c>
      <c r="AL189" s="281">
        <v>-2.4882274618392194E-2</v>
      </c>
      <c r="AM189" s="281"/>
      <c r="AN189" s="281"/>
      <c r="AO189" s="281"/>
      <c r="AP189" s="281">
        <v>2.7507714899381835E-2</v>
      </c>
      <c r="AQ189" s="281"/>
      <c r="AR189" s="281">
        <v>2.1725501866067158E-4</v>
      </c>
      <c r="AS189" s="281">
        <v>5.421651112621341E-2</v>
      </c>
      <c r="AT189" s="281">
        <v>2.9334236507821077E-2</v>
      </c>
      <c r="AU189" s="281">
        <v>-9.4061735201135838E-2</v>
      </c>
      <c r="AV189" s="281">
        <v>-9.5033574359191811E-2</v>
      </c>
      <c r="AW189" s="281"/>
      <c r="AX189" s="281">
        <v>1.5487171769454978E-2</v>
      </c>
      <c r="AY189" s="281"/>
      <c r="AZ189" s="281"/>
      <c r="BA189" s="281"/>
      <c r="BB189" s="281">
        <v>3.2929681708455137E-2</v>
      </c>
      <c r="BC189" s="281">
        <v>-3.2769656142915493E-2</v>
      </c>
      <c r="BD189" s="281">
        <v>3.6660654595850502E-3</v>
      </c>
      <c r="BE189" s="281">
        <v>2.6451933165804024E-2</v>
      </c>
      <c r="BF189" s="281"/>
      <c r="BG189" s="281"/>
      <c r="BH189" s="281">
        <v>6.1357551682922618E-3</v>
      </c>
      <c r="BI189" s="281"/>
      <c r="BJ189" s="281">
        <v>3.0696273986956595E-3</v>
      </c>
      <c r="BK189" s="281">
        <v>3.9323381192376994E-2</v>
      </c>
      <c r="BL189" s="281">
        <v>4.9450762998283611E-2</v>
      </c>
      <c r="BM189" s="282"/>
      <c r="BN189" s="282"/>
      <c r="BO189" s="281">
        <v>5.6004488047745049E-2</v>
      </c>
    </row>
    <row r="190" spans="2:67" s="255" customFormat="1" ht="15" customHeight="1">
      <c r="B190" s="1255" t="s">
        <v>19</v>
      </c>
      <c r="C190" s="262" t="s">
        <v>494</v>
      </c>
      <c r="D190" s="402"/>
      <c r="E190" s="481">
        <v>972046848.31799996</v>
      </c>
      <c r="F190" s="281">
        <v>2.1956412756165701E-2</v>
      </c>
      <c r="G190" s="281">
        <v>-2.9262192526233698E-2</v>
      </c>
      <c r="H190" s="909"/>
      <c r="I190" s="909"/>
      <c r="J190" s="909"/>
      <c r="K190" s="281"/>
      <c r="L190" s="281">
        <v>1.7962097228350926E-4</v>
      </c>
      <c r="M190" s="281">
        <v>2.103741521860282E-2</v>
      </c>
      <c r="N190" s="281">
        <v>-8.2247773076309372E-3</v>
      </c>
      <c r="O190" s="281">
        <v>-9.2684115293305752E-2</v>
      </c>
      <c r="P190" s="281">
        <v>-9.4265555233839476E-2</v>
      </c>
      <c r="Q190" s="281"/>
      <c r="R190" s="281">
        <v>1.3448025126175326E-2</v>
      </c>
      <c r="S190" s="281"/>
      <c r="T190" s="281"/>
      <c r="U190" s="281"/>
      <c r="V190" s="281">
        <v>2.8949731567664099E-2</v>
      </c>
      <c r="W190" s="281">
        <v>-7.3540600973806214E-2</v>
      </c>
      <c r="X190" s="281">
        <v>2.2827480937154237E-3</v>
      </c>
      <c r="Y190" s="281">
        <v>1.8804824789699918E-2</v>
      </c>
      <c r="Z190" s="281"/>
      <c r="AA190" s="281"/>
      <c r="AB190" s="281">
        <v>4.7316586108567191E-3</v>
      </c>
      <c r="AC190" s="281"/>
      <c r="AD190" s="281">
        <v>2.7820064379400385E-3</v>
      </c>
      <c r="AE190" s="281">
        <v>2.8601237932212101E-2</v>
      </c>
      <c r="AF190" s="281">
        <v>4.2733627984986491E-2</v>
      </c>
      <c r="AG190" s="282"/>
      <c r="AH190" s="282"/>
      <c r="AI190" s="281">
        <v>-2.2057350566075939E-3</v>
      </c>
      <c r="AJ190" s="482"/>
      <c r="AK190" s="484">
        <v>948717292.48500001</v>
      </c>
      <c r="AL190" s="281">
        <v>-2.921746252500005E-2</v>
      </c>
      <c r="AM190" s="281"/>
      <c r="AN190" s="281"/>
      <c r="AO190" s="281"/>
      <c r="AP190" s="281">
        <v>1.890418513720046E-2</v>
      </c>
      <c r="AQ190" s="281"/>
      <c r="AR190" s="281">
        <v>1.6253524756157852E-4</v>
      </c>
      <c r="AS190" s="281">
        <v>4.0518452287626849E-2</v>
      </c>
      <c r="AT190" s="281">
        <v>1.1300989762626612E-2</v>
      </c>
      <c r="AU190" s="281">
        <v>-9.4954353329049612E-2</v>
      </c>
      <c r="AV190" s="281">
        <v>-9.6285589082845E-2</v>
      </c>
      <c r="AW190" s="281"/>
      <c r="AX190" s="281">
        <v>1.3320497307368104E-2</v>
      </c>
      <c r="AY190" s="281"/>
      <c r="AZ190" s="281"/>
      <c r="BA190" s="281"/>
      <c r="BB190" s="281">
        <v>2.8914693362600132E-2</v>
      </c>
      <c r="BC190" s="281">
        <v>-5.6069905957618182E-2</v>
      </c>
      <c r="BD190" s="281">
        <v>2.3321176261103952E-3</v>
      </c>
      <c r="BE190" s="281">
        <v>1.9339439868268336E-2</v>
      </c>
      <c r="BF190" s="281"/>
      <c r="BG190" s="281"/>
      <c r="BH190" s="281">
        <v>4.5612966837203705E-3</v>
      </c>
      <c r="BI190" s="281"/>
      <c r="BJ190" s="281">
        <v>2.4209804629826692E-3</v>
      </c>
      <c r="BK190" s="281">
        <v>2.8653834641081771E-2</v>
      </c>
      <c r="BL190" s="281">
        <v>4.3061604235116138E-2</v>
      </c>
      <c r="BM190" s="282"/>
      <c r="BN190" s="282"/>
      <c r="BO190" s="281">
        <v>1.5645532918579841E-2</v>
      </c>
    </row>
    <row r="191" spans="2:67" s="255" customFormat="1" ht="15" customHeight="1">
      <c r="B191" s="1255" t="s">
        <v>19</v>
      </c>
      <c r="C191" s="262" t="s">
        <v>495</v>
      </c>
      <c r="D191" s="402"/>
      <c r="E191" s="481">
        <v>1219976198.737</v>
      </c>
      <c r="F191" s="281">
        <v>2.3102731913277282E-2</v>
      </c>
      <c r="G191" s="281">
        <v>-3.7514636512893433E-2</v>
      </c>
      <c r="H191" s="909"/>
      <c r="I191" s="909"/>
      <c r="J191" s="909"/>
      <c r="K191" s="281"/>
      <c r="L191" s="281">
        <v>1.2000020176751011E-4</v>
      </c>
      <c r="M191" s="281">
        <v>1.603267672783229E-2</v>
      </c>
      <c r="N191" s="281">
        <v>-2.1481959785061289E-2</v>
      </c>
      <c r="O191" s="281">
        <v>-9.5676582379918163E-2</v>
      </c>
      <c r="P191" s="281">
        <v>-9.7217913974703946E-2</v>
      </c>
      <c r="Q191" s="281"/>
      <c r="R191" s="281">
        <v>1.1231888371417307E-2</v>
      </c>
      <c r="S191" s="281"/>
      <c r="T191" s="281"/>
      <c r="U191" s="281"/>
      <c r="V191" s="281">
        <v>2.8105901439304921E-2</v>
      </c>
      <c r="W191" s="281">
        <v>-9.0593972320460181E-2</v>
      </c>
      <c r="X191" s="281">
        <v>1.3793876894829314E-3</v>
      </c>
      <c r="Y191" s="281">
        <v>1.1153922760204178E-2</v>
      </c>
      <c r="Z191" s="281"/>
      <c r="AA191" s="281"/>
      <c r="AB191" s="281">
        <v>3.6766554254448703E-3</v>
      </c>
      <c r="AC191" s="281"/>
      <c r="AD191" s="281">
        <v>3.1149704919933748E-3</v>
      </c>
      <c r="AE191" s="281">
        <v>1.9324936367125355E-2</v>
      </c>
      <c r="AF191" s="281">
        <v>3.7824956026005198E-2</v>
      </c>
      <c r="AG191" s="282"/>
      <c r="AH191" s="282"/>
      <c r="AI191" s="281">
        <v>-3.3444079927329673E-2</v>
      </c>
      <c r="AJ191" s="482"/>
      <c r="AK191" s="484">
        <v>1191003649.0420001</v>
      </c>
      <c r="AL191" s="281">
        <v>-3.7334997743933805E-2</v>
      </c>
      <c r="AM191" s="281"/>
      <c r="AN191" s="281"/>
      <c r="AO191" s="281"/>
      <c r="AP191" s="281">
        <v>1.8308745651232704E-2</v>
      </c>
      <c r="AQ191" s="281"/>
      <c r="AR191" s="281">
        <v>1.0629471211262059E-4</v>
      </c>
      <c r="AS191" s="281">
        <v>3.4734864887505594E-2</v>
      </c>
      <c r="AT191" s="281">
        <v>-2.6001328564282389E-3</v>
      </c>
      <c r="AU191" s="281">
        <v>-9.7104001329488487E-2</v>
      </c>
      <c r="AV191" s="281">
        <v>-9.8732143419195562E-2</v>
      </c>
      <c r="AW191" s="281"/>
      <c r="AX191" s="281">
        <v>1.1549296369548679E-2</v>
      </c>
      <c r="AY191" s="281"/>
      <c r="AZ191" s="281"/>
      <c r="BA191" s="281"/>
      <c r="BB191" s="281">
        <v>2.8353323079373001E-2</v>
      </c>
      <c r="BC191" s="281">
        <v>-7.2978953196250695E-2</v>
      </c>
      <c r="BD191" s="281">
        <v>1.4174111232638791E-3</v>
      </c>
      <c r="BE191" s="281">
        <v>1.1921568604278301E-2</v>
      </c>
      <c r="BF191" s="281"/>
      <c r="BG191" s="281"/>
      <c r="BH191" s="281">
        <v>3.9088352447489679E-3</v>
      </c>
      <c r="BI191" s="281"/>
      <c r="BJ191" s="281">
        <v>3.038612369417164E-3</v>
      </c>
      <c r="BK191" s="281">
        <v>2.028642734170831E-2</v>
      </c>
      <c r="BL191" s="281">
        <v>3.8713381900288397E-2</v>
      </c>
      <c r="BM191" s="282"/>
      <c r="BN191" s="282"/>
      <c r="BO191" s="281">
        <v>-1.3979143954254036E-2</v>
      </c>
    </row>
    <row r="192" spans="2:67" s="255" customFormat="1" ht="15" customHeight="1">
      <c r="B192" s="1255" t="s">
        <v>19</v>
      </c>
      <c r="C192" s="262" t="s">
        <v>496</v>
      </c>
      <c r="D192" s="402"/>
      <c r="E192" s="481">
        <v>1669160711.8540001</v>
      </c>
      <c r="F192" s="281">
        <v>2.5997951139048681E-2</v>
      </c>
      <c r="G192" s="281">
        <v>-4.8651105506671587E-2</v>
      </c>
      <c r="H192" s="909"/>
      <c r="I192" s="909"/>
      <c r="J192" s="909"/>
      <c r="K192" s="281"/>
      <c r="L192" s="281">
        <v>2.7175334093274299E-4</v>
      </c>
      <c r="M192" s="281">
        <v>1.1886206881758541E-2</v>
      </c>
      <c r="N192" s="281">
        <v>-3.6764898624913056E-2</v>
      </c>
      <c r="O192" s="281">
        <v>-9.7808630960803541E-2</v>
      </c>
      <c r="P192" s="281">
        <v>-9.998202323767455E-2</v>
      </c>
      <c r="Q192" s="281"/>
      <c r="R192" s="281">
        <v>8.5605402993991862E-3</v>
      </c>
      <c r="S192" s="281"/>
      <c r="T192" s="281"/>
      <c r="U192" s="281"/>
      <c r="V192" s="281">
        <v>2.4342999898954054E-2</v>
      </c>
      <c r="W192" s="281">
        <v>-0.11240392196363347</v>
      </c>
      <c r="X192" s="281">
        <v>9.6395979642536556E-4</v>
      </c>
      <c r="Y192" s="281">
        <v>6.0507354134773138E-3</v>
      </c>
      <c r="Z192" s="281"/>
      <c r="AA192" s="281"/>
      <c r="AB192" s="281">
        <v>2.2576556608586277E-3</v>
      </c>
      <c r="AC192" s="281"/>
      <c r="AD192" s="281">
        <v>2.8492714549442338E-3</v>
      </c>
      <c r="AE192" s="281">
        <v>1.2121622325705541E-2</v>
      </c>
      <c r="AF192" s="281">
        <v>3.1095505933846797E-2</v>
      </c>
      <c r="AG192" s="282"/>
      <c r="AH192" s="282"/>
      <c r="AI192" s="281">
        <v>-6.9186793704081206E-2</v>
      </c>
      <c r="AJ192" s="482"/>
      <c r="AK192" s="484">
        <v>1622664810.944</v>
      </c>
      <c r="AL192" s="281">
        <v>-4.9252685921934464E-2</v>
      </c>
      <c r="AM192" s="281"/>
      <c r="AN192" s="281"/>
      <c r="AO192" s="281"/>
      <c r="AP192" s="281">
        <v>3.2730772086628383E-2</v>
      </c>
      <c r="AQ192" s="281"/>
      <c r="AR192" s="281">
        <v>2.651194486369167E-4</v>
      </c>
      <c r="AS192" s="281">
        <v>4.4869958446712578E-2</v>
      </c>
      <c r="AT192" s="281">
        <v>-4.3827274752219481E-3</v>
      </c>
      <c r="AU192" s="281">
        <v>-0.10129869698990639</v>
      </c>
      <c r="AV192" s="281">
        <v>-0.10395646836136485</v>
      </c>
      <c r="AW192" s="281"/>
      <c r="AX192" s="281">
        <v>8.6873141975631896E-3</v>
      </c>
      <c r="AY192" s="281"/>
      <c r="AZ192" s="281"/>
      <c r="BA192" s="281"/>
      <c r="BB192" s="281">
        <v>2.4818393126163518E-2</v>
      </c>
      <c r="BC192" s="281">
        <v>-8.3520802710423281E-2</v>
      </c>
      <c r="BD192" s="281">
        <v>9.8037680318865364E-4</v>
      </c>
      <c r="BE192" s="281">
        <v>6.2126510737206759E-3</v>
      </c>
      <c r="BF192" s="281"/>
      <c r="BG192" s="281"/>
      <c r="BH192" s="281">
        <v>2.3410627163289728E-3</v>
      </c>
      <c r="BI192" s="281"/>
      <c r="BJ192" s="281">
        <v>2.8689363500104038E-3</v>
      </c>
      <c r="BK192" s="281">
        <v>1.2403026943248706E-2</v>
      </c>
      <c r="BL192" s="281">
        <v>3.1599694671489105E-2</v>
      </c>
      <c r="BM192" s="282"/>
      <c r="BN192" s="282"/>
      <c r="BO192" s="281">
        <v>-3.9518081095685442E-2</v>
      </c>
    </row>
    <row r="193" spans="2:67" s="255" customFormat="1" ht="15" customHeight="1">
      <c r="B193" s="1255" t="s">
        <v>19</v>
      </c>
      <c r="C193" s="262" t="s">
        <v>497</v>
      </c>
      <c r="D193" s="402"/>
      <c r="E193" s="481">
        <v>3476142984.0339999</v>
      </c>
      <c r="F193" s="281">
        <v>5.3347430094718505E-2</v>
      </c>
      <c r="G193" s="281">
        <v>-6.1843562781333891E-2</v>
      </c>
      <c r="H193" s="909"/>
      <c r="I193" s="909"/>
      <c r="J193" s="909"/>
      <c r="K193" s="281"/>
      <c r="L193" s="281">
        <v>5.2126739559406942E-5</v>
      </c>
      <c r="M193" s="281">
        <v>3.8971188792352326E-3</v>
      </c>
      <c r="N193" s="281">
        <v>-5.7946443902098688E-2</v>
      </c>
      <c r="O193" s="281">
        <v>-0.10202123023962795</v>
      </c>
      <c r="P193" s="281">
        <v>-0.1061530421921191</v>
      </c>
      <c r="Q193" s="281"/>
      <c r="R193" s="281">
        <v>3.6472775510767055E-3</v>
      </c>
      <c r="S193" s="281"/>
      <c r="T193" s="281"/>
      <c r="U193" s="281"/>
      <c r="V193" s="281">
        <v>1.4891121115486801E-2</v>
      </c>
      <c r="W193" s="281">
        <v>-0.14920836497873091</v>
      </c>
      <c r="X193" s="281">
        <v>1.8339594859247729E-4</v>
      </c>
      <c r="Y193" s="281">
        <v>1.342804542689762E-3</v>
      </c>
      <c r="Z193" s="281"/>
      <c r="AA193" s="281"/>
      <c r="AB193" s="281">
        <v>5.050618050131473E-4</v>
      </c>
      <c r="AC193" s="281"/>
      <c r="AD193" s="281">
        <v>1.5358240655004604E-3</v>
      </c>
      <c r="AE193" s="281">
        <v>3.5670863617958469E-3</v>
      </c>
      <c r="AF193" s="281">
        <v>1.7558071345261737E-2</v>
      </c>
      <c r="AG193" s="282"/>
      <c r="AH193" s="282"/>
      <c r="AI193" s="281">
        <v>-0.12808320727167333</v>
      </c>
      <c r="AJ193" s="482"/>
      <c r="AK193" s="484">
        <v>3330026667.072</v>
      </c>
      <c r="AL193" s="281">
        <v>-6.5878803007572651E-2</v>
      </c>
      <c r="AM193" s="281"/>
      <c r="AN193" s="281"/>
      <c r="AO193" s="281"/>
      <c r="AP193" s="281">
        <v>2.8673271653994088E-2</v>
      </c>
      <c r="AQ193" s="281"/>
      <c r="AR193" s="281">
        <v>3.6396104931666446E-5</v>
      </c>
      <c r="AS193" s="281">
        <v>3.2762087585901344E-2</v>
      </c>
      <c r="AT193" s="281">
        <v>-3.3116715421671383E-2</v>
      </c>
      <c r="AU193" s="281">
        <v>-0.10470931084362421</v>
      </c>
      <c r="AV193" s="281">
        <v>-0.10883022394191663</v>
      </c>
      <c r="AW193" s="281"/>
      <c r="AX193" s="281">
        <v>3.7633000191613906E-3</v>
      </c>
      <c r="AY193" s="281"/>
      <c r="AZ193" s="281"/>
      <c r="BA193" s="281"/>
      <c r="BB193" s="281">
        <v>1.5321218488877906E-2</v>
      </c>
      <c r="BC193" s="281">
        <v>-0.12662572087471002</v>
      </c>
      <c r="BD193" s="281">
        <v>2.0415162638855259E-4</v>
      </c>
      <c r="BE193" s="281">
        <v>1.5805008146159102E-3</v>
      </c>
      <c r="BF193" s="281"/>
      <c r="BG193" s="281"/>
      <c r="BH193" s="281">
        <v>5.715979030503196E-4</v>
      </c>
      <c r="BI193" s="281"/>
      <c r="BJ193" s="281">
        <v>1.6153116920020439E-3</v>
      </c>
      <c r="BK193" s="281">
        <v>3.9715620360568265E-3</v>
      </c>
      <c r="BL193" s="281">
        <v>1.8094425364761562E-2</v>
      </c>
      <c r="BM193" s="282"/>
      <c r="BN193" s="282"/>
      <c r="BO193" s="281">
        <v>-0.10455973347389169</v>
      </c>
    </row>
    <row r="194" spans="2:67" s="255" customFormat="1" ht="15" customHeight="1">
      <c r="B194" s="1256" t="s">
        <v>19</v>
      </c>
      <c r="C194" s="338" t="s">
        <v>527</v>
      </c>
      <c r="D194" s="402"/>
      <c r="E194" s="474">
        <v>10296158031.326</v>
      </c>
      <c r="F194" s="475">
        <v>3.0553214627523199E-2</v>
      </c>
      <c r="G194" s="475">
        <v>-4.0953436556343897E-2</v>
      </c>
      <c r="H194" s="910"/>
      <c r="I194" s="910"/>
      <c r="J194" s="910"/>
      <c r="K194" s="475"/>
      <c r="L194" s="475">
        <v>4.086756775874871E-4</v>
      </c>
      <c r="M194" s="475">
        <v>2.0963722434454712E-2</v>
      </c>
      <c r="N194" s="475">
        <v>-1.9989714121889213E-2</v>
      </c>
      <c r="O194" s="475">
        <v>-9.518340487959534E-2</v>
      </c>
      <c r="P194" s="475">
        <v>-9.7487842426864077E-2</v>
      </c>
      <c r="Q194" s="475"/>
      <c r="R194" s="475">
        <v>1.1188550048426555E-2</v>
      </c>
      <c r="S194" s="475"/>
      <c r="T194" s="475"/>
      <c r="U194" s="475"/>
      <c r="V194" s="475">
        <v>2.5085815472544393E-2</v>
      </c>
      <c r="W194" s="475">
        <v>-9.2391741076208844E-2</v>
      </c>
      <c r="X194" s="475">
        <v>2.4863206073676724E-3</v>
      </c>
      <c r="Y194" s="475">
        <v>2.0046366248655811E-2</v>
      </c>
      <c r="Z194" s="475"/>
      <c r="AA194" s="475"/>
      <c r="AB194" s="475">
        <v>3.5787703576315977E-3</v>
      </c>
      <c r="AC194" s="475"/>
      <c r="AD194" s="475">
        <v>2.1538371140505902E-3</v>
      </c>
      <c r="AE194" s="475">
        <v>2.8265294327705678E-2</v>
      </c>
      <c r="AF194" s="475">
        <v>3.9242421803423362E-2</v>
      </c>
      <c r="AG194" s="475"/>
      <c r="AH194" s="475"/>
      <c r="AI194" s="475">
        <v>-2.4884024945079908E-2</v>
      </c>
      <c r="AJ194" s="482"/>
      <c r="AK194" s="485">
        <v>9981577305.1560001</v>
      </c>
      <c r="AL194" s="475">
        <v>-4.2244130543595479E-2</v>
      </c>
      <c r="AM194" s="475"/>
      <c r="AN194" s="475"/>
      <c r="AO194" s="475"/>
      <c r="AP194" s="475">
        <v>3.1516133828618724E-2</v>
      </c>
      <c r="AQ194" s="475"/>
      <c r="AR194" s="475">
        <v>4.2155555493483582E-4</v>
      </c>
      <c r="AS194" s="475">
        <v>5.3140551744863741E-2</v>
      </c>
      <c r="AT194" s="475">
        <v>1.0896421201268325E-2</v>
      </c>
      <c r="AU194" s="475">
        <v>-9.8183217806044276E-2</v>
      </c>
      <c r="AV194" s="475">
        <v>-0.10056028231545242</v>
      </c>
      <c r="AW194" s="475"/>
      <c r="AX194" s="475">
        <v>1.1541169889100967E-2</v>
      </c>
      <c r="AY194" s="475"/>
      <c r="AZ194" s="475"/>
      <c r="BA194" s="475"/>
      <c r="BB194" s="475">
        <v>2.5876423390177136E-2</v>
      </c>
      <c r="BC194" s="475">
        <v>-6.3787437724006968E-2</v>
      </c>
      <c r="BD194" s="475">
        <v>2.5646798203703249E-3</v>
      </c>
      <c r="BE194" s="475">
        <v>2.0678150210125961E-2</v>
      </c>
      <c r="BF194" s="475"/>
      <c r="BG194" s="475"/>
      <c r="BH194" s="475">
        <v>3.6915593631646083E-3</v>
      </c>
      <c r="BI194" s="475"/>
      <c r="BJ194" s="475">
        <v>2.2217177327820544E-3</v>
      </c>
      <c r="BK194" s="475">
        <v>2.9156107126442943E-2</v>
      </c>
      <c r="BL194" s="475">
        <v>4.0479191220739161E-2</v>
      </c>
      <c r="BM194" s="477"/>
      <c r="BN194" s="477"/>
      <c r="BO194" s="475">
        <v>5.8478606231751051E-3</v>
      </c>
    </row>
    <row r="195" spans="2:67" s="255" customFormat="1" ht="15" customHeight="1">
      <c r="B195" s="1252" t="s">
        <v>280</v>
      </c>
      <c r="C195" s="262" t="s">
        <v>488</v>
      </c>
      <c r="D195" s="402"/>
      <c r="E195" s="481">
        <v>10989801850</v>
      </c>
      <c r="F195" s="829"/>
      <c r="G195" s="281">
        <v>-1.3776901721837299E-2</v>
      </c>
      <c r="H195" s="909">
        <v>-4.4910817336290742E-3</v>
      </c>
      <c r="I195" s="911"/>
      <c r="J195" s="909">
        <v>-4.4910817336290742E-3</v>
      </c>
      <c r="K195" s="829"/>
      <c r="L195" s="829"/>
      <c r="M195" s="281">
        <v>0.19086909525137799</v>
      </c>
      <c r="N195" s="281">
        <v>0.15318516658303899</v>
      </c>
      <c r="O195" s="829"/>
      <c r="P195" s="281">
        <v>-3.8498136243560903E-2</v>
      </c>
      <c r="Q195" s="829"/>
      <c r="R195" s="829"/>
      <c r="S195" s="829"/>
      <c r="T195" s="829"/>
      <c r="U195" s="829"/>
      <c r="V195" s="281">
        <v>4.9638822171220896E-3</v>
      </c>
      <c r="W195" s="281">
        <v>0.119629981350357</v>
      </c>
      <c r="X195" s="829"/>
      <c r="Y195" s="829"/>
      <c r="Z195" s="829"/>
      <c r="AA195" s="829"/>
      <c r="AB195" s="829"/>
      <c r="AC195" s="829"/>
      <c r="AD195" s="829"/>
      <c r="AE195" s="281">
        <v>7.9209842977006603E-2</v>
      </c>
      <c r="AF195" s="281">
        <v>4.7386238694482601E-2</v>
      </c>
      <c r="AG195" s="829"/>
      <c r="AH195" s="830"/>
      <c r="AI195" s="281">
        <v>0.246226060581408</v>
      </c>
      <c r="AJ195" s="482"/>
      <c r="AK195" s="831"/>
      <c r="AL195" s="829"/>
      <c r="AM195" s="829"/>
      <c r="AN195" s="829"/>
      <c r="AO195" s="829"/>
      <c r="AP195" s="829"/>
      <c r="AQ195" s="829"/>
      <c r="AR195" s="829"/>
      <c r="AS195" s="829"/>
      <c r="AT195" s="829"/>
      <c r="AU195" s="829"/>
      <c r="AV195" s="829"/>
      <c r="AW195" s="829"/>
      <c r="AX195" s="829"/>
      <c r="AY195" s="829"/>
      <c r="AZ195" s="829"/>
      <c r="BA195" s="829"/>
      <c r="BB195" s="829"/>
      <c r="BC195" s="829"/>
      <c r="BD195" s="829"/>
      <c r="BE195" s="829"/>
      <c r="BF195" s="829"/>
      <c r="BG195" s="829"/>
      <c r="BH195" s="829"/>
      <c r="BI195" s="829"/>
      <c r="BJ195" s="829"/>
      <c r="BK195" s="829"/>
      <c r="BL195" s="829"/>
      <c r="BM195" s="830"/>
      <c r="BN195" s="830"/>
      <c r="BO195" s="829"/>
    </row>
    <row r="196" spans="2:67" s="255" customFormat="1" ht="15" customHeight="1">
      <c r="B196" s="1257" t="s">
        <v>280</v>
      </c>
      <c r="C196" s="262" t="s">
        <v>489</v>
      </c>
      <c r="D196" s="402"/>
      <c r="E196" s="481">
        <v>17096018851.6189</v>
      </c>
      <c r="F196" s="281"/>
      <c r="G196" s="281">
        <v>-1.3217947245441701E-2</v>
      </c>
      <c r="H196" s="909">
        <v>-4.8794702095387131E-3</v>
      </c>
      <c r="I196" s="909"/>
      <c r="J196" s="909">
        <v>-4.8794702095387131E-3</v>
      </c>
      <c r="K196" s="281"/>
      <c r="L196" s="281"/>
      <c r="M196" s="281">
        <v>6.1139602125875402E-2</v>
      </c>
      <c r="N196" s="281">
        <v>4.7921653726651997E-2</v>
      </c>
      <c r="O196" s="281"/>
      <c r="P196" s="281">
        <v>-3.6658097385391601E-2</v>
      </c>
      <c r="Q196" s="281"/>
      <c r="R196" s="281"/>
      <c r="S196" s="281"/>
      <c r="T196" s="281"/>
      <c r="U196" s="281"/>
      <c r="V196" s="281">
        <v>4.2621682310010397E-3</v>
      </c>
      <c r="W196" s="281">
        <v>1.5525725328605199E-2</v>
      </c>
      <c r="X196" s="281"/>
      <c r="Y196" s="281"/>
      <c r="Z196" s="281"/>
      <c r="AA196" s="281"/>
      <c r="AB196" s="281"/>
      <c r="AC196" s="281"/>
      <c r="AD196" s="281"/>
      <c r="AE196" s="281">
        <v>6.8859253887853494E-2</v>
      </c>
      <c r="AF196" s="281">
        <v>3.01971776409517E-2</v>
      </c>
      <c r="AG196" s="281"/>
      <c r="AH196" s="282"/>
      <c r="AI196" s="281">
        <v>0.11458216417023501</v>
      </c>
      <c r="AJ196" s="482"/>
      <c r="AK196" s="484"/>
      <c r="AL196" s="281"/>
      <c r="AM196" s="281"/>
      <c r="AN196" s="281"/>
      <c r="AO196" s="281"/>
      <c r="AP196" s="281"/>
      <c r="AQ196" s="281"/>
      <c r="AR196" s="281"/>
      <c r="AS196" s="281"/>
      <c r="AT196" s="281"/>
      <c r="AU196" s="281"/>
      <c r="AV196" s="281"/>
      <c r="AW196" s="281"/>
      <c r="AX196" s="281"/>
      <c r="AY196" s="281"/>
      <c r="AZ196" s="281"/>
      <c r="BA196" s="281"/>
      <c r="BB196" s="281"/>
      <c r="BC196" s="281"/>
      <c r="BD196" s="281"/>
      <c r="BE196" s="281"/>
      <c r="BF196" s="281"/>
      <c r="BG196" s="281"/>
      <c r="BH196" s="281"/>
      <c r="BI196" s="281"/>
      <c r="BJ196" s="281"/>
      <c r="BK196" s="281"/>
      <c r="BL196" s="281"/>
      <c r="BM196" s="282"/>
      <c r="BN196" s="282"/>
      <c r="BO196" s="281"/>
    </row>
    <row r="197" spans="2:67" s="255" customFormat="1" ht="15" customHeight="1">
      <c r="B197" s="1257" t="s">
        <v>280</v>
      </c>
      <c r="C197" s="262" t="s">
        <v>490</v>
      </c>
      <c r="D197" s="402"/>
      <c r="E197" s="481">
        <v>21075235246.732899</v>
      </c>
      <c r="F197" s="281"/>
      <c r="G197" s="281">
        <v>-1.2617424553360001E-2</v>
      </c>
      <c r="H197" s="909">
        <v>-5.851340436783265E-3</v>
      </c>
      <c r="I197" s="909"/>
      <c r="J197" s="909">
        <v>-5.851340436783265E-3</v>
      </c>
      <c r="K197" s="281"/>
      <c r="L197" s="281"/>
      <c r="M197" s="281">
        <v>3.5574038620124697E-2</v>
      </c>
      <c r="N197" s="281">
        <v>2.4186211215417901E-2</v>
      </c>
      <c r="O197" s="281"/>
      <c r="P197" s="281">
        <v>-3.65132923436845E-2</v>
      </c>
      <c r="Q197" s="281"/>
      <c r="R197" s="281"/>
      <c r="S197" s="281"/>
      <c r="T197" s="281"/>
      <c r="U197" s="281"/>
      <c r="V197" s="281">
        <v>4.9679594355323403E-3</v>
      </c>
      <c r="W197" s="281">
        <v>-8.5887194769513897E-3</v>
      </c>
      <c r="X197" s="281"/>
      <c r="Y197" s="281"/>
      <c r="Z197" s="281"/>
      <c r="AA197" s="281"/>
      <c r="AB197" s="281"/>
      <c r="AC197" s="281"/>
      <c r="AD197" s="281"/>
      <c r="AE197" s="281">
        <v>5.1839075188669897E-2</v>
      </c>
      <c r="AF197" s="281">
        <v>2.3842158309091002E-2</v>
      </c>
      <c r="AG197" s="281"/>
      <c r="AH197" s="282"/>
      <c r="AI197" s="281">
        <v>6.7092521272147196E-2</v>
      </c>
      <c r="AJ197" s="482"/>
      <c r="AK197" s="484"/>
      <c r="AL197" s="281"/>
      <c r="AM197" s="281"/>
      <c r="AN197" s="281"/>
      <c r="AO197" s="281"/>
      <c r="AP197" s="281"/>
      <c r="AQ197" s="281"/>
      <c r="AR197" s="281"/>
      <c r="AS197" s="281"/>
      <c r="AT197" s="281"/>
      <c r="AU197" s="281"/>
      <c r="AV197" s="281"/>
      <c r="AW197" s="281"/>
      <c r="AX197" s="281"/>
      <c r="AY197" s="281"/>
      <c r="AZ197" s="281"/>
      <c r="BA197" s="281"/>
      <c r="BB197" s="281"/>
      <c r="BC197" s="281"/>
      <c r="BD197" s="281"/>
      <c r="BE197" s="281"/>
      <c r="BF197" s="281"/>
      <c r="BG197" s="281"/>
      <c r="BH197" s="281"/>
      <c r="BI197" s="281"/>
      <c r="BJ197" s="281"/>
      <c r="BK197" s="281"/>
      <c r="BL197" s="281"/>
      <c r="BM197" s="282"/>
      <c r="BN197" s="282"/>
      <c r="BO197" s="281"/>
    </row>
    <row r="198" spans="2:67" s="255" customFormat="1" ht="15" customHeight="1">
      <c r="B198" s="1257" t="s">
        <v>280</v>
      </c>
      <c r="C198" s="262" t="s">
        <v>491</v>
      </c>
      <c r="D198" s="402"/>
      <c r="E198" s="481">
        <v>24606163546.956299</v>
      </c>
      <c r="F198" s="281"/>
      <c r="G198" s="281">
        <v>-1.25100194050063E-2</v>
      </c>
      <c r="H198" s="909">
        <v>-4.5893909812160264E-3</v>
      </c>
      <c r="I198" s="909"/>
      <c r="J198" s="909">
        <v>-4.5893909812160264E-3</v>
      </c>
      <c r="K198" s="281"/>
      <c r="L198" s="281"/>
      <c r="M198" s="281">
        <v>2.3181197850371801E-2</v>
      </c>
      <c r="N198" s="281">
        <v>1.12250041729995E-2</v>
      </c>
      <c r="O198" s="281"/>
      <c r="P198" s="281">
        <v>-3.69084010724419E-2</v>
      </c>
      <c r="Q198" s="281"/>
      <c r="R198" s="281"/>
      <c r="S198" s="281"/>
      <c r="T198" s="281"/>
      <c r="U198" s="281"/>
      <c r="V198" s="281">
        <v>4.5041936672671201E-3</v>
      </c>
      <c r="W198" s="281">
        <v>-2.17330278770392E-2</v>
      </c>
      <c r="X198" s="281"/>
      <c r="Y198" s="281"/>
      <c r="Z198" s="281"/>
      <c r="AA198" s="281"/>
      <c r="AB198" s="281"/>
      <c r="AC198" s="281"/>
      <c r="AD198" s="281"/>
      <c r="AE198" s="281">
        <v>4.2619077096893797E-2</v>
      </c>
      <c r="AF198" s="281">
        <v>2.2301198081272199E-2</v>
      </c>
      <c r="AG198" s="281"/>
      <c r="AH198" s="282"/>
      <c r="AI198" s="281">
        <v>4.3187254053158798E-2</v>
      </c>
      <c r="AJ198" s="482"/>
      <c r="AK198" s="484"/>
      <c r="AL198" s="281"/>
      <c r="AM198" s="281"/>
      <c r="AN198" s="281"/>
      <c r="AO198" s="281"/>
      <c r="AP198" s="281"/>
      <c r="AQ198" s="281"/>
      <c r="AR198" s="281"/>
      <c r="AS198" s="281"/>
      <c r="AT198" s="281"/>
      <c r="AU198" s="281"/>
      <c r="AV198" s="281"/>
      <c r="AW198" s="281"/>
      <c r="AX198" s="281"/>
      <c r="AY198" s="281"/>
      <c r="AZ198" s="281"/>
      <c r="BA198" s="281"/>
      <c r="BB198" s="281"/>
      <c r="BC198" s="281"/>
      <c r="BD198" s="281"/>
      <c r="BE198" s="281"/>
      <c r="BF198" s="281"/>
      <c r="BG198" s="281"/>
      <c r="BH198" s="281"/>
      <c r="BI198" s="281"/>
      <c r="BJ198" s="281"/>
      <c r="BK198" s="281"/>
      <c r="BL198" s="281"/>
      <c r="BM198" s="282"/>
      <c r="BN198" s="282"/>
      <c r="BO198" s="281"/>
    </row>
    <row r="199" spans="2:67" s="255" customFormat="1" ht="15" customHeight="1">
      <c r="B199" s="1257" t="s">
        <v>280</v>
      </c>
      <c r="C199" s="262" t="s">
        <v>492</v>
      </c>
      <c r="D199" s="402"/>
      <c r="E199" s="481">
        <v>28023455397.102501</v>
      </c>
      <c r="F199" s="281"/>
      <c r="G199" s="281">
        <v>-1.3200505071526701E-2</v>
      </c>
      <c r="H199" s="909">
        <v>-5.6796476967704507E-3</v>
      </c>
      <c r="I199" s="909"/>
      <c r="J199" s="909">
        <v>-5.6796476967704507E-3</v>
      </c>
      <c r="K199" s="281"/>
      <c r="L199" s="281"/>
      <c r="M199" s="281">
        <v>1.7045428881898601E-2</v>
      </c>
      <c r="N199" s="281">
        <v>3.8449242899092398E-3</v>
      </c>
      <c r="O199" s="281"/>
      <c r="P199" s="281">
        <v>-3.76967987001883E-2</v>
      </c>
      <c r="Q199" s="281"/>
      <c r="R199" s="281"/>
      <c r="S199" s="281"/>
      <c r="T199" s="281"/>
      <c r="U199" s="281"/>
      <c r="V199" s="281">
        <v>4.8552116211918999E-3</v>
      </c>
      <c r="W199" s="281">
        <v>-2.89966629158088E-2</v>
      </c>
      <c r="X199" s="281"/>
      <c r="Y199" s="281"/>
      <c r="Z199" s="281"/>
      <c r="AA199" s="281"/>
      <c r="AB199" s="281"/>
      <c r="AC199" s="281"/>
      <c r="AD199" s="281"/>
      <c r="AE199" s="281">
        <v>3.6249523573928202E-2</v>
      </c>
      <c r="AF199" s="281">
        <v>1.8047639475414101E-2</v>
      </c>
      <c r="AG199" s="281"/>
      <c r="AH199" s="282"/>
      <c r="AI199" s="281">
        <v>2.53005043749195E-2</v>
      </c>
      <c r="AJ199" s="482"/>
      <c r="AK199" s="484"/>
      <c r="AL199" s="281"/>
      <c r="AM199" s="281"/>
      <c r="AN199" s="281"/>
      <c r="AO199" s="281"/>
      <c r="AP199" s="281"/>
      <c r="AQ199" s="281"/>
      <c r="AR199" s="281"/>
      <c r="AS199" s="281"/>
      <c r="AT199" s="281"/>
      <c r="AU199" s="281"/>
      <c r="AV199" s="281"/>
      <c r="AW199" s="281"/>
      <c r="AX199" s="281"/>
      <c r="AY199" s="281"/>
      <c r="AZ199" s="281"/>
      <c r="BA199" s="281"/>
      <c r="BB199" s="281"/>
      <c r="BC199" s="281"/>
      <c r="BD199" s="281"/>
      <c r="BE199" s="281"/>
      <c r="BF199" s="281"/>
      <c r="BG199" s="281"/>
      <c r="BH199" s="281"/>
      <c r="BI199" s="281"/>
      <c r="BJ199" s="281"/>
      <c r="BK199" s="281"/>
      <c r="BL199" s="281"/>
      <c r="BM199" s="282"/>
      <c r="BN199" s="282"/>
      <c r="BO199" s="281"/>
    </row>
    <row r="200" spans="2:67" s="255" customFormat="1" ht="15" customHeight="1">
      <c r="B200" s="1257" t="s">
        <v>280</v>
      </c>
      <c r="C200" s="262" t="s">
        <v>493</v>
      </c>
      <c r="D200" s="402"/>
      <c r="E200" s="481">
        <v>31694606212.276402</v>
      </c>
      <c r="F200" s="281"/>
      <c r="G200" s="281">
        <v>-1.48463048721341E-2</v>
      </c>
      <c r="H200" s="909">
        <v>-4.9566205845184945E-3</v>
      </c>
      <c r="I200" s="909"/>
      <c r="J200" s="909">
        <v>-4.9566205845184945E-3</v>
      </c>
      <c r="K200" s="281"/>
      <c r="L200" s="281"/>
      <c r="M200" s="281">
        <v>1.59075703719164E-2</v>
      </c>
      <c r="N200" s="281">
        <v>1.0612655484190099E-3</v>
      </c>
      <c r="O200" s="281"/>
      <c r="P200" s="281">
        <v>-3.7767750587162301E-2</v>
      </c>
      <c r="Q200" s="281"/>
      <c r="R200" s="281"/>
      <c r="S200" s="281"/>
      <c r="T200" s="281"/>
      <c r="U200" s="281"/>
      <c r="V200" s="281">
        <v>4.7221973777672602E-3</v>
      </c>
      <c r="W200" s="281">
        <v>-3.1984287945069897E-2</v>
      </c>
      <c r="X200" s="281"/>
      <c r="Y200" s="281"/>
      <c r="Z200" s="281"/>
      <c r="AA200" s="281"/>
      <c r="AB200" s="281"/>
      <c r="AC200" s="281"/>
      <c r="AD200" s="281"/>
      <c r="AE200" s="281">
        <v>3.3161116633722197E-2</v>
      </c>
      <c r="AF200" s="281">
        <v>1.8774355027418199E-2</v>
      </c>
      <c r="AG200" s="281"/>
      <c r="AH200" s="282"/>
      <c r="AI200" s="281">
        <v>1.9951186235428901E-2</v>
      </c>
      <c r="AJ200" s="482"/>
      <c r="AK200" s="484"/>
      <c r="AL200" s="281"/>
      <c r="AM200" s="281"/>
      <c r="AN200" s="281"/>
      <c r="AO200" s="281"/>
      <c r="AP200" s="281"/>
      <c r="AQ200" s="281"/>
      <c r="AR200" s="281"/>
      <c r="AS200" s="281"/>
      <c r="AT200" s="281"/>
      <c r="AU200" s="281"/>
      <c r="AV200" s="281"/>
      <c r="AW200" s="281"/>
      <c r="AX200" s="281"/>
      <c r="AY200" s="281"/>
      <c r="AZ200" s="281"/>
      <c r="BA200" s="281"/>
      <c r="BB200" s="281"/>
      <c r="BC200" s="281"/>
      <c r="BD200" s="281"/>
      <c r="BE200" s="281"/>
      <c r="BF200" s="281"/>
      <c r="BG200" s="281"/>
      <c r="BH200" s="281"/>
      <c r="BI200" s="281"/>
      <c r="BJ200" s="281"/>
      <c r="BK200" s="281"/>
      <c r="BL200" s="281"/>
      <c r="BM200" s="282"/>
      <c r="BN200" s="282"/>
      <c r="BO200" s="281"/>
    </row>
    <row r="201" spans="2:67" s="255" customFormat="1" ht="15" customHeight="1">
      <c r="B201" s="1257" t="s">
        <v>280</v>
      </c>
      <c r="C201" s="262" t="s">
        <v>494</v>
      </c>
      <c r="D201" s="402"/>
      <c r="E201" s="481">
        <v>35814584739.781197</v>
      </c>
      <c r="F201" s="281"/>
      <c r="G201" s="281">
        <v>-1.4084350364225499E-2</v>
      </c>
      <c r="H201" s="909">
        <v>-4.9757215790274421E-3</v>
      </c>
      <c r="I201" s="909"/>
      <c r="J201" s="909">
        <v>-4.9757215790274421E-3</v>
      </c>
      <c r="K201" s="281"/>
      <c r="L201" s="281"/>
      <c r="M201" s="281">
        <v>1.19546159473106E-2</v>
      </c>
      <c r="N201" s="281">
        <v>-2.1297333549804599E-3</v>
      </c>
      <c r="O201" s="281"/>
      <c r="P201" s="281">
        <v>-3.9250538439605999E-2</v>
      </c>
      <c r="Q201" s="281"/>
      <c r="R201" s="281"/>
      <c r="S201" s="281"/>
      <c r="T201" s="281"/>
      <c r="U201" s="281"/>
      <c r="V201" s="281">
        <v>4.9685441305499199E-3</v>
      </c>
      <c r="W201" s="281">
        <v>-3.6411727339000603E-2</v>
      </c>
      <c r="X201" s="281"/>
      <c r="Y201" s="281"/>
      <c r="Z201" s="281"/>
      <c r="AA201" s="281"/>
      <c r="AB201" s="281"/>
      <c r="AC201" s="281"/>
      <c r="AD201" s="281"/>
      <c r="AE201" s="281">
        <v>3.3480238246918502E-2</v>
      </c>
      <c r="AF201" s="281">
        <v>1.5759156695991702E-2</v>
      </c>
      <c r="AG201" s="281"/>
      <c r="AH201" s="282"/>
      <c r="AI201" s="281">
        <v>1.28276635656881E-2</v>
      </c>
      <c r="AJ201" s="482"/>
      <c r="AK201" s="484"/>
      <c r="AL201" s="281"/>
      <c r="AM201" s="281"/>
      <c r="AN201" s="281"/>
      <c r="AO201" s="281"/>
      <c r="AP201" s="281"/>
      <c r="AQ201" s="281"/>
      <c r="AR201" s="281"/>
      <c r="AS201" s="281"/>
      <c r="AT201" s="281"/>
      <c r="AU201" s="281"/>
      <c r="AV201" s="281"/>
      <c r="AW201" s="281"/>
      <c r="AX201" s="281"/>
      <c r="AY201" s="281"/>
      <c r="AZ201" s="281"/>
      <c r="BA201" s="281"/>
      <c r="BB201" s="281"/>
      <c r="BC201" s="281"/>
      <c r="BD201" s="281"/>
      <c r="BE201" s="281"/>
      <c r="BF201" s="281"/>
      <c r="BG201" s="281"/>
      <c r="BH201" s="281"/>
      <c r="BI201" s="281"/>
      <c r="BJ201" s="281"/>
      <c r="BK201" s="281"/>
      <c r="BL201" s="281"/>
      <c r="BM201" s="282"/>
      <c r="BN201" s="282"/>
      <c r="BO201" s="281"/>
    </row>
    <row r="202" spans="2:67" s="255" customFormat="1" ht="15" customHeight="1">
      <c r="B202" s="1257" t="s">
        <v>280</v>
      </c>
      <c r="C202" s="262" t="s">
        <v>495</v>
      </c>
      <c r="D202" s="402"/>
      <c r="E202" s="481">
        <v>41764232406.4189</v>
      </c>
      <c r="F202" s="281"/>
      <c r="G202" s="281">
        <v>-1.6181851978228599E-2</v>
      </c>
      <c r="H202" s="909">
        <v>-5.2404483474086114E-3</v>
      </c>
      <c r="I202" s="909"/>
      <c r="J202" s="909">
        <v>-5.2404483474086114E-3</v>
      </c>
      <c r="K202" s="281"/>
      <c r="L202" s="281"/>
      <c r="M202" s="281">
        <v>9.0599902581712799E-3</v>
      </c>
      <c r="N202" s="281">
        <v>-7.2281894094591301E-3</v>
      </c>
      <c r="O202" s="281"/>
      <c r="P202" s="281">
        <v>-4.0048456229709602E-2</v>
      </c>
      <c r="Q202" s="281"/>
      <c r="R202" s="281"/>
      <c r="S202" s="281"/>
      <c r="T202" s="281"/>
      <c r="U202" s="281"/>
      <c r="V202" s="281">
        <v>5.2236041365687803E-3</v>
      </c>
      <c r="W202" s="281">
        <v>-4.1946712523953697E-2</v>
      </c>
      <c r="X202" s="281"/>
      <c r="Y202" s="281"/>
      <c r="Z202" s="281"/>
      <c r="AA202" s="281"/>
      <c r="AB202" s="281"/>
      <c r="AC202" s="281"/>
      <c r="AD202" s="281"/>
      <c r="AE202" s="281">
        <v>3.0929605080038301E-2</v>
      </c>
      <c r="AF202" s="281">
        <v>1.41162825233826E-2</v>
      </c>
      <c r="AG202" s="281"/>
      <c r="AH202" s="282"/>
      <c r="AI202" s="281">
        <v>3.0991718303714499E-3</v>
      </c>
      <c r="AJ202" s="482"/>
      <c r="AK202" s="484"/>
      <c r="AL202" s="281"/>
      <c r="AM202" s="281"/>
      <c r="AN202" s="281"/>
      <c r="AO202" s="281"/>
      <c r="AP202" s="281"/>
      <c r="AQ202" s="281"/>
      <c r="AR202" s="281"/>
      <c r="AS202" s="281"/>
      <c r="AT202" s="281"/>
      <c r="AU202" s="281"/>
      <c r="AV202" s="281"/>
      <c r="AW202" s="281"/>
      <c r="AX202" s="281"/>
      <c r="AY202" s="281"/>
      <c r="AZ202" s="281"/>
      <c r="BA202" s="281"/>
      <c r="BB202" s="281"/>
      <c r="BC202" s="281"/>
      <c r="BD202" s="281"/>
      <c r="BE202" s="281"/>
      <c r="BF202" s="281"/>
      <c r="BG202" s="281"/>
      <c r="BH202" s="281"/>
      <c r="BI202" s="281"/>
      <c r="BJ202" s="281"/>
      <c r="BK202" s="281"/>
      <c r="BL202" s="281"/>
      <c r="BM202" s="282"/>
      <c r="BN202" s="282"/>
      <c r="BO202" s="281"/>
    </row>
    <row r="203" spans="2:67" s="255" customFormat="1" ht="15" customHeight="1">
      <c r="B203" s="1257" t="s">
        <v>280</v>
      </c>
      <c r="C203" s="262" t="s">
        <v>496</v>
      </c>
      <c r="D203" s="402"/>
      <c r="E203" s="481">
        <v>51053996257.340797</v>
      </c>
      <c r="F203" s="281"/>
      <c r="G203" s="281">
        <v>-2.26468292444903E-2</v>
      </c>
      <c r="H203" s="909">
        <v>-7.5473441241922148E-3</v>
      </c>
      <c r="I203" s="909"/>
      <c r="J203" s="909">
        <v>-7.5473441241922148E-3</v>
      </c>
      <c r="K203" s="281"/>
      <c r="L203" s="281"/>
      <c r="M203" s="281">
        <v>5.7896807177371303E-3</v>
      </c>
      <c r="N203" s="281">
        <v>-1.67701683115795E-2</v>
      </c>
      <c r="O203" s="281"/>
      <c r="P203" s="281">
        <v>-4.3283434401193303E-2</v>
      </c>
      <c r="Q203" s="281"/>
      <c r="R203" s="281"/>
      <c r="S203" s="281"/>
      <c r="T203" s="281"/>
      <c r="U203" s="281"/>
      <c r="V203" s="281">
        <v>5.5574362509271001E-3</v>
      </c>
      <c r="W203" s="281">
        <v>-5.4583146061735997E-2</v>
      </c>
      <c r="X203" s="281"/>
      <c r="Y203" s="281"/>
      <c r="Z203" s="281"/>
      <c r="AA203" s="281"/>
      <c r="AB203" s="281"/>
      <c r="AC203" s="281"/>
      <c r="AD203" s="281"/>
      <c r="AE203" s="281">
        <v>3.2859304179471402E-2</v>
      </c>
      <c r="AF203" s="281">
        <v>1.2763386254802399E-2</v>
      </c>
      <c r="AG203" s="281"/>
      <c r="AH203" s="282"/>
      <c r="AI203" s="281">
        <v>-8.9604586789826506E-3</v>
      </c>
      <c r="AJ203" s="482"/>
      <c r="AK203" s="484"/>
      <c r="AL203" s="281"/>
      <c r="AM203" s="281"/>
      <c r="AN203" s="281"/>
      <c r="AO203" s="281"/>
      <c r="AP203" s="281"/>
      <c r="AQ203" s="281"/>
      <c r="AR203" s="281"/>
      <c r="AS203" s="281"/>
      <c r="AT203" s="281"/>
      <c r="AU203" s="281"/>
      <c r="AV203" s="281"/>
      <c r="AW203" s="281"/>
      <c r="AX203" s="281"/>
      <c r="AY203" s="281"/>
      <c r="AZ203" s="281"/>
      <c r="BA203" s="281"/>
      <c r="BB203" s="281"/>
      <c r="BC203" s="281"/>
      <c r="BD203" s="281"/>
      <c r="BE203" s="281"/>
      <c r="BF203" s="281"/>
      <c r="BG203" s="281"/>
      <c r="BH203" s="281"/>
      <c r="BI203" s="281"/>
      <c r="BJ203" s="281"/>
      <c r="BK203" s="281"/>
      <c r="BL203" s="281"/>
      <c r="BM203" s="282"/>
      <c r="BN203" s="282"/>
      <c r="BO203" s="281"/>
    </row>
    <row r="204" spans="2:67" s="255" customFormat="1" ht="15" customHeight="1">
      <c r="B204" s="1257" t="s">
        <v>280</v>
      </c>
      <c r="C204" s="262" t="s">
        <v>497</v>
      </c>
      <c r="D204" s="402"/>
      <c r="E204" s="481">
        <v>92341946017.704605</v>
      </c>
      <c r="F204" s="281"/>
      <c r="G204" s="281">
        <v>-5.3521404419352603E-2</v>
      </c>
      <c r="H204" s="909">
        <v>-1.0123540505457877E-2</v>
      </c>
      <c r="I204" s="909"/>
      <c r="J204" s="909">
        <v>-1.0123540505457877E-2</v>
      </c>
      <c r="K204" s="281"/>
      <c r="L204" s="281"/>
      <c r="M204" s="281">
        <v>2.7524852593143502E-3</v>
      </c>
      <c r="N204" s="281">
        <v>-5.0768918831163003E-2</v>
      </c>
      <c r="O204" s="281"/>
      <c r="P204" s="281">
        <v>-5.1781371839261202E-2</v>
      </c>
      <c r="Q204" s="281"/>
      <c r="R204" s="281"/>
      <c r="S204" s="281"/>
      <c r="T204" s="281"/>
      <c r="U204" s="281"/>
      <c r="V204" s="281">
        <v>7.19149500974003E-3</v>
      </c>
      <c r="W204" s="281">
        <v>-9.5358795940897398E-2</v>
      </c>
      <c r="X204" s="281"/>
      <c r="Y204" s="281"/>
      <c r="Z204" s="281"/>
      <c r="AA204" s="281"/>
      <c r="AB204" s="281"/>
      <c r="AC204" s="281"/>
      <c r="AD204" s="281"/>
      <c r="AE204" s="281">
        <v>3.2015346723319703E-2</v>
      </c>
      <c r="AF204" s="281">
        <v>9.0884354558771006E-3</v>
      </c>
      <c r="AG204" s="281"/>
      <c r="AH204" s="282"/>
      <c r="AI204" s="281">
        <v>-5.4255009301359403E-2</v>
      </c>
      <c r="AJ204" s="482"/>
      <c r="AK204" s="484"/>
      <c r="AL204" s="281"/>
      <c r="AM204" s="281"/>
      <c r="AN204" s="281"/>
      <c r="AO204" s="281"/>
      <c r="AP204" s="281"/>
      <c r="AQ204" s="281"/>
      <c r="AR204" s="281"/>
      <c r="AS204" s="281"/>
      <c r="AT204" s="281"/>
      <c r="AU204" s="281"/>
      <c r="AV204" s="281"/>
      <c r="AW204" s="281"/>
      <c r="AX204" s="281"/>
      <c r="AY204" s="281"/>
      <c r="AZ204" s="281"/>
      <c r="BA204" s="281"/>
      <c r="BB204" s="281"/>
      <c r="BC204" s="281"/>
      <c r="BD204" s="281"/>
      <c r="BE204" s="281"/>
      <c r="BF204" s="281"/>
      <c r="BG204" s="281"/>
      <c r="BH204" s="281"/>
      <c r="BI204" s="281"/>
      <c r="BJ204" s="281"/>
      <c r="BK204" s="281"/>
      <c r="BL204" s="281"/>
      <c r="BM204" s="282"/>
      <c r="BN204" s="282"/>
      <c r="BO204" s="281"/>
    </row>
    <row r="205" spans="2:67" s="255" customFormat="1" ht="15" customHeight="1">
      <c r="B205" s="1253" t="s">
        <v>280</v>
      </c>
      <c r="C205" s="338" t="s">
        <v>527</v>
      </c>
      <c r="D205" s="402"/>
      <c r="E205" s="474">
        <v>354460040525.93298</v>
      </c>
      <c r="F205" s="475"/>
      <c r="G205" s="475">
        <v>-2.5589117372122699E-2</v>
      </c>
      <c r="H205" s="910">
        <v>-6.7779121070448136E-3</v>
      </c>
      <c r="I205" s="910"/>
      <c r="J205" s="910">
        <v>-6.7779121070448136E-3</v>
      </c>
      <c r="K205" s="475"/>
      <c r="L205" s="475"/>
      <c r="M205" s="475">
        <v>1.9187308721520201E-2</v>
      </c>
      <c r="N205" s="475">
        <v>-7.0314758371525796E-3</v>
      </c>
      <c r="O205" s="475"/>
      <c r="P205" s="475">
        <v>-4.246076093172E-2</v>
      </c>
      <c r="Q205" s="475"/>
      <c r="R205" s="475"/>
      <c r="S205" s="475"/>
      <c r="T205" s="475"/>
      <c r="U205" s="475"/>
      <c r="V205" s="475">
        <v>5.5650565164918004E-3</v>
      </c>
      <c r="W205" s="475">
        <v>-4.40393833485326E-2</v>
      </c>
      <c r="X205" s="475"/>
      <c r="Y205" s="475"/>
      <c r="Z205" s="475"/>
      <c r="AA205" s="475"/>
      <c r="AB205" s="475"/>
      <c r="AC205" s="475"/>
      <c r="AD205" s="475"/>
      <c r="AE205" s="475">
        <v>3.7749214111184301E-2</v>
      </c>
      <c r="AF205" s="475">
        <v>1.64584841842314E-2</v>
      </c>
      <c r="AG205" s="475"/>
      <c r="AH205" s="475"/>
      <c r="AI205" s="475">
        <v>1.01683166159992E-2</v>
      </c>
      <c r="AJ205" s="482"/>
      <c r="AK205" s="485"/>
      <c r="AL205" s="475"/>
      <c r="AM205" s="475"/>
      <c r="AN205" s="475"/>
      <c r="AO205" s="475"/>
      <c r="AP205" s="475"/>
      <c r="AQ205" s="475"/>
      <c r="AR205" s="475"/>
      <c r="AS205" s="475"/>
      <c r="AT205" s="475"/>
      <c r="AU205" s="475"/>
      <c r="AV205" s="475"/>
      <c r="AW205" s="475"/>
      <c r="AX205" s="475"/>
      <c r="AY205" s="475"/>
      <c r="AZ205" s="475"/>
      <c r="BA205" s="475"/>
      <c r="BB205" s="475"/>
      <c r="BC205" s="475"/>
      <c r="BD205" s="475"/>
      <c r="BE205" s="475"/>
      <c r="BF205" s="475"/>
      <c r="BG205" s="475"/>
      <c r="BH205" s="475"/>
      <c r="BI205" s="475"/>
      <c r="BJ205" s="475"/>
      <c r="BK205" s="475"/>
      <c r="BL205" s="475"/>
      <c r="BM205" s="477"/>
      <c r="BN205" s="477"/>
      <c r="BO205" s="475"/>
    </row>
    <row r="206" spans="2:67" s="255" customFormat="1" ht="15" customHeight="1">
      <c r="B206" s="1252" t="s">
        <v>20</v>
      </c>
      <c r="C206" s="262" t="s">
        <v>488</v>
      </c>
      <c r="D206" s="402"/>
      <c r="E206" s="832"/>
      <c r="F206" s="832"/>
      <c r="G206" s="832"/>
      <c r="H206" s="895"/>
      <c r="I206" s="895"/>
      <c r="J206" s="895"/>
      <c r="K206" s="832"/>
      <c r="L206" s="832"/>
      <c r="M206" s="832"/>
      <c r="N206" s="832"/>
      <c r="O206" s="832"/>
      <c r="P206" s="832"/>
      <c r="Q206" s="832"/>
      <c r="R206" s="832"/>
      <c r="S206" s="832"/>
      <c r="T206" s="832"/>
      <c r="U206" s="832"/>
      <c r="V206" s="832"/>
      <c r="W206" s="832"/>
      <c r="X206" s="832"/>
      <c r="Y206" s="832"/>
      <c r="Z206" s="832"/>
      <c r="AA206" s="832"/>
      <c r="AB206" s="832"/>
      <c r="AC206" s="832"/>
      <c r="AD206" s="832"/>
      <c r="AE206" s="832"/>
      <c r="AF206" s="832"/>
      <c r="AG206" s="832"/>
      <c r="AH206" s="832"/>
      <c r="AI206" s="832"/>
      <c r="AJ206" s="482"/>
      <c r="AK206" s="684">
        <v>475650300</v>
      </c>
      <c r="AL206" s="281">
        <v>-1.8192356863855699E-4</v>
      </c>
      <c r="AM206" s="829"/>
      <c r="AN206" s="829"/>
      <c r="AO206" s="829"/>
      <c r="AP206" s="829"/>
      <c r="AQ206" s="829"/>
      <c r="AR206" s="829"/>
      <c r="AS206" s="281">
        <v>7.2273494624096699</v>
      </c>
      <c r="AT206" s="281">
        <v>7.2271675388410399</v>
      </c>
      <c r="AU206" s="829"/>
      <c r="AV206" s="281">
        <v>-1.3515842121827699</v>
      </c>
      <c r="AW206" s="829"/>
      <c r="AX206" s="829"/>
      <c r="AY206" s="829"/>
      <c r="AZ206" s="829"/>
      <c r="BA206" s="829"/>
      <c r="BB206" s="281">
        <v>0.12115726196325299</v>
      </c>
      <c r="BC206" s="281">
        <v>6.1332645517095203</v>
      </c>
      <c r="BD206" s="829"/>
      <c r="BE206" s="829"/>
      <c r="BF206" s="829"/>
      <c r="BG206" s="829"/>
      <c r="BH206" s="829"/>
      <c r="BI206" s="829"/>
      <c r="BJ206" s="829"/>
      <c r="BK206" s="281">
        <v>0.79012037204643804</v>
      </c>
      <c r="BL206" s="281">
        <v>0.52800012109736905</v>
      </c>
      <c r="BM206" s="830"/>
      <c r="BN206" s="830"/>
      <c r="BO206" s="281">
        <v>7.4513851205391903</v>
      </c>
    </row>
    <row r="207" spans="2:67" s="255" customFormat="1" ht="15" customHeight="1">
      <c r="B207" s="1257" t="s">
        <v>20</v>
      </c>
      <c r="C207" s="262" t="s">
        <v>489</v>
      </c>
      <c r="D207" s="402"/>
      <c r="E207" s="346"/>
      <c r="F207" s="346"/>
      <c r="G207" s="346"/>
      <c r="H207" s="896"/>
      <c r="I207" s="896"/>
      <c r="J207" s="89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482"/>
      <c r="AK207" s="684">
        <v>1724271828</v>
      </c>
      <c r="AL207" s="281">
        <v>-4.9756725480757597E-3</v>
      </c>
      <c r="AM207" s="281"/>
      <c r="AN207" s="281"/>
      <c r="AO207" s="281"/>
      <c r="AP207" s="281"/>
      <c r="AQ207" s="281"/>
      <c r="AR207" s="281"/>
      <c r="AS207" s="281">
        <v>1.4212285952862</v>
      </c>
      <c r="AT207" s="281">
        <v>1.4162529088192</v>
      </c>
      <c r="AU207" s="281"/>
      <c r="AV207" s="281">
        <v>-0.37000730026425999</v>
      </c>
      <c r="AW207" s="281"/>
      <c r="AX207" s="281"/>
      <c r="AY207" s="281"/>
      <c r="AZ207" s="281"/>
      <c r="BA207" s="281"/>
      <c r="BB207" s="281">
        <v>1.4393825612048499E-2</v>
      </c>
      <c r="BC207" s="281">
        <v>1.0694518219548399</v>
      </c>
      <c r="BD207" s="281"/>
      <c r="BE207" s="281"/>
      <c r="BF207" s="281"/>
      <c r="BG207" s="281"/>
      <c r="BH207" s="281"/>
      <c r="BI207" s="281"/>
      <c r="BJ207" s="281"/>
      <c r="BK207" s="281">
        <v>0.26667823514425598</v>
      </c>
      <c r="BL207" s="281">
        <v>0.13326593885520499</v>
      </c>
      <c r="BM207" s="282"/>
      <c r="BN207" s="282"/>
      <c r="BO207" s="281">
        <v>1.46939602379214</v>
      </c>
    </row>
    <row r="208" spans="2:67" s="255" customFormat="1" ht="15" customHeight="1">
      <c r="B208" s="1257" t="s">
        <v>20</v>
      </c>
      <c r="C208" s="262" t="s">
        <v>490</v>
      </c>
      <c r="D208" s="402"/>
      <c r="E208" s="346"/>
      <c r="F208" s="346"/>
      <c r="G208" s="346"/>
      <c r="H208" s="896"/>
      <c r="I208" s="896"/>
      <c r="J208" s="89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482"/>
      <c r="AK208" s="684">
        <v>2950737072</v>
      </c>
      <c r="AL208" s="281">
        <v>-1.32956637757659E-2</v>
      </c>
      <c r="AM208" s="281"/>
      <c r="AN208" s="281"/>
      <c r="AO208" s="281"/>
      <c r="AP208" s="281"/>
      <c r="AQ208" s="281"/>
      <c r="AR208" s="281"/>
      <c r="AS208" s="281">
        <v>0.71833480255268201</v>
      </c>
      <c r="AT208" s="281">
        <v>0.70503913471013602</v>
      </c>
      <c r="AU208" s="281"/>
      <c r="AV208" s="281">
        <v>-0.246704041138641</v>
      </c>
      <c r="AW208" s="281"/>
      <c r="AX208" s="281"/>
      <c r="AY208" s="281"/>
      <c r="AZ208" s="281"/>
      <c r="BA208" s="281"/>
      <c r="BB208" s="281">
        <v>7.7377819313885696E-3</v>
      </c>
      <c r="BC208" s="281">
        <v>0.46996125448075798</v>
      </c>
      <c r="BD208" s="281"/>
      <c r="BE208" s="281"/>
      <c r="BF208" s="281"/>
      <c r="BG208" s="281"/>
      <c r="BH208" s="281"/>
      <c r="BI208" s="281"/>
      <c r="BJ208" s="281"/>
      <c r="BK208" s="281">
        <v>0.14303469733205701</v>
      </c>
      <c r="BL208" s="281">
        <v>7.0888555264675898E-2</v>
      </c>
      <c r="BM208" s="282"/>
      <c r="BN208" s="282"/>
      <c r="BO208" s="281">
        <v>0.683884519277833</v>
      </c>
    </row>
    <row r="209" spans="2:67" s="255" customFormat="1" ht="15" customHeight="1">
      <c r="B209" s="1257" t="s">
        <v>20</v>
      </c>
      <c r="C209" s="262" t="s">
        <v>491</v>
      </c>
      <c r="D209" s="402"/>
      <c r="E209" s="346"/>
      <c r="F209" s="346"/>
      <c r="G209" s="346"/>
      <c r="H209" s="896"/>
      <c r="I209" s="896"/>
      <c r="J209" s="89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482"/>
      <c r="AK209" s="684">
        <v>4229836080</v>
      </c>
      <c r="AL209" s="281">
        <v>-2.70183945284234E-2</v>
      </c>
      <c r="AM209" s="281"/>
      <c r="AN209" s="281"/>
      <c r="AO209" s="281"/>
      <c r="AP209" s="281"/>
      <c r="AQ209" s="281"/>
      <c r="AR209" s="281"/>
      <c r="AS209" s="281">
        <v>0.45410044826134299</v>
      </c>
      <c r="AT209" s="281">
        <v>0.42708205089592999</v>
      </c>
      <c r="AU209" s="281"/>
      <c r="AV209" s="281">
        <v>-0.178784775035538</v>
      </c>
      <c r="AW209" s="281"/>
      <c r="AX209" s="281"/>
      <c r="AY209" s="281"/>
      <c r="AZ209" s="281"/>
      <c r="BA209" s="281"/>
      <c r="BB209" s="281">
        <v>4.1851522529922696E-3</v>
      </c>
      <c r="BC209" s="281">
        <v>0.25253748840309698</v>
      </c>
      <c r="BD209" s="281"/>
      <c r="BE209" s="281"/>
      <c r="BF209" s="281"/>
      <c r="BG209" s="281"/>
      <c r="BH209" s="281"/>
      <c r="BI209" s="281"/>
      <c r="BJ209" s="281"/>
      <c r="BK209" s="281">
        <v>9.3703753172392407E-2</v>
      </c>
      <c r="BL209" s="281">
        <v>4.5587933989158301E-2</v>
      </c>
      <c r="BM209" s="282"/>
      <c r="BN209" s="282"/>
      <c r="BO209" s="281">
        <v>0.39182918123862598</v>
      </c>
    </row>
    <row r="210" spans="2:67" s="255" customFormat="1" ht="15" customHeight="1">
      <c r="B210" s="1257" t="s">
        <v>20</v>
      </c>
      <c r="C210" s="262" t="s">
        <v>492</v>
      </c>
      <c r="D210" s="402"/>
      <c r="E210" s="351"/>
      <c r="F210" s="351"/>
      <c r="G210" s="351"/>
      <c r="H210" s="912"/>
      <c r="I210" s="912"/>
      <c r="J210" s="912"/>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482"/>
      <c r="AK210" s="684">
        <v>5653184652</v>
      </c>
      <c r="AL210" s="281">
        <v>-4.6887365673828701E-2</v>
      </c>
      <c r="AM210" s="281"/>
      <c r="AN210" s="281"/>
      <c r="AO210" s="281"/>
      <c r="AP210" s="281"/>
      <c r="AQ210" s="281"/>
      <c r="AR210" s="281"/>
      <c r="AS210" s="281">
        <v>0.29198981204621</v>
      </c>
      <c r="AT210" s="281">
        <v>0.24510244000428899</v>
      </c>
      <c r="AU210" s="281"/>
      <c r="AV210" s="281">
        <v>-0.168932122827818</v>
      </c>
      <c r="AW210" s="281"/>
      <c r="AX210" s="281"/>
      <c r="AY210" s="281"/>
      <c r="AZ210" s="281"/>
      <c r="BA210" s="281"/>
      <c r="BB210" s="281">
        <v>3.1753556809168198E-3</v>
      </c>
      <c r="BC210" s="281">
        <v>8.0293527266867698E-2</v>
      </c>
      <c r="BD210" s="281"/>
      <c r="BE210" s="281"/>
      <c r="BF210" s="281"/>
      <c r="BG210" s="281"/>
      <c r="BH210" s="281"/>
      <c r="BI210" s="281"/>
      <c r="BJ210" s="281"/>
      <c r="BK210" s="281">
        <v>7.6087706041553904E-2</v>
      </c>
      <c r="BL210" s="281">
        <v>2.8849225001398401E-2</v>
      </c>
      <c r="BM210" s="282"/>
      <c r="BN210" s="282"/>
      <c r="BO210" s="281">
        <v>0.18523045830981999</v>
      </c>
    </row>
    <row r="211" spans="2:67" s="255" customFormat="1" ht="15" customHeight="1">
      <c r="B211" s="1257" t="s">
        <v>20</v>
      </c>
      <c r="C211" s="262" t="s">
        <v>493</v>
      </c>
      <c r="D211" s="402"/>
      <c r="E211" s="351"/>
      <c r="F211" s="351"/>
      <c r="G211" s="351"/>
      <c r="H211" s="912"/>
      <c r="I211" s="912"/>
      <c r="J211" s="912"/>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482"/>
      <c r="AK211" s="684">
        <v>7255232412</v>
      </c>
      <c r="AL211" s="281">
        <v>-6.1008035423910603E-2</v>
      </c>
      <c r="AM211" s="281"/>
      <c r="AN211" s="281"/>
      <c r="AO211" s="281"/>
      <c r="AP211" s="281"/>
      <c r="AQ211" s="281"/>
      <c r="AR211" s="281"/>
      <c r="AS211" s="281">
        <v>0.21465071159184301</v>
      </c>
      <c r="AT211" s="281">
        <v>0.153642674513953</v>
      </c>
      <c r="AU211" s="281"/>
      <c r="AV211" s="281">
        <v>-0.146496105382103</v>
      </c>
      <c r="AW211" s="281"/>
      <c r="AX211" s="281"/>
      <c r="AY211" s="281"/>
      <c r="AZ211" s="281"/>
      <c r="BA211" s="281"/>
      <c r="BB211" s="281">
        <v>5.1146976268635598E-3</v>
      </c>
      <c r="BC211" s="281">
        <v>1.22612634507566E-2</v>
      </c>
      <c r="BD211" s="281"/>
      <c r="BE211" s="281"/>
      <c r="BF211" s="281"/>
      <c r="BG211" s="281"/>
      <c r="BH211" s="281"/>
      <c r="BI211" s="281"/>
      <c r="BJ211" s="281"/>
      <c r="BK211" s="281">
        <v>6.34554409640323E-2</v>
      </c>
      <c r="BL211" s="281">
        <v>2.0792449288115199E-2</v>
      </c>
      <c r="BM211" s="282"/>
      <c r="BN211" s="282"/>
      <c r="BO211" s="281">
        <v>9.6509152048925406E-2</v>
      </c>
    </row>
    <row r="212" spans="2:67" s="255" customFormat="1" ht="15" customHeight="1">
      <c r="B212" s="1257" t="s">
        <v>20</v>
      </c>
      <c r="C212" s="262" t="s">
        <v>494</v>
      </c>
      <c r="D212" s="402"/>
      <c r="E212" s="351"/>
      <c r="F212" s="351"/>
      <c r="G212" s="351"/>
      <c r="H212" s="912"/>
      <c r="I212" s="912"/>
      <c r="J212" s="912"/>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482"/>
      <c r="AK212" s="684">
        <v>9238619832</v>
      </c>
      <c r="AL212" s="281">
        <v>-7.7898917488436401E-2</v>
      </c>
      <c r="AM212" s="281"/>
      <c r="AN212" s="281"/>
      <c r="AO212" s="281"/>
      <c r="AP212" s="281"/>
      <c r="AQ212" s="281"/>
      <c r="AR212" s="281"/>
      <c r="AS212" s="281">
        <v>0.15908285033110101</v>
      </c>
      <c r="AT212" s="281">
        <v>8.1183930244874206E-2</v>
      </c>
      <c r="AU212" s="281"/>
      <c r="AV212" s="281">
        <v>-0.12985584186986601</v>
      </c>
      <c r="AW212" s="281"/>
      <c r="AX212" s="281"/>
      <c r="AY212" s="281"/>
      <c r="AZ212" s="281"/>
      <c r="BA212" s="281"/>
      <c r="BB212" s="281">
        <v>2.6718380503656198E-3</v>
      </c>
      <c r="BC212" s="281">
        <v>-4.60000761724167E-2</v>
      </c>
      <c r="BD212" s="281"/>
      <c r="BE212" s="281"/>
      <c r="BF212" s="281"/>
      <c r="BG212" s="281"/>
      <c r="BH212" s="281"/>
      <c r="BI212" s="281"/>
      <c r="BJ212" s="281"/>
      <c r="BK212" s="281">
        <v>4.6968726053322502E-2</v>
      </c>
      <c r="BL212" s="281">
        <v>1.7681378709208901E-2</v>
      </c>
      <c r="BM212" s="282"/>
      <c r="BN212" s="282"/>
      <c r="BO212" s="281">
        <v>1.8650019497847399E-2</v>
      </c>
    </row>
    <row r="213" spans="2:67" s="255" customFormat="1" ht="15" customHeight="1">
      <c r="B213" s="1257" t="s">
        <v>20</v>
      </c>
      <c r="C213" s="262" t="s">
        <v>495</v>
      </c>
      <c r="D213" s="402"/>
      <c r="E213" s="351"/>
      <c r="F213" s="351"/>
      <c r="G213" s="351"/>
      <c r="H213" s="912"/>
      <c r="I213" s="912"/>
      <c r="J213" s="912"/>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482"/>
      <c r="AK213" s="684">
        <v>12048224004</v>
      </c>
      <c r="AL213" s="281">
        <v>-9.5659069055934201E-2</v>
      </c>
      <c r="AM213" s="281"/>
      <c r="AN213" s="281"/>
      <c r="AO213" s="281"/>
      <c r="AP213" s="281"/>
      <c r="AQ213" s="281"/>
      <c r="AR213" s="281"/>
      <c r="AS213" s="281">
        <v>0.109008257114407</v>
      </c>
      <c r="AT213" s="281">
        <v>1.33491850704803E-2</v>
      </c>
      <c r="AU213" s="281"/>
      <c r="AV213" s="281">
        <v>-0.11686944163160699</v>
      </c>
      <c r="AW213" s="281"/>
      <c r="AX213" s="281"/>
      <c r="AY213" s="281"/>
      <c r="AZ213" s="281"/>
      <c r="BA213" s="281"/>
      <c r="BB213" s="281">
        <v>2.2996624225115102E-3</v>
      </c>
      <c r="BC213" s="281">
        <v>-0.10122059613061</v>
      </c>
      <c r="BD213" s="281"/>
      <c r="BE213" s="281"/>
      <c r="BF213" s="281"/>
      <c r="BG213" s="281"/>
      <c r="BH213" s="281"/>
      <c r="BI213" s="281"/>
      <c r="BJ213" s="281"/>
      <c r="BK213" s="281">
        <v>3.2060653908140897E-2</v>
      </c>
      <c r="BL213" s="281">
        <v>1.22169670775653E-2</v>
      </c>
      <c r="BM213" s="282"/>
      <c r="BN213" s="282"/>
      <c r="BO213" s="281">
        <v>-5.6942983112882699E-2</v>
      </c>
    </row>
    <row r="214" spans="2:67" s="255" customFormat="1" ht="15" customHeight="1">
      <c r="B214" s="1257" t="s">
        <v>20</v>
      </c>
      <c r="C214" s="262" t="s">
        <v>496</v>
      </c>
      <c r="D214" s="402"/>
      <c r="E214" s="351"/>
      <c r="F214" s="351"/>
      <c r="G214" s="351"/>
      <c r="H214" s="912"/>
      <c r="I214" s="912"/>
      <c r="J214" s="912"/>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482"/>
      <c r="AK214" s="684">
        <v>16578937320</v>
      </c>
      <c r="AL214" s="281">
        <v>-0.11414077847541999</v>
      </c>
      <c r="AM214" s="281"/>
      <c r="AN214" s="281"/>
      <c r="AO214" s="281"/>
      <c r="AP214" s="281"/>
      <c r="AQ214" s="281"/>
      <c r="AR214" s="281"/>
      <c r="AS214" s="281">
        <v>7.3832893168812599E-2</v>
      </c>
      <c r="AT214" s="281">
        <v>-4.0307886030417801E-2</v>
      </c>
      <c r="AU214" s="281"/>
      <c r="AV214" s="281">
        <v>-0.10301480601773599</v>
      </c>
      <c r="AW214" s="281"/>
      <c r="AX214" s="281"/>
      <c r="AY214" s="281"/>
      <c r="AZ214" s="281"/>
      <c r="BA214" s="281"/>
      <c r="BB214" s="281">
        <v>2.5174240781797E-3</v>
      </c>
      <c r="BC214" s="281">
        <v>-0.14080526869378401</v>
      </c>
      <c r="BD214" s="281"/>
      <c r="BE214" s="281"/>
      <c r="BF214" s="281"/>
      <c r="BG214" s="281"/>
      <c r="BH214" s="281"/>
      <c r="BI214" s="281"/>
      <c r="BJ214" s="281"/>
      <c r="BK214" s="281">
        <v>2.29235580462403E-2</v>
      </c>
      <c r="BL214" s="281">
        <v>8.5176516006033095E-3</v>
      </c>
      <c r="BM214" s="282"/>
      <c r="BN214" s="282"/>
      <c r="BO214" s="281">
        <v>-0.10936406411360999</v>
      </c>
    </row>
    <row r="215" spans="2:67" s="255" customFormat="1" ht="15" customHeight="1">
      <c r="B215" s="1257" t="s">
        <v>20</v>
      </c>
      <c r="C215" s="262" t="s">
        <v>497</v>
      </c>
      <c r="D215" s="402"/>
      <c r="E215" s="351"/>
      <c r="F215" s="351"/>
      <c r="G215" s="351"/>
      <c r="H215" s="912"/>
      <c r="I215" s="912"/>
      <c r="J215" s="912"/>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482"/>
      <c r="AK215" s="684">
        <v>33759250572</v>
      </c>
      <c r="AL215" s="281">
        <v>-0.134516244260661</v>
      </c>
      <c r="AM215" s="281"/>
      <c r="AN215" s="281"/>
      <c r="AO215" s="281"/>
      <c r="AP215" s="281"/>
      <c r="AQ215" s="281"/>
      <c r="AR215" s="281"/>
      <c r="AS215" s="281">
        <v>3.0468705867929501E-2</v>
      </c>
      <c r="AT215" s="281">
        <v>-0.104047536615441</v>
      </c>
      <c r="AU215" s="281"/>
      <c r="AV215" s="281">
        <v>-8.5229503713759203E-2</v>
      </c>
      <c r="AW215" s="281"/>
      <c r="AX215" s="281"/>
      <c r="AY215" s="281"/>
      <c r="AZ215" s="281"/>
      <c r="BA215" s="281"/>
      <c r="BB215" s="281">
        <v>2.7080541911029699E-3</v>
      </c>
      <c r="BC215" s="281">
        <v>-0.18637799990793</v>
      </c>
      <c r="BD215" s="281"/>
      <c r="BE215" s="281"/>
      <c r="BF215" s="281"/>
      <c r="BG215" s="281"/>
      <c r="BH215" s="281"/>
      <c r="BI215" s="281"/>
      <c r="BJ215" s="281"/>
      <c r="BK215" s="281">
        <v>8.8239217089454494E-3</v>
      </c>
      <c r="BL215" s="281">
        <v>3.4863596201278801E-3</v>
      </c>
      <c r="BM215" s="282"/>
      <c r="BN215" s="282"/>
      <c r="BO215" s="281">
        <v>-0.17406771182515199</v>
      </c>
    </row>
    <row r="216" spans="2:67" s="255" customFormat="1" ht="15" customHeight="1">
      <c r="B216" s="1253" t="s">
        <v>20</v>
      </c>
      <c r="C216" s="338" t="s">
        <v>527</v>
      </c>
      <c r="D216" s="402"/>
      <c r="E216" s="345"/>
      <c r="F216" s="345"/>
      <c r="G216" s="345"/>
      <c r="H216" s="897"/>
      <c r="I216" s="897"/>
      <c r="J216" s="897"/>
      <c r="K216" s="345"/>
      <c r="L216" s="345"/>
      <c r="M216" s="345"/>
      <c r="N216" s="345"/>
      <c r="O216" s="345"/>
      <c r="P216" s="345"/>
      <c r="Q216" s="345"/>
      <c r="R216" s="345"/>
      <c r="S216" s="345"/>
      <c r="T216" s="345"/>
      <c r="U216" s="345"/>
      <c r="V216" s="345"/>
      <c r="W216" s="345"/>
      <c r="X216" s="345"/>
      <c r="Y216" s="345"/>
      <c r="Z216" s="345"/>
      <c r="AA216" s="345"/>
      <c r="AB216" s="345"/>
      <c r="AC216" s="345"/>
      <c r="AD216" s="345"/>
      <c r="AE216" s="345"/>
      <c r="AF216" s="345"/>
      <c r="AG216" s="345"/>
      <c r="AH216" s="345"/>
      <c r="AI216" s="345"/>
      <c r="AJ216" s="482"/>
      <c r="AK216" s="685">
        <v>93913944072</v>
      </c>
      <c r="AL216" s="475">
        <v>-9.7701918694474796E-2</v>
      </c>
      <c r="AM216" s="475"/>
      <c r="AN216" s="475"/>
      <c r="AO216" s="475"/>
      <c r="AP216" s="475"/>
      <c r="AQ216" s="475"/>
      <c r="AR216" s="475"/>
      <c r="AS216" s="475">
        <v>0.193500653428717</v>
      </c>
      <c r="AT216" s="475">
        <v>9.5798733584253407E-2</v>
      </c>
      <c r="AU216" s="475"/>
      <c r="AV216" s="475">
        <v>-0.12751939766067799</v>
      </c>
      <c r="AW216" s="475"/>
      <c r="AX216" s="475"/>
      <c r="AY216" s="475"/>
      <c r="AZ216" s="475"/>
      <c r="BA216" s="475"/>
      <c r="BB216" s="475">
        <v>3.8715257845123598E-3</v>
      </c>
      <c r="BC216" s="475">
        <v>-2.6745521986323201E-2</v>
      </c>
      <c r="BD216" s="475"/>
      <c r="BE216" s="475"/>
      <c r="BF216" s="475"/>
      <c r="BG216" s="475"/>
      <c r="BH216" s="475"/>
      <c r="BI216" s="475"/>
      <c r="BJ216" s="475"/>
      <c r="BK216" s="475">
        <v>4.30470180328133E-2</v>
      </c>
      <c r="BL216" s="475">
        <v>1.8807983771247299E-2</v>
      </c>
      <c r="BM216" s="477"/>
      <c r="BN216" s="477"/>
      <c r="BO216" s="475">
        <v>3.5109480839949699E-2</v>
      </c>
    </row>
    <row r="217" spans="2:67" s="255" customFormat="1" ht="15" customHeight="1">
      <c r="B217" s="1254" t="s">
        <v>281</v>
      </c>
      <c r="C217" s="262" t="s">
        <v>488</v>
      </c>
      <c r="D217" s="402"/>
      <c r="E217" s="481">
        <v>1189033339.04479</v>
      </c>
      <c r="F217" s="281">
        <v>8.3133913302277905E-4</v>
      </c>
      <c r="G217" s="281">
        <v>-3.24672400353632E-3</v>
      </c>
      <c r="H217" s="909">
        <v>-2.5033701866899001E-3</v>
      </c>
      <c r="I217" s="909"/>
      <c r="J217" s="909">
        <v>-2.5033701866899001E-3</v>
      </c>
      <c r="K217" s="281">
        <v>5.342204447205008E-3</v>
      </c>
      <c r="L217" s="281"/>
      <c r="M217" s="281">
        <v>2.1244905174415098E-2</v>
      </c>
      <c r="N217" s="281">
        <v>1.7998181170878501E-2</v>
      </c>
      <c r="O217" s="281">
        <v>-3.0898208362888615E-2</v>
      </c>
      <c r="P217" s="281">
        <v>-6.3440013698993894E-2</v>
      </c>
      <c r="Q217" s="281">
        <v>9.0574868181765415E-5</v>
      </c>
      <c r="R217" s="281">
        <v>1.0452174652152049E-2</v>
      </c>
      <c r="S217" s="281"/>
      <c r="T217" s="281"/>
      <c r="U217" s="281"/>
      <c r="V217" s="281">
        <v>1.5808868444302002E-2</v>
      </c>
      <c r="W217" s="281">
        <v>-2.9632964083813301E-2</v>
      </c>
      <c r="X217" s="281">
        <v>1.8294150765033376E-2</v>
      </c>
      <c r="Y217" s="281">
        <v>0.17462931019051733</v>
      </c>
      <c r="Z217" s="281"/>
      <c r="AA217" s="281">
        <v>4.7079993734582208E-2</v>
      </c>
      <c r="AB217" s="281">
        <v>2.6669722502693061E-2</v>
      </c>
      <c r="AC217" s="281">
        <v>1.8701855513524737E-4</v>
      </c>
      <c r="AD217" s="281">
        <v>1.7846805845844825E-3</v>
      </c>
      <c r="AE217" s="281">
        <v>0.272918188341784</v>
      </c>
      <c r="AF217" s="281">
        <v>0.120968578186864</v>
      </c>
      <c r="AG217" s="282"/>
      <c r="AH217" s="281"/>
      <c r="AI217" s="281">
        <v>0.36425380244483602</v>
      </c>
      <c r="AJ217" s="482"/>
      <c r="AK217" s="486"/>
      <c r="AL217" s="281"/>
      <c r="AM217" s="281"/>
      <c r="AN217" s="281"/>
      <c r="AO217" s="281"/>
      <c r="AP217" s="281"/>
      <c r="AQ217" s="281"/>
      <c r="AR217" s="281"/>
      <c r="AS217" s="281"/>
      <c r="AT217" s="281"/>
      <c r="AU217" s="281"/>
      <c r="AV217" s="281"/>
      <c r="AW217" s="281"/>
      <c r="AX217" s="281"/>
      <c r="AY217" s="281"/>
      <c r="AZ217" s="281"/>
      <c r="BA217" s="281"/>
      <c r="BB217" s="281"/>
      <c r="BC217" s="281"/>
      <c r="BD217" s="281"/>
      <c r="BE217" s="281"/>
      <c r="BF217" s="281"/>
      <c r="BG217" s="281"/>
      <c r="BH217" s="281"/>
      <c r="BI217" s="281"/>
      <c r="BJ217" s="281"/>
      <c r="BK217" s="281"/>
      <c r="BL217" s="281"/>
      <c r="BM217" s="282"/>
      <c r="BN217" s="281"/>
      <c r="BO217" s="281"/>
    </row>
    <row r="218" spans="2:67" s="255" customFormat="1" ht="15" customHeight="1">
      <c r="B218" s="1255" t="s">
        <v>281</v>
      </c>
      <c r="C218" s="262" t="s">
        <v>489</v>
      </c>
      <c r="D218" s="402"/>
      <c r="E218" s="481">
        <v>1997731723.42939</v>
      </c>
      <c r="F218" s="281">
        <v>2.51168103573194E-3</v>
      </c>
      <c r="G218" s="281">
        <v>-9.8546356293465493E-3</v>
      </c>
      <c r="H218" s="909">
        <v>-7.7794221918036097E-3</v>
      </c>
      <c r="I218" s="909"/>
      <c r="J218" s="909">
        <v>-7.7794221918036097E-3</v>
      </c>
      <c r="K218" s="281">
        <v>2.0395392097152017E-3</v>
      </c>
      <c r="L218" s="281"/>
      <c r="M218" s="281">
        <v>7.2968354438894302E-3</v>
      </c>
      <c r="N218" s="281">
        <v>-2.5578001854574799E-3</v>
      </c>
      <c r="O218" s="281">
        <v>-2.9961418838617668E-2</v>
      </c>
      <c r="P218" s="281">
        <v>-6.0740612320692201E-2</v>
      </c>
      <c r="Q218" s="281">
        <v>6.0274003760858689E-5</v>
      </c>
      <c r="R218" s="281">
        <v>1.5195246993511224E-2</v>
      </c>
      <c r="S218" s="281"/>
      <c r="T218" s="281"/>
      <c r="U218" s="281"/>
      <c r="V218" s="281">
        <v>1.85406871720975E-2</v>
      </c>
      <c r="W218" s="281">
        <v>-4.4757725334052E-2</v>
      </c>
      <c r="X218" s="281">
        <v>1.1695334779194931E-2</v>
      </c>
      <c r="Y218" s="281">
        <v>9.2438466276688377E-2</v>
      </c>
      <c r="Z218" s="281"/>
      <c r="AA218" s="281">
        <v>3.2915263572710962E-2</v>
      </c>
      <c r="AB218" s="281">
        <v>2.6659628808311211E-2</v>
      </c>
      <c r="AC218" s="281">
        <v>6.5706802417402131E-4</v>
      </c>
      <c r="AD218" s="281">
        <v>5.1079934384915234E-3</v>
      </c>
      <c r="AE218" s="281">
        <v>0.172555091858939</v>
      </c>
      <c r="AF218" s="281">
        <v>7.8601341169526107E-2</v>
      </c>
      <c r="AG218" s="282"/>
      <c r="AH218" s="281"/>
      <c r="AI218" s="281">
        <v>0.20639870769441299</v>
      </c>
      <c r="AJ218" s="482"/>
      <c r="AK218" s="486"/>
      <c r="AL218" s="281"/>
      <c r="AM218" s="281"/>
      <c r="AN218" s="281"/>
      <c r="AO218" s="281"/>
      <c r="AP218" s="281"/>
      <c r="AQ218" s="281"/>
      <c r="AR218" s="281"/>
      <c r="AS218" s="281"/>
      <c r="AT218" s="281"/>
      <c r="AU218" s="281"/>
      <c r="AV218" s="281"/>
      <c r="AW218" s="281"/>
      <c r="AX218" s="281"/>
      <c r="AY218" s="281"/>
      <c r="AZ218" s="281"/>
      <c r="BA218" s="281"/>
      <c r="BB218" s="281"/>
      <c r="BC218" s="281"/>
      <c r="BD218" s="281"/>
      <c r="BE218" s="281"/>
      <c r="BF218" s="281"/>
      <c r="BG218" s="281"/>
      <c r="BH218" s="281"/>
      <c r="BI218" s="281"/>
      <c r="BJ218" s="281"/>
      <c r="BK218" s="281"/>
      <c r="BL218" s="281"/>
      <c r="BM218" s="282"/>
      <c r="BN218" s="281"/>
      <c r="BO218" s="281"/>
    </row>
    <row r="219" spans="2:67" s="255" customFormat="1" ht="15" customHeight="1">
      <c r="B219" s="1255" t="s">
        <v>281</v>
      </c>
      <c r="C219" s="262" t="s">
        <v>490</v>
      </c>
      <c r="D219" s="402"/>
      <c r="E219" s="481">
        <v>2623877510.0994701</v>
      </c>
      <c r="F219" s="281">
        <v>1.4437650798769101E-3</v>
      </c>
      <c r="G219" s="281">
        <v>-9.2599994616215601E-3</v>
      </c>
      <c r="H219" s="909">
        <v>-6.9039362567025302E-3</v>
      </c>
      <c r="I219" s="909"/>
      <c r="J219" s="909">
        <v>-6.9039362567025302E-3</v>
      </c>
      <c r="K219" s="281">
        <v>1.2804949493030297E-3</v>
      </c>
      <c r="L219" s="281"/>
      <c r="M219" s="281">
        <v>4.6358477898907902E-3</v>
      </c>
      <c r="N219" s="281">
        <v>-4.62415167173058E-3</v>
      </c>
      <c r="O219" s="281">
        <v>-3.1139970758761293E-2</v>
      </c>
      <c r="P219" s="281">
        <v>-6.3537071406264106E-2</v>
      </c>
      <c r="Q219" s="281">
        <v>5.9238289935966035E-5</v>
      </c>
      <c r="R219" s="281">
        <v>1.8008403192241427E-2</v>
      </c>
      <c r="S219" s="281"/>
      <c r="T219" s="281"/>
      <c r="U219" s="281"/>
      <c r="V219" s="281">
        <v>2.0693288021082001E-2</v>
      </c>
      <c r="W219" s="281">
        <v>-4.7467935056912901E-2</v>
      </c>
      <c r="X219" s="281">
        <v>6.7754693312764378E-3</v>
      </c>
      <c r="Y219" s="281">
        <v>7.2215744787789846E-2</v>
      </c>
      <c r="Z219" s="281"/>
      <c r="AA219" s="281">
        <v>2.3531598297794696E-2</v>
      </c>
      <c r="AB219" s="281">
        <v>2.1514819763747643E-2</v>
      </c>
      <c r="AC219" s="281">
        <v>9.7587011423561543E-4</v>
      </c>
      <c r="AD219" s="281">
        <v>2.8213664044054267E-3</v>
      </c>
      <c r="AE219" s="281">
        <v>0.131036534906108</v>
      </c>
      <c r="AF219" s="281">
        <v>7.3038147437964301E-2</v>
      </c>
      <c r="AG219" s="282"/>
      <c r="AH219" s="281"/>
      <c r="AI219" s="281">
        <v>0.15660674728716001</v>
      </c>
      <c r="AJ219" s="482"/>
      <c r="AK219" s="486"/>
      <c r="AL219" s="281"/>
      <c r="AM219" s="281"/>
      <c r="AN219" s="281"/>
      <c r="AO219" s="281"/>
      <c r="AP219" s="281"/>
      <c r="AQ219" s="281"/>
      <c r="AR219" s="281"/>
      <c r="AS219" s="281"/>
      <c r="AT219" s="281"/>
      <c r="AU219" s="281"/>
      <c r="AV219" s="281"/>
      <c r="AW219" s="281"/>
      <c r="AX219" s="281"/>
      <c r="AY219" s="281"/>
      <c r="AZ219" s="281"/>
      <c r="BA219" s="281"/>
      <c r="BB219" s="281"/>
      <c r="BC219" s="281"/>
      <c r="BD219" s="281"/>
      <c r="BE219" s="281"/>
      <c r="BF219" s="281"/>
      <c r="BG219" s="281"/>
      <c r="BH219" s="281"/>
      <c r="BI219" s="281"/>
      <c r="BJ219" s="281"/>
      <c r="BK219" s="281"/>
      <c r="BL219" s="281"/>
      <c r="BM219" s="282"/>
      <c r="BN219" s="281"/>
      <c r="BO219" s="281"/>
    </row>
    <row r="220" spans="2:67" s="255" customFormat="1" ht="15" customHeight="1">
      <c r="B220" s="1255" t="s">
        <v>281</v>
      </c>
      <c r="C220" s="262" t="s">
        <v>491</v>
      </c>
      <c r="D220" s="402"/>
      <c r="E220" s="481">
        <v>3288658215.6480498</v>
      </c>
      <c r="F220" s="281">
        <v>1.2691594317119699E-3</v>
      </c>
      <c r="G220" s="281">
        <v>-1.1866019673237201E-2</v>
      </c>
      <c r="H220" s="909">
        <v>-8.6811557479676196E-3</v>
      </c>
      <c r="I220" s="909"/>
      <c r="J220" s="909">
        <v>-8.6811557479676196E-3</v>
      </c>
      <c r="K220" s="281">
        <v>1.0622214593440408E-3</v>
      </c>
      <c r="L220" s="281"/>
      <c r="M220" s="281">
        <v>3.9228792029560302E-3</v>
      </c>
      <c r="N220" s="281">
        <v>-7.9431404702809995E-3</v>
      </c>
      <c r="O220" s="281">
        <v>-3.0790093413450837E-2</v>
      </c>
      <c r="P220" s="281">
        <v>-6.2353822900437998E-2</v>
      </c>
      <c r="Q220" s="281">
        <v>5.1517019136068139E-5</v>
      </c>
      <c r="R220" s="281">
        <v>1.6333673498615395E-2</v>
      </c>
      <c r="S220" s="281"/>
      <c r="T220" s="281"/>
      <c r="U220" s="281"/>
      <c r="V220" s="281">
        <v>1.8022294122174001E-2</v>
      </c>
      <c r="W220" s="281">
        <v>-5.2274669248544799E-2</v>
      </c>
      <c r="X220" s="281">
        <v>4.6301821868098116E-3</v>
      </c>
      <c r="Y220" s="281">
        <v>4.9095125419437516E-2</v>
      </c>
      <c r="Z220" s="281"/>
      <c r="AA220" s="281">
        <v>2.1331269000050987E-2</v>
      </c>
      <c r="AB220" s="281">
        <v>1.6518458404851191E-2</v>
      </c>
      <c r="AC220" s="281">
        <v>1.0259864225141942E-3</v>
      </c>
      <c r="AD220" s="281">
        <v>6.8980900539994307E-3</v>
      </c>
      <c r="AE220" s="281">
        <v>0.103463655799526</v>
      </c>
      <c r="AF220" s="281">
        <v>6.7678274289969906E-2</v>
      </c>
      <c r="AG220" s="282"/>
      <c r="AH220" s="281"/>
      <c r="AI220" s="281">
        <v>0.11886726084095001</v>
      </c>
      <c r="AJ220" s="482"/>
      <c r="AK220" s="486"/>
      <c r="AL220" s="281"/>
      <c r="AM220" s="281"/>
      <c r="AN220" s="281"/>
      <c r="AO220" s="281"/>
      <c r="AP220" s="281"/>
      <c r="AQ220" s="281"/>
      <c r="AR220" s="281"/>
      <c r="AS220" s="281"/>
      <c r="AT220" s="281"/>
      <c r="AU220" s="281"/>
      <c r="AV220" s="281"/>
      <c r="AW220" s="281"/>
      <c r="AX220" s="281"/>
      <c r="AY220" s="281"/>
      <c r="AZ220" s="281"/>
      <c r="BA220" s="281"/>
      <c r="BB220" s="281"/>
      <c r="BC220" s="281"/>
      <c r="BD220" s="281"/>
      <c r="BE220" s="281"/>
      <c r="BF220" s="281"/>
      <c r="BG220" s="281"/>
      <c r="BH220" s="281"/>
      <c r="BI220" s="281"/>
      <c r="BJ220" s="281"/>
      <c r="BK220" s="281"/>
      <c r="BL220" s="281"/>
      <c r="BM220" s="282"/>
      <c r="BN220" s="281"/>
      <c r="BO220" s="281"/>
    </row>
    <row r="221" spans="2:67" s="255" customFormat="1" ht="15" customHeight="1">
      <c r="B221" s="1255" t="s">
        <v>281</v>
      </c>
      <c r="C221" s="262" t="s">
        <v>492</v>
      </c>
      <c r="D221" s="402"/>
      <c r="E221" s="481">
        <v>4002233443.11941</v>
      </c>
      <c r="F221" s="281">
        <v>7.7138329330043902E-3</v>
      </c>
      <c r="G221" s="281">
        <v>-1.4192692379812201E-2</v>
      </c>
      <c r="H221" s="909">
        <v>-1.0570669356293E-2</v>
      </c>
      <c r="I221" s="909"/>
      <c r="J221" s="909">
        <v>-1.0570669356293E-2</v>
      </c>
      <c r="K221" s="281">
        <v>7.5616362894054777E-4</v>
      </c>
      <c r="L221" s="281"/>
      <c r="M221" s="281">
        <v>2.5124229105603301E-3</v>
      </c>
      <c r="N221" s="281">
        <v>-1.1680269469251801E-2</v>
      </c>
      <c r="O221" s="281">
        <v>-3.1829058498561574E-2</v>
      </c>
      <c r="P221" s="281">
        <v>-6.3438682402714205E-2</v>
      </c>
      <c r="Q221" s="281">
        <v>4.6813923169248762E-5</v>
      </c>
      <c r="R221" s="281">
        <v>1.9096617863832994E-2</v>
      </c>
      <c r="S221" s="281"/>
      <c r="T221" s="281"/>
      <c r="U221" s="281"/>
      <c r="V221" s="281">
        <v>2.0626082015166899E-2</v>
      </c>
      <c r="W221" s="281">
        <v>-5.4492869856798999E-2</v>
      </c>
      <c r="X221" s="281">
        <v>3.6058266291454952E-3</v>
      </c>
      <c r="Y221" s="281">
        <v>3.7724937576542626E-2</v>
      </c>
      <c r="Z221" s="281"/>
      <c r="AA221" s="281">
        <v>1.6395061452608283E-2</v>
      </c>
      <c r="AB221" s="281">
        <v>1.4820954965867628E-2</v>
      </c>
      <c r="AC221" s="281">
        <v>8.3179098132226694E-4</v>
      </c>
      <c r="AD221" s="281">
        <v>8.5236540211986733E-3</v>
      </c>
      <c r="AE221" s="281">
        <v>9.2406079234318206E-2</v>
      </c>
      <c r="AF221" s="281">
        <v>5.1213495439042502E-2</v>
      </c>
      <c r="AG221" s="282"/>
      <c r="AH221" s="281"/>
      <c r="AI221" s="281">
        <v>8.9126704816561597E-2</v>
      </c>
      <c r="AJ221" s="482"/>
      <c r="AK221" s="486"/>
      <c r="AL221" s="281"/>
      <c r="AM221" s="281"/>
      <c r="AN221" s="281"/>
      <c r="AO221" s="281"/>
      <c r="AP221" s="281"/>
      <c r="AQ221" s="281"/>
      <c r="AR221" s="281"/>
      <c r="AS221" s="281"/>
      <c r="AT221" s="281"/>
      <c r="AU221" s="281"/>
      <c r="AV221" s="281"/>
      <c r="AW221" s="281"/>
      <c r="AX221" s="281"/>
      <c r="AY221" s="281"/>
      <c r="AZ221" s="281"/>
      <c r="BA221" s="281"/>
      <c r="BB221" s="281"/>
      <c r="BC221" s="281"/>
      <c r="BD221" s="281"/>
      <c r="BE221" s="281"/>
      <c r="BF221" s="281"/>
      <c r="BG221" s="281"/>
      <c r="BH221" s="281"/>
      <c r="BI221" s="281"/>
      <c r="BJ221" s="281"/>
      <c r="BK221" s="281"/>
      <c r="BL221" s="281"/>
      <c r="BM221" s="282"/>
      <c r="BN221" s="281"/>
      <c r="BO221" s="281"/>
    </row>
    <row r="222" spans="2:67" s="255" customFormat="1" ht="15" customHeight="1">
      <c r="B222" s="1255" t="s">
        <v>281</v>
      </c>
      <c r="C222" s="262" t="s">
        <v>493</v>
      </c>
      <c r="D222" s="402"/>
      <c r="E222" s="481">
        <v>4841969494.1551104</v>
      </c>
      <c r="F222" s="281">
        <v>2.87929203065676E-3</v>
      </c>
      <c r="G222" s="281">
        <v>-2.0790850068488301E-2</v>
      </c>
      <c r="H222" s="909">
        <v>-1.4954065955134301E-2</v>
      </c>
      <c r="I222" s="909"/>
      <c r="J222" s="909">
        <v>-1.4954065955134301E-2</v>
      </c>
      <c r="K222" s="281">
        <v>4.5721641711127871E-4</v>
      </c>
      <c r="L222" s="281"/>
      <c r="M222" s="281">
        <v>1.19446819183759E-3</v>
      </c>
      <c r="N222" s="281">
        <v>-1.9596381876650699E-2</v>
      </c>
      <c r="O222" s="281">
        <v>-3.1840267369507694E-2</v>
      </c>
      <c r="P222" s="281">
        <v>-6.3527131752100799E-2</v>
      </c>
      <c r="Q222" s="281">
        <v>3.9388293902926847E-5</v>
      </c>
      <c r="R222" s="281">
        <v>2.0449345014953213E-2</v>
      </c>
      <c r="S222" s="281"/>
      <c r="T222" s="281"/>
      <c r="U222" s="281"/>
      <c r="V222" s="281">
        <v>2.1713978947295699E-2</v>
      </c>
      <c r="W222" s="281">
        <v>-6.1409534681455602E-2</v>
      </c>
      <c r="X222" s="281">
        <v>2.2276814133528242E-3</v>
      </c>
      <c r="Y222" s="281">
        <v>2.5118051448975443E-2</v>
      </c>
      <c r="Z222" s="281"/>
      <c r="AA222" s="281">
        <v>1.1034184709339452E-2</v>
      </c>
      <c r="AB222" s="281">
        <v>1.2732348334243049E-2</v>
      </c>
      <c r="AC222" s="281">
        <v>8.4064344486738519E-4</v>
      </c>
      <c r="AD222" s="281">
        <v>7.3331243309625533E-3</v>
      </c>
      <c r="AE222" s="281">
        <v>6.7079581299878399E-2</v>
      </c>
      <c r="AF222" s="281">
        <v>3.8477168195749999E-2</v>
      </c>
      <c r="AG222" s="282"/>
      <c r="AH222" s="281"/>
      <c r="AI222" s="281">
        <v>4.4147214814172803E-2</v>
      </c>
      <c r="AJ222" s="482"/>
      <c r="AK222" s="486"/>
      <c r="AL222" s="281"/>
      <c r="AM222" s="281"/>
      <c r="AN222" s="281"/>
      <c r="AO222" s="281"/>
      <c r="AP222" s="281"/>
      <c r="AQ222" s="281"/>
      <c r="AR222" s="281"/>
      <c r="AS222" s="281"/>
      <c r="AT222" s="281"/>
      <c r="AU222" s="281"/>
      <c r="AV222" s="281"/>
      <c r="AW222" s="281"/>
      <c r="AX222" s="281"/>
      <c r="AY222" s="281"/>
      <c r="AZ222" s="281"/>
      <c r="BA222" s="281"/>
      <c r="BB222" s="281"/>
      <c r="BC222" s="281"/>
      <c r="BD222" s="281"/>
      <c r="BE222" s="281"/>
      <c r="BF222" s="281"/>
      <c r="BG222" s="281"/>
      <c r="BH222" s="281"/>
      <c r="BI222" s="281"/>
      <c r="BJ222" s="281"/>
      <c r="BK222" s="281"/>
      <c r="BL222" s="281"/>
      <c r="BM222" s="282"/>
      <c r="BN222" s="281"/>
      <c r="BO222" s="281"/>
    </row>
    <row r="223" spans="2:67" s="255" customFormat="1" ht="15" customHeight="1">
      <c r="B223" s="1255" t="s">
        <v>281</v>
      </c>
      <c r="C223" s="262" t="s">
        <v>494</v>
      </c>
      <c r="D223" s="402"/>
      <c r="E223" s="481">
        <v>5924021524.1029701</v>
      </c>
      <c r="F223" s="281">
        <v>7.8892598737017906E-3</v>
      </c>
      <c r="G223" s="281">
        <v>-2.7226199726538901E-2</v>
      </c>
      <c r="H223" s="909">
        <v>-1.9922725792024899E-2</v>
      </c>
      <c r="I223" s="909"/>
      <c r="J223" s="909">
        <v>-1.9922725792024899E-2</v>
      </c>
      <c r="K223" s="281">
        <v>3.7073116648215885E-4</v>
      </c>
      <c r="L223" s="281"/>
      <c r="M223" s="281">
        <v>9.6785080825248396E-4</v>
      </c>
      <c r="N223" s="281">
        <v>-2.6258348918286399E-2</v>
      </c>
      <c r="O223" s="281">
        <v>-3.163898898398023E-2</v>
      </c>
      <c r="P223" s="281">
        <v>-6.2815219470762101E-2</v>
      </c>
      <c r="Q223" s="281">
        <v>2.8538933248111216E-5</v>
      </c>
      <c r="R223" s="281">
        <v>2.3124338189679697E-2</v>
      </c>
      <c r="S223" s="281"/>
      <c r="T223" s="281"/>
      <c r="U223" s="281"/>
      <c r="V223" s="281">
        <v>2.4164614988883001E-2</v>
      </c>
      <c r="W223" s="281">
        <v>-6.4908953400165698E-2</v>
      </c>
      <c r="X223" s="281">
        <v>1.395251402787586E-3</v>
      </c>
      <c r="Y223" s="281">
        <v>1.7262044558565354E-2</v>
      </c>
      <c r="Z223" s="281"/>
      <c r="AA223" s="281">
        <v>8.961394905227139E-3</v>
      </c>
      <c r="AB223" s="281">
        <v>1.26647803835984E-2</v>
      </c>
      <c r="AC223" s="281">
        <v>8.1848048820352742E-4</v>
      </c>
      <c r="AD223" s="281">
        <v>1.3805827120768782E-2</v>
      </c>
      <c r="AE223" s="281">
        <v>6.7326533022647406E-2</v>
      </c>
      <c r="AF223" s="281">
        <v>3.5906570642760698E-2</v>
      </c>
      <c r="AG223" s="282"/>
      <c r="AH223" s="281"/>
      <c r="AI223" s="281">
        <v>3.8324150265242697E-2</v>
      </c>
      <c r="AJ223" s="482"/>
      <c r="AK223" s="486"/>
      <c r="AL223" s="281"/>
      <c r="AM223" s="281"/>
      <c r="AN223" s="281"/>
      <c r="AO223" s="281"/>
      <c r="AP223" s="281"/>
      <c r="AQ223" s="281"/>
      <c r="AR223" s="281"/>
      <c r="AS223" s="281"/>
      <c r="AT223" s="281"/>
      <c r="AU223" s="281"/>
      <c r="AV223" s="281"/>
      <c r="AW223" s="281"/>
      <c r="AX223" s="281"/>
      <c r="AY223" s="281"/>
      <c r="AZ223" s="281"/>
      <c r="BA223" s="281"/>
      <c r="BB223" s="281"/>
      <c r="BC223" s="281"/>
      <c r="BD223" s="281"/>
      <c r="BE223" s="281"/>
      <c r="BF223" s="281"/>
      <c r="BG223" s="281"/>
      <c r="BH223" s="281"/>
      <c r="BI223" s="281"/>
      <c r="BJ223" s="281"/>
      <c r="BK223" s="281"/>
      <c r="BL223" s="281"/>
      <c r="BM223" s="282"/>
      <c r="BN223" s="281"/>
      <c r="BO223" s="281"/>
    </row>
    <row r="224" spans="2:67" s="255" customFormat="1" ht="15" customHeight="1">
      <c r="B224" s="1255" t="s">
        <v>281</v>
      </c>
      <c r="C224" s="262" t="s">
        <v>495</v>
      </c>
      <c r="D224" s="402"/>
      <c r="E224" s="481">
        <v>7536121775.1774197</v>
      </c>
      <c r="F224" s="281">
        <v>6.8838394525860902E-3</v>
      </c>
      <c r="G224" s="281">
        <v>-3.3961738025846198E-2</v>
      </c>
      <c r="H224" s="909">
        <v>-2.4554867242091601E-2</v>
      </c>
      <c r="I224" s="909"/>
      <c r="J224" s="909">
        <v>-2.4554867242091601E-2</v>
      </c>
      <c r="K224" s="281">
        <v>1.967556809319597E-4</v>
      </c>
      <c r="L224" s="281"/>
      <c r="M224" s="281">
        <v>7.3148274768122595E-4</v>
      </c>
      <c r="N224" s="281">
        <v>-3.3230255278165102E-2</v>
      </c>
      <c r="O224" s="281">
        <v>-3.1641728060748289E-2</v>
      </c>
      <c r="P224" s="281">
        <v>-6.2926531596738999E-2</v>
      </c>
      <c r="Q224" s="281">
        <v>3.699894668722409E-5</v>
      </c>
      <c r="R224" s="281">
        <v>2.3036470805778714E-2</v>
      </c>
      <c r="S224" s="281"/>
      <c r="T224" s="281"/>
      <c r="U224" s="281"/>
      <c r="V224" s="281">
        <v>2.37374322377021E-2</v>
      </c>
      <c r="W224" s="281">
        <v>-7.2419354637201894E-2</v>
      </c>
      <c r="X224" s="281">
        <v>6.8737430414037265E-4</v>
      </c>
      <c r="Y224" s="281">
        <v>9.7705125569779276E-3</v>
      </c>
      <c r="Z224" s="281"/>
      <c r="AA224" s="281">
        <v>6.0982900426828192E-3</v>
      </c>
      <c r="AB224" s="281">
        <v>1.0145825761101835E-2</v>
      </c>
      <c r="AC224" s="281">
        <v>1.2271204375199764E-3</v>
      </c>
      <c r="AD224" s="281">
        <v>2.0624353312668427E-2</v>
      </c>
      <c r="AE224" s="281">
        <v>5.6496756664169E-2</v>
      </c>
      <c r="AF224" s="281">
        <v>2.5287834384324699E-2</v>
      </c>
      <c r="AG224" s="282"/>
      <c r="AH224" s="281"/>
      <c r="AI224" s="281">
        <v>9.3652364112917202E-3</v>
      </c>
      <c r="AJ224" s="482"/>
      <c r="AK224" s="486"/>
      <c r="AL224" s="281"/>
      <c r="AM224" s="281"/>
      <c r="AN224" s="281"/>
      <c r="AO224" s="281"/>
      <c r="AP224" s="281"/>
      <c r="AQ224" s="281"/>
      <c r="AR224" s="281"/>
      <c r="AS224" s="281"/>
      <c r="AT224" s="281"/>
      <c r="AU224" s="281"/>
      <c r="AV224" s="281"/>
      <c r="AW224" s="281"/>
      <c r="AX224" s="281"/>
      <c r="AY224" s="281"/>
      <c r="AZ224" s="281"/>
      <c r="BA224" s="281"/>
      <c r="BB224" s="281"/>
      <c r="BC224" s="281"/>
      <c r="BD224" s="281"/>
      <c r="BE224" s="281"/>
      <c r="BF224" s="281"/>
      <c r="BG224" s="281"/>
      <c r="BH224" s="281"/>
      <c r="BI224" s="281"/>
      <c r="BJ224" s="281"/>
      <c r="BK224" s="281"/>
      <c r="BL224" s="281"/>
      <c r="BM224" s="282"/>
      <c r="BN224" s="281"/>
      <c r="BO224" s="281"/>
    </row>
    <row r="225" spans="2:67" s="255" customFormat="1" ht="15" customHeight="1">
      <c r="B225" s="1255" t="s">
        <v>281</v>
      </c>
      <c r="C225" s="262" t="s">
        <v>496</v>
      </c>
      <c r="D225" s="402"/>
      <c r="E225" s="481">
        <v>10397863564.6726</v>
      </c>
      <c r="F225" s="281">
        <v>9.3543253772991903E-3</v>
      </c>
      <c r="G225" s="281">
        <v>-4.3475426309829902E-2</v>
      </c>
      <c r="H225" s="909">
        <v>-3.0750909868840399E-2</v>
      </c>
      <c r="I225" s="909"/>
      <c r="J225" s="909">
        <v>-3.0750909868840399E-2</v>
      </c>
      <c r="K225" s="281">
        <v>1.4818401991443454E-4</v>
      </c>
      <c r="L225" s="281"/>
      <c r="M225" s="281">
        <v>2.7786633243749999E-4</v>
      </c>
      <c r="N225" s="281">
        <v>-4.31975599773924E-2</v>
      </c>
      <c r="O225" s="281">
        <v>-3.1932635519162485E-2</v>
      </c>
      <c r="P225" s="281">
        <v>-6.2701647817742207E-2</v>
      </c>
      <c r="Q225" s="281">
        <v>2.8690686148008902E-5</v>
      </c>
      <c r="R225" s="281">
        <v>2.106146580863821E-2</v>
      </c>
      <c r="S225" s="281"/>
      <c r="T225" s="281"/>
      <c r="U225" s="281"/>
      <c r="V225" s="281">
        <v>2.15868320671893E-2</v>
      </c>
      <c r="W225" s="281">
        <v>-8.4312375727945393E-2</v>
      </c>
      <c r="X225" s="281">
        <v>3.7013708764516406E-4</v>
      </c>
      <c r="Y225" s="281">
        <v>5.2689042664236336E-3</v>
      </c>
      <c r="Z225" s="281"/>
      <c r="AA225" s="281">
        <v>3.6961700062654139E-3</v>
      </c>
      <c r="AB225" s="281">
        <v>8.9597841260889797E-3</v>
      </c>
      <c r="AC225" s="281">
        <v>4.3027425026124128E-4</v>
      </c>
      <c r="AD225" s="281">
        <v>2.394197459549878E-2</v>
      </c>
      <c r="AE225" s="281">
        <v>5.12830603638708E-2</v>
      </c>
      <c r="AF225" s="281">
        <v>2.0333350315548501E-2</v>
      </c>
      <c r="AG225" s="282"/>
      <c r="AH225" s="281"/>
      <c r="AI225" s="281">
        <v>-1.2695965048525701E-2</v>
      </c>
      <c r="AJ225" s="482"/>
      <c r="AK225" s="486"/>
      <c r="AL225" s="281"/>
      <c r="AM225" s="281"/>
      <c r="AN225" s="281"/>
      <c r="AO225" s="281"/>
      <c r="AP225" s="281"/>
      <c r="AQ225" s="281"/>
      <c r="AR225" s="281"/>
      <c r="AS225" s="281"/>
      <c r="AT225" s="281"/>
      <c r="AU225" s="281"/>
      <c r="AV225" s="281"/>
      <c r="AW225" s="281"/>
      <c r="AX225" s="281"/>
      <c r="AY225" s="281"/>
      <c r="AZ225" s="281"/>
      <c r="BA225" s="281"/>
      <c r="BB225" s="281"/>
      <c r="BC225" s="281"/>
      <c r="BD225" s="281"/>
      <c r="BE225" s="281"/>
      <c r="BF225" s="281"/>
      <c r="BG225" s="281"/>
      <c r="BH225" s="281"/>
      <c r="BI225" s="281"/>
      <c r="BJ225" s="281"/>
      <c r="BK225" s="281"/>
      <c r="BL225" s="281"/>
      <c r="BM225" s="282"/>
      <c r="BN225" s="281"/>
      <c r="BO225" s="281"/>
    </row>
    <row r="226" spans="2:67" s="255" customFormat="1" ht="15" customHeight="1">
      <c r="B226" s="1255" t="s">
        <v>281</v>
      </c>
      <c r="C226" s="262" t="s">
        <v>497</v>
      </c>
      <c r="D226" s="402"/>
      <c r="E226" s="481">
        <v>20499821778.9804</v>
      </c>
      <c r="F226" s="281">
        <v>1.02419109135346E-2</v>
      </c>
      <c r="G226" s="281">
        <v>-8.3874813839621504E-2</v>
      </c>
      <c r="H226" s="909">
        <v>-5.5999935450556503E-2</v>
      </c>
      <c r="I226" s="909"/>
      <c r="J226" s="909">
        <v>-5.5999935450556503E-2</v>
      </c>
      <c r="K226" s="281">
        <v>4.5897063160206568E-5</v>
      </c>
      <c r="L226" s="281"/>
      <c r="M226" s="281">
        <v>9.6839025420675506E-5</v>
      </c>
      <c r="N226" s="281">
        <v>-8.3777974814201003E-2</v>
      </c>
      <c r="O226" s="281">
        <v>-3.1645474668362393E-2</v>
      </c>
      <c r="P226" s="281">
        <v>-6.3531230338414998E-2</v>
      </c>
      <c r="Q226" s="281">
        <v>7.7732033421185965E-6</v>
      </c>
      <c r="R226" s="281">
        <v>2.0364312470439877E-2</v>
      </c>
      <c r="S226" s="281"/>
      <c r="T226" s="281"/>
      <c r="U226" s="281"/>
      <c r="V226" s="281">
        <v>2.06112697347729E-2</v>
      </c>
      <c r="W226" s="281">
        <v>-0.12669793541784299</v>
      </c>
      <c r="X226" s="281">
        <v>7.474557425607454E-5</v>
      </c>
      <c r="Y226" s="281">
        <v>1.1521665240748344E-3</v>
      </c>
      <c r="Z226" s="281"/>
      <c r="AA226" s="281">
        <v>1.1730152530094948E-3</v>
      </c>
      <c r="AB226" s="281">
        <v>3.3166550493088347E-3</v>
      </c>
      <c r="AC226" s="281">
        <v>5.6742040760271526E-4</v>
      </c>
      <c r="AD226" s="281">
        <v>3.2347356108346721E-2</v>
      </c>
      <c r="AE226" s="281">
        <v>4.3193743937907203E-2</v>
      </c>
      <c r="AF226" s="281">
        <v>9.4907660640912005E-3</v>
      </c>
      <c r="AG226" s="282"/>
      <c r="AH226" s="281"/>
      <c r="AI226" s="281">
        <v>-7.4013425415844297E-2</v>
      </c>
      <c r="AJ226" s="482"/>
      <c r="AK226" s="486"/>
      <c r="AL226" s="281"/>
      <c r="AM226" s="281"/>
      <c r="AN226" s="281"/>
      <c r="AO226" s="281"/>
      <c r="AP226" s="281"/>
      <c r="AQ226" s="281"/>
      <c r="AR226" s="281"/>
      <c r="AS226" s="281"/>
      <c r="AT226" s="281"/>
      <c r="AU226" s="281"/>
      <c r="AV226" s="281"/>
      <c r="AW226" s="281"/>
      <c r="AX226" s="281"/>
      <c r="AY226" s="281"/>
      <c r="AZ226" s="281"/>
      <c r="BA226" s="281"/>
      <c r="BB226" s="281"/>
      <c r="BC226" s="281"/>
      <c r="BD226" s="281"/>
      <c r="BE226" s="281"/>
      <c r="BF226" s="281"/>
      <c r="BG226" s="281"/>
      <c r="BH226" s="281"/>
      <c r="BI226" s="281"/>
      <c r="BJ226" s="281"/>
      <c r="BK226" s="281"/>
      <c r="BL226" s="281"/>
      <c r="BM226" s="282"/>
      <c r="BN226" s="281"/>
      <c r="BO226" s="281"/>
    </row>
    <row r="227" spans="2:67" s="255" customFormat="1" ht="15" customHeight="1">
      <c r="B227" s="1256" t="s">
        <v>281</v>
      </c>
      <c r="C227" s="338" t="s">
        <v>527</v>
      </c>
      <c r="D227" s="402"/>
      <c r="E227" s="474">
        <v>62301332368.429604</v>
      </c>
      <c r="F227" s="475">
        <v>7.4575965057383396E-3</v>
      </c>
      <c r="G227" s="475">
        <v>-4.5473145825303901E-2</v>
      </c>
      <c r="H227" s="910">
        <v>-3.1310714515781997E-2</v>
      </c>
      <c r="I227" s="910"/>
      <c r="J227" s="910">
        <v>-3.1310714515781997E-2</v>
      </c>
      <c r="K227" s="475">
        <v>4.603513253436077E-4</v>
      </c>
      <c r="L227" s="475"/>
      <c r="M227" s="475">
        <v>1.55473911680123E-3</v>
      </c>
      <c r="N227" s="475">
        <v>-4.3918406708502902E-2</v>
      </c>
      <c r="O227" s="475">
        <v>-3.1584559045722702E-2</v>
      </c>
      <c r="P227" s="475">
        <v>-6.3092154546456905E-2</v>
      </c>
      <c r="Q227" s="475">
        <v>2.9479398831720684E-5</v>
      </c>
      <c r="R227" s="475">
        <v>2.0324600689958523E-2</v>
      </c>
      <c r="S227" s="475"/>
      <c r="T227" s="475"/>
      <c r="U227" s="475"/>
      <c r="V227" s="475">
        <v>2.1285506230052001E-2</v>
      </c>
      <c r="W227" s="475">
        <v>-8.5725055024907695E-2</v>
      </c>
      <c r="X227" s="475">
        <v>1.9608866645303689E-3</v>
      </c>
      <c r="Y227" s="475">
        <v>2.0387229838625339E-2</v>
      </c>
      <c r="Z227" s="475"/>
      <c r="AA227" s="475">
        <v>8.5744347580319433E-3</v>
      </c>
      <c r="AB227" s="475">
        <v>1.0101748892702243E-2</v>
      </c>
      <c r="AC227" s="475">
        <v>7.2344305330334486E-4</v>
      </c>
      <c r="AD227" s="475">
        <v>2.0245302481481795E-2</v>
      </c>
      <c r="AE227" s="475">
        <v>6.8878857557490597E-2</v>
      </c>
      <c r="AF227" s="475">
        <v>3.07475523932122E-2</v>
      </c>
      <c r="AG227" s="475"/>
      <c r="AH227" s="475"/>
      <c r="AI227" s="475">
        <v>1.39013549257954E-2</v>
      </c>
      <c r="AJ227" s="482"/>
      <c r="AK227" s="487"/>
      <c r="AL227" s="475"/>
      <c r="AM227" s="475"/>
      <c r="AN227" s="475"/>
      <c r="AO227" s="475"/>
      <c r="AP227" s="475"/>
      <c r="AQ227" s="475"/>
      <c r="AR227" s="475"/>
      <c r="AS227" s="475"/>
      <c r="AT227" s="475"/>
      <c r="AU227" s="475"/>
      <c r="AV227" s="475"/>
      <c r="AW227" s="475"/>
      <c r="AX227" s="475"/>
      <c r="AY227" s="475"/>
      <c r="AZ227" s="475"/>
      <c r="BA227" s="475"/>
      <c r="BB227" s="475"/>
      <c r="BC227" s="475"/>
      <c r="BD227" s="475"/>
      <c r="BE227" s="475"/>
      <c r="BF227" s="475"/>
      <c r="BG227" s="475"/>
      <c r="BH227" s="475"/>
      <c r="BI227" s="475"/>
      <c r="BJ227" s="475"/>
      <c r="BK227" s="475"/>
      <c r="BL227" s="475"/>
      <c r="BM227" s="477"/>
      <c r="BN227" s="477"/>
      <c r="BO227" s="475"/>
    </row>
    <row r="228" spans="2:67" s="255" customFormat="1" ht="15" customHeight="1">
      <c r="B228" s="1252" t="s">
        <v>21</v>
      </c>
      <c r="C228" s="262" t="s">
        <v>488</v>
      </c>
      <c r="D228" s="402"/>
      <c r="E228" s="481">
        <v>3948098754.3899999</v>
      </c>
      <c r="F228" s="281"/>
      <c r="G228" s="281">
        <v>-8.3812584381802202E-5</v>
      </c>
      <c r="H228" s="909"/>
      <c r="I228" s="909">
        <v>-1.2636211504215001E-3</v>
      </c>
      <c r="J228" s="909"/>
      <c r="K228" s="281"/>
      <c r="L228" s="281"/>
      <c r="M228" s="281">
        <v>4.6763507456521497E-2</v>
      </c>
      <c r="N228" s="281">
        <v>4.54160737217182E-2</v>
      </c>
      <c r="O228" s="281"/>
      <c r="P228" s="281">
        <v>-5.3859426260185903E-2</v>
      </c>
      <c r="Q228" s="281"/>
      <c r="R228" s="281"/>
      <c r="S228" s="281"/>
      <c r="T228" s="281"/>
      <c r="U228" s="281"/>
      <c r="V228" s="281">
        <v>9.5849443856798403E-3</v>
      </c>
      <c r="W228" s="281">
        <v>1.1415918472121899E-3</v>
      </c>
      <c r="X228" s="281"/>
      <c r="Y228" s="281"/>
      <c r="Z228" s="281"/>
      <c r="AA228" s="281"/>
      <c r="AB228" s="281"/>
      <c r="AC228" s="281"/>
      <c r="AD228" s="281"/>
      <c r="AE228" s="281">
        <v>0.13095664727866799</v>
      </c>
      <c r="AF228" s="281">
        <v>5.6907650486243598E-2</v>
      </c>
      <c r="AG228" s="282"/>
      <c r="AH228" s="281"/>
      <c r="AI228" s="281">
        <v>0.189005889612124</v>
      </c>
      <c r="AJ228" s="482"/>
      <c r="AK228" s="486">
        <v>3937516767.6100001</v>
      </c>
      <c r="AL228" s="281">
        <v>-8.4037828796561595E-5</v>
      </c>
      <c r="AM228" s="281"/>
      <c r="AN228" s="281"/>
      <c r="AO228" s="281">
        <v>-2.0771894325073499E-3</v>
      </c>
      <c r="AP228" s="281">
        <v>4.6262769341949502E-4</v>
      </c>
      <c r="AQ228" s="281"/>
      <c r="AR228" s="281"/>
      <c r="AS228" s="281">
        <v>4.7321218559050797E-2</v>
      </c>
      <c r="AT228" s="281">
        <v>4.51599912977469E-2</v>
      </c>
      <c r="AU228" s="281"/>
      <c r="AV228" s="281">
        <v>-5.41388811429473E-2</v>
      </c>
      <c r="AW228" s="281"/>
      <c r="AX228" s="281"/>
      <c r="AY228" s="281"/>
      <c r="AZ228" s="281"/>
      <c r="BA228" s="281"/>
      <c r="BB228" s="281">
        <v>9.6002527356714197E-3</v>
      </c>
      <c r="BC228" s="281">
        <v>6.2136289047098902E-4</v>
      </c>
      <c r="BD228" s="281"/>
      <c r="BE228" s="281"/>
      <c r="BF228" s="281"/>
      <c r="BG228" s="281"/>
      <c r="BH228" s="281"/>
      <c r="BI228" s="281"/>
      <c r="BJ228" s="281"/>
      <c r="BK228" s="281">
        <v>0.13205490381076199</v>
      </c>
      <c r="BL228" s="281">
        <v>5.7054274625060103E-2</v>
      </c>
      <c r="BM228" s="282"/>
      <c r="BN228" s="282"/>
      <c r="BO228" s="281">
        <v>0.189730541326293</v>
      </c>
    </row>
    <row r="229" spans="2:67" s="255" customFormat="1" ht="15" customHeight="1">
      <c r="B229" s="1257" t="s">
        <v>21</v>
      </c>
      <c r="C229" s="262" t="s">
        <v>489</v>
      </c>
      <c r="D229" s="402"/>
      <c r="E229" s="481">
        <v>6024811437.9899998</v>
      </c>
      <c r="F229" s="281"/>
      <c r="G229" s="281">
        <v>-4.3658673255963999E-4</v>
      </c>
      <c r="H229" s="909"/>
      <c r="I229" s="909">
        <v>-1.9127761405666E-3</v>
      </c>
      <c r="J229" s="909"/>
      <c r="K229" s="281"/>
      <c r="L229" s="281"/>
      <c r="M229" s="281">
        <v>3.51122950713584E-2</v>
      </c>
      <c r="N229" s="281">
        <v>3.27629321982323E-2</v>
      </c>
      <c r="O229" s="281"/>
      <c r="P229" s="281">
        <v>-5.1400620073732202E-2</v>
      </c>
      <c r="Q229" s="281"/>
      <c r="R229" s="281"/>
      <c r="S229" s="281"/>
      <c r="T229" s="281"/>
      <c r="U229" s="281"/>
      <c r="V229" s="281">
        <v>6.7252271190611302E-3</v>
      </c>
      <c r="W229" s="281">
        <v>-1.19124607564388E-2</v>
      </c>
      <c r="X229" s="281"/>
      <c r="Y229" s="281"/>
      <c r="Z229" s="281"/>
      <c r="AA229" s="281"/>
      <c r="AB229" s="281"/>
      <c r="AC229" s="281"/>
      <c r="AD229" s="281"/>
      <c r="AE229" s="281">
        <v>8.65087562265488E-2</v>
      </c>
      <c r="AF229" s="281">
        <v>3.9397218061182702E-2</v>
      </c>
      <c r="AG229" s="282"/>
      <c r="AH229" s="281"/>
      <c r="AI229" s="281">
        <v>0.113993513531293</v>
      </c>
      <c r="AJ229" s="482"/>
      <c r="AK229" s="486">
        <v>6015471473.6099997</v>
      </c>
      <c r="AL229" s="281">
        <v>-4.30496204887812E-4</v>
      </c>
      <c r="AM229" s="281"/>
      <c r="AN229" s="281"/>
      <c r="AO229" s="281">
        <v>-3.2809724452330701E-3</v>
      </c>
      <c r="AP229" s="281">
        <v>1.6577254241413001E-4</v>
      </c>
      <c r="AQ229" s="281"/>
      <c r="AR229" s="281"/>
      <c r="AS229" s="281">
        <v>3.5600911054022598E-2</v>
      </c>
      <c r="AT229" s="281">
        <v>3.1889442403901798E-2</v>
      </c>
      <c r="AU229" s="281"/>
      <c r="AV229" s="281">
        <v>-5.1491166818569703E-2</v>
      </c>
      <c r="AW229" s="281"/>
      <c r="AX229" s="281"/>
      <c r="AY229" s="281"/>
      <c r="AZ229" s="281"/>
      <c r="BA229" s="281"/>
      <c r="BB229" s="281">
        <v>6.7607541367981404E-3</v>
      </c>
      <c r="BC229" s="281">
        <v>-1.28409702778698E-2</v>
      </c>
      <c r="BD229" s="281"/>
      <c r="BE229" s="281"/>
      <c r="BF229" s="281"/>
      <c r="BG229" s="281"/>
      <c r="BH229" s="281"/>
      <c r="BI229" s="281"/>
      <c r="BJ229" s="281"/>
      <c r="BK229" s="281">
        <v>8.6462869000668505E-2</v>
      </c>
      <c r="BL229" s="281">
        <v>3.9441003592295E-2</v>
      </c>
      <c r="BM229" s="282"/>
      <c r="BN229" s="282"/>
      <c r="BO229" s="281">
        <v>0.113062902315094</v>
      </c>
    </row>
    <row r="230" spans="2:67" s="255" customFormat="1" ht="15" customHeight="1">
      <c r="B230" s="1257" t="s">
        <v>21</v>
      </c>
      <c r="C230" s="262" t="s">
        <v>490</v>
      </c>
      <c r="D230" s="402"/>
      <c r="E230" s="481">
        <v>7490905501.4099998</v>
      </c>
      <c r="F230" s="281"/>
      <c r="G230" s="281">
        <v>-3.5157282914652702E-4</v>
      </c>
      <c r="H230" s="909"/>
      <c r="I230" s="909">
        <v>-2.4440412225937001E-3</v>
      </c>
      <c r="J230" s="909"/>
      <c r="K230" s="281"/>
      <c r="L230" s="281"/>
      <c r="M230" s="281">
        <v>2.1459051213467101E-2</v>
      </c>
      <c r="N230" s="281">
        <v>1.8663437161727098E-2</v>
      </c>
      <c r="O230" s="281"/>
      <c r="P230" s="281">
        <v>-5.54603512087826E-2</v>
      </c>
      <c r="Q230" s="281"/>
      <c r="R230" s="281"/>
      <c r="S230" s="281"/>
      <c r="T230" s="281"/>
      <c r="U230" s="281"/>
      <c r="V230" s="281">
        <v>6.2738141899072002E-3</v>
      </c>
      <c r="W230" s="281">
        <v>-3.0523099857148201E-2</v>
      </c>
      <c r="X230" s="281"/>
      <c r="Y230" s="281"/>
      <c r="Z230" s="281"/>
      <c r="AA230" s="281"/>
      <c r="AB230" s="281"/>
      <c r="AC230" s="281"/>
      <c r="AD230" s="281"/>
      <c r="AE230" s="281">
        <v>6.4624643029988701E-2</v>
      </c>
      <c r="AF230" s="281">
        <v>4.1564146409455403E-2</v>
      </c>
      <c r="AG230" s="282"/>
      <c r="AH230" s="281"/>
      <c r="AI230" s="281">
        <v>7.5665689582295803E-2</v>
      </c>
      <c r="AJ230" s="482"/>
      <c r="AK230" s="486">
        <v>7483248281.1499996</v>
      </c>
      <c r="AL230" s="281">
        <v>-3.5737340784702901E-4</v>
      </c>
      <c r="AM230" s="281"/>
      <c r="AN230" s="281"/>
      <c r="AO230" s="281">
        <v>-4.1830155680989299E-3</v>
      </c>
      <c r="AP230" s="281">
        <v>5.7728844984094502E-5</v>
      </c>
      <c r="AQ230" s="281"/>
      <c r="AR230" s="281"/>
      <c r="AS230" s="281">
        <v>2.13307195261828E-2</v>
      </c>
      <c r="AT230" s="281">
        <v>1.67903305502368E-2</v>
      </c>
      <c r="AU230" s="281"/>
      <c r="AV230" s="281">
        <v>-5.58395716393075E-2</v>
      </c>
      <c r="AW230" s="281"/>
      <c r="AX230" s="281"/>
      <c r="AY230" s="281"/>
      <c r="AZ230" s="281"/>
      <c r="BA230" s="281"/>
      <c r="BB230" s="281">
        <v>6.2539792041762798E-3</v>
      </c>
      <c r="BC230" s="281">
        <v>-3.2795261884894102E-2</v>
      </c>
      <c r="BD230" s="281"/>
      <c r="BE230" s="281"/>
      <c r="BF230" s="281"/>
      <c r="BG230" s="281"/>
      <c r="BH230" s="281"/>
      <c r="BI230" s="281"/>
      <c r="BJ230" s="281"/>
      <c r="BK230" s="281">
        <v>6.4572273810183101E-2</v>
      </c>
      <c r="BL230" s="281">
        <v>4.1784335124578798E-2</v>
      </c>
      <c r="BM230" s="282"/>
      <c r="BN230" s="282"/>
      <c r="BO230" s="281">
        <v>7.3561347049867706E-2</v>
      </c>
    </row>
    <row r="231" spans="2:67" s="255" customFormat="1" ht="15" customHeight="1">
      <c r="B231" s="1257" t="s">
        <v>21</v>
      </c>
      <c r="C231" s="262" t="s">
        <v>491</v>
      </c>
      <c r="D231" s="402"/>
      <c r="E231" s="481">
        <v>8959209743.8899994</v>
      </c>
      <c r="F231" s="281"/>
      <c r="G231" s="281">
        <v>-4.8844014651899098E-4</v>
      </c>
      <c r="H231" s="909"/>
      <c r="I231" s="909">
        <v>-3.52857649097451E-3</v>
      </c>
      <c r="J231" s="909"/>
      <c r="K231" s="281"/>
      <c r="L231" s="281"/>
      <c r="M231" s="281">
        <v>1.75423788372835E-2</v>
      </c>
      <c r="N231" s="281">
        <v>1.3525362199790201E-2</v>
      </c>
      <c r="O231" s="281"/>
      <c r="P231" s="281">
        <v>-5.5394700690924399E-2</v>
      </c>
      <c r="Q231" s="281"/>
      <c r="R231" s="281"/>
      <c r="S231" s="281"/>
      <c r="T231" s="281"/>
      <c r="U231" s="281"/>
      <c r="V231" s="281">
        <v>5.9727993449973397E-3</v>
      </c>
      <c r="W231" s="281">
        <v>-3.5896539146137003E-2</v>
      </c>
      <c r="X231" s="281"/>
      <c r="Y231" s="281"/>
      <c r="Z231" s="281"/>
      <c r="AA231" s="281"/>
      <c r="AB231" s="281"/>
      <c r="AC231" s="281"/>
      <c r="AD231" s="281"/>
      <c r="AE231" s="281">
        <v>5.2765995831540902E-2</v>
      </c>
      <c r="AF231" s="281">
        <v>3.3344049256546597E-2</v>
      </c>
      <c r="AG231" s="282"/>
      <c r="AH231" s="281"/>
      <c r="AI231" s="281">
        <v>5.0213505941950398E-2</v>
      </c>
      <c r="AJ231" s="482"/>
      <c r="AK231" s="486">
        <v>8945076994.0599995</v>
      </c>
      <c r="AL231" s="281">
        <v>-4.9086880335582998E-4</v>
      </c>
      <c r="AM231" s="281"/>
      <c r="AN231" s="281"/>
      <c r="AO231" s="281">
        <v>-5.98930842804109E-3</v>
      </c>
      <c r="AP231" s="281">
        <v>1.2773091911436E-3</v>
      </c>
      <c r="AQ231" s="281"/>
      <c r="AR231" s="281"/>
      <c r="AS231" s="281">
        <v>1.8888404357189699E-2</v>
      </c>
      <c r="AT231" s="281">
        <v>1.2408227125792801E-2</v>
      </c>
      <c r="AU231" s="281"/>
      <c r="AV231" s="281">
        <v>-5.5300147884527202E-2</v>
      </c>
      <c r="AW231" s="281"/>
      <c r="AX231" s="281"/>
      <c r="AY231" s="281"/>
      <c r="AZ231" s="281"/>
      <c r="BA231" s="281"/>
      <c r="BB231" s="281">
        <v>5.9906305921776102E-3</v>
      </c>
      <c r="BC231" s="281">
        <v>-3.6901290166556702E-2</v>
      </c>
      <c r="BD231" s="281"/>
      <c r="BE231" s="281"/>
      <c r="BF231" s="281"/>
      <c r="BG231" s="281"/>
      <c r="BH231" s="281"/>
      <c r="BI231" s="281"/>
      <c r="BJ231" s="281"/>
      <c r="BK231" s="281">
        <v>5.2987909250501501E-2</v>
      </c>
      <c r="BL231" s="281">
        <v>3.3023438277407703E-2</v>
      </c>
      <c r="BM231" s="282"/>
      <c r="BN231" s="282"/>
      <c r="BO231" s="281">
        <v>4.9110057361352502E-2</v>
      </c>
    </row>
    <row r="232" spans="2:67" s="255" customFormat="1" ht="15" customHeight="1">
      <c r="B232" s="1257" t="s">
        <v>21</v>
      </c>
      <c r="C232" s="262" t="s">
        <v>492</v>
      </c>
      <c r="D232" s="402"/>
      <c r="E232" s="481">
        <v>10794556246.91</v>
      </c>
      <c r="F232" s="281"/>
      <c r="G232" s="281">
        <v>-6.9772164762733598E-4</v>
      </c>
      <c r="H232" s="909"/>
      <c r="I232" s="909">
        <v>-5.1385796971393097E-3</v>
      </c>
      <c r="J232" s="909"/>
      <c r="K232" s="281"/>
      <c r="L232" s="281"/>
      <c r="M232" s="281">
        <v>1.01252204166602E-2</v>
      </c>
      <c r="N232" s="281">
        <v>4.2889190718935497E-3</v>
      </c>
      <c r="O232" s="281"/>
      <c r="P232" s="281">
        <v>-5.8076099043854197E-2</v>
      </c>
      <c r="Q232" s="281"/>
      <c r="R232" s="281"/>
      <c r="S232" s="281"/>
      <c r="T232" s="281"/>
      <c r="U232" s="281"/>
      <c r="V232" s="281">
        <v>6.8190261383899702E-3</v>
      </c>
      <c r="W232" s="281">
        <v>-4.69681538335706E-2</v>
      </c>
      <c r="X232" s="281"/>
      <c r="Y232" s="281"/>
      <c r="Z232" s="281"/>
      <c r="AA232" s="281"/>
      <c r="AB232" s="281"/>
      <c r="AC232" s="281"/>
      <c r="AD232" s="281"/>
      <c r="AE232" s="281">
        <v>4.4608913973452298E-2</v>
      </c>
      <c r="AF232" s="281">
        <v>3.04153143019643E-2</v>
      </c>
      <c r="AG232" s="282"/>
      <c r="AH232" s="281"/>
      <c r="AI232" s="281">
        <v>2.8056074441846102E-2</v>
      </c>
      <c r="AJ232" s="482"/>
      <c r="AK232" s="486">
        <v>10790005183.18</v>
      </c>
      <c r="AL232" s="281">
        <v>-6.9991769621877598E-4</v>
      </c>
      <c r="AM232" s="281"/>
      <c r="AN232" s="281"/>
      <c r="AO232" s="281">
        <v>-8.6646857311746296E-3</v>
      </c>
      <c r="AP232" s="281">
        <v>1.4007788553763701E-3</v>
      </c>
      <c r="AQ232" s="281"/>
      <c r="AR232" s="281"/>
      <c r="AS232" s="281">
        <v>1.1415639045476199E-2</v>
      </c>
      <c r="AT232" s="281">
        <v>2.0510356180829499E-3</v>
      </c>
      <c r="AU232" s="281"/>
      <c r="AV232" s="281">
        <v>-5.8185863959424801E-2</v>
      </c>
      <c r="AW232" s="281"/>
      <c r="AX232" s="281"/>
      <c r="AY232" s="281"/>
      <c r="AZ232" s="281"/>
      <c r="BA232" s="281"/>
      <c r="BB232" s="281">
        <v>6.8608602649607303E-3</v>
      </c>
      <c r="BC232" s="281">
        <v>-4.9273968076381298E-2</v>
      </c>
      <c r="BD232" s="281"/>
      <c r="BE232" s="281"/>
      <c r="BF232" s="281"/>
      <c r="BG232" s="281"/>
      <c r="BH232" s="281"/>
      <c r="BI232" s="281"/>
      <c r="BJ232" s="281"/>
      <c r="BK232" s="281">
        <v>4.4503199938081897E-2</v>
      </c>
      <c r="BL232" s="281">
        <v>3.0371819237942001E-2</v>
      </c>
      <c r="BM232" s="282"/>
      <c r="BN232" s="282"/>
      <c r="BO232" s="281">
        <v>2.5601051099642499E-2</v>
      </c>
    </row>
    <row r="233" spans="2:67" s="255" customFormat="1" ht="15" customHeight="1">
      <c r="B233" s="1257" t="s">
        <v>21</v>
      </c>
      <c r="C233" s="262" t="s">
        <v>493</v>
      </c>
      <c r="D233" s="402"/>
      <c r="E233" s="481">
        <v>12875910032.860001</v>
      </c>
      <c r="F233" s="281"/>
      <c r="G233" s="281">
        <v>-1.32153075678336E-3</v>
      </c>
      <c r="H233" s="909"/>
      <c r="I233" s="909">
        <v>-5.9557604063940903E-3</v>
      </c>
      <c r="J233" s="909"/>
      <c r="K233" s="281"/>
      <c r="L233" s="281"/>
      <c r="M233" s="281">
        <v>1.0382454858633899E-2</v>
      </c>
      <c r="N233" s="281">
        <v>3.10516369545644E-3</v>
      </c>
      <c r="O233" s="281"/>
      <c r="P233" s="281">
        <v>-5.9719780630464799E-2</v>
      </c>
      <c r="Q233" s="281"/>
      <c r="R233" s="281"/>
      <c r="S233" s="281"/>
      <c r="T233" s="281"/>
      <c r="U233" s="281"/>
      <c r="V233" s="281">
        <v>5.4537786028939998E-3</v>
      </c>
      <c r="W233" s="281">
        <v>-5.1160838332114399E-2</v>
      </c>
      <c r="X233" s="281"/>
      <c r="Y233" s="281"/>
      <c r="Z233" s="281"/>
      <c r="AA233" s="281"/>
      <c r="AB233" s="281"/>
      <c r="AC233" s="281"/>
      <c r="AD233" s="281"/>
      <c r="AE233" s="281">
        <v>3.3017358455833402E-2</v>
      </c>
      <c r="AF233" s="281">
        <v>2.4580055871181099E-2</v>
      </c>
      <c r="AG233" s="282"/>
      <c r="AH233" s="281"/>
      <c r="AI233" s="281">
        <v>6.4365759949001101E-3</v>
      </c>
      <c r="AJ233" s="482"/>
      <c r="AK233" s="486">
        <v>12918931176.389999</v>
      </c>
      <c r="AL233" s="281">
        <v>-1.31598267518217E-3</v>
      </c>
      <c r="AM233" s="281"/>
      <c r="AN233" s="281"/>
      <c r="AO233" s="281">
        <v>-9.7346846943372495E-3</v>
      </c>
      <c r="AP233" s="281">
        <v>4.5160082675123298E-4</v>
      </c>
      <c r="AQ233" s="281"/>
      <c r="AR233" s="281"/>
      <c r="AS233" s="281">
        <v>1.08778679722999E-2</v>
      </c>
      <c r="AT233" s="281">
        <v>-1.7279939721937001E-4</v>
      </c>
      <c r="AU233" s="281"/>
      <c r="AV233" s="281">
        <v>-5.9758399352795998E-2</v>
      </c>
      <c r="AW233" s="281"/>
      <c r="AX233" s="281"/>
      <c r="AY233" s="281"/>
      <c r="AZ233" s="281"/>
      <c r="BA233" s="281"/>
      <c r="BB233" s="281">
        <v>5.4243598331159999E-3</v>
      </c>
      <c r="BC233" s="281">
        <v>-5.4506838916899301E-2</v>
      </c>
      <c r="BD233" s="281"/>
      <c r="BE233" s="281"/>
      <c r="BF233" s="281"/>
      <c r="BG233" s="281"/>
      <c r="BH233" s="281"/>
      <c r="BI233" s="281"/>
      <c r="BJ233" s="281"/>
      <c r="BK233" s="281">
        <v>3.2858664482692902E-2</v>
      </c>
      <c r="BL233" s="281">
        <v>2.51264359696594E-2</v>
      </c>
      <c r="BM233" s="282"/>
      <c r="BN233" s="282"/>
      <c r="BO233" s="281">
        <v>3.4782615354529401E-3</v>
      </c>
    </row>
    <row r="234" spans="2:67" s="255" customFormat="1" ht="15" customHeight="1">
      <c r="B234" s="1257" t="s">
        <v>21</v>
      </c>
      <c r="C234" s="262" t="s">
        <v>494</v>
      </c>
      <c r="D234" s="402"/>
      <c r="E234" s="481">
        <v>16089491688.790001</v>
      </c>
      <c r="F234" s="281"/>
      <c r="G234" s="281">
        <v>-1.32541092984671E-3</v>
      </c>
      <c r="H234" s="909"/>
      <c r="I234" s="909">
        <v>-7.7286646766248296E-3</v>
      </c>
      <c r="J234" s="909"/>
      <c r="K234" s="281"/>
      <c r="L234" s="281"/>
      <c r="M234" s="281">
        <v>5.3225261342261998E-3</v>
      </c>
      <c r="N234" s="281">
        <v>-3.7315494722454101E-3</v>
      </c>
      <c r="O234" s="281"/>
      <c r="P234" s="281">
        <v>-6.2930374870416195E-2</v>
      </c>
      <c r="Q234" s="281"/>
      <c r="R234" s="281"/>
      <c r="S234" s="281"/>
      <c r="T234" s="281"/>
      <c r="U234" s="281"/>
      <c r="V234" s="281">
        <v>5.1598367727080999E-3</v>
      </c>
      <c r="W234" s="281">
        <v>-6.1502087569953498E-2</v>
      </c>
      <c r="X234" s="281"/>
      <c r="Y234" s="281"/>
      <c r="Z234" s="281"/>
      <c r="AA234" s="281"/>
      <c r="AB234" s="281"/>
      <c r="AC234" s="281"/>
      <c r="AD234" s="281"/>
      <c r="AE234" s="281">
        <v>2.5204788370197299E-2</v>
      </c>
      <c r="AF234" s="281">
        <v>2.7394286315899598E-2</v>
      </c>
      <c r="AG234" s="282"/>
      <c r="AH234" s="281"/>
      <c r="AI234" s="281">
        <v>-8.9030128838566407E-3</v>
      </c>
      <c r="AJ234" s="482"/>
      <c r="AK234" s="486">
        <v>15999062663.75</v>
      </c>
      <c r="AL234" s="281">
        <v>-1.40361048718691E-3</v>
      </c>
      <c r="AM234" s="281"/>
      <c r="AN234" s="281"/>
      <c r="AO234" s="281">
        <v>-1.2865176466641599E-2</v>
      </c>
      <c r="AP234" s="281">
        <v>3.3886384339776401E-3</v>
      </c>
      <c r="AQ234" s="281"/>
      <c r="AR234" s="281"/>
      <c r="AS234" s="281">
        <v>8.8708316170026408E-3</v>
      </c>
      <c r="AT234" s="281">
        <v>-5.3979553368258496E-3</v>
      </c>
      <c r="AU234" s="281"/>
      <c r="AV234" s="281">
        <v>-6.3352524109836106E-2</v>
      </c>
      <c r="AW234" s="281"/>
      <c r="AX234" s="281"/>
      <c r="AY234" s="281"/>
      <c r="AZ234" s="281"/>
      <c r="BA234" s="281"/>
      <c r="BB234" s="281">
        <v>5.1835905554583001E-3</v>
      </c>
      <c r="BC234" s="281">
        <v>-6.3566888891203502E-2</v>
      </c>
      <c r="BD234" s="281"/>
      <c r="BE234" s="281"/>
      <c r="BF234" s="281"/>
      <c r="BG234" s="281"/>
      <c r="BH234" s="281"/>
      <c r="BI234" s="281"/>
      <c r="BJ234" s="281"/>
      <c r="BK234" s="281">
        <v>2.51857993476696E-2</v>
      </c>
      <c r="BL234" s="281">
        <v>2.69905317002356E-2</v>
      </c>
      <c r="BM234" s="282"/>
      <c r="BN234" s="282"/>
      <c r="BO234" s="281">
        <v>-1.13905578432983E-2</v>
      </c>
    </row>
    <row r="235" spans="2:67" s="255" customFormat="1" ht="15" customHeight="1">
      <c r="B235" s="1257" t="s">
        <v>21</v>
      </c>
      <c r="C235" s="262" t="s">
        <v>495</v>
      </c>
      <c r="D235" s="402"/>
      <c r="E235" s="481">
        <v>20793178227.990002</v>
      </c>
      <c r="F235" s="281"/>
      <c r="G235" s="281">
        <v>-1.3576143387257801E-3</v>
      </c>
      <c r="H235" s="909"/>
      <c r="I235" s="909">
        <v>-9.1712694523676096E-3</v>
      </c>
      <c r="J235" s="909"/>
      <c r="K235" s="281"/>
      <c r="L235" s="281"/>
      <c r="M235" s="281">
        <v>3.6359429929874801E-3</v>
      </c>
      <c r="N235" s="281">
        <v>-6.8929407981060996E-3</v>
      </c>
      <c r="O235" s="281"/>
      <c r="P235" s="281">
        <v>-6.4340977258546095E-2</v>
      </c>
      <c r="Q235" s="281"/>
      <c r="R235" s="281"/>
      <c r="S235" s="281"/>
      <c r="T235" s="281"/>
      <c r="U235" s="281"/>
      <c r="V235" s="281">
        <v>4.7895805676276904E-3</v>
      </c>
      <c r="W235" s="281">
        <v>-6.6444337489024299E-2</v>
      </c>
      <c r="X235" s="281"/>
      <c r="Y235" s="281"/>
      <c r="Z235" s="281"/>
      <c r="AA235" s="281"/>
      <c r="AB235" s="281"/>
      <c r="AC235" s="281"/>
      <c r="AD235" s="281"/>
      <c r="AE235" s="281">
        <v>1.95727711530005E-2</v>
      </c>
      <c r="AF235" s="281">
        <v>2.6280095087360001E-2</v>
      </c>
      <c r="AG235" s="282"/>
      <c r="AH235" s="281"/>
      <c r="AI235" s="281">
        <v>-2.0591471248663999E-2</v>
      </c>
      <c r="AJ235" s="482"/>
      <c r="AK235" s="486">
        <v>20767668571.709999</v>
      </c>
      <c r="AL235" s="281">
        <v>-1.3747112619512101E-3</v>
      </c>
      <c r="AM235" s="281"/>
      <c r="AN235" s="281"/>
      <c r="AO235" s="281">
        <v>-1.5402128385548599E-2</v>
      </c>
      <c r="AP235" s="281">
        <v>5.5815220471064895E-4</v>
      </c>
      <c r="AQ235" s="281"/>
      <c r="AR235" s="281"/>
      <c r="AS235" s="281">
        <v>4.16507318533723E-3</v>
      </c>
      <c r="AT235" s="281">
        <v>-1.26117664621624E-2</v>
      </c>
      <c r="AU235" s="281"/>
      <c r="AV235" s="281">
        <v>-6.5016107741593401E-2</v>
      </c>
      <c r="AW235" s="281"/>
      <c r="AX235" s="281"/>
      <c r="AY235" s="281"/>
      <c r="AZ235" s="281"/>
      <c r="BA235" s="281"/>
      <c r="BB235" s="281">
        <v>4.79433323178278E-3</v>
      </c>
      <c r="BC235" s="281">
        <v>-7.2833540971973004E-2</v>
      </c>
      <c r="BD235" s="281"/>
      <c r="BE235" s="281"/>
      <c r="BF235" s="281"/>
      <c r="BG235" s="281"/>
      <c r="BH235" s="281"/>
      <c r="BI235" s="281"/>
      <c r="BJ235" s="281"/>
      <c r="BK235" s="281">
        <v>1.95407585882225E-2</v>
      </c>
      <c r="BL235" s="281">
        <v>2.64027066450267E-2</v>
      </c>
      <c r="BM235" s="282"/>
      <c r="BN235" s="282"/>
      <c r="BO235" s="281">
        <v>-2.6890075738723901E-2</v>
      </c>
    </row>
    <row r="236" spans="2:67" s="255" customFormat="1" ht="15" customHeight="1">
      <c r="B236" s="1257" t="s">
        <v>21</v>
      </c>
      <c r="C236" s="262" t="s">
        <v>496</v>
      </c>
      <c r="D236" s="402"/>
      <c r="E236" s="481">
        <v>29841556273.07</v>
      </c>
      <c r="F236" s="281"/>
      <c r="G236" s="281">
        <v>-2.6887086787898799E-3</v>
      </c>
      <c r="H236" s="909"/>
      <c r="I236" s="909">
        <v>-1.02445161385864E-2</v>
      </c>
      <c r="J236" s="909"/>
      <c r="K236" s="281"/>
      <c r="L236" s="281"/>
      <c r="M236" s="281">
        <v>1.7825422458949899E-3</v>
      </c>
      <c r="N236" s="281">
        <v>-1.1150682571481199E-2</v>
      </c>
      <c r="O236" s="281"/>
      <c r="P236" s="281">
        <v>-6.6875782097563202E-2</v>
      </c>
      <c r="Q236" s="281"/>
      <c r="R236" s="281"/>
      <c r="S236" s="281"/>
      <c r="T236" s="281"/>
      <c r="U236" s="281"/>
      <c r="V236" s="281">
        <v>4.3976319656099201E-3</v>
      </c>
      <c r="W236" s="281">
        <v>-7.3628832703434594E-2</v>
      </c>
      <c r="X236" s="281"/>
      <c r="Y236" s="281"/>
      <c r="Z236" s="281"/>
      <c r="AA236" s="281"/>
      <c r="AB236" s="281"/>
      <c r="AC236" s="281"/>
      <c r="AD236" s="281"/>
      <c r="AE236" s="281">
        <v>1.7746559366875699E-2</v>
      </c>
      <c r="AF236" s="281">
        <v>2.5938577027181602E-2</v>
      </c>
      <c r="AG236" s="282"/>
      <c r="AH236" s="281"/>
      <c r="AI236" s="281">
        <v>-2.99436963093772E-2</v>
      </c>
      <c r="AJ236" s="482"/>
      <c r="AK236" s="486">
        <v>29501472193.439999</v>
      </c>
      <c r="AL236" s="281">
        <v>-2.6571910498565301E-3</v>
      </c>
      <c r="AM236" s="281"/>
      <c r="AN236" s="281"/>
      <c r="AO236" s="281">
        <v>-1.71464173066753E-2</v>
      </c>
      <c r="AP236" s="281">
        <v>2.8292600265067401E-3</v>
      </c>
      <c r="AQ236" s="281"/>
      <c r="AR236" s="281"/>
      <c r="AS236" s="281">
        <v>4.4813738254526102E-3</v>
      </c>
      <c r="AT236" s="281">
        <v>-1.5322234531079299E-2</v>
      </c>
      <c r="AU236" s="281"/>
      <c r="AV236" s="281">
        <v>-6.85271606936802E-2</v>
      </c>
      <c r="AW236" s="281"/>
      <c r="AX236" s="281"/>
      <c r="AY236" s="281"/>
      <c r="AZ236" s="281"/>
      <c r="BA236" s="281"/>
      <c r="BB236" s="281">
        <v>4.4387000286418904E-3</v>
      </c>
      <c r="BC236" s="281">
        <v>-7.9410695196117501E-2</v>
      </c>
      <c r="BD236" s="281"/>
      <c r="BE236" s="281"/>
      <c r="BF236" s="281"/>
      <c r="BG236" s="281"/>
      <c r="BH236" s="281"/>
      <c r="BI236" s="281"/>
      <c r="BJ236" s="281"/>
      <c r="BK236" s="281">
        <v>1.8392118008288799E-2</v>
      </c>
      <c r="BL236" s="281">
        <v>2.55195957701192E-2</v>
      </c>
      <c r="BM236" s="282"/>
      <c r="BN236" s="282"/>
      <c r="BO236" s="281">
        <v>-3.5498981417709602E-2</v>
      </c>
    </row>
    <row r="237" spans="2:67" s="255" customFormat="1" ht="15" customHeight="1">
      <c r="B237" s="1257" t="s">
        <v>21</v>
      </c>
      <c r="C237" s="262" t="s">
        <v>497</v>
      </c>
      <c r="D237" s="402"/>
      <c r="E237" s="481">
        <v>87246332425.169998</v>
      </c>
      <c r="F237" s="281"/>
      <c r="G237" s="281">
        <v>-1.05320659295119E-2</v>
      </c>
      <c r="H237" s="909"/>
      <c r="I237" s="909">
        <v>-1.12696678105445E-2</v>
      </c>
      <c r="J237" s="909"/>
      <c r="K237" s="281"/>
      <c r="L237" s="281"/>
      <c r="M237" s="281">
        <v>2.2421406913325501E-4</v>
      </c>
      <c r="N237" s="281">
        <v>-2.1577519670923001E-2</v>
      </c>
      <c r="O237" s="281"/>
      <c r="P237" s="281">
        <v>-4.5860027621123303E-2</v>
      </c>
      <c r="Q237" s="281"/>
      <c r="R237" s="281"/>
      <c r="S237" s="281"/>
      <c r="T237" s="281"/>
      <c r="U237" s="281"/>
      <c r="V237" s="281">
        <v>1.75028413992042E-3</v>
      </c>
      <c r="W237" s="281">
        <v>-6.5687263152125794E-2</v>
      </c>
      <c r="X237" s="281"/>
      <c r="Y237" s="281"/>
      <c r="Z237" s="281"/>
      <c r="AA237" s="281"/>
      <c r="AB237" s="281"/>
      <c r="AC237" s="281"/>
      <c r="AD237" s="281"/>
      <c r="AE237" s="281">
        <v>5.4412788228911596E-3</v>
      </c>
      <c r="AF237" s="281">
        <v>1.15110189630191E-2</v>
      </c>
      <c r="AG237" s="282"/>
      <c r="AH237" s="281"/>
      <c r="AI237" s="281">
        <v>-4.8734965366215598E-2</v>
      </c>
      <c r="AJ237" s="482"/>
      <c r="AK237" s="486">
        <v>86534318893.660004</v>
      </c>
      <c r="AL237" s="281">
        <v>-1.06230236219881E-2</v>
      </c>
      <c r="AM237" s="281"/>
      <c r="AN237" s="281"/>
      <c r="AO237" s="281">
        <v>-1.9360692428848001E-2</v>
      </c>
      <c r="AP237" s="281">
        <v>4.08373435323694E-3</v>
      </c>
      <c r="AQ237" s="281"/>
      <c r="AR237" s="281"/>
      <c r="AS237" s="281">
        <v>4.3444240797918098E-3</v>
      </c>
      <c r="AT237" s="281">
        <v>-2.5639291971044299E-2</v>
      </c>
      <c r="AU237" s="281"/>
      <c r="AV237" s="281">
        <v>-4.57198260319336E-2</v>
      </c>
      <c r="AW237" s="281"/>
      <c r="AX237" s="281"/>
      <c r="AY237" s="281"/>
      <c r="AZ237" s="281"/>
      <c r="BA237" s="281"/>
      <c r="BB237" s="281">
        <v>1.7661965466882301E-3</v>
      </c>
      <c r="BC237" s="281">
        <v>-6.9592921456289702E-2</v>
      </c>
      <c r="BD237" s="281"/>
      <c r="BE237" s="281"/>
      <c r="BF237" s="281"/>
      <c r="BG237" s="281"/>
      <c r="BH237" s="281"/>
      <c r="BI237" s="281"/>
      <c r="BJ237" s="281"/>
      <c r="BK237" s="281">
        <v>5.3763109128034704E-3</v>
      </c>
      <c r="BL237" s="281">
        <v>1.18700623190004E-2</v>
      </c>
      <c r="BM237" s="282"/>
      <c r="BN237" s="282"/>
      <c r="BO237" s="281">
        <v>-5.2346548224485798E-2</v>
      </c>
    </row>
    <row r="238" spans="2:67" s="255" customFormat="1" ht="15" customHeight="1">
      <c r="B238" s="1253" t="s">
        <v>21</v>
      </c>
      <c r="C238" s="338" t="s">
        <v>527</v>
      </c>
      <c r="D238" s="402"/>
      <c r="E238" s="474">
        <v>204064050332.47</v>
      </c>
      <c r="F238" s="475"/>
      <c r="G238" s="475">
        <v>-5.3080984925821901E-3</v>
      </c>
      <c r="H238" s="910"/>
      <c r="I238" s="910">
        <v>-8.8334446489871394E-3</v>
      </c>
      <c r="J238" s="910"/>
      <c r="K238" s="475"/>
      <c r="L238" s="475"/>
      <c r="M238" s="475">
        <v>5.8367043747758196E-3</v>
      </c>
      <c r="N238" s="475">
        <v>-8.3048387667934397E-3</v>
      </c>
      <c r="O238" s="475"/>
      <c r="P238" s="475">
        <v>-5.4772422542431198E-2</v>
      </c>
      <c r="Q238" s="475"/>
      <c r="R238" s="475"/>
      <c r="S238" s="475"/>
      <c r="T238" s="475"/>
      <c r="U238" s="475"/>
      <c r="V238" s="475">
        <v>3.8676443648654598E-3</v>
      </c>
      <c r="W238" s="475">
        <v>-5.9209616944359098E-2</v>
      </c>
      <c r="X238" s="475"/>
      <c r="Y238" s="475"/>
      <c r="Z238" s="475"/>
      <c r="AA238" s="475"/>
      <c r="AB238" s="475"/>
      <c r="AC238" s="475"/>
      <c r="AD238" s="475"/>
      <c r="AE238" s="475">
        <v>2.31229279302862E-2</v>
      </c>
      <c r="AF238" s="475">
        <v>2.1966074846093399E-2</v>
      </c>
      <c r="AG238" s="475"/>
      <c r="AH238" s="475"/>
      <c r="AI238" s="475">
        <v>-1.41206141679795E-2</v>
      </c>
      <c r="AJ238" s="482"/>
      <c r="AK238" s="487">
        <v>202892772198.56</v>
      </c>
      <c r="AL238" s="475">
        <v>-5.3387415738000701E-3</v>
      </c>
      <c r="AM238" s="475"/>
      <c r="AN238" s="475"/>
      <c r="AO238" s="475">
        <v>-1.4978121567267799E-2</v>
      </c>
      <c r="AP238" s="475">
        <v>2.6530373820966499E-3</v>
      </c>
      <c r="AQ238" s="475"/>
      <c r="AR238" s="475"/>
      <c r="AS238" s="475">
        <v>8.5234364229475196E-3</v>
      </c>
      <c r="AT238" s="475">
        <v>-1.17934267181203E-2</v>
      </c>
      <c r="AU238" s="475"/>
      <c r="AV238" s="475">
        <v>-5.50886178418993E-2</v>
      </c>
      <c r="AW238" s="475"/>
      <c r="AX238" s="475"/>
      <c r="AY238" s="475"/>
      <c r="AZ238" s="475"/>
      <c r="BA238" s="475"/>
      <c r="BB238" s="475">
        <v>3.8899718594588798E-3</v>
      </c>
      <c r="BC238" s="475">
        <v>-6.2992072700560703E-2</v>
      </c>
      <c r="BD238" s="475"/>
      <c r="BE238" s="475"/>
      <c r="BF238" s="475"/>
      <c r="BG238" s="475"/>
      <c r="BH238" s="475"/>
      <c r="BI238" s="475"/>
      <c r="BJ238" s="475"/>
      <c r="BK238" s="475">
        <v>2.32564141042058E-2</v>
      </c>
      <c r="BL238" s="475">
        <v>2.2092882631685101E-2</v>
      </c>
      <c r="BM238" s="477"/>
      <c r="BN238" s="477"/>
      <c r="BO238" s="475">
        <v>-1.7642775964669899E-2</v>
      </c>
    </row>
    <row r="239" spans="2:67" s="255" customFormat="1" ht="15" customHeight="1">
      <c r="B239" s="1251" t="s">
        <v>717</v>
      </c>
      <c r="C239" s="262" t="s">
        <v>488</v>
      </c>
      <c r="D239" s="402"/>
      <c r="E239" s="660"/>
      <c r="F239" s="658"/>
      <c r="G239" s="658"/>
      <c r="H239" s="700"/>
      <c r="I239" s="700"/>
      <c r="J239" s="700"/>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471"/>
      <c r="AK239" s="658"/>
      <c r="AL239" s="658"/>
      <c r="AM239" s="658"/>
      <c r="AN239" s="658"/>
      <c r="AO239" s="658"/>
      <c r="AP239" s="658"/>
      <c r="AQ239" s="658"/>
      <c r="AR239" s="658"/>
      <c r="AS239" s="658"/>
      <c r="AT239" s="658"/>
      <c r="AU239" s="658"/>
      <c r="AV239" s="664"/>
      <c r="AW239" s="664"/>
      <c r="AX239" s="664"/>
      <c r="AY239" s="664"/>
      <c r="AZ239" s="664"/>
      <c r="BA239" s="664"/>
      <c r="BB239" s="658"/>
      <c r="BC239" s="658"/>
      <c r="BD239" s="658"/>
      <c r="BE239" s="658"/>
      <c r="BF239" s="658"/>
      <c r="BG239" s="658"/>
      <c r="BH239" s="658"/>
      <c r="BI239" s="658"/>
      <c r="BJ239" s="658"/>
      <c r="BK239" s="658"/>
      <c r="BL239" s="658"/>
      <c r="BM239" s="658"/>
      <c r="BN239" s="658"/>
      <c r="BO239" s="658"/>
    </row>
    <row r="240" spans="2:67" s="255" customFormat="1" ht="15" customHeight="1">
      <c r="B240" s="1252"/>
      <c r="C240" s="262" t="s">
        <v>489</v>
      </c>
      <c r="D240" s="402"/>
      <c r="E240" s="660"/>
      <c r="F240" s="658"/>
      <c r="G240" s="658"/>
      <c r="H240" s="700"/>
      <c r="I240" s="700"/>
      <c r="J240" s="700"/>
      <c r="K240" s="658"/>
      <c r="L240" s="658"/>
      <c r="M240" s="658"/>
      <c r="N240" s="658"/>
      <c r="O240" s="658"/>
      <c r="P240" s="658"/>
      <c r="Q240" s="658"/>
      <c r="R240" s="658"/>
      <c r="S240" s="658"/>
      <c r="T240" s="658"/>
      <c r="U240" s="658"/>
      <c r="V240" s="658"/>
      <c r="W240" s="658"/>
      <c r="X240" s="658"/>
      <c r="Y240" s="658"/>
      <c r="Z240" s="658"/>
      <c r="AA240" s="658"/>
      <c r="AB240" s="658"/>
      <c r="AC240" s="658"/>
      <c r="AD240" s="658"/>
      <c r="AE240" s="658"/>
      <c r="AF240" s="658"/>
      <c r="AG240" s="658"/>
      <c r="AH240" s="658"/>
      <c r="AI240" s="658"/>
      <c r="AJ240" s="471"/>
      <c r="AK240" s="658"/>
      <c r="AL240" s="658"/>
      <c r="AM240" s="658"/>
      <c r="AN240" s="658"/>
      <c r="AO240" s="658"/>
      <c r="AP240" s="658"/>
      <c r="AQ240" s="658"/>
      <c r="AR240" s="658"/>
      <c r="AS240" s="658"/>
      <c r="AT240" s="658"/>
      <c r="AU240" s="658"/>
      <c r="AV240" s="664"/>
      <c r="AW240" s="664"/>
      <c r="AX240" s="664"/>
      <c r="AY240" s="664"/>
      <c r="AZ240" s="664"/>
      <c r="BA240" s="664"/>
      <c r="BB240" s="658"/>
      <c r="BC240" s="658"/>
      <c r="BD240" s="658"/>
      <c r="BE240" s="658"/>
      <c r="BF240" s="658"/>
      <c r="BG240" s="658"/>
      <c r="BH240" s="658"/>
      <c r="BI240" s="658"/>
      <c r="BJ240" s="658"/>
      <c r="BK240" s="658"/>
      <c r="BL240" s="658"/>
      <c r="BM240" s="658"/>
      <c r="BN240" s="658"/>
      <c r="BO240" s="658"/>
    </row>
    <row r="241" spans="2:67" s="255" customFormat="1" ht="15" customHeight="1">
      <c r="B241" s="1252"/>
      <c r="C241" s="262" t="s">
        <v>490</v>
      </c>
      <c r="D241" s="402"/>
      <c r="E241" s="660"/>
      <c r="F241" s="658"/>
      <c r="G241" s="658"/>
      <c r="H241" s="700"/>
      <c r="I241" s="700"/>
      <c r="J241" s="700"/>
      <c r="K241" s="658"/>
      <c r="L241" s="658"/>
      <c r="M241" s="658"/>
      <c r="N241" s="658"/>
      <c r="O241" s="658"/>
      <c r="P241" s="658"/>
      <c r="Q241" s="658"/>
      <c r="R241" s="658"/>
      <c r="S241" s="658"/>
      <c r="T241" s="658"/>
      <c r="U241" s="658"/>
      <c r="V241" s="658"/>
      <c r="W241" s="658"/>
      <c r="X241" s="658"/>
      <c r="Y241" s="658"/>
      <c r="Z241" s="658"/>
      <c r="AA241" s="658"/>
      <c r="AB241" s="658"/>
      <c r="AC241" s="658"/>
      <c r="AD241" s="658"/>
      <c r="AE241" s="658"/>
      <c r="AF241" s="658"/>
      <c r="AG241" s="658"/>
      <c r="AH241" s="658"/>
      <c r="AI241" s="658"/>
      <c r="AJ241" s="471"/>
      <c r="AK241" s="658"/>
      <c r="AL241" s="658"/>
      <c r="AM241" s="658"/>
      <c r="AN241" s="658"/>
      <c r="AO241" s="658"/>
      <c r="AP241" s="658"/>
      <c r="AQ241" s="658"/>
      <c r="AR241" s="658"/>
      <c r="AS241" s="658"/>
      <c r="AT241" s="658"/>
      <c r="AU241" s="658"/>
      <c r="AV241" s="664"/>
      <c r="AW241" s="664"/>
      <c r="AX241" s="664"/>
      <c r="AY241" s="664"/>
      <c r="AZ241" s="664"/>
      <c r="BA241" s="664"/>
      <c r="BB241" s="658"/>
      <c r="BC241" s="658"/>
      <c r="BD241" s="658"/>
      <c r="BE241" s="658"/>
      <c r="BF241" s="658"/>
      <c r="BG241" s="658"/>
      <c r="BH241" s="658"/>
      <c r="BI241" s="658"/>
      <c r="BJ241" s="658"/>
      <c r="BK241" s="658"/>
      <c r="BL241" s="658"/>
      <c r="BM241" s="658"/>
      <c r="BN241" s="658"/>
      <c r="BO241" s="658"/>
    </row>
    <row r="242" spans="2:67" s="255" customFormat="1" ht="15" customHeight="1">
      <c r="B242" s="1252"/>
      <c r="C242" s="262" t="s">
        <v>491</v>
      </c>
      <c r="D242" s="402"/>
      <c r="E242" s="660"/>
      <c r="F242" s="658"/>
      <c r="G242" s="658"/>
      <c r="H242" s="700"/>
      <c r="I242" s="700"/>
      <c r="J242" s="700"/>
      <c r="K242" s="658"/>
      <c r="L242" s="658"/>
      <c r="M242" s="658"/>
      <c r="N242" s="658"/>
      <c r="O242" s="658"/>
      <c r="P242" s="658"/>
      <c r="Q242" s="658"/>
      <c r="R242" s="658"/>
      <c r="S242" s="658"/>
      <c r="T242" s="658"/>
      <c r="U242" s="658"/>
      <c r="V242" s="658"/>
      <c r="W242" s="658"/>
      <c r="X242" s="658"/>
      <c r="Y242" s="658"/>
      <c r="Z242" s="658"/>
      <c r="AA242" s="658"/>
      <c r="AB242" s="658"/>
      <c r="AC242" s="658"/>
      <c r="AD242" s="658"/>
      <c r="AE242" s="658"/>
      <c r="AF242" s="658"/>
      <c r="AG242" s="658"/>
      <c r="AH242" s="658"/>
      <c r="AI242" s="658"/>
      <c r="AJ242" s="471"/>
      <c r="AK242" s="658"/>
      <c r="AL242" s="658"/>
      <c r="AM242" s="658"/>
      <c r="AN242" s="658"/>
      <c r="AO242" s="658"/>
      <c r="AP242" s="658"/>
      <c r="AQ242" s="658"/>
      <c r="AR242" s="658"/>
      <c r="AS242" s="658"/>
      <c r="AT242" s="658"/>
      <c r="AU242" s="658"/>
      <c r="AV242" s="664"/>
      <c r="AW242" s="664"/>
      <c r="AX242" s="664"/>
      <c r="AY242" s="664"/>
      <c r="AZ242" s="664"/>
      <c r="BA242" s="664"/>
      <c r="BB242" s="658"/>
      <c r="BC242" s="658"/>
      <c r="BD242" s="658"/>
      <c r="BE242" s="658"/>
      <c r="BF242" s="658"/>
      <c r="BG242" s="658"/>
      <c r="BH242" s="658"/>
      <c r="BI242" s="658"/>
      <c r="BJ242" s="658"/>
      <c r="BK242" s="658"/>
      <c r="BL242" s="658"/>
      <c r="BM242" s="658"/>
      <c r="BN242" s="658"/>
      <c r="BO242" s="658"/>
    </row>
    <row r="243" spans="2:67" s="255" customFormat="1" ht="15" customHeight="1">
      <c r="B243" s="1252"/>
      <c r="C243" s="262" t="s">
        <v>492</v>
      </c>
      <c r="D243" s="402"/>
      <c r="E243" s="660"/>
      <c r="F243" s="658"/>
      <c r="G243" s="658"/>
      <c r="H243" s="700"/>
      <c r="I243" s="700"/>
      <c r="J243" s="700"/>
      <c r="K243" s="658"/>
      <c r="L243" s="658"/>
      <c r="M243" s="658"/>
      <c r="N243" s="658"/>
      <c r="O243" s="658"/>
      <c r="P243" s="658"/>
      <c r="Q243" s="658"/>
      <c r="R243" s="658"/>
      <c r="S243" s="658"/>
      <c r="T243" s="658"/>
      <c r="U243" s="658"/>
      <c r="V243" s="658"/>
      <c r="W243" s="658"/>
      <c r="X243" s="658"/>
      <c r="Y243" s="658"/>
      <c r="Z243" s="658"/>
      <c r="AA243" s="658"/>
      <c r="AB243" s="658"/>
      <c r="AC243" s="658"/>
      <c r="AD243" s="658"/>
      <c r="AE243" s="658"/>
      <c r="AF243" s="658"/>
      <c r="AG243" s="658"/>
      <c r="AH243" s="658"/>
      <c r="AI243" s="658"/>
      <c r="AJ243" s="471"/>
      <c r="AK243" s="658"/>
      <c r="AL243" s="658"/>
      <c r="AM243" s="658"/>
      <c r="AN243" s="658"/>
      <c r="AO243" s="658"/>
      <c r="AP243" s="658"/>
      <c r="AQ243" s="658"/>
      <c r="AR243" s="658"/>
      <c r="AS243" s="658"/>
      <c r="AT243" s="658"/>
      <c r="AU243" s="658"/>
      <c r="AV243" s="664"/>
      <c r="AW243" s="664"/>
      <c r="AX243" s="664"/>
      <c r="AY243" s="664"/>
      <c r="AZ243" s="664"/>
      <c r="BA243" s="664"/>
      <c r="BB243" s="658"/>
      <c r="BC243" s="658"/>
      <c r="BD243" s="658"/>
      <c r="BE243" s="658"/>
      <c r="BF243" s="658"/>
      <c r="BG243" s="658"/>
      <c r="BH243" s="658"/>
      <c r="BI243" s="658"/>
      <c r="BJ243" s="658"/>
      <c r="BK243" s="658"/>
      <c r="BL243" s="658"/>
      <c r="BM243" s="658"/>
      <c r="BN243" s="658"/>
      <c r="BO243" s="658"/>
    </row>
    <row r="244" spans="2:67" s="255" customFormat="1" ht="15" customHeight="1">
      <c r="B244" s="1252"/>
      <c r="C244" s="262" t="s">
        <v>493</v>
      </c>
      <c r="D244" s="402"/>
      <c r="E244" s="660"/>
      <c r="F244" s="658"/>
      <c r="G244" s="658"/>
      <c r="H244" s="700"/>
      <c r="I244" s="700"/>
      <c r="J244" s="700"/>
      <c r="K244" s="658"/>
      <c r="L244" s="658"/>
      <c r="M244" s="658"/>
      <c r="N244" s="658"/>
      <c r="O244" s="658"/>
      <c r="P244" s="658"/>
      <c r="Q244" s="658"/>
      <c r="R244" s="658"/>
      <c r="S244" s="658"/>
      <c r="T244" s="658"/>
      <c r="U244" s="658"/>
      <c r="V244" s="658"/>
      <c r="W244" s="658"/>
      <c r="X244" s="658"/>
      <c r="Y244" s="658"/>
      <c r="Z244" s="658"/>
      <c r="AA244" s="658"/>
      <c r="AB244" s="658"/>
      <c r="AC244" s="658"/>
      <c r="AD244" s="658"/>
      <c r="AE244" s="658"/>
      <c r="AF244" s="658"/>
      <c r="AG244" s="658"/>
      <c r="AH244" s="658"/>
      <c r="AI244" s="658"/>
      <c r="AJ244" s="471"/>
      <c r="AK244" s="658"/>
      <c r="AL244" s="658"/>
      <c r="AM244" s="658"/>
      <c r="AN244" s="658"/>
      <c r="AO244" s="658"/>
      <c r="AP244" s="658"/>
      <c r="AQ244" s="658"/>
      <c r="AR244" s="658"/>
      <c r="AS244" s="658"/>
      <c r="AT244" s="658"/>
      <c r="AU244" s="658"/>
      <c r="AV244" s="664"/>
      <c r="AW244" s="664"/>
      <c r="AX244" s="664"/>
      <c r="AY244" s="664"/>
      <c r="AZ244" s="664"/>
      <c r="BA244" s="664"/>
      <c r="BB244" s="658"/>
      <c r="BC244" s="658"/>
      <c r="BD244" s="658"/>
      <c r="BE244" s="658"/>
      <c r="BF244" s="658"/>
      <c r="BG244" s="658"/>
      <c r="BH244" s="658"/>
      <c r="BI244" s="658"/>
      <c r="BJ244" s="658"/>
      <c r="BK244" s="658"/>
      <c r="BL244" s="658"/>
      <c r="BM244" s="658"/>
      <c r="BN244" s="658"/>
      <c r="BO244" s="658"/>
    </row>
    <row r="245" spans="2:67" s="255" customFormat="1" ht="15" customHeight="1">
      <c r="B245" s="1252"/>
      <c r="C245" s="262" t="s">
        <v>494</v>
      </c>
      <c r="D245" s="402"/>
      <c r="E245" s="660"/>
      <c r="F245" s="658"/>
      <c r="G245" s="658"/>
      <c r="H245" s="700"/>
      <c r="I245" s="700"/>
      <c r="J245" s="700"/>
      <c r="K245" s="658"/>
      <c r="L245" s="658"/>
      <c r="M245" s="658"/>
      <c r="N245" s="658"/>
      <c r="O245" s="658"/>
      <c r="P245" s="658"/>
      <c r="Q245" s="658"/>
      <c r="R245" s="658"/>
      <c r="S245" s="658"/>
      <c r="T245" s="658"/>
      <c r="U245" s="658"/>
      <c r="V245" s="658"/>
      <c r="W245" s="658"/>
      <c r="X245" s="658"/>
      <c r="Y245" s="658"/>
      <c r="Z245" s="658"/>
      <c r="AA245" s="658"/>
      <c r="AB245" s="658"/>
      <c r="AC245" s="658"/>
      <c r="AD245" s="658"/>
      <c r="AE245" s="658"/>
      <c r="AF245" s="658"/>
      <c r="AG245" s="658"/>
      <c r="AH245" s="658"/>
      <c r="AI245" s="658"/>
      <c r="AJ245" s="471"/>
      <c r="AK245" s="658"/>
      <c r="AL245" s="658"/>
      <c r="AM245" s="658"/>
      <c r="AN245" s="658"/>
      <c r="AO245" s="658"/>
      <c r="AP245" s="658"/>
      <c r="AQ245" s="658"/>
      <c r="AR245" s="658"/>
      <c r="AS245" s="658"/>
      <c r="AT245" s="658"/>
      <c r="AU245" s="658"/>
      <c r="AV245" s="664"/>
      <c r="AW245" s="664"/>
      <c r="AX245" s="664"/>
      <c r="AY245" s="664"/>
      <c r="AZ245" s="664"/>
      <c r="BA245" s="664"/>
      <c r="BB245" s="658"/>
      <c r="BC245" s="658"/>
      <c r="BD245" s="658"/>
      <c r="BE245" s="658"/>
      <c r="BF245" s="658"/>
      <c r="BG245" s="658"/>
      <c r="BH245" s="658"/>
      <c r="BI245" s="658"/>
      <c r="BJ245" s="658"/>
      <c r="BK245" s="658"/>
      <c r="BL245" s="658"/>
      <c r="BM245" s="658"/>
      <c r="BN245" s="658"/>
      <c r="BO245" s="658"/>
    </row>
    <row r="246" spans="2:67" s="255" customFormat="1" ht="15" customHeight="1">
      <c r="B246" s="1252"/>
      <c r="C246" s="262" t="s">
        <v>495</v>
      </c>
      <c r="D246" s="402"/>
      <c r="E246" s="660"/>
      <c r="F246" s="658"/>
      <c r="G246" s="658"/>
      <c r="H246" s="700"/>
      <c r="I246" s="700"/>
      <c r="J246" s="700"/>
      <c r="K246" s="658"/>
      <c r="L246" s="658"/>
      <c r="M246" s="658"/>
      <c r="N246" s="658"/>
      <c r="O246" s="658"/>
      <c r="P246" s="658"/>
      <c r="Q246" s="658"/>
      <c r="R246" s="658"/>
      <c r="S246" s="658"/>
      <c r="T246" s="658"/>
      <c r="U246" s="658"/>
      <c r="V246" s="658"/>
      <c r="W246" s="658"/>
      <c r="X246" s="658"/>
      <c r="Y246" s="658"/>
      <c r="Z246" s="658"/>
      <c r="AA246" s="658"/>
      <c r="AB246" s="658"/>
      <c r="AC246" s="658"/>
      <c r="AD246" s="658"/>
      <c r="AE246" s="658"/>
      <c r="AF246" s="658"/>
      <c r="AG246" s="658"/>
      <c r="AH246" s="658"/>
      <c r="AI246" s="658"/>
      <c r="AJ246" s="471"/>
      <c r="AK246" s="658"/>
      <c r="AL246" s="658"/>
      <c r="AM246" s="658"/>
      <c r="AN246" s="658"/>
      <c r="AO246" s="658"/>
      <c r="AP246" s="658"/>
      <c r="AQ246" s="658"/>
      <c r="AR246" s="658"/>
      <c r="AS246" s="658"/>
      <c r="AT246" s="658"/>
      <c r="AU246" s="658"/>
      <c r="AV246" s="664"/>
      <c r="AW246" s="664"/>
      <c r="AX246" s="664"/>
      <c r="AY246" s="664"/>
      <c r="AZ246" s="664"/>
      <c r="BA246" s="664"/>
      <c r="BB246" s="658"/>
      <c r="BC246" s="658"/>
      <c r="BD246" s="658"/>
      <c r="BE246" s="658"/>
      <c r="BF246" s="658"/>
      <c r="BG246" s="658"/>
      <c r="BH246" s="658"/>
      <c r="BI246" s="658"/>
      <c r="BJ246" s="658"/>
      <c r="BK246" s="658"/>
      <c r="BL246" s="658"/>
      <c r="BM246" s="658"/>
      <c r="BN246" s="658"/>
      <c r="BO246" s="658"/>
    </row>
    <row r="247" spans="2:67" s="255" customFormat="1" ht="15" customHeight="1">
      <c r="B247" s="1252"/>
      <c r="C247" s="262" t="s">
        <v>496</v>
      </c>
      <c r="D247" s="402"/>
      <c r="E247" s="660"/>
      <c r="F247" s="658"/>
      <c r="G247" s="658"/>
      <c r="H247" s="700"/>
      <c r="I247" s="700"/>
      <c r="J247" s="700"/>
      <c r="K247" s="658"/>
      <c r="L247" s="658"/>
      <c r="M247" s="658"/>
      <c r="N247" s="658"/>
      <c r="O247" s="658"/>
      <c r="P247" s="658"/>
      <c r="Q247" s="658"/>
      <c r="R247" s="658"/>
      <c r="S247" s="658"/>
      <c r="T247" s="658"/>
      <c r="U247" s="658"/>
      <c r="V247" s="658"/>
      <c r="W247" s="658"/>
      <c r="X247" s="658"/>
      <c r="Y247" s="658"/>
      <c r="Z247" s="658"/>
      <c r="AA247" s="658"/>
      <c r="AB247" s="658"/>
      <c r="AC247" s="658"/>
      <c r="AD247" s="658"/>
      <c r="AE247" s="658"/>
      <c r="AF247" s="658"/>
      <c r="AG247" s="658"/>
      <c r="AH247" s="658"/>
      <c r="AI247" s="658"/>
      <c r="AJ247" s="471"/>
      <c r="AK247" s="658"/>
      <c r="AL247" s="658"/>
      <c r="AM247" s="658"/>
      <c r="AN247" s="658"/>
      <c r="AO247" s="658"/>
      <c r="AP247" s="658"/>
      <c r="AQ247" s="658"/>
      <c r="AR247" s="658"/>
      <c r="AS247" s="658"/>
      <c r="AT247" s="658"/>
      <c r="AU247" s="658"/>
      <c r="AV247" s="664"/>
      <c r="AW247" s="664"/>
      <c r="AX247" s="664"/>
      <c r="AY247" s="664"/>
      <c r="AZ247" s="664"/>
      <c r="BA247" s="664"/>
      <c r="BB247" s="658"/>
      <c r="BC247" s="658"/>
      <c r="BD247" s="658"/>
      <c r="BE247" s="658"/>
      <c r="BF247" s="658"/>
      <c r="BG247" s="658"/>
      <c r="BH247" s="658"/>
      <c r="BI247" s="658"/>
      <c r="BJ247" s="658"/>
      <c r="BK247" s="658"/>
      <c r="BL247" s="658"/>
      <c r="BM247" s="658"/>
      <c r="BN247" s="658"/>
      <c r="BO247" s="658"/>
    </row>
    <row r="248" spans="2:67" s="255" customFormat="1" ht="15" customHeight="1">
      <c r="B248" s="1252"/>
      <c r="C248" s="262" t="s">
        <v>497</v>
      </c>
      <c r="D248" s="402"/>
      <c r="E248" s="660"/>
      <c r="F248" s="658"/>
      <c r="G248" s="658"/>
      <c r="H248" s="700"/>
      <c r="I248" s="700"/>
      <c r="J248" s="700"/>
      <c r="K248" s="658"/>
      <c r="L248" s="658"/>
      <c r="M248" s="658"/>
      <c r="N248" s="658"/>
      <c r="O248" s="658"/>
      <c r="P248" s="658"/>
      <c r="Q248" s="658"/>
      <c r="R248" s="658"/>
      <c r="S248" s="658"/>
      <c r="T248" s="658"/>
      <c r="U248" s="658"/>
      <c r="V248" s="658"/>
      <c r="W248" s="658"/>
      <c r="X248" s="658"/>
      <c r="Y248" s="658"/>
      <c r="Z248" s="658"/>
      <c r="AA248" s="658"/>
      <c r="AB248" s="658"/>
      <c r="AC248" s="658"/>
      <c r="AD248" s="658"/>
      <c r="AE248" s="658"/>
      <c r="AF248" s="658"/>
      <c r="AG248" s="658"/>
      <c r="AH248" s="658"/>
      <c r="AI248" s="658"/>
      <c r="AJ248" s="471"/>
      <c r="AK248" s="658"/>
      <c r="AL248" s="658"/>
      <c r="AM248" s="658"/>
      <c r="AN248" s="658"/>
      <c r="AO248" s="658"/>
      <c r="AP248" s="658"/>
      <c r="AQ248" s="658"/>
      <c r="AR248" s="658"/>
      <c r="AS248" s="658"/>
      <c r="AT248" s="658"/>
      <c r="AU248" s="658"/>
      <c r="AV248" s="664"/>
      <c r="AW248" s="664"/>
      <c r="AX248" s="664"/>
      <c r="AY248" s="664"/>
      <c r="AZ248" s="664"/>
      <c r="BA248" s="664"/>
      <c r="BB248" s="658"/>
      <c r="BC248" s="658"/>
      <c r="BD248" s="658"/>
      <c r="BE248" s="658"/>
      <c r="BF248" s="658"/>
      <c r="BG248" s="658"/>
      <c r="BH248" s="658"/>
      <c r="BI248" s="658"/>
      <c r="BJ248" s="658"/>
      <c r="BK248" s="658"/>
      <c r="BL248" s="658"/>
      <c r="BM248" s="658"/>
      <c r="BN248" s="658"/>
      <c r="BO248" s="658"/>
    </row>
    <row r="249" spans="2:67" s="255" customFormat="1" ht="15" customHeight="1">
      <c r="B249" s="1253"/>
      <c r="C249" s="338" t="s">
        <v>527</v>
      </c>
      <c r="D249" s="402"/>
      <c r="E249" s="661"/>
      <c r="F249" s="662"/>
      <c r="G249" s="662"/>
      <c r="H249" s="908"/>
      <c r="I249" s="908"/>
      <c r="J249" s="908"/>
      <c r="K249" s="662"/>
      <c r="L249" s="662"/>
      <c r="M249" s="662"/>
      <c r="N249" s="662"/>
      <c r="O249" s="662"/>
      <c r="P249" s="662"/>
      <c r="Q249" s="662"/>
      <c r="R249" s="662"/>
      <c r="S249" s="662"/>
      <c r="T249" s="662"/>
      <c r="U249" s="662"/>
      <c r="V249" s="662"/>
      <c r="W249" s="662"/>
      <c r="X249" s="662"/>
      <c r="Y249" s="662"/>
      <c r="Z249" s="662"/>
      <c r="AA249" s="662"/>
      <c r="AB249" s="662"/>
      <c r="AC249" s="662"/>
      <c r="AD249" s="662"/>
      <c r="AE249" s="662"/>
      <c r="AF249" s="662"/>
      <c r="AG249" s="662"/>
      <c r="AH249" s="662"/>
      <c r="AI249" s="662"/>
      <c r="AJ249" s="471"/>
      <c r="AK249" s="663"/>
      <c r="AL249" s="662"/>
      <c r="AM249" s="662"/>
      <c r="AN249" s="662"/>
      <c r="AO249" s="662"/>
      <c r="AP249" s="662"/>
      <c r="AQ249" s="662"/>
      <c r="AR249" s="662"/>
      <c r="AS249" s="662"/>
      <c r="AT249" s="662"/>
      <c r="AU249" s="662"/>
      <c r="AV249" s="662"/>
      <c r="AW249" s="662"/>
      <c r="AX249" s="662"/>
      <c r="AY249" s="662"/>
      <c r="AZ249" s="662"/>
      <c r="BA249" s="662"/>
      <c r="BB249" s="662"/>
      <c r="BC249" s="662"/>
      <c r="BD249" s="662"/>
      <c r="BE249" s="662"/>
      <c r="BF249" s="662"/>
      <c r="BG249" s="662"/>
      <c r="BH249" s="662"/>
      <c r="BI249" s="662"/>
      <c r="BJ249" s="662"/>
      <c r="BK249" s="662"/>
      <c r="BL249" s="662"/>
      <c r="BM249" s="662"/>
      <c r="BN249" s="665"/>
      <c r="BO249" s="662"/>
    </row>
    <row r="250" spans="2:67" s="255" customFormat="1" ht="15" customHeight="1">
      <c r="B250" s="1252" t="s">
        <v>22</v>
      </c>
      <c r="C250" s="565" t="s">
        <v>488</v>
      </c>
      <c r="D250" s="402"/>
      <c r="E250" s="478">
        <v>2094853068</v>
      </c>
      <c r="F250" s="479"/>
      <c r="G250" s="479">
        <v>0</v>
      </c>
      <c r="H250" s="479"/>
      <c r="I250" s="913">
        <v>-9.2598379792429395E-5</v>
      </c>
      <c r="J250" s="913"/>
      <c r="K250" s="479"/>
      <c r="L250" s="479"/>
      <c r="M250" s="479">
        <v>0.13285880344138801</v>
      </c>
      <c r="N250" s="479">
        <v>0.13276619933327</v>
      </c>
      <c r="O250" s="479"/>
      <c r="P250" s="479">
        <v>-2.7852636011224102E-2</v>
      </c>
      <c r="Q250" s="479"/>
      <c r="R250" s="479"/>
      <c r="S250" s="479"/>
      <c r="T250" s="479"/>
      <c r="U250" s="479"/>
      <c r="V250" s="479">
        <v>7.5735564667297204E-3</v>
      </c>
      <c r="W250" s="479">
        <v>0.11248711406045001</v>
      </c>
      <c r="X250" s="479"/>
      <c r="Y250" s="479"/>
      <c r="Z250" s="479"/>
      <c r="AA250" s="479"/>
      <c r="AB250" s="479"/>
      <c r="AC250" s="479"/>
      <c r="AD250" s="479"/>
      <c r="AE250" s="479">
        <v>0.235188210345643</v>
      </c>
      <c r="AF250" s="479">
        <v>7.3479561097313198E-2</v>
      </c>
      <c r="AG250" s="479"/>
      <c r="AH250" s="479"/>
      <c r="AI250" s="479">
        <v>0.42115486831843102</v>
      </c>
      <c r="AJ250" s="482"/>
      <c r="AK250" s="566">
        <v>2054348820</v>
      </c>
      <c r="AL250" s="479">
        <v>0</v>
      </c>
      <c r="AM250" s="479"/>
      <c r="AN250" s="479"/>
      <c r="AO250" s="479">
        <v>-1.32199555088215E-4</v>
      </c>
      <c r="AP250" s="479">
        <v>0.195077424095875</v>
      </c>
      <c r="AQ250" s="479"/>
      <c r="AR250" s="479"/>
      <c r="AS250" s="479">
        <v>0.32850401909837301</v>
      </c>
      <c r="AT250" s="479">
        <v>0.32837181954328498</v>
      </c>
      <c r="AU250" s="479"/>
      <c r="AV250" s="479">
        <v>-4.8606608102707699E-2</v>
      </c>
      <c r="AW250" s="479"/>
      <c r="AX250" s="479"/>
      <c r="AY250" s="479"/>
      <c r="AZ250" s="479"/>
      <c r="BA250" s="479"/>
      <c r="BB250" s="479">
        <v>8.0544004206646903E-3</v>
      </c>
      <c r="BC250" s="479">
        <v>0.287819611861242</v>
      </c>
      <c r="BD250" s="479"/>
      <c r="BE250" s="479"/>
      <c r="BF250" s="479"/>
      <c r="BG250" s="479"/>
      <c r="BH250" s="479"/>
      <c r="BI250" s="479"/>
      <c r="BJ250" s="479"/>
      <c r="BK250" s="479">
        <v>0.24367538712340001</v>
      </c>
      <c r="BL250" s="479">
        <v>7.4072295083753098E-2</v>
      </c>
      <c r="BM250" s="567"/>
      <c r="BN250" s="567"/>
      <c r="BO250" s="479">
        <v>0.60556726486206003</v>
      </c>
    </row>
    <row r="251" spans="2:67" s="255" customFormat="1" ht="15" customHeight="1">
      <c r="B251" s="1257" t="s">
        <v>22</v>
      </c>
      <c r="C251" s="565" t="s">
        <v>489</v>
      </c>
      <c r="D251" s="402"/>
      <c r="E251" s="478">
        <v>4966688220</v>
      </c>
      <c r="F251" s="479"/>
      <c r="G251" s="479">
        <v>0</v>
      </c>
      <c r="H251" s="479"/>
      <c r="I251" s="913">
        <v>-2.55847748784199E-4</v>
      </c>
      <c r="J251" s="913"/>
      <c r="K251" s="479"/>
      <c r="L251" s="479"/>
      <c r="M251" s="479">
        <v>5.1973102511355097E-2</v>
      </c>
      <c r="N251" s="479">
        <v>5.1717254762571101E-2</v>
      </c>
      <c r="O251" s="479"/>
      <c r="P251" s="479">
        <v>-3.2040257199796598E-2</v>
      </c>
      <c r="Q251" s="479"/>
      <c r="R251" s="479"/>
      <c r="S251" s="479"/>
      <c r="T251" s="479"/>
      <c r="U251" s="479"/>
      <c r="V251" s="479">
        <v>2.7842593268316701E-3</v>
      </c>
      <c r="W251" s="479">
        <v>2.2461256889606099E-2</v>
      </c>
      <c r="X251" s="479"/>
      <c r="Y251" s="479"/>
      <c r="Z251" s="479"/>
      <c r="AA251" s="479"/>
      <c r="AB251" s="479"/>
      <c r="AC251" s="479"/>
      <c r="AD251" s="479"/>
      <c r="AE251" s="479">
        <v>9.8499124231317306E-2</v>
      </c>
      <c r="AF251" s="479">
        <v>3.3792548387504798E-2</v>
      </c>
      <c r="AG251" s="479"/>
      <c r="AH251" s="479"/>
      <c r="AI251" s="479">
        <v>0.154752917427944</v>
      </c>
      <c r="AJ251" s="482"/>
      <c r="AK251" s="566">
        <v>4913622456</v>
      </c>
      <c r="AL251" s="479">
        <v>0</v>
      </c>
      <c r="AM251" s="479"/>
      <c r="AN251" s="479"/>
      <c r="AO251" s="479">
        <v>-3.3458492481295399E-4</v>
      </c>
      <c r="AP251" s="479">
        <v>3.1029314393869301E-2</v>
      </c>
      <c r="AQ251" s="479"/>
      <c r="AR251" s="479"/>
      <c r="AS251" s="479">
        <v>8.4538248455123102E-2</v>
      </c>
      <c r="AT251" s="479">
        <v>8.4203668414690305E-2</v>
      </c>
      <c r="AU251" s="479"/>
      <c r="AV251" s="479">
        <v>-3.5874436340698798E-2</v>
      </c>
      <c r="AW251" s="479"/>
      <c r="AX251" s="479"/>
      <c r="AY251" s="479"/>
      <c r="AZ251" s="479"/>
      <c r="BA251" s="479"/>
      <c r="BB251" s="479">
        <v>2.9955097551353301E-3</v>
      </c>
      <c r="BC251" s="479">
        <v>5.1324741829126698E-2</v>
      </c>
      <c r="BD251" s="479"/>
      <c r="BE251" s="479"/>
      <c r="BF251" s="479"/>
      <c r="BG251" s="479"/>
      <c r="BH251" s="479"/>
      <c r="BI251" s="479"/>
      <c r="BJ251" s="479"/>
      <c r="BK251" s="479">
        <v>9.9478536736807802E-2</v>
      </c>
      <c r="BL251" s="479">
        <v>3.3975662862771601E-2</v>
      </c>
      <c r="BM251" s="567"/>
      <c r="BN251" s="567"/>
      <c r="BO251" s="479">
        <v>0.18477892921775599</v>
      </c>
    </row>
    <row r="252" spans="2:67" s="255" customFormat="1" ht="15" customHeight="1">
      <c r="B252" s="1257" t="s">
        <v>22</v>
      </c>
      <c r="C252" s="565" t="s">
        <v>490</v>
      </c>
      <c r="D252" s="402"/>
      <c r="E252" s="478">
        <v>7536048648</v>
      </c>
      <c r="F252" s="479"/>
      <c r="G252" s="479">
        <v>0</v>
      </c>
      <c r="H252" s="479"/>
      <c r="I252" s="913">
        <v>-5.9021593513471202E-4</v>
      </c>
      <c r="J252" s="913"/>
      <c r="K252" s="479"/>
      <c r="L252" s="479"/>
      <c r="M252" s="479">
        <v>3.2210929007792703E-2</v>
      </c>
      <c r="N252" s="479">
        <v>3.1620713072657999E-2</v>
      </c>
      <c r="O252" s="479"/>
      <c r="P252" s="479">
        <v>-3.6857174492061502E-2</v>
      </c>
      <c r="Q252" s="479"/>
      <c r="R252" s="479"/>
      <c r="S252" s="479"/>
      <c r="T252" s="479"/>
      <c r="U252" s="479"/>
      <c r="V252" s="479">
        <v>2.0793575959941199E-3</v>
      </c>
      <c r="W252" s="479">
        <v>-3.15710223106302E-3</v>
      </c>
      <c r="X252" s="479"/>
      <c r="Y252" s="479"/>
      <c r="Z252" s="479"/>
      <c r="AA252" s="479"/>
      <c r="AB252" s="479"/>
      <c r="AC252" s="479"/>
      <c r="AD252" s="479"/>
      <c r="AE252" s="479">
        <v>6.7476032567140104E-2</v>
      </c>
      <c r="AF252" s="479">
        <v>2.2539945259652701E-2</v>
      </c>
      <c r="AG252" s="479"/>
      <c r="AH252" s="479"/>
      <c r="AI252" s="479">
        <v>8.6858870818690606E-2</v>
      </c>
      <c r="AJ252" s="482"/>
      <c r="AK252" s="566">
        <v>7451240052</v>
      </c>
      <c r="AL252" s="479">
        <v>0</v>
      </c>
      <c r="AM252" s="479"/>
      <c r="AN252" s="479"/>
      <c r="AO252" s="479">
        <v>-8.5382298189310801E-4</v>
      </c>
      <c r="AP252" s="479">
        <v>1.12518769244988E-2</v>
      </c>
      <c r="AQ252" s="479"/>
      <c r="AR252" s="479"/>
      <c r="AS252" s="479">
        <v>4.3895988549209099E-2</v>
      </c>
      <c r="AT252" s="479">
        <v>4.3042165567315903E-2</v>
      </c>
      <c r="AU252" s="479"/>
      <c r="AV252" s="479">
        <v>-3.7986548550939102E-2</v>
      </c>
      <c r="AW252" s="479"/>
      <c r="AX252" s="479"/>
      <c r="AY252" s="479"/>
      <c r="AZ252" s="479"/>
      <c r="BA252" s="479"/>
      <c r="BB252" s="479">
        <v>2.0823105807516399E-3</v>
      </c>
      <c r="BC252" s="479">
        <v>7.1379275971283898E-3</v>
      </c>
      <c r="BD252" s="479"/>
      <c r="BE252" s="479"/>
      <c r="BF252" s="479"/>
      <c r="BG252" s="479"/>
      <c r="BH252" s="479"/>
      <c r="BI252" s="479"/>
      <c r="BJ252" s="479"/>
      <c r="BK252" s="479">
        <v>6.8474443507299296E-2</v>
      </c>
      <c r="BL252" s="479">
        <v>2.27467818533784E-2</v>
      </c>
      <c r="BM252" s="567"/>
      <c r="BN252" s="567"/>
      <c r="BO252" s="479">
        <v>9.8359149736865895E-2</v>
      </c>
    </row>
    <row r="253" spans="2:67" s="255" customFormat="1" ht="15" customHeight="1">
      <c r="B253" s="1257" t="s">
        <v>22</v>
      </c>
      <c r="C253" s="565" t="s">
        <v>491</v>
      </c>
      <c r="D253" s="402"/>
      <c r="E253" s="478">
        <v>10464116088</v>
      </c>
      <c r="F253" s="479"/>
      <c r="G253" s="479">
        <v>-2.2445851902326501E-4</v>
      </c>
      <c r="H253" s="479"/>
      <c r="I253" s="913">
        <v>-9.3217314467545695E-4</v>
      </c>
      <c r="J253" s="913"/>
      <c r="K253" s="479"/>
      <c r="L253" s="479"/>
      <c r="M253" s="479">
        <v>1.7343204382845E-2</v>
      </c>
      <c r="N253" s="479">
        <v>1.6186571572369898E-2</v>
      </c>
      <c r="O253" s="479"/>
      <c r="P253" s="479">
        <v>-4.8165142259648797E-2</v>
      </c>
      <c r="Q253" s="479"/>
      <c r="R253" s="479"/>
      <c r="S253" s="479"/>
      <c r="T253" s="479"/>
      <c r="U253" s="479"/>
      <c r="V253" s="479">
        <v>2.0314912240297E-3</v>
      </c>
      <c r="W253" s="479">
        <v>-2.99470794632491E-2</v>
      </c>
      <c r="X253" s="479"/>
      <c r="Y253" s="479"/>
      <c r="Z253" s="479"/>
      <c r="AA253" s="479"/>
      <c r="AB253" s="479"/>
      <c r="AC253" s="479"/>
      <c r="AD253" s="479"/>
      <c r="AE253" s="479">
        <v>4.5342183898753399E-2</v>
      </c>
      <c r="AF253" s="479">
        <v>1.5054586424232699E-2</v>
      </c>
      <c r="AG253" s="479"/>
      <c r="AH253" s="479"/>
      <c r="AI253" s="479">
        <v>3.044972067592E-2</v>
      </c>
      <c r="AJ253" s="482"/>
      <c r="AK253" s="566">
        <v>10377671424</v>
      </c>
      <c r="AL253" s="479">
        <v>-2.2632822952633899E-4</v>
      </c>
      <c r="AM253" s="479"/>
      <c r="AN253" s="479"/>
      <c r="AO253" s="479">
        <v>-1.2690800721963599E-3</v>
      </c>
      <c r="AP253" s="479">
        <v>8.3841039521430107E-3</v>
      </c>
      <c r="AQ253" s="479"/>
      <c r="AR253" s="479"/>
      <c r="AS253" s="479">
        <v>2.53088984290432E-2</v>
      </c>
      <c r="AT253" s="479">
        <v>2.3813490127320602E-2</v>
      </c>
      <c r="AU253" s="479"/>
      <c r="AV253" s="479">
        <v>-4.7939890913239198E-2</v>
      </c>
      <c r="AW253" s="479"/>
      <c r="AX253" s="479"/>
      <c r="AY253" s="479"/>
      <c r="AZ253" s="479"/>
      <c r="BA253" s="479"/>
      <c r="BB253" s="479">
        <v>1.9728367919465899E-3</v>
      </c>
      <c r="BC253" s="479">
        <v>-2.2153563993972201E-2</v>
      </c>
      <c r="BD253" s="479"/>
      <c r="BE253" s="479"/>
      <c r="BF253" s="479"/>
      <c r="BG253" s="479"/>
      <c r="BH253" s="479"/>
      <c r="BI253" s="479"/>
      <c r="BJ253" s="479"/>
      <c r="BK253" s="479">
        <v>4.5267189604171497E-2</v>
      </c>
      <c r="BL253" s="479">
        <v>1.52927127402564E-2</v>
      </c>
      <c r="BM253" s="567"/>
      <c r="BN253" s="567"/>
      <c r="BO253" s="479">
        <v>3.8406368415003798E-2</v>
      </c>
    </row>
    <row r="254" spans="2:67" s="255" customFormat="1" ht="15" customHeight="1">
      <c r="B254" s="1257" t="s">
        <v>22</v>
      </c>
      <c r="C254" s="565" t="s">
        <v>492</v>
      </c>
      <c r="D254" s="402"/>
      <c r="E254" s="478">
        <v>13624171068</v>
      </c>
      <c r="F254" s="479"/>
      <c r="G254" s="479">
        <v>0</v>
      </c>
      <c r="H254" s="479"/>
      <c r="I254" s="913">
        <v>-2.16618683461176E-3</v>
      </c>
      <c r="J254" s="913"/>
      <c r="K254" s="479"/>
      <c r="L254" s="479"/>
      <c r="M254" s="479">
        <v>1.5735086041566398E-2</v>
      </c>
      <c r="N254" s="479">
        <v>1.3568898326167001E-2</v>
      </c>
      <c r="O254" s="479"/>
      <c r="P254" s="479">
        <v>-5.66524847748631E-2</v>
      </c>
      <c r="Q254" s="479"/>
      <c r="R254" s="479"/>
      <c r="S254" s="479"/>
      <c r="T254" s="479"/>
      <c r="U254" s="479"/>
      <c r="V254" s="479">
        <v>1.2618734684255401E-3</v>
      </c>
      <c r="W254" s="479">
        <v>-4.1821712980270397E-2</v>
      </c>
      <c r="X254" s="479"/>
      <c r="Y254" s="479"/>
      <c r="Z254" s="479"/>
      <c r="AA254" s="479"/>
      <c r="AB254" s="479"/>
      <c r="AC254" s="479"/>
      <c r="AD254" s="479"/>
      <c r="AE254" s="479">
        <v>3.9286261257916899E-2</v>
      </c>
      <c r="AF254" s="479">
        <v>1.16951452829482E-2</v>
      </c>
      <c r="AG254" s="479"/>
      <c r="AH254" s="479"/>
      <c r="AI254" s="479">
        <v>9.1597287920959208E-3</v>
      </c>
      <c r="AJ254" s="482"/>
      <c r="AK254" s="566">
        <v>13525595472</v>
      </c>
      <c r="AL254" s="479">
        <v>0</v>
      </c>
      <c r="AM254" s="479"/>
      <c r="AN254" s="479"/>
      <c r="AO254" s="479">
        <v>-3.0164915167292801E-3</v>
      </c>
      <c r="AP254" s="479">
        <v>1.00015707463708E-2</v>
      </c>
      <c r="AQ254" s="479"/>
      <c r="AR254" s="479"/>
      <c r="AS254" s="479">
        <v>2.5819288527661501E-2</v>
      </c>
      <c r="AT254" s="479">
        <v>2.2802796123725402E-2</v>
      </c>
      <c r="AU254" s="479"/>
      <c r="AV254" s="479">
        <v>-5.78932038608585E-2</v>
      </c>
      <c r="AW254" s="479"/>
      <c r="AX254" s="479"/>
      <c r="AY254" s="479"/>
      <c r="AZ254" s="479"/>
      <c r="BA254" s="479"/>
      <c r="BB254" s="479">
        <v>1.37127212168925E-3</v>
      </c>
      <c r="BC254" s="479">
        <v>-3.37191356154437E-2</v>
      </c>
      <c r="BD254" s="479"/>
      <c r="BE254" s="479"/>
      <c r="BF254" s="479"/>
      <c r="BG254" s="479"/>
      <c r="BH254" s="479"/>
      <c r="BI254" s="479"/>
      <c r="BJ254" s="479"/>
      <c r="BK254" s="479">
        <v>3.9506029668428901E-2</v>
      </c>
      <c r="BL254" s="479">
        <v>1.1765160382729499E-2</v>
      </c>
      <c r="BM254" s="567"/>
      <c r="BN254" s="567"/>
      <c r="BO254" s="479">
        <v>1.7552089923985801E-2</v>
      </c>
    </row>
    <row r="255" spans="2:67" s="255" customFormat="1" ht="15" customHeight="1">
      <c r="B255" s="1257" t="s">
        <v>22</v>
      </c>
      <c r="C255" s="565" t="s">
        <v>493</v>
      </c>
      <c r="D255" s="402"/>
      <c r="E255" s="478">
        <v>17359570476</v>
      </c>
      <c r="F255" s="479"/>
      <c r="G255" s="479">
        <v>-2.34578845463365E-4</v>
      </c>
      <c r="H255" s="479"/>
      <c r="I255" s="913">
        <v>-2.0355586590609098E-3</v>
      </c>
      <c r="J255" s="913"/>
      <c r="K255" s="479"/>
      <c r="L255" s="479"/>
      <c r="M255" s="479">
        <v>9.6321814085879795E-3</v>
      </c>
      <c r="N255" s="479">
        <v>7.3620432128023196E-3</v>
      </c>
      <c r="O255" s="479"/>
      <c r="P255" s="479">
        <v>-5.9583075827250101E-2</v>
      </c>
      <c r="Q255" s="479"/>
      <c r="R255" s="479"/>
      <c r="S255" s="479"/>
      <c r="T255" s="479"/>
      <c r="U255" s="479"/>
      <c r="V255" s="479">
        <v>1.3470036042843401E-3</v>
      </c>
      <c r="W255" s="479">
        <v>-5.0874028318902101E-2</v>
      </c>
      <c r="X255" s="479"/>
      <c r="Y255" s="479"/>
      <c r="Z255" s="479"/>
      <c r="AA255" s="479"/>
      <c r="AB255" s="479"/>
      <c r="AC255" s="479"/>
      <c r="AD255" s="479"/>
      <c r="AE255" s="479">
        <v>2.8612826376476799E-2</v>
      </c>
      <c r="AF255" s="479">
        <v>9.0796963103386003E-3</v>
      </c>
      <c r="AG255" s="479"/>
      <c r="AH255" s="479"/>
      <c r="AI255" s="479">
        <v>-1.3181482129201E-2</v>
      </c>
      <c r="AJ255" s="482"/>
      <c r="AK255" s="566">
        <v>17224273020</v>
      </c>
      <c r="AL255" s="479">
        <v>-2.3642147307300401E-4</v>
      </c>
      <c r="AM255" s="479"/>
      <c r="AN255" s="479"/>
      <c r="AO255" s="479">
        <v>-3.07296777858436E-3</v>
      </c>
      <c r="AP255" s="479">
        <v>1.79933190585248E-2</v>
      </c>
      <c r="AQ255" s="479"/>
      <c r="AR255" s="479"/>
      <c r="AS255" s="479">
        <v>2.7840325768361499E-2</v>
      </c>
      <c r="AT255" s="479">
        <v>2.4530935820012999E-2</v>
      </c>
      <c r="AU255" s="479"/>
      <c r="AV255" s="479">
        <v>-6.1494500857604301E-2</v>
      </c>
      <c r="AW255" s="479"/>
      <c r="AX255" s="479"/>
      <c r="AY255" s="479"/>
      <c r="AZ255" s="479"/>
      <c r="BA255" s="479"/>
      <c r="BB255" s="479">
        <v>1.39327099449333E-3</v>
      </c>
      <c r="BC255" s="479">
        <v>-3.5570294043098E-2</v>
      </c>
      <c r="BD255" s="479"/>
      <c r="BE255" s="479"/>
      <c r="BF255" s="479"/>
      <c r="BG255" s="479"/>
      <c r="BH255" s="479"/>
      <c r="BI255" s="479"/>
      <c r="BJ255" s="479"/>
      <c r="BK255" s="479">
        <v>2.9025856674443299E-2</v>
      </c>
      <c r="BL255" s="479">
        <v>9.1117480440402396E-3</v>
      </c>
      <c r="BM255" s="567"/>
      <c r="BN255" s="567"/>
      <c r="BO255" s="479">
        <v>2.5673357562698801E-3</v>
      </c>
    </row>
    <row r="256" spans="2:67" s="255" customFormat="1" ht="15" customHeight="1">
      <c r="B256" s="1257" t="s">
        <v>22</v>
      </c>
      <c r="C256" s="565" t="s">
        <v>494</v>
      </c>
      <c r="D256" s="402"/>
      <c r="E256" s="478">
        <v>22058341224</v>
      </c>
      <c r="F256" s="479"/>
      <c r="G256" s="479">
        <v>-3.9328034288277602E-4</v>
      </c>
      <c r="H256" s="479"/>
      <c r="I256" s="913">
        <v>-2.7837311689235499E-3</v>
      </c>
      <c r="J256" s="913"/>
      <c r="K256" s="479"/>
      <c r="L256" s="479"/>
      <c r="M256" s="479">
        <v>6.60776213949459E-3</v>
      </c>
      <c r="N256" s="479">
        <v>3.4307489956526501E-3</v>
      </c>
      <c r="O256" s="479"/>
      <c r="P256" s="479">
        <v>-6.7138341771079302E-2</v>
      </c>
      <c r="Q256" s="479"/>
      <c r="R256" s="479"/>
      <c r="S256" s="479"/>
      <c r="T256" s="479"/>
      <c r="U256" s="479"/>
      <c r="V256" s="479">
        <v>1.0823377767873101E-3</v>
      </c>
      <c r="W256" s="479">
        <v>-6.2625254998639496E-2</v>
      </c>
      <c r="X256" s="479"/>
      <c r="Y256" s="479"/>
      <c r="Z256" s="479"/>
      <c r="AA256" s="479"/>
      <c r="AB256" s="479"/>
      <c r="AC256" s="479"/>
      <c r="AD256" s="479"/>
      <c r="AE256" s="479">
        <v>2.1103541706640899E-2</v>
      </c>
      <c r="AF256" s="479">
        <v>6.88135932156346E-3</v>
      </c>
      <c r="AG256" s="479"/>
      <c r="AH256" s="479"/>
      <c r="AI256" s="479">
        <v>-3.4640366482708601E-2</v>
      </c>
      <c r="AJ256" s="482"/>
      <c r="AK256" s="566">
        <v>21885183384</v>
      </c>
      <c r="AL256" s="479">
        <v>-3.9639201773115001E-4</v>
      </c>
      <c r="AM256" s="479"/>
      <c r="AN256" s="479"/>
      <c r="AO256" s="479">
        <v>-3.8810098370981099E-3</v>
      </c>
      <c r="AP256" s="479">
        <v>6.0874785311326E-3</v>
      </c>
      <c r="AQ256" s="479"/>
      <c r="AR256" s="479"/>
      <c r="AS256" s="479">
        <v>1.2845524712647801E-2</v>
      </c>
      <c r="AT256" s="479">
        <v>8.5681228578184908E-3</v>
      </c>
      <c r="AU256" s="479"/>
      <c r="AV256" s="479">
        <v>-6.7186096373996002E-2</v>
      </c>
      <c r="AW256" s="479"/>
      <c r="AX256" s="479"/>
      <c r="AY256" s="479"/>
      <c r="AZ256" s="479"/>
      <c r="BA256" s="479"/>
      <c r="BB256" s="479">
        <v>1.0604127730072699E-3</v>
      </c>
      <c r="BC256" s="479">
        <v>-5.7557559646537901E-2</v>
      </c>
      <c r="BD256" s="479"/>
      <c r="BE256" s="479"/>
      <c r="BF256" s="479"/>
      <c r="BG256" s="479"/>
      <c r="BH256" s="479"/>
      <c r="BI256" s="479"/>
      <c r="BJ256" s="479"/>
      <c r="BK256" s="479">
        <v>2.06984080531477E-2</v>
      </c>
      <c r="BL256" s="479">
        <v>6.9276491469037601E-3</v>
      </c>
      <c r="BM256" s="567"/>
      <c r="BN256" s="567"/>
      <c r="BO256" s="479">
        <v>-2.9931513961126002E-2</v>
      </c>
    </row>
    <row r="257" spans="2:67" s="255" customFormat="1" ht="15" customHeight="1">
      <c r="B257" s="1257" t="s">
        <v>22</v>
      </c>
      <c r="C257" s="565" t="s">
        <v>495</v>
      </c>
      <c r="D257" s="402"/>
      <c r="E257" s="478">
        <v>29067678144</v>
      </c>
      <c r="F257" s="479"/>
      <c r="G257" s="479">
        <v>-1.50621854910821E-3</v>
      </c>
      <c r="H257" s="479"/>
      <c r="I257" s="913">
        <v>-3.2092594234003399E-3</v>
      </c>
      <c r="J257" s="913"/>
      <c r="K257" s="479"/>
      <c r="L257" s="479"/>
      <c r="M257" s="479">
        <v>4.0403767861397696E-3</v>
      </c>
      <c r="N257" s="479">
        <v>-6.7509994787973105E-4</v>
      </c>
      <c r="O257" s="479"/>
      <c r="P257" s="479">
        <v>-6.7913937887312301E-2</v>
      </c>
      <c r="Q257" s="479"/>
      <c r="R257" s="479"/>
      <c r="S257" s="479"/>
      <c r="T257" s="479"/>
      <c r="U257" s="479"/>
      <c r="V257" s="479">
        <v>7.5118775885122204E-4</v>
      </c>
      <c r="W257" s="479">
        <v>-6.7837848837851794E-2</v>
      </c>
      <c r="X257" s="479"/>
      <c r="Y257" s="479"/>
      <c r="Z257" s="479"/>
      <c r="AA257" s="479"/>
      <c r="AB257" s="479"/>
      <c r="AC257" s="479"/>
      <c r="AD257" s="479"/>
      <c r="AE257" s="479">
        <v>1.6882462973785699E-2</v>
      </c>
      <c r="AF257" s="479">
        <v>5.28240622588889E-3</v>
      </c>
      <c r="AG257" s="479"/>
      <c r="AH257" s="479"/>
      <c r="AI257" s="479">
        <v>-4.5672997802682698E-2</v>
      </c>
      <c r="AJ257" s="482"/>
      <c r="AK257" s="566">
        <v>28772626128</v>
      </c>
      <c r="AL257" s="479">
        <v>-6.7890361877641402E-4</v>
      </c>
      <c r="AM257" s="479"/>
      <c r="AN257" s="479"/>
      <c r="AO257" s="479">
        <v>-4.3220059040416803E-3</v>
      </c>
      <c r="AP257" s="479">
        <v>1.7097937109093301E-2</v>
      </c>
      <c r="AQ257" s="479"/>
      <c r="AR257" s="479"/>
      <c r="AS257" s="479">
        <v>2.1202803709541199E-2</v>
      </c>
      <c r="AT257" s="479">
        <v>1.62018958549754E-2</v>
      </c>
      <c r="AU257" s="479"/>
      <c r="AV257" s="479">
        <v>-6.8846765088025494E-2</v>
      </c>
      <c r="AW257" s="479"/>
      <c r="AX257" s="479"/>
      <c r="AY257" s="479"/>
      <c r="AZ257" s="479"/>
      <c r="BA257" s="479"/>
      <c r="BB257" s="479">
        <v>7.3521297311871197E-4</v>
      </c>
      <c r="BC257" s="479">
        <v>-5.1909655425805203E-2</v>
      </c>
      <c r="BD257" s="479"/>
      <c r="BE257" s="479"/>
      <c r="BF257" s="479"/>
      <c r="BG257" s="479"/>
      <c r="BH257" s="479"/>
      <c r="BI257" s="479"/>
      <c r="BJ257" s="479"/>
      <c r="BK257" s="479">
        <v>1.71048307447009E-2</v>
      </c>
      <c r="BL257" s="479">
        <v>5.3338559823238397E-3</v>
      </c>
      <c r="BM257" s="567"/>
      <c r="BN257" s="567"/>
      <c r="BO257" s="479">
        <v>-2.9470987049555902E-2</v>
      </c>
    </row>
    <row r="258" spans="2:67" s="255" customFormat="1" ht="15" customHeight="1">
      <c r="B258" s="1257" t="s">
        <v>22</v>
      </c>
      <c r="C258" s="565" t="s">
        <v>496</v>
      </c>
      <c r="D258" s="402"/>
      <c r="E258" s="478">
        <v>42769189116</v>
      </c>
      <c r="F258" s="479"/>
      <c r="G258" s="479">
        <v>-3.0582996475625799E-3</v>
      </c>
      <c r="H258" s="479"/>
      <c r="I258" s="913">
        <v>-4.1956238055696499E-3</v>
      </c>
      <c r="J258" s="913"/>
      <c r="K258" s="479"/>
      <c r="L258" s="479"/>
      <c r="M258" s="479">
        <v>2.5616675523785701E-3</v>
      </c>
      <c r="N258" s="479">
        <v>-4.6922559007536203E-3</v>
      </c>
      <c r="O258" s="479"/>
      <c r="P258" s="479">
        <v>-7.5157002936899003E-2</v>
      </c>
      <c r="Q258" s="479"/>
      <c r="R258" s="479"/>
      <c r="S258" s="479"/>
      <c r="T258" s="479"/>
      <c r="U258" s="479"/>
      <c r="V258" s="479">
        <v>5.2416612199957099E-4</v>
      </c>
      <c r="W258" s="479">
        <v>-7.9325093557380502E-2</v>
      </c>
      <c r="X258" s="479"/>
      <c r="Y258" s="479"/>
      <c r="Z258" s="479"/>
      <c r="AA258" s="479"/>
      <c r="AB258" s="479"/>
      <c r="AC258" s="479"/>
      <c r="AD258" s="479"/>
      <c r="AE258" s="479">
        <v>1.2816518510867301E-2</v>
      </c>
      <c r="AF258" s="479">
        <v>3.2604455422754999E-3</v>
      </c>
      <c r="AG258" s="479"/>
      <c r="AH258" s="479"/>
      <c r="AI258" s="479">
        <v>-6.3248140166118599E-2</v>
      </c>
      <c r="AJ258" s="482"/>
      <c r="AK258" s="566">
        <v>42087569868</v>
      </c>
      <c r="AL258" s="479">
        <v>-3.3847114586749E-3</v>
      </c>
      <c r="AM258" s="479"/>
      <c r="AN258" s="479"/>
      <c r="AO258" s="479">
        <v>-6.0347484256417496E-3</v>
      </c>
      <c r="AP258" s="479">
        <v>1.2138911265305599E-2</v>
      </c>
      <c r="AQ258" s="479"/>
      <c r="AR258" s="479"/>
      <c r="AS258" s="479">
        <v>1.4714543081064501E-2</v>
      </c>
      <c r="AT258" s="479">
        <v>5.2950817711487899E-3</v>
      </c>
      <c r="AU258" s="479"/>
      <c r="AV258" s="479">
        <v>-7.6213968401127596E-2</v>
      </c>
      <c r="AW258" s="479"/>
      <c r="AX258" s="479"/>
      <c r="AY258" s="479"/>
      <c r="AZ258" s="479"/>
      <c r="BA258" s="479"/>
      <c r="BB258" s="479">
        <v>5.2929527815141102E-4</v>
      </c>
      <c r="BC258" s="479">
        <v>-7.0389593347665994E-2</v>
      </c>
      <c r="BD258" s="479"/>
      <c r="BE258" s="479"/>
      <c r="BF258" s="479"/>
      <c r="BG258" s="479"/>
      <c r="BH258" s="479"/>
      <c r="BI258" s="479"/>
      <c r="BJ258" s="479"/>
      <c r="BK258" s="479">
        <v>1.3180858237714199E-2</v>
      </c>
      <c r="BL258" s="479">
        <v>3.3286757215820499E-3</v>
      </c>
      <c r="BM258" s="567"/>
      <c r="BN258" s="567"/>
      <c r="BO258" s="479">
        <v>-5.3880070793162101E-2</v>
      </c>
    </row>
    <row r="259" spans="2:67" s="255" customFormat="1" ht="15" customHeight="1">
      <c r="B259" s="1257" t="s">
        <v>22</v>
      </c>
      <c r="C259" s="565" t="s">
        <v>497</v>
      </c>
      <c r="D259" s="402"/>
      <c r="E259" s="478">
        <v>112156168968</v>
      </c>
      <c r="F259" s="479"/>
      <c r="G259" s="479">
        <v>-9.5171226854632307E-3</v>
      </c>
      <c r="H259" s="479"/>
      <c r="I259" s="913">
        <v>-5.0351555442405002E-3</v>
      </c>
      <c r="J259" s="913"/>
      <c r="K259" s="479"/>
      <c r="L259" s="479"/>
      <c r="M259" s="479">
        <v>8.9447563092693704E-4</v>
      </c>
      <c r="N259" s="479">
        <v>-1.36578017428275E-2</v>
      </c>
      <c r="O259" s="479"/>
      <c r="P259" s="479">
        <v>-6.96472729041656E-2</v>
      </c>
      <c r="Q259" s="479"/>
      <c r="R259" s="479"/>
      <c r="S259" s="479"/>
      <c r="T259" s="479"/>
      <c r="U259" s="479"/>
      <c r="V259" s="479">
        <v>1.7594103098894301E-4</v>
      </c>
      <c r="W259" s="479">
        <v>-8.3129133722997697E-2</v>
      </c>
      <c r="X259" s="479"/>
      <c r="Y259" s="479"/>
      <c r="Z259" s="479"/>
      <c r="AA259" s="479"/>
      <c r="AB259" s="479"/>
      <c r="AC259" s="479"/>
      <c r="AD259" s="479"/>
      <c r="AE259" s="479">
        <v>5.0382266905106502E-3</v>
      </c>
      <c r="AF259" s="479">
        <v>1.1310324270811399E-3</v>
      </c>
      <c r="AG259" s="479"/>
      <c r="AH259" s="479"/>
      <c r="AI259" s="479">
        <v>-7.6959875568348907E-2</v>
      </c>
      <c r="AJ259" s="482"/>
      <c r="AK259" s="566">
        <v>110137900776</v>
      </c>
      <c r="AL259" s="479">
        <v>-9.8058811035132906E-3</v>
      </c>
      <c r="AM259" s="479"/>
      <c r="AN259" s="479"/>
      <c r="AO259" s="479">
        <v>-7.1970268038078402E-3</v>
      </c>
      <c r="AP259" s="479">
        <v>1.2361301699121099E-2</v>
      </c>
      <c r="AQ259" s="479"/>
      <c r="AR259" s="479"/>
      <c r="AS259" s="479">
        <v>1.32826858846286E-2</v>
      </c>
      <c r="AT259" s="479">
        <v>-3.7202219137382202E-3</v>
      </c>
      <c r="AU259" s="479"/>
      <c r="AV259" s="479">
        <v>-6.9792415016457401E-2</v>
      </c>
      <c r="AW259" s="479"/>
      <c r="AX259" s="479"/>
      <c r="AY259" s="479"/>
      <c r="AZ259" s="479"/>
      <c r="BA259" s="479"/>
      <c r="BB259" s="479">
        <v>1.6906202014754101E-4</v>
      </c>
      <c r="BC259" s="479">
        <v>-7.3343574365276498E-2</v>
      </c>
      <c r="BD259" s="479"/>
      <c r="BE259" s="479"/>
      <c r="BF259" s="479"/>
      <c r="BG259" s="479"/>
      <c r="BH259" s="479"/>
      <c r="BI259" s="479"/>
      <c r="BJ259" s="479"/>
      <c r="BK259" s="479">
        <v>5.1092043704779001E-3</v>
      </c>
      <c r="BL259" s="479">
        <v>1.17302573491715E-3</v>
      </c>
      <c r="BM259" s="567"/>
      <c r="BN259" s="567"/>
      <c r="BO259" s="479">
        <v>-6.7061345240470402E-2</v>
      </c>
    </row>
    <row r="260" spans="2:67" s="255" customFormat="1" ht="15" customHeight="1">
      <c r="B260" s="1253" t="s">
        <v>22</v>
      </c>
      <c r="C260" s="338" t="s">
        <v>527</v>
      </c>
      <c r="D260" s="402"/>
      <c r="E260" s="474">
        <v>262096825020</v>
      </c>
      <c r="F260" s="475"/>
      <c r="G260" s="475">
        <v>-4.7962555513752399E-3</v>
      </c>
      <c r="H260" s="475"/>
      <c r="I260" s="910">
        <v>-3.73668502060361E-3</v>
      </c>
      <c r="J260" s="910"/>
      <c r="K260" s="475"/>
      <c r="L260" s="475"/>
      <c r="M260" s="475">
        <v>6.92625095272129E-3</v>
      </c>
      <c r="N260" s="475">
        <v>-1.6066894361191899E-3</v>
      </c>
      <c r="O260" s="475"/>
      <c r="P260" s="475">
        <v>-6.5953718877292497E-2</v>
      </c>
      <c r="Q260" s="475"/>
      <c r="R260" s="475"/>
      <c r="S260" s="475"/>
      <c r="T260" s="475"/>
      <c r="U260" s="475"/>
      <c r="V260" s="475">
        <v>7.4422195684787696E-4</v>
      </c>
      <c r="W260" s="475">
        <v>-6.6816186356563695E-2</v>
      </c>
      <c r="X260" s="475"/>
      <c r="Y260" s="475"/>
      <c r="Z260" s="475"/>
      <c r="AA260" s="475"/>
      <c r="AB260" s="475"/>
      <c r="AC260" s="475"/>
      <c r="AD260" s="475"/>
      <c r="AE260" s="475">
        <v>1.9329804073793699E-2</v>
      </c>
      <c r="AF260" s="475">
        <v>5.8671249446942304E-3</v>
      </c>
      <c r="AG260" s="475"/>
      <c r="AH260" s="475"/>
      <c r="AI260" s="475">
        <v>-4.1619258482690998E-2</v>
      </c>
      <c r="AJ260" s="482"/>
      <c r="AK260" s="487">
        <v>258430031400</v>
      </c>
      <c r="AL260" s="475">
        <v>-4.8643082740421799E-3</v>
      </c>
      <c r="AM260" s="475"/>
      <c r="AN260" s="475"/>
      <c r="AO260" s="475">
        <v>-5.3055854560407701E-3</v>
      </c>
      <c r="AP260" s="475">
        <v>1.4188728671106E-2</v>
      </c>
      <c r="AQ260" s="475"/>
      <c r="AR260" s="475"/>
      <c r="AS260" s="475">
        <v>2.1213254366380899E-2</v>
      </c>
      <c r="AT260" s="475">
        <v>1.10433606362978E-2</v>
      </c>
      <c r="AU260" s="475"/>
      <c r="AV260" s="475">
        <v>-6.6728509835254399E-2</v>
      </c>
      <c r="AW260" s="475"/>
      <c r="AX260" s="475"/>
      <c r="AY260" s="475"/>
      <c r="AZ260" s="475"/>
      <c r="BA260" s="475"/>
      <c r="BB260" s="475">
        <v>7.5478138103108998E-4</v>
      </c>
      <c r="BC260" s="475">
        <v>-5.4930367725056897E-2</v>
      </c>
      <c r="BD260" s="475"/>
      <c r="BE260" s="475"/>
      <c r="BF260" s="475"/>
      <c r="BG260" s="475"/>
      <c r="BH260" s="475"/>
      <c r="BI260" s="475"/>
      <c r="BJ260" s="475"/>
      <c r="BK260" s="475">
        <v>1.9604069513726001E-2</v>
      </c>
      <c r="BL260" s="475">
        <v>5.9503719427246096E-3</v>
      </c>
      <c r="BM260" s="477"/>
      <c r="BN260" s="477"/>
      <c r="BO260" s="475">
        <v>-2.9375927383027901E-2</v>
      </c>
    </row>
    <row r="261" spans="2:67" s="255" customFormat="1" ht="15" customHeight="1">
      <c r="B261" s="1252" t="s">
        <v>23</v>
      </c>
      <c r="C261" s="262" t="s">
        <v>488</v>
      </c>
      <c r="D261" s="402"/>
      <c r="E261" s="481">
        <v>59884124122467.5</v>
      </c>
      <c r="F261" s="829"/>
      <c r="G261" s="829"/>
      <c r="H261" s="911"/>
      <c r="I261" s="911"/>
      <c r="J261" s="911"/>
      <c r="K261" s="829"/>
      <c r="L261" s="829"/>
      <c r="M261" s="281">
        <v>4.0338195025231102E-2</v>
      </c>
      <c r="N261" s="281">
        <v>4.0338194511782E-2</v>
      </c>
      <c r="O261" s="829"/>
      <c r="P261" s="281">
        <v>-6.7522701363435494E-2</v>
      </c>
      <c r="Q261" s="829"/>
      <c r="R261" s="829"/>
      <c r="S261" s="829"/>
      <c r="T261" s="829"/>
      <c r="U261" s="829"/>
      <c r="V261" s="281">
        <v>8.7599798876050697E-2</v>
      </c>
      <c r="W261" s="281">
        <v>6.0415292715969099E-2</v>
      </c>
      <c r="X261" s="829"/>
      <c r="Y261" s="829"/>
      <c r="Z261" s="829"/>
      <c r="AA261" s="829"/>
      <c r="AB261" s="829"/>
      <c r="AC261" s="829"/>
      <c r="AD261" s="829"/>
      <c r="AE261" s="281">
        <v>0.19306520109544001</v>
      </c>
      <c r="AF261" s="281">
        <v>3.9759571101410401E-2</v>
      </c>
      <c r="AG261" s="830"/>
      <c r="AH261" s="282">
        <v>-4.3606035966559799E-2</v>
      </c>
      <c r="AI261" s="281">
        <v>0.24991512848348099</v>
      </c>
      <c r="AJ261" s="482"/>
      <c r="AK261" s="486">
        <v>58143640327875.602</v>
      </c>
      <c r="AL261" s="829"/>
      <c r="AM261" s="281">
        <v>-1.61681009095973E-3</v>
      </c>
      <c r="AN261" s="281"/>
      <c r="AO261" s="281"/>
      <c r="AP261" s="281">
        <v>0.110720346857704</v>
      </c>
      <c r="AQ261" s="829"/>
      <c r="AR261" s="829"/>
      <c r="AS261" s="281">
        <v>0.15098420474272201</v>
      </c>
      <c r="AT261" s="281">
        <v>0.132615996249136</v>
      </c>
      <c r="AU261" s="829"/>
      <c r="AV261" s="281">
        <v>-7.2777118105037994E-2</v>
      </c>
      <c r="AW261" s="829"/>
      <c r="AX261" s="829"/>
      <c r="AY261" s="829"/>
      <c r="AZ261" s="829"/>
      <c r="BA261" s="829"/>
      <c r="BB261" s="281">
        <v>9.7474715680576696E-2</v>
      </c>
      <c r="BC261" s="281">
        <v>0.157313594935515</v>
      </c>
      <c r="BD261" s="829"/>
      <c r="BE261" s="829"/>
      <c r="BF261" s="829"/>
      <c r="BG261" s="829"/>
      <c r="BH261" s="829"/>
      <c r="BI261" s="829"/>
      <c r="BJ261" s="829"/>
      <c r="BK261" s="281">
        <v>0.19586376978932599</v>
      </c>
      <c r="BL261" s="281">
        <v>4.28583614553519E-2</v>
      </c>
      <c r="BM261" s="830"/>
      <c r="BN261" s="282">
        <v>-4.6720811431046602E-2</v>
      </c>
      <c r="BO261" s="281">
        <v>0.34960442796241897</v>
      </c>
    </row>
    <row r="262" spans="2:67" s="255" customFormat="1" ht="15" customHeight="1">
      <c r="B262" s="1257" t="s">
        <v>23</v>
      </c>
      <c r="C262" s="262" t="s">
        <v>489</v>
      </c>
      <c r="D262" s="402"/>
      <c r="E262" s="481">
        <v>79445025161668.797</v>
      </c>
      <c r="F262" s="281"/>
      <c r="G262" s="281"/>
      <c r="H262" s="909"/>
      <c r="I262" s="909"/>
      <c r="J262" s="909"/>
      <c r="K262" s="281"/>
      <c r="L262" s="281"/>
      <c r="M262" s="281">
        <v>2.47562593173942E-2</v>
      </c>
      <c r="N262" s="281">
        <v>2.4756260770396599E-2</v>
      </c>
      <c r="O262" s="281"/>
      <c r="P262" s="281">
        <v>-7.4040487755532694E-2</v>
      </c>
      <c r="Q262" s="281"/>
      <c r="R262" s="281"/>
      <c r="S262" s="281"/>
      <c r="T262" s="281"/>
      <c r="U262" s="281"/>
      <c r="V262" s="281">
        <v>9.1397603420286494E-2</v>
      </c>
      <c r="W262" s="281">
        <v>4.2113374333588402E-2</v>
      </c>
      <c r="X262" s="281"/>
      <c r="Y262" s="281"/>
      <c r="Z262" s="281"/>
      <c r="AA262" s="281"/>
      <c r="AB262" s="281"/>
      <c r="AC262" s="281"/>
      <c r="AD262" s="281"/>
      <c r="AE262" s="281">
        <v>0.152303932182348</v>
      </c>
      <c r="AF262" s="281">
        <v>3.3216156335408802E-2</v>
      </c>
      <c r="AG262" s="282"/>
      <c r="AH262" s="282">
        <v>-3.85145147122678E-2</v>
      </c>
      <c r="AI262" s="281">
        <v>0.18911894849868499</v>
      </c>
      <c r="AJ262" s="482"/>
      <c r="AK262" s="486">
        <v>78687443948445.5</v>
      </c>
      <c r="AL262" s="281"/>
      <c r="AM262" s="281">
        <v>-5.4518170191243795E-4</v>
      </c>
      <c r="AN262" s="281"/>
      <c r="AO262" s="281"/>
      <c r="AP262" s="281">
        <v>1.1422925262093301E-2</v>
      </c>
      <c r="AQ262" s="281"/>
      <c r="AR262" s="281"/>
      <c r="AS262" s="281">
        <v>3.6576549916552098E-2</v>
      </c>
      <c r="AT262" s="281">
        <v>3.5194619984933603E-2</v>
      </c>
      <c r="AU262" s="281"/>
      <c r="AV262" s="281">
        <v>-7.3892575601837499E-2</v>
      </c>
      <c r="AW262" s="281"/>
      <c r="AX262" s="281"/>
      <c r="AY262" s="281"/>
      <c r="AZ262" s="281"/>
      <c r="BA262" s="281"/>
      <c r="BB262" s="281">
        <v>9.2396274143010507E-2</v>
      </c>
      <c r="BC262" s="281">
        <v>5.3698316481466599E-2</v>
      </c>
      <c r="BD262" s="281"/>
      <c r="BE262" s="281"/>
      <c r="BF262" s="281"/>
      <c r="BG262" s="281"/>
      <c r="BH262" s="281"/>
      <c r="BI262" s="281"/>
      <c r="BJ262" s="281"/>
      <c r="BK262" s="281">
        <v>0.15407387306280801</v>
      </c>
      <c r="BL262" s="281">
        <v>3.3862350094676301E-2</v>
      </c>
      <c r="BM262" s="282"/>
      <c r="BN262" s="282">
        <v>-3.7697729611292502E-2</v>
      </c>
      <c r="BO262" s="281">
        <v>0.203936810516924</v>
      </c>
    </row>
    <row r="263" spans="2:67" s="255" customFormat="1" ht="15" customHeight="1">
      <c r="B263" s="1257" t="s">
        <v>23</v>
      </c>
      <c r="C263" s="262" t="s">
        <v>490</v>
      </c>
      <c r="D263" s="402"/>
      <c r="E263" s="481">
        <v>93227659033447.797</v>
      </c>
      <c r="F263" s="281"/>
      <c r="G263" s="281"/>
      <c r="H263" s="909"/>
      <c r="I263" s="909"/>
      <c r="J263" s="909"/>
      <c r="K263" s="281"/>
      <c r="L263" s="281"/>
      <c r="M263" s="281">
        <v>1.8195869544617299E-2</v>
      </c>
      <c r="N263" s="281">
        <v>1.8195869284651799E-2</v>
      </c>
      <c r="O263" s="281"/>
      <c r="P263" s="281">
        <v>-7.8438043817954495E-2</v>
      </c>
      <c r="Q263" s="281"/>
      <c r="R263" s="281"/>
      <c r="S263" s="281"/>
      <c r="T263" s="281"/>
      <c r="U263" s="281"/>
      <c r="V263" s="281">
        <v>9.5892330401342596E-2</v>
      </c>
      <c r="W263" s="281">
        <v>3.5650156926160498E-2</v>
      </c>
      <c r="X263" s="281"/>
      <c r="Y263" s="281"/>
      <c r="Z263" s="281"/>
      <c r="AA263" s="281"/>
      <c r="AB263" s="281"/>
      <c r="AC263" s="281"/>
      <c r="AD263" s="281"/>
      <c r="AE263" s="281">
        <v>0.12560979458816801</v>
      </c>
      <c r="AF263" s="281">
        <v>2.9208181725131E-2</v>
      </c>
      <c r="AG263" s="282"/>
      <c r="AH263" s="282">
        <v>-3.3845200552125997E-2</v>
      </c>
      <c r="AI263" s="281">
        <v>0.15662293185472501</v>
      </c>
      <c r="AJ263" s="482"/>
      <c r="AK263" s="486">
        <v>92503688746824</v>
      </c>
      <c r="AL263" s="281"/>
      <c r="AM263" s="281">
        <v>-4.7382456016881701E-4</v>
      </c>
      <c r="AN263" s="281"/>
      <c r="AO263" s="281"/>
      <c r="AP263" s="281">
        <v>1.05959098090105E-2</v>
      </c>
      <c r="AQ263" s="281"/>
      <c r="AR263" s="281"/>
      <c r="AS263" s="281">
        <v>2.8844725560202501E-2</v>
      </c>
      <c r="AT263" s="281">
        <v>2.75922791516672E-2</v>
      </c>
      <c r="AU263" s="281"/>
      <c r="AV263" s="281">
        <v>-7.9058153746582302E-2</v>
      </c>
      <c r="AW263" s="281"/>
      <c r="AX263" s="281"/>
      <c r="AY263" s="281"/>
      <c r="AZ263" s="281"/>
      <c r="BA263" s="281"/>
      <c r="BB263" s="281">
        <v>9.6753259200899694E-2</v>
      </c>
      <c r="BC263" s="281">
        <v>4.5287385230827801E-2</v>
      </c>
      <c r="BD263" s="281"/>
      <c r="BE263" s="281"/>
      <c r="BF263" s="281"/>
      <c r="BG263" s="281"/>
      <c r="BH263" s="281"/>
      <c r="BI263" s="281"/>
      <c r="BJ263" s="281"/>
      <c r="BK263" s="281">
        <v>0.12708215137025999</v>
      </c>
      <c r="BL263" s="281">
        <v>2.9849832210851399E-2</v>
      </c>
      <c r="BM263" s="282"/>
      <c r="BN263" s="282">
        <v>-3.4994424062698197E-2</v>
      </c>
      <c r="BO263" s="281">
        <v>0.16722494380935801</v>
      </c>
    </row>
    <row r="264" spans="2:67" s="255" customFormat="1" ht="15" customHeight="1">
      <c r="B264" s="1257" t="s">
        <v>23</v>
      </c>
      <c r="C264" s="262" t="s">
        <v>491</v>
      </c>
      <c r="D264" s="402"/>
      <c r="E264" s="481">
        <v>107470310591757</v>
      </c>
      <c r="F264" s="281"/>
      <c r="G264" s="281"/>
      <c r="H264" s="909"/>
      <c r="I264" s="909"/>
      <c r="J264" s="909"/>
      <c r="K264" s="281"/>
      <c r="L264" s="281"/>
      <c r="M264" s="281">
        <v>1.43378824660344E-2</v>
      </c>
      <c r="N264" s="281">
        <v>1.43378817287254E-2</v>
      </c>
      <c r="O264" s="281"/>
      <c r="P264" s="281">
        <v>-7.7288397031308298E-2</v>
      </c>
      <c r="Q264" s="281"/>
      <c r="R264" s="281"/>
      <c r="S264" s="281"/>
      <c r="T264" s="281"/>
      <c r="U264" s="281"/>
      <c r="V264" s="281">
        <v>0.102153200184725</v>
      </c>
      <c r="W264" s="281">
        <v>3.9202685506057898E-2</v>
      </c>
      <c r="X264" s="281"/>
      <c r="Y264" s="281"/>
      <c r="Z264" s="281"/>
      <c r="AA264" s="281"/>
      <c r="AB264" s="281"/>
      <c r="AC264" s="281"/>
      <c r="AD264" s="281"/>
      <c r="AE264" s="281">
        <v>0.10840547115004499</v>
      </c>
      <c r="AF264" s="281">
        <v>2.8514105525265E-2</v>
      </c>
      <c r="AG264" s="282"/>
      <c r="AH264" s="282">
        <v>-3.3260363593489099E-2</v>
      </c>
      <c r="AI264" s="281">
        <v>0.14286189874719299</v>
      </c>
      <c r="AJ264" s="482"/>
      <c r="AK264" s="486">
        <v>106599830904651</v>
      </c>
      <c r="AL264" s="281"/>
      <c r="AM264" s="281">
        <v>-1.4784699710940199E-3</v>
      </c>
      <c r="AN264" s="281"/>
      <c r="AO264" s="281"/>
      <c r="AP264" s="281">
        <v>8.4589537889211402E-3</v>
      </c>
      <c r="AQ264" s="281"/>
      <c r="AR264" s="281"/>
      <c r="AS264" s="281">
        <v>2.29889877451456E-2</v>
      </c>
      <c r="AT264" s="281">
        <v>2.09735568757967E-2</v>
      </c>
      <c r="AU264" s="281"/>
      <c r="AV264" s="281">
        <v>-7.8068815706784103E-2</v>
      </c>
      <c r="AW264" s="281"/>
      <c r="AX264" s="281"/>
      <c r="AY264" s="281"/>
      <c r="AZ264" s="281"/>
      <c r="BA264" s="281"/>
      <c r="BB264" s="281">
        <v>0.102334368005846</v>
      </c>
      <c r="BC264" s="281">
        <v>4.5239110078331098E-2</v>
      </c>
      <c r="BD264" s="281"/>
      <c r="BE264" s="281"/>
      <c r="BF264" s="281"/>
      <c r="BG264" s="281"/>
      <c r="BH264" s="281"/>
      <c r="BI264" s="281"/>
      <c r="BJ264" s="281"/>
      <c r="BK264" s="281">
        <v>0.10918685999823401</v>
      </c>
      <c r="BL264" s="281">
        <v>2.8761069684337701E-2</v>
      </c>
      <c r="BM264" s="282"/>
      <c r="BN264" s="282">
        <v>-3.3493596576953201E-2</v>
      </c>
      <c r="BO264" s="281">
        <v>0.14969344304425899</v>
      </c>
    </row>
    <row r="265" spans="2:67" s="255" customFormat="1" ht="15" customHeight="1">
      <c r="B265" s="1257" t="s">
        <v>23</v>
      </c>
      <c r="C265" s="262" t="s">
        <v>492</v>
      </c>
      <c r="D265" s="402"/>
      <c r="E265" s="481">
        <v>124752470717459</v>
      </c>
      <c r="F265" s="281"/>
      <c r="G265" s="281"/>
      <c r="H265" s="909"/>
      <c r="I265" s="909"/>
      <c r="J265" s="909"/>
      <c r="K265" s="281"/>
      <c r="L265" s="281"/>
      <c r="M265" s="281">
        <v>1.15203292688304E-2</v>
      </c>
      <c r="N265" s="281">
        <v>1.1520328790352899E-2</v>
      </c>
      <c r="O265" s="281"/>
      <c r="P265" s="281">
        <v>-7.5341184857110097E-2</v>
      </c>
      <c r="Q265" s="281"/>
      <c r="R265" s="281"/>
      <c r="S265" s="281"/>
      <c r="T265" s="281"/>
      <c r="U265" s="281"/>
      <c r="V265" s="281">
        <v>9.6956462168848498E-2</v>
      </c>
      <c r="W265" s="281">
        <v>3.3135606602134202E-2</v>
      </c>
      <c r="X265" s="281"/>
      <c r="Y265" s="281"/>
      <c r="Z265" s="281"/>
      <c r="AA265" s="281"/>
      <c r="AB265" s="281"/>
      <c r="AC265" s="281"/>
      <c r="AD265" s="281"/>
      <c r="AE265" s="281">
        <v>9.9085660953824803E-2</v>
      </c>
      <c r="AF265" s="281">
        <v>2.4656563470971799E-2</v>
      </c>
      <c r="AG265" s="282"/>
      <c r="AH265" s="282">
        <v>-3.4404473501306501E-2</v>
      </c>
      <c r="AI265" s="281">
        <v>0.122473357011852</v>
      </c>
      <c r="AJ265" s="482"/>
      <c r="AK265" s="486">
        <v>123660755906276</v>
      </c>
      <c r="AL265" s="281"/>
      <c r="AM265" s="281">
        <v>-1.15450046806812E-3</v>
      </c>
      <c r="AN265" s="281"/>
      <c r="AO265" s="281"/>
      <c r="AP265" s="281">
        <v>9.1252304448106707E-3</v>
      </c>
      <c r="AQ265" s="281"/>
      <c r="AR265" s="281"/>
      <c r="AS265" s="281">
        <v>2.06777839328415E-2</v>
      </c>
      <c r="AT265" s="281">
        <v>1.8910149645934099E-2</v>
      </c>
      <c r="AU265" s="281"/>
      <c r="AV265" s="281">
        <v>-7.6046596809469097E-2</v>
      </c>
      <c r="AW265" s="281"/>
      <c r="AX265" s="281"/>
      <c r="AY265" s="281"/>
      <c r="AZ265" s="281"/>
      <c r="BA265" s="281"/>
      <c r="BB265" s="281">
        <v>9.7908235783170802E-2</v>
      </c>
      <c r="BC265" s="281">
        <v>4.07717891887973E-2</v>
      </c>
      <c r="BD265" s="281"/>
      <c r="BE265" s="281"/>
      <c r="BF265" s="281"/>
      <c r="BG265" s="281"/>
      <c r="BH265" s="281"/>
      <c r="BI265" s="281"/>
      <c r="BJ265" s="281"/>
      <c r="BK265" s="281">
        <v>9.9669376812042201E-2</v>
      </c>
      <c r="BL265" s="281">
        <v>2.54484849310165E-2</v>
      </c>
      <c r="BM265" s="282"/>
      <c r="BN265" s="282">
        <v>-3.4943780413378797E-2</v>
      </c>
      <c r="BO265" s="281">
        <v>0.13094586996815499</v>
      </c>
    </row>
    <row r="266" spans="2:67" s="255" customFormat="1" ht="15" customHeight="1">
      <c r="B266" s="1257" t="s">
        <v>23</v>
      </c>
      <c r="C266" s="262" t="s">
        <v>493</v>
      </c>
      <c r="D266" s="402"/>
      <c r="E266" s="481">
        <v>146948328304780</v>
      </c>
      <c r="F266" s="281"/>
      <c r="G266" s="281"/>
      <c r="H266" s="909"/>
      <c r="I266" s="909"/>
      <c r="J266" s="909"/>
      <c r="K266" s="281"/>
      <c r="L266" s="281"/>
      <c r="M266" s="281">
        <v>9.0640375475127596E-3</v>
      </c>
      <c r="N266" s="281">
        <v>9.0640372464561008E-3</v>
      </c>
      <c r="O266" s="281"/>
      <c r="P266" s="281">
        <v>-7.7441082200999906E-2</v>
      </c>
      <c r="Q266" s="281"/>
      <c r="R266" s="281"/>
      <c r="S266" s="281"/>
      <c r="T266" s="281"/>
      <c r="U266" s="281"/>
      <c r="V266" s="281">
        <v>9.6350761444760499E-2</v>
      </c>
      <c r="W266" s="281">
        <v>2.7973716585432601E-2</v>
      </c>
      <c r="X266" s="281"/>
      <c r="Y266" s="281"/>
      <c r="Z266" s="281"/>
      <c r="AA266" s="281"/>
      <c r="AB266" s="281"/>
      <c r="AC266" s="281"/>
      <c r="AD266" s="281"/>
      <c r="AE266" s="281">
        <v>8.4666544633126603E-2</v>
      </c>
      <c r="AF266" s="281">
        <v>2.1600629044837699E-2</v>
      </c>
      <c r="AG266" s="282"/>
      <c r="AH266" s="282">
        <v>-3.0369404888184001E-2</v>
      </c>
      <c r="AI266" s="281">
        <v>0.103871485493908</v>
      </c>
      <c r="AJ266" s="482"/>
      <c r="AK266" s="486">
        <v>145421589667436</v>
      </c>
      <c r="AL266" s="281"/>
      <c r="AM266" s="281">
        <v>-1.9050519523738201E-3</v>
      </c>
      <c r="AN266" s="281"/>
      <c r="AO266" s="281"/>
      <c r="AP266" s="281">
        <v>1.2379786544725799E-2</v>
      </c>
      <c r="AQ266" s="281"/>
      <c r="AR266" s="281"/>
      <c r="AS266" s="281">
        <v>2.1570126801406599E-2</v>
      </c>
      <c r="AT266" s="281">
        <v>1.88593260785344E-2</v>
      </c>
      <c r="AU266" s="281"/>
      <c r="AV266" s="281">
        <v>-7.7619144210751195E-2</v>
      </c>
      <c r="AW266" s="281"/>
      <c r="AX266" s="281"/>
      <c r="AY266" s="281"/>
      <c r="AZ266" s="281"/>
      <c r="BA266" s="281"/>
      <c r="BB266" s="281">
        <v>9.6975945773863495E-2</v>
      </c>
      <c r="BC266" s="281">
        <v>3.82161278361439E-2</v>
      </c>
      <c r="BD266" s="281"/>
      <c r="BE266" s="281"/>
      <c r="BF266" s="281"/>
      <c r="BG266" s="281"/>
      <c r="BH266" s="281"/>
      <c r="BI266" s="281"/>
      <c r="BJ266" s="281"/>
      <c r="BK266" s="281">
        <v>8.5862473938431494E-2</v>
      </c>
      <c r="BL266" s="281">
        <v>2.2502425855703698E-2</v>
      </c>
      <c r="BM266" s="282"/>
      <c r="BN266" s="282">
        <v>-3.0773435816559998E-2</v>
      </c>
      <c r="BO266" s="281">
        <v>0.11580759123880099</v>
      </c>
    </row>
    <row r="267" spans="2:67" s="255" customFormat="1" ht="15" customHeight="1">
      <c r="B267" s="1257" t="s">
        <v>23</v>
      </c>
      <c r="C267" s="262" t="s">
        <v>494</v>
      </c>
      <c r="D267" s="402"/>
      <c r="E267" s="481">
        <v>176649324728986</v>
      </c>
      <c r="F267" s="281"/>
      <c r="G267" s="281"/>
      <c r="H267" s="909"/>
      <c r="I267" s="909"/>
      <c r="J267" s="909"/>
      <c r="K267" s="281"/>
      <c r="L267" s="281"/>
      <c r="M267" s="281">
        <v>6.7737180373707703E-3</v>
      </c>
      <c r="N267" s="281">
        <v>6.7737173267985503E-3</v>
      </c>
      <c r="O267" s="281"/>
      <c r="P267" s="281">
        <v>-7.6122274157578995E-2</v>
      </c>
      <c r="Q267" s="281"/>
      <c r="R267" s="281"/>
      <c r="S267" s="281"/>
      <c r="T267" s="281"/>
      <c r="U267" s="281"/>
      <c r="V267" s="281">
        <v>9.2488003050143805E-2</v>
      </c>
      <c r="W267" s="281">
        <v>2.3139445865361302E-2</v>
      </c>
      <c r="X267" s="281"/>
      <c r="Y267" s="281"/>
      <c r="Z267" s="281"/>
      <c r="AA267" s="281"/>
      <c r="AB267" s="281"/>
      <c r="AC267" s="281"/>
      <c r="AD267" s="281"/>
      <c r="AE267" s="281">
        <v>6.8245927885257407E-2</v>
      </c>
      <c r="AF267" s="281">
        <v>1.8984031616779501E-2</v>
      </c>
      <c r="AG267" s="282"/>
      <c r="AH267" s="282">
        <v>-2.74591427946838E-2</v>
      </c>
      <c r="AI267" s="281">
        <v>8.2910261465809904E-2</v>
      </c>
      <c r="AJ267" s="482"/>
      <c r="AK267" s="486">
        <v>174658883534250</v>
      </c>
      <c r="AL267" s="281"/>
      <c r="AM267" s="281">
        <v>-2.1842284420280798E-3</v>
      </c>
      <c r="AN267" s="281"/>
      <c r="AO267" s="281"/>
      <c r="AP267" s="281">
        <v>1.2367222240785999E-2</v>
      </c>
      <c r="AQ267" s="281"/>
      <c r="AR267" s="281"/>
      <c r="AS267" s="281">
        <v>1.9402772248437498E-2</v>
      </c>
      <c r="AT267" s="281">
        <v>1.6435235979291599E-2</v>
      </c>
      <c r="AU267" s="281"/>
      <c r="AV267" s="281">
        <v>-7.6831006515967096E-2</v>
      </c>
      <c r="AW267" s="281"/>
      <c r="AX267" s="281"/>
      <c r="AY267" s="281"/>
      <c r="AZ267" s="281"/>
      <c r="BA267" s="281"/>
      <c r="BB267" s="281">
        <v>9.32372528603541E-2</v>
      </c>
      <c r="BC267" s="281">
        <v>3.2841481959898097E-2</v>
      </c>
      <c r="BD267" s="281"/>
      <c r="BE267" s="281"/>
      <c r="BF267" s="281"/>
      <c r="BG267" s="281"/>
      <c r="BH267" s="281"/>
      <c r="BI267" s="281"/>
      <c r="BJ267" s="281"/>
      <c r="BK267" s="281">
        <v>6.8441406600118201E-2</v>
      </c>
      <c r="BL267" s="281">
        <v>1.8915310140853001E-2</v>
      </c>
      <c r="BM267" s="282"/>
      <c r="BN267" s="282">
        <v>-2.7895016994872301E-2</v>
      </c>
      <c r="BO267" s="281">
        <v>9.2303180968230605E-2</v>
      </c>
    </row>
    <row r="268" spans="2:67" s="255" customFormat="1" ht="15" customHeight="1">
      <c r="B268" s="1257" t="s">
        <v>23</v>
      </c>
      <c r="C268" s="262" t="s">
        <v>495</v>
      </c>
      <c r="D268" s="402"/>
      <c r="E268" s="481">
        <v>220856888342318</v>
      </c>
      <c r="F268" s="281"/>
      <c r="G268" s="281"/>
      <c r="H268" s="909"/>
      <c r="I268" s="909"/>
      <c r="J268" s="909"/>
      <c r="K268" s="281"/>
      <c r="L268" s="281"/>
      <c r="M268" s="281">
        <v>4.3828680785120396E-3</v>
      </c>
      <c r="N268" s="281">
        <v>4.3828681721471696E-3</v>
      </c>
      <c r="O268" s="281"/>
      <c r="P268" s="281">
        <v>-7.4396865164730402E-2</v>
      </c>
      <c r="Q268" s="281"/>
      <c r="R268" s="281"/>
      <c r="S268" s="281"/>
      <c r="T268" s="281"/>
      <c r="U268" s="281"/>
      <c r="V268" s="281">
        <v>8.5713731481739205E-2</v>
      </c>
      <c r="W268" s="281">
        <v>1.5699735107413501E-2</v>
      </c>
      <c r="X268" s="281"/>
      <c r="Y268" s="281"/>
      <c r="Z268" s="281"/>
      <c r="AA268" s="281"/>
      <c r="AB268" s="281"/>
      <c r="AC268" s="281"/>
      <c r="AD268" s="281"/>
      <c r="AE268" s="281">
        <v>5.5346450882092502E-2</v>
      </c>
      <c r="AF268" s="281">
        <v>1.49938137921848E-2</v>
      </c>
      <c r="AG268" s="282"/>
      <c r="AH268" s="282">
        <v>-2.6545553246123999E-2</v>
      </c>
      <c r="AI268" s="281">
        <v>5.9494446509406503E-2</v>
      </c>
      <c r="AJ268" s="482"/>
      <c r="AK268" s="486">
        <v>218102708401925</v>
      </c>
      <c r="AL268" s="281"/>
      <c r="AM268" s="281">
        <v>-3.10192072312078E-3</v>
      </c>
      <c r="AN268" s="281"/>
      <c r="AO268" s="281"/>
      <c r="AP268" s="281">
        <v>9.8742532055971603E-3</v>
      </c>
      <c r="AQ268" s="281"/>
      <c r="AR268" s="281"/>
      <c r="AS268" s="281">
        <v>1.4326833571733699E-2</v>
      </c>
      <c r="AT268" s="281">
        <v>1.0703964051247799E-2</v>
      </c>
      <c r="AU268" s="281"/>
      <c r="AV268" s="281">
        <v>-7.5199089453943893E-2</v>
      </c>
      <c r="AW268" s="281"/>
      <c r="AX268" s="281"/>
      <c r="AY268" s="281"/>
      <c r="AZ268" s="281"/>
      <c r="BA268" s="281"/>
      <c r="BB268" s="281">
        <v>8.7193466742602102E-2</v>
      </c>
      <c r="BC268" s="281">
        <v>2.26983424974849E-2</v>
      </c>
      <c r="BD268" s="281"/>
      <c r="BE268" s="281"/>
      <c r="BF268" s="281"/>
      <c r="BG268" s="281"/>
      <c r="BH268" s="281"/>
      <c r="BI268" s="281"/>
      <c r="BJ268" s="281"/>
      <c r="BK268" s="281">
        <v>5.6017441936986399E-2</v>
      </c>
      <c r="BL268" s="281">
        <v>1.48678412102212E-2</v>
      </c>
      <c r="BM268" s="282"/>
      <c r="BN268" s="282">
        <v>-2.63207781935961E-2</v>
      </c>
      <c r="BO268" s="281">
        <v>6.7262846844649907E-2</v>
      </c>
    </row>
    <row r="269" spans="2:67" s="255" customFormat="1" ht="15" customHeight="1">
      <c r="B269" s="1257" t="s">
        <v>23</v>
      </c>
      <c r="C269" s="262" t="s">
        <v>496</v>
      </c>
      <c r="D269" s="402"/>
      <c r="E269" s="481">
        <v>298381123395837</v>
      </c>
      <c r="F269" s="281"/>
      <c r="G269" s="281"/>
      <c r="H269" s="909"/>
      <c r="I269" s="909"/>
      <c r="J269" s="909"/>
      <c r="K269" s="281"/>
      <c r="L269" s="281"/>
      <c r="M269" s="281">
        <v>2.24936417848433E-3</v>
      </c>
      <c r="N269" s="281">
        <v>2.2493640024292502E-3</v>
      </c>
      <c r="O269" s="281"/>
      <c r="P269" s="281">
        <v>-6.9432707136516295E-2</v>
      </c>
      <c r="Q269" s="281"/>
      <c r="R269" s="281"/>
      <c r="S269" s="281"/>
      <c r="T269" s="281"/>
      <c r="U269" s="281"/>
      <c r="V269" s="281">
        <v>8.2903100650433895E-2</v>
      </c>
      <c r="W269" s="281">
        <v>1.57197564894598E-2</v>
      </c>
      <c r="X269" s="281"/>
      <c r="Y269" s="281"/>
      <c r="Z269" s="281"/>
      <c r="AA269" s="281"/>
      <c r="AB269" s="281"/>
      <c r="AC269" s="281"/>
      <c r="AD269" s="281"/>
      <c r="AE269" s="281">
        <v>4.3468361634832801E-2</v>
      </c>
      <c r="AF269" s="281">
        <v>1.3284979831397399E-2</v>
      </c>
      <c r="AG269" s="282"/>
      <c r="AH269" s="282">
        <v>-2.49567049211902E-2</v>
      </c>
      <c r="AI269" s="281">
        <v>4.7526541797137098E-2</v>
      </c>
      <c r="AJ269" s="482"/>
      <c r="AK269" s="486">
        <v>294550417260643</v>
      </c>
      <c r="AL269" s="281"/>
      <c r="AM269" s="281">
        <v>-4.36698649722297E-3</v>
      </c>
      <c r="AN269" s="281"/>
      <c r="AO269" s="281"/>
      <c r="AP269" s="281">
        <v>1.04191700756189E-2</v>
      </c>
      <c r="AQ269" s="281"/>
      <c r="AR269" s="281"/>
      <c r="AS269" s="281">
        <v>1.2774140092409901E-2</v>
      </c>
      <c r="AT269" s="281">
        <v>7.9416016511058007E-3</v>
      </c>
      <c r="AU269" s="281"/>
      <c r="AV269" s="281">
        <v>-7.0285767603634794E-2</v>
      </c>
      <c r="AW269" s="281"/>
      <c r="AX269" s="281"/>
      <c r="AY269" s="281"/>
      <c r="AZ269" s="281"/>
      <c r="BA269" s="281"/>
      <c r="BB269" s="281">
        <v>8.3026304603081802E-2</v>
      </c>
      <c r="BC269" s="281">
        <v>2.0682136816955601E-2</v>
      </c>
      <c r="BD269" s="281"/>
      <c r="BE269" s="281"/>
      <c r="BF269" s="281"/>
      <c r="BG269" s="281"/>
      <c r="BH269" s="281"/>
      <c r="BI269" s="281"/>
      <c r="BJ269" s="281"/>
      <c r="BK269" s="281">
        <v>4.4008806782806602E-2</v>
      </c>
      <c r="BL269" s="281">
        <v>1.32350937753448E-2</v>
      </c>
      <c r="BM269" s="282"/>
      <c r="BN269" s="282">
        <v>-2.5337699848030502E-2</v>
      </c>
      <c r="BO269" s="281">
        <v>5.2600147372013899E-2</v>
      </c>
    </row>
    <row r="270" spans="2:67" s="255" customFormat="1" ht="15" customHeight="1">
      <c r="B270" s="1257" t="s">
        <v>23</v>
      </c>
      <c r="C270" s="262" t="s">
        <v>497</v>
      </c>
      <c r="D270" s="402"/>
      <c r="E270" s="481">
        <v>610825748514248</v>
      </c>
      <c r="F270" s="281"/>
      <c r="G270" s="281"/>
      <c r="H270" s="909"/>
      <c r="I270" s="909"/>
      <c r="J270" s="909"/>
      <c r="K270" s="281"/>
      <c r="L270" s="281"/>
      <c r="M270" s="281">
        <v>5.2859571766476201E-4</v>
      </c>
      <c r="N270" s="281">
        <v>5.2859644436620301E-4</v>
      </c>
      <c r="O270" s="281"/>
      <c r="P270" s="281">
        <v>-5.5263245414425601E-2</v>
      </c>
      <c r="Q270" s="281"/>
      <c r="R270" s="281"/>
      <c r="S270" s="281"/>
      <c r="T270" s="281"/>
      <c r="U270" s="281"/>
      <c r="V270" s="281">
        <v>6.6376766117967403E-2</v>
      </c>
      <c r="W270" s="281">
        <v>1.16421179033879E-2</v>
      </c>
      <c r="X270" s="281"/>
      <c r="Y270" s="281"/>
      <c r="Z270" s="281"/>
      <c r="AA270" s="281"/>
      <c r="AB270" s="281"/>
      <c r="AC270" s="281"/>
      <c r="AD270" s="281"/>
      <c r="AE270" s="281">
        <v>2.2232471645471302E-2</v>
      </c>
      <c r="AF270" s="281">
        <v>7.92487333490423E-3</v>
      </c>
      <c r="AG270" s="282"/>
      <c r="AH270" s="282">
        <v>-2.5597575265748001E-2</v>
      </c>
      <c r="AI270" s="281">
        <v>1.62018867299389E-2</v>
      </c>
      <c r="AJ270" s="482"/>
      <c r="AK270" s="486">
        <v>603544657341773</v>
      </c>
      <c r="AL270" s="281"/>
      <c r="AM270" s="281">
        <v>-3.6825676185616202E-3</v>
      </c>
      <c r="AN270" s="281"/>
      <c r="AO270" s="281"/>
      <c r="AP270" s="281">
        <v>9.0213182031301398E-3</v>
      </c>
      <c r="AQ270" s="281"/>
      <c r="AR270" s="281"/>
      <c r="AS270" s="281">
        <v>9.5703451303320308E-3</v>
      </c>
      <c r="AT270" s="281">
        <v>5.4771044900809897E-3</v>
      </c>
      <c r="AU270" s="281"/>
      <c r="AV270" s="281">
        <v>-5.5968012660898001E-2</v>
      </c>
      <c r="AW270" s="281"/>
      <c r="AX270" s="281"/>
      <c r="AY270" s="281"/>
      <c r="AZ270" s="281"/>
      <c r="BA270" s="281"/>
      <c r="BB270" s="281">
        <v>6.7045883136458706E-2</v>
      </c>
      <c r="BC270" s="281">
        <v>1.6554975952871399E-2</v>
      </c>
      <c r="BD270" s="281"/>
      <c r="BE270" s="281"/>
      <c r="BF270" s="281"/>
      <c r="BG270" s="281"/>
      <c r="BH270" s="281"/>
      <c r="BI270" s="281"/>
      <c r="BJ270" s="281"/>
      <c r="BK270" s="281">
        <v>2.28679775048709E-2</v>
      </c>
      <c r="BL270" s="281">
        <v>7.7530561606397198E-3</v>
      </c>
      <c r="BM270" s="282"/>
      <c r="BN270" s="282">
        <v>-2.5828585427849899E-2</v>
      </c>
      <c r="BO270" s="281">
        <v>2.1347422817334299E-2</v>
      </c>
    </row>
    <row r="271" spans="2:67" s="255" customFormat="1" ht="15" customHeight="1">
      <c r="B271" s="1253" t="s">
        <v>23</v>
      </c>
      <c r="C271" s="338" t="s">
        <v>527</v>
      </c>
      <c r="D271" s="402"/>
      <c r="E271" s="474">
        <v>1918441002912969</v>
      </c>
      <c r="F271" s="475"/>
      <c r="G271" s="475"/>
      <c r="H271" s="910"/>
      <c r="I271" s="910"/>
      <c r="J271" s="910"/>
      <c r="K271" s="475"/>
      <c r="L271" s="475"/>
      <c r="M271" s="475">
        <v>7.0616588254020802E-3</v>
      </c>
      <c r="N271" s="475">
        <v>7.0616589107812501E-3</v>
      </c>
      <c r="O271" s="475"/>
      <c r="P271" s="475">
        <v>-6.8115181380283593E-2</v>
      </c>
      <c r="Q271" s="475"/>
      <c r="R271" s="475"/>
      <c r="S271" s="475"/>
      <c r="T271" s="475"/>
      <c r="U271" s="475"/>
      <c r="V271" s="475">
        <v>8.2999209524018694E-2</v>
      </c>
      <c r="W271" s="475">
        <v>2.1945687234663901E-2</v>
      </c>
      <c r="X271" s="475"/>
      <c r="Y271" s="475"/>
      <c r="Z271" s="475"/>
      <c r="AA271" s="475"/>
      <c r="AB271" s="475"/>
      <c r="AC271" s="475"/>
      <c r="AD271" s="475"/>
      <c r="AE271" s="475">
        <v>6.3934383013934795E-2</v>
      </c>
      <c r="AF271" s="475">
        <v>1.69549683620424E-2</v>
      </c>
      <c r="AG271" s="475"/>
      <c r="AH271" s="475">
        <v>-2.86437568823243E-2</v>
      </c>
      <c r="AI271" s="475">
        <v>7.4201634288749499E-2</v>
      </c>
      <c r="AJ271" s="482"/>
      <c r="AK271" s="487">
        <v>1895873616040099</v>
      </c>
      <c r="AL271" s="475"/>
      <c r="AM271" s="475">
        <v>-2.8087670532703601E-3</v>
      </c>
      <c r="AN271" s="475"/>
      <c r="AO271" s="475"/>
      <c r="AP271" s="475">
        <v>1.31730909794835E-2</v>
      </c>
      <c r="AQ271" s="475"/>
      <c r="AR271" s="475"/>
      <c r="AS271" s="475">
        <v>2.0318807721683801E-2</v>
      </c>
      <c r="AT271" s="475">
        <v>1.6456432410655801E-2</v>
      </c>
      <c r="AU271" s="475"/>
      <c r="AV271" s="475">
        <v>-6.8925985285601996E-2</v>
      </c>
      <c r="AW271" s="475"/>
      <c r="AX271" s="475"/>
      <c r="AY271" s="475"/>
      <c r="AZ271" s="475"/>
      <c r="BA271" s="475"/>
      <c r="BB271" s="475">
        <v>8.3987184279099403E-2</v>
      </c>
      <c r="BC271" s="475">
        <v>3.1517631615750601E-2</v>
      </c>
      <c r="BD271" s="475"/>
      <c r="BE271" s="475"/>
      <c r="BF271" s="475"/>
      <c r="BG271" s="475"/>
      <c r="BH271" s="475"/>
      <c r="BI271" s="475"/>
      <c r="BJ271" s="475"/>
      <c r="BK271" s="475">
        <v>6.4695421061907302E-2</v>
      </c>
      <c r="BL271" s="475">
        <v>1.71567905337347E-2</v>
      </c>
      <c r="BM271" s="477"/>
      <c r="BN271" s="477">
        <v>-2.8984715655940199E-2</v>
      </c>
      <c r="BO271" s="475">
        <v>8.4395840633486999E-2</v>
      </c>
    </row>
    <row r="272" spans="2:67" s="255" customFormat="1" ht="15" customHeight="1">
      <c r="B272" s="1252" t="s">
        <v>24</v>
      </c>
      <c r="C272" s="262" t="s">
        <v>488</v>
      </c>
      <c r="D272" s="402"/>
      <c r="E272" s="481">
        <v>29425617081654.398</v>
      </c>
      <c r="F272" s="281">
        <v>2.70145717909129E-3</v>
      </c>
      <c r="G272" s="281">
        <v>-6.1066579379845699E-3</v>
      </c>
      <c r="H272" s="909"/>
      <c r="I272" s="909"/>
      <c r="J272" s="909"/>
      <c r="K272" s="281"/>
      <c r="L272" s="281"/>
      <c r="M272" s="281">
        <v>1.2480598576798301</v>
      </c>
      <c r="N272" s="281">
        <v>1.2416749434444601</v>
      </c>
      <c r="O272" s="281"/>
      <c r="P272" s="281">
        <v>-0.109111354072745</v>
      </c>
      <c r="Q272" s="281"/>
      <c r="R272" s="281"/>
      <c r="S272" s="281"/>
      <c r="T272" s="281"/>
      <c r="U272" s="281"/>
      <c r="V272" s="281"/>
      <c r="W272" s="281">
        <v>1.1333064140651801</v>
      </c>
      <c r="X272" s="281"/>
      <c r="Y272" s="281"/>
      <c r="Z272" s="281"/>
      <c r="AA272" s="281"/>
      <c r="AB272" s="281"/>
      <c r="AC272" s="281"/>
      <c r="AD272" s="281"/>
      <c r="AE272" s="281">
        <v>0.61971080539538304</v>
      </c>
      <c r="AF272" s="281">
        <v>0.364386174456375</v>
      </c>
      <c r="AG272" s="281"/>
      <c r="AH272" s="282">
        <v>-0.26198542310891199</v>
      </c>
      <c r="AI272" s="281">
        <v>1.87319199378287</v>
      </c>
      <c r="AJ272" s="482"/>
      <c r="AK272" s="484"/>
      <c r="AL272" s="281"/>
      <c r="AM272" s="281"/>
      <c r="AN272" s="281"/>
      <c r="AO272" s="281"/>
      <c r="AP272" s="281"/>
      <c r="AQ272" s="281"/>
      <c r="AR272" s="281"/>
      <c r="AS272" s="281"/>
      <c r="AT272" s="281"/>
      <c r="AU272" s="281"/>
      <c r="AV272" s="281"/>
      <c r="AW272" s="281"/>
      <c r="AX272" s="281"/>
      <c r="AY272" s="281"/>
      <c r="AZ272" s="281"/>
      <c r="BA272" s="281"/>
      <c r="BB272" s="281"/>
      <c r="BC272" s="281"/>
      <c r="BD272" s="281"/>
      <c r="BE272" s="281"/>
      <c r="BF272" s="281"/>
      <c r="BG272" s="281"/>
      <c r="BH272" s="281"/>
      <c r="BI272" s="281"/>
      <c r="BJ272" s="281"/>
      <c r="BK272" s="281"/>
      <c r="BL272" s="281"/>
      <c r="BM272" s="281"/>
      <c r="BN272" s="282"/>
      <c r="BO272" s="281"/>
    </row>
    <row r="273" spans="2:67" s="255" customFormat="1" ht="15" customHeight="1">
      <c r="B273" s="1257" t="s">
        <v>24</v>
      </c>
      <c r="C273" s="262" t="s">
        <v>489</v>
      </c>
      <c r="D273" s="402"/>
      <c r="E273" s="481">
        <v>62403222493491.797</v>
      </c>
      <c r="F273" s="281">
        <v>1.1827860337644699E-2</v>
      </c>
      <c r="G273" s="281">
        <v>-1.0944259060999001E-2</v>
      </c>
      <c r="H273" s="909"/>
      <c r="I273" s="909"/>
      <c r="J273" s="909"/>
      <c r="K273" s="281"/>
      <c r="L273" s="281"/>
      <c r="M273" s="281">
        <v>0.52634890641388499</v>
      </c>
      <c r="N273" s="281">
        <v>0.515404647013047</v>
      </c>
      <c r="O273" s="281"/>
      <c r="P273" s="281">
        <v>-6.3026535312819806E-2</v>
      </c>
      <c r="Q273" s="281"/>
      <c r="R273" s="281"/>
      <c r="S273" s="281"/>
      <c r="T273" s="281"/>
      <c r="U273" s="281"/>
      <c r="V273" s="281"/>
      <c r="W273" s="281">
        <v>0.452378112153416</v>
      </c>
      <c r="X273" s="281"/>
      <c r="Y273" s="281"/>
      <c r="Z273" s="281"/>
      <c r="AA273" s="281"/>
      <c r="AB273" s="281"/>
      <c r="AC273" s="281"/>
      <c r="AD273" s="281"/>
      <c r="AE273" s="281">
        <v>0.29188211707018802</v>
      </c>
      <c r="AF273" s="281">
        <v>0.20008573800699</v>
      </c>
      <c r="AG273" s="281"/>
      <c r="AH273" s="282">
        <v>-0.14445226247978901</v>
      </c>
      <c r="AI273" s="281">
        <v>0.80553020060711999</v>
      </c>
      <c r="AJ273" s="482"/>
      <c r="AK273" s="484"/>
      <c r="AL273" s="281"/>
      <c r="AM273" s="281"/>
      <c r="AN273" s="281"/>
      <c r="AO273" s="281"/>
      <c r="AP273" s="281"/>
      <c r="AQ273" s="281"/>
      <c r="AR273" s="281"/>
      <c r="AS273" s="281"/>
      <c r="AT273" s="281"/>
      <c r="AU273" s="281"/>
      <c r="AV273" s="281"/>
      <c r="AW273" s="281"/>
      <c r="AX273" s="281"/>
      <c r="AY273" s="281"/>
      <c r="AZ273" s="281"/>
      <c r="BA273" s="281"/>
      <c r="BB273" s="281"/>
      <c r="BC273" s="281"/>
      <c r="BD273" s="281"/>
      <c r="BE273" s="281"/>
      <c r="BF273" s="281"/>
      <c r="BG273" s="281"/>
      <c r="BH273" s="281"/>
      <c r="BI273" s="281"/>
      <c r="BJ273" s="281"/>
      <c r="BK273" s="281"/>
      <c r="BL273" s="281"/>
      <c r="BM273" s="281"/>
      <c r="BN273" s="282"/>
      <c r="BO273" s="281"/>
    </row>
    <row r="274" spans="2:67" s="255" customFormat="1" ht="15" customHeight="1">
      <c r="B274" s="1257" t="s">
        <v>24</v>
      </c>
      <c r="C274" s="262" t="s">
        <v>490</v>
      </c>
      <c r="D274" s="402"/>
      <c r="E274" s="481">
        <v>88908055528011.297</v>
      </c>
      <c r="F274" s="281">
        <v>3.7561818785452498E-2</v>
      </c>
      <c r="G274" s="281">
        <v>-1.48102935612938E-2</v>
      </c>
      <c r="H274" s="909"/>
      <c r="I274" s="909"/>
      <c r="J274" s="909"/>
      <c r="K274" s="281"/>
      <c r="L274" s="281"/>
      <c r="M274" s="281">
        <v>0.37167978768660898</v>
      </c>
      <c r="N274" s="281">
        <v>0.356869494527358</v>
      </c>
      <c r="O274" s="281"/>
      <c r="P274" s="281">
        <v>-4.9865682284160898E-2</v>
      </c>
      <c r="Q274" s="281"/>
      <c r="R274" s="281"/>
      <c r="S274" s="281"/>
      <c r="T274" s="281"/>
      <c r="U274" s="281"/>
      <c r="V274" s="281"/>
      <c r="W274" s="281">
        <v>0.30700381234936702</v>
      </c>
      <c r="X274" s="281"/>
      <c r="Y274" s="281"/>
      <c r="Z274" s="281"/>
      <c r="AA274" s="281"/>
      <c r="AB274" s="281"/>
      <c r="AC274" s="281"/>
      <c r="AD274" s="281"/>
      <c r="AE274" s="281">
        <v>0.215165426109167</v>
      </c>
      <c r="AF274" s="281">
        <v>0.135848746607342</v>
      </c>
      <c r="AG274" s="281"/>
      <c r="AH274" s="282">
        <v>-0.10289734268723801</v>
      </c>
      <c r="AI274" s="281">
        <v>0.55766632719479203</v>
      </c>
      <c r="AJ274" s="482"/>
      <c r="AK274" s="484"/>
      <c r="AL274" s="281"/>
      <c r="AM274" s="281"/>
      <c r="AN274" s="281"/>
      <c r="AO274" s="281"/>
      <c r="AP274" s="281"/>
      <c r="AQ274" s="281"/>
      <c r="AR274" s="281"/>
      <c r="AS274" s="281"/>
      <c r="AT274" s="281"/>
      <c r="AU274" s="281"/>
      <c r="AV274" s="281"/>
      <c r="AW274" s="281"/>
      <c r="AX274" s="281"/>
      <c r="AY274" s="281"/>
      <c r="AZ274" s="281"/>
      <c r="BA274" s="281"/>
      <c r="BB274" s="281"/>
      <c r="BC274" s="281"/>
      <c r="BD274" s="281"/>
      <c r="BE274" s="281"/>
      <c r="BF274" s="281"/>
      <c r="BG274" s="281"/>
      <c r="BH274" s="281"/>
      <c r="BI274" s="281"/>
      <c r="BJ274" s="281"/>
      <c r="BK274" s="281"/>
      <c r="BL274" s="281"/>
      <c r="BM274" s="281"/>
      <c r="BN274" s="282"/>
      <c r="BO274" s="281"/>
    </row>
    <row r="275" spans="2:67" s="255" customFormat="1" ht="15" customHeight="1">
      <c r="B275" s="1257" t="s">
        <v>24</v>
      </c>
      <c r="C275" s="262" t="s">
        <v>491</v>
      </c>
      <c r="D275" s="402"/>
      <c r="E275" s="481">
        <v>116059814864831</v>
      </c>
      <c r="F275" s="281">
        <v>6.2708436191634603E-2</v>
      </c>
      <c r="G275" s="281">
        <v>-2.37689957816653E-2</v>
      </c>
      <c r="H275" s="909"/>
      <c r="I275" s="909"/>
      <c r="J275" s="909"/>
      <c r="K275" s="281"/>
      <c r="L275" s="281"/>
      <c r="M275" s="281">
        <v>0.278785552802436</v>
      </c>
      <c r="N275" s="281">
        <v>0.25501655589176497</v>
      </c>
      <c r="O275" s="281"/>
      <c r="P275" s="281">
        <v>-4.3926138669331101E-2</v>
      </c>
      <c r="Q275" s="281"/>
      <c r="R275" s="281"/>
      <c r="S275" s="281"/>
      <c r="T275" s="281"/>
      <c r="U275" s="281"/>
      <c r="V275" s="281"/>
      <c r="W275" s="281">
        <v>0.21109041642725301</v>
      </c>
      <c r="X275" s="281"/>
      <c r="Y275" s="281"/>
      <c r="Z275" s="281"/>
      <c r="AA275" s="281"/>
      <c r="AB275" s="281"/>
      <c r="AC275" s="281"/>
      <c r="AD275" s="281"/>
      <c r="AE275" s="281">
        <v>0.18433876790461501</v>
      </c>
      <c r="AF275" s="281">
        <v>0.10258500796759799</v>
      </c>
      <c r="AG275" s="281"/>
      <c r="AH275" s="282">
        <v>-9.0345334740812702E-2</v>
      </c>
      <c r="AI275" s="281">
        <v>0.40819808316605399</v>
      </c>
      <c r="AJ275" s="482"/>
      <c r="AK275" s="484"/>
      <c r="AL275" s="281"/>
      <c r="AM275" s="281"/>
      <c r="AN275" s="281"/>
      <c r="AO275" s="281"/>
      <c r="AP275" s="281"/>
      <c r="AQ275" s="281"/>
      <c r="AR275" s="281"/>
      <c r="AS275" s="281"/>
      <c r="AT275" s="281"/>
      <c r="AU275" s="281"/>
      <c r="AV275" s="281"/>
      <c r="AW275" s="281"/>
      <c r="AX275" s="281"/>
      <c r="AY275" s="281"/>
      <c r="AZ275" s="281"/>
      <c r="BA275" s="281"/>
      <c r="BB275" s="281"/>
      <c r="BC275" s="281"/>
      <c r="BD275" s="281"/>
      <c r="BE275" s="281"/>
      <c r="BF275" s="281"/>
      <c r="BG275" s="281"/>
      <c r="BH275" s="281"/>
      <c r="BI275" s="281"/>
      <c r="BJ275" s="281"/>
      <c r="BK275" s="281"/>
      <c r="BL275" s="281"/>
      <c r="BM275" s="281"/>
      <c r="BN275" s="282"/>
      <c r="BO275" s="281"/>
    </row>
    <row r="276" spans="2:67" s="255" customFormat="1" ht="15" customHeight="1">
      <c r="B276" s="1257" t="s">
        <v>24</v>
      </c>
      <c r="C276" s="262" t="s">
        <v>492</v>
      </c>
      <c r="D276" s="402"/>
      <c r="E276" s="481">
        <v>143132405390728</v>
      </c>
      <c r="F276" s="281">
        <v>8.1945527184535599E-2</v>
      </c>
      <c r="G276" s="281">
        <v>-2.96183937425476E-2</v>
      </c>
      <c r="H276" s="909"/>
      <c r="I276" s="909"/>
      <c r="J276" s="909"/>
      <c r="K276" s="281"/>
      <c r="L276" s="281"/>
      <c r="M276" s="281">
        <v>0.22611905730852999</v>
      </c>
      <c r="N276" s="281">
        <v>0.19650066329865101</v>
      </c>
      <c r="O276" s="281"/>
      <c r="P276" s="281">
        <v>-4.0728908592491897E-2</v>
      </c>
      <c r="Q276" s="281"/>
      <c r="R276" s="281"/>
      <c r="S276" s="281"/>
      <c r="T276" s="281"/>
      <c r="U276" s="281"/>
      <c r="V276" s="281"/>
      <c r="W276" s="281">
        <v>0.15577175407875801</v>
      </c>
      <c r="X276" s="281"/>
      <c r="Y276" s="281"/>
      <c r="Z276" s="281"/>
      <c r="AA276" s="281"/>
      <c r="AB276" s="281"/>
      <c r="AC276" s="281"/>
      <c r="AD276" s="281"/>
      <c r="AE276" s="281">
        <v>0.150162044614013</v>
      </c>
      <c r="AF276" s="281">
        <v>8.3596975939363494E-2</v>
      </c>
      <c r="AG276" s="281"/>
      <c r="AH276" s="282">
        <v>-8.2513735058056495E-2</v>
      </c>
      <c r="AI276" s="281">
        <v>0.30832864247888397</v>
      </c>
      <c r="AJ276" s="482"/>
      <c r="AK276" s="484"/>
      <c r="AL276" s="281"/>
      <c r="AM276" s="281"/>
      <c r="AN276" s="281"/>
      <c r="AO276" s="281"/>
      <c r="AP276" s="281"/>
      <c r="AQ276" s="281"/>
      <c r="AR276" s="281"/>
      <c r="AS276" s="281"/>
      <c r="AT276" s="281"/>
      <c r="AU276" s="281"/>
      <c r="AV276" s="281"/>
      <c r="AW276" s="281"/>
      <c r="AX276" s="281"/>
      <c r="AY276" s="281"/>
      <c r="AZ276" s="281"/>
      <c r="BA276" s="281"/>
      <c r="BB276" s="281"/>
      <c r="BC276" s="281"/>
      <c r="BD276" s="281"/>
      <c r="BE276" s="281"/>
      <c r="BF276" s="281"/>
      <c r="BG276" s="281"/>
      <c r="BH276" s="281"/>
      <c r="BI276" s="281"/>
      <c r="BJ276" s="281"/>
      <c r="BK276" s="281"/>
      <c r="BL276" s="281"/>
      <c r="BM276" s="281"/>
      <c r="BN276" s="282"/>
      <c r="BO276" s="281"/>
    </row>
    <row r="277" spans="2:67" s="255" customFormat="1" ht="15" customHeight="1">
      <c r="B277" s="1257" t="s">
        <v>24</v>
      </c>
      <c r="C277" s="262" t="s">
        <v>493</v>
      </c>
      <c r="D277" s="402"/>
      <c r="E277" s="481">
        <v>172893419141447</v>
      </c>
      <c r="F277" s="281">
        <v>0.10619168148427</v>
      </c>
      <c r="G277" s="281">
        <v>-3.2891251835954601E-2</v>
      </c>
      <c r="H277" s="909"/>
      <c r="I277" s="909"/>
      <c r="J277" s="909"/>
      <c r="K277" s="281"/>
      <c r="L277" s="281"/>
      <c r="M277" s="281">
        <v>0.18418967434511299</v>
      </c>
      <c r="N277" s="281">
        <v>0.151298421821568</v>
      </c>
      <c r="O277" s="281"/>
      <c r="P277" s="281">
        <v>-3.7771642505080402E-2</v>
      </c>
      <c r="Q277" s="281"/>
      <c r="R277" s="281"/>
      <c r="S277" s="281"/>
      <c r="T277" s="281"/>
      <c r="U277" s="281"/>
      <c r="V277" s="281"/>
      <c r="W277" s="281">
        <v>0.11352677897116401</v>
      </c>
      <c r="X277" s="281"/>
      <c r="Y277" s="281"/>
      <c r="Z277" s="281"/>
      <c r="AA277" s="281"/>
      <c r="AB277" s="281"/>
      <c r="AC277" s="281"/>
      <c r="AD277" s="281"/>
      <c r="AE277" s="281">
        <v>0.135438684058241</v>
      </c>
      <c r="AF277" s="281">
        <v>7.0453838428265095E-2</v>
      </c>
      <c r="AG277" s="281"/>
      <c r="AH277" s="282">
        <v>-8.2645590331286198E-2</v>
      </c>
      <c r="AI277" s="281">
        <v>0.241827397465632</v>
      </c>
      <c r="AJ277" s="482"/>
      <c r="AK277" s="484"/>
      <c r="AL277" s="281"/>
      <c r="AM277" s="281"/>
      <c r="AN277" s="281"/>
      <c r="AO277" s="281"/>
      <c r="AP277" s="281"/>
      <c r="AQ277" s="281"/>
      <c r="AR277" s="281"/>
      <c r="AS277" s="281"/>
      <c r="AT277" s="281"/>
      <c r="AU277" s="281"/>
      <c r="AV277" s="281"/>
      <c r="AW277" s="281"/>
      <c r="AX277" s="281"/>
      <c r="AY277" s="281"/>
      <c r="AZ277" s="281"/>
      <c r="BA277" s="281"/>
      <c r="BB277" s="281"/>
      <c r="BC277" s="281"/>
      <c r="BD277" s="281"/>
      <c r="BE277" s="281"/>
      <c r="BF277" s="281"/>
      <c r="BG277" s="281"/>
      <c r="BH277" s="281"/>
      <c r="BI277" s="281"/>
      <c r="BJ277" s="281"/>
      <c r="BK277" s="281"/>
      <c r="BL277" s="281"/>
      <c r="BM277" s="281"/>
      <c r="BN277" s="282"/>
      <c r="BO277" s="281"/>
    </row>
    <row r="278" spans="2:67" s="255" customFormat="1" ht="15" customHeight="1">
      <c r="B278" s="1257" t="s">
        <v>24</v>
      </c>
      <c r="C278" s="262" t="s">
        <v>494</v>
      </c>
      <c r="D278" s="402"/>
      <c r="E278" s="481">
        <v>209858397054037</v>
      </c>
      <c r="F278" s="281">
        <v>0.141976567680975</v>
      </c>
      <c r="G278" s="281">
        <v>-3.2568741783799197E-2</v>
      </c>
      <c r="H278" s="909"/>
      <c r="I278" s="909"/>
      <c r="J278" s="909"/>
      <c r="K278" s="281"/>
      <c r="L278" s="281"/>
      <c r="M278" s="281">
        <v>0.15544217361804</v>
      </c>
      <c r="N278" s="281">
        <v>0.12287343176575199</v>
      </c>
      <c r="O278" s="281"/>
      <c r="P278" s="281">
        <v>-3.6229149118632301E-2</v>
      </c>
      <c r="Q278" s="281"/>
      <c r="R278" s="281"/>
      <c r="S278" s="281"/>
      <c r="T278" s="281"/>
      <c r="U278" s="281"/>
      <c r="V278" s="281"/>
      <c r="W278" s="281">
        <v>8.6644282759199595E-2</v>
      </c>
      <c r="X278" s="281"/>
      <c r="Y278" s="281"/>
      <c r="Z278" s="281"/>
      <c r="AA278" s="281"/>
      <c r="AB278" s="281"/>
      <c r="AC278" s="281"/>
      <c r="AD278" s="281"/>
      <c r="AE278" s="281">
        <v>0.113769629906023</v>
      </c>
      <c r="AF278" s="281">
        <v>5.7856433999888303E-2</v>
      </c>
      <c r="AG278" s="281"/>
      <c r="AH278" s="282">
        <v>-8.1382779610536402E-2</v>
      </c>
      <c r="AI278" s="281">
        <v>0.17954393822547601</v>
      </c>
      <c r="AJ278" s="482"/>
      <c r="AK278" s="484"/>
      <c r="AL278" s="281"/>
      <c r="AM278" s="281"/>
      <c r="AN278" s="281"/>
      <c r="AO278" s="281"/>
      <c r="AP278" s="281"/>
      <c r="AQ278" s="281"/>
      <c r="AR278" s="281"/>
      <c r="AS278" s="281"/>
      <c r="AT278" s="281"/>
      <c r="AU278" s="281"/>
      <c r="AV278" s="281"/>
      <c r="AW278" s="281"/>
      <c r="AX278" s="281"/>
      <c r="AY278" s="281"/>
      <c r="AZ278" s="281"/>
      <c r="BA278" s="281"/>
      <c r="BB278" s="281"/>
      <c r="BC278" s="281"/>
      <c r="BD278" s="281"/>
      <c r="BE278" s="281"/>
      <c r="BF278" s="281"/>
      <c r="BG278" s="281"/>
      <c r="BH278" s="281"/>
      <c r="BI278" s="281"/>
      <c r="BJ278" s="281"/>
      <c r="BK278" s="281"/>
      <c r="BL278" s="281"/>
      <c r="BM278" s="281"/>
      <c r="BN278" s="282"/>
      <c r="BO278" s="281"/>
    </row>
    <row r="279" spans="2:67" s="255" customFormat="1" ht="15" customHeight="1">
      <c r="B279" s="1257" t="s">
        <v>24</v>
      </c>
      <c r="C279" s="262" t="s">
        <v>495</v>
      </c>
      <c r="D279" s="402"/>
      <c r="E279" s="481">
        <v>259750054485493</v>
      </c>
      <c r="F279" s="281">
        <v>0.17020009507490799</v>
      </c>
      <c r="G279" s="281">
        <v>-3.3407198374167502E-2</v>
      </c>
      <c r="H279" s="909"/>
      <c r="I279" s="909"/>
      <c r="J279" s="909"/>
      <c r="K279" s="281"/>
      <c r="L279" s="281"/>
      <c r="M279" s="281">
        <v>0.12495562954495799</v>
      </c>
      <c r="N279" s="281">
        <v>9.1548431258483803E-2</v>
      </c>
      <c r="O279" s="281"/>
      <c r="P279" s="281">
        <v>-3.4772835281787699E-2</v>
      </c>
      <c r="Q279" s="281"/>
      <c r="R279" s="281"/>
      <c r="S279" s="281"/>
      <c r="T279" s="281"/>
      <c r="U279" s="281"/>
      <c r="V279" s="281"/>
      <c r="W279" s="281">
        <v>5.6775596590399303E-2</v>
      </c>
      <c r="X279" s="281"/>
      <c r="Y279" s="281"/>
      <c r="Z279" s="281"/>
      <c r="AA279" s="281"/>
      <c r="AB279" s="281"/>
      <c r="AC279" s="281"/>
      <c r="AD279" s="281"/>
      <c r="AE279" s="281">
        <v>0.107200570223484</v>
      </c>
      <c r="AF279" s="281">
        <v>4.6507509518635401E-2</v>
      </c>
      <c r="AG279" s="281"/>
      <c r="AH279" s="282">
        <v>-8.6111993551493904E-2</v>
      </c>
      <c r="AI279" s="281">
        <v>0.13144031547790999</v>
      </c>
      <c r="AJ279" s="482"/>
      <c r="AK279" s="484"/>
      <c r="AL279" s="281"/>
      <c r="AM279" s="281"/>
      <c r="AN279" s="281"/>
      <c r="AO279" s="281"/>
      <c r="AP279" s="281"/>
      <c r="AQ279" s="281"/>
      <c r="AR279" s="281"/>
      <c r="AS279" s="281"/>
      <c r="AT279" s="281"/>
      <c r="AU279" s="281"/>
      <c r="AV279" s="281"/>
      <c r="AW279" s="281"/>
      <c r="AX279" s="281"/>
      <c r="AY279" s="281"/>
      <c r="AZ279" s="281"/>
      <c r="BA279" s="281"/>
      <c r="BB279" s="281"/>
      <c r="BC279" s="281"/>
      <c r="BD279" s="281"/>
      <c r="BE279" s="281"/>
      <c r="BF279" s="281"/>
      <c r="BG279" s="281"/>
      <c r="BH279" s="281"/>
      <c r="BI279" s="281"/>
      <c r="BJ279" s="281"/>
      <c r="BK279" s="281"/>
      <c r="BL279" s="281"/>
      <c r="BM279" s="281"/>
      <c r="BN279" s="282"/>
      <c r="BO279" s="281"/>
    </row>
    <row r="280" spans="2:67" s="255" customFormat="1" ht="15" customHeight="1">
      <c r="B280" s="1257" t="s">
        <v>24</v>
      </c>
      <c r="C280" s="262" t="s">
        <v>496</v>
      </c>
      <c r="D280" s="402"/>
      <c r="E280" s="481">
        <v>342440498239799</v>
      </c>
      <c r="F280" s="281">
        <v>0.18837576253021701</v>
      </c>
      <c r="G280" s="281">
        <v>-3.5516689544788899E-2</v>
      </c>
      <c r="H280" s="909"/>
      <c r="I280" s="909"/>
      <c r="J280" s="909"/>
      <c r="K280" s="281"/>
      <c r="L280" s="281"/>
      <c r="M280" s="281">
        <v>9.8486337507158003E-2</v>
      </c>
      <c r="N280" s="281">
        <v>6.2969648093741407E-2</v>
      </c>
      <c r="O280" s="281"/>
      <c r="P280" s="281">
        <v>-3.2264682373911398E-2</v>
      </c>
      <c r="Q280" s="281"/>
      <c r="R280" s="281"/>
      <c r="S280" s="281"/>
      <c r="T280" s="281"/>
      <c r="U280" s="281"/>
      <c r="V280" s="281"/>
      <c r="W280" s="281">
        <v>3.0704966185584E-2</v>
      </c>
      <c r="X280" s="281"/>
      <c r="Y280" s="281"/>
      <c r="Z280" s="281"/>
      <c r="AA280" s="281"/>
      <c r="AB280" s="281"/>
      <c r="AC280" s="281"/>
      <c r="AD280" s="281"/>
      <c r="AE280" s="281">
        <v>8.4519672101020599E-2</v>
      </c>
      <c r="AF280" s="281">
        <v>3.6567756298931803E-2</v>
      </c>
      <c r="AG280" s="281"/>
      <c r="AH280" s="282">
        <v>-7.5062619249650006E-2</v>
      </c>
      <c r="AI280" s="281">
        <v>7.8668155910569498E-2</v>
      </c>
      <c r="AJ280" s="482"/>
      <c r="AK280" s="484"/>
      <c r="AL280" s="281"/>
      <c r="AM280" s="281"/>
      <c r="AN280" s="281"/>
      <c r="AO280" s="281"/>
      <c r="AP280" s="281"/>
      <c r="AQ280" s="281"/>
      <c r="AR280" s="281"/>
      <c r="AS280" s="281"/>
      <c r="AT280" s="281"/>
      <c r="AU280" s="281"/>
      <c r="AV280" s="281"/>
      <c r="AW280" s="281"/>
      <c r="AX280" s="281"/>
      <c r="AY280" s="281"/>
      <c r="AZ280" s="281"/>
      <c r="BA280" s="281"/>
      <c r="BB280" s="281"/>
      <c r="BC280" s="281"/>
      <c r="BD280" s="281"/>
      <c r="BE280" s="281"/>
      <c r="BF280" s="281"/>
      <c r="BG280" s="281"/>
      <c r="BH280" s="281"/>
      <c r="BI280" s="281"/>
      <c r="BJ280" s="281"/>
      <c r="BK280" s="281"/>
      <c r="BL280" s="281"/>
      <c r="BM280" s="281"/>
      <c r="BN280" s="282"/>
      <c r="BO280" s="281"/>
    </row>
    <row r="281" spans="2:67" s="255" customFormat="1" ht="15" customHeight="1">
      <c r="B281" s="1257" t="s">
        <v>24</v>
      </c>
      <c r="C281" s="262" t="s">
        <v>497</v>
      </c>
      <c r="D281" s="402"/>
      <c r="E281" s="481">
        <v>645108077746881</v>
      </c>
      <c r="F281" s="281">
        <v>0.20541463442837901</v>
      </c>
      <c r="G281" s="281">
        <v>-3.3199179443459702E-2</v>
      </c>
      <c r="H281" s="909"/>
      <c r="I281" s="909"/>
      <c r="J281" s="909"/>
      <c r="K281" s="281"/>
      <c r="L281" s="281"/>
      <c r="M281" s="281">
        <v>5.1023840222934401E-2</v>
      </c>
      <c r="N281" s="281">
        <v>1.78246597271716E-2</v>
      </c>
      <c r="O281" s="281"/>
      <c r="P281" s="281">
        <v>-2.7908093771627802E-2</v>
      </c>
      <c r="Q281" s="281"/>
      <c r="R281" s="281"/>
      <c r="S281" s="281"/>
      <c r="T281" s="281"/>
      <c r="U281" s="281"/>
      <c r="V281" s="281"/>
      <c r="W281" s="281">
        <v>-1.0083434455090299E-2</v>
      </c>
      <c r="X281" s="281"/>
      <c r="Y281" s="281"/>
      <c r="Z281" s="281"/>
      <c r="AA281" s="281"/>
      <c r="AB281" s="281"/>
      <c r="AC281" s="281"/>
      <c r="AD281" s="281"/>
      <c r="AE281" s="281">
        <v>3.7957595889879903E-2</v>
      </c>
      <c r="AF281" s="281">
        <v>1.8589861496279499E-2</v>
      </c>
      <c r="AG281" s="281"/>
      <c r="AH281" s="282">
        <v>-5.91441128442644E-2</v>
      </c>
      <c r="AI281" s="281">
        <v>-9.7041332827679794E-3</v>
      </c>
      <c r="AJ281" s="482"/>
      <c r="AK281" s="484"/>
      <c r="AL281" s="281"/>
      <c r="AM281" s="281"/>
      <c r="AN281" s="281"/>
      <c r="AO281" s="281"/>
      <c r="AP281" s="281"/>
      <c r="AQ281" s="281"/>
      <c r="AR281" s="281"/>
      <c r="AS281" s="281"/>
      <c r="AT281" s="281"/>
      <c r="AU281" s="281"/>
      <c r="AV281" s="281"/>
      <c r="AW281" s="281"/>
      <c r="AX281" s="281"/>
      <c r="AY281" s="281"/>
      <c r="AZ281" s="281"/>
      <c r="BA281" s="281"/>
      <c r="BB281" s="281"/>
      <c r="BC281" s="281"/>
      <c r="BD281" s="281"/>
      <c r="BE281" s="281"/>
      <c r="BF281" s="281"/>
      <c r="BG281" s="281"/>
      <c r="BH281" s="281"/>
      <c r="BI281" s="281"/>
      <c r="BJ281" s="281"/>
      <c r="BK281" s="281"/>
      <c r="BL281" s="281"/>
      <c r="BM281" s="281"/>
      <c r="BN281" s="282"/>
      <c r="BO281" s="281"/>
    </row>
    <row r="282" spans="2:67" s="255" customFormat="1" ht="15" customHeight="1">
      <c r="B282" s="1253" t="s">
        <v>24</v>
      </c>
      <c r="C282" s="338" t="s">
        <v>527</v>
      </c>
      <c r="D282" s="402"/>
      <c r="E282" s="474">
        <v>2069979562026374</v>
      </c>
      <c r="F282" s="475">
        <v>0.15099209879799499</v>
      </c>
      <c r="G282" s="475">
        <v>-3.0896835991343501E-2</v>
      </c>
      <c r="H282" s="910"/>
      <c r="I282" s="910"/>
      <c r="J282" s="910"/>
      <c r="K282" s="475"/>
      <c r="L282" s="475"/>
      <c r="M282" s="475">
        <v>0.159857497334919</v>
      </c>
      <c r="N282" s="475">
        <v>0.128956705380675</v>
      </c>
      <c r="O282" s="475"/>
      <c r="P282" s="475">
        <v>-3.6098448652022101E-2</v>
      </c>
      <c r="Q282" s="475"/>
      <c r="R282" s="475"/>
      <c r="S282" s="475"/>
      <c r="T282" s="475"/>
      <c r="U282" s="475"/>
      <c r="V282" s="475"/>
      <c r="W282" s="475">
        <v>9.2868816228290005E-2</v>
      </c>
      <c r="X282" s="475"/>
      <c r="Y282" s="475"/>
      <c r="Z282" s="475"/>
      <c r="AA282" s="475"/>
      <c r="AB282" s="475"/>
      <c r="AC282" s="475"/>
      <c r="AD282" s="475"/>
      <c r="AE282" s="475">
        <v>0.109679396323241</v>
      </c>
      <c r="AF282" s="475">
        <v>5.8008063657821997E-2</v>
      </c>
      <c r="AG282" s="475"/>
      <c r="AH282" s="475">
        <v>-8.0078946855544397E-2</v>
      </c>
      <c r="AI282" s="475">
        <v>0.18395616370003401</v>
      </c>
      <c r="AJ282" s="482"/>
      <c r="AK282" s="485"/>
      <c r="AL282" s="475"/>
      <c r="AM282" s="475"/>
      <c r="AN282" s="475"/>
      <c r="AO282" s="475"/>
      <c r="AP282" s="475"/>
      <c r="AQ282" s="475"/>
      <c r="AR282" s="475"/>
      <c r="AS282" s="475"/>
      <c r="AT282" s="475"/>
      <c r="AU282" s="475"/>
      <c r="AV282" s="475"/>
      <c r="AW282" s="475"/>
      <c r="AX282" s="475"/>
      <c r="AY282" s="475"/>
      <c r="AZ282" s="475"/>
      <c r="BA282" s="475"/>
      <c r="BB282" s="475"/>
      <c r="BC282" s="475"/>
      <c r="BD282" s="475"/>
      <c r="BE282" s="475"/>
      <c r="BF282" s="475"/>
      <c r="BG282" s="475"/>
      <c r="BH282" s="475"/>
      <c r="BI282" s="475"/>
      <c r="BJ282" s="475"/>
      <c r="BK282" s="475"/>
      <c r="BL282" s="475"/>
      <c r="BM282" s="477"/>
      <c r="BN282" s="477"/>
      <c r="BO282" s="475"/>
    </row>
    <row r="283" spans="2:67" s="255" customFormat="1" ht="15" customHeight="1">
      <c r="B283" s="1252" t="s">
        <v>25</v>
      </c>
      <c r="C283" s="262" t="s">
        <v>488</v>
      </c>
      <c r="D283" s="402"/>
      <c r="E283" s="481">
        <v>334850023.521653</v>
      </c>
      <c r="F283" s="281">
        <v>7.5763690121619806E-2</v>
      </c>
      <c r="G283" s="281">
        <v>-3.0114932188587197E-4</v>
      </c>
      <c r="H283" s="911"/>
      <c r="I283" s="911"/>
      <c r="J283" s="909">
        <v>-1.9144888779003461E-2</v>
      </c>
      <c r="K283" s="829"/>
      <c r="L283" s="829"/>
      <c r="M283" s="281">
        <v>0.106935758402307</v>
      </c>
      <c r="N283" s="281">
        <v>0.105589229760521</v>
      </c>
      <c r="O283" s="829"/>
      <c r="P283" s="281">
        <v>-3.7924116920377199E-2</v>
      </c>
      <c r="Q283" s="829"/>
      <c r="R283" s="829"/>
      <c r="S283" s="829"/>
      <c r="T283" s="829"/>
      <c r="U283" s="829"/>
      <c r="V283" s="281">
        <v>6.6849870021208596E-2</v>
      </c>
      <c r="W283" s="281">
        <v>0.13451498050887101</v>
      </c>
      <c r="X283" s="829"/>
      <c r="Y283" s="829"/>
      <c r="Z283" s="829"/>
      <c r="AA283" s="829"/>
      <c r="AB283" s="829"/>
      <c r="AC283" s="829"/>
      <c r="AD283" s="829"/>
      <c r="AE283" s="281">
        <v>0.13432351390057501</v>
      </c>
      <c r="AF283" s="281">
        <v>4.3709640085442002E-2</v>
      </c>
      <c r="AG283" s="830"/>
      <c r="AH283" s="830"/>
      <c r="AI283" s="281">
        <v>0.312548140342708</v>
      </c>
      <c r="AJ283" s="482"/>
      <c r="AK283" s="486">
        <v>423788179</v>
      </c>
      <c r="AL283" s="281">
        <v>-1.2565451949522199E-3</v>
      </c>
      <c r="AM283" s="281"/>
      <c r="AN283" s="281"/>
      <c r="AO283" s="281">
        <v>-1.38987713482211E-2</v>
      </c>
      <c r="AP283" s="281">
        <v>0.25455251549147201</v>
      </c>
      <c r="AQ283" s="829"/>
      <c r="AR283" s="829"/>
      <c r="AS283" s="281">
        <v>0.37256576474729802</v>
      </c>
      <c r="AT283" s="281">
        <v>0.35570819213435401</v>
      </c>
      <c r="AU283" s="829"/>
      <c r="AV283" s="281">
        <v>-4.15377466203464E-2</v>
      </c>
      <c r="AW283" s="829"/>
      <c r="AX283" s="829"/>
      <c r="AY283" s="829"/>
      <c r="AZ283" s="829"/>
      <c r="BA283" s="829"/>
      <c r="BB283" s="281">
        <v>7.58536943523382E-2</v>
      </c>
      <c r="BC283" s="281">
        <v>0.39002413986634599</v>
      </c>
      <c r="BD283" s="829"/>
      <c r="BE283" s="829"/>
      <c r="BF283" s="829"/>
      <c r="BG283" s="829"/>
      <c r="BH283" s="829"/>
      <c r="BI283" s="829"/>
      <c r="BJ283" s="829"/>
      <c r="BK283" s="281">
        <v>7.3412972663402201E-2</v>
      </c>
      <c r="BL283" s="281">
        <v>6.0837539312298801E-2</v>
      </c>
      <c r="BM283" s="830"/>
      <c r="BN283" s="830"/>
      <c r="BO283" s="281">
        <v>0.52427465184204702</v>
      </c>
    </row>
    <row r="284" spans="2:67" s="255" customFormat="1" ht="15" customHeight="1">
      <c r="B284" s="1257" t="s">
        <v>25</v>
      </c>
      <c r="C284" s="262" t="s">
        <v>489</v>
      </c>
      <c r="D284" s="402"/>
      <c r="E284" s="481">
        <v>476801495.60756302</v>
      </c>
      <c r="F284" s="281">
        <v>8.2363195770804198E-2</v>
      </c>
      <c r="G284" s="281">
        <v>-2.58851460660192E-4</v>
      </c>
      <c r="H284" s="909"/>
      <c r="I284" s="909"/>
      <c r="J284" s="909">
        <v>-2.0375367262776039E-2</v>
      </c>
      <c r="K284" s="281"/>
      <c r="L284" s="281"/>
      <c r="M284" s="281">
        <v>3.3031706207189503E-2</v>
      </c>
      <c r="N284" s="281">
        <v>3.2772853756494399E-2</v>
      </c>
      <c r="O284" s="281"/>
      <c r="P284" s="281">
        <v>-3.6802102434163403E-2</v>
      </c>
      <c r="Q284" s="281"/>
      <c r="R284" s="281"/>
      <c r="S284" s="281"/>
      <c r="T284" s="281"/>
      <c r="U284" s="281"/>
      <c r="V284" s="281">
        <v>5.2057776153153698E-2</v>
      </c>
      <c r="W284" s="281">
        <v>4.8028526153131197E-2</v>
      </c>
      <c r="X284" s="281"/>
      <c r="Y284" s="281"/>
      <c r="Z284" s="281"/>
      <c r="AA284" s="281"/>
      <c r="AB284" s="281"/>
      <c r="AC284" s="281"/>
      <c r="AD284" s="281"/>
      <c r="AE284" s="281">
        <v>9.7024245801386494E-2</v>
      </c>
      <c r="AF284" s="281">
        <v>4.9631868634156702E-2</v>
      </c>
      <c r="AG284" s="282"/>
      <c r="AH284" s="282"/>
      <c r="AI284" s="281">
        <v>0.194684643664879</v>
      </c>
      <c r="AJ284" s="482"/>
      <c r="AK284" s="486">
        <v>561335034</v>
      </c>
      <c r="AL284" s="281">
        <v>-2.8714224168662899E-4</v>
      </c>
      <c r="AM284" s="281"/>
      <c r="AN284" s="281"/>
      <c r="AO284" s="281">
        <v>-1.8707695696755702E-2</v>
      </c>
      <c r="AP284" s="281">
        <v>0.13425377793184401</v>
      </c>
      <c r="AQ284" s="281"/>
      <c r="AR284" s="281"/>
      <c r="AS284" s="281">
        <v>0.17015881641907299</v>
      </c>
      <c r="AT284" s="281">
        <v>0.15116397669916301</v>
      </c>
      <c r="AU284" s="281"/>
      <c r="AV284" s="281">
        <v>-3.9407141297366499E-2</v>
      </c>
      <c r="AW284" s="281"/>
      <c r="AX284" s="281"/>
      <c r="AY284" s="281"/>
      <c r="AZ284" s="281"/>
      <c r="BA284" s="281"/>
      <c r="BB284" s="281">
        <v>5.49384630071032E-2</v>
      </c>
      <c r="BC284" s="281">
        <v>0.16669529662743299</v>
      </c>
      <c r="BD284" s="281"/>
      <c r="BE284" s="281"/>
      <c r="BF284" s="281"/>
      <c r="BG284" s="281"/>
      <c r="BH284" s="281"/>
      <c r="BI284" s="281"/>
      <c r="BJ284" s="281"/>
      <c r="BK284" s="281">
        <v>6.1608942797609201E-2</v>
      </c>
      <c r="BL284" s="281">
        <v>4.3552086577941997E-2</v>
      </c>
      <c r="BM284" s="282"/>
      <c r="BN284" s="282"/>
      <c r="BO284" s="281">
        <v>0.27185633134738602</v>
      </c>
    </row>
    <row r="285" spans="2:67" s="255" customFormat="1" ht="15" customHeight="1">
      <c r="B285" s="1257" t="s">
        <v>25</v>
      </c>
      <c r="C285" s="262" t="s">
        <v>490</v>
      </c>
      <c r="D285" s="402"/>
      <c r="E285" s="481">
        <v>568282432.21937299</v>
      </c>
      <c r="F285" s="281">
        <v>7.3120465720400499E-2</v>
      </c>
      <c r="G285" s="281">
        <v>-2.5999933827025801E-4</v>
      </c>
      <c r="H285" s="909"/>
      <c r="I285" s="909"/>
      <c r="J285" s="909">
        <v>-1.9736495778859778E-2</v>
      </c>
      <c r="K285" s="281"/>
      <c r="L285" s="281"/>
      <c r="M285" s="281">
        <v>2.16744754076478E-2</v>
      </c>
      <c r="N285" s="281">
        <v>2.1414472937040501E-2</v>
      </c>
      <c r="O285" s="281"/>
      <c r="P285" s="281">
        <v>-3.47942988573232E-2</v>
      </c>
      <c r="Q285" s="281"/>
      <c r="R285" s="281"/>
      <c r="S285" s="281"/>
      <c r="T285" s="281"/>
      <c r="U285" s="281"/>
      <c r="V285" s="281">
        <v>4.6892541391603898E-2</v>
      </c>
      <c r="W285" s="281">
        <v>3.35127128201873E-2</v>
      </c>
      <c r="X285" s="281"/>
      <c r="Y285" s="281"/>
      <c r="Z285" s="281"/>
      <c r="AA285" s="281"/>
      <c r="AB285" s="281"/>
      <c r="AC285" s="281"/>
      <c r="AD285" s="281"/>
      <c r="AE285" s="281">
        <v>8.2265305094334704E-2</v>
      </c>
      <c r="AF285" s="281">
        <v>3.2387016669204197E-2</v>
      </c>
      <c r="AG285" s="282"/>
      <c r="AH285" s="282"/>
      <c r="AI285" s="281">
        <v>0.14816504186899099</v>
      </c>
      <c r="AJ285" s="482"/>
      <c r="AK285" s="486">
        <v>624889033</v>
      </c>
      <c r="AL285" s="281">
        <v>-1.6492368173790599E-4</v>
      </c>
      <c r="AM285" s="281"/>
      <c r="AN285" s="281"/>
      <c r="AO285" s="281">
        <v>-2.1255589870465899E-2</v>
      </c>
      <c r="AP285" s="281">
        <v>0.100679521767187</v>
      </c>
      <c r="AQ285" s="281"/>
      <c r="AR285" s="281"/>
      <c r="AS285" s="281">
        <v>0.12341735080506699</v>
      </c>
      <c r="AT285" s="281">
        <v>0.10199683245201099</v>
      </c>
      <c r="AU285" s="281"/>
      <c r="AV285" s="281">
        <v>-3.6442007776443103E-2</v>
      </c>
      <c r="AW285" s="281"/>
      <c r="AX285" s="281"/>
      <c r="AY285" s="281"/>
      <c r="AZ285" s="281"/>
      <c r="BA285" s="281"/>
      <c r="BB285" s="281">
        <v>4.8054437530831197E-2</v>
      </c>
      <c r="BC285" s="281">
        <v>0.113609262206399</v>
      </c>
      <c r="BD285" s="281"/>
      <c r="BE285" s="281"/>
      <c r="BF285" s="281"/>
      <c r="BG285" s="281"/>
      <c r="BH285" s="281"/>
      <c r="BI285" s="281"/>
      <c r="BJ285" s="281"/>
      <c r="BK285" s="281">
        <v>5.8189907455136899E-2</v>
      </c>
      <c r="BL285" s="281">
        <v>4.1024248540460502E-2</v>
      </c>
      <c r="BM285" s="282"/>
      <c r="BN285" s="282"/>
      <c r="BO285" s="281">
        <v>0.21282342300284901</v>
      </c>
    </row>
    <row r="286" spans="2:67" s="255" customFormat="1" ht="15" customHeight="1">
      <c r="B286" s="1257" t="s">
        <v>25</v>
      </c>
      <c r="C286" s="262" t="s">
        <v>491</v>
      </c>
      <c r="D286" s="402"/>
      <c r="E286" s="481">
        <v>658428381.11005497</v>
      </c>
      <c r="F286" s="281">
        <v>7.9075119480762096E-2</v>
      </c>
      <c r="G286" s="281">
        <v>-3.1743142730423298E-4</v>
      </c>
      <c r="H286" s="909"/>
      <c r="I286" s="909"/>
      <c r="J286" s="909">
        <v>-2.2121704741460566E-2</v>
      </c>
      <c r="K286" s="281"/>
      <c r="L286" s="281"/>
      <c r="M286" s="281">
        <v>1.65253172415409E-2</v>
      </c>
      <c r="N286" s="281">
        <v>1.6207884473134999E-2</v>
      </c>
      <c r="O286" s="281"/>
      <c r="P286" s="281">
        <v>-3.4809266095813397E-2</v>
      </c>
      <c r="Q286" s="281"/>
      <c r="R286" s="281"/>
      <c r="S286" s="281"/>
      <c r="T286" s="281"/>
      <c r="U286" s="281"/>
      <c r="V286" s="281">
        <v>4.3416382915531501E-2</v>
      </c>
      <c r="W286" s="281">
        <v>2.48150017233639E-2</v>
      </c>
      <c r="X286" s="281"/>
      <c r="Y286" s="281"/>
      <c r="Z286" s="281"/>
      <c r="AA286" s="281"/>
      <c r="AB286" s="281"/>
      <c r="AC286" s="281"/>
      <c r="AD286" s="281"/>
      <c r="AE286" s="281">
        <v>6.6707206184578496E-2</v>
      </c>
      <c r="AF286" s="281">
        <v>3.21559019831274E-2</v>
      </c>
      <c r="AG286" s="282"/>
      <c r="AH286" s="282"/>
      <c r="AI286" s="281">
        <v>0.123678112643458</v>
      </c>
      <c r="AJ286" s="482"/>
      <c r="AK286" s="486">
        <v>718243852</v>
      </c>
      <c r="AL286" s="281">
        <v>-4.3946216750909302E-4</v>
      </c>
      <c r="AM286" s="281"/>
      <c r="AN286" s="281"/>
      <c r="AO286" s="281">
        <v>-2.0437099404507001E-2</v>
      </c>
      <c r="AP286" s="281">
        <v>8.3283516918986403E-2</v>
      </c>
      <c r="AQ286" s="281"/>
      <c r="AR286" s="281"/>
      <c r="AS286" s="281">
        <v>9.6288714212342502E-2</v>
      </c>
      <c r="AT286" s="281">
        <v>7.5412148463471995E-2</v>
      </c>
      <c r="AU286" s="281"/>
      <c r="AV286" s="281">
        <v>-3.60734072806237E-2</v>
      </c>
      <c r="AW286" s="281"/>
      <c r="AX286" s="281"/>
      <c r="AY286" s="281"/>
      <c r="AZ286" s="281"/>
      <c r="BA286" s="281"/>
      <c r="BB286" s="281">
        <v>4.39346231953546E-2</v>
      </c>
      <c r="BC286" s="281">
        <v>8.3273364378202902E-2</v>
      </c>
      <c r="BD286" s="281"/>
      <c r="BE286" s="281"/>
      <c r="BF286" s="281"/>
      <c r="BG286" s="281"/>
      <c r="BH286" s="281"/>
      <c r="BI286" s="281"/>
      <c r="BJ286" s="281"/>
      <c r="BK286" s="281">
        <v>5.1256995653337002E-2</v>
      </c>
      <c r="BL286" s="281">
        <v>3.5918466866319901E-2</v>
      </c>
      <c r="BM286" s="282"/>
      <c r="BN286" s="282"/>
      <c r="BO286" s="281">
        <v>0.17044883107471401</v>
      </c>
    </row>
    <row r="287" spans="2:67" s="255" customFormat="1" ht="15" customHeight="1">
      <c r="B287" s="1257" t="s">
        <v>25</v>
      </c>
      <c r="C287" s="262" t="s">
        <v>492</v>
      </c>
      <c r="D287" s="402"/>
      <c r="E287" s="481">
        <v>754465741.06845796</v>
      </c>
      <c r="F287" s="281">
        <v>6.0432464092263202E-2</v>
      </c>
      <c r="G287" s="281">
        <v>-2.3445060495981001E-4</v>
      </c>
      <c r="H287" s="909"/>
      <c r="I287" s="909"/>
      <c r="J287" s="909">
        <v>-2.0812661730609076E-2</v>
      </c>
      <c r="K287" s="281"/>
      <c r="L287" s="281"/>
      <c r="M287" s="281">
        <v>1.3771960493646601E-2</v>
      </c>
      <c r="N287" s="281">
        <v>1.3537511346426201E-2</v>
      </c>
      <c r="O287" s="281"/>
      <c r="P287" s="281">
        <v>-3.4522090037771701E-2</v>
      </c>
      <c r="Q287" s="281"/>
      <c r="R287" s="281"/>
      <c r="S287" s="281"/>
      <c r="T287" s="281"/>
      <c r="U287" s="281"/>
      <c r="V287" s="281">
        <v>3.9682650397303197E-2</v>
      </c>
      <c r="W287" s="281">
        <v>1.86980714596028E-2</v>
      </c>
      <c r="X287" s="281"/>
      <c r="Y287" s="281"/>
      <c r="Z287" s="281"/>
      <c r="AA287" s="281"/>
      <c r="AB287" s="281"/>
      <c r="AC287" s="281"/>
      <c r="AD287" s="281"/>
      <c r="AE287" s="281">
        <v>5.3483924538551997E-2</v>
      </c>
      <c r="AF287" s="281">
        <v>2.9266701689306101E-2</v>
      </c>
      <c r="AG287" s="282"/>
      <c r="AH287" s="282"/>
      <c r="AI287" s="281">
        <v>0.101448701513805</v>
      </c>
      <c r="AJ287" s="482"/>
      <c r="AK287" s="486">
        <v>763871998</v>
      </c>
      <c r="AL287" s="281">
        <v>-3.3345246411297302E-4</v>
      </c>
      <c r="AM287" s="281"/>
      <c r="AN287" s="281"/>
      <c r="AO287" s="281">
        <v>-2.0456432544867301E-2</v>
      </c>
      <c r="AP287" s="281">
        <v>9.0327268417555007E-2</v>
      </c>
      <c r="AQ287" s="281"/>
      <c r="AR287" s="281"/>
      <c r="AS287" s="281">
        <v>0.10111121392356601</v>
      </c>
      <c r="AT287" s="281">
        <v>8.0321326296346293E-2</v>
      </c>
      <c r="AU287" s="281"/>
      <c r="AV287" s="281">
        <v>-3.4922347029141897E-2</v>
      </c>
      <c r="AW287" s="281"/>
      <c r="AX287" s="281"/>
      <c r="AY287" s="281"/>
      <c r="AZ287" s="281"/>
      <c r="BA287" s="281"/>
      <c r="BB287" s="281">
        <v>4.1241554975811501E-2</v>
      </c>
      <c r="BC287" s="281">
        <v>8.66405355521358E-2</v>
      </c>
      <c r="BD287" s="281"/>
      <c r="BE287" s="281"/>
      <c r="BF287" s="281"/>
      <c r="BG287" s="281"/>
      <c r="BH287" s="281"/>
      <c r="BI287" s="281"/>
      <c r="BJ287" s="281"/>
      <c r="BK287" s="281">
        <v>5.0160667101715101E-2</v>
      </c>
      <c r="BL287" s="281">
        <v>2.52992792648488E-2</v>
      </c>
      <c r="BM287" s="282"/>
      <c r="BN287" s="282"/>
      <c r="BO287" s="281">
        <v>0.16210048584605899</v>
      </c>
    </row>
    <row r="288" spans="2:67" s="255" customFormat="1" ht="15" customHeight="1">
      <c r="B288" s="1257" t="s">
        <v>25</v>
      </c>
      <c r="C288" s="262" t="s">
        <v>493</v>
      </c>
      <c r="D288" s="402"/>
      <c r="E288" s="481">
        <v>861969980.00320995</v>
      </c>
      <c r="F288" s="281">
        <v>7.3117539748702706E-2</v>
      </c>
      <c r="G288" s="281">
        <v>-9.8510501975113498E-4</v>
      </c>
      <c r="H288" s="909"/>
      <c r="I288" s="909"/>
      <c r="J288" s="909">
        <v>-2.1803167994315361E-2</v>
      </c>
      <c r="K288" s="281"/>
      <c r="L288" s="281"/>
      <c r="M288" s="281">
        <v>1.18888671839743E-2</v>
      </c>
      <c r="N288" s="281">
        <v>1.09037587897722E-2</v>
      </c>
      <c r="O288" s="281"/>
      <c r="P288" s="281">
        <v>-3.4039407108538998E-2</v>
      </c>
      <c r="Q288" s="281"/>
      <c r="R288" s="281"/>
      <c r="S288" s="281"/>
      <c r="T288" s="281"/>
      <c r="U288" s="281"/>
      <c r="V288" s="281">
        <v>3.6247847951097201E-2</v>
      </c>
      <c r="W288" s="281">
        <v>1.31121979666553E-2</v>
      </c>
      <c r="X288" s="281"/>
      <c r="Y288" s="281"/>
      <c r="Z288" s="281"/>
      <c r="AA288" s="281"/>
      <c r="AB288" s="281"/>
      <c r="AC288" s="281"/>
      <c r="AD288" s="281"/>
      <c r="AE288" s="281">
        <v>4.4561091960998299E-2</v>
      </c>
      <c r="AF288" s="281">
        <v>4.0008493095348603E-2</v>
      </c>
      <c r="AG288" s="282"/>
      <c r="AH288" s="282"/>
      <c r="AI288" s="281">
        <v>9.7681787260694097E-2</v>
      </c>
      <c r="AJ288" s="482"/>
      <c r="AK288" s="486">
        <v>855501808</v>
      </c>
      <c r="AL288" s="281">
        <v>-1.0617405965786099E-3</v>
      </c>
      <c r="AM288" s="281"/>
      <c r="AN288" s="281"/>
      <c r="AO288" s="281">
        <v>-2.0280300798616199E-2</v>
      </c>
      <c r="AP288" s="281">
        <v>7.2822362755310496E-2</v>
      </c>
      <c r="AQ288" s="281"/>
      <c r="AR288" s="281"/>
      <c r="AS288" s="281">
        <v>8.34090639350233E-2</v>
      </c>
      <c r="AT288" s="281">
        <v>6.2067020202019298E-2</v>
      </c>
      <c r="AU288" s="281"/>
      <c r="AV288" s="281">
        <v>-3.42559498132586E-2</v>
      </c>
      <c r="AW288" s="281"/>
      <c r="AX288" s="281"/>
      <c r="AY288" s="281"/>
      <c r="AZ288" s="281"/>
      <c r="BA288" s="281"/>
      <c r="BB288" s="281">
        <v>3.8680738825510499E-2</v>
      </c>
      <c r="BC288" s="281">
        <v>6.6491809214271197E-2</v>
      </c>
      <c r="BD288" s="281"/>
      <c r="BE288" s="281"/>
      <c r="BF288" s="281"/>
      <c r="BG288" s="281"/>
      <c r="BH288" s="281"/>
      <c r="BI288" s="281"/>
      <c r="BJ288" s="281"/>
      <c r="BK288" s="281">
        <v>4.93942731679183E-2</v>
      </c>
      <c r="BL288" s="281">
        <v>5.2774509156852702E-2</v>
      </c>
      <c r="BM288" s="282"/>
      <c r="BN288" s="282"/>
      <c r="BO288" s="281">
        <v>0.16866059504575601</v>
      </c>
    </row>
    <row r="289" spans="2:67" s="255" customFormat="1" ht="15" customHeight="1">
      <c r="B289" s="1257" t="s">
        <v>25</v>
      </c>
      <c r="C289" s="262" t="s">
        <v>494</v>
      </c>
      <c r="D289" s="402"/>
      <c r="E289" s="481">
        <v>992470116.99732196</v>
      </c>
      <c r="F289" s="281">
        <v>6.9967536783381204E-2</v>
      </c>
      <c r="G289" s="281">
        <v>-1.2015173318938499E-3</v>
      </c>
      <c r="H289" s="909"/>
      <c r="I289" s="909"/>
      <c r="J289" s="909">
        <v>-2.1084153004834898E-2</v>
      </c>
      <c r="K289" s="281"/>
      <c r="L289" s="281"/>
      <c r="M289" s="281">
        <v>8.5490511677307791E-3</v>
      </c>
      <c r="N289" s="281">
        <v>7.3475313451474298E-3</v>
      </c>
      <c r="O289" s="281"/>
      <c r="P289" s="281">
        <v>-3.3133490564153802E-2</v>
      </c>
      <c r="Q289" s="281"/>
      <c r="R289" s="281"/>
      <c r="S289" s="281"/>
      <c r="T289" s="281"/>
      <c r="U289" s="281"/>
      <c r="V289" s="281">
        <v>3.4647914815450903E-2</v>
      </c>
      <c r="W289" s="281">
        <v>8.8619565327214805E-3</v>
      </c>
      <c r="X289" s="281"/>
      <c r="Y289" s="281"/>
      <c r="Z289" s="281"/>
      <c r="AA289" s="281"/>
      <c r="AB289" s="281"/>
      <c r="AC289" s="281"/>
      <c r="AD289" s="281"/>
      <c r="AE289" s="281">
        <v>3.6575128780079402E-2</v>
      </c>
      <c r="AF289" s="281">
        <v>3.5233176134242497E-2</v>
      </c>
      <c r="AG289" s="282"/>
      <c r="AH289" s="282"/>
      <c r="AI289" s="281">
        <v>8.0670264276938797E-2</v>
      </c>
      <c r="AJ289" s="482"/>
      <c r="AK289" s="486">
        <v>951858676</v>
      </c>
      <c r="AL289" s="281">
        <v>-1.1151371803013301E-3</v>
      </c>
      <c r="AM289" s="281"/>
      <c r="AN289" s="281"/>
      <c r="AO289" s="281">
        <v>-2.0713681029682601E-2</v>
      </c>
      <c r="AP289" s="281">
        <v>6.5171510817851705E-2</v>
      </c>
      <c r="AQ289" s="281"/>
      <c r="AR289" s="281"/>
      <c r="AS289" s="281">
        <v>7.4591131845711103E-2</v>
      </c>
      <c r="AT289" s="281">
        <v>5.2762314686303199E-2</v>
      </c>
      <c r="AU289" s="281"/>
      <c r="AV289" s="281">
        <v>-3.43742047270051E-2</v>
      </c>
      <c r="AW289" s="281"/>
      <c r="AX289" s="281"/>
      <c r="AY289" s="281"/>
      <c r="AZ289" s="281"/>
      <c r="BA289" s="281"/>
      <c r="BB289" s="281">
        <v>3.5140864755851597E-2</v>
      </c>
      <c r="BC289" s="281">
        <v>5.3528973664573702E-2</v>
      </c>
      <c r="BD289" s="281"/>
      <c r="BE289" s="281"/>
      <c r="BF289" s="281"/>
      <c r="BG289" s="281"/>
      <c r="BH289" s="281"/>
      <c r="BI289" s="281"/>
      <c r="BJ289" s="281"/>
      <c r="BK289" s="281">
        <v>4.2816436964430202E-2</v>
      </c>
      <c r="BL289" s="281">
        <v>4.6637081868653403E-2</v>
      </c>
      <c r="BM289" s="282"/>
      <c r="BN289" s="282"/>
      <c r="BO289" s="281">
        <v>0.142982493548233</v>
      </c>
    </row>
    <row r="290" spans="2:67" s="255" customFormat="1" ht="15" customHeight="1">
      <c r="B290" s="1257" t="s">
        <v>25</v>
      </c>
      <c r="C290" s="262" t="s">
        <v>495</v>
      </c>
      <c r="D290" s="402"/>
      <c r="E290" s="481">
        <v>1187459526.79983</v>
      </c>
      <c r="F290" s="281">
        <v>7.1844090182969805E-2</v>
      </c>
      <c r="G290" s="281">
        <v>-1.91485890094432E-3</v>
      </c>
      <c r="H290" s="909"/>
      <c r="I290" s="909"/>
      <c r="J290" s="909">
        <v>-2.0701124660271717E-2</v>
      </c>
      <c r="K290" s="281"/>
      <c r="L290" s="281"/>
      <c r="M290" s="281">
        <v>8.0749916408479703E-3</v>
      </c>
      <c r="N290" s="281">
        <v>6.1601299031846003E-3</v>
      </c>
      <c r="O290" s="281"/>
      <c r="P290" s="281">
        <v>-3.1433616720159901E-2</v>
      </c>
      <c r="Q290" s="281"/>
      <c r="R290" s="281"/>
      <c r="S290" s="281"/>
      <c r="T290" s="281"/>
      <c r="U290" s="281"/>
      <c r="V290" s="281">
        <v>3.2305333657891303E-2</v>
      </c>
      <c r="W290" s="281">
        <v>7.0318478174857804E-3</v>
      </c>
      <c r="X290" s="281"/>
      <c r="Y290" s="281"/>
      <c r="Z290" s="281"/>
      <c r="AA290" s="281"/>
      <c r="AB290" s="281"/>
      <c r="AC290" s="281"/>
      <c r="AD290" s="281"/>
      <c r="AE290" s="281">
        <v>2.54440883625364E-2</v>
      </c>
      <c r="AF290" s="281">
        <v>3.7151971054058902E-2</v>
      </c>
      <c r="AG290" s="282"/>
      <c r="AH290" s="282"/>
      <c r="AI290" s="281">
        <v>6.9627907495465796E-2</v>
      </c>
      <c r="AJ290" s="482"/>
      <c r="AK290" s="486">
        <v>1089025031</v>
      </c>
      <c r="AL290" s="281">
        <v>-1.8373976199267E-3</v>
      </c>
      <c r="AM290" s="281"/>
      <c r="AN290" s="281"/>
      <c r="AO290" s="281">
        <v>-2.1572348964676798E-2</v>
      </c>
      <c r="AP290" s="281">
        <v>8.2141080740686906E-2</v>
      </c>
      <c r="AQ290" s="281"/>
      <c r="AR290" s="281"/>
      <c r="AS290" s="281">
        <v>8.7490982564936107E-2</v>
      </c>
      <c r="AT290" s="281">
        <v>6.4081236898584998E-2</v>
      </c>
      <c r="AU290" s="281"/>
      <c r="AV290" s="281">
        <v>-3.3791262783196802E-2</v>
      </c>
      <c r="AW290" s="281"/>
      <c r="AX290" s="281"/>
      <c r="AY290" s="281"/>
      <c r="AZ290" s="281"/>
      <c r="BA290" s="281"/>
      <c r="BB290" s="281">
        <v>3.2079242446723902E-2</v>
      </c>
      <c r="BC290" s="281">
        <v>6.2369218398617303E-2</v>
      </c>
      <c r="BD290" s="281"/>
      <c r="BE290" s="281"/>
      <c r="BF290" s="281"/>
      <c r="BG290" s="281"/>
      <c r="BH290" s="281"/>
      <c r="BI290" s="281"/>
      <c r="BJ290" s="281"/>
      <c r="BK290" s="281">
        <v>3.6245002526484597E-2</v>
      </c>
      <c r="BL290" s="281">
        <v>4.2714261542074701E-2</v>
      </c>
      <c r="BM290" s="282"/>
      <c r="BN290" s="282"/>
      <c r="BO290" s="281">
        <v>0.141328486140187</v>
      </c>
    </row>
    <row r="291" spans="2:67" s="255" customFormat="1" ht="15" customHeight="1">
      <c r="B291" s="1257" t="s">
        <v>25</v>
      </c>
      <c r="C291" s="262" t="s">
        <v>496</v>
      </c>
      <c r="D291" s="402"/>
      <c r="E291" s="481">
        <v>1512451452.68279</v>
      </c>
      <c r="F291" s="281">
        <v>8.3157913266556999E-2</v>
      </c>
      <c r="G291" s="281">
        <v>-3.2465637994274201E-3</v>
      </c>
      <c r="H291" s="909"/>
      <c r="I291" s="909"/>
      <c r="J291" s="909">
        <v>-1.7837485798715819E-2</v>
      </c>
      <c r="K291" s="281"/>
      <c r="L291" s="281"/>
      <c r="M291" s="281">
        <v>6.2607909114996696E-3</v>
      </c>
      <c r="N291" s="281">
        <v>3.01422689878894E-3</v>
      </c>
      <c r="O291" s="281"/>
      <c r="P291" s="281">
        <v>-3.0424736420468099E-2</v>
      </c>
      <c r="Q291" s="281"/>
      <c r="R291" s="281"/>
      <c r="S291" s="281"/>
      <c r="T291" s="281"/>
      <c r="U291" s="281"/>
      <c r="V291" s="281">
        <v>3.0639560698164099E-2</v>
      </c>
      <c r="W291" s="281">
        <v>3.22905007921426E-3</v>
      </c>
      <c r="X291" s="281"/>
      <c r="Y291" s="281"/>
      <c r="Z291" s="281"/>
      <c r="AA291" s="281"/>
      <c r="AB291" s="281"/>
      <c r="AC291" s="281"/>
      <c r="AD291" s="281"/>
      <c r="AE291" s="281">
        <v>1.79362626251558E-2</v>
      </c>
      <c r="AF291" s="281">
        <v>3.70252939737424E-2</v>
      </c>
      <c r="AG291" s="282"/>
      <c r="AH291" s="282"/>
      <c r="AI291" s="281">
        <v>5.8190606702076299E-2</v>
      </c>
      <c r="AJ291" s="482"/>
      <c r="AK291" s="486">
        <v>1307978896</v>
      </c>
      <c r="AL291" s="281">
        <v>-3.62616783382719E-3</v>
      </c>
      <c r="AM291" s="281"/>
      <c r="AN291" s="281"/>
      <c r="AO291" s="281">
        <v>-1.9635520174325499E-2</v>
      </c>
      <c r="AP291" s="281">
        <v>5.20902655297888E-2</v>
      </c>
      <c r="AQ291" s="281"/>
      <c r="AR291" s="281"/>
      <c r="AS291" s="281">
        <v>5.6266108899053702E-2</v>
      </c>
      <c r="AT291" s="281">
        <v>3.3004420126362601E-2</v>
      </c>
      <c r="AU291" s="281"/>
      <c r="AV291" s="281">
        <v>-3.1995717307047401E-2</v>
      </c>
      <c r="AW291" s="281"/>
      <c r="AX291" s="281"/>
      <c r="AY291" s="281"/>
      <c r="AZ291" s="281"/>
      <c r="BA291" s="281"/>
      <c r="BB291" s="281">
        <v>3.0253032461771499E-2</v>
      </c>
      <c r="BC291" s="281">
        <v>3.1261736045625099E-2</v>
      </c>
      <c r="BD291" s="281"/>
      <c r="BE291" s="281"/>
      <c r="BF291" s="281"/>
      <c r="BG291" s="281"/>
      <c r="BH291" s="281"/>
      <c r="BI291" s="281"/>
      <c r="BJ291" s="281"/>
      <c r="BK291" s="281">
        <v>3.05965242423911E-2</v>
      </c>
      <c r="BL291" s="281">
        <v>3.4564752641085397E-2</v>
      </c>
      <c r="BM291" s="282"/>
      <c r="BN291" s="282"/>
      <c r="BO291" s="281">
        <v>9.6423012164563296E-2</v>
      </c>
    </row>
    <row r="292" spans="2:67" s="255" customFormat="1" ht="15" customHeight="1">
      <c r="B292" s="1257" t="s">
        <v>25</v>
      </c>
      <c r="C292" s="262" t="s">
        <v>497</v>
      </c>
      <c r="D292" s="402"/>
      <c r="E292" s="481">
        <v>2829728753.6958699</v>
      </c>
      <c r="F292" s="281">
        <v>6.9828939407968998E-2</v>
      </c>
      <c r="G292" s="281">
        <v>-4.24942987464694E-2</v>
      </c>
      <c r="H292" s="909"/>
      <c r="I292" s="909"/>
      <c r="J292" s="909">
        <v>-1.3894320469556352E-2</v>
      </c>
      <c r="K292" s="281"/>
      <c r="L292" s="281"/>
      <c r="M292" s="281">
        <v>4.5310844206661403E-3</v>
      </c>
      <c r="N292" s="281">
        <v>-3.7963212575654999E-2</v>
      </c>
      <c r="O292" s="281"/>
      <c r="P292" s="281">
        <v>-2.5447514046441001E-2</v>
      </c>
      <c r="Q292" s="281"/>
      <c r="R292" s="281"/>
      <c r="S292" s="281"/>
      <c r="T292" s="281"/>
      <c r="U292" s="281"/>
      <c r="V292" s="281">
        <v>2.4641874327904299E-2</v>
      </c>
      <c r="W292" s="281">
        <v>-3.87688530773561E-2</v>
      </c>
      <c r="X292" s="281"/>
      <c r="Y292" s="281"/>
      <c r="Z292" s="281"/>
      <c r="AA292" s="281"/>
      <c r="AB292" s="281"/>
      <c r="AC292" s="281"/>
      <c r="AD292" s="281"/>
      <c r="AE292" s="281">
        <v>5.8311696172553898E-3</v>
      </c>
      <c r="AF292" s="281">
        <v>2.7113632093645701E-2</v>
      </c>
      <c r="AG292" s="282"/>
      <c r="AH292" s="282"/>
      <c r="AI292" s="281">
        <v>-5.8240529563560201E-3</v>
      </c>
      <c r="AJ292" s="482"/>
      <c r="AK292" s="486">
        <v>2323992621</v>
      </c>
      <c r="AL292" s="281">
        <v>-5.1699874997150397E-2</v>
      </c>
      <c r="AM292" s="281"/>
      <c r="AN292" s="281"/>
      <c r="AO292" s="281">
        <v>-1.8065957964158299E-2</v>
      </c>
      <c r="AP292" s="281">
        <v>3.7914078213417898E-2</v>
      </c>
      <c r="AQ292" s="281"/>
      <c r="AR292" s="281"/>
      <c r="AS292" s="281">
        <v>3.9846932026898201E-2</v>
      </c>
      <c r="AT292" s="281">
        <v>-2.99188992132347E-2</v>
      </c>
      <c r="AU292" s="281"/>
      <c r="AV292" s="281">
        <v>-2.6163816292082798E-2</v>
      </c>
      <c r="AW292" s="281"/>
      <c r="AX292" s="281"/>
      <c r="AY292" s="281"/>
      <c r="AZ292" s="281"/>
      <c r="BA292" s="281"/>
      <c r="BB292" s="281">
        <v>2.38059680138718E-2</v>
      </c>
      <c r="BC292" s="281">
        <v>-3.2276747491445698E-2</v>
      </c>
      <c r="BD292" s="281"/>
      <c r="BE292" s="281"/>
      <c r="BF292" s="281"/>
      <c r="BG292" s="281"/>
      <c r="BH292" s="281"/>
      <c r="BI292" s="281"/>
      <c r="BJ292" s="281"/>
      <c r="BK292" s="281">
        <v>1.33922933828455E-2</v>
      </c>
      <c r="BL292" s="281">
        <v>1.8931290315831E-2</v>
      </c>
      <c r="BM292" s="282"/>
      <c r="BN292" s="282"/>
      <c r="BO292" s="281">
        <v>4.6834055760891502E-5</v>
      </c>
    </row>
    <row r="293" spans="2:67" s="255" customFormat="1" ht="15" customHeight="1">
      <c r="B293" s="1253" t="s">
        <v>25</v>
      </c>
      <c r="C293" s="338" t="s">
        <v>527</v>
      </c>
      <c r="D293" s="402"/>
      <c r="E293" s="474">
        <v>10176907903.7061</v>
      </c>
      <c r="F293" s="475">
        <v>7.3204946496599796E-2</v>
      </c>
      <c r="G293" s="475">
        <v>-1.2796709308084299E-2</v>
      </c>
      <c r="H293" s="910"/>
      <c r="I293" s="910"/>
      <c r="J293" s="910">
        <v>-1.849342466017586E-2</v>
      </c>
      <c r="K293" s="475"/>
      <c r="L293" s="475"/>
      <c r="M293" s="475">
        <v>1.3339766423848501E-2</v>
      </c>
      <c r="N293" s="475">
        <v>5.0866047508391098E-4</v>
      </c>
      <c r="O293" s="475"/>
      <c r="P293" s="475">
        <v>-3.1105805086414501E-2</v>
      </c>
      <c r="Q293" s="475"/>
      <c r="R293" s="475"/>
      <c r="S293" s="475"/>
      <c r="T293" s="475"/>
      <c r="U293" s="475"/>
      <c r="V293" s="475">
        <v>3.4631679614646999E-2</v>
      </c>
      <c r="W293" s="475">
        <v>4.0345344088494901E-3</v>
      </c>
      <c r="X293" s="475"/>
      <c r="Y293" s="475"/>
      <c r="Z293" s="475"/>
      <c r="AA293" s="475"/>
      <c r="AB293" s="475"/>
      <c r="AC293" s="475"/>
      <c r="AD293" s="475"/>
      <c r="AE293" s="475">
        <v>3.6436941438473799E-2</v>
      </c>
      <c r="AF293" s="475">
        <v>3.4023342036826998E-2</v>
      </c>
      <c r="AG293" s="475"/>
      <c r="AH293" s="475"/>
      <c r="AI293" s="475">
        <v>7.4494819316122798E-2</v>
      </c>
      <c r="AJ293" s="482"/>
      <c r="AK293" s="487">
        <v>9620485128</v>
      </c>
      <c r="AL293" s="475">
        <v>-1.3536836268367399E-2</v>
      </c>
      <c r="AM293" s="475"/>
      <c r="AN293" s="475"/>
      <c r="AO293" s="475">
        <v>-1.9563034243692701E-2</v>
      </c>
      <c r="AP293" s="475">
        <v>7.7438922267205695E-2</v>
      </c>
      <c r="AQ293" s="475"/>
      <c r="AR293" s="475"/>
      <c r="AS293" s="475">
        <v>9.1550224472214406E-2</v>
      </c>
      <c r="AT293" s="475">
        <v>5.8375367928742899E-2</v>
      </c>
      <c r="AU293" s="475"/>
      <c r="AV293" s="475">
        <v>-3.2904880553129602E-2</v>
      </c>
      <c r="AW293" s="475"/>
      <c r="AX293" s="475"/>
      <c r="AY293" s="475"/>
      <c r="AZ293" s="475"/>
      <c r="BA293" s="475"/>
      <c r="BB293" s="475">
        <v>3.6634682171508101E-2</v>
      </c>
      <c r="BC293" s="475">
        <v>6.2105169755011201E-2</v>
      </c>
      <c r="BD293" s="475"/>
      <c r="BE293" s="475"/>
      <c r="BF293" s="475"/>
      <c r="BG293" s="475"/>
      <c r="BH293" s="475"/>
      <c r="BI293" s="475"/>
      <c r="BJ293" s="475"/>
      <c r="BK293" s="475">
        <v>3.8544355099178702E-2</v>
      </c>
      <c r="BL293" s="475">
        <v>3.5991159946003902E-2</v>
      </c>
      <c r="BM293" s="477"/>
      <c r="BN293" s="477"/>
      <c r="BO293" s="475">
        <v>0.136640686255422</v>
      </c>
    </row>
    <row r="294" spans="2:67" ht="15">
      <c r="B294" s="1251" t="s">
        <v>718</v>
      </c>
      <c r="C294" s="262" t="s">
        <v>488</v>
      </c>
      <c r="D294" s="402"/>
      <c r="E294" s="660"/>
      <c r="F294" s="658"/>
      <c r="G294" s="658"/>
      <c r="H294" s="700"/>
      <c r="I294" s="700"/>
      <c r="J294" s="700"/>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K294" s="658"/>
      <c r="AL294" s="658"/>
      <c r="AM294" s="658"/>
      <c r="AN294" s="658"/>
      <c r="AO294" s="658"/>
      <c r="AP294" s="658"/>
      <c r="AQ294" s="658"/>
      <c r="AR294" s="658"/>
      <c r="AS294" s="658"/>
      <c r="AT294" s="658"/>
      <c r="AU294" s="658"/>
      <c r="AV294" s="664"/>
      <c r="AW294" s="664"/>
      <c r="AX294" s="664"/>
      <c r="AY294" s="664"/>
      <c r="AZ294" s="664"/>
      <c r="BA294" s="664"/>
      <c r="BB294" s="658"/>
      <c r="BC294" s="658"/>
      <c r="BD294" s="658"/>
      <c r="BE294" s="658"/>
      <c r="BF294" s="658"/>
      <c r="BG294" s="658"/>
      <c r="BH294" s="658"/>
      <c r="BI294" s="658"/>
      <c r="BJ294" s="658"/>
      <c r="BK294" s="658"/>
      <c r="BL294" s="658"/>
      <c r="BM294" s="658"/>
      <c r="BN294" s="658"/>
      <c r="BO294" s="658"/>
    </row>
    <row r="295" spans="2:67" ht="15">
      <c r="B295" s="1252"/>
      <c r="C295" s="262" t="s">
        <v>489</v>
      </c>
      <c r="D295" s="402"/>
      <c r="E295" s="660"/>
      <c r="F295" s="658"/>
      <c r="G295" s="658"/>
      <c r="H295" s="700"/>
      <c r="I295" s="700"/>
      <c r="J295" s="700"/>
      <c r="K295" s="658"/>
      <c r="L295" s="658"/>
      <c r="M295" s="658"/>
      <c r="N295" s="658"/>
      <c r="O295" s="658"/>
      <c r="P295" s="658"/>
      <c r="Q295" s="658"/>
      <c r="R295" s="658"/>
      <c r="S295" s="658"/>
      <c r="T295" s="658"/>
      <c r="U295" s="658"/>
      <c r="V295" s="658"/>
      <c r="W295" s="658"/>
      <c r="X295" s="658"/>
      <c r="Y295" s="658"/>
      <c r="Z295" s="658"/>
      <c r="AA295" s="658"/>
      <c r="AB295" s="658"/>
      <c r="AC295" s="658"/>
      <c r="AD295" s="658"/>
      <c r="AE295" s="658"/>
      <c r="AF295" s="658"/>
      <c r="AG295" s="658"/>
      <c r="AH295" s="658"/>
      <c r="AI295" s="658"/>
      <c r="AK295" s="658"/>
      <c r="AL295" s="658"/>
      <c r="AM295" s="658"/>
      <c r="AN295" s="658"/>
      <c r="AO295" s="658"/>
      <c r="AP295" s="658"/>
      <c r="AQ295" s="658"/>
      <c r="AR295" s="658"/>
      <c r="AS295" s="658"/>
      <c r="AT295" s="658"/>
      <c r="AU295" s="658"/>
      <c r="AV295" s="664"/>
      <c r="AW295" s="664"/>
      <c r="AX295" s="664"/>
      <c r="AY295" s="664"/>
      <c r="AZ295" s="664"/>
      <c r="BA295" s="664"/>
      <c r="BB295" s="658"/>
      <c r="BC295" s="658"/>
      <c r="BD295" s="658"/>
      <c r="BE295" s="658"/>
      <c r="BF295" s="658"/>
      <c r="BG295" s="658"/>
      <c r="BH295" s="658"/>
      <c r="BI295" s="658"/>
      <c r="BJ295" s="658"/>
      <c r="BK295" s="658"/>
      <c r="BL295" s="658"/>
      <c r="BM295" s="658"/>
      <c r="BN295" s="658"/>
      <c r="BO295" s="658"/>
    </row>
    <row r="296" spans="2:67" ht="15">
      <c r="B296" s="1252"/>
      <c r="C296" s="262" t="s">
        <v>490</v>
      </c>
      <c r="D296" s="402"/>
      <c r="E296" s="660"/>
      <c r="F296" s="658"/>
      <c r="G296" s="658"/>
      <c r="H296" s="700"/>
      <c r="I296" s="700"/>
      <c r="J296" s="700"/>
      <c r="K296" s="658"/>
      <c r="L296" s="658"/>
      <c r="M296" s="658"/>
      <c r="N296" s="658"/>
      <c r="O296" s="658"/>
      <c r="P296" s="658"/>
      <c r="Q296" s="658"/>
      <c r="R296" s="658"/>
      <c r="S296" s="658"/>
      <c r="T296" s="658"/>
      <c r="U296" s="658"/>
      <c r="V296" s="658"/>
      <c r="W296" s="658"/>
      <c r="X296" s="658"/>
      <c r="Y296" s="658"/>
      <c r="Z296" s="658"/>
      <c r="AA296" s="658"/>
      <c r="AB296" s="658"/>
      <c r="AC296" s="658"/>
      <c r="AD296" s="658"/>
      <c r="AE296" s="658"/>
      <c r="AF296" s="658"/>
      <c r="AG296" s="658"/>
      <c r="AH296" s="658"/>
      <c r="AI296" s="658"/>
      <c r="AK296" s="658"/>
      <c r="AL296" s="658"/>
      <c r="AM296" s="658"/>
      <c r="AN296" s="658"/>
      <c r="AO296" s="658"/>
      <c r="AP296" s="658"/>
      <c r="AQ296" s="658"/>
      <c r="AR296" s="658"/>
      <c r="AS296" s="658"/>
      <c r="AT296" s="658"/>
      <c r="AU296" s="658"/>
      <c r="AV296" s="664"/>
      <c r="AW296" s="664"/>
      <c r="AX296" s="664"/>
      <c r="AY296" s="664"/>
      <c r="AZ296" s="664"/>
      <c r="BA296" s="664"/>
      <c r="BB296" s="658"/>
      <c r="BC296" s="658"/>
      <c r="BD296" s="658"/>
      <c r="BE296" s="658"/>
      <c r="BF296" s="658"/>
      <c r="BG296" s="658"/>
      <c r="BH296" s="658"/>
      <c r="BI296" s="658"/>
      <c r="BJ296" s="658"/>
      <c r="BK296" s="658"/>
      <c r="BL296" s="658"/>
      <c r="BM296" s="658"/>
      <c r="BN296" s="658"/>
      <c r="BO296" s="658"/>
    </row>
    <row r="297" spans="2:67" ht="15">
      <c r="B297" s="1252"/>
      <c r="C297" s="262" t="s">
        <v>491</v>
      </c>
      <c r="D297" s="402"/>
      <c r="E297" s="660"/>
      <c r="F297" s="658"/>
      <c r="G297" s="658"/>
      <c r="H297" s="700"/>
      <c r="I297" s="700"/>
      <c r="J297" s="700"/>
      <c r="K297" s="658"/>
      <c r="L297" s="658"/>
      <c r="M297" s="658"/>
      <c r="N297" s="658"/>
      <c r="O297" s="658"/>
      <c r="P297" s="658"/>
      <c r="Q297" s="658"/>
      <c r="R297" s="658"/>
      <c r="S297" s="658"/>
      <c r="T297" s="658"/>
      <c r="U297" s="658"/>
      <c r="V297" s="658"/>
      <c r="W297" s="658"/>
      <c r="X297" s="658"/>
      <c r="Y297" s="658"/>
      <c r="Z297" s="658"/>
      <c r="AA297" s="658"/>
      <c r="AB297" s="658"/>
      <c r="AC297" s="658"/>
      <c r="AD297" s="658"/>
      <c r="AE297" s="658"/>
      <c r="AF297" s="658"/>
      <c r="AG297" s="658"/>
      <c r="AH297" s="658"/>
      <c r="AI297" s="658"/>
      <c r="AK297" s="658"/>
      <c r="AL297" s="658"/>
      <c r="AM297" s="658"/>
      <c r="AN297" s="658"/>
      <c r="AO297" s="658"/>
      <c r="AP297" s="658"/>
      <c r="AQ297" s="658"/>
      <c r="AR297" s="658"/>
      <c r="AS297" s="658"/>
      <c r="AT297" s="658"/>
      <c r="AU297" s="658"/>
      <c r="AV297" s="664"/>
      <c r="AW297" s="664"/>
      <c r="AX297" s="664"/>
      <c r="AY297" s="664"/>
      <c r="AZ297" s="664"/>
      <c r="BA297" s="664"/>
      <c r="BB297" s="658"/>
      <c r="BC297" s="658"/>
      <c r="BD297" s="658"/>
      <c r="BE297" s="658"/>
      <c r="BF297" s="658"/>
      <c r="BG297" s="658"/>
      <c r="BH297" s="658"/>
      <c r="BI297" s="658"/>
      <c r="BJ297" s="658"/>
      <c r="BK297" s="658"/>
      <c r="BL297" s="658"/>
      <c r="BM297" s="658"/>
      <c r="BN297" s="658"/>
      <c r="BO297" s="658"/>
    </row>
    <row r="298" spans="2:67" ht="15">
      <c r="B298" s="1252"/>
      <c r="C298" s="262" t="s">
        <v>492</v>
      </c>
      <c r="D298" s="402"/>
      <c r="E298" s="660"/>
      <c r="F298" s="658"/>
      <c r="G298" s="658"/>
      <c r="H298" s="700"/>
      <c r="I298" s="700"/>
      <c r="J298" s="700"/>
      <c r="K298" s="658"/>
      <c r="L298" s="658"/>
      <c r="M298" s="658"/>
      <c r="N298" s="658"/>
      <c r="O298" s="658"/>
      <c r="P298" s="658"/>
      <c r="Q298" s="658"/>
      <c r="R298" s="658"/>
      <c r="S298" s="658"/>
      <c r="T298" s="658"/>
      <c r="U298" s="658"/>
      <c r="V298" s="658"/>
      <c r="W298" s="658"/>
      <c r="X298" s="658"/>
      <c r="Y298" s="658"/>
      <c r="Z298" s="658"/>
      <c r="AA298" s="658"/>
      <c r="AB298" s="658"/>
      <c r="AC298" s="658"/>
      <c r="AD298" s="658"/>
      <c r="AE298" s="658"/>
      <c r="AF298" s="658"/>
      <c r="AG298" s="658"/>
      <c r="AH298" s="658"/>
      <c r="AI298" s="658"/>
      <c r="AK298" s="658"/>
      <c r="AL298" s="658"/>
      <c r="AM298" s="658"/>
      <c r="AN298" s="658"/>
      <c r="AO298" s="658"/>
      <c r="AP298" s="658"/>
      <c r="AQ298" s="658"/>
      <c r="AR298" s="658"/>
      <c r="AS298" s="658"/>
      <c r="AT298" s="658"/>
      <c r="AU298" s="658"/>
      <c r="AV298" s="664"/>
      <c r="AW298" s="664"/>
      <c r="AX298" s="664"/>
      <c r="AY298" s="664"/>
      <c r="AZ298" s="664"/>
      <c r="BA298" s="664"/>
      <c r="BB298" s="658"/>
      <c r="BC298" s="658"/>
      <c r="BD298" s="658"/>
      <c r="BE298" s="658"/>
      <c r="BF298" s="658"/>
      <c r="BG298" s="658"/>
      <c r="BH298" s="658"/>
      <c r="BI298" s="658"/>
      <c r="BJ298" s="658"/>
      <c r="BK298" s="658"/>
      <c r="BL298" s="658"/>
      <c r="BM298" s="658"/>
      <c r="BN298" s="658"/>
      <c r="BO298" s="658"/>
    </row>
    <row r="299" spans="2:67" ht="15">
      <c r="B299" s="1252"/>
      <c r="C299" s="262" t="s">
        <v>493</v>
      </c>
      <c r="D299" s="402"/>
      <c r="E299" s="660"/>
      <c r="F299" s="658"/>
      <c r="G299" s="658"/>
      <c r="H299" s="700"/>
      <c r="I299" s="700"/>
      <c r="J299" s="700"/>
      <c r="K299" s="658"/>
      <c r="L299" s="658"/>
      <c r="M299" s="658"/>
      <c r="N299" s="658"/>
      <c r="O299" s="658"/>
      <c r="P299" s="658"/>
      <c r="Q299" s="658"/>
      <c r="R299" s="658"/>
      <c r="S299" s="658"/>
      <c r="T299" s="658"/>
      <c r="U299" s="658"/>
      <c r="V299" s="658"/>
      <c r="W299" s="658"/>
      <c r="X299" s="658"/>
      <c r="Y299" s="658"/>
      <c r="Z299" s="658"/>
      <c r="AA299" s="658"/>
      <c r="AB299" s="658"/>
      <c r="AC299" s="658"/>
      <c r="AD299" s="658"/>
      <c r="AE299" s="658"/>
      <c r="AF299" s="658"/>
      <c r="AG299" s="658"/>
      <c r="AH299" s="658"/>
      <c r="AI299" s="658"/>
      <c r="AK299" s="658"/>
      <c r="AL299" s="658"/>
      <c r="AM299" s="658"/>
      <c r="AN299" s="658"/>
      <c r="AO299" s="658"/>
      <c r="AP299" s="658"/>
      <c r="AQ299" s="658"/>
      <c r="AR299" s="658"/>
      <c r="AS299" s="658"/>
      <c r="AT299" s="658"/>
      <c r="AU299" s="658"/>
      <c r="AV299" s="664"/>
      <c r="AW299" s="664"/>
      <c r="AX299" s="664"/>
      <c r="AY299" s="664"/>
      <c r="AZ299" s="664"/>
      <c r="BA299" s="664"/>
      <c r="BB299" s="658"/>
      <c r="BC299" s="658"/>
      <c r="BD299" s="658"/>
      <c r="BE299" s="658"/>
      <c r="BF299" s="658"/>
      <c r="BG299" s="658"/>
      <c r="BH299" s="658"/>
      <c r="BI299" s="658"/>
      <c r="BJ299" s="658"/>
      <c r="BK299" s="658"/>
      <c r="BL299" s="658"/>
      <c r="BM299" s="658"/>
      <c r="BN299" s="658"/>
      <c r="BO299" s="658"/>
    </row>
    <row r="300" spans="2:67" ht="15">
      <c r="B300" s="1252"/>
      <c r="C300" s="262" t="s">
        <v>494</v>
      </c>
      <c r="D300" s="402"/>
      <c r="E300" s="660"/>
      <c r="F300" s="658"/>
      <c r="G300" s="658"/>
      <c r="H300" s="700"/>
      <c r="I300" s="700"/>
      <c r="J300" s="700"/>
      <c r="K300" s="658"/>
      <c r="L300" s="658"/>
      <c r="M300" s="658"/>
      <c r="N300" s="658"/>
      <c r="O300" s="658"/>
      <c r="P300" s="658"/>
      <c r="Q300" s="658"/>
      <c r="R300" s="658"/>
      <c r="S300" s="658"/>
      <c r="T300" s="658"/>
      <c r="U300" s="658"/>
      <c r="V300" s="658"/>
      <c r="W300" s="658"/>
      <c r="X300" s="658"/>
      <c r="Y300" s="658"/>
      <c r="Z300" s="658"/>
      <c r="AA300" s="658"/>
      <c r="AB300" s="658"/>
      <c r="AC300" s="658"/>
      <c r="AD300" s="658"/>
      <c r="AE300" s="658"/>
      <c r="AF300" s="658"/>
      <c r="AG300" s="658"/>
      <c r="AH300" s="658"/>
      <c r="AI300" s="658"/>
      <c r="AK300" s="658"/>
      <c r="AL300" s="658"/>
      <c r="AM300" s="658"/>
      <c r="AN300" s="658"/>
      <c r="AO300" s="658"/>
      <c r="AP300" s="658"/>
      <c r="AQ300" s="658"/>
      <c r="AR300" s="658"/>
      <c r="AS300" s="658"/>
      <c r="AT300" s="658"/>
      <c r="AU300" s="658"/>
      <c r="AV300" s="664"/>
      <c r="AW300" s="664"/>
      <c r="AX300" s="664"/>
      <c r="AY300" s="664"/>
      <c r="AZ300" s="664"/>
      <c r="BA300" s="664"/>
      <c r="BB300" s="658"/>
      <c r="BC300" s="658"/>
      <c r="BD300" s="658"/>
      <c r="BE300" s="658"/>
      <c r="BF300" s="658"/>
      <c r="BG300" s="658"/>
      <c r="BH300" s="658"/>
      <c r="BI300" s="658"/>
      <c r="BJ300" s="658"/>
      <c r="BK300" s="658"/>
      <c r="BL300" s="658"/>
      <c r="BM300" s="658"/>
      <c r="BN300" s="658"/>
      <c r="BO300" s="658"/>
    </row>
    <row r="301" spans="2:67" ht="15">
      <c r="B301" s="1252"/>
      <c r="C301" s="262" t="s">
        <v>495</v>
      </c>
      <c r="D301" s="402"/>
      <c r="E301" s="660"/>
      <c r="F301" s="658"/>
      <c r="G301" s="658"/>
      <c r="H301" s="700"/>
      <c r="I301" s="700"/>
      <c r="J301" s="700"/>
      <c r="K301" s="658"/>
      <c r="L301" s="658"/>
      <c r="M301" s="658"/>
      <c r="N301" s="658"/>
      <c r="O301" s="658"/>
      <c r="P301" s="658"/>
      <c r="Q301" s="658"/>
      <c r="R301" s="658"/>
      <c r="S301" s="658"/>
      <c r="T301" s="658"/>
      <c r="U301" s="658"/>
      <c r="V301" s="658"/>
      <c r="W301" s="658"/>
      <c r="X301" s="658"/>
      <c r="Y301" s="658"/>
      <c r="Z301" s="658"/>
      <c r="AA301" s="658"/>
      <c r="AB301" s="658"/>
      <c r="AC301" s="658"/>
      <c r="AD301" s="658"/>
      <c r="AE301" s="658"/>
      <c r="AF301" s="658"/>
      <c r="AG301" s="658"/>
      <c r="AH301" s="658"/>
      <c r="AI301" s="658"/>
      <c r="AK301" s="658"/>
      <c r="AL301" s="658"/>
      <c r="AM301" s="658"/>
      <c r="AN301" s="658"/>
      <c r="AO301" s="658"/>
      <c r="AP301" s="658"/>
      <c r="AQ301" s="658"/>
      <c r="AR301" s="658"/>
      <c r="AS301" s="658"/>
      <c r="AT301" s="658"/>
      <c r="AU301" s="658"/>
      <c r="AV301" s="664"/>
      <c r="AW301" s="664"/>
      <c r="AX301" s="664"/>
      <c r="AY301" s="664"/>
      <c r="AZ301" s="664"/>
      <c r="BA301" s="664"/>
      <c r="BB301" s="658"/>
      <c r="BC301" s="658"/>
      <c r="BD301" s="658"/>
      <c r="BE301" s="658"/>
      <c r="BF301" s="658"/>
      <c r="BG301" s="658"/>
      <c r="BH301" s="658"/>
      <c r="BI301" s="658"/>
      <c r="BJ301" s="658"/>
      <c r="BK301" s="658"/>
      <c r="BL301" s="658"/>
      <c r="BM301" s="658"/>
      <c r="BN301" s="658"/>
      <c r="BO301" s="658"/>
    </row>
    <row r="302" spans="2:67" ht="15">
      <c r="B302" s="1252"/>
      <c r="C302" s="262" t="s">
        <v>496</v>
      </c>
      <c r="D302" s="402"/>
      <c r="E302" s="660"/>
      <c r="F302" s="658"/>
      <c r="G302" s="658"/>
      <c r="H302" s="700"/>
      <c r="I302" s="700"/>
      <c r="J302" s="700"/>
      <c r="K302" s="658"/>
      <c r="L302" s="658"/>
      <c r="M302" s="658"/>
      <c r="N302" s="658"/>
      <c r="O302" s="658"/>
      <c r="P302" s="658"/>
      <c r="Q302" s="658"/>
      <c r="R302" s="658"/>
      <c r="S302" s="658"/>
      <c r="T302" s="658"/>
      <c r="U302" s="658"/>
      <c r="V302" s="658"/>
      <c r="W302" s="658"/>
      <c r="X302" s="658"/>
      <c r="Y302" s="658"/>
      <c r="Z302" s="658"/>
      <c r="AA302" s="658"/>
      <c r="AB302" s="658"/>
      <c r="AC302" s="658"/>
      <c r="AD302" s="658"/>
      <c r="AE302" s="658"/>
      <c r="AF302" s="658"/>
      <c r="AG302" s="658"/>
      <c r="AH302" s="658"/>
      <c r="AI302" s="658"/>
      <c r="AK302" s="658"/>
      <c r="AL302" s="658"/>
      <c r="AM302" s="658"/>
      <c r="AN302" s="658"/>
      <c r="AO302" s="658"/>
      <c r="AP302" s="658"/>
      <c r="AQ302" s="658"/>
      <c r="AR302" s="658"/>
      <c r="AS302" s="658"/>
      <c r="AT302" s="658"/>
      <c r="AU302" s="658"/>
      <c r="AV302" s="664"/>
      <c r="AW302" s="664"/>
      <c r="AX302" s="664"/>
      <c r="AY302" s="664"/>
      <c r="AZ302" s="664"/>
      <c r="BA302" s="664"/>
      <c r="BB302" s="658"/>
      <c r="BC302" s="658"/>
      <c r="BD302" s="658"/>
      <c r="BE302" s="658"/>
      <c r="BF302" s="658"/>
      <c r="BG302" s="658"/>
      <c r="BH302" s="658"/>
      <c r="BI302" s="658"/>
      <c r="BJ302" s="658"/>
      <c r="BK302" s="658"/>
      <c r="BL302" s="658"/>
      <c r="BM302" s="658"/>
      <c r="BN302" s="658"/>
      <c r="BO302" s="658"/>
    </row>
    <row r="303" spans="2:67" ht="15">
      <c r="B303" s="1252"/>
      <c r="C303" s="262" t="s">
        <v>497</v>
      </c>
      <c r="D303" s="402"/>
      <c r="E303" s="660"/>
      <c r="F303" s="658"/>
      <c r="G303" s="658"/>
      <c r="H303" s="700"/>
      <c r="I303" s="700"/>
      <c r="J303" s="700"/>
      <c r="K303" s="658"/>
      <c r="L303" s="658"/>
      <c r="M303" s="658"/>
      <c r="N303" s="658"/>
      <c r="O303" s="658"/>
      <c r="P303" s="658"/>
      <c r="Q303" s="658"/>
      <c r="R303" s="658"/>
      <c r="S303" s="658"/>
      <c r="T303" s="658"/>
      <c r="U303" s="658"/>
      <c r="V303" s="658"/>
      <c r="W303" s="658"/>
      <c r="X303" s="658"/>
      <c r="Y303" s="658"/>
      <c r="Z303" s="658"/>
      <c r="AA303" s="658"/>
      <c r="AB303" s="658"/>
      <c r="AC303" s="658"/>
      <c r="AD303" s="658"/>
      <c r="AE303" s="658"/>
      <c r="AF303" s="658"/>
      <c r="AG303" s="658"/>
      <c r="AH303" s="658"/>
      <c r="AI303" s="658"/>
      <c r="AK303" s="658"/>
      <c r="AL303" s="658"/>
      <c r="AM303" s="658"/>
      <c r="AN303" s="658"/>
      <c r="AO303" s="658"/>
      <c r="AP303" s="658"/>
      <c r="AQ303" s="658"/>
      <c r="AR303" s="658"/>
      <c r="AS303" s="658"/>
      <c r="AT303" s="658"/>
      <c r="AU303" s="658"/>
      <c r="AV303" s="664"/>
      <c r="AW303" s="664"/>
      <c r="AX303" s="664"/>
      <c r="AY303" s="664"/>
      <c r="AZ303" s="664"/>
      <c r="BA303" s="664"/>
      <c r="BB303" s="658"/>
      <c r="BC303" s="658"/>
      <c r="BD303" s="658"/>
      <c r="BE303" s="658"/>
      <c r="BF303" s="658"/>
      <c r="BG303" s="658"/>
      <c r="BH303" s="658"/>
      <c r="BI303" s="658"/>
      <c r="BJ303" s="658"/>
      <c r="BK303" s="658"/>
      <c r="BL303" s="658"/>
      <c r="BM303" s="658"/>
      <c r="BN303" s="658"/>
      <c r="BO303" s="658"/>
    </row>
    <row r="304" spans="2:67" s="255" customFormat="1" ht="15" customHeight="1">
      <c r="B304" s="1253"/>
      <c r="C304" s="338" t="s">
        <v>527</v>
      </c>
      <c r="D304" s="402"/>
      <c r="E304" s="661"/>
      <c r="F304" s="662"/>
      <c r="G304" s="662"/>
      <c r="H304" s="908"/>
      <c r="I304" s="908"/>
      <c r="J304" s="908"/>
      <c r="K304" s="662"/>
      <c r="L304" s="662"/>
      <c r="M304" s="662"/>
      <c r="N304" s="662"/>
      <c r="O304" s="662"/>
      <c r="P304" s="662"/>
      <c r="Q304" s="662"/>
      <c r="R304" s="662"/>
      <c r="S304" s="662"/>
      <c r="T304" s="662"/>
      <c r="U304" s="662"/>
      <c r="V304" s="662"/>
      <c r="W304" s="662"/>
      <c r="X304" s="662"/>
      <c r="Y304" s="662"/>
      <c r="Z304" s="662"/>
      <c r="AA304" s="662"/>
      <c r="AB304" s="662"/>
      <c r="AC304" s="662"/>
      <c r="AD304" s="662"/>
      <c r="AE304" s="662"/>
      <c r="AF304" s="662"/>
      <c r="AG304" s="662"/>
      <c r="AH304" s="662"/>
      <c r="AI304" s="662"/>
      <c r="AJ304" s="471"/>
      <c r="AK304" s="663"/>
      <c r="AL304" s="662"/>
      <c r="AM304" s="662"/>
      <c r="AN304" s="662"/>
      <c r="AO304" s="662"/>
      <c r="AP304" s="662"/>
      <c r="AQ304" s="662"/>
      <c r="AR304" s="662"/>
      <c r="AS304" s="662"/>
      <c r="AT304" s="662"/>
      <c r="AU304" s="662"/>
      <c r="AV304" s="662"/>
      <c r="AW304" s="662"/>
      <c r="AX304" s="662"/>
      <c r="AY304" s="662"/>
      <c r="AZ304" s="662"/>
      <c r="BA304" s="662"/>
      <c r="BB304" s="662"/>
      <c r="BC304" s="662"/>
      <c r="BD304" s="662"/>
      <c r="BE304" s="662"/>
      <c r="BF304" s="662"/>
      <c r="BG304" s="662"/>
      <c r="BH304" s="662"/>
      <c r="BI304" s="662"/>
      <c r="BJ304" s="662"/>
      <c r="BK304" s="662"/>
      <c r="BL304" s="662"/>
      <c r="BM304" s="662"/>
      <c r="BN304" s="665"/>
      <c r="BO304" s="662"/>
    </row>
    <row r="305" spans="2:67" s="255" customFormat="1" ht="15" customHeight="1">
      <c r="B305" s="1251" t="s">
        <v>719</v>
      </c>
      <c r="C305" s="262" t="s">
        <v>488</v>
      </c>
      <c r="D305" s="402"/>
      <c r="E305" s="660"/>
      <c r="F305" s="658"/>
      <c r="G305" s="658"/>
      <c r="H305" s="700"/>
      <c r="I305" s="700"/>
      <c r="J305" s="700"/>
      <c r="K305" s="658"/>
      <c r="L305" s="658"/>
      <c r="M305" s="658"/>
      <c r="N305" s="658"/>
      <c r="O305" s="658"/>
      <c r="P305" s="658"/>
      <c r="Q305" s="658"/>
      <c r="R305" s="658"/>
      <c r="S305" s="658"/>
      <c r="T305" s="658"/>
      <c r="U305" s="658"/>
      <c r="V305" s="658"/>
      <c r="W305" s="658"/>
      <c r="X305" s="658"/>
      <c r="Y305" s="658"/>
      <c r="Z305" s="658"/>
      <c r="AA305" s="658"/>
      <c r="AB305" s="658"/>
      <c r="AC305" s="658"/>
      <c r="AD305" s="658"/>
      <c r="AE305" s="658"/>
      <c r="AF305" s="658"/>
      <c r="AG305" s="658"/>
      <c r="AH305" s="658"/>
      <c r="AI305" s="658"/>
      <c r="AJ305" s="471"/>
      <c r="AK305" s="658"/>
      <c r="AL305" s="658"/>
      <c r="AM305" s="658"/>
      <c r="AN305" s="658"/>
      <c r="AO305" s="658"/>
      <c r="AP305" s="658"/>
      <c r="AQ305" s="658"/>
      <c r="AR305" s="658"/>
      <c r="AS305" s="658"/>
      <c r="AT305" s="658"/>
      <c r="AU305" s="658"/>
      <c r="AV305" s="664"/>
      <c r="AW305" s="664"/>
      <c r="AX305" s="664"/>
      <c r="AY305" s="664"/>
      <c r="AZ305" s="664"/>
      <c r="BA305" s="664"/>
      <c r="BB305" s="658"/>
      <c r="BC305" s="658"/>
      <c r="BD305" s="658"/>
      <c r="BE305" s="658"/>
      <c r="BF305" s="658"/>
      <c r="BG305" s="658"/>
      <c r="BH305" s="658"/>
      <c r="BI305" s="658"/>
      <c r="BJ305" s="658"/>
      <c r="BK305" s="658"/>
      <c r="BL305" s="658"/>
      <c r="BM305" s="658"/>
      <c r="BN305" s="658"/>
      <c r="BO305" s="658"/>
    </row>
    <row r="306" spans="2:67" s="255" customFormat="1" ht="15" customHeight="1">
      <c r="B306" s="1252"/>
      <c r="C306" s="262" t="s">
        <v>489</v>
      </c>
      <c r="D306" s="402"/>
      <c r="E306" s="660"/>
      <c r="F306" s="658"/>
      <c r="G306" s="658"/>
      <c r="H306" s="700"/>
      <c r="I306" s="700"/>
      <c r="J306" s="700"/>
      <c r="K306" s="658"/>
      <c r="L306" s="658"/>
      <c r="M306" s="658"/>
      <c r="N306" s="658"/>
      <c r="O306" s="658"/>
      <c r="P306" s="658"/>
      <c r="Q306" s="658"/>
      <c r="R306" s="658"/>
      <c r="S306" s="658"/>
      <c r="T306" s="658"/>
      <c r="U306" s="658"/>
      <c r="V306" s="658"/>
      <c r="W306" s="658"/>
      <c r="X306" s="658"/>
      <c r="Y306" s="658"/>
      <c r="Z306" s="658"/>
      <c r="AA306" s="658"/>
      <c r="AB306" s="658"/>
      <c r="AC306" s="658"/>
      <c r="AD306" s="658"/>
      <c r="AE306" s="658"/>
      <c r="AF306" s="658"/>
      <c r="AG306" s="658"/>
      <c r="AH306" s="658"/>
      <c r="AI306" s="658"/>
      <c r="AJ306" s="471"/>
      <c r="AK306" s="658"/>
      <c r="AL306" s="658"/>
      <c r="AM306" s="658"/>
      <c r="AN306" s="658"/>
      <c r="AO306" s="658"/>
      <c r="AP306" s="658"/>
      <c r="AQ306" s="658"/>
      <c r="AR306" s="658"/>
      <c r="AS306" s="658"/>
      <c r="AT306" s="658"/>
      <c r="AU306" s="658"/>
      <c r="AV306" s="664"/>
      <c r="AW306" s="664"/>
      <c r="AX306" s="664"/>
      <c r="AY306" s="664"/>
      <c r="AZ306" s="664"/>
      <c r="BA306" s="664"/>
      <c r="BB306" s="658"/>
      <c r="BC306" s="658"/>
      <c r="BD306" s="658"/>
      <c r="BE306" s="658"/>
      <c r="BF306" s="658"/>
      <c r="BG306" s="658"/>
      <c r="BH306" s="658"/>
      <c r="BI306" s="658"/>
      <c r="BJ306" s="658"/>
      <c r="BK306" s="658"/>
      <c r="BL306" s="658"/>
      <c r="BM306" s="658"/>
      <c r="BN306" s="658"/>
      <c r="BO306" s="658"/>
    </row>
    <row r="307" spans="2:67" s="255" customFormat="1" ht="15" customHeight="1">
      <c r="B307" s="1252"/>
      <c r="C307" s="262" t="s">
        <v>490</v>
      </c>
      <c r="D307" s="402"/>
      <c r="E307" s="660"/>
      <c r="F307" s="658"/>
      <c r="G307" s="658"/>
      <c r="H307" s="700"/>
      <c r="I307" s="700"/>
      <c r="J307" s="700"/>
      <c r="K307" s="658"/>
      <c r="L307" s="658"/>
      <c r="M307" s="658"/>
      <c r="N307" s="658"/>
      <c r="O307" s="658"/>
      <c r="P307" s="658"/>
      <c r="Q307" s="658"/>
      <c r="R307" s="658"/>
      <c r="S307" s="658"/>
      <c r="T307" s="658"/>
      <c r="U307" s="658"/>
      <c r="V307" s="658"/>
      <c r="W307" s="658"/>
      <c r="X307" s="658"/>
      <c r="Y307" s="658"/>
      <c r="Z307" s="658"/>
      <c r="AA307" s="658"/>
      <c r="AB307" s="658"/>
      <c r="AC307" s="658"/>
      <c r="AD307" s="658"/>
      <c r="AE307" s="658"/>
      <c r="AF307" s="658"/>
      <c r="AG307" s="658"/>
      <c r="AH307" s="658"/>
      <c r="AI307" s="658"/>
      <c r="AJ307" s="471"/>
      <c r="AK307" s="658"/>
      <c r="AL307" s="658"/>
      <c r="AM307" s="658"/>
      <c r="AN307" s="658"/>
      <c r="AO307" s="658"/>
      <c r="AP307" s="658"/>
      <c r="AQ307" s="658"/>
      <c r="AR307" s="658"/>
      <c r="AS307" s="658"/>
      <c r="AT307" s="658"/>
      <c r="AU307" s="658"/>
      <c r="AV307" s="664"/>
      <c r="AW307" s="664"/>
      <c r="AX307" s="664"/>
      <c r="AY307" s="664"/>
      <c r="AZ307" s="664"/>
      <c r="BA307" s="664"/>
      <c r="BB307" s="658"/>
      <c r="BC307" s="658"/>
      <c r="BD307" s="658"/>
      <c r="BE307" s="658"/>
      <c r="BF307" s="658"/>
      <c r="BG307" s="658"/>
      <c r="BH307" s="658"/>
      <c r="BI307" s="658"/>
      <c r="BJ307" s="658"/>
      <c r="BK307" s="658"/>
      <c r="BL307" s="658"/>
      <c r="BM307" s="658"/>
      <c r="BN307" s="658"/>
      <c r="BO307" s="658"/>
    </row>
    <row r="308" spans="2:67" s="255" customFormat="1" ht="15" customHeight="1">
      <c r="B308" s="1252"/>
      <c r="C308" s="262" t="s">
        <v>491</v>
      </c>
      <c r="D308" s="402"/>
      <c r="E308" s="660"/>
      <c r="F308" s="658"/>
      <c r="G308" s="658"/>
      <c r="H308" s="700"/>
      <c r="I308" s="700"/>
      <c r="J308" s="700"/>
      <c r="K308" s="658"/>
      <c r="L308" s="658"/>
      <c r="M308" s="658"/>
      <c r="N308" s="658"/>
      <c r="O308" s="658"/>
      <c r="P308" s="658"/>
      <c r="Q308" s="658"/>
      <c r="R308" s="658"/>
      <c r="S308" s="658"/>
      <c r="T308" s="658"/>
      <c r="U308" s="658"/>
      <c r="V308" s="658"/>
      <c r="W308" s="658"/>
      <c r="X308" s="658"/>
      <c r="Y308" s="658"/>
      <c r="Z308" s="658"/>
      <c r="AA308" s="658"/>
      <c r="AB308" s="658"/>
      <c r="AC308" s="658"/>
      <c r="AD308" s="658"/>
      <c r="AE308" s="658"/>
      <c r="AF308" s="658"/>
      <c r="AG308" s="658"/>
      <c r="AH308" s="658"/>
      <c r="AI308" s="658"/>
      <c r="AJ308" s="471"/>
      <c r="AK308" s="658"/>
      <c r="AL308" s="658"/>
      <c r="AM308" s="658"/>
      <c r="AN308" s="658"/>
      <c r="AO308" s="658"/>
      <c r="AP308" s="658"/>
      <c r="AQ308" s="658"/>
      <c r="AR308" s="658"/>
      <c r="AS308" s="658"/>
      <c r="AT308" s="658"/>
      <c r="AU308" s="658"/>
      <c r="AV308" s="664"/>
      <c r="AW308" s="664"/>
      <c r="AX308" s="664"/>
      <c r="AY308" s="664"/>
      <c r="AZ308" s="664"/>
      <c r="BA308" s="664"/>
      <c r="BB308" s="658"/>
      <c r="BC308" s="658"/>
      <c r="BD308" s="658"/>
      <c r="BE308" s="658"/>
      <c r="BF308" s="658"/>
      <c r="BG308" s="658"/>
      <c r="BH308" s="658"/>
      <c r="BI308" s="658"/>
      <c r="BJ308" s="658"/>
      <c r="BK308" s="658"/>
      <c r="BL308" s="658"/>
      <c r="BM308" s="658"/>
      <c r="BN308" s="658"/>
      <c r="BO308" s="658"/>
    </row>
    <row r="309" spans="2:67" s="255" customFormat="1" ht="15" customHeight="1">
      <c r="B309" s="1252"/>
      <c r="C309" s="262" t="s">
        <v>492</v>
      </c>
      <c r="D309" s="402"/>
      <c r="E309" s="660"/>
      <c r="F309" s="658"/>
      <c r="G309" s="658"/>
      <c r="H309" s="700"/>
      <c r="I309" s="700"/>
      <c r="J309" s="700"/>
      <c r="K309" s="658"/>
      <c r="L309" s="658"/>
      <c r="M309" s="658"/>
      <c r="N309" s="658"/>
      <c r="O309" s="658"/>
      <c r="P309" s="658"/>
      <c r="Q309" s="658"/>
      <c r="R309" s="658"/>
      <c r="S309" s="658"/>
      <c r="T309" s="658"/>
      <c r="U309" s="658"/>
      <c r="V309" s="658"/>
      <c r="W309" s="658"/>
      <c r="X309" s="658"/>
      <c r="Y309" s="658"/>
      <c r="Z309" s="658"/>
      <c r="AA309" s="658"/>
      <c r="AB309" s="658"/>
      <c r="AC309" s="658"/>
      <c r="AD309" s="658"/>
      <c r="AE309" s="658"/>
      <c r="AF309" s="658"/>
      <c r="AG309" s="658"/>
      <c r="AH309" s="658"/>
      <c r="AI309" s="658"/>
      <c r="AJ309" s="471"/>
      <c r="AK309" s="658"/>
      <c r="AL309" s="658"/>
      <c r="AM309" s="658"/>
      <c r="AN309" s="658"/>
      <c r="AO309" s="658"/>
      <c r="AP309" s="658"/>
      <c r="AQ309" s="658"/>
      <c r="AR309" s="658"/>
      <c r="AS309" s="658"/>
      <c r="AT309" s="658"/>
      <c r="AU309" s="658"/>
      <c r="AV309" s="664"/>
      <c r="AW309" s="664"/>
      <c r="AX309" s="664"/>
      <c r="AY309" s="664"/>
      <c r="AZ309" s="664"/>
      <c r="BA309" s="664"/>
      <c r="BB309" s="658"/>
      <c r="BC309" s="658"/>
      <c r="BD309" s="658"/>
      <c r="BE309" s="658"/>
      <c r="BF309" s="658"/>
      <c r="BG309" s="658"/>
      <c r="BH309" s="658"/>
      <c r="BI309" s="658"/>
      <c r="BJ309" s="658"/>
      <c r="BK309" s="658"/>
      <c r="BL309" s="658"/>
      <c r="BM309" s="658"/>
      <c r="BN309" s="658"/>
      <c r="BO309" s="658"/>
    </row>
    <row r="310" spans="2:67" s="255" customFormat="1" ht="15" customHeight="1">
      <c r="B310" s="1252"/>
      <c r="C310" s="262" t="s">
        <v>493</v>
      </c>
      <c r="D310" s="402"/>
      <c r="E310" s="660"/>
      <c r="F310" s="658"/>
      <c r="G310" s="658"/>
      <c r="H310" s="700"/>
      <c r="I310" s="700"/>
      <c r="J310" s="700"/>
      <c r="K310" s="658"/>
      <c r="L310" s="658"/>
      <c r="M310" s="658"/>
      <c r="N310" s="658"/>
      <c r="O310" s="658"/>
      <c r="P310" s="658"/>
      <c r="Q310" s="658"/>
      <c r="R310" s="658"/>
      <c r="S310" s="658"/>
      <c r="T310" s="658"/>
      <c r="U310" s="658"/>
      <c r="V310" s="658"/>
      <c r="W310" s="658"/>
      <c r="X310" s="658"/>
      <c r="Y310" s="658"/>
      <c r="Z310" s="658"/>
      <c r="AA310" s="658"/>
      <c r="AB310" s="658"/>
      <c r="AC310" s="658"/>
      <c r="AD310" s="658"/>
      <c r="AE310" s="658"/>
      <c r="AF310" s="658"/>
      <c r="AG310" s="658"/>
      <c r="AH310" s="658"/>
      <c r="AI310" s="658"/>
      <c r="AJ310" s="471"/>
      <c r="AK310" s="658"/>
      <c r="AL310" s="658"/>
      <c r="AM310" s="658"/>
      <c r="AN310" s="658"/>
      <c r="AO310" s="658"/>
      <c r="AP310" s="658"/>
      <c r="AQ310" s="658"/>
      <c r="AR310" s="658"/>
      <c r="AS310" s="658"/>
      <c r="AT310" s="658"/>
      <c r="AU310" s="658"/>
      <c r="AV310" s="664"/>
      <c r="AW310" s="664"/>
      <c r="AX310" s="664"/>
      <c r="AY310" s="664"/>
      <c r="AZ310" s="664"/>
      <c r="BA310" s="664"/>
      <c r="BB310" s="658"/>
      <c r="BC310" s="658"/>
      <c r="BD310" s="658"/>
      <c r="BE310" s="658"/>
      <c r="BF310" s="658"/>
      <c r="BG310" s="658"/>
      <c r="BH310" s="658"/>
      <c r="BI310" s="658"/>
      <c r="BJ310" s="658"/>
      <c r="BK310" s="658"/>
      <c r="BL310" s="658"/>
      <c r="BM310" s="658"/>
      <c r="BN310" s="658"/>
      <c r="BO310" s="658"/>
    </row>
    <row r="311" spans="2:67" s="255" customFormat="1" ht="15" customHeight="1">
      <c r="B311" s="1252"/>
      <c r="C311" s="262" t="s">
        <v>494</v>
      </c>
      <c r="D311" s="402"/>
      <c r="E311" s="660"/>
      <c r="F311" s="658"/>
      <c r="G311" s="658"/>
      <c r="H311" s="700"/>
      <c r="I311" s="700"/>
      <c r="J311" s="700"/>
      <c r="K311" s="658"/>
      <c r="L311" s="658"/>
      <c r="M311" s="658"/>
      <c r="N311" s="658"/>
      <c r="O311" s="658"/>
      <c r="P311" s="658"/>
      <c r="Q311" s="658"/>
      <c r="R311" s="658"/>
      <c r="S311" s="658"/>
      <c r="T311" s="658"/>
      <c r="U311" s="658"/>
      <c r="V311" s="658"/>
      <c r="W311" s="658"/>
      <c r="X311" s="658"/>
      <c r="Y311" s="658"/>
      <c r="Z311" s="658"/>
      <c r="AA311" s="658"/>
      <c r="AB311" s="658"/>
      <c r="AC311" s="658"/>
      <c r="AD311" s="658"/>
      <c r="AE311" s="658"/>
      <c r="AF311" s="658"/>
      <c r="AG311" s="658"/>
      <c r="AH311" s="658"/>
      <c r="AI311" s="658"/>
      <c r="AJ311" s="471"/>
      <c r="AK311" s="658"/>
      <c r="AL311" s="658"/>
      <c r="AM311" s="658"/>
      <c r="AN311" s="658"/>
      <c r="AO311" s="658"/>
      <c r="AP311" s="658"/>
      <c r="AQ311" s="658"/>
      <c r="AR311" s="658"/>
      <c r="AS311" s="658"/>
      <c r="AT311" s="658"/>
      <c r="AU311" s="658"/>
      <c r="AV311" s="664"/>
      <c r="AW311" s="664"/>
      <c r="AX311" s="664"/>
      <c r="AY311" s="664"/>
      <c r="AZ311" s="664"/>
      <c r="BA311" s="664"/>
      <c r="BB311" s="658"/>
      <c r="BC311" s="658"/>
      <c r="BD311" s="658"/>
      <c r="BE311" s="658"/>
      <c r="BF311" s="658"/>
      <c r="BG311" s="658"/>
      <c r="BH311" s="658"/>
      <c r="BI311" s="658"/>
      <c r="BJ311" s="658"/>
      <c r="BK311" s="658"/>
      <c r="BL311" s="658"/>
      <c r="BM311" s="658"/>
      <c r="BN311" s="658"/>
      <c r="BO311" s="658"/>
    </row>
    <row r="312" spans="2:67" s="255" customFormat="1" ht="15" customHeight="1">
      <c r="B312" s="1252"/>
      <c r="C312" s="262" t="s">
        <v>495</v>
      </c>
      <c r="D312" s="402"/>
      <c r="E312" s="660"/>
      <c r="F312" s="658"/>
      <c r="G312" s="658"/>
      <c r="H312" s="700"/>
      <c r="I312" s="700"/>
      <c r="J312" s="700"/>
      <c r="K312" s="658"/>
      <c r="L312" s="658"/>
      <c r="M312" s="658"/>
      <c r="N312" s="658"/>
      <c r="O312" s="658"/>
      <c r="P312" s="658"/>
      <c r="Q312" s="658"/>
      <c r="R312" s="658"/>
      <c r="S312" s="658"/>
      <c r="T312" s="658"/>
      <c r="U312" s="658"/>
      <c r="V312" s="658"/>
      <c r="W312" s="658"/>
      <c r="X312" s="658"/>
      <c r="Y312" s="658"/>
      <c r="Z312" s="658"/>
      <c r="AA312" s="658"/>
      <c r="AB312" s="658"/>
      <c r="AC312" s="658"/>
      <c r="AD312" s="658"/>
      <c r="AE312" s="658"/>
      <c r="AF312" s="658"/>
      <c r="AG312" s="658"/>
      <c r="AH312" s="658"/>
      <c r="AI312" s="658"/>
      <c r="AJ312" s="471"/>
      <c r="AK312" s="658"/>
      <c r="AL312" s="658"/>
      <c r="AM312" s="658"/>
      <c r="AN312" s="658"/>
      <c r="AO312" s="658"/>
      <c r="AP312" s="658"/>
      <c r="AQ312" s="658"/>
      <c r="AR312" s="658"/>
      <c r="AS312" s="658"/>
      <c r="AT312" s="658"/>
      <c r="AU312" s="658"/>
      <c r="AV312" s="664"/>
      <c r="AW312" s="664"/>
      <c r="AX312" s="664"/>
      <c r="AY312" s="664"/>
      <c r="AZ312" s="664"/>
      <c r="BA312" s="664"/>
      <c r="BB312" s="658"/>
      <c r="BC312" s="658"/>
      <c r="BD312" s="658"/>
      <c r="BE312" s="658"/>
      <c r="BF312" s="658"/>
      <c r="BG312" s="658"/>
      <c r="BH312" s="658"/>
      <c r="BI312" s="658"/>
      <c r="BJ312" s="658"/>
      <c r="BK312" s="658"/>
      <c r="BL312" s="658"/>
      <c r="BM312" s="658"/>
      <c r="BN312" s="658"/>
      <c r="BO312" s="658"/>
    </row>
    <row r="313" spans="2:67" s="255" customFormat="1" ht="15" customHeight="1">
      <c r="B313" s="1252"/>
      <c r="C313" s="262" t="s">
        <v>496</v>
      </c>
      <c r="D313" s="402"/>
      <c r="E313" s="660"/>
      <c r="F313" s="658"/>
      <c r="G313" s="658"/>
      <c r="H313" s="700"/>
      <c r="I313" s="700"/>
      <c r="J313" s="700"/>
      <c r="K313" s="658"/>
      <c r="L313" s="658"/>
      <c r="M313" s="658"/>
      <c r="N313" s="658"/>
      <c r="O313" s="658"/>
      <c r="P313" s="658"/>
      <c r="Q313" s="658"/>
      <c r="R313" s="658"/>
      <c r="S313" s="658"/>
      <c r="T313" s="658"/>
      <c r="U313" s="658"/>
      <c r="V313" s="658"/>
      <c r="W313" s="658"/>
      <c r="X313" s="658"/>
      <c r="Y313" s="658"/>
      <c r="Z313" s="658"/>
      <c r="AA313" s="658"/>
      <c r="AB313" s="658"/>
      <c r="AC313" s="658"/>
      <c r="AD313" s="658"/>
      <c r="AE313" s="658"/>
      <c r="AF313" s="658"/>
      <c r="AG313" s="658"/>
      <c r="AH313" s="658"/>
      <c r="AI313" s="658"/>
      <c r="AJ313" s="471"/>
      <c r="AK313" s="658"/>
      <c r="AL313" s="658"/>
      <c r="AM313" s="658"/>
      <c r="AN313" s="658"/>
      <c r="AO313" s="658"/>
      <c r="AP313" s="658"/>
      <c r="AQ313" s="658"/>
      <c r="AR313" s="658"/>
      <c r="AS313" s="658"/>
      <c r="AT313" s="658"/>
      <c r="AU313" s="658"/>
      <c r="AV313" s="664"/>
      <c r="AW313" s="664"/>
      <c r="AX313" s="664"/>
      <c r="AY313" s="664"/>
      <c r="AZ313" s="664"/>
      <c r="BA313" s="664"/>
      <c r="BB313" s="658"/>
      <c r="BC313" s="658"/>
      <c r="BD313" s="658"/>
      <c r="BE313" s="658"/>
      <c r="BF313" s="658"/>
      <c r="BG313" s="658"/>
      <c r="BH313" s="658"/>
      <c r="BI313" s="658"/>
      <c r="BJ313" s="658"/>
      <c r="BK313" s="658"/>
      <c r="BL313" s="658"/>
      <c r="BM313" s="658"/>
      <c r="BN313" s="658"/>
      <c r="BO313" s="658"/>
    </row>
    <row r="314" spans="2:67" s="255" customFormat="1" ht="15" customHeight="1">
      <c r="B314" s="1252"/>
      <c r="C314" s="262" t="s">
        <v>497</v>
      </c>
      <c r="D314" s="402"/>
      <c r="E314" s="660"/>
      <c r="F314" s="658"/>
      <c r="G314" s="658"/>
      <c r="H314" s="700"/>
      <c r="I314" s="700"/>
      <c r="J314" s="700"/>
      <c r="K314" s="658"/>
      <c r="L314" s="658"/>
      <c r="M314" s="658"/>
      <c r="N314" s="658"/>
      <c r="O314" s="658"/>
      <c r="P314" s="658"/>
      <c r="Q314" s="658"/>
      <c r="R314" s="658"/>
      <c r="S314" s="658"/>
      <c r="T314" s="658"/>
      <c r="U314" s="658"/>
      <c r="V314" s="658"/>
      <c r="W314" s="658"/>
      <c r="X314" s="658"/>
      <c r="Y314" s="658"/>
      <c r="Z314" s="658"/>
      <c r="AA314" s="658"/>
      <c r="AB314" s="658"/>
      <c r="AC314" s="658"/>
      <c r="AD314" s="658"/>
      <c r="AE314" s="658"/>
      <c r="AF314" s="658"/>
      <c r="AG314" s="658"/>
      <c r="AH314" s="658"/>
      <c r="AI314" s="658"/>
      <c r="AJ314" s="471"/>
      <c r="AK314" s="658"/>
      <c r="AL314" s="658"/>
      <c r="AM314" s="658"/>
      <c r="AN314" s="658"/>
      <c r="AO314" s="658"/>
      <c r="AP314" s="658"/>
      <c r="AQ314" s="658"/>
      <c r="AR314" s="658"/>
      <c r="AS314" s="658"/>
      <c r="AT314" s="658"/>
      <c r="AU314" s="658"/>
      <c r="AV314" s="664"/>
      <c r="AW314" s="664"/>
      <c r="AX314" s="664"/>
      <c r="AY314" s="664"/>
      <c r="AZ314" s="664"/>
      <c r="BA314" s="664"/>
      <c r="BB314" s="658"/>
      <c r="BC314" s="658"/>
      <c r="BD314" s="658"/>
      <c r="BE314" s="658"/>
      <c r="BF314" s="658"/>
      <c r="BG314" s="658"/>
      <c r="BH314" s="658"/>
      <c r="BI314" s="658"/>
      <c r="BJ314" s="658"/>
      <c r="BK314" s="658"/>
      <c r="BL314" s="658"/>
      <c r="BM314" s="658"/>
      <c r="BN314" s="658"/>
      <c r="BO314" s="658"/>
    </row>
    <row r="315" spans="2:67" s="255" customFormat="1" ht="15" customHeight="1">
      <c r="B315" s="1253"/>
      <c r="C315" s="338" t="s">
        <v>527</v>
      </c>
      <c r="D315" s="402"/>
      <c r="E315" s="661"/>
      <c r="F315" s="662"/>
      <c r="G315" s="662"/>
      <c r="H315" s="908"/>
      <c r="I315" s="908"/>
      <c r="J315" s="908"/>
      <c r="K315" s="662"/>
      <c r="L315" s="662"/>
      <c r="M315" s="662"/>
      <c r="N315" s="662"/>
      <c r="O315" s="662"/>
      <c r="P315" s="662"/>
      <c r="Q315" s="662"/>
      <c r="R315" s="662"/>
      <c r="S315" s="662"/>
      <c r="T315" s="662"/>
      <c r="U315" s="662"/>
      <c r="V315" s="662"/>
      <c r="W315" s="662"/>
      <c r="X315" s="662"/>
      <c r="Y315" s="662"/>
      <c r="Z315" s="662"/>
      <c r="AA315" s="662"/>
      <c r="AB315" s="662"/>
      <c r="AC315" s="662"/>
      <c r="AD315" s="662"/>
      <c r="AE315" s="662"/>
      <c r="AF315" s="662"/>
      <c r="AG315" s="662"/>
      <c r="AH315" s="662"/>
      <c r="AI315" s="662"/>
      <c r="AJ315" s="471"/>
      <c r="AK315" s="663"/>
      <c r="AL315" s="662"/>
      <c r="AM315" s="662"/>
      <c r="AN315" s="662"/>
      <c r="AO315" s="662"/>
      <c r="AP315" s="662"/>
      <c r="AQ315" s="662"/>
      <c r="AR315" s="662"/>
      <c r="AS315" s="662"/>
      <c r="AT315" s="662"/>
      <c r="AU315" s="662"/>
      <c r="AV315" s="662"/>
      <c r="AW315" s="662"/>
      <c r="AX315" s="662"/>
      <c r="AY315" s="662"/>
      <c r="AZ315" s="662"/>
      <c r="BA315" s="662"/>
      <c r="BB315" s="662"/>
      <c r="BC315" s="662"/>
      <c r="BD315" s="662"/>
      <c r="BE315" s="662"/>
      <c r="BF315" s="662"/>
      <c r="BG315" s="662"/>
      <c r="BH315" s="662"/>
      <c r="BI315" s="662"/>
      <c r="BJ315" s="662"/>
      <c r="BK315" s="662"/>
      <c r="BL315" s="662"/>
      <c r="BM315" s="662"/>
      <c r="BN315" s="665"/>
      <c r="BO315" s="662"/>
    </row>
    <row r="316" spans="2:67" s="255" customFormat="1" ht="15" customHeight="1">
      <c r="B316" s="1252" t="s">
        <v>26</v>
      </c>
      <c r="C316" s="262" t="s">
        <v>488</v>
      </c>
      <c r="D316" s="402"/>
      <c r="E316" s="481">
        <v>100210110799.381</v>
      </c>
      <c r="F316" s="281">
        <v>0.29763323745515702</v>
      </c>
      <c r="G316" s="281">
        <v>9.6195355591514604E-4</v>
      </c>
      <c r="H316" s="909"/>
      <c r="I316" s="909">
        <v>-2.0736458811427901E-3</v>
      </c>
      <c r="J316" s="909"/>
      <c r="K316" s="281"/>
      <c r="L316" s="281"/>
      <c r="M316" s="281">
        <v>0.31368863021323201</v>
      </c>
      <c r="N316" s="281">
        <v>0.312576937888004</v>
      </c>
      <c r="O316" s="281"/>
      <c r="P316" s="281">
        <v>-6.3243318956984096E-2</v>
      </c>
      <c r="Q316" s="281"/>
      <c r="R316" s="281"/>
      <c r="S316" s="281"/>
      <c r="T316" s="281"/>
      <c r="U316" s="281"/>
      <c r="V316" s="281">
        <v>7.1677089284296905E-2</v>
      </c>
      <c r="W316" s="281">
        <v>0.32101070821531702</v>
      </c>
      <c r="X316" s="281"/>
      <c r="Y316" s="281"/>
      <c r="Z316" s="281"/>
      <c r="AA316" s="281"/>
      <c r="AB316" s="281"/>
      <c r="AC316" s="281"/>
      <c r="AD316" s="281"/>
      <c r="AE316" s="281">
        <v>0.68159711160664904</v>
      </c>
      <c r="AF316" s="281">
        <v>0.36109265753698799</v>
      </c>
      <c r="AG316" s="282">
        <v>1.5681123784471201E-2</v>
      </c>
      <c r="AH316" s="282"/>
      <c r="AI316" s="281">
        <v>1.3793816011434299</v>
      </c>
      <c r="AJ316" s="482"/>
      <c r="AK316" s="486">
        <v>95650094923.498001</v>
      </c>
      <c r="AL316" s="281">
        <v>9.6560326023685398E-4</v>
      </c>
      <c r="AM316" s="281"/>
      <c r="AN316" s="281"/>
      <c r="AO316" s="281">
        <v>-3.08091925443144E-3</v>
      </c>
      <c r="AP316" s="281">
        <v>0.31182258341525898</v>
      </c>
      <c r="AQ316" s="281"/>
      <c r="AR316" s="281"/>
      <c r="AS316" s="281">
        <v>0.63635464990516499</v>
      </c>
      <c r="AT316" s="281">
        <v>0.63423933391096998</v>
      </c>
      <c r="AU316" s="281"/>
      <c r="AV316" s="281">
        <v>-6.6258376482207296E-2</v>
      </c>
      <c r="AW316" s="281"/>
      <c r="AX316" s="281"/>
      <c r="AY316" s="281"/>
      <c r="AZ316" s="281"/>
      <c r="BA316" s="281"/>
      <c r="BB316" s="281">
        <v>8.3991365153678998E-2</v>
      </c>
      <c r="BC316" s="281">
        <v>0.65197232258244198</v>
      </c>
      <c r="BD316" s="281"/>
      <c r="BE316" s="281"/>
      <c r="BF316" s="281"/>
      <c r="BG316" s="281"/>
      <c r="BH316" s="281"/>
      <c r="BI316" s="281"/>
      <c r="BJ316" s="281"/>
      <c r="BK316" s="281">
        <v>0.69533594621861705</v>
      </c>
      <c r="BL316" s="281">
        <v>0.38623159733502199</v>
      </c>
      <c r="BM316" s="282">
        <v>1.62451991387116E-2</v>
      </c>
      <c r="BN316" s="282"/>
      <c r="BO316" s="281">
        <v>1.7497850652747899</v>
      </c>
    </row>
    <row r="317" spans="2:67" s="255" customFormat="1" ht="15" customHeight="1">
      <c r="B317" s="1257" t="s">
        <v>26</v>
      </c>
      <c r="C317" s="262" t="s">
        <v>489</v>
      </c>
      <c r="D317" s="402"/>
      <c r="E317" s="481">
        <v>228737394026.35901</v>
      </c>
      <c r="F317" s="281">
        <v>0.107119113051732</v>
      </c>
      <c r="G317" s="281">
        <v>3.5011794076190502E-3</v>
      </c>
      <c r="H317" s="909"/>
      <c r="I317" s="909">
        <v>-7.2677328302185396E-3</v>
      </c>
      <c r="J317" s="909"/>
      <c r="K317" s="281"/>
      <c r="L317" s="281"/>
      <c r="M317" s="281">
        <v>8.6188749890198896E-2</v>
      </c>
      <c r="N317" s="281">
        <v>8.2422196467599504E-2</v>
      </c>
      <c r="O317" s="281"/>
      <c r="P317" s="281">
        <v>-4.7557597857158601E-2</v>
      </c>
      <c r="Q317" s="281"/>
      <c r="R317" s="281"/>
      <c r="S317" s="281"/>
      <c r="T317" s="281"/>
      <c r="U317" s="281"/>
      <c r="V317" s="281">
        <v>4.5665819087359699E-2</v>
      </c>
      <c r="W317" s="281">
        <v>8.0530417697800602E-2</v>
      </c>
      <c r="X317" s="281"/>
      <c r="Y317" s="281"/>
      <c r="Z317" s="281"/>
      <c r="AA317" s="281"/>
      <c r="AB317" s="281"/>
      <c r="AC317" s="281"/>
      <c r="AD317" s="281"/>
      <c r="AE317" s="281">
        <v>0.290135970846994</v>
      </c>
      <c r="AF317" s="281">
        <v>0.162626499902186</v>
      </c>
      <c r="AG317" s="282">
        <v>6.2427470987549798E-3</v>
      </c>
      <c r="AH317" s="282"/>
      <c r="AI317" s="281">
        <v>0.53953563554573603</v>
      </c>
      <c r="AJ317" s="482"/>
      <c r="AK317" s="486">
        <v>219781824489.07401</v>
      </c>
      <c r="AL317" s="281">
        <v>3.2207857272753102E-3</v>
      </c>
      <c r="AM317" s="281"/>
      <c r="AN317" s="281"/>
      <c r="AO317" s="281">
        <v>-1.07266456568213E-2</v>
      </c>
      <c r="AP317" s="281">
        <v>0.11148395381114</v>
      </c>
      <c r="AQ317" s="281"/>
      <c r="AR317" s="281"/>
      <c r="AS317" s="281">
        <v>0.20426269341880501</v>
      </c>
      <c r="AT317" s="281">
        <v>0.19675683348925899</v>
      </c>
      <c r="AU317" s="281"/>
      <c r="AV317" s="281">
        <v>-4.95199719944533E-2</v>
      </c>
      <c r="AW317" s="281"/>
      <c r="AX317" s="281"/>
      <c r="AY317" s="281"/>
      <c r="AZ317" s="281"/>
      <c r="BA317" s="281"/>
      <c r="BB317" s="281">
        <v>4.9204550596891702E-2</v>
      </c>
      <c r="BC317" s="281">
        <v>0.19644141209169799</v>
      </c>
      <c r="BD317" s="281"/>
      <c r="BE317" s="281"/>
      <c r="BF317" s="281"/>
      <c r="BG317" s="281"/>
      <c r="BH317" s="281"/>
      <c r="BI317" s="281"/>
      <c r="BJ317" s="281"/>
      <c r="BK317" s="281">
        <v>0.29887136912489398</v>
      </c>
      <c r="BL317" s="281">
        <v>0.170721270952437</v>
      </c>
      <c r="BM317" s="282">
        <v>6.73710419021409E-3</v>
      </c>
      <c r="BN317" s="282"/>
      <c r="BO317" s="281">
        <v>0.67277115635924201</v>
      </c>
    </row>
    <row r="318" spans="2:67" s="255" customFormat="1" ht="15" customHeight="1">
      <c r="B318" s="1257" t="s">
        <v>26</v>
      </c>
      <c r="C318" s="262" t="s">
        <v>490</v>
      </c>
      <c r="D318" s="402"/>
      <c r="E318" s="481">
        <v>326318327740.12402</v>
      </c>
      <c r="F318" s="281">
        <v>9.6290661347377696E-2</v>
      </c>
      <c r="G318" s="281">
        <v>5.2497727975237603E-3</v>
      </c>
      <c r="H318" s="909"/>
      <c r="I318" s="909">
        <v>-1.20992449734429E-2</v>
      </c>
      <c r="J318" s="909"/>
      <c r="K318" s="281"/>
      <c r="L318" s="281"/>
      <c r="M318" s="281">
        <v>5.1338589679142399E-2</v>
      </c>
      <c r="N318" s="281">
        <v>4.4489117503223402E-2</v>
      </c>
      <c r="O318" s="281"/>
      <c r="P318" s="281">
        <v>-5.44895750206238E-2</v>
      </c>
      <c r="Q318" s="281"/>
      <c r="R318" s="281"/>
      <c r="S318" s="281"/>
      <c r="T318" s="281"/>
      <c r="U318" s="281"/>
      <c r="V318" s="281">
        <v>3.5682822898956197E-2</v>
      </c>
      <c r="W318" s="281">
        <v>2.5682365381555699E-2</v>
      </c>
      <c r="X318" s="281"/>
      <c r="Y318" s="281"/>
      <c r="Z318" s="281"/>
      <c r="AA318" s="281"/>
      <c r="AB318" s="281"/>
      <c r="AC318" s="281"/>
      <c r="AD318" s="281"/>
      <c r="AE318" s="281">
        <v>0.20710029653418799</v>
      </c>
      <c r="AF318" s="281">
        <v>0.116145856329699</v>
      </c>
      <c r="AG318" s="282">
        <v>3.9216349287314297E-3</v>
      </c>
      <c r="AH318" s="282"/>
      <c r="AI318" s="281">
        <v>0.35285015317417401</v>
      </c>
      <c r="AJ318" s="482"/>
      <c r="AK318" s="486">
        <v>314360961997.94</v>
      </c>
      <c r="AL318" s="281">
        <v>5.47595576788456E-3</v>
      </c>
      <c r="AM318" s="281"/>
      <c r="AN318" s="281"/>
      <c r="AO318" s="281">
        <v>-1.7811098833762602E-2</v>
      </c>
      <c r="AP318" s="281">
        <v>9.9953274694689398E-2</v>
      </c>
      <c r="AQ318" s="281"/>
      <c r="AR318" s="281"/>
      <c r="AS318" s="281">
        <v>0.15682139706949499</v>
      </c>
      <c r="AT318" s="281">
        <v>0.144486254003617</v>
      </c>
      <c r="AU318" s="281"/>
      <c r="AV318" s="281">
        <v>-5.6538964460990902E-2</v>
      </c>
      <c r="AW318" s="281"/>
      <c r="AX318" s="281"/>
      <c r="AY318" s="281"/>
      <c r="AZ318" s="281"/>
      <c r="BA318" s="281"/>
      <c r="BB318" s="281">
        <v>3.9294561537956699E-2</v>
      </c>
      <c r="BC318" s="281">
        <v>0.127241851080583</v>
      </c>
      <c r="BD318" s="281"/>
      <c r="BE318" s="281"/>
      <c r="BF318" s="281"/>
      <c r="BG318" s="281"/>
      <c r="BH318" s="281"/>
      <c r="BI318" s="281"/>
      <c r="BJ318" s="281"/>
      <c r="BK318" s="281">
        <v>0.21123391772835701</v>
      </c>
      <c r="BL318" s="281">
        <v>0.12283653394029299</v>
      </c>
      <c r="BM318" s="282">
        <v>4.0913625354478704E-3</v>
      </c>
      <c r="BN318" s="282"/>
      <c r="BO318" s="281">
        <v>0.46540366528468102</v>
      </c>
    </row>
    <row r="319" spans="2:67" s="255" customFormat="1" ht="15" customHeight="1">
      <c r="B319" s="1257" t="s">
        <v>26</v>
      </c>
      <c r="C319" s="262" t="s">
        <v>491</v>
      </c>
      <c r="D319" s="402"/>
      <c r="E319" s="481">
        <v>420482700021.41498</v>
      </c>
      <c r="F319" s="281">
        <v>8.08728273070317E-2</v>
      </c>
      <c r="G319" s="281">
        <v>6.3739899598681E-3</v>
      </c>
      <c r="H319" s="909"/>
      <c r="I319" s="909">
        <v>-1.4825838268548301E-2</v>
      </c>
      <c r="J319" s="909"/>
      <c r="K319" s="281"/>
      <c r="L319" s="281"/>
      <c r="M319" s="281">
        <v>2.8249933065813099E-2</v>
      </c>
      <c r="N319" s="281">
        <v>1.97980847571331E-2</v>
      </c>
      <c r="O319" s="281"/>
      <c r="P319" s="281">
        <v>-5.4094608408007297E-2</v>
      </c>
      <c r="Q319" s="281"/>
      <c r="R319" s="281"/>
      <c r="S319" s="281"/>
      <c r="T319" s="281"/>
      <c r="U319" s="281"/>
      <c r="V319" s="281">
        <v>3.4335732345944503E-2</v>
      </c>
      <c r="W319" s="281">
        <v>3.9208695070236401E-5</v>
      </c>
      <c r="X319" s="281"/>
      <c r="Y319" s="281"/>
      <c r="Z319" s="281"/>
      <c r="AA319" s="281"/>
      <c r="AB319" s="281"/>
      <c r="AC319" s="281"/>
      <c r="AD319" s="281"/>
      <c r="AE319" s="281">
        <v>0.15627368501088201</v>
      </c>
      <c r="AF319" s="281">
        <v>9.1931322814051405E-2</v>
      </c>
      <c r="AG319" s="282">
        <v>3.17699174820644E-3</v>
      </c>
      <c r="AH319" s="282"/>
      <c r="AI319" s="281">
        <v>0.25142120826821002</v>
      </c>
      <c r="AJ319" s="482"/>
      <c r="AK319" s="486">
        <v>405107257494.09003</v>
      </c>
      <c r="AL319" s="281">
        <v>6.2716094173812997E-3</v>
      </c>
      <c r="AM319" s="281"/>
      <c r="AN319" s="281"/>
      <c r="AO319" s="281">
        <v>-2.1823125630547301E-2</v>
      </c>
      <c r="AP319" s="281">
        <v>8.3942274929306504E-2</v>
      </c>
      <c r="AQ319" s="281"/>
      <c r="AR319" s="281"/>
      <c r="AS319" s="281">
        <v>0.121280146719456</v>
      </c>
      <c r="AT319" s="281">
        <v>0.10572863050629</v>
      </c>
      <c r="AU319" s="281"/>
      <c r="AV319" s="281">
        <v>-5.61477153993762E-2</v>
      </c>
      <c r="AW319" s="281"/>
      <c r="AX319" s="281"/>
      <c r="AY319" s="281"/>
      <c r="AZ319" s="281"/>
      <c r="BA319" s="281"/>
      <c r="BB319" s="281">
        <v>3.5635834275173701E-2</v>
      </c>
      <c r="BC319" s="281">
        <v>8.5216749382087495E-2</v>
      </c>
      <c r="BD319" s="281"/>
      <c r="BE319" s="281"/>
      <c r="BF319" s="281"/>
      <c r="BG319" s="281"/>
      <c r="BH319" s="281"/>
      <c r="BI319" s="281"/>
      <c r="BJ319" s="281"/>
      <c r="BK319" s="281">
        <v>0.160882418825431</v>
      </c>
      <c r="BL319" s="281">
        <v>9.5430233911389703E-2</v>
      </c>
      <c r="BM319" s="282">
        <v>3.5498628533686101E-3</v>
      </c>
      <c r="BN319" s="282"/>
      <c r="BO319" s="281">
        <v>0.34507926497227698</v>
      </c>
    </row>
    <row r="320" spans="2:67" s="255" customFormat="1" ht="15" customHeight="1">
      <c r="B320" s="1257" t="s">
        <v>26</v>
      </c>
      <c r="C320" s="262" t="s">
        <v>492</v>
      </c>
      <c r="D320" s="402"/>
      <c r="E320" s="481">
        <v>527776996826.18402</v>
      </c>
      <c r="F320" s="281">
        <v>6.2889426561869105E-2</v>
      </c>
      <c r="G320" s="281">
        <v>9.5234246506123801E-4</v>
      </c>
      <c r="H320" s="909"/>
      <c r="I320" s="909">
        <v>-1.7324007164645699E-2</v>
      </c>
      <c r="J320" s="909"/>
      <c r="K320" s="281"/>
      <c r="L320" s="281"/>
      <c r="M320" s="281">
        <v>1.9440426400197799E-2</v>
      </c>
      <c r="N320" s="281">
        <v>3.0687617006133201E-3</v>
      </c>
      <c r="O320" s="281"/>
      <c r="P320" s="281">
        <v>-6.16079654769578E-2</v>
      </c>
      <c r="Q320" s="281"/>
      <c r="R320" s="281"/>
      <c r="S320" s="281"/>
      <c r="T320" s="281"/>
      <c r="U320" s="281"/>
      <c r="V320" s="281">
        <v>3.0401851150435599E-2</v>
      </c>
      <c r="W320" s="281">
        <v>-2.8137352625908999E-2</v>
      </c>
      <c r="X320" s="281"/>
      <c r="Y320" s="281"/>
      <c r="Z320" s="281"/>
      <c r="AA320" s="281"/>
      <c r="AB320" s="281"/>
      <c r="AC320" s="281"/>
      <c r="AD320" s="281"/>
      <c r="AE320" s="281">
        <v>0.12613392361991799</v>
      </c>
      <c r="AF320" s="281">
        <v>7.4253805354703703E-2</v>
      </c>
      <c r="AG320" s="282">
        <v>2.7384206594364999E-3</v>
      </c>
      <c r="AH320" s="282"/>
      <c r="AI320" s="281">
        <v>0.17498879700814901</v>
      </c>
      <c r="AJ320" s="482"/>
      <c r="AK320" s="486">
        <v>507200151498.98901</v>
      </c>
      <c r="AL320" s="281">
        <v>9.6372015323798095E-4</v>
      </c>
      <c r="AM320" s="281"/>
      <c r="AN320" s="281"/>
      <c r="AO320" s="281">
        <v>-2.5564601279693899E-2</v>
      </c>
      <c r="AP320" s="281">
        <v>6.5440817761684394E-2</v>
      </c>
      <c r="AQ320" s="281"/>
      <c r="AR320" s="281"/>
      <c r="AS320" s="281">
        <v>8.91024593432901E-2</v>
      </c>
      <c r="AT320" s="281">
        <v>6.4501578216834304E-2</v>
      </c>
      <c r="AU320" s="281"/>
      <c r="AV320" s="281">
        <v>-6.4107368469634204E-2</v>
      </c>
      <c r="AW320" s="281"/>
      <c r="AX320" s="281"/>
      <c r="AY320" s="281"/>
      <c r="AZ320" s="281"/>
      <c r="BA320" s="281"/>
      <c r="BB320" s="281">
        <v>3.1753281020061502E-2</v>
      </c>
      <c r="BC320" s="281">
        <v>3.2147490767261401E-2</v>
      </c>
      <c r="BD320" s="281"/>
      <c r="BE320" s="281"/>
      <c r="BF320" s="281"/>
      <c r="BG320" s="281"/>
      <c r="BH320" s="281"/>
      <c r="BI320" s="281"/>
      <c r="BJ320" s="281"/>
      <c r="BK320" s="281">
        <v>0.13078107042873299</v>
      </c>
      <c r="BL320" s="281">
        <v>7.8441306979929001E-2</v>
      </c>
      <c r="BM320" s="282">
        <v>2.6084126361076401E-3</v>
      </c>
      <c r="BN320" s="282"/>
      <c r="BO320" s="281">
        <v>0.24397828081203099</v>
      </c>
    </row>
    <row r="321" spans="2:67" s="255" customFormat="1" ht="15" customHeight="1">
      <c r="B321" s="1257" t="s">
        <v>26</v>
      </c>
      <c r="C321" s="262" t="s">
        <v>493</v>
      </c>
      <c r="D321" s="402"/>
      <c r="E321" s="481">
        <v>657114570673.79602</v>
      </c>
      <c r="F321" s="281">
        <v>6.0885118462573003E-2</v>
      </c>
      <c r="G321" s="281">
        <v>-2.5407709536796499E-3</v>
      </c>
      <c r="H321" s="909"/>
      <c r="I321" s="909">
        <v>-1.86576546528264E-2</v>
      </c>
      <c r="J321" s="909"/>
      <c r="K321" s="281"/>
      <c r="L321" s="281"/>
      <c r="M321" s="281">
        <v>1.25477609995025E-2</v>
      </c>
      <c r="N321" s="281">
        <v>-8.6506646070035904E-3</v>
      </c>
      <c r="O321" s="281"/>
      <c r="P321" s="281">
        <v>-6.05995708772189E-2</v>
      </c>
      <c r="Q321" s="281"/>
      <c r="R321" s="281"/>
      <c r="S321" s="281"/>
      <c r="T321" s="281"/>
      <c r="U321" s="281"/>
      <c r="V321" s="281">
        <v>2.7336674765549799E-2</v>
      </c>
      <c r="W321" s="281">
        <v>-4.19135607186727E-2</v>
      </c>
      <c r="X321" s="281"/>
      <c r="Y321" s="281"/>
      <c r="Z321" s="281"/>
      <c r="AA321" s="281"/>
      <c r="AB321" s="281"/>
      <c r="AC321" s="281"/>
      <c r="AD321" s="281"/>
      <c r="AE321" s="281">
        <v>9.69699235942761E-2</v>
      </c>
      <c r="AF321" s="281">
        <v>6.1793333356399097E-2</v>
      </c>
      <c r="AG321" s="282">
        <v>4.0649755443159102E-3</v>
      </c>
      <c r="AH321" s="282"/>
      <c r="AI321" s="281">
        <v>0.120914671776319</v>
      </c>
      <c r="AJ321" s="482"/>
      <c r="AK321" s="486">
        <v>630823178657.03003</v>
      </c>
      <c r="AL321" s="281">
        <v>-2.97578427331978E-3</v>
      </c>
      <c r="AM321" s="281"/>
      <c r="AN321" s="281"/>
      <c r="AO321" s="281">
        <v>-2.7561959543333299E-2</v>
      </c>
      <c r="AP321" s="281">
        <v>6.3422682984052098E-2</v>
      </c>
      <c r="AQ321" s="281"/>
      <c r="AR321" s="281"/>
      <c r="AS321" s="281">
        <v>7.9561865545677707E-2</v>
      </c>
      <c r="AT321" s="281">
        <v>4.9024121729024601E-2</v>
      </c>
      <c r="AU321" s="281"/>
      <c r="AV321" s="281">
        <v>-6.3125234371976202E-2</v>
      </c>
      <c r="AW321" s="281"/>
      <c r="AX321" s="281"/>
      <c r="AY321" s="281"/>
      <c r="AZ321" s="281"/>
      <c r="BA321" s="281"/>
      <c r="BB321" s="281">
        <v>2.8459671837722401E-2</v>
      </c>
      <c r="BC321" s="281">
        <v>1.43585591947708E-2</v>
      </c>
      <c r="BD321" s="281"/>
      <c r="BE321" s="281"/>
      <c r="BF321" s="281"/>
      <c r="BG321" s="281"/>
      <c r="BH321" s="281"/>
      <c r="BI321" s="281"/>
      <c r="BJ321" s="281"/>
      <c r="BK321" s="281">
        <v>0.102232604053854</v>
      </c>
      <c r="BL321" s="281">
        <v>6.3100598768867602E-2</v>
      </c>
      <c r="BM321" s="282">
        <v>2.9965310156256902E-3</v>
      </c>
      <c r="BN321" s="282"/>
      <c r="BO321" s="281">
        <v>0.18268829303311801</v>
      </c>
    </row>
    <row r="322" spans="2:67" s="255" customFormat="1" ht="15" customHeight="1">
      <c r="B322" s="1257" t="s">
        <v>26</v>
      </c>
      <c r="C322" s="262" t="s">
        <v>494</v>
      </c>
      <c r="D322" s="402"/>
      <c r="E322" s="481">
        <v>825464157367.46204</v>
      </c>
      <c r="F322" s="281">
        <v>5.9318850652986498E-2</v>
      </c>
      <c r="G322" s="281">
        <v>-7.8149650450552097E-3</v>
      </c>
      <c r="H322" s="909"/>
      <c r="I322" s="909">
        <v>-2.1397687519843701E-2</v>
      </c>
      <c r="J322" s="909"/>
      <c r="K322" s="281"/>
      <c r="L322" s="281"/>
      <c r="M322" s="281">
        <v>8.6893177913389807E-3</v>
      </c>
      <c r="N322" s="281">
        <v>-2.05233347735598E-2</v>
      </c>
      <c r="O322" s="281"/>
      <c r="P322" s="281">
        <v>-6.0198788229007601E-2</v>
      </c>
      <c r="Q322" s="281"/>
      <c r="R322" s="281"/>
      <c r="S322" s="281"/>
      <c r="T322" s="281"/>
      <c r="U322" s="281"/>
      <c r="V322" s="281">
        <v>2.4198051936588399E-2</v>
      </c>
      <c r="W322" s="281">
        <v>-5.6524071065979002E-2</v>
      </c>
      <c r="X322" s="281"/>
      <c r="Y322" s="281"/>
      <c r="Z322" s="281"/>
      <c r="AA322" s="281"/>
      <c r="AB322" s="281"/>
      <c r="AC322" s="281"/>
      <c r="AD322" s="281"/>
      <c r="AE322" s="281">
        <v>6.9286035649550895E-2</v>
      </c>
      <c r="AF322" s="281">
        <v>4.9996476925274098E-2</v>
      </c>
      <c r="AG322" s="282">
        <v>2.1840282929823699E-3</v>
      </c>
      <c r="AH322" s="282"/>
      <c r="AI322" s="281">
        <v>6.4942469801828398E-2</v>
      </c>
      <c r="AJ322" s="482"/>
      <c r="AK322" s="486">
        <v>790609390289.57898</v>
      </c>
      <c r="AL322" s="281">
        <v>-8.3645300280743295E-3</v>
      </c>
      <c r="AM322" s="281"/>
      <c r="AN322" s="281"/>
      <c r="AO322" s="281">
        <v>-3.1682736044350998E-2</v>
      </c>
      <c r="AP322" s="281">
        <v>6.1933978614065001E-2</v>
      </c>
      <c r="AQ322" s="281"/>
      <c r="AR322" s="281"/>
      <c r="AS322" s="281">
        <v>7.6007029243200894E-2</v>
      </c>
      <c r="AT322" s="281">
        <v>3.5959763170775802E-2</v>
      </c>
      <c r="AU322" s="281"/>
      <c r="AV322" s="281">
        <v>-6.28527090752099E-2</v>
      </c>
      <c r="AW322" s="281"/>
      <c r="AX322" s="281"/>
      <c r="AY322" s="281"/>
      <c r="AZ322" s="281"/>
      <c r="BA322" s="281"/>
      <c r="BB322" s="281">
        <v>2.4910785279097999E-2</v>
      </c>
      <c r="BC322" s="281">
        <v>-1.98216062533607E-3</v>
      </c>
      <c r="BD322" s="281"/>
      <c r="BE322" s="281"/>
      <c r="BF322" s="281"/>
      <c r="BG322" s="281"/>
      <c r="BH322" s="281"/>
      <c r="BI322" s="281"/>
      <c r="BJ322" s="281"/>
      <c r="BK322" s="281">
        <v>7.1989089943386597E-2</v>
      </c>
      <c r="BL322" s="281">
        <v>5.2394689514800898E-2</v>
      </c>
      <c r="BM322" s="282">
        <v>2.9639196750836602E-3</v>
      </c>
      <c r="BN322" s="282"/>
      <c r="BO322" s="281">
        <v>0.125365538507935</v>
      </c>
    </row>
    <row r="323" spans="2:67" s="255" customFormat="1" ht="15" customHeight="1">
      <c r="B323" s="1257" t="s">
        <v>26</v>
      </c>
      <c r="C323" s="262" t="s">
        <v>495</v>
      </c>
      <c r="D323" s="402"/>
      <c r="E323" s="481">
        <v>1074483762135.1</v>
      </c>
      <c r="F323" s="281">
        <v>5.9410564944365502E-2</v>
      </c>
      <c r="G323" s="281">
        <v>-1.6327674808119901E-2</v>
      </c>
      <c r="H323" s="909"/>
      <c r="I323" s="909">
        <v>-2.3594246354732999E-2</v>
      </c>
      <c r="J323" s="909"/>
      <c r="K323" s="281"/>
      <c r="L323" s="281"/>
      <c r="M323" s="281">
        <v>6.4904527468410697E-3</v>
      </c>
      <c r="N323" s="281">
        <v>-3.3431468416011897E-2</v>
      </c>
      <c r="O323" s="281"/>
      <c r="P323" s="281">
        <v>-6.2777417748932404E-2</v>
      </c>
      <c r="Q323" s="281"/>
      <c r="R323" s="281"/>
      <c r="S323" s="281"/>
      <c r="T323" s="281"/>
      <c r="U323" s="281"/>
      <c r="V323" s="281">
        <v>2.1568345194962601E-2</v>
      </c>
      <c r="W323" s="281">
        <v>-7.46405409699816E-2</v>
      </c>
      <c r="X323" s="281"/>
      <c r="Y323" s="281"/>
      <c r="Z323" s="281"/>
      <c r="AA323" s="281"/>
      <c r="AB323" s="281"/>
      <c r="AC323" s="281"/>
      <c r="AD323" s="281"/>
      <c r="AE323" s="281">
        <v>4.9762626941496302E-2</v>
      </c>
      <c r="AF323" s="281">
        <v>3.8353396849043001E-2</v>
      </c>
      <c r="AG323" s="282">
        <v>2.3287297840371602E-3</v>
      </c>
      <c r="AH323" s="282"/>
      <c r="AI323" s="281">
        <v>1.5804212604595001E-2</v>
      </c>
      <c r="AJ323" s="482"/>
      <c r="AK323" s="486">
        <v>1025294974564.46</v>
      </c>
      <c r="AL323" s="281">
        <v>-1.6911371083543101E-2</v>
      </c>
      <c r="AM323" s="281"/>
      <c r="AN323" s="281"/>
      <c r="AO323" s="281">
        <v>-3.5065232568908498E-2</v>
      </c>
      <c r="AP323" s="281">
        <v>6.2260801930791303E-2</v>
      </c>
      <c r="AQ323" s="281"/>
      <c r="AR323" s="281"/>
      <c r="AS323" s="281">
        <v>7.2442979624790696E-2</v>
      </c>
      <c r="AT323" s="281">
        <v>2.04663759723391E-2</v>
      </c>
      <c r="AU323" s="281"/>
      <c r="AV323" s="281">
        <v>-6.5789180356271196E-2</v>
      </c>
      <c r="AW323" s="281"/>
      <c r="AX323" s="281"/>
      <c r="AY323" s="281"/>
      <c r="AZ323" s="281"/>
      <c r="BA323" s="281"/>
      <c r="BB323" s="281">
        <v>2.2340804524624398E-2</v>
      </c>
      <c r="BC323" s="281">
        <v>-2.2981999859307701E-2</v>
      </c>
      <c r="BD323" s="281"/>
      <c r="BE323" s="281"/>
      <c r="BF323" s="281"/>
      <c r="BG323" s="281"/>
      <c r="BH323" s="281"/>
      <c r="BI323" s="281"/>
      <c r="BJ323" s="281"/>
      <c r="BK323" s="281">
        <v>5.2949431948445203E-2</v>
      </c>
      <c r="BL323" s="281">
        <v>4.0223075527356003E-2</v>
      </c>
      <c r="BM323" s="282">
        <v>2.4608030112644001E-3</v>
      </c>
      <c r="BN323" s="282"/>
      <c r="BO323" s="281">
        <v>7.2651310627757801E-2</v>
      </c>
    </row>
    <row r="324" spans="2:67" s="255" customFormat="1" ht="15" customHeight="1">
      <c r="B324" s="1257" t="s">
        <v>26</v>
      </c>
      <c r="C324" s="262" t="s">
        <v>496</v>
      </c>
      <c r="D324" s="402"/>
      <c r="E324" s="481">
        <v>1526595517041.3201</v>
      </c>
      <c r="F324" s="281">
        <v>4.9755854592216299E-2</v>
      </c>
      <c r="G324" s="281">
        <v>-2.82962402475323E-2</v>
      </c>
      <c r="H324" s="909"/>
      <c r="I324" s="909">
        <v>-2.5454452461191299E-2</v>
      </c>
      <c r="J324" s="909"/>
      <c r="K324" s="281"/>
      <c r="L324" s="281"/>
      <c r="M324" s="281">
        <v>3.9467025161145598E-3</v>
      </c>
      <c r="N324" s="281">
        <v>-4.9803990192609102E-2</v>
      </c>
      <c r="O324" s="281"/>
      <c r="P324" s="281">
        <v>-6.1768720625325901E-2</v>
      </c>
      <c r="Q324" s="281"/>
      <c r="R324" s="281"/>
      <c r="S324" s="281"/>
      <c r="T324" s="281"/>
      <c r="U324" s="281"/>
      <c r="V324" s="281">
        <v>1.72912485672389E-2</v>
      </c>
      <c r="W324" s="281">
        <v>-9.4281462250696002E-2</v>
      </c>
      <c r="X324" s="281"/>
      <c r="Y324" s="281"/>
      <c r="Z324" s="281"/>
      <c r="AA324" s="281"/>
      <c r="AB324" s="281"/>
      <c r="AC324" s="281"/>
      <c r="AD324" s="281"/>
      <c r="AE324" s="281">
        <v>3.1971817120421402E-2</v>
      </c>
      <c r="AF324" s="281">
        <v>2.8625355570469701E-2</v>
      </c>
      <c r="AG324" s="282">
        <v>1.87001622576309E-3</v>
      </c>
      <c r="AH324" s="282"/>
      <c r="AI324" s="281">
        <v>-3.1814273334041701E-2</v>
      </c>
      <c r="AJ324" s="482"/>
      <c r="AK324" s="486">
        <v>1447242175101.47</v>
      </c>
      <c r="AL324" s="281">
        <v>-2.9700601783059801E-2</v>
      </c>
      <c r="AM324" s="281"/>
      <c r="AN324" s="281"/>
      <c r="AO324" s="281">
        <v>-3.8077297584934201E-2</v>
      </c>
      <c r="AP324" s="281">
        <v>5.2484004317875602E-2</v>
      </c>
      <c r="AQ324" s="281"/>
      <c r="AR324" s="281"/>
      <c r="AS324" s="281">
        <v>5.9544031336050803E-2</v>
      </c>
      <c r="AT324" s="281">
        <v>-8.2338680319431496E-3</v>
      </c>
      <c r="AU324" s="281"/>
      <c r="AV324" s="281">
        <v>-6.5155544540006896E-2</v>
      </c>
      <c r="AW324" s="281"/>
      <c r="AX324" s="281"/>
      <c r="AY324" s="281"/>
      <c r="AZ324" s="281"/>
      <c r="BA324" s="281"/>
      <c r="BB324" s="281">
        <v>1.80699689849287E-2</v>
      </c>
      <c r="BC324" s="281">
        <v>-5.5319443587021497E-2</v>
      </c>
      <c r="BD324" s="281"/>
      <c r="BE324" s="281"/>
      <c r="BF324" s="281"/>
      <c r="BG324" s="281"/>
      <c r="BH324" s="281"/>
      <c r="BI324" s="281"/>
      <c r="BJ324" s="281"/>
      <c r="BK324" s="281">
        <v>3.4321502167838601E-2</v>
      </c>
      <c r="BL324" s="281">
        <v>2.9420859299241601E-2</v>
      </c>
      <c r="BM324" s="282">
        <v>1.9910911118514599E-3</v>
      </c>
      <c r="BN324" s="282"/>
      <c r="BO324" s="281">
        <v>1.0414008991910299E-2</v>
      </c>
    </row>
    <row r="325" spans="2:67" s="255" customFormat="1" ht="15" customHeight="1">
      <c r="B325" s="1257" t="s">
        <v>26</v>
      </c>
      <c r="C325" s="262" t="s">
        <v>497</v>
      </c>
      <c r="D325" s="402"/>
      <c r="E325" s="481">
        <v>3696871728852.4902</v>
      </c>
      <c r="F325" s="281">
        <v>2.9109891823342102E-2</v>
      </c>
      <c r="G325" s="281">
        <v>-5.4230698479532102E-2</v>
      </c>
      <c r="H325" s="909"/>
      <c r="I325" s="909">
        <v>-2.5013344509457199E-2</v>
      </c>
      <c r="J325" s="909"/>
      <c r="K325" s="281"/>
      <c r="L325" s="281"/>
      <c r="M325" s="281">
        <v>2.0735981463808001E-3</v>
      </c>
      <c r="N325" s="281">
        <v>-7.7170444842608599E-2</v>
      </c>
      <c r="O325" s="281"/>
      <c r="P325" s="281">
        <v>-6.0485232759051599E-2</v>
      </c>
      <c r="Q325" s="281"/>
      <c r="R325" s="281"/>
      <c r="S325" s="281"/>
      <c r="T325" s="281"/>
      <c r="U325" s="281"/>
      <c r="V325" s="281">
        <v>1.02152765841249E-2</v>
      </c>
      <c r="W325" s="281">
        <v>-0.12744040101753501</v>
      </c>
      <c r="X325" s="281"/>
      <c r="Y325" s="281"/>
      <c r="Z325" s="281"/>
      <c r="AA325" s="281"/>
      <c r="AB325" s="281"/>
      <c r="AC325" s="281"/>
      <c r="AD325" s="281"/>
      <c r="AE325" s="281">
        <v>9.8415489647923592E-3</v>
      </c>
      <c r="AF325" s="281">
        <v>1.1870656471980901E-2</v>
      </c>
      <c r="AG325" s="282">
        <v>4.26705590150053E-4</v>
      </c>
      <c r="AH325" s="282"/>
      <c r="AI325" s="281">
        <v>-0.10530148999061199</v>
      </c>
      <c r="AJ325" s="482"/>
      <c r="AK325" s="486">
        <v>3515638229856.9399</v>
      </c>
      <c r="AL325" s="281">
        <v>-5.69711216975443E-2</v>
      </c>
      <c r="AM325" s="281"/>
      <c r="AN325" s="281"/>
      <c r="AO325" s="281">
        <v>-3.7301092701380302E-2</v>
      </c>
      <c r="AP325" s="281">
        <v>3.0610526190587899E-2</v>
      </c>
      <c r="AQ325" s="281"/>
      <c r="AR325" s="281"/>
      <c r="AS325" s="281">
        <v>3.5625353008932097E-2</v>
      </c>
      <c r="AT325" s="281">
        <v>-5.8646861389992498E-2</v>
      </c>
      <c r="AU325" s="281"/>
      <c r="AV325" s="281">
        <v>-6.3603286908476706E-2</v>
      </c>
      <c r="AW325" s="281"/>
      <c r="AX325" s="281"/>
      <c r="AY325" s="281"/>
      <c r="AZ325" s="281"/>
      <c r="BA325" s="281"/>
      <c r="BB325" s="281">
        <v>1.05303784454552E-2</v>
      </c>
      <c r="BC325" s="281">
        <v>-0.111719769853014</v>
      </c>
      <c r="BD325" s="281"/>
      <c r="BE325" s="281"/>
      <c r="BF325" s="281"/>
      <c r="BG325" s="281"/>
      <c r="BH325" s="281"/>
      <c r="BI325" s="281"/>
      <c r="BJ325" s="281"/>
      <c r="BK325" s="281">
        <v>1.09882866043098E-2</v>
      </c>
      <c r="BL325" s="281">
        <v>1.2295235597607E-2</v>
      </c>
      <c r="BM325" s="282">
        <v>4.9738138675724599E-4</v>
      </c>
      <c r="BN325" s="282"/>
      <c r="BO325" s="281">
        <v>-8.7938866264339999E-2</v>
      </c>
    </row>
    <row r="326" spans="2:67" s="255" customFormat="1" ht="15" customHeight="1">
      <c r="B326" s="1253" t="s">
        <v>26</v>
      </c>
      <c r="C326" s="338" t="s">
        <v>527</v>
      </c>
      <c r="D326" s="402"/>
      <c r="E326" s="474">
        <v>9384055265483.6309</v>
      </c>
      <c r="F326" s="475">
        <v>5.2144727332099301E-2</v>
      </c>
      <c r="G326" s="475">
        <v>-2.8085096745902399E-2</v>
      </c>
      <c r="H326" s="910"/>
      <c r="I326" s="910">
        <v>-2.2143974819961901E-2</v>
      </c>
      <c r="J326" s="910"/>
      <c r="K326" s="475"/>
      <c r="L326" s="475"/>
      <c r="M326" s="475">
        <v>1.3440209736744899E-2</v>
      </c>
      <c r="N326" s="475">
        <v>-3.67888618291193E-2</v>
      </c>
      <c r="O326" s="475"/>
      <c r="P326" s="475">
        <v>-6.0221938598192498E-2</v>
      </c>
      <c r="Q326" s="475"/>
      <c r="R326" s="475"/>
      <c r="S326" s="475"/>
      <c r="T326" s="475"/>
      <c r="U326" s="475"/>
      <c r="V326" s="475">
        <v>1.9717412228847899E-2</v>
      </c>
      <c r="W326" s="475">
        <v>-7.7293388198464097E-2</v>
      </c>
      <c r="X326" s="475"/>
      <c r="Y326" s="475"/>
      <c r="Z326" s="475"/>
      <c r="AA326" s="475"/>
      <c r="AB326" s="475"/>
      <c r="AC326" s="475"/>
      <c r="AD326" s="475"/>
      <c r="AE326" s="475">
        <v>6.3309841874570602E-2</v>
      </c>
      <c r="AF326" s="475">
        <v>4.2604047385626197E-2</v>
      </c>
      <c r="AG326" s="475">
        <v>1.9680843172280899E-3</v>
      </c>
      <c r="AH326" s="475"/>
      <c r="AI326" s="475">
        <v>3.0588585378960899E-2</v>
      </c>
      <c r="AJ326" s="482"/>
      <c r="AK326" s="487">
        <v>8951708238873.0703</v>
      </c>
      <c r="AL326" s="475">
        <v>-2.9441542660597401E-2</v>
      </c>
      <c r="AM326" s="475"/>
      <c r="AN326" s="475"/>
      <c r="AO326" s="475">
        <v>-3.2919998203057903E-2</v>
      </c>
      <c r="AP326" s="475">
        <v>5.46631983561605E-2</v>
      </c>
      <c r="AQ326" s="475"/>
      <c r="AR326" s="475"/>
      <c r="AS326" s="475">
        <v>7.2093573200628994E-2</v>
      </c>
      <c r="AT326" s="475">
        <v>9.7320323369736207E-3</v>
      </c>
      <c r="AU326" s="475"/>
      <c r="AV326" s="475">
        <v>-6.3130306526059998E-2</v>
      </c>
      <c r="AW326" s="475"/>
      <c r="AX326" s="475"/>
      <c r="AY326" s="475"/>
      <c r="AZ326" s="475"/>
      <c r="BA326" s="475"/>
      <c r="BB326" s="475">
        <v>2.0718792601544699E-2</v>
      </c>
      <c r="BC326" s="475">
        <v>-3.2679481587541602E-2</v>
      </c>
      <c r="BD326" s="475"/>
      <c r="BE326" s="475"/>
      <c r="BF326" s="475"/>
      <c r="BG326" s="475"/>
      <c r="BH326" s="475"/>
      <c r="BI326" s="475"/>
      <c r="BJ326" s="475"/>
      <c r="BK326" s="475">
        <v>6.6367562385477405E-2</v>
      </c>
      <c r="BL326" s="475">
        <v>4.46617253971551E-2</v>
      </c>
      <c r="BM326" s="477">
        <v>2.0631382868131799E-3</v>
      </c>
      <c r="BN326" s="477"/>
      <c r="BO326" s="475">
        <v>8.0412944481904197E-2</v>
      </c>
    </row>
    <row r="327" spans="2:67" s="255" customFormat="1" ht="15" customHeight="1">
      <c r="B327" s="1254" t="s">
        <v>27</v>
      </c>
      <c r="C327" s="262" t="s">
        <v>488</v>
      </c>
      <c r="D327" s="402"/>
      <c r="E327" s="481">
        <v>54286809917.000801</v>
      </c>
      <c r="F327" s="281">
        <v>8.7125956548771005E-3</v>
      </c>
      <c r="G327" s="281">
        <v>-2.32399454957272E-3</v>
      </c>
      <c r="H327" s="909">
        <v>-4.7048847022203099E-4</v>
      </c>
      <c r="I327" s="909">
        <v>-2.0422063353167661E-3</v>
      </c>
      <c r="J327" s="909">
        <f>SUM(H327:I327)</f>
        <v>-2.5126948055387969E-3</v>
      </c>
      <c r="K327" s="281">
        <v>0.35556423170769375</v>
      </c>
      <c r="L327" s="281">
        <v>5.0402188011845622E-2</v>
      </c>
      <c r="M327" s="281">
        <v>0.49231029618983602</v>
      </c>
      <c r="N327" s="281">
        <v>0.48998630164026302</v>
      </c>
      <c r="O327" s="281">
        <v>-5.0600102203269832E-2</v>
      </c>
      <c r="P327" s="281">
        <v>-5.1813723064643102E-2</v>
      </c>
      <c r="Q327" s="281">
        <v>5.1020072640131807E-3</v>
      </c>
      <c r="R327" s="281">
        <v>3.9280295232370734E-2</v>
      </c>
      <c r="S327" s="281">
        <v>3.5557989762889174E-2</v>
      </c>
      <c r="T327" s="281"/>
      <c r="U327" s="281"/>
      <c r="V327" s="281">
        <v>7.9940292259273099E-2</v>
      </c>
      <c r="W327" s="281">
        <v>0.51811287083489299</v>
      </c>
      <c r="X327" s="281">
        <v>8.3249395476757804E-2</v>
      </c>
      <c r="Y327" s="281">
        <v>0.29417813826108957</v>
      </c>
      <c r="Z327" s="281">
        <v>0.21997436760184816</v>
      </c>
      <c r="AA327" s="281"/>
      <c r="AB327" s="281"/>
      <c r="AC327" s="281"/>
      <c r="AD327" s="281">
        <v>1.9504416484775012E-2</v>
      </c>
      <c r="AE327" s="281">
        <v>0.61690631782447003</v>
      </c>
      <c r="AF327" s="281">
        <v>0.35358628369668199</v>
      </c>
      <c r="AG327" s="282"/>
      <c r="AH327" s="282"/>
      <c r="AI327" s="281">
        <v>1.48860547235605</v>
      </c>
      <c r="AJ327" s="482"/>
      <c r="AK327" s="486">
        <v>52187988093.193497</v>
      </c>
      <c r="AL327" s="281">
        <v>-4.2899685098607499E-3</v>
      </c>
      <c r="AM327" s="281">
        <v>-1.46177501582379E-3</v>
      </c>
      <c r="AN327" s="281">
        <v>-3.9968477404444883E-3</v>
      </c>
      <c r="AO327" s="281">
        <f>SUM(AM327:AN327)</f>
        <v>-5.4586227562682787E-3</v>
      </c>
      <c r="AP327" s="281">
        <v>0.240952994815296</v>
      </c>
      <c r="AQ327" s="281">
        <v>0.35647558403245555</v>
      </c>
      <c r="AR327" s="281">
        <v>5.247103979387055E-2</v>
      </c>
      <c r="AS327" s="281">
        <v>0.74395569854021104</v>
      </c>
      <c r="AT327" s="281">
        <v>0.73820395501452596</v>
      </c>
      <c r="AU327" s="281">
        <v>-6.3952603558928095E-2</v>
      </c>
      <c r="AV327" s="281">
        <v>-6.5481532837304499E-2</v>
      </c>
      <c r="AW327" s="281">
        <v>5.8540141717586111E-3</v>
      </c>
      <c r="AX327" s="281">
        <v>4.6009698737750314E-2</v>
      </c>
      <c r="AY327" s="281">
        <v>4.298039626285137E-2</v>
      </c>
      <c r="AZ327" s="281"/>
      <c r="BA327" s="281"/>
      <c r="BB327" s="281">
        <v>9.48441091723604E-2</v>
      </c>
      <c r="BC327" s="281">
        <v>0.76756653134958197</v>
      </c>
      <c r="BD327" s="281">
        <v>8.7220885183593735E-2</v>
      </c>
      <c r="BE327" s="281">
        <v>0.30352066459982474</v>
      </c>
      <c r="BF327" s="281">
        <v>0.22178008914976358</v>
      </c>
      <c r="BG327" s="281"/>
      <c r="BH327" s="281"/>
      <c r="BI327" s="281"/>
      <c r="BJ327" s="281">
        <v>3.5490339083773186E-2</v>
      </c>
      <c r="BK327" s="281">
        <v>0.64801197801695398</v>
      </c>
      <c r="BL327" s="281">
        <v>0.37439483765484199</v>
      </c>
      <c r="BM327" s="282"/>
      <c r="BN327" s="282"/>
      <c r="BO327" s="281">
        <v>1.7899733470213799</v>
      </c>
    </row>
    <row r="328" spans="2:67" s="255" customFormat="1" ht="15" customHeight="1">
      <c r="B328" s="1255" t="s">
        <v>27</v>
      </c>
      <c r="C328" s="262" t="s">
        <v>489</v>
      </c>
      <c r="D328" s="402"/>
      <c r="E328" s="481">
        <v>118859354350.67599</v>
      </c>
      <c r="F328" s="281">
        <v>1.4517903174780101E-2</v>
      </c>
      <c r="G328" s="281">
        <v>-1.40430010413128E-2</v>
      </c>
      <c r="H328" s="909">
        <v>-3.40635791667749E-3</v>
      </c>
      <c r="I328" s="909">
        <v>-1.0706117737813933E-2</v>
      </c>
      <c r="J328" s="909">
        <f t="shared" ref="J328:J348" si="0">SUM(H328:I328)</f>
        <v>-1.4112475654491422E-2</v>
      </c>
      <c r="K328" s="281">
        <v>0.10208270870462591</v>
      </c>
      <c r="L328" s="281">
        <v>1.7157084616019509E-2</v>
      </c>
      <c r="M328" s="281">
        <v>0.14981727744257001</v>
      </c>
      <c r="N328" s="281">
        <v>0.135774276401257</v>
      </c>
      <c r="O328" s="281">
        <v>-4.5466423680365603E-2</v>
      </c>
      <c r="P328" s="281">
        <v>-4.6210898451996101E-2</v>
      </c>
      <c r="Q328" s="281">
        <v>4.2401448080277787E-3</v>
      </c>
      <c r="R328" s="281">
        <v>2.677473819508101E-2</v>
      </c>
      <c r="S328" s="281">
        <v>2.4913787649651908E-2</v>
      </c>
      <c r="T328" s="281"/>
      <c r="U328" s="281"/>
      <c r="V328" s="281">
        <v>5.5928670652760699E-2</v>
      </c>
      <c r="W328" s="281">
        <v>0.145492048602021</v>
      </c>
      <c r="X328" s="281">
        <v>3.5957113239567198E-2</v>
      </c>
      <c r="Y328" s="281">
        <v>0.12649386665353496</v>
      </c>
      <c r="Z328" s="281">
        <v>8.7106616837528017E-2</v>
      </c>
      <c r="AA328" s="281"/>
      <c r="AB328" s="281"/>
      <c r="AC328" s="281"/>
      <c r="AD328" s="281">
        <v>1.839292779964161E-2</v>
      </c>
      <c r="AE328" s="281">
        <v>0.26795052453027202</v>
      </c>
      <c r="AF328" s="281">
        <v>0.16111488869320101</v>
      </c>
      <c r="AG328" s="282"/>
      <c r="AH328" s="282"/>
      <c r="AI328" s="281">
        <v>0.57455746182549405</v>
      </c>
      <c r="AJ328" s="482"/>
      <c r="AK328" s="486">
        <v>114294171628.45</v>
      </c>
      <c r="AL328" s="281">
        <v>-1.27747253528597E-2</v>
      </c>
      <c r="AM328" s="281">
        <v>-3.2015338907501099E-3</v>
      </c>
      <c r="AN328" s="281">
        <v>-9.758142403676319E-3</v>
      </c>
      <c r="AO328" s="281">
        <f t="shared" ref="AO328:AO348" si="1">SUM(AM328:AN328)</f>
        <v>-1.2959676294426429E-2</v>
      </c>
      <c r="AP328" s="281">
        <v>0.119985988991117</v>
      </c>
      <c r="AQ328" s="281">
        <v>0.10439565690005809</v>
      </c>
      <c r="AR328" s="281">
        <v>2.0080131535147538E-2</v>
      </c>
      <c r="AS328" s="281">
        <v>0.27494668731837402</v>
      </c>
      <c r="AT328" s="281">
        <v>0.258970428074764</v>
      </c>
      <c r="AU328" s="281">
        <v>-5.0410533861206232E-2</v>
      </c>
      <c r="AV328" s="281">
        <v>-5.14822583712745E-2</v>
      </c>
      <c r="AW328" s="281">
        <v>4.746670003659679E-3</v>
      </c>
      <c r="AX328" s="281">
        <v>3.0751955305584514E-2</v>
      </c>
      <c r="AY328" s="281">
        <v>2.6877538190907418E-2</v>
      </c>
      <c r="AZ328" s="281"/>
      <c r="BA328" s="281"/>
      <c r="BB328" s="281">
        <v>6.2376163500151599E-2</v>
      </c>
      <c r="BC328" s="281">
        <v>0.269864333203641</v>
      </c>
      <c r="BD328" s="281">
        <v>3.509649081961521E-2</v>
      </c>
      <c r="BE328" s="281">
        <v>0.12467412103673504</v>
      </c>
      <c r="BF328" s="281">
        <v>9.1121400855619081E-2</v>
      </c>
      <c r="BG328" s="281"/>
      <c r="BH328" s="281"/>
      <c r="BI328" s="281"/>
      <c r="BJ328" s="281">
        <v>2.1634324158852424E-2</v>
      </c>
      <c r="BK328" s="281">
        <v>0.27252633687082201</v>
      </c>
      <c r="BL328" s="281">
        <v>0.16948685059813301</v>
      </c>
      <c r="BM328" s="282"/>
      <c r="BN328" s="282"/>
      <c r="BO328" s="281">
        <v>0.71187752067259602</v>
      </c>
    </row>
    <row r="329" spans="2:67" s="255" customFormat="1" ht="15" customHeight="1">
      <c r="B329" s="1255" t="s">
        <v>27</v>
      </c>
      <c r="C329" s="262" t="s">
        <v>490</v>
      </c>
      <c r="D329" s="402"/>
      <c r="E329" s="481">
        <v>168398491133.98401</v>
      </c>
      <c r="F329" s="281">
        <v>1.72829220499628E-2</v>
      </c>
      <c r="G329" s="281">
        <v>-2.0285596249350599E-2</v>
      </c>
      <c r="H329" s="909">
        <v>-5.0174199135853302E-3</v>
      </c>
      <c r="I329" s="909">
        <v>-1.5124836664880029E-2</v>
      </c>
      <c r="J329" s="909">
        <f t="shared" si="0"/>
        <v>-2.014225657846536E-2</v>
      </c>
      <c r="K329" s="281">
        <v>5.7410619287009565E-2</v>
      </c>
      <c r="L329" s="281">
        <v>1.1348759642266925E-2</v>
      </c>
      <c r="M329" s="281">
        <v>8.29288801297446E-2</v>
      </c>
      <c r="N329" s="281">
        <v>6.2643283880394293E-2</v>
      </c>
      <c r="O329" s="281">
        <v>-4.4362414570023739E-2</v>
      </c>
      <c r="P329" s="281">
        <v>-4.5438782141631398E-2</v>
      </c>
      <c r="Q329" s="281">
        <v>4.3653728980975678E-3</v>
      </c>
      <c r="R329" s="281">
        <v>2.534050232853469E-2</v>
      </c>
      <c r="S329" s="281">
        <v>2.6192580305222535E-2</v>
      </c>
      <c r="T329" s="281"/>
      <c r="U329" s="281"/>
      <c r="V329" s="281">
        <v>5.5898455531854803E-2</v>
      </c>
      <c r="W329" s="281">
        <v>7.3102957270617705E-2</v>
      </c>
      <c r="X329" s="281">
        <v>2.2516931569951628E-2</v>
      </c>
      <c r="Y329" s="281">
        <v>7.3911335264703629E-2</v>
      </c>
      <c r="Z329" s="281">
        <v>7.4627021107054034E-2</v>
      </c>
      <c r="AA329" s="281"/>
      <c r="AB329" s="281"/>
      <c r="AC329" s="281"/>
      <c r="AD329" s="281">
        <v>2.2218348103986527E-2</v>
      </c>
      <c r="AE329" s="281">
        <v>0.193273636045696</v>
      </c>
      <c r="AF329" s="281">
        <v>0.111039377766354</v>
      </c>
      <c r="AG329" s="282"/>
      <c r="AH329" s="282"/>
      <c r="AI329" s="281">
        <v>0.377415971082667</v>
      </c>
      <c r="AJ329" s="482"/>
      <c r="AK329" s="486">
        <v>162755154131.495</v>
      </c>
      <c r="AL329" s="281">
        <v>-1.9163808085357101E-2</v>
      </c>
      <c r="AM329" s="281">
        <v>-4.6591788652274998E-3</v>
      </c>
      <c r="AN329" s="281">
        <v>-1.4689314948119488E-2</v>
      </c>
      <c r="AO329" s="281">
        <f t="shared" si="1"/>
        <v>-1.9348493813346988E-2</v>
      </c>
      <c r="AP329" s="281">
        <v>0.105101596882269</v>
      </c>
      <c r="AQ329" s="281">
        <v>5.8555504056727097E-2</v>
      </c>
      <c r="AR329" s="281">
        <v>1.1763387833808158E-2</v>
      </c>
      <c r="AS329" s="281">
        <v>0.191256314537669</v>
      </c>
      <c r="AT329" s="281">
        <v>0.16743332758708401</v>
      </c>
      <c r="AU329" s="281">
        <v>-5.0326851388847807E-2</v>
      </c>
      <c r="AV329" s="281">
        <v>-5.1650308510723802E-2</v>
      </c>
      <c r="AW329" s="281">
        <v>4.703041654564615E-3</v>
      </c>
      <c r="AX329" s="281">
        <v>2.6565975388571864E-2</v>
      </c>
      <c r="AY329" s="281">
        <v>2.7357613732069717E-2</v>
      </c>
      <c r="AZ329" s="281"/>
      <c r="BA329" s="281"/>
      <c r="BB329" s="281">
        <v>5.8626630775206197E-2</v>
      </c>
      <c r="BC329" s="281">
        <v>0.17440964985156701</v>
      </c>
      <c r="BD329" s="281">
        <v>2.2546268316738807E-2</v>
      </c>
      <c r="BE329" s="281">
        <v>7.8374773377221582E-2</v>
      </c>
      <c r="BF329" s="281">
        <v>7.5550562081103001E-2</v>
      </c>
      <c r="BG329" s="281"/>
      <c r="BH329" s="281"/>
      <c r="BI329" s="281"/>
      <c r="BJ329" s="281">
        <v>2.5861758130980995E-2</v>
      </c>
      <c r="BK329" s="281">
        <v>0.20233336190604401</v>
      </c>
      <c r="BL329" s="281">
        <v>0.119376991709682</v>
      </c>
      <c r="BM329" s="282"/>
      <c r="BN329" s="282"/>
      <c r="BO329" s="281">
        <v>0.49612000346729301</v>
      </c>
    </row>
    <row r="330" spans="2:67" s="255" customFormat="1" ht="15" customHeight="1">
      <c r="B330" s="1255" t="s">
        <v>27</v>
      </c>
      <c r="C330" s="262" t="s">
        <v>491</v>
      </c>
      <c r="D330" s="402"/>
      <c r="E330" s="481">
        <v>223783593996.14301</v>
      </c>
      <c r="F330" s="281">
        <v>2.1711038421179999E-2</v>
      </c>
      <c r="G330" s="281">
        <v>-3.3277073881792699E-2</v>
      </c>
      <c r="H330" s="909">
        <v>-8.4433653226815598E-3</v>
      </c>
      <c r="I330" s="909">
        <v>-2.3124989218371601E-2</v>
      </c>
      <c r="J330" s="909">
        <f t="shared" si="0"/>
        <v>-3.156835454105316E-2</v>
      </c>
      <c r="K330" s="281">
        <v>2.573157862099245E-2</v>
      </c>
      <c r="L330" s="281">
        <v>6.8726753938294057E-3</v>
      </c>
      <c r="M330" s="281">
        <v>4.5583164141763798E-2</v>
      </c>
      <c r="N330" s="281">
        <v>1.23060902599712E-2</v>
      </c>
      <c r="O330" s="281">
        <v>-4.3036283773671663E-2</v>
      </c>
      <c r="P330" s="281">
        <v>-4.4481695180233302E-2</v>
      </c>
      <c r="Q330" s="281">
        <v>3.3864535929728884E-3</v>
      </c>
      <c r="R330" s="281">
        <v>2.1794017148005239E-2</v>
      </c>
      <c r="S330" s="281">
        <v>2.3763005276171398E-2</v>
      </c>
      <c r="T330" s="281"/>
      <c r="U330" s="281"/>
      <c r="V330" s="281">
        <v>4.89434760171494E-2</v>
      </c>
      <c r="W330" s="281">
        <v>1.6767871096887699E-2</v>
      </c>
      <c r="X330" s="281">
        <v>1.7769013287588231E-2</v>
      </c>
      <c r="Y330" s="281">
        <v>5.0128613339236607E-2</v>
      </c>
      <c r="Z330" s="281">
        <v>5.5866526432036628E-2</v>
      </c>
      <c r="AA330" s="281"/>
      <c r="AB330" s="281"/>
      <c r="AC330" s="281"/>
      <c r="AD330" s="281">
        <v>2.0784433895419879E-2</v>
      </c>
      <c r="AE330" s="281">
        <v>0.14454858695428099</v>
      </c>
      <c r="AF330" s="281">
        <v>8.7627265937393103E-2</v>
      </c>
      <c r="AG330" s="282"/>
      <c r="AH330" s="282"/>
      <c r="AI330" s="281">
        <v>0.24894372398856199</v>
      </c>
      <c r="AJ330" s="482"/>
      <c r="AK330" s="486">
        <v>215402920860.46701</v>
      </c>
      <c r="AL330" s="281">
        <v>-3.1726870836399301E-2</v>
      </c>
      <c r="AM330" s="281">
        <v>-8.0003508893001195E-3</v>
      </c>
      <c r="AN330" s="281">
        <v>-2.2465369301821192E-2</v>
      </c>
      <c r="AO330" s="281">
        <f t="shared" si="1"/>
        <v>-3.0465720191121311E-2</v>
      </c>
      <c r="AP330" s="281">
        <v>9.82965847299518E-2</v>
      </c>
      <c r="AQ330" s="281">
        <v>2.8555600794217869E-2</v>
      </c>
      <c r="AR330" s="281">
        <v>7.8577486008020066E-3</v>
      </c>
      <c r="AS330" s="281">
        <v>0.14993424460479199</v>
      </c>
      <c r="AT330" s="281">
        <v>0.11020702287909299</v>
      </c>
      <c r="AU330" s="281">
        <v>-4.6650746035530405E-2</v>
      </c>
      <c r="AV330" s="281">
        <v>-4.8278723875989901E-2</v>
      </c>
      <c r="AW330" s="281">
        <v>3.5460094694643525E-3</v>
      </c>
      <c r="AX330" s="281">
        <v>2.2049216531615977E-2</v>
      </c>
      <c r="AY330" s="281">
        <v>2.4921439871127566E-2</v>
      </c>
      <c r="AZ330" s="281"/>
      <c r="BA330" s="281"/>
      <c r="BB330" s="281">
        <v>5.0516665872207697E-2</v>
      </c>
      <c r="BC330" s="281">
        <v>0.112444964875311</v>
      </c>
      <c r="BD330" s="281">
        <v>1.7018383627557785E-2</v>
      </c>
      <c r="BE330" s="281">
        <v>5.0764616001537782E-2</v>
      </c>
      <c r="BF330" s="281">
        <v>5.9236018659418785E-2</v>
      </c>
      <c r="BG330" s="281"/>
      <c r="BH330" s="281"/>
      <c r="BI330" s="281"/>
      <c r="BJ330" s="281">
        <v>2.355408674475289E-2</v>
      </c>
      <c r="BK330" s="281">
        <v>0.15057310503326701</v>
      </c>
      <c r="BL330" s="281">
        <v>9.2252313028188399E-2</v>
      </c>
      <c r="BM330" s="282"/>
      <c r="BN330" s="282"/>
      <c r="BO330" s="281">
        <v>0.35527038293676599</v>
      </c>
    </row>
    <row r="331" spans="2:67" s="255" customFormat="1" ht="15" customHeight="1">
      <c r="B331" s="1255" t="s">
        <v>27</v>
      </c>
      <c r="C331" s="262" t="s">
        <v>492</v>
      </c>
      <c r="D331" s="402"/>
      <c r="E331" s="481">
        <v>278800264709.20801</v>
      </c>
      <c r="F331" s="281">
        <v>2.5005470134224501E-2</v>
      </c>
      <c r="G331" s="281">
        <v>-4.3761957479537601E-2</v>
      </c>
      <c r="H331" s="909">
        <v>-1.0555582713599699E-2</v>
      </c>
      <c r="I331" s="909">
        <v>-2.9827045064742225E-2</v>
      </c>
      <c r="J331" s="909">
        <f t="shared" si="0"/>
        <v>-4.0382627778341923E-2</v>
      </c>
      <c r="K331" s="281">
        <v>1.5063430859293911E-2</v>
      </c>
      <c r="L331" s="281">
        <v>5.9247361250638125E-3</v>
      </c>
      <c r="M331" s="281">
        <v>2.9646155108141101E-2</v>
      </c>
      <c r="N331" s="281">
        <v>-1.41158023713969E-2</v>
      </c>
      <c r="O331" s="281">
        <v>-4.5909809421476669E-2</v>
      </c>
      <c r="P331" s="281">
        <v>-4.7717745228752599E-2</v>
      </c>
      <c r="Q331" s="281">
        <v>3.3139399782891876E-3</v>
      </c>
      <c r="R331" s="281">
        <v>2.0180446162356942E-2</v>
      </c>
      <c r="S331" s="281">
        <v>2.2070569994993149E-2</v>
      </c>
      <c r="T331" s="281"/>
      <c r="U331" s="281"/>
      <c r="V331" s="281">
        <v>4.5564956135639302E-2</v>
      </c>
      <c r="W331" s="281">
        <v>-1.62685914645102E-2</v>
      </c>
      <c r="X331" s="281">
        <v>1.2751737999220634E-2</v>
      </c>
      <c r="Y331" s="281">
        <v>3.7143180738546423E-2</v>
      </c>
      <c r="Z331" s="281">
        <v>4.1969866579231546E-2</v>
      </c>
      <c r="AA331" s="281"/>
      <c r="AB331" s="281"/>
      <c r="AC331" s="281"/>
      <c r="AD331" s="281">
        <v>1.478570858123472E-2</v>
      </c>
      <c r="AE331" s="281">
        <v>0.106650493898233</v>
      </c>
      <c r="AF331" s="281">
        <v>7.3048267892799307E-2</v>
      </c>
      <c r="AG331" s="282"/>
      <c r="AH331" s="282"/>
      <c r="AI331" s="281">
        <v>0.16343017032652199</v>
      </c>
      <c r="AJ331" s="482"/>
      <c r="AK331" s="486">
        <v>267178727566.10199</v>
      </c>
      <c r="AL331" s="281">
        <v>-3.9202611977747902E-2</v>
      </c>
      <c r="AM331" s="281">
        <v>-9.4249582927458699E-3</v>
      </c>
      <c r="AN331" s="281">
        <v>-2.6821448073850531E-2</v>
      </c>
      <c r="AO331" s="281">
        <f t="shared" si="1"/>
        <v>-3.6246406366596401E-2</v>
      </c>
      <c r="AP331" s="281">
        <v>0.10046103537715</v>
      </c>
      <c r="AQ331" s="281">
        <v>1.5468425093751183E-2</v>
      </c>
      <c r="AR331" s="281">
        <v>6.1053962449028523E-3</v>
      </c>
      <c r="AS331" s="281">
        <v>0.13145821969958399</v>
      </c>
      <c r="AT331" s="281">
        <v>8.28306494290902E-2</v>
      </c>
      <c r="AU331" s="281">
        <v>-5.1123810659483862E-2</v>
      </c>
      <c r="AV331" s="281">
        <v>-5.3149930291515803E-2</v>
      </c>
      <c r="AW331" s="281">
        <v>3.5874607468343845E-3</v>
      </c>
      <c r="AX331" s="281">
        <v>2.1457321736916612E-2</v>
      </c>
      <c r="AY331" s="281">
        <v>2.4100581277817869E-2</v>
      </c>
      <c r="AZ331" s="281"/>
      <c r="BA331" s="281"/>
      <c r="BB331" s="281">
        <v>4.9145363761568903E-2</v>
      </c>
      <c r="BC331" s="281">
        <v>7.8826082899143196E-2</v>
      </c>
      <c r="BD331" s="281">
        <v>1.4497898292871788E-2</v>
      </c>
      <c r="BE331" s="281">
        <v>3.7354062589470383E-2</v>
      </c>
      <c r="BF331" s="281">
        <v>4.0380407436378191E-2</v>
      </c>
      <c r="BG331" s="281"/>
      <c r="BH331" s="281"/>
      <c r="BI331" s="281"/>
      <c r="BJ331" s="281">
        <v>1.4743885502517826E-2</v>
      </c>
      <c r="BK331" s="281">
        <v>0.106976253821238</v>
      </c>
      <c r="BL331" s="281">
        <v>7.4299923751188393E-2</v>
      </c>
      <c r="BM331" s="282"/>
      <c r="BN331" s="282"/>
      <c r="BO331" s="281">
        <v>0.26010226047156998</v>
      </c>
    </row>
    <row r="332" spans="2:67" s="255" customFormat="1" ht="15" customHeight="1">
      <c r="B332" s="1255" t="s">
        <v>27</v>
      </c>
      <c r="C332" s="262" t="s">
        <v>493</v>
      </c>
      <c r="D332" s="402"/>
      <c r="E332" s="481">
        <v>344162785151.48999</v>
      </c>
      <c r="F332" s="281">
        <v>3.9180378416174701E-2</v>
      </c>
      <c r="G332" s="281">
        <v>-4.9413936438723001E-2</v>
      </c>
      <c r="H332" s="909">
        <v>-1.24074296364563E-2</v>
      </c>
      <c r="I332" s="909">
        <v>-3.244036267468877E-2</v>
      </c>
      <c r="J332" s="909">
        <f t="shared" si="0"/>
        <v>-4.4847792311145072E-2</v>
      </c>
      <c r="K332" s="281">
        <v>7.5874854593897317E-3</v>
      </c>
      <c r="L332" s="281">
        <v>3.2130318782527837E-3</v>
      </c>
      <c r="M332" s="281">
        <v>1.8785371672054001E-2</v>
      </c>
      <c r="N332" s="281">
        <v>-3.06285647666691E-2</v>
      </c>
      <c r="O332" s="281">
        <v>-4.5529462032695804E-2</v>
      </c>
      <c r="P332" s="281">
        <v>-4.7355539415418903E-2</v>
      </c>
      <c r="Q332" s="281">
        <v>3.1282150734875148E-3</v>
      </c>
      <c r="R332" s="281">
        <v>1.9891510191512425E-2</v>
      </c>
      <c r="S332" s="281">
        <v>2.1530943078922352E-2</v>
      </c>
      <c r="T332" s="281"/>
      <c r="U332" s="281"/>
      <c r="V332" s="281">
        <v>4.4550668343922302E-2</v>
      </c>
      <c r="W332" s="281">
        <v>-3.3433435838165597E-2</v>
      </c>
      <c r="X332" s="281">
        <v>9.7745489762041705E-3</v>
      </c>
      <c r="Y332" s="281">
        <v>2.6035903711188559E-2</v>
      </c>
      <c r="Z332" s="281">
        <v>3.4326637613830244E-2</v>
      </c>
      <c r="AA332" s="281"/>
      <c r="AB332" s="281"/>
      <c r="AC332" s="281"/>
      <c r="AD332" s="281">
        <v>1.9339414082327262E-2</v>
      </c>
      <c r="AE332" s="281">
        <v>8.9476504383550204E-2</v>
      </c>
      <c r="AF332" s="281">
        <v>5.8495540825353097E-2</v>
      </c>
      <c r="AG332" s="282"/>
      <c r="AH332" s="282"/>
      <c r="AI332" s="281">
        <v>0.114538609370738</v>
      </c>
      <c r="AJ332" s="482"/>
      <c r="AK332" s="486">
        <v>329084911725.617</v>
      </c>
      <c r="AL332" s="281">
        <v>-4.8708240862009297E-2</v>
      </c>
      <c r="AM332" s="281">
        <v>-1.1992340981474999E-2</v>
      </c>
      <c r="AN332" s="281">
        <v>-3.229841522073118E-2</v>
      </c>
      <c r="AO332" s="281">
        <f t="shared" si="1"/>
        <v>-4.4290756202206183E-2</v>
      </c>
      <c r="AP332" s="281">
        <v>9.2493505613465102E-2</v>
      </c>
      <c r="AQ332" s="281">
        <v>8.8800930272869821E-3</v>
      </c>
      <c r="AR332" s="281">
        <v>4.2040760627564989E-3</v>
      </c>
      <c r="AS332" s="281">
        <v>0.112493828984255</v>
      </c>
      <c r="AT332" s="281">
        <v>5.1793247140770299E-2</v>
      </c>
      <c r="AU332" s="281">
        <v>-5.0223805094398978E-2</v>
      </c>
      <c r="AV332" s="281">
        <v>-5.2378835594918398E-2</v>
      </c>
      <c r="AW332" s="281">
        <v>3.2853890153590397E-3</v>
      </c>
      <c r="AX332" s="281">
        <v>2.1140109423919137E-2</v>
      </c>
      <c r="AY332" s="281">
        <v>2.3302434585514384E-2</v>
      </c>
      <c r="AZ332" s="281"/>
      <c r="BA332" s="281"/>
      <c r="BB332" s="281">
        <v>4.7727933024792599E-2</v>
      </c>
      <c r="BC332" s="281">
        <v>4.71423445706445E-2</v>
      </c>
      <c r="BD332" s="281">
        <v>1.0631745744800539E-2</v>
      </c>
      <c r="BE332" s="281">
        <v>2.7162325968837681E-2</v>
      </c>
      <c r="BF332" s="281">
        <v>3.5083241660968982E-2</v>
      </c>
      <c r="BG332" s="281"/>
      <c r="BH332" s="281"/>
      <c r="BI332" s="281"/>
      <c r="BJ332" s="281">
        <v>1.9070572695469919E-2</v>
      </c>
      <c r="BK332" s="281">
        <v>9.19478860700772E-2</v>
      </c>
      <c r="BL332" s="281">
        <v>6.3293970351257597E-2</v>
      </c>
      <c r="BM332" s="282"/>
      <c r="BN332" s="282"/>
      <c r="BO332" s="281">
        <v>0.20238420099197901</v>
      </c>
    </row>
    <row r="333" spans="2:67" s="255" customFormat="1" ht="15" customHeight="1">
      <c r="B333" s="1255" t="s">
        <v>27</v>
      </c>
      <c r="C333" s="262" t="s">
        <v>494</v>
      </c>
      <c r="D333" s="402"/>
      <c r="E333" s="481">
        <v>430251677908.427</v>
      </c>
      <c r="F333" s="281">
        <v>4.3916394157982902E-2</v>
      </c>
      <c r="G333" s="281">
        <v>-5.7267398774145703E-2</v>
      </c>
      <c r="H333" s="909">
        <v>-1.37266483636147E-2</v>
      </c>
      <c r="I333" s="909">
        <v>-3.5698509729892386E-2</v>
      </c>
      <c r="J333" s="909">
        <f t="shared" si="0"/>
        <v>-4.9425158093507088E-2</v>
      </c>
      <c r="K333" s="281">
        <v>4.9626121398983602E-3</v>
      </c>
      <c r="L333" s="281">
        <v>3.376079803015102E-3</v>
      </c>
      <c r="M333" s="281">
        <v>1.47345031875722E-2</v>
      </c>
      <c r="N333" s="281">
        <v>-4.2532895586573499E-2</v>
      </c>
      <c r="O333" s="281">
        <v>-4.5558092217301574E-2</v>
      </c>
      <c r="P333" s="281">
        <v>-4.7523420028902398E-2</v>
      </c>
      <c r="Q333" s="281">
        <v>2.5482820361801758E-3</v>
      </c>
      <c r="R333" s="281">
        <v>1.8283209232520307E-2</v>
      </c>
      <c r="S333" s="281">
        <v>2.0783078321564775E-2</v>
      </c>
      <c r="T333" s="281"/>
      <c r="U333" s="281"/>
      <c r="V333" s="281">
        <v>4.1614569590265202E-2</v>
      </c>
      <c r="W333" s="281">
        <v>-4.8441746025210702E-2</v>
      </c>
      <c r="X333" s="281">
        <v>5.5191310790578471E-3</v>
      </c>
      <c r="Y333" s="281">
        <v>1.764544268803939E-2</v>
      </c>
      <c r="Z333" s="281">
        <v>2.2378946204766811E-2</v>
      </c>
      <c r="AA333" s="281"/>
      <c r="AB333" s="281"/>
      <c r="AC333" s="281"/>
      <c r="AD333" s="281">
        <v>1.9742770613639667E-2</v>
      </c>
      <c r="AE333" s="281">
        <v>6.5286290585503698E-2</v>
      </c>
      <c r="AF333" s="281">
        <v>5.20054532143693E-2</v>
      </c>
      <c r="AG333" s="282"/>
      <c r="AH333" s="282"/>
      <c r="AI333" s="281">
        <v>6.8849997774662594E-2</v>
      </c>
      <c r="AJ333" s="482"/>
      <c r="AK333" s="486">
        <v>411149912277</v>
      </c>
      <c r="AL333" s="281">
        <v>-5.8981616768030098E-2</v>
      </c>
      <c r="AM333" s="281">
        <v>-1.4296151289723899E-2</v>
      </c>
      <c r="AN333" s="281">
        <v>-3.7333850266120981E-2</v>
      </c>
      <c r="AO333" s="281">
        <f t="shared" si="1"/>
        <v>-5.1630001555844879E-2</v>
      </c>
      <c r="AP333" s="281">
        <v>5.4628893555272902E-2</v>
      </c>
      <c r="AQ333" s="281">
        <v>5.0908695210661508E-3</v>
      </c>
      <c r="AR333" s="281">
        <v>2.7833059568526056E-3</v>
      </c>
      <c r="AS333" s="281">
        <v>6.9117162417426395E-2</v>
      </c>
      <c r="AT333" s="281">
        <v>-4.1606056403274997E-3</v>
      </c>
      <c r="AU333" s="281">
        <v>-4.7149600063262319E-2</v>
      </c>
      <c r="AV333" s="281">
        <v>-4.8933699419758801E-2</v>
      </c>
      <c r="AW333" s="281">
        <v>2.6925287130712097E-3</v>
      </c>
      <c r="AX333" s="281">
        <v>1.9036272785199978E-2</v>
      </c>
      <c r="AY333" s="281">
        <v>2.1169233302863553E-2</v>
      </c>
      <c r="AZ333" s="281"/>
      <c r="BA333" s="281"/>
      <c r="BB333" s="281">
        <v>4.2898034801134702E-2</v>
      </c>
      <c r="BC333" s="281">
        <v>-1.0196270258951499E-2</v>
      </c>
      <c r="BD333" s="281">
        <v>6.4444506337885954E-3</v>
      </c>
      <c r="BE333" s="281">
        <v>1.8399622799181319E-2</v>
      </c>
      <c r="BF333" s="281">
        <v>2.3902895377008428E-2</v>
      </c>
      <c r="BG333" s="281"/>
      <c r="BH333" s="281"/>
      <c r="BI333" s="281"/>
      <c r="BJ333" s="281">
        <v>1.9223360842739699E-2</v>
      </c>
      <c r="BK333" s="281">
        <v>6.7970329652718098E-2</v>
      </c>
      <c r="BL333" s="281">
        <v>5.2912687844507401E-2</v>
      </c>
      <c r="BM333" s="282"/>
      <c r="BN333" s="282"/>
      <c r="BO333" s="281">
        <v>0.110686747238274</v>
      </c>
    </row>
    <row r="334" spans="2:67" s="255" customFormat="1" ht="15" customHeight="1">
      <c r="B334" s="1255" t="s">
        <v>27</v>
      </c>
      <c r="C334" s="262" t="s">
        <v>495</v>
      </c>
      <c r="D334" s="402"/>
      <c r="E334" s="481">
        <v>568875511398.15503</v>
      </c>
      <c r="F334" s="281">
        <v>5.5854518352788103E-2</v>
      </c>
      <c r="G334" s="281">
        <v>-6.8756732738139203E-2</v>
      </c>
      <c r="H334" s="909">
        <v>-1.5974209393391801E-2</v>
      </c>
      <c r="I334" s="909">
        <v>-3.7532972910282757E-2</v>
      </c>
      <c r="J334" s="909">
        <f t="shared" si="0"/>
        <v>-5.3507182303674558E-2</v>
      </c>
      <c r="K334" s="281">
        <v>2.1061114655038134E-3</v>
      </c>
      <c r="L334" s="281">
        <v>2.259014449121825E-3</v>
      </c>
      <c r="M334" s="281">
        <v>8.3520529135144798E-3</v>
      </c>
      <c r="N334" s="281">
        <v>-6.0404679824624601E-2</v>
      </c>
      <c r="O334" s="281">
        <v>-4.6276397643011218E-2</v>
      </c>
      <c r="P334" s="281">
        <v>-4.8655295247014702E-2</v>
      </c>
      <c r="Q334" s="281">
        <v>2.425056139239763E-3</v>
      </c>
      <c r="R334" s="281">
        <v>1.5189821790847357E-2</v>
      </c>
      <c r="S334" s="281">
        <v>1.97958368819207E-2</v>
      </c>
      <c r="T334" s="281"/>
      <c r="U334" s="281"/>
      <c r="V334" s="281">
        <v>3.7410714812007799E-2</v>
      </c>
      <c r="W334" s="281">
        <v>-7.1649260259631503E-2</v>
      </c>
      <c r="X334" s="281">
        <v>3.6040250434643665E-3</v>
      </c>
      <c r="Y334" s="281">
        <v>1.0622439262584146E-2</v>
      </c>
      <c r="Z334" s="281">
        <v>1.4702330919172975E-2</v>
      </c>
      <c r="AA334" s="281"/>
      <c r="AB334" s="281"/>
      <c r="AC334" s="281"/>
      <c r="AD334" s="281">
        <v>1.7193749790072411E-2</v>
      </c>
      <c r="AE334" s="281">
        <v>4.6122545015293802E-2</v>
      </c>
      <c r="AF334" s="281">
        <v>4.0126892567488401E-2</v>
      </c>
      <c r="AG334" s="282"/>
      <c r="AH334" s="282"/>
      <c r="AI334" s="281">
        <v>1.46001773231508E-2</v>
      </c>
      <c r="AJ334" s="482"/>
      <c r="AK334" s="486">
        <v>541012412489.38</v>
      </c>
      <c r="AL334" s="281">
        <v>-6.6278696914190999E-2</v>
      </c>
      <c r="AM334" s="281">
        <v>-1.53896054070745E-2</v>
      </c>
      <c r="AN334" s="281">
        <v>-3.6412095275783561E-2</v>
      </c>
      <c r="AO334" s="281">
        <f t="shared" si="1"/>
        <v>-5.1801700682858061E-2</v>
      </c>
      <c r="AP334" s="281">
        <v>5.7914559390363503E-2</v>
      </c>
      <c r="AQ334" s="281">
        <v>2.8052559700370867E-3</v>
      </c>
      <c r="AR334" s="281">
        <v>1.9677884932462579E-3</v>
      </c>
      <c r="AS334" s="281">
        <v>6.6848088641348793E-2</v>
      </c>
      <c r="AT334" s="281">
        <v>-1.48202136799168E-2</v>
      </c>
      <c r="AU334" s="281">
        <v>-4.8327319675978468E-2</v>
      </c>
      <c r="AV334" s="281">
        <v>-5.0569229518770901E-2</v>
      </c>
      <c r="AW334" s="281">
        <v>2.4248246286757602E-3</v>
      </c>
      <c r="AX334" s="281">
        <v>1.7095992628924431E-2</v>
      </c>
      <c r="AY334" s="281">
        <v>2.0595873408104808E-2</v>
      </c>
      <c r="AZ334" s="281"/>
      <c r="BA334" s="281"/>
      <c r="BB334" s="281">
        <v>4.0116690665704897E-2</v>
      </c>
      <c r="BC334" s="281">
        <v>-2.5272752532982602E-2</v>
      </c>
      <c r="BD334" s="281">
        <v>3.3524498618672381E-3</v>
      </c>
      <c r="BE334" s="281">
        <v>1.2690862564102756E-2</v>
      </c>
      <c r="BF334" s="281">
        <v>1.6706292993865352E-2</v>
      </c>
      <c r="BG334" s="281"/>
      <c r="BH334" s="281"/>
      <c r="BI334" s="281"/>
      <c r="BJ334" s="281">
        <v>1.6341337624264179E-2</v>
      </c>
      <c r="BK334" s="281">
        <v>4.90909430440995E-2</v>
      </c>
      <c r="BL334" s="281">
        <v>4.2013526263924697E-2</v>
      </c>
      <c r="BM334" s="282"/>
      <c r="BN334" s="282"/>
      <c r="BO334" s="281">
        <v>6.5831716775041293E-2</v>
      </c>
    </row>
    <row r="335" spans="2:67" s="255" customFormat="1" ht="15" customHeight="1">
      <c r="B335" s="1255" t="s">
        <v>27</v>
      </c>
      <c r="C335" s="262" t="s">
        <v>496</v>
      </c>
      <c r="D335" s="402"/>
      <c r="E335" s="481">
        <v>811492381333.91394</v>
      </c>
      <c r="F335" s="281">
        <v>7.0882662612122893E-2</v>
      </c>
      <c r="G335" s="281">
        <v>-7.4649950492520795E-2</v>
      </c>
      <c r="H335" s="909">
        <v>-1.4889185320096501E-2</v>
      </c>
      <c r="I335" s="909">
        <v>-3.5905994647925293E-2</v>
      </c>
      <c r="J335" s="909">
        <f t="shared" si="0"/>
        <v>-5.0795179968021797E-2</v>
      </c>
      <c r="K335" s="281">
        <v>8.1940779149026653E-4</v>
      </c>
      <c r="L335" s="281">
        <v>1.4408490170641291E-3</v>
      </c>
      <c r="M335" s="281">
        <v>7.8991792737020793E-3</v>
      </c>
      <c r="N335" s="281">
        <v>-6.6750771218818603E-2</v>
      </c>
      <c r="O335" s="281">
        <v>-4.6867059218378186E-2</v>
      </c>
      <c r="P335" s="281">
        <v>-4.9167046524368901E-2</v>
      </c>
      <c r="Q335" s="281">
        <v>1.7674848125725168E-3</v>
      </c>
      <c r="R335" s="281">
        <v>1.3952645972363689E-2</v>
      </c>
      <c r="S335" s="281">
        <v>1.8139747899600375E-2</v>
      </c>
      <c r="T335" s="281"/>
      <c r="U335" s="281"/>
      <c r="V335" s="281">
        <v>3.38598786845365E-2</v>
      </c>
      <c r="W335" s="281">
        <v>-8.20579390586509E-2</v>
      </c>
      <c r="X335" s="281">
        <v>1.9268046810666213E-3</v>
      </c>
      <c r="Y335" s="281">
        <v>5.0816032515383974E-3</v>
      </c>
      <c r="Z335" s="281">
        <v>9.2084559480180659E-3</v>
      </c>
      <c r="AA335" s="281"/>
      <c r="AB335" s="281"/>
      <c r="AC335" s="281"/>
      <c r="AD335" s="281">
        <v>1.7704729584127957E-2</v>
      </c>
      <c r="AE335" s="281">
        <v>3.3921593464751099E-2</v>
      </c>
      <c r="AF335" s="281">
        <v>3.1222237145794501E-2</v>
      </c>
      <c r="AG335" s="282"/>
      <c r="AH335" s="282"/>
      <c r="AI335" s="281">
        <v>-1.6914108448105401E-2</v>
      </c>
      <c r="AJ335" s="482"/>
      <c r="AK335" s="486">
        <v>768133944940.38306</v>
      </c>
      <c r="AL335" s="281">
        <v>-8.0445817927083496E-2</v>
      </c>
      <c r="AM335" s="281">
        <v>-1.6334405081382099E-2</v>
      </c>
      <c r="AN335" s="281">
        <v>-3.9979829033839315E-2</v>
      </c>
      <c r="AO335" s="281">
        <f t="shared" si="1"/>
        <v>-5.6314234115221413E-2</v>
      </c>
      <c r="AP335" s="281">
        <v>6.2722900451091704E-2</v>
      </c>
      <c r="AQ335" s="281">
        <v>9.8612616326803552E-4</v>
      </c>
      <c r="AR335" s="281">
        <v>1.463510377851158E-3</v>
      </c>
      <c r="AS335" s="281">
        <v>7.0806439327741597E-2</v>
      </c>
      <c r="AT335" s="281">
        <v>-2.5973783680723998E-2</v>
      </c>
      <c r="AU335" s="281">
        <v>-4.9982144216180441E-2</v>
      </c>
      <c r="AV335" s="281">
        <v>-5.2886577059601203E-2</v>
      </c>
      <c r="AW335" s="281">
        <v>1.9105366048165727E-3</v>
      </c>
      <c r="AX335" s="281">
        <v>1.3612503901899E-2</v>
      </c>
      <c r="AY335" s="281">
        <v>1.8817203470965198E-2</v>
      </c>
      <c r="AZ335" s="281"/>
      <c r="BA335" s="281"/>
      <c r="BB335" s="281">
        <v>3.43402439776807E-2</v>
      </c>
      <c r="BC335" s="281">
        <v>-4.4520116762644397E-2</v>
      </c>
      <c r="BD335" s="281">
        <v>2.1851521131225804E-3</v>
      </c>
      <c r="BE335" s="281">
        <v>5.980827331446505E-3</v>
      </c>
      <c r="BF335" s="281">
        <v>9.8968812645353586E-3</v>
      </c>
      <c r="BG335" s="281"/>
      <c r="BH335" s="281"/>
      <c r="BI335" s="281"/>
      <c r="BJ335" s="281">
        <v>1.8439760088142427E-2</v>
      </c>
      <c r="BK335" s="281">
        <v>3.65026207972469E-2</v>
      </c>
      <c r="BL335" s="281">
        <v>3.22447357328444E-2</v>
      </c>
      <c r="BM335" s="282"/>
      <c r="BN335" s="282"/>
      <c r="BO335" s="281">
        <v>2.4227239767446802E-2</v>
      </c>
    </row>
    <row r="336" spans="2:67" s="255" customFormat="1" ht="15" customHeight="1">
      <c r="B336" s="1255" t="s">
        <v>27</v>
      </c>
      <c r="C336" s="262" t="s">
        <v>497</v>
      </c>
      <c r="D336" s="402"/>
      <c r="E336" s="481">
        <v>2094570009057.98</v>
      </c>
      <c r="F336" s="281">
        <v>8.5958664644499097E-2</v>
      </c>
      <c r="G336" s="281">
        <v>-0.105557695719368</v>
      </c>
      <c r="H336" s="909">
        <v>-1.44955625471651E-2</v>
      </c>
      <c r="I336" s="909">
        <v>-2.9259383917333813E-2</v>
      </c>
      <c r="J336" s="909">
        <f t="shared" si="0"/>
        <v>-4.3754946464498914E-2</v>
      </c>
      <c r="K336" s="281">
        <v>1.0734173793556731E-4</v>
      </c>
      <c r="L336" s="281">
        <v>2.388748038195324E-4</v>
      </c>
      <c r="M336" s="281">
        <v>2.1429900948017298E-3</v>
      </c>
      <c r="N336" s="281">
        <v>-0.10341470562456601</v>
      </c>
      <c r="O336" s="281">
        <v>-4.8551637914844993E-2</v>
      </c>
      <c r="P336" s="281">
        <v>-5.1152133244204402E-2</v>
      </c>
      <c r="Q336" s="281">
        <v>9.860218397597291E-4</v>
      </c>
      <c r="R336" s="281">
        <v>1.0592017352404713E-2</v>
      </c>
      <c r="S336" s="281">
        <v>1.3474529919385714E-2</v>
      </c>
      <c r="T336" s="281"/>
      <c r="U336" s="281"/>
      <c r="V336" s="281">
        <v>2.50525691115502E-2</v>
      </c>
      <c r="W336" s="281">
        <v>-0.12951426975722</v>
      </c>
      <c r="X336" s="281">
        <v>3.4170510847862467E-4</v>
      </c>
      <c r="Y336" s="281">
        <v>6.5590973254908268E-4</v>
      </c>
      <c r="Z336" s="281">
        <v>1.5258493493501687E-3</v>
      </c>
      <c r="AA336" s="281"/>
      <c r="AB336" s="281"/>
      <c r="AC336" s="281"/>
      <c r="AD336" s="281">
        <v>6.7663483121085267E-3</v>
      </c>
      <c r="AE336" s="281">
        <v>9.2898125024863908E-3</v>
      </c>
      <c r="AF336" s="281">
        <v>1.18497633124536E-2</v>
      </c>
      <c r="AG336" s="282"/>
      <c r="AH336" s="282"/>
      <c r="AI336" s="281">
        <v>-0.10837469394228</v>
      </c>
      <c r="AJ336" s="482"/>
      <c r="AK336" s="486">
        <v>1981436251192.4299</v>
      </c>
      <c r="AL336" s="281">
        <v>-0.11469127537953699</v>
      </c>
      <c r="AM336" s="281">
        <v>-1.5986531183960598E-2</v>
      </c>
      <c r="AN336" s="281">
        <v>-3.2104122145838097E-2</v>
      </c>
      <c r="AO336" s="281">
        <f t="shared" si="1"/>
        <v>-4.8090653329798699E-2</v>
      </c>
      <c r="AP336" s="281">
        <v>4.7864423577354598E-2</v>
      </c>
      <c r="AQ336" s="281">
        <v>1.2922463937253045E-4</v>
      </c>
      <c r="AR336" s="281">
        <v>2.0239561063781791E-4</v>
      </c>
      <c r="AS336" s="281">
        <v>5.0110021553409802E-2</v>
      </c>
      <c r="AT336" s="281">
        <v>-8.0567785010088405E-2</v>
      </c>
      <c r="AU336" s="281">
        <v>-4.9421466154858089E-2</v>
      </c>
      <c r="AV336" s="281">
        <v>-5.1999156463218899E-2</v>
      </c>
      <c r="AW336" s="281">
        <v>9.8242002846339301E-4</v>
      </c>
      <c r="AX336" s="281">
        <v>1.0969867279161903E-2</v>
      </c>
      <c r="AY336" s="281">
        <v>1.4023472340066187E-2</v>
      </c>
      <c r="AZ336" s="281"/>
      <c r="BA336" s="281"/>
      <c r="BB336" s="281">
        <v>2.5975759647691499E-2</v>
      </c>
      <c r="BC336" s="281">
        <v>-0.106591181825616</v>
      </c>
      <c r="BD336" s="281">
        <v>3.8969264057582759E-4</v>
      </c>
      <c r="BE336" s="281">
        <v>7.0335181817770133E-4</v>
      </c>
      <c r="BF336" s="281">
        <v>1.8639689469110868E-3</v>
      </c>
      <c r="BG336" s="281"/>
      <c r="BH336" s="281"/>
      <c r="BI336" s="281"/>
      <c r="BJ336" s="281">
        <v>7.3178144993125719E-3</v>
      </c>
      <c r="BK336" s="281">
        <v>1.0274827904977199E-2</v>
      </c>
      <c r="BL336" s="281">
        <v>1.22972613737421E-2</v>
      </c>
      <c r="BM336" s="282"/>
      <c r="BN336" s="282"/>
      <c r="BO336" s="281">
        <v>-8.4019092546896296E-2</v>
      </c>
    </row>
    <row r="337" spans="2:67" s="255" customFormat="1" ht="15" customHeight="1">
      <c r="B337" s="1256" t="s">
        <v>27</v>
      </c>
      <c r="C337" s="338" t="s">
        <v>527</v>
      </c>
      <c r="D337" s="402"/>
      <c r="E337" s="474">
        <v>5093480878956.9697</v>
      </c>
      <c r="F337" s="475">
        <v>6.2562337795455503E-2</v>
      </c>
      <c r="G337" s="475">
        <v>-7.6037348422990897E-2</v>
      </c>
      <c r="H337" s="910">
        <v>-1.33141929582402E-2</v>
      </c>
      <c r="I337" s="910">
        <v>-3.0572439421402215E-2</v>
      </c>
      <c r="J337" s="910">
        <f t="shared" si="0"/>
        <v>-4.3886632379642417E-2</v>
      </c>
      <c r="K337" s="475">
        <v>1.1366722469341201E-2</v>
      </c>
      <c r="L337" s="475">
        <v>3.021396244674113E-3</v>
      </c>
      <c r="M337" s="475">
        <v>2.06968823138622E-2</v>
      </c>
      <c r="N337" s="475">
        <v>-5.5340466109128801E-2</v>
      </c>
      <c r="O337" s="475">
        <v>-4.6996473756308825E-2</v>
      </c>
      <c r="P337" s="475">
        <v>-4.9215748637163499E-2</v>
      </c>
      <c r="Q337" s="475">
        <v>2.0123762596903987E-3</v>
      </c>
      <c r="R337" s="475">
        <v>1.5106995754607956E-2</v>
      </c>
      <c r="S337" s="475">
        <v>1.7930860086067067E-2</v>
      </c>
      <c r="T337" s="475"/>
      <c r="U337" s="475"/>
      <c r="V337" s="475">
        <v>3.5050232100365397E-2</v>
      </c>
      <c r="W337" s="475">
        <v>-6.9505982645926806E-2</v>
      </c>
      <c r="X337" s="475">
        <v>5.9261649475093872E-3</v>
      </c>
      <c r="Y337" s="475">
        <v>1.8281793654389811E-2</v>
      </c>
      <c r="Z337" s="475">
        <v>1.9542698113240178E-2</v>
      </c>
      <c r="AA337" s="475"/>
      <c r="AB337" s="475"/>
      <c r="AC337" s="475"/>
      <c r="AD337" s="475">
        <v>1.3592124956435869E-2</v>
      </c>
      <c r="AE337" s="475">
        <v>5.7342781671575201E-2</v>
      </c>
      <c r="AF337" s="475">
        <v>4.1722108588576799E-2</v>
      </c>
      <c r="AG337" s="475"/>
      <c r="AH337" s="475"/>
      <c r="AI337" s="475">
        <v>2.9558907614225301E-2</v>
      </c>
      <c r="AJ337" s="482"/>
      <c r="AK337" s="487">
        <v>4842636394904.5098</v>
      </c>
      <c r="AL337" s="475">
        <v>-7.9976018989699402E-2</v>
      </c>
      <c r="AM337" s="475">
        <v>-1.40038569327436E-2</v>
      </c>
      <c r="AN337" s="475">
        <v>-3.2156066018054416E-2</v>
      </c>
      <c r="AO337" s="475">
        <f t="shared" si="1"/>
        <v>-4.6159922950798016E-2</v>
      </c>
      <c r="AP337" s="475">
        <v>6.5803014167922697E-2</v>
      </c>
      <c r="AQ337" s="475">
        <v>1.1955509113779249E-2</v>
      </c>
      <c r="AR337" s="475">
        <v>3.1779020238217669E-3</v>
      </c>
      <c r="AS337" s="475">
        <v>8.7571977543038707E-2</v>
      </c>
      <c r="AT337" s="475">
        <v>-6.4078983794045898E-3</v>
      </c>
      <c r="AU337" s="475">
        <v>-4.9430851489910839E-2</v>
      </c>
      <c r="AV337" s="475">
        <v>-5.1765082939267001E-2</v>
      </c>
      <c r="AW337" s="475">
        <v>2.1166156539824434E-3</v>
      </c>
      <c r="AX337" s="475">
        <v>1.5889525403052076E-2</v>
      </c>
      <c r="AY337" s="475">
        <v>1.8859663527027254E-2</v>
      </c>
      <c r="AZ337" s="475"/>
      <c r="BA337" s="475"/>
      <c r="BB337" s="475">
        <v>3.6865804584061697E-2</v>
      </c>
      <c r="BC337" s="475">
        <v>-2.13071767346097E-2</v>
      </c>
      <c r="BD337" s="475">
        <v>6.2331352974270334E-3</v>
      </c>
      <c r="BE337" s="475">
        <v>1.9228775158434647E-2</v>
      </c>
      <c r="BF337" s="475">
        <v>2.0554993405607548E-2</v>
      </c>
      <c r="BG337" s="475"/>
      <c r="BH337" s="475"/>
      <c r="BI337" s="475"/>
      <c r="BJ337" s="475">
        <v>1.4296185574214491E-2</v>
      </c>
      <c r="BK337" s="475">
        <v>6.0313089435683698E-2</v>
      </c>
      <c r="BL337" s="475">
        <v>4.3883278651539702E-2</v>
      </c>
      <c r="BM337" s="477"/>
      <c r="BN337" s="477"/>
      <c r="BO337" s="475">
        <v>8.2889191352613703E-2</v>
      </c>
    </row>
    <row r="338" spans="2:67" s="255" customFormat="1" ht="15" customHeight="1">
      <c r="B338" s="1254" t="s">
        <v>28</v>
      </c>
      <c r="C338" s="262" t="s">
        <v>488</v>
      </c>
      <c r="D338" s="402"/>
      <c r="E338" s="481">
        <v>59248767289.272598</v>
      </c>
      <c r="F338" s="281">
        <v>3.93903724849742E-3</v>
      </c>
      <c r="G338" s="281">
        <v>-6.74270439082873E-3</v>
      </c>
      <c r="H338" s="909">
        <v>-1.49629020613597E-3</v>
      </c>
      <c r="I338" s="909">
        <v>-6.131289216868111E-3</v>
      </c>
      <c r="J338" s="909">
        <f t="shared" si="0"/>
        <v>-7.6275794230040812E-3</v>
      </c>
      <c r="K338" s="281">
        <v>0.36294225827536225</v>
      </c>
      <c r="L338" s="281">
        <v>7.8393549984304256E-2</v>
      </c>
      <c r="M338" s="281">
        <v>0.54313457632166495</v>
      </c>
      <c r="N338" s="281">
        <v>0.53639187193083704</v>
      </c>
      <c r="O338" s="281">
        <v>-6.0375362879393872E-2</v>
      </c>
      <c r="P338" s="281">
        <v>-6.3124834850399297E-2</v>
      </c>
      <c r="Q338" s="281"/>
      <c r="R338" s="281">
        <v>4.8116727549712211E-2</v>
      </c>
      <c r="S338" s="281">
        <v>6.0389142195449528E-3</v>
      </c>
      <c r="T338" s="281"/>
      <c r="U338" s="281"/>
      <c r="V338" s="281">
        <v>5.4155641769257197E-2</v>
      </c>
      <c r="W338" s="281">
        <v>0.52742267884969496</v>
      </c>
      <c r="X338" s="281">
        <v>8.4295254968748484E-2</v>
      </c>
      <c r="Y338" s="281">
        <v>0.28133247679094642</v>
      </c>
      <c r="Z338" s="281">
        <v>0.23791830505658507</v>
      </c>
      <c r="AA338" s="281"/>
      <c r="AB338" s="281"/>
      <c r="AC338" s="281"/>
      <c r="AD338" s="281">
        <v>3.6364740433607691E-2</v>
      </c>
      <c r="AE338" s="281">
        <v>0.63991077724988699</v>
      </c>
      <c r="AF338" s="281">
        <v>0.31038192427913303</v>
      </c>
      <c r="AG338" s="282"/>
      <c r="AH338" s="282"/>
      <c r="AI338" s="281">
        <v>1.47771538037872</v>
      </c>
      <c r="AJ338" s="482"/>
      <c r="AK338" s="486">
        <v>56910498678.548401</v>
      </c>
      <c r="AL338" s="281">
        <v>-4.8828558686001304E-3</v>
      </c>
      <c r="AM338" s="281">
        <v>-1.0349475344364101E-3</v>
      </c>
      <c r="AN338" s="281">
        <v>-4.5723172768794337E-3</v>
      </c>
      <c r="AO338" s="281">
        <f t="shared" si="1"/>
        <v>-5.6072648113158433E-3</v>
      </c>
      <c r="AP338" s="281">
        <v>0.242160437494018</v>
      </c>
      <c r="AQ338" s="281">
        <v>0.36073396116169182</v>
      </c>
      <c r="AR338" s="281">
        <v>8.9388804493423485E-2</v>
      </c>
      <c r="AS338" s="281">
        <v>0.79955612715148705</v>
      </c>
      <c r="AT338" s="281">
        <v>0.79363832374845</v>
      </c>
      <c r="AU338" s="281">
        <v>-7.41052290694941E-2</v>
      </c>
      <c r="AV338" s="281">
        <v>-7.7726809720432194E-2</v>
      </c>
      <c r="AW338" s="281"/>
      <c r="AX338" s="281">
        <v>5.7643348162779794E-2</v>
      </c>
      <c r="AY338" s="281">
        <v>6.9450966974829694E-3</v>
      </c>
      <c r="AZ338" s="281"/>
      <c r="BA338" s="281"/>
      <c r="BB338" s="281">
        <v>6.4588444860262703E-2</v>
      </c>
      <c r="BC338" s="281">
        <v>0.78049995888828005</v>
      </c>
      <c r="BD338" s="281">
        <v>8.5067564722202629E-2</v>
      </c>
      <c r="BE338" s="281">
        <v>0.27980228952640457</v>
      </c>
      <c r="BF338" s="281">
        <v>0.23655400930845044</v>
      </c>
      <c r="BG338" s="281"/>
      <c r="BH338" s="281"/>
      <c r="BI338" s="281"/>
      <c r="BJ338" s="281">
        <v>4.364413228044306E-2</v>
      </c>
      <c r="BK338" s="281">
        <v>0.64506799583750096</v>
      </c>
      <c r="BL338" s="281">
        <v>0.328724477086553</v>
      </c>
      <c r="BM338" s="282"/>
      <c r="BN338" s="282"/>
      <c r="BO338" s="281">
        <v>1.7542924318123401</v>
      </c>
    </row>
    <row r="339" spans="2:67" s="255" customFormat="1" ht="15" customHeight="1">
      <c r="B339" s="1255" t="s">
        <v>28</v>
      </c>
      <c r="C339" s="262" t="s">
        <v>489</v>
      </c>
      <c r="D339" s="402"/>
      <c r="E339" s="481">
        <v>130418279396.03101</v>
      </c>
      <c r="F339" s="281">
        <v>1.3649335857241599E-2</v>
      </c>
      <c r="G339" s="281">
        <v>-1.33224195295099E-2</v>
      </c>
      <c r="H339" s="909">
        <v>-3.0876052573202699E-3</v>
      </c>
      <c r="I339" s="909">
        <v>-1.0407824654290064E-2</v>
      </c>
      <c r="J339" s="909">
        <f t="shared" si="0"/>
        <v>-1.3495429911610334E-2</v>
      </c>
      <c r="K339" s="281">
        <v>0.1023970168280447</v>
      </c>
      <c r="L339" s="281">
        <v>3.2686441959989078E-2</v>
      </c>
      <c r="M339" s="281">
        <v>0.16133059283590201</v>
      </c>
      <c r="N339" s="281">
        <v>0.14800817330639199</v>
      </c>
      <c r="O339" s="281">
        <v>-5.0509264099104903E-2</v>
      </c>
      <c r="P339" s="281">
        <v>-5.3387311891344498E-2</v>
      </c>
      <c r="Q339" s="281"/>
      <c r="R339" s="281">
        <v>3.225618717954807E-2</v>
      </c>
      <c r="S339" s="281">
        <v>4.2667550145924346E-3</v>
      </c>
      <c r="T339" s="281"/>
      <c r="U339" s="281"/>
      <c r="V339" s="281">
        <v>3.6522942194140498E-2</v>
      </c>
      <c r="W339" s="281">
        <v>0.13114380360918801</v>
      </c>
      <c r="X339" s="281">
        <v>3.1953915912617467E-2</v>
      </c>
      <c r="Y339" s="281">
        <v>0.11297376416908959</v>
      </c>
      <c r="Z339" s="281">
        <v>0.10684869716998992</v>
      </c>
      <c r="AA339" s="281"/>
      <c r="AB339" s="281"/>
      <c r="AC339" s="281"/>
      <c r="AD339" s="281">
        <v>2.805242600627068E-2</v>
      </c>
      <c r="AE339" s="281">
        <v>0.279828803257968</v>
      </c>
      <c r="AF339" s="281">
        <v>0.14097005859522399</v>
      </c>
      <c r="AG339" s="282"/>
      <c r="AH339" s="282"/>
      <c r="AI339" s="281">
        <v>0.55194266546237902</v>
      </c>
      <c r="AJ339" s="482"/>
      <c r="AK339" s="486">
        <v>124900020743.61301</v>
      </c>
      <c r="AL339" s="281">
        <v>-1.24421764519187E-2</v>
      </c>
      <c r="AM339" s="281">
        <v>-2.8979549764519301E-3</v>
      </c>
      <c r="AN339" s="281">
        <v>-9.9120988531628748E-3</v>
      </c>
      <c r="AO339" s="281">
        <f t="shared" si="1"/>
        <v>-1.2810053829614806E-2</v>
      </c>
      <c r="AP339" s="281">
        <v>0.143330048595812</v>
      </c>
      <c r="AQ339" s="281">
        <v>0.10425848676783241</v>
      </c>
      <c r="AR339" s="281">
        <v>3.4703590713547915E-2</v>
      </c>
      <c r="AS339" s="281">
        <v>0.31266635950816601</v>
      </c>
      <c r="AT339" s="281">
        <v>0.29732622807979497</v>
      </c>
      <c r="AU339" s="281">
        <v>-5.8557903450052504E-2</v>
      </c>
      <c r="AV339" s="281">
        <v>-6.1921625894364701E-2</v>
      </c>
      <c r="AW339" s="281"/>
      <c r="AX339" s="281">
        <v>3.8034749693278025E-2</v>
      </c>
      <c r="AY339" s="281">
        <v>4.7912682077679621E-3</v>
      </c>
      <c r="AZ339" s="281"/>
      <c r="BA339" s="281"/>
      <c r="BB339" s="281">
        <v>4.2826017901046003E-2</v>
      </c>
      <c r="BC339" s="281">
        <v>0.27823062008647698</v>
      </c>
      <c r="BD339" s="281">
        <v>3.3765555903296378E-2</v>
      </c>
      <c r="BE339" s="281">
        <v>0.11548102869850271</v>
      </c>
      <c r="BF339" s="281">
        <v>0.11215724233652151</v>
      </c>
      <c r="BG339" s="281"/>
      <c r="BH339" s="281"/>
      <c r="BI339" s="281"/>
      <c r="BJ339" s="281">
        <v>3.140913673351621E-2</v>
      </c>
      <c r="BK339" s="281">
        <v>0.29281296367183701</v>
      </c>
      <c r="BL339" s="281">
        <v>0.150725712041792</v>
      </c>
      <c r="BM339" s="282"/>
      <c r="BN339" s="282"/>
      <c r="BO339" s="281">
        <v>0.72176929580010496</v>
      </c>
    </row>
    <row r="340" spans="2:67" s="255" customFormat="1" ht="15" customHeight="1">
      <c r="B340" s="1255" t="s">
        <v>28</v>
      </c>
      <c r="C340" s="262" t="s">
        <v>490</v>
      </c>
      <c r="D340" s="402"/>
      <c r="E340" s="481">
        <v>183715430215.71899</v>
      </c>
      <c r="F340" s="281">
        <v>2.03143571223049E-2</v>
      </c>
      <c r="G340" s="281">
        <v>-3.0655312183989002E-2</v>
      </c>
      <c r="H340" s="909">
        <v>-7.4408839183400799E-3</v>
      </c>
      <c r="I340" s="909">
        <v>-2.2367022186321757E-2</v>
      </c>
      <c r="J340" s="909">
        <f t="shared" si="0"/>
        <v>-2.9807906104661837E-2</v>
      </c>
      <c r="K340" s="281">
        <v>5.4515581779058894E-2</v>
      </c>
      <c r="L340" s="281">
        <v>1.5396522745414918E-2</v>
      </c>
      <c r="M340" s="281">
        <v>8.3952121546295597E-2</v>
      </c>
      <c r="N340" s="281">
        <v>5.3296809362306699E-2</v>
      </c>
      <c r="O340" s="281">
        <v>-4.9291437279740523E-2</v>
      </c>
      <c r="P340" s="281">
        <v>-5.1853042036379103E-2</v>
      </c>
      <c r="Q340" s="281"/>
      <c r="R340" s="281">
        <v>2.8912807060583069E-2</v>
      </c>
      <c r="S340" s="281">
        <v>3.9539147171525442E-3</v>
      </c>
      <c r="T340" s="281"/>
      <c r="U340" s="281"/>
      <c r="V340" s="281">
        <v>3.28667217777356E-2</v>
      </c>
      <c r="W340" s="281">
        <v>3.4310489103663203E-2</v>
      </c>
      <c r="X340" s="281">
        <v>2.2771037376658566E-2</v>
      </c>
      <c r="Y340" s="281">
        <v>7.2803622221236278E-2</v>
      </c>
      <c r="Z340" s="281">
        <v>7.511035668303076E-2</v>
      </c>
      <c r="AA340" s="281"/>
      <c r="AB340" s="281"/>
      <c r="AC340" s="281"/>
      <c r="AD340" s="281">
        <v>3.147299236063536E-2</v>
      </c>
      <c r="AE340" s="281">
        <v>0.202158008641561</v>
      </c>
      <c r="AF340" s="281">
        <v>9.96663592477154E-2</v>
      </c>
      <c r="AG340" s="282"/>
      <c r="AH340" s="282"/>
      <c r="AI340" s="281">
        <v>0.33613485699293899</v>
      </c>
      <c r="AJ340" s="482"/>
      <c r="AK340" s="486">
        <v>176090162693.487</v>
      </c>
      <c r="AL340" s="281">
        <v>-2.7612921447568599E-2</v>
      </c>
      <c r="AM340" s="281">
        <v>-6.6425955985878696E-3</v>
      </c>
      <c r="AN340" s="281">
        <v>-2.0561786903952734E-2</v>
      </c>
      <c r="AO340" s="281">
        <f t="shared" si="1"/>
        <v>-2.7204382502540606E-2</v>
      </c>
      <c r="AP340" s="281">
        <v>0.10325568334858801</v>
      </c>
      <c r="AQ340" s="281">
        <v>5.8252901145052938E-2</v>
      </c>
      <c r="AR340" s="281">
        <v>1.7036707753072887E-2</v>
      </c>
      <c r="AS340" s="281">
        <v>0.19360259364551599</v>
      </c>
      <c r="AT340" s="281">
        <v>0.15934707659936001</v>
      </c>
      <c r="AU340" s="281">
        <v>-5.4573114813968392E-2</v>
      </c>
      <c r="AV340" s="281">
        <v>-5.7535871445522899E-2</v>
      </c>
      <c r="AW340" s="281"/>
      <c r="AX340" s="281">
        <v>3.2114942512219996E-2</v>
      </c>
      <c r="AY340" s="281">
        <v>4.2348335268042802E-3</v>
      </c>
      <c r="AZ340" s="281"/>
      <c r="BA340" s="281"/>
      <c r="BB340" s="281">
        <v>3.6349776039024298E-2</v>
      </c>
      <c r="BC340" s="281">
        <v>0.13816098119286099</v>
      </c>
      <c r="BD340" s="281">
        <v>2.178847581295092E-2</v>
      </c>
      <c r="BE340" s="281">
        <v>7.3580612417273233E-2</v>
      </c>
      <c r="BF340" s="281">
        <v>7.5524476315081995E-2</v>
      </c>
      <c r="BG340" s="281"/>
      <c r="BH340" s="281"/>
      <c r="BI340" s="281"/>
      <c r="BJ340" s="281">
        <v>3.4599016897911547E-2</v>
      </c>
      <c r="BK340" s="281">
        <v>0.205492581443218</v>
      </c>
      <c r="BL340" s="281">
        <v>0.106107181919827</v>
      </c>
      <c r="BM340" s="282"/>
      <c r="BN340" s="282"/>
      <c r="BO340" s="281">
        <v>0.44976074455590498</v>
      </c>
    </row>
    <row r="341" spans="2:67" s="255" customFormat="1" ht="15" customHeight="1">
      <c r="B341" s="1255" t="s">
        <v>28</v>
      </c>
      <c r="C341" s="262" t="s">
        <v>491</v>
      </c>
      <c r="D341" s="402"/>
      <c r="E341" s="481">
        <v>234858646405.017</v>
      </c>
      <c r="F341" s="281">
        <v>2.8360061395030299E-2</v>
      </c>
      <c r="G341" s="281">
        <v>-4.2281497756113298E-2</v>
      </c>
      <c r="H341" s="909">
        <v>-1.0418580320226601E-2</v>
      </c>
      <c r="I341" s="909">
        <v>-3.0572871963637654E-2</v>
      </c>
      <c r="J341" s="909">
        <f t="shared" si="0"/>
        <v>-4.0991452283864256E-2</v>
      </c>
      <c r="K341" s="281">
        <v>3.2800174479058163E-2</v>
      </c>
      <c r="L341" s="281">
        <v>1.1274370011626835E-2</v>
      </c>
      <c r="M341" s="281">
        <v>5.5802305437795498E-2</v>
      </c>
      <c r="N341" s="281">
        <v>1.3520807681682401E-2</v>
      </c>
      <c r="O341" s="281">
        <v>-4.7582546603016293E-2</v>
      </c>
      <c r="P341" s="281">
        <v>-5.0084162786352499E-2</v>
      </c>
      <c r="Q341" s="281"/>
      <c r="R341" s="281">
        <v>2.3680095333197551E-2</v>
      </c>
      <c r="S341" s="281">
        <v>3.8574707863621854E-3</v>
      </c>
      <c r="T341" s="281"/>
      <c r="U341" s="281"/>
      <c r="V341" s="281">
        <v>2.7537566119559698E-2</v>
      </c>
      <c r="W341" s="281">
        <v>-9.0257889851100802E-3</v>
      </c>
      <c r="X341" s="281">
        <v>1.6153220770280054E-2</v>
      </c>
      <c r="Y341" s="281">
        <v>4.9226444246324483E-2</v>
      </c>
      <c r="Z341" s="281">
        <v>6.4085371327882751E-2</v>
      </c>
      <c r="AA341" s="281"/>
      <c r="AB341" s="281"/>
      <c r="AC341" s="281"/>
      <c r="AD341" s="281">
        <v>3.0823279583946029E-2</v>
      </c>
      <c r="AE341" s="281">
        <v>0.16028831592843401</v>
      </c>
      <c r="AF341" s="281">
        <v>8.5643072759833405E-2</v>
      </c>
      <c r="AG341" s="282"/>
      <c r="AH341" s="282"/>
      <c r="AI341" s="281">
        <v>0.236905599703156</v>
      </c>
      <c r="AJ341" s="482"/>
      <c r="AK341" s="486">
        <v>226024236203.79901</v>
      </c>
      <c r="AL341" s="281">
        <v>-3.7430292515562402E-2</v>
      </c>
      <c r="AM341" s="281">
        <v>-9.2825546513176406E-3</v>
      </c>
      <c r="AN341" s="281">
        <v>-2.7139079842405423E-2</v>
      </c>
      <c r="AO341" s="281">
        <f t="shared" si="1"/>
        <v>-3.6421634493723064E-2</v>
      </c>
      <c r="AP341" s="281">
        <v>9.3432812318049396E-2</v>
      </c>
      <c r="AQ341" s="281">
        <v>3.4715280634440744E-2</v>
      </c>
      <c r="AR341" s="281">
        <v>1.1196238255256038E-2</v>
      </c>
      <c r="AS341" s="281">
        <v>0.15276727076607</v>
      </c>
      <c r="AT341" s="281">
        <v>0.10605442359919</v>
      </c>
      <c r="AU341" s="281">
        <v>-5.1743021888577025E-2</v>
      </c>
      <c r="AV341" s="281">
        <v>-5.4805806601432097E-2</v>
      </c>
      <c r="AW341" s="281"/>
      <c r="AX341" s="281">
        <v>2.5462784957677426E-2</v>
      </c>
      <c r="AY341" s="281">
        <v>4.1067175740871816E-3</v>
      </c>
      <c r="AZ341" s="281"/>
      <c r="BA341" s="281"/>
      <c r="BB341" s="281">
        <v>2.9569502531764599E-2</v>
      </c>
      <c r="BC341" s="281">
        <v>8.0818119529522794E-2</v>
      </c>
      <c r="BD341" s="281">
        <v>1.7407397739033461E-2</v>
      </c>
      <c r="BE341" s="281">
        <v>5.310029351539447E-2</v>
      </c>
      <c r="BF341" s="281">
        <v>6.4307172245108304E-2</v>
      </c>
      <c r="BG341" s="281"/>
      <c r="BH341" s="281"/>
      <c r="BI341" s="281"/>
      <c r="BJ341" s="281">
        <v>3.283851079285785E-2</v>
      </c>
      <c r="BK341" s="281">
        <v>0.16765337429239399</v>
      </c>
      <c r="BL341" s="281">
        <v>8.8863206232008995E-2</v>
      </c>
      <c r="BM341" s="282"/>
      <c r="BN341" s="282"/>
      <c r="BO341" s="281">
        <v>0.33733470005392602</v>
      </c>
    </row>
    <row r="342" spans="2:67" s="255" customFormat="1" ht="15" customHeight="1">
      <c r="B342" s="1255" t="s">
        <v>28</v>
      </c>
      <c r="C342" s="262" t="s">
        <v>492</v>
      </c>
      <c r="D342" s="402"/>
      <c r="E342" s="481">
        <v>291527820932.40698</v>
      </c>
      <c r="F342" s="281">
        <v>3.2521662727339702E-2</v>
      </c>
      <c r="G342" s="281">
        <v>-5.4175548374810201E-2</v>
      </c>
      <c r="H342" s="909">
        <v>-1.32512111520647E-2</v>
      </c>
      <c r="I342" s="909">
        <v>-3.7116208542576232E-2</v>
      </c>
      <c r="J342" s="909">
        <f t="shared" si="0"/>
        <v>-5.0367419694640932E-2</v>
      </c>
      <c r="K342" s="281">
        <v>1.9073535733967719E-2</v>
      </c>
      <c r="L342" s="281">
        <v>7.9123470021573768E-3</v>
      </c>
      <c r="M342" s="281">
        <v>3.83339310845092E-2</v>
      </c>
      <c r="N342" s="281">
        <v>-1.5841617290301199E-2</v>
      </c>
      <c r="O342" s="281">
        <v>-4.6590754044940209E-2</v>
      </c>
      <c r="P342" s="281">
        <v>-4.9176075530272201E-2</v>
      </c>
      <c r="Q342" s="281"/>
      <c r="R342" s="281">
        <v>2.3393856692943041E-2</v>
      </c>
      <c r="S342" s="281">
        <v>3.5388175114204269E-3</v>
      </c>
      <c r="T342" s="281"/>
      <c r="U342" s="281"/>
      <c r="V342" s="281">
        <v>2.6932674204363499E-2</v>
      </c>
      <c r="W342" s="281">
        <v>-3.8085018616209901E-2</v>
      </c>
      <c r="X342" s="281">
        <v>1.0791059076925777E-2</v>
      </c>
      <c r="Y342" s="281">
        <v>3.9559597145470228E-2</v>
      </c>
      <c r="Z342" s="281">
        <v>4.41091138167354E-2</v>
      </c>
      <c r="AA342" s="281"/>
      <c r="AB342" s="281"/>
      <c r="AC342" s="281"/>
      <c r="AD342" s="281">
        <v>3.027964743748324E-2</v>
      </c>
      <c r="AE342" s="281">
        <v>0.124739417476615</v>
      </c>
      <c r="AF342" s="281">
        <v>6.7656677491678405E-2</v>
      </c>
      <c r="AG342" s="282"/>
      <c r="AH342" s="282"/>
      <c r="AI342" s="281">
        <v>0.15431107635208299</v>
      </c>
      <c r="AJ342" s="482"/>
      <c r="AK342" s="486">
        <v>280695682260.47498</v>
      </c>
      <c r="AL342" s="281">
        <v>-5.40678438716512E-2</v>
      </c>
      <c r="AM342" s="281">
        <v>-1.30015086769405E-2</v>
      </c>
      <c r="AN342" s="281">
        <v>-3.7361993173207014E-2</v>
      </c>
      <c r="AO342" s="281">
        <f t="shared" si="1"/>
        <v>-5.0363501850147513E-2</v>
      </c>
      <c r="AP342" s="281">
        <v>5.8291558018254398E-2</v>
      </c>
      <c r="AQ342" s="281">
        <v>2.0172086739637378E-2</v>
      </c>
      <c r="AR342" s="281">
        <v>8.9186072968408664E-3</v>
      </c>
      <c r="AS342" s="281">
        <v>9.7884925421771907E-2</v>
      </c>
      <c r="AT342" s="281">
        <v>3.0815572873180298E-2</v>
      </c>
      <c r="AU342" s="281">
        <v>-4.9176222515907607E-2</v>
      </c>
      <c r="AV342" s="281">
        <v>-5.1578972624007999E-2</v>
      </c>
      <c r="AW342" s="281"/>
      <c r="AX342" s="281">
        <v>2.3577426086511293E-2</v>
      </c>
      <c r="AY342" s="281">
        <v>3.7043937589609876E-3</v>
      </c>
      <c r="AZ342" s="281"/>
      <c r="BA342" s="281"/>
      <c r="BB342" s="281">
        <v>2.7281819845472299E-2</v>
      </c>
      <c r="BC342" s="281">
        <v>6.5184200946444299E-3</v>
      </c>
      <c r="BD342" s="281">
        <v>1.1100933092454562E-2</v>
      </c>
      <c r="BE342" s="281">
        <v>3.8637472857359328E-2</v>
      </c>
      <c r="BF342" s="281">
        <v>4.753548211267683E-2</v>
      </c>
      <c r="BG342" s="281"/>
      <c r="BH342" s="281"/>
      <c r="BI342" s="281"/>
      <c r="BJ342" s="281">
        <v>2.9518467813324963E-2</v>
      </c>
      <c r="BK342" s="281">
        <v>0.126792355875816</v>
      </c>
      <c r="BL342" s="281">
        <v>7.09708828303178E-2</v>
      </c>
      <c r="BM342" s="282"/>
      <c r="BN342" s="282"/>
      <c r="BO342" s="281">
        <v>0.204281658800778</v>
      </c>
    </row>
    <row r="343" spans="2:67" s="255" customFormat="1" ht="15" customHeight="1">
      <c r="B343" s="1255" t="s">
        <v>28</v>
      </c>
      <c r="C343" s="262" t="s">
        <v>493</v>
      </c>
      <c r="D343" s="402"/>
      <c r="E343" s="481">
        <v>356753639188.258</v>
      </c>
      <c r="F343" s="281">
        <v>3.1983802713498898E-2</v>
      </c>
      <c r="G343" s="281">
        <v>-6.0433087759032202E-2</v>
      </c>
      <c r="H343" s="909">
        <v>-1.51247618870345E-2</v>
      </c>
      <c r="I343" s="909">
        <v>-3.9576053833684843E-2</v>
      </c>
      <c r="J343" s="909">
        <f t="shared" si="0"/>
        <v>-5.4700815720719345E-2</v>
      </c>
      <c r="K343" s="281">
        <v>1.2911121552902721E-2</v>
      </c>
      <c r="L343" s="281">
        <v>6.6804198141405839E-3</v>
      </c>
      <c r="M343" s="281">
        <v>2.7856400184991002E-2</v>
      </c>
      <c r="N343" s="281">
        <v>-3.2576687574041203E-2</v>
      </c>
      <c r="O343" s="281">
        <v>-4.6679151119972097E-2</v>
      </c>
      <c r="P343" s="281">
        <v>-4.89096278889233E-2</v>
      </c>
      <c r="Q343" s="281"/>
      <c r="R343" s="281">
        <v>2.1469710610985529E-2</v>
      </c>
      <c r="S343" s="281">
        <v>3.4639064785003063E-3</v>
      </c>
      <c r="T343" s="281"/>
      <c r="U343" s="281"/>
      <c r="V343" s="281">
        <v>2.4933617089485799E-2</v>
      </c>
      <c r="W343" s="281">
        <v>-5.6552698373478399E-2</v>
      </c>
      <c r="X343" s="281">
        <v>9.5713270158741068E-3</v>
      </c>
      <c r="Y343" s="281">
        <v>2.8557733683873744E-2</v>
      </c>
      <c r="Z343" s="281">
        <v>3.4769369280499549E-2</v>
      </c>
      <c r="AA343" s="281"/>
      <c r="AB343" s="281"/>
      <c r="AC343" s="281"/>
      <c r="AD343" s="281">
        <v>2.7873580915092955E-2</v>
      </c>
      <c r="AE343" s="281">
        <v>0.10077201089534001</v>
      </c>
      <c r="AF343" s="281">
        <v>5.6259635662560301E-2</v>
      </c>
      <c r="AG343" s="282"/>
      <c r="AH343" s="282"/>
      <c r="AI343" s="281">
        <v>0.100478948184422</v>
      </c>
      <c r="AJ343" s="482"/>
      <c r="AK343" s="486">
        <v>346622136105.604</v>
      </c>
      <c r="AL343" s="281">
        <v>-5.6461687456224603E-2</v>
      </c>
      <c r="AM343" s="281">
        <v>-1.4029651463804201E-2</v>
      </c>
      <c r="AN343" s="281">
        <v>-3.7403956618115061E-2</v>
      </c>
      <c r="AO343" s="281">
        <f t="shared" si="1"/>
        <v>-5.1433608081919262E-2</v>
      </c>
      <c r="AP343" s="281">
        <v>7.0656416760579793E-2</v>
      </c>
      <c r="AQ343" s="281">
        <v>1.3693492294888823E-2</v>
      </c>
      <c r="AR343" s="281">
        <v>6.4629894246496684E-3</v>
      </c>
      <c r="AS343" s="281">
        <v>0.100385314798126</v>
      </c>
      <c r="AT343" s="281">
        <v>2.9893975878097199E-2</v>
      </c>
      <c r="AU343" s="281">
        <v>-4.9508446027459643E-2</v>
      </c>
      <c r="AV343" s="281">
        <v>-5.2303987063668601E-2</v>
      </c>
      <c r="AW343" s="281"/>
      <c r="AX343" s="281">
        <v>2.287155246804214E-2</v>
      </c>
      <c r="AY343" s="281">
        <v>3.5644527668295331E-3</v>
      </c>
      <c r="AZ343" s="281"/>
      <c r="BA343" s="281"/>
      <c r="BB343" s="281">
        <v>2.64360052348717E-2</v>
      </c>
      <c r="BC343" s="281">
        <v>4.0259940493001497E-3</v>
      </c>
      <c r="BD343" s="281">
        <v>9.3873526774250742E-3</v>
      </c>
      <c r="BE343" s="281">
        <v>3.0612944626218146E-2</v>
      </c>
      <c r="BF343" s="281">
        <v>3.5637348548321408E-2</v>
      </c>
      <c r="BG343" s="281"/>
      <c r="BH343" s="281"/>
      <c r="BI343" s="281"/>
      <c r="BJ343" s="281">
        <v>3.0695694314997718E-2</v>
      </c>
      <c r="BK343" s="281">
        <v>0.106333340166962</v>
      </c>
      <c r="BL343" s="281">
        <v>5.7345096477309503E-2</v>
      </c>
      <c r="BM343" s="282"/>
      <c r="BN343" s="282"/>
      <c r="BO343" s="281">
        <v>0.16770443069357299</v>
      </c>
    </row>
    <row r="344" spans="2:67" s="255" customFormat="1" ht="15" customHeight="1">
      <c r="B344" s="1255" t="s">
        <v>28</v>
      </c>
      <c r="C344" s="262" t="s">
        <v>494</v>
      </c>
      <c r="D344" s="402"/>
      <c r="E344" s="481">
        <v>446909350508.505</v>
      </c>
      <c r="F344" s="281">
        <v>4.0518290005783601E-2</v>
      </c>
      <c r="G344" s="281">
        <v>-7.1440521712908406E-2</v>
      </c>
      <c r="H344" s="909">
        <v>-1.7476698108778999E-2</v>
      </c>
      <c r="I344" s="909">
        <v>-4.4452184175582894E-2</v>
      </c>
      <c r="J344" s="909">
        <f t="shared" si="0"/>
        <v>-6.1928882284361893E-2</v>
      </c>
      <c r="K344" s="281">
        <v>5.1320414249340128E-3</v>
      </c>
      <c r="L344" s="281">
        <v>4.2801780670364354E-3</v>
      </c>
      <c r="M344" s="281">
        <v>1.7205585344434799E-2</v>
      </c>
      <c r="N344" s="281">
        <v>-5.4234936368473499E-2</v>
      </c>
      <c r="O344" s="281">
        <v>-4.6365140383018401E-2</v>
      </c>
      <c r="P344" s="281">
        <v>-4.9038936848868502E-2</v>
      </c>
      <c r="Q344" s="281"/>
      <c r="R344" s="281">
        <v>2.1744007518255445E-2</v>
      </c>
      <c r="S344" s="281">
        <v>3.3028033402464825E-3</v>
      </c>
      <c r="T344" s="281"/>
      <c r="U344" s="281"/>
      <c r="V344" s="281">
        <v>2.5046810858502001E-2</v>
      </c>
      <c r="W344" s="281">
        <v>-7.8227062358840194E-2</v>
      </c>
      <c r="X344" s="281">
        <v>6.4652403575032272E-3</v>
      </c>
      <c r="Y344" s="281">
        <v>2.0043679570070836E-2</v>
      </c>
      <c r="Z344" s="281">
        <v>2.3824295591477057E-2</v>
      </c>
      <c r="AA344" s="281"/>
      <c r="AB344" s="281"/>
      <c r="AC344" s="281"/>
      <c r="AD344" s="281">
        <v>2.8792650604053272E-2</v>
      </c>
      <c r="AE344" s="281">
        <v>7.9125866123104502E-2</v>
      </c>
      <c r="AF344" s="281">
        <v>4.8040936852718E-2</v>
      </c>
      <c r="AG344" s="282"/>
      <c r="AH344" s="282"/>
      <c r="AI344" s="281">
        <v>4.8939740616982301E-2</v>
      </c>
      <c r="AJ344" s="482"/>
      <c r="AK344" s="486">
        <v>431512753077.82098</v>
      </c>
      <c r="AL344" s="281">
        <v>-7.3970512544248399E-2</v>
      </c>
      <c r="AM344" s="281">
        <v>-1.8264654112721299E-2</v>
      </c>
      <c r="AN344" s="281">
        <v>-4.6466291257956795E-2</v>
      </c>
      <c r="AO344" s="281">
        <f t="shared" si="1"/>
        <v>-6.4730945370678097E-2</v>
      </c>
      <c r="AP344" s="281">
        <v>5.1533637135006298E-2</v>
      </c>
      <c r="AQ344" s="281">
        <v>6.427254397971008E-3</v>
      </c>
      <c r="AR344" s="281">
        <v>3.9083075713775093E-3</v>
      </c>
      <c r="AS344" s="281">
        <v>6.87317321381027E-2</v>
      </c>
      <c r="AT344" s="281">
        <v>-2.3503434518867199E-2</v>
      </c>
      <c r="AU344" s="281">
        <v>-4.822534802701902E-2</v>
      </c>
      <c r="AV344" s="281">
        <v>-5.0912538331906197E-2</v>
      </c>
      <c r="AW344" s="281"/>
      <c r="AX344" s="281">
        <v>2.1864820791260182E-2</v>
      </c>
      <c r="AY344" s="281">
        <v>3.3508077930269682E-3</v>
      </c>
      <c r="AZ344" s="281"/>
      <c r="BA344" s="281"/>
      <c r="BB344" s="281">
        <v>2.5215628584287102E-2</v>
      </c>
      <c r="BC344" s="281">
        <v>-4.9200344266486201E-2</v>
      </c>
      <c r="BD344" s="281">
        <v>7.0258872485285048E-3</v>
      </c>
      <c r="BE344" s="281">
        <v>2.0602186988672767E-2</v>
      </c>
      <c r="BF344" s="281">
        <v>2.5074284170876624E-2</v>
      </c>
      <c r="BG344" s="281"/>
      <c r="BH344" s="281"/>
      <c r="BI344" s="281"/>
      <c r="BJ344" s="281">
        <v>2.946636863708656E-2</v>
      </c>
      <c r="BK344" s="281">
        <v>8.2168727045164494E-2</v>
      </c>
      <c r="BL344" s="281">
        <v>4.9009137472653501E-2</v>
      </c>
      <c r="BM344" s="282"/>
      <c r="BN344" s="282"/>
      <c r="BO344" s="281">
        <v>8.1977520251331995E-2</v>
      </c>
    </row>
    <row r="345" spans="2:67" s="255" customFormat="1" ht="15" customHeight="1">
      <c r="B345" s="1255" t="s">
        <v>28</v>
      </c>
      <c r="C345" s="262" t="s">
        <v>495</v>
      </c>
      <c r="D345" s="402"/>
      <c r="E345" s="481">
        <v>580491263034.59595</v>
      </c>
      <c r="F345" s="281">
        <v>4.7076497512093203E-2</v>
      </c>
      <c r="G345" s="281">
        <v>-7.6973118725772699E-2</v>
      </c>
      <c r="H345" s="909">
        <v>-1.83533083801969E-2</v>
      </c>
      <c r="I345" s="909">
        <v>-4.3866854593636644E-2</v>
      </c>
      <c r="J345" s="909">
        <f t="shared" si="0"/>
        <v>-6.2220162973833544E-2</v>
      </c>
      <c r="K345" s="281">
        <v>2.508567368245152E-3</v>
      </c>
      <c r="L345" s="281">
        <v>3.8147608775776281E-3</v>
      </c>
      <c r="M345" s="281">
        <v>1.2343105148531699E-2</v>
      </c>
      <c r="N345" s="281">
        <v>-6.4630013577241005E-2</v>
      </c>
      <c r="O345" s="281">
        <v>-4.6868547495279682E-2</v>
      </c>
      <c r="P345" s="281">
        <v>-4.9825330757265598E-2</v>
      </c>
      <c r="Q345" s="281"/>
      <c r="R345" s="281">
        <v>1.8931756361286873E-2</v>
      </c>
      <c r="S345" s="281">
        <v>3.1633371216640933E-3</v>
      </c>
      <c r="T345" s="281"/>
      <c r="U345" s="281"/>
      <c r="V345" s="281">
        <v>2.2095093482950998E-2</v>
      </c>
      <c r="W345" s="281">
        <v>-9.2360250851555595E-2</v>
      </c>
      <c r="X345" s="281">
        <v>3.1829347749935265E-3</v>
      </c>
      <c r="Y345" s="281">
        <v>1.1376325926160842E-2</v>
      </c>
      <c r="Z345" s="281">
        <v>1.6664349840080053E-2</v>
      </c>
      <c r="AA345" s="281"/>
      <c r="AB345" s="281"/>
      <c r="AC345" s="281"/>
      <c r="AD345" s="281">
        <v>2.7620166591447684E-2</v>
      </c>
      <c r="AE345" s="281">
        <v>5.8843777132682101E-2</v>
      </c>
      <c r="AF345" s="281">
        <v>3.8497471135791203E-2</v>
      </c>
      <c r="AG345" s="282"/>
      <c r="AH345" s="282"/>
      <c r="AI345" s="281">
        <v>4.9809974169177096E-3</v>
      </c>
      <c r="AJ345" s="482"/>
      <c r="AK345" s="486">
        <v>560188109598.21106</v>
      </c>
      <c r="AL345" s="281">
        <v>-7.55332965500186E-2</v>
      </c>
      <c r="AM345" s="281">
        <v>-1.7933494846687801E-2</v>
      </c>
      <c r="AN345" s="281">
        <v>-4.3867165223187322E-2</v>
      </c>
      <c r="AO345" s="281">
        <f t="shared" si="1"/>
        <v>-6.1800660069875127E-2</v>
      </c>
      <c r="AP345" s="281">
        <v>6.4663949578403698E-2</v>
      </c>
      <c r="AQ345" s="281">
        <v>2.7163228992692968E-3</v>
      </c>
      <c r="AR345" s="281">
        <v>3.7171438028085002E-3</v>
      </c>
      <c r="AS345" s="281">
        <v>7.7948155983529693E-2</v>
      </c>
      <c r="AT345" s="281">
        <v>-1.55186354131766E-2</v>
      </c>
      <c r="AU345" s="281">
        <v>-4.9539852812711574E-2</v>
      </c>
      <c r="AV345" s="281">
        <v>-5.2644045098911699E-2</v>
      </c>
      <c r="AW345" s="281"/>
      <c r="AX345" s="281">
        <v>1.9862702759534487E-2</v>
      </c>
      <c r="AY345" s="281">
        <v>3.3364750832787938E-3</v>
      </c>
      <c r="AZ345" s="281"/>
      <c r="BA345" s="281"/>
      <c r="BB345" s="281">
        <v>2.31991778428133E-2</v>
      </c>
      <c r="BC345" s="281">
        <v>-4.4963502669275103E-2</v>
      </c>
      <c r="BD345" s="281">
        <v>3.8517953598453045E-3</v>
      </c>
      <c r="BE345" s="281">
        <v>1.314832847653109E-2</v>
      </c>
      <c r="BF345" s="281">
        <v>1.7253416244769917E-2</v>
      </c>
      <c r="BG345" s="281"/>
      <c r="BH345" s="281"/>
      <c r="BI345" s="281"/>
      <c r="BJ345" s="281">
        <v>2.493123425442284E-2</v>
      </c>
      <c r="BK345" s="281">
        <v>5.9184774335569103E-2</v>
      </c>
      <c r="BL345" s="281">
        <v>3.9824050091353203E-2</v>
      </c>
      <c r="BM345" s="282"/>
      <c r="BN345" s="282"/>
      <c r="BO345" s="281">
        <v>5.4045321757647098E-2</v>
      </c>
    </row>
    <row r="346" spans="2:67" s="255" customFormat="1" ht="15" customHeight="1">
      <c r="B346" s="1255" t="s">
        <v>28</v>
      </c>
      <c r="C346" s="262" t="s">
        <v>496</v>
      </c>
      <c r="D346" s="402"/>
      <c r="E346" s="481">
        <v>831553517940.76099</v>
      </c>
      <c r="F346" s="281">
        <v>5.6590885104802598E-2</v>
      </c>
      <c r="G346" s="281">
        <v>-8.51423227894329E-2</v>
      </c>
      <c r="H346" s="909">
        <v>-1.89277422911385E-2</v>
      </c>
      <c r="I346" s="909">
        <v>-4.2208045176639231E-2</v>
      </c>
      <c r="J346" s="909">
        <f t="shared" si="0"/>
        <v>-6.113578746777773E-2</v>
      </c>
      <c r="K346" s="281">
        <v>3.7346160325200326E-4</v>
      </c>
      <c r="L346" s="281">
        <v>2.0767671625953315E-3</v>
      </c>
      <c r="M346" s="281">
        <v>6.9223624085853197E-3</v>
      </c>
      <c r="N346" s="281">
        <v>-7.8219960380847595E-2</v>
      </c>
      <c r="O346" s="281">
        <v>-4.7308370167827934E-2</v>
      </c>
      <c r="P346" s="281">
        <v>-5.0267346934296499E-2</v>
      </c>
      <c r="Q346" s="281"/>
      <c r="R346" s="281">
        <v>1.6798989276231191E-2</v>
      </c>
      <c r="S346" s="281">
        <v>3.005027110489162E-3</v>
      </c>
      <c r="T346" s="281"/>
      <c r="U346" s="281"/>
      <c r="V346" s="281">
        <v>1.9804016386720399E-2</v>
      </c>
      <c r="W346" s="281">
        <v>-0.10868329092842401</v>
      </c>
      <c r="X346" s="281">
        <v>2.3411905785310962E-3</v>
      </c>
      <c r="Y346" s="281">
        <v>6.0069502399323097E-3</v>
      </c>
      <c r="Z346" s="281">
        <v>8.2447663604523717E-3</v>
      </c>
      <c r="AA346" s="281"/>
      <c r="AB346" s="281"/>
      <c r="AC346" s="281"/>
      <c r="AD346" s="281">
        <v>2.2802532446045794E-2</v>
      </c>
      <c r="AE346" s="281">
        <v>3.9395439624961497E-2</v>
      </c>
      <c r="AF346" s="281">
        <v>2.76465203479777E-2</v>
      </c>
      <c r="AG346" s="282"/>
      <c r="AH346" s="282"/>
      <c r="AI346" s="281">
        <v>-4.1641330955484501E-2</v>
      </c>
      <c r="AJ346" s="482"/>
      <c r="AK346" s="486">
        <v>792033899254.51904</v>
      </c>
      <c r="AL346" s="281">
        <v>-8.9660574273288204E-2</v>
      </c>
      <c r="AM346" s="281">
        <v>-1.9903783539120298E-2</v>
      </c>
      <c r="AN346" s="281">
        <v>-4.4881542160921613E-2</v>
      </c>
      <c r="AO346" s="281">
        <f t="shared" si="1"/>
        <v>-6.4785325700041918E-2</v>
      </c>
      <c r="AP346" s="281">
        <v>7.2770788799531499E-2</v>
      </c>
      <c r="AQ346" s="281">
        <v>5.3679198630281872E-4</v>
      </c>
      <c r="AR346" s="281">
        <v>2.1627889432665917E-3</v>
      </c>
      <c r="AS346" s="281">
        <v>7.9208940718432305E-2</v>
      </c>
      <c r="AT346" s="281">
        <v>-3.0355417093976302E-2</v>
      </c>
      <c r="AU346" s="281">
        <v>-5.0070736321827236E-2</v>
      </c>
      <c r="AV346" s="281">
        <v>-5.32598966330948E-2</v>
      </c>
      <c r="AW346" s="281"/>
      <c r="AX346" s="281">
        <v>1.7415093912392508E-2</v>
      </c>
      <c r="AY346" s="281">
        <v>3.1134856881226704E-3</v>
      </c>
      <c r="AZ346" s="281"/>
      <c r="BA346" s="281"/>
      <c r="BB346" s="281">
        <v>2.0528579600515202E-2</v>
      </c>
      <c r="BC346" s="281">
        <v>-6.3086734126555993E-2</v>
      </c>
      <c r="BD346" s="281">
        <v>2.372048380418869E-3</v>
      </c>
      <c r="BE346" s="281">
        <v>6.6160597272172557E-3</v>
      </c>
      <c r="BF346" s="281">
        <v>9.6617142682363551E-3</v>
      </c>
      <c r="BG346" s="281"/>
      <c r="BH346" s="281"/>
      <c r="BI346" s="281"/>
      <c r="BJ346" s="281">
        <v>2.4647308908817431E-2</v>
      </c>
      <c r="BK346" s="281">
        <v>4.3297131284689899E-2</v>
      </c>
      <c r="BL346" s="281">
        <v>2.9228212274092901E-2</v>
      </c>
      <c r="BM346" s="282"/>
      <c r="BN346" s="282"/>
      <c r="BO346" s="281">
        <v>9.4386094322269597E-3</v>
      </c>
    </row>
    <row r="347" spans="2:67" s="255" customFormat="1" ht="15" customHeight="1">
      <c r="B347" s="1255" t="s">
        <v>28</v>
      </c>
      <c r="C347" s="262" t="s">
        <v>497</v>
      </c>
      <c r="D347" s="402"/>
      <c r="E347" s="481">
        <v>2269802298954.0801</v>
      </c>
      <c r="F347" s="281">
        <v>7.3288620358510595E-2</v>
      </c>
      <c r="G347" s="281">
        <v>-0.115108137366022</v>
      </c>
      <c r="H347" s="909">
        <v>-1.60625925084226E-2</v>
      </c>
      <c r="I347" s="909">
        <v>-3.1577708510269697E-2</v>
      </c>
      <c r="J347" s="909">
        <f t="shared" si="0"/>
        <v>-4.7640301018692294E-2</v>
      </c>
      <c r="K347" s="281">
        <v>4.1233952420934393E-5</v>
      </c>
      <c r="L347" s="281">
        <v>4.8099935421824503E-4</v>
      </c>
      <c r="M347" s="281">
        <v>2.2488249666114501E-3</v>
      </c>
      <c r="N347" s="281">
        <v>-0.11285931239941099</v>
      </c>
      <c r="O347" s="281">
        <v>-4.7930619157792564E-2</v>
      </c>
      <c r="P347" s="281">
        <v>-5.0368426607154501E-2</v>
      </c>
      <c r="Q347" s="281"/>
      <c r="R347" s="281">
        <v>1.1610265499851087E-2</v>
      </c>
      <c r="S347" s="281">
        <v>2.1269140041029143E-3</v>
      </c>
      <c r="T347" s="281"/>
      <c r="U347" s="281"/>
      <c r="V347" s="281">
        <v>1.3737179503954E-2</v>
      </c>
      <c r="W347" s="281">
        <v>-0.149490559502611</v>
      </c>
      <c r="X347" s="281">
        <v>3.2556890438624253E-4</v>
      </c>
      <c r="Y347" s="281">
        <v>8.7378017997614412E-4</v>
      </c>
      <c r="Z347" s="281">
        <v>1.6965711133809748E-3</v>
      </c>
      <c r="AA347" s="281"/>
      <c r="AB347" s="281"/>
      <c r="AC347" s="281"/>
      <c r="AD347" s="281">
        <v>6.1628669635463099E-3</v>
      </c>
      <c r="AE347" s="281">
        <v>9.0587871612896696E-3</v>
      </c>
      <c r="AF347" s="281">
        <v>1.1531553659888101E-2</v>
      </c>
      <c r="AG347" s="282"/>
      <c r="AH347" s="282"/>
      <c r="AI347" s="281">
        <v>-0.128900218681433</v>
      </c>
      <c r="AJ347" s="482"/>
      <c r="AK347" s="486">
        <v>2182386426528.79</v>
      </c>
      <c r="AL347" s="281">
        <v>-0.123070316967461</v>
      </c>
      <c r="AM347" s="281">
        <v>-1.7565082558389299E-2</v>
      </c>
      <c r="AN347" s="281">
        <v>-3.4446439040150295E-2</v>
      </c>
      <c r="AO347" s="281">
        <f t="shared" si="1"/>
        <v>-5.2011521598539598E-2</v>
      </c>
      <c r="AP347" s="281">
        <v>2.9420373421257199E-2</v>
      </c>
      <c r="AQ347" s="281">
        <v>5.1737895098437335E-5</v>
      </c>
      <c r="AR347" s="281">
        <v>3.8597879356306935E-4</v>
      </c>
      <c r="AS347" s="281">
        <v>3.1713908409138E-2</v>
      </c>
      <c r="AT347" s="281">
        <v>-0.108921491116712</v>
      </c>
      <c r="AU347" s="281">
        <v>-4.796185101488553E-2</v>
      </c>
      <c r="AV347" s="281">
        <v>-5.0318431292140101E-2</v>
      </c>
      <c r="AW347" s="281"/>
      <c r="AX347" s="281">
        <v>1.1499981520024368E-2</v>
      </c>
      <c r="AY347" s="281">
        <v>2.1668983817910745E-3</v>
      </c>
      <c r="AZ347" s="281"/>
      <c r="BA347" s="281"/>
      <c r="BB347" s="281">
        <v>1.36668799018154E-2</v>
      </c>
      <c r="BC347" s="281">
        <v>-0.14557304250703701</v>
      </c>
      <c r="BD347" s="281">
        <v>3.9147801462556211E-4</v>
      </c>
      <c r="BE347" s="281">
        <v>1.0728141038417892E-3</v>
      </c>
      <c r="BF347" s="281">
        <v>1.8484498366631646E-3</v>
      </c>
      <c r="BG347" s="281"/>
      <c r="BH347" s="281"/>
      <c r="BI347" s="281"/>
      <c r="BJ347" s="281">
        <v>6.6013426179236615E-3</v>
      </c>
      <c r="BK347" s="281">
        <v>9.9140845730541806E-3</v>
      </c>
      <c r="BL347" s="281">
        <v>1.1577585006626799E-2</v>
      </c>
      <c r="BM347" s="282"/>
      <c r="BN347" s="282"/>
      <c r="BO347" s="281">
        <v>-0.12408137292735601</v>
      </c>
    </row>
    <row r="348" spans="2:67" s="255" customFormat="1" ht="15" customHeight="1">
      <c r="B348" s="1256" t="s">
        <v>28</v>
      </c>
      <c r="C348" s="338" t="s">
        <v>527</v>
      </c>
      <c r="D348" s="402"/>
      <c r="E348" s="474">
        <v>5385279013864.6396</v>
      </c>
      <c r="F348" s="475">
        <v>5.4248258253024102E-2</v>
      </c>
      <c r="G348" s="475">
        <v>-8.6111636637681593E-2</v>
      </c>
      <c r="H348" s="910">
        <v>-1.5640214327260999E-2</v>
      </c>
      <c r="I348" s="910">
        <v>-3.5291253599114364E-2</v>
      </c>
      <c r="J348" s="910">
        <f t="shared" si="0"/>
        <v>-5.0931467926375359E-2</v>
      </c>
      <c r="K348" s="475">
        <v>1.2422298454317641E-2</v>
      </c>
      <c r="L348" s="475">
        <v>4.8316957270013788E-3</v>
      </c>
      <c r="M348" s="475">
        <v>2.3875801099153899E-2</v>
      </c>
      <c r="N348" s="475">
        <v>-6.2235835538527698E-2</v>
      </c>
      <c r="O348" s="475">
        <v>-4.7665309989791953E-2</v>
      </c>
      <c r="P348" s="475">
        <v>-5.0274465275666903E-2</v>
      </c>
      <c r="Q348" s="475"/>
      <c r="R348" s="475">
        <v>1.7350967286826738E-2</v>
      </c>
      <c r="S348" s="475">
        <v>2.8694706364985807E-3</v>
      </c>
      <c r="T348" s="475"/>
      <c r="U348" s="475"/>
      <c r="V348" s="475">
        <v>2.0220437923325299E-2</v>
      </c>
      <c r="W348" s="475">
        <v>-9.2289862890869004E-2</v>
      </c>
      <c r="X348" s="475">
        <v>5.7791292300467985E-3</v>
      </c>
      <c r="Y348" s="475">
        <v>1.8680485083631876E-2</v>
      </c>
      <c r="Z348" s="475">
        <v>2.1015088093563828E-2</v>
      </c>
      <c r="AA348" s="475"/>
      <c r="AB348" s="475"/>
      <c r="AC348" s="475"/>
      <c r="AD348" s="475">
        <v>1.8468244613431287E-2</v>
      </c>
      <c r="AE348" s="475">
        <v>6.3942947020673796E-2</v>
      </c>
      <c r="AF348" s="475">
        <v>3.8619171611984297E-2</v>
      </c>
      <c r="AG348" s="475"/>
      <c r="AH348" s="475"/>
      <c r="AI348" s="475">
        <v>1.02722557417889E-2</v>
      </c>
      <c r="AJ348" s="482"/>
      <c r="AK348" s="487">
        <v>5177363925144.8701</v>
      </c>
      <c r="AL348" s="475">
        <v>-8.9569749459222803E-2</v>
      </c>
      <c r="AM348" s="475">
        <v>-1.6268301631237402E-2</v>
      </c>
      <c r="AN348" s="475">
        <v>-3.6708496858267069E-2</v>
      </c>
      <c r="AO348" s="475">
        <f t="shared" si="1"/>
        <v>-5.297679848950447E-2</v>
      </c>
      <c r="AP348" s="475">
        <v>5.6426786088935303E-2</v>
      </c>
      <c r="AQ348" s="475">
        <v>1.2921159133724242E-2</v>
      </c>
      <c r="AR348" s="475">
        <v>5.0257293047584889E-3</v>
      </c>
      <c r="AS348" s="475">
        <v>8.1261403175444696E-2</v>
      </c>
      <c r="AT348" s="475">
        <v>-2.4576647915015602E-2</v>
      </c>
      <c r="AU348" s="475">
        <v>-4.9579476600188355E-2</v>
      </c>
      <c r="AV348" s="475">
        <v>-5.2293411608058699E-2</v>
      </c>
      <c r="AW348" s="475"/>
      <c r="AX348" s="475">
        <v>1.8047755836940797E-2</v>
      </c>
      <c r="AY348" s="475">
        <v>2.9847042284562295E-3</v>
      </c>
      <c r="AZ348" s="475"/>
      <c r="BA348" s="475"/>
      <c r="BB348" s="475">
        <v>2.1032460065397E-2</v>
      </c>
      <c r="BC348" s="475">
        <v>-5.5837599457677099E-2</v>
      </c>
      <c r="BD348" s="475">
        <v>6.0112103014106589E-3</v>
      </c>
      <c r="BE348" s="475">
        <v>1.9430665053525163E-2</v>
      </c>
      <c r="BF348" s="475">
        <v>2.1859022182146366E-2</v>
      </c>
      <c r="BG348" s="475"/>
      <c r="BH348" s="475"/>
      <c r="BI348" s="475"/>
      <c r="BJ348" s="475">
        <v>1.9209901327700733E-2</v>
      </c>
      <c r="BK348" s="475">
        <v>6.6510798864782894E-2</v>
      </c>
      <c r="BL348" s="475">
        <v>4.0170059014933299E-2</v>
      </c>
      <c r="BM348" s="477"/>
      <c r="BN348" s="477"/>
      <c r="BO348" s="475">
        <v>5.08432584220391E-2</v>
      </c>
    </row>
    <row r="349" spans="2:67" s="255" customFormat="1" ht="15" customHeight="1">
      <c r="B349" s="1251" t="s">
        <v>720</v>
      </c>
      <c r="C349" s="262" t="s">
        <v>488</v>
      </c>
      <c r="D349" s="402"/>
      <c r="E349" s="660"/>
      <c r="F349" s="658"/>
      <c r="G349" s="658"/>
      <c r="H349" s="700"/>
      <c r="I349" s="700"/>
      <c r="J349" s="700"/>
      <c r="K349" s="658"/>
      <c r="L349" s="658"/>
      <c r="M349" s="658"/>
      <c r="N349" s="658"/>
      <c r="O349" s="658"/>
      <c r="P349" s="658"/>
      <c r="Q349" s="658"/>
      <c r="R349" s="658"/>
      <c r="S349" s="658"/>
      <c r="T349" s="658"/>
      <c r="U349" s="658"/>
      <c r="V349" s="658"/>
      <c r="W349" s="658"/>
      <c r="X349" s="658"/>
      <c r="Y349" s="658"/>
      <c r="Z349" s="658"/>
      <c r="AA349" s="658"/>
      <c r="AB349" s="658"/>
      <c r="AC349" s="658"/>
      <c r="AD349" s="658"/>
      <c r="AE349" s="658"/>
      <c r="AF349" s="658"/>
      <c r="AG349" s="658"/>
      <c r="AH349" s="658"/>
      <c r="AI349" s="658"/>
      <c r="AJ349" s="471"/>
      <c r="AK349" s="658"/>
      <c r="AL349" s="658"/>
      <c r="AM349" s="658"/>
      <c r="AN349" s="658"/>
      <c r="AO349" s="658"/>
      <c r="AP349" s="658"/>
      <c r="AQ349" s="658"/>
      <c r="AR349" s="658"/>
      <c r="AS349" s="658"/>
      <c r="AT349" s="658"/>
      <c r="AU349" s="658"/>
      <c r="AV349" s="664"/>
      <c r="AW349" s="664"/>
      <c r="AX349" s="664"/>
      <c r="AY349" s="664"/>
      <c r="AZ349" s="664"/>
      <c r="BA349" s="664"/>
      <c r="BB349" s="658"/>
      <c r="BC349" s="658"/>
      <c r="BD349" s="658"/>
      <c r="BE349" s="658"/>
      <c r="BF349" s="658"/>
      <c r="BG349" s="658"/>
      <c r="BH349" s="658"/>
      <c r="BI349" s="658"/>
      <c r="BJ349" s="658"/>
      <c r="BK349" s="658"/>
      <c r="BL349" s="658"/>
      <c r="BM349" s="658"/>
      <c r="BN349" s="658"/>
      <c r="BO349" s="658"/>
    </row>
    <row r="350" spans="2:67" s="255" customFormat="1" ht="15" customHeight="1">
      <c r="B350" s="1252"/>
      <c r="C350" s="262" t="s">
        <v>489</v>
      </c>
      <c r="D350" s="402"/>
      <c r="E350" s="660"/>
      <c r="F350" s="658"/>
      <c r="G350" s="658"/>
      <c r="H350" s="700"/>
      <c r="I350" s="700"/>
      <c r="J350" s="700"/>
      <c r="K350" s="658"/>
      <c r="L350" s="658"/>
      <c r="M350" s="658"/>
      <c r="N350" s="658"/>
      <c r="O350" s="658"/>
      <c r="P350" s="658"/>
      <c r="Q350" s="658"/>
      <c r="R350" s="658"/>
      <c r="S350" s="658"/>
      <c r="T350" s="658"/>
      <c r="U350" s="658"/>
      <c r="V350" s="658"/>
      <c r="W350" s="658"/>
      <c r="X350" s="658"/>
      <c r="Y350" s="658"/>
      <c r="Z350" s="658"/>
      <c r="AA350" s="658"/>
      <c r="AB350" s="658"/>
      <c r="AC350" s="658"/>
      <c r="AD350" s="658"/>
      <c r="AE350" s="658"/>
      <c r="AF350" s="658"/>
      <c r="AG350" s="658"/>
      <c r="AH350" s="658"/>
      <c r="AI350" s="658"/>
      <c r="AJ350" s="471"/>
      <c r="AK350" s="658"/>
      <c r="AL350" s="658"/>
      <c r="AM350" s="658"/>
      <c r="AN350" s="658"/>
      <c r="AO350" s="658"/>
      <c r="AP350" s="658"/>
      <c r="AQ350" s="658"/>
      <c r="AR350" s="658"/>
      <c r="AS350" s="658"/>
      <c r="AT350" s="658"/>
      <c r="AU350" s="658"/>
      <c r="AV350" s="664"/>
      <c r="AW350" s="664"/>
      <c r="AX350" s="664"/>
      <c r="AY350" s="664"/>
      <c r="AZ350" s="664"/>
      <c r="BA350" s="664"/>
      <c r="BB350" s="658"/>
      <c r="BC350" s="658"/>
      <c r="BD350" s="658"/>
      <c r="BE350" s="658"/>
      <c r="BF350" s="658"/>
      <c r="BG350" s="658"/>
      <c r="BH350" s="658"/>
      <c r="BI350" s="658"/>
      <c r="BJ350" s="658"/>
      <c r="BK350" s="658"/>
      <c r="BL350" s="658"/>
      <c r="BM350" s="658"/>
      <c r="BN350" s="658"/>
      <c r="BO350" s="658"/>
    </row>
    <row r="351" spans="2:67" s="255" customFormat="1" ht="15" customHeight="1">
      <c r="B351" s="1252"/>
      <c r="C351" s="262" t="s">
        <v>490</v>
      </c>
      <c r="D351" s="402"/>
      <c r="E351" s="660"/>
      <c r="F351" s="658"/>
      <c r="G351" s="658"/>
      <c r="H351" s="700"/>
      <c r="I351" s="700"/>
      <c r="J351" s="700"/>
      <c r="K351" s="658"/>
      <c r="L351" s="658"/>
      <c r="M351" s="658"/>
      <c r="N351" s="658"/>
      <c r="O351" s="658"/>
      <c r="P351" s="658"/>
      <c r="Q351" s="658"/>
      <c r="R351" s="658"/>
      <c r="S351" s="658"/>
      <c r="T351" s="658"/>
      <c r="U351" s="658"/>
      <c r="V351" s="658"/>
      <c r="W351" s="658"/>
      <c r="X351" s="658"/>
      <c r="Y351" s="658"/>
      <c r="Z351" s="658"/>
      <c r="AA351" s="658"/>
      <c r="AB351" s="658"/>
      <c r="AC351" s="658"/>
      <c r="AD351" s="658"/>
      <c r="AE351" s="658"/>
      <c r="AF351" s="658"/>
      <c r="AG351" s="658"/>
      <c r="AH351" s="658"/>
      <c r="AI351" s="658"/>
      <c r="AJ351" s="471"/>
      <c r="AK351" s="658"/>
      <c r="AL351" s="658"/>
      <c r="AM351" s="658"/>
      <c r="AN351" s="658"/>
      <c r="AO351" s="658"/>
      <c r="AP351" s="658"/>
      <c r="AQ351" s="658"/>
      <c r="AR351" s="658"/>
      <c r="AS351" s="658"/>
      <c r="AT351" s="658"/>
      <c r="AU351" s="658"/>
      <c r="AV351" s="664"/>
      <c r="AW351" s="664"/>
      <c r="AX351" s="664"/>
      <c r="AY351" s="664"/>
      <c r="AZ351" s="664"/>
      <c r="BA351" s="664"/>
      <c r="BB351" s="658"/>
      <c r="BC351" s="658"/>
      <c r="BD351" s="658"/>
      <c r="BE351" s="658"/>
      <c r="BF351" s="658"/>
      <c r="BG351" s="658"/>
      <c r="BH351" s="658"/>
      <c r="BI351" s="658"/>
      <c r="BJ351" s="658"/>
      <c r="BK351" s="658"/>
      <c r="BL351" s="658"/>
      <c r="BM351" s="658"/>
      <c r="BN351" s="658"/>
      <c r="BO351" s="658"/>
    </row>
    <row r="352" spans="2:67" s="255" customFormat="1" ht="15" customHeight="1">
      <c r="B352" s="1252"/>
      <c r="C352" s="262" t="s">
        <v>491</v>
      </c>
      <c r="D352" s="402"/>
      <c r="E352" s="660"/>
      <c r="F352" s="658"/>
      <c r="G352" s="658"/>
      <c r="H352" s="700"/>
      <c r="I352" s="700"/>
      <c r="J352" s="700"/>
      <c r="K352" s="658"/>
      <c r="L352" s="658"/>
      <c r="M352" s="658"/>
      <c r="N352" s="658"/>
      <c r="O352" s="658"/>
      <c r="P352" s="658"/>
      <c r="Q352" s="658"/>
      <c r="R352" s="658"/>
      <c r="S352" s="658"/>
      <c r="T352" s="658"/>
      <c r="U352" s="658"/>
      <c r="V352" s="658"/>
      <c r="W352" s="658"/>
      <c r="X352" s="658"/>
      <c r="Y352" s="658"/>
      <c r="Z352" s="658"/>
      <c r="AA352" s="658"/>
      <c r="AB352" s="658"/>
      <c r="AC352" s="658"/>
      <c r="AD352" s="658"/>
      <c r="AE352" s="658"/>
      <c r="AF352" s="658"/>
      <c r="AG352" s="658"/>
      <c r="AH352" s="658"/>
      <c r="AI352" s="658"/>
      <c r="AJ352" s="471"/>
      <c r="AK352" s="658"/>
      <c r="AL352" s="658"/>
      <c r="AM352" s="658"/>
      <c r="AN352" s="658"/>
      <c r="AO352" s="658"/>
      <c r="AP352" s="658"/>
      <c r="AQ352" s="658"/>
      <c r="AR352" s="658"/>
      <c r="AS352" s="658"/>
      <c r="AT352" s="658"/>
      <c r="AU352" s="658"/>
      <c r="AV352" s="664"/>
      <c r="AW352" s="664"/>
      <c r="AX352" s="664"/>
      <c r="AY352" s="664"/>
      <c r="AZ352" s="664"/>
      <c r="BA352" s="664"/>
      <c r="BB352" s="658"/>
      <c r="BC352" s="658"/>
      <c r="BD352" s="658"/>
      <c r="BE352" s="658"/>
      <c r="BF352" s="658"/>
      <c r="BG352" s="658"/>
      <c r="BH352" s="658"/>
      <c r="BI352" s="658"/>
      <c r="BJ352" s="658"/>
      <c r="BK352" s="658"/>
      <c r="BL352" s="658"/>
      <c r="BM352" s="658"/>
      <c r="BN352" s="658"/>
      <c r="BO352" s="658"/>
    </row>
    <row r="353" spans="2:67" s="255" customFormat="1" ht="15" customHeight="1">
      <c r="B353" s="1252"/>
      <c r="C353" s="262" t="s">
        <v>492</v>
      </c>
      <c r="D353" s="402"/>
      <c r="E353" s="660"/>
      <c r="F353" s="658"/>
      <c r="G353" s="658"/>
      <c r="H353" s="700"/>
      <c r="I353" s="700"/>
      <c r="J353" s="700"/>
      <c r="K353" s="658"/>
      <c r="L353" s="658"/>
      <c r="M353" s="658"/>
      <c r="N353" s="658"/>
      <c r="O353" s="658"/>
      <c r="P353" s="658"/>
      <c r="Q353" s="658"/>
      <c r="R353" s="658"/>
      <c r="S353" s="658"/>
      <c r="T353" s="658"/>
      <c r="U353" s="658"/>
      <c r="V353" s="658"/>
      <c r="W353" s="658"/>
      <c r="X353" s="658"/>
      <c r="Y353" s="658"/>
      <c r="Z353" s="658"/>
      <c r="AA353" s="658"/>
      <c r="AB353" s="658"/>
      <c r="AC353" s="658"/>
      <c r="AD353" s="658"/>
      <c r="AE353" s="658"/>
      <c r="AF353" s="658"/>
      <c r="AG353" s="658"/>
      <c r="AH353" s="658"/>
      <c r="AI353" s="658"/>
      <c r="AJ353" s="471"/>
      <c r="AK353" s="658"/>
      <c r="AL353" s="658"/>
      <c r="AM353" s="658"/>
      <c r="AN353" s="658"/>
      <c r="AO353" s="658"/>
      <c r="AP353" s="658"/>
      <c r="AQ353" s="658"/>
      <c r="AR353" s="658"/>
      <c r="AS353" s="658"/>
      <c r="AT353" s="658"/>
      <c r="AU353" s="658"/>
      <c r="AV353" s="664"/>
      <c r="AW353" s="664"/>
      <c r="AX353" s="664"/>
      <c r="AY353" s="664"/>
      <c r="AZ353" s="664"/>
      <c r="BA353" s="664"/>
      <c r="BB353" s="658"/>
      <c r="BC353" s="658"/>
      <c r="BD353" s="658"/>
      <c r="BE353" s="658"/>
      <c r="BF353" s="658"/>
      <c r="BG353" s="658"/>
      <c r="BH353" s="658"/>
      <c r="BI353" s="658"/>
      <c r="BJ353" s="658"/>
      <c r="BK353" s="658"/>
      <c r="BL353" s="658"/>
      <c r="BM353" s="658"/>
      <c r="BN353" s="658"/>
      <c r="BO353" s="658"/>
    </row>
    <row r="354" spans="2:67" s="255" customFormat="1" ht="15" customHeight="1">
      <c r="B354" s="1252"/>
      <c r="C354" s="262" t="s">
        <v>493</v>
      </c>
      <c r="D354" s="402"/>
      <c r="E354" s="660"/>
      <c r="F354" s="658"/>
      <c r="G354" s="658"/>
      <c r="H354" s="700"/>
      <c r="I354" s="700"/>
      <c r="J354" s="700"/>
      <c r="K354" s="658"/>
      <c r="L354" s="658"/>
      <c r="M354" s="658"/>
      <c r="N354" s="658"/>
      <c r="O354" s="658"/>
      <c r="P354" s="658"/>
      <c r="Q354" s="658"/>
      <c r="R354" s="658"/>
      <c r="S354" s="658"/>
      <c r="T354" s="658"/>
      <c r="U354" s="658"/>
      <c r="V354" s="658"/>
      <c r="W354" s="658"/>
      <c r="X354" s="658"/>
      <c r="Y354" s="658"/>
      <c r="Z354" s="658"/>
      <c r="AA354" s="658"/>
      <c r="AB354" s="658"/>
      <c r="AC354" s="658"/>
      <c r="AD354" s="658"/>
      <c r="AE354" s="658"/>
      <c r="AF354" s="658"/>
      <c r="AG354" s="658"/>
      <c r="AH354" s="658"/>
      <c r="AI354" s="658"/>
      <c r="AJ354" s="471"/>
      <c r="AK354" s="658"/>
      <c r="AL354" s="658"/>
      <c r="AM354" s="658"/>
      <c r="AN354" s="658"/>
      <c r="AO354" s="658"/>
      <c r="AP354" s="658"/>
      <c r="AQ354" s="658"/>
      <c r="AR354" s="658"/>
      <c r="AS354" s="658"/>
      <c r="AT354" s="658"/>
      <c r="AU354" s="658"/>
      <c r="AV354" s="664"/>
      <c r="AW354" s="664"/>
      <c r="AX354" s="664"/>
      <c r="AY354" s="664"/>
      <c r="AZ354" s="664"/>
      <c r="BA354" s="664"/>
      <c r="BB354" s="658"/>
      <c r="BC354" s="658"/>
      <c r="BD354" s="658"/>
      <c r="BE354" s="658"/>
      <c r="BF354" s="658"/>
      <c r="BG354" s="658"/>
      <c r="BH354" s="658"/>
      <c r="BI354" s="658"/>
      <c r="BJ354" s="658"/>
      <c r="BK354" s="658"/>
      <c r="BL354" s="658"/>
      <c r="BM354" s="658"/>
      <c r="BN354" s="658"/>
      <c r="BO354" s="658"/>
    </row>
    <row r="355" spans="2:67" s="255" customFormat="1" ht="15" customHeight="1">
      <c r="B355" s="1252"/>
      <c r="C355" s="262" t="s">
        <v>494</v>
      </c>
      <c r="D355" s="402"/>
      <c r="E355" s="660"/>
      <c r="F355" s="658"/>
      <c r="G355" s="658"/>
      <c r="H355" s="700"/>
      <c r="I355" s="700"/>
      <c r="J355" s="700"/>
      <c r="K355" s="658"/>
      <c r="L355" s="658"/>
      <c r="M355" s="658"/>
      <c r="N355" s="658"/>
      <c r="O355" s="658"/>
      <c r="P355" s="658"/>
      <c r="Q355" s="658"/>
      <c r="R355" s="658"/>
      <c r="S355" s="658"/>
      <c r="T355" s="658"/>
      <c r="U355" s="658"/>
      <c r="V355" s="658"/>
      <c r="W355" s="658"/>
      <c r="X355" s="658"/>
      <c r="Y355" s="658"/>
      <c r="Z355" s="658"/>
      <c r="AA355" s="658"/>
      <c r="AB355" s="658"/>
      <c r="AC355" s="658"/>
      <c r="AD355" s="658"/>
      <c r="AE355" s="658"/>
      <c r="AF355" s="658"/>
      <c r="AG355" s="658"/>
      <c r="AH355" s="658"/>
      <c r="AI355" s="658"/>
      <c r="AJ355" s="471"/>
      <c r="AK355" s="658"/>
      <c r="AL355" s="658"/>
      <c r="AM355" s="658"/>
      <c r="AN355" s="658"/>
      <c r="AO355" s="658"/>
      <c r="AP355" s="658"/>
      <c r="AQ355" s="658"/>
      <c r="AR355" s="658"/>
      <c r="AS355" s="658"/>
      <c r="AT355" s="658"/>
      <c r="AU355" s="658"/>
      <c r="AV355" s="664"/>
      <c r="AW355" s="664"/>
      <c r="AX355" s="664"/>
      <c r="AY355" s="664"/>
      <c r="AZ355" s="664"/>
      <c r="BA355" s="664"/>
      <c r="BB355" s="658"/>
      <c r="BC355" s="658"/>
      <c r="BD355" s="658"/>
      <c r="BE355" s="658"/>
      <c r="BF355" s="658"/>
      <c r="BG355" s="658"/>
      <c r="BH355" s="658"/>
      <c r="BI355" s="658"/>
      <c r="BJ355" s="658"/>
      <c r="BK355" s="658"/>
      <c r="BL355" s="658"/>
      <c r="BM355" s="658"/>
      <c r="BN355" s="658"/>
      <c r="BO355" s="658"/>
    </row>
    <row r="356" spans="2:67" s="255" customFormat="1" ht="15" customHeight="1">
      <c r="B356" s="1252"/>
      <c r="C356" s="262" t="s">
        <v>495</v>
      </c>
      <c r="D356" s="402"/>
      <c r="E356" s="660"/>
      <c r="F356" s="658"/>
      <c r="G356" s="658"/>
      <c r="H356" s="700"/>
      <c r="I356" s="700"/>
      <c r="J356" s="700"/>
      <c r="K356" s="658"/>
      <c r="L356" s="658"/>
      <c r="M356" s="658"/>
      <c r="N356" s="658"/>
      <c r="O356" s="658"/>
      <c r="P356" s="658"/>
      <c r="Q356" s="658"/>
      <c r="R356" s="658"/>
      <c r="S356" s="658"/>
      <c r="T356" s="658"/>
      <c r="U356" s="658"/>
      <c r="V356" s="658"/>
      <c r="W356" s="658"/>
      <c r="X356" s="658"/>
      <c r="Y356" s="658"/>
      <c r="Z356" s="658"/>
      <c r="AA356" s="658"/>
      <c r="AB356" s="658"/>
      <c r="AC356" s="658"/>
      <c r="AD356" s="658"/>
      <c r="AE356" s="658"/>
      <c r="AF356" s="658"/>
      <c r="AG356" s="658"/>
      <c r="AH356" s="658"/>
      <c r="AI356" s="658"/>
      <c r="AJ356" s="471"/>
      <c r="AK356" s="658"/>
      <c r="AL356" s="658"/>
      <c r="AM356" s="658"/>
      <c r="AN356" s="658"/>
      <c r="AO356" s="658"/>
      <c r="AP356" s="658"/>
      <c r="AQ356" s="658"/>
      <c r="AR356" s="658"/>
      <c r="AS356" s="658"/>
      <c r="AT356" s="658"/>
      <c r="AU356" s="658"/>
      <c r="AV356" s="664"/>
      <c r="AW356" s="664"/>
      <c r="AX356" s="664"/>
      <c r="AY356" s="664"/>
      <c r="AZ356" s="664"/>
      <c r="BA356" s="664"/>
      <c r="BB356" s="658"/>
      <c r="BC356" s="658"/>
      <c r="BD356" s="658"/>
      <c r="BE356" s="658"/>
      <c r="BF356" s="658"/>
      <c r="BG356" s="658"/>
      <c r="BH356" s="658"/>
      <c r="BI356" s="658"/>
      <c r="BJ356" s="658"/>
      <c r="BK356" s="658"/>
      <c r="BL356" s="658"/>
      <c r="BM356" s="658"/>
      <c r="BN356" s="658"/>
      <c r="BO356" s="658"/>
    </row>
    <row r="357" spans="2:67" s="255" customFormat="1" ht="15" customHeight="1">
      <c r="B357" s="1252"/>
      <c r="C357" s="262" t="s">
        <v>496</v>
      </c>
      <c r="D357" s="402"/>
      <c r="E357" s="660"/>
      <c r="F357" s="658"/>
      <c r="G357" s="658"/>
      <c r="H357" s="700"/>
      <c r="I357" s="700"/>
      <c r="J357" s="700"/>
      <c r="K357" s="658"/>
      <c r="L357" s="658"/>
      <c r="M357" s="658"/>
      <c r="N357" s="658"/>
      <c r="O357" s="658"/>
      <c r="P357" s="658"/>
      <c r="Q357" s="658"/>
      <c r="R357" s="658"/>
      <c r="S357" s="658"/>
      <c r="T357" s="658"/>
      <c r="U357" s="658"/>
      <c r="V357" s="658"/>
      <c r="W357" s="658"/>
      <c r="X357" s="658"/>
      <c r="Y357" s="658"/>
      <c r="Z357" s="658"/>
      <c r="AA357" s="658"/>
      <c r="AB357" s="658"/>
      <c r="AC357" s="658"/>
      <c r="AD357" s="658"/>
      <c r="AE357" s="658"/>
      <c r="AF357" s="658"/>
      <c r="AG357" s="658"/>
      <c r="AH357" s="658"/>
      <c r="AI357" s="658"/>
      <c r="AJ357" s="471"/>
      <c r="AK357" s="658"/>
      <c r="AL357" s="658"/>
      <c r="AM357" s="658"/>
      <c r="AN357" s="658"/>
      <c r="AO357" s="658"/>
      <c r="AP357" s="658"/>
      <c r="AQ357" s="658"/>
      <c r="AR357" s="658"/>
      <c r="AS357" s="658"/>
      <c r="AT357" s="658"/>
      <c r="AU357" s="658"/>
      <c r="AV357" s="664"/>
      <c r="AW357" s="664"/>
      <c r="AX357" s="664"/>
      <c r="AY357" s="664"/>
      <c r="AZ357" s="664"/>
      <c r="BA357" s="664"/>
      <c r="BB357" s="658"/>
      <c r="BC357" s="658"/>
      <c r="BD357" s="658"/>
      <c r="BE357" s="658"/>
      <c r="BF357" s="658"/>
      <c r="BG357" s="658"/>
      <c r="BH357" s="658"/>
      <c r="BI357" s="658"/>
      <c r="BJ357" s="658"/>
      <c r="BK357" s="658"/>
      <c r="BL357" s="658"/>
      <c r="BM357" s="658"/>
      <c r="BN357" s="658"/>
      <c r="BO357" s="658"/>
    </row>
    <row r="358" spans="2:67" s="255" customFormat="1" ht="15" customHeight="1">
      <c r="B358" s="1252"/>
      <c r="C358" s="262" t="s">
        <v>497</v>
      </c>
      <c r="D358" s="402"/>
      <c r="E358" s="660"/>
      <c r="F358" s="658"/>
      <c r="G358" s="658"/>
      <c r="H358" s="700"/>
      <c r="I358" s="700"/>
      <c r="J358" s="700"/>
      <c r="K358" s="658"/>
      <c r="L358" s="658"/>
      <c r="M358" s="658"/>
      <c r="N358" s="658"/>
      <c r="O358" s="658"/>
      <c r="P358" s="658"/>
      <c r="Q358" s="658"/>
      <c r="R358" s="658"/>
      <c r="S358" s="658"/>
      <c r="T358" s="658"/>
      <c r="U358" s="658"/>
      <c r="V358" s="658"/>
      <c r="W358" s="658"/>
      <c r="X358" s="658"/>
      <c r="Y358" s="658"/>
      <c r="Z358" s="658"/>
      <c r="AA358" s="658"/>
      <c r="AB358" s="658"/>
      <c r="AC358" s="658"/>
      <c r="AD358" s="658"/>
      <c r="AE358" s="658"/>
      <c r="AF358" s="658"/>
      <c r="AG358" s="658"/>
      <c r="AH358" s="658"/>
      <c r="AI358" s="658"/>
      <c r="AJ358" s="471"/>
      <c r="AK358" s="658"/>
      <c r="AL358" s="658"/>
      <c r="AM358" s="658"/>
      <c r="AN358" s="658"/>
      <c r="AO358" s="658"/>
      <c r="AP358" s="658"/>
      <c r="AQ358" s="658"/>
      <c r="AR358" s="658"/>
      <c r="AS358" s="658"/>
      <c r="AT358" s="658"/>
      <c r="AU358" s="658"/>
      <c r="AV358" s="664"/>
      <c r="AW358" s="664"/>
      <c r="AX358" s="664"/>
      <c r="AY358" s="664"/>
      <c r="AZ358" s="664"/>
      <c r="BA358" s="664"/>
      <c r="BB358" s="658"/>
      <c r="BC358" s="658"/>
      <c r="BD358" s="658"/>
      <c r="BE358" s="658"/>
      <c r="BF358" s="658"/>
      <c r="BG358" s="658"/>
      <c r="BH358" s="658"/>
      <c r="BI358" s="658"/>
      <c r="BJ358" s="658"/>
      <c r="BK358" s="658"/>
      <c r="BL358" s="658"/>
      <c r="BM358" s="658"/>
      <c r="BN358" s="658"/>
      <c r="BO358" s="658"/>
    </row>
    <row r="359" spans="2:67" s="255" customFormat="1" ht="15" customHeight="1">
      <c r="B359" s="1253"/>
      <c r="C359" s="338" t="s">
        <v>527</v>
      </c>
      <c r="D359" s="402"/>
      <c r="E359" s="661"/>
      <c r="F359" s="662"/>
      <c r="G359" s="662"/>
      <c r="H359" s="908"/>
      <c r="I359" s="908"/>
      <c r="J359" s="908"/>
      <c r="K359" s="662"/>
      <c r="L359" s="662"/>
      <c r="M359" s="662"/>
      <c r="N359" s="662"/>
      <c r="O359" s="662"/>
      <c r="P359" s="662"/>
      <c r="Q359" s="662"/>
      <c r="R359" s="662"/>
      <c r="S359" s="662"/>
      <c r="T359" s="662"/>
      <c r="U359" s="662"/>
      <c r="V359" s="662"/>
      <c r="W359" s="662"/>
      <c r="X359" s="662"/>
      <c r="Y359" s="662"/>
      <c r="Z359" s="662"/>
      <c r="AA359" s="662"/>
      <c r="AB359" s="662"/>
      <c r="AC359" s="662"/>
      <c r="AD359" s="662"/>
      <c r="AE359" s="662"/>
      <c r="AF359" s="662"/>
      <c r="AG359" s="662"/>
      <c r="AH359" s="662"/>
      <c r="AI359" s="662"/>
      <c r="AJ359" s="471"/>
      <c r="AK359" s="663"/>
      <c r="AL359" s="662"/>
      <c r="AM359" s="662"/>
      <c r="AN359" s="662"/>
      <c r="AO359" s="662"/>
      <c r="AP359" s="662"/>
      <c r="AQ359" s="662"/>
      <c r="AR359" s="662"/>
      <c r="AS359" s="662"/>
      <c r="AT359" s="662"/>
      <c r="AU359" s="662"/>
      <c r="AV359" s="662"/>
      <c r="AW359" s="662"/>
      <c r="AX359" s="662"/>
      <c r="AY359" s="662"/>
      <c r="AZ359" s="662"/>
      <c r="BA359" s="662"/>
      <c r="BB359" s="662"/>
      <c r="BC359" s="662"/>
      <c r="BD359" s="662"/>
      <c r="BE359" s="662"/>
      <c r="BF359" s="662"/>
      <c r="BG359" s="662"/>
      <c r="BH359" s="662"/>
      <c r="BI359" s="662"/>
      <c r="BJ359" s="662"/>
      <c r="BK359" s="662"/>
      <c r="BL359" s="662"/>
      <c r="BM359" s="662"/>
      <c r="BN359" s="665"/>
      <c r="BO359" s="662"/>
    </row>
    <row r="360" spans="2:67" s="255" customFormat="1" ht="15" customHeight="1">
      <c r="B360" s="1251" t="s">
        <v>727</v>
      </c>
      <c r="C360" s="262" t="s">
        <v>488</v>
      </c>
      <c r="D360" s="402"/>
      <c r="E360" s="660"/>
      <c r="F360" s="658"/>
      <c r="G360" s="658"/>
      <c r="H360" s="700"/>
      <c r="I360" s="700"/>
      <c r="J360" s="700"/>
      <c r="K360" s="658"/>
      <c r="L360" s="658"/>
      <c r="M360" s="658"/>
      <c r="N360" s="658"/>
      <c r="O360" s="658"/>
      <c r="P360" s="658"/>
      <c r="Q360" s="658"/>
      <c r="R360" s="658"/>
      <c r="S360" s="658"/>
      <c r="T360" s="658"/>
      <c r="U360" s="658"/>
      <c r="V360" s="658"/>
      <c r="W360" s="658"/>
      <c r="X360" s="658"/>
      <c r="Y360" s="658"/>
      <c r="Z360" s="658"/>
      <c r="AA360" s="658"/>
      <c r="AB360" s="658"/>
      <c r="AC360" s="658"/>
      <c r="AD360" s="658"/>
      <c r="AE360" s="658"/>
      <c r="AF360" s="658"/>
      <c r="AG360" s="658"/>
      <c r="AH360" s="658"/>
      <c r="AI360" s="658"/>
      <c r="AJ360" s="471"/>
      <c r="AK360" s="658"/>
      <c r="AL360" s="658"/>
      <c r="AM360" s="658"/>
      <c r="AN360" s="658"/>
      <c r="AO360" s="658"/>
      <c r="AP360" s="658"/>
      <c r="AQ360" s="658"/>
      <c r="AR360" s="658"/>
      <c r="AS360" s="658"/>
      <c r="AT360" s="658"/>
      <c r="AU360" s="658"/>
      <c r="AV360" s="664"/>
      <c r="AW360" s="664"/>
      <c r="AX360" s="664"/>
      <c r="AY360" s="664"/>
      <c r="AZ360" s="664"/>
      <c r="BA360" s="664"/>
      <c r="BB360" s="658"/>
      <c r="BC360" s="658"/>
      <c r="BD360" s="658"/>
      <c r="BE360" s="658"/>
      <c r="BF360" s="658"/>
      <c r="BG360" s="658"/>
      <c r="BH360" s="658"/>
      <c r="BI360" s="658"/>
      <c r="BJ360" s="658"/>
      <c r="BK360" s="658"/>
      <c r="BL360" s="658"/>
      <c r="BM360" s="658"/>
      <c r="BN360" s="658"/>
      <c r="BO360" s="658"/>
    </row>
    <row r="361" spans="2:67" s="255" customFormat="1" ht="15" customHeight="1">
      <c r="B361" s="1252"/>
      <c r="C361" s="262" t="s">
        <v>489</v>
      </c>
      <c r="D361" s="402"/>
      <c r="E361" s="660"/>
      <c r="F361" s="658"/>
      <c r="G361" s="658"/>
      <c r="H361" s="700"/>
      <c r="I361" s="700"/>
      <c r="J361" s="700"/>
      <c r="K361" s="658"/>
      <c r="L361" s="658"/>
      <c r="M361" s="658"/>
      <c r="N361" s="658"/>
      <c r="O361" s="658"/>
      <c r="P361" s="658"/>
      <c r="Q361" s="658"/>
      <c r="R361" s="658"/>
      <c r="S361" s="658"/>
      <c r="T361" s="658"/>
      <c r="U361" s="658"/>
      <c r="V361" s="658"/>
      <c r="W361" s="658"/>
      <c r="X361" s="658"/>
      <c r="Y361" s="658"/>
      <c r="Z361" s="658"/>
      <c r="AA361" s="658"/>
      <c r="AB361" s="658"/>
      <c r="AC361" s="658"/>
      <c r="AD361" s="658"/>
      <c r="AE361" s="658"/>
      <c r="AF361" s="658"/>
      <c r="AG361" s="658"/>
      <c r="AH361" s="658"/>
      <c r="AI361" s="658"/>
      <c r="AJ361" s="471"/>
      <c r="AK361" s="658"/>
      <c r="AL361" s="658"/>
      <c r="AM361" s="658"/>
      <c r="AN361" s="658"/>
      <c r="AO361" s="658"/>
      <c r="AP361" s="658"/>
      <c r="AQ361" s="658"/>
      <c r="AR361" s="658"/>
      <c r="AS361" s="658"/>
      <c r="AT361" s="658"/>
      <c r="AU361" s="658"/>
      <c r="AV361" s="664"/>
      <c r="AW361" s="664"/>
      <c r="AX361" s="664"/>
      <c r="AY361" s="664"/>
      <c r="AZ361" s="664"/>
      <c r="BA361" s="664"/>
      <c r="BB361" s="658"/>
      <c r="BC361" s="658"/>
      <c r="BD361" s="658"/>
      <c r="BE361" s="658"/>
      <c r="BF361" s="658"/>
      <c r="BG361" s="658"/>
      <c r="BH361" s="658"/>
      <c r="BI361" s="658"/>
      <c r="BJ361" s="658"/>
      <c r="BK361" s="658"/>
      <c r="BL361" s="658"/>
      <c r="BM361" s="658"/>
      <c r="BN361" s="658"/>
      <c r="BO361" s="658"/>
    </row>
    <row r="362" spans="2:67" s="255" customFormat="1" ht="15" customHeight="1">
      <c r="B362" s="1252"/>
      <c r="C362" s="262" t="s">
        <v>490</v>
      </c>
      <c r="D362" s="402"/>
      <c r="E362" s="660"/>
      <c r="F362" s="658"/>
      <c r="G362" s="658"/>
      <c r="H362" s="700"/>
      <c r="I362" s="700"/>
      <c r="J362" s="700"/>
      <c r="K362" s="658"/>
      <c r="L362" s="658"/>
      <c r="M362" s="658"/>
      <c r="N362" s="658"/>
      <c r="O362" s="658"/>
      <c r="P362" s="658"/>
      <c r="Q362" s="658"/>
      <c r="R362" s="658"/>
      <c r="S362" s="658"/>
      <c r="T362" s="658"/>
      <c r="U362" s="658"/>
      <c r="V362" s="658"/>
      <c r="W362" s="658"/>
      <c r="X362" s="658"/>
      <c r="Y362" s="658"/>
      <c r="Z362" s="658"/>
      <c r="AA362" s="658"/>
      <c r="AB362" s="658"/>
      <c r="AC362" s="658"/>
      <c r="AD362" s="658"/>
      <c r="AE362" s="658"/>
      <c r="AF362" s="658"/>
      <c r="AG362" s="658"/>
      <c r="AH362" s="658"/>
      <c r="AI362" s="658"/>
      <c r="AJ362" s="471"/>
      <c r="AK362" s="658"/>
      <c r="AL362" s="658"/>
      <c r="AM362" s="658"/>
      <c r="AN362" s="658"/>
      <c r="AO362" s="658"/>
      <c r="AP362" s="658"/>
      <c r="AQ362" s="658"/>
      <c r="AR362" s="658"/>
      <c r="AS362" s="658"/>
      <c r="AT362" s="658"/>
      <c r="AU362" s="658"/>
      <c r="AV362" s="664"/>
      <c r="AW362" s="664"/>
      <c r="AX362" s="664"/>
      <c r="AY362" s="664"/>
      <c r="AZ362" s="664"/>
      <c r="BA362" s="664"/>
      <c r="BB362" s="658"/>
      <c r="BC362" s="658"/>
      <c r="BD362" s="658"/>
      <c r="BE362" s="658"/>
      <c r="BF362" s="658"/>
      <c r="BG362" s="658"/>
      <c r="BH362" s="658"/>
      <c r="BI362" s="658"/>
      <c r="BJ362" s="658"/>
      <c r="BK362" s="658"/>
      <c r="BL362" s="658"/>
      <c r="BM362" s="658"/>
      <c r="BN362" s="658"/>
      <c r="BO362" s="658"/>
    </row>
    <row r="363" spans="2:67" s="255" customFormat="1" ht="15" customHeight="1">
      <c r="B363" s="1252"/>
      <c r="C363" s="262" t="s">
        <v>491</v>
      </c>
      <c r="D363" s="402"/>
      <c r="E363" s="660"/>
      <c r="F363" s="658"/>
      <c r="G363" s="658"/>
      <c r="H363" s="700"/>
      <c r="I363" s="700"/>
      <c r="J363" s="700"/>
      <c r="K363" s="658"/>
      <c r="L363" s="658"/>
      <c r="M363" s="658"/>
      <c r="N363" s="658"/>
      <c r="O363" s="658"/>
      <c r="P363" s="658"/>
      <c r="Q363" s="658"/>
      <c r="R363" s="658"/>
      <c r="S363" s="658"/>
      <c r="T363" s="658"/>
      <c r="U363" s="658"/>
      <c r="V363" s="658"/>
      <c r="W363" s="658"/>
      <c r="X363" s="658"/>
      <c r="Y363" s="658"/>
      <c r="Z363" s="658"/>
      <c r="AA363" s="658"/>
      <c r="AB363" s="658"/>
      <c r="AC363" s="658"/>
      <c r="AD363" s="658"/>
      <c r="AE363" s="658"/>
      <c r="AF363" s="658"/>
      <c r="AG363" s="658"/>
      <c r="AH363" s="658"/>
      <c r="AI363" s="658"/>
      <c r="AJ363" s="471"/>
      <c r="AK363" s="658"/>
      <c r="AL363" s="658"/>
      <c r="AM363" s="658"/>
      <c r="AN363" s="658"/>
      <c r="AO363" s="658"/>
      <c r="AP363" s="658"/>
      <c r="AQ363" s="658"/>
      <c r="AR363" s="658"/>
      <c r="AS363" s="658"/>
      <c r="AT363" s="658"/>
      <c r="AU363" s="658"/>
      <c r="AV363" s="664"/>
      <c r="AW363" s="664"/>
      <c r="AX363" s="664"/>
      <c r="AY363" s="664"/>
      <c r="AZ363" s="664"/>
      <c r="BA363" s="664"/>
      <c r="BB363" s="658"/>
      <c r="BC363" s="658"/>
      <c r="BD363" s="658"/>
      <c r="BE363" s="658"/>
      <c r="BF363" s="658"/>
      <c r="BG363" s="658"/>
      <c r="BH363" s="658"/>
      <c r="BI363" s="658"/>
      <c r="BJ363" s="658"/>
      <c r="BK363" s="658"/>
      <c r="BL363" s="658"/>
      <c r="BM363" s="658"/>
      <c r="BN363" s="658"/>
      <c r="BO363" s="658"/>
    </row>
    <row r="364" spans="2:67" s="255" customFormat="1" ht="15" customHeight="1">
      <c r="B364" s="1252"/>
      <c r="C364" s="262" t="s">
        <v>492</v>
      </c>
      <c r="D364" s="402"/>
      <c r="E364" s="660"/>
      <c r="F364" s="658"/>
      <c r="G364" s="658"/>
      <c r="H364" s="700"/>
      <c r="I364" s="700"/>
      <c r="J364" s="700"/>
      <c r="K364" s="658"/>
      <c r="L364" s="658"/>
      <c r="M364" s="658"/>
      <c r="N364" s="658"/>
      <c r="O364" s="658"/>
      <c r="P364" s="658"/>
      <c r="Q364" s="658"/>
      <c r="R364" s="658"/>
      <c r="S364" s="658"/>
      <c r="T364" s="658"/>
      <c r="U364" s="658"/>
      <c r="V364" s="658"/>
      <c r="W364" s="658"/>
      <c r="X364" s="658"/>
      <c r="Y364" s="658"/>
      <c r="Z364" s="658"/>
      <c r="AA364" s="658"/>
      <c r="AB364" s="658"/>
      <c r="AC364" s="658"/>
      <c r="AD364" s="658"/>
      <c r="AE364" s="658"/>
      <c r="AF364" s="658"/>
      <c r="AG364" s="658"/>
      <c r="AH364" s="658"/>
      <c r="AI364" s="658"/>
      <c r="AJ364" s="471"/>
      <c r="AK364" s="658"/>
      <c r="AL364" s="658"/>
      <c r="AM364" s="658"/>
      <c r="AN364" s="658"/>
      <c r="AO364" s="658"/>
      <c r="AP364" s="658"/>
      <c r="AQ364" s="658"/>
      <c r="AR364" s="658"/>
      <c r="AS364" s="658"/>
      <c r="AT364" s="658"/>
      <c r="AU364" s="658"/>
      <c r="AV364" s="664"/>
      <c r="AW364" s="664"/>
      <c r="AX364" s="664"/>
      <c r="AY364" s="664"/>
      <c r="AZ364" s="664"/>
      <c r="BA364" s="664"/>
      <c r="BB364" s="658"/>
      <c r="BC364" s="658"/>
      <c r="BD364" s="658"/>
      <c r="BE364" s="658"/>
      <c r="BF364" s="658"/>
      <c r="BG364" s="658"/>
      <c r="BH364" s="658"/>
      <c r="BI364" s="658"/>
      <c r="BJ364" s="658"/>
      <c r="BK364" s="658"/>
      <c r="BL364" s="658"/>
      <c r="BM364" s="658"/>
      <c r="BN364" s="658"/>
      <c r="BO364" s="658"/>
    </row>
    <row r="365" spans="2:67" s="255" customFormat="1" ht="15" customHeight="1">
      <c r="B365" s="1252"/>
      <c r="C365" s="262" t="s">
        <v>493</v>
      </c>
      <c r="D365" s="402"/>
      <c r="E365" s="660"/>
      <c r="F365" s="658"/>
      <c r="G365" s="658"/>
      <c r="H365" s="700"/>
      <c r="I365" s="700"/>
      <c r="J365" s="700"/>
      <c r="K365" s="658"/>
      <c r="L365" s="658"/>
      <c r="M365" s="658"/>
      <c r="N365" s="658"/>
      <c r="O365" s="658"/>
      <c r="P365" s="658"/>
      <c r="Q365" s="658"/>
      <c r="R365" s="658"/>
      <c r="S365" s="658"/>
      <c r="T365" s="658"/>
      <c r="U365" s="658"/>
      <c r="V365" s="658"/>
      <c r="W365" s="658"/>
      <c r="X365" s="658"/>
      <c r="Y365" s="658"/>
      <c r="Z365" s="658"/>
      <c r="AA365" s="658"/>
      <c r="AB365" s="658"/>
      <c r="AC365" s="658"/>
      <c r="AD365" s="658"/>
      <c r="AE365" s="658"/>
      <c r="AF365" s="658"/>
      <c r="AG365" s="658"/>
      <c r="AH365" s="658"/>
      <c r="AI365" s="658"/>
      <c r="AJ365" s="471"/>
      <c r="AK365" s="658"/>
      <c r="AL365" s="658"/>
      <c r="AM365" s="658"/>
      <c r="AN365" s="658"/>
      <c r="AO365" s="658"/>
      <c r="AP365" s="658"/>
      <c r="AQ365" s="658"/>
      <c r="AR365" s="658"/>
      <c r="AS365" s="658"/>
      <c r="AT365" s="658"/>
      <c r="AU365" s="658"/>
      <c r="AV365" s="664"/>
      <c r="AW365" s="664"/>
      <c r="AX365" s="664"/>
      <c r="AY365" s="664"/>
      <c r="AZ365" s="664"/>
      <c r="BA365" s="664"/>
      <c r="BB365" s="658"/>
      <c r="BC365" s="658"/>
      <c r="BD365" s="658"/>
      <c r="BE365" s="658"/>
      <c r="BF365" s="658"/>
      <c r="BG365" s="658"/>
      <c r="BH365" s="658"/>
      <c r="BI365" s="658"/>
      <c r="BJ365" s="658"/>
      <c r="BK365" s="658"/>
      <c r="BL365" s="658"/>
      <c r="BM365" s="658"/>
      <c r="BN365" s="658"/>
      <c r="BO365" s="658"/>
    </row>
    <row r="366" spans="2:67" s="255" customFormat="1" ht="15" customHeight="1">
      <c r="B366" s="1252"/>
      <c r="C366" s="262" t="s">
        <v>494</v>
      </c>
      <c r="D366" s="402"/>
      <c r="E366" s="660"/>
      <c r="F366" s="658"/>
      <c r="G366" s="658"/>
      <c r="H366" s="700"/>
      <c r="I366" s="700"/>
      <c r="J366" s="700"/>
      <c r="K366" s="658"/>
      <c r="L366" s="658"/>
      <c r="M366" s="658"/>
      <c r="N366" s="658"/>
      <c r="O366" s="658"/>
      <c r="P366" s="658"/>
      <c r="Q366" s="658"/>
      <c r="R366" s="658"/>
      <c r="S366" s="658"/>
      <c r="T366" s="658"/>
      <c r="U366" s="658"/>
      <c r="V366" s="658"/>
      <c r="W366" s="658"/>
      <c r="X366" s="658"/>
      <c r="Y366" s="658"/>
      <c r="Z366" s="658"/>
      <c r="AA366" s="658"/>
      <c r="AB366" s="658"/>
      <c r="AC366" s="658"/>
      <c r="AD366" s="658"/>
      <c r="AE366" s="658"/>
      <c r="AF366" s="658"/>
      <c r="AG366" s="658"/>
      <c r="AH366" s="658"/>
      <c r="AI366" s="658"/>
      <c r="AJ366" s="471"/>
      <c r="AK366" s="658"/>
      <c r="AL366" s="658"/>
      <c r="AM366" s="658"/>
      <c r="AN366" s="658"/>
      <c r="AO366" s="658"/>
      <c r="AP366" s="658"/>
      <c r="AQ366" s="658"/>
      <c r="AR366" s="658"/>
      <c r="AS366" s="658"/>
      <c r="AT366" s="658"/>
      <c r="AU366" s="658"/>
      <c r="AV366" s="664"/>
      <c r="AW366" s="664"/>
      <c r="AX366" s="664"/>
      <c r="AY366" s="664"/>
      <c r="AZ366" s="664"/>
      <c r="BA366" s="664"/>
      <c r="BB366" s="658"/>
      <c r="BC366" s="658"/>
      <c r="BD366" s="658"/>
      <c r="BE366" s="658"/>
      <c r="BF366" s="658"/>
      <c r="BG366" s="658"/>
      <c r="BH366" s="658"/>
      <c r="BI366" s="658"/>
      <c r="BJ366" s="658"/>
      <c r="BK366" s="658"/>
      <c r="BL366" s="658"/>
      <c r="BM366" s="658"/>
      <c r="BN366" s="658"/>
      <c r="BO366" s="658"/>
    </row>
    <row r="367" spans="2:67" s="255" customFormat="1" ht="15" customHeight="1">
      <c r="B367" s="1252"/>
      <c r="C367" s="262" t="s">
        <v>495</v>
      </c>
      <c r="D367" s="402"/>
      <c r="E367" s="660"/>
      <c r="F367" s="658"/>
      <c r="G367" s="658"/>
      <c r="H367" s="700"/>
      <c r="I367" s="700"/>
      <c r="J367" s="700"/>
      <c r="K367" s="658"/>
      <c r="L367" s="658"/>
      <c r="M367" s="658"/>
      <c r="N367" s="658"/>
      <c r="O367" s="658"/>
      <c r="P367" s="658"/>
      <c r="Q367" s="658"/>
      <c r="R367" s="658"/>
      <c r="S367" s="658"/>
      <c r="T367" s="658"/>
      <c r="U367" s="658"/>
      <c r="V367" s="658"/>
      <c r="W367" s="658"/>
      <c r="X367" s="658"/>
      <c r="Y367" s="658"/>
      <c r="Z367" s="658"/>
      <c r="AA367" s="658"/>
      <c r="AB367" s="658"/>
      <c r="AC367" s="658"/>
      <c r="AD367" s="658"/>
      <c r="AE367" s="658"/>
      <c r="AF367" s="658"/>
      <c r="AG367" s="658"/>
      <c r="AH367" s="658"/>
      <c r="AI367" s="658"/>
      <c r="AJ367" s="471"/>
      <c r="AK367" s="658"/>
      <c r="AL367" s="658"/>
      <c r="AM367" s="658"/>
      <c r="AN367" s="658"/>
      <c r="AO367" s="658"/>
      <c r="AP367" s="658"/>
      <c r="AQ367" s="658"/>
      <c r="AR367" s="658"/>
      <c r="AS367" s="658"/>
      <c r="AT367" s="658"/>
      <c r="AU367" s="658"/>
      <c r="AV367" s="664"/>
      <c r="AW367" s="664"/>
      <c r="AX367" s="664"/>
      <c r="AY367" s="664"/>
      <c r="AZ367" s="664"/>
      <c r="BA367" s="664"/>
      <c r="BB367" s="658"/>
      <c r="BC367" s="658"/>
      <c r="BD367" s="658"/>
      <c r="BE367" s="658"/>
      <c r="BF367" s="658"/>
      <c r="BG367" s="658"/>
      <c r="BH367" s="658"/>
      <c r="BI367" s="658"/>
      <c r="BJ367" s="658"/>
      <c r="BK367" s="658"/>
      <c r="BL367" s="658"/>
      <c r="BM367" s="658"/>
      <c r="BN367" s="658"/>
      <c r="BO367" s="658"/>
    </row>
    <row r="368" spans="2:67" s="255" customFormat="1" ht="15" customHeight="1">
      <c r="B368" s="1252"/>
      <c r="C368" s="262" t="s">
        <v>496</v>
      </c>
      <c r="D368" s="402"/>
      <c r="E368" s="660"/>
      <c r="F368" s="658"/>
      <c r="G368" s="658"/>
      <c r="H368" s="700"/>
      <c r="I368" s="700"/>
      <c r="J368" s="700"/>
      <c r="K368" s="658"/>
      <c r="L368" s="658"/>
      <c r="M368" s="658"/>
      <c r="N368" s="658"/>
      <c r="O368" s="658"/>
      <c r="P368" s="658"/>
      <c r="Q368" s="658"/>
      <c r="R368" s="658"/>
      <c r="S368" s="658"/>
      <c r="T368" s="658"/>
      <c r="U368" s="658"/>
      <c r="V368" s="658"/>
      <c r="W368" s="658"/>
      <c r="X368" s="658"/>
      <c r="Y368" s="658"/>
      <c r="Z368" s="658"/>
      <c r="AA368" s="658"/>
      <c r="AB368" s="658"/>
      <c r="AC368" s="658"/>
      <c r="AD368" s="658"/>
      <c r="AE368" s="658"/>
      <c r="AF368" s="658"/>
      <c r="AG368" s="658"/>
      <c r="AH368" s="658"/>
      <c r="AI368" s="658"/>
      <c r="AJ368" s="471"/>
      <c r="AK368" s="658"/>
      <c r="AL368" s="658"/>
      <c r="AM368" s="658"/>
      <c r="AN368" s="658"/>
      <c r="AO368" s="658"/>
      <c r="AP368" s="658"/>
      <c r="AQ368" s="658"/>
      <c r="AR368" s="658"/>
      <c r="AS368" s="658"/>
      <c r="AT368" s="658"/>
      <c r="AU368" s="658"/>
      <c r="AV368" s="664"/>
      <c r="AW368" s="664"/>
      <c r="AX368" s="664"/>
      <c r="AY368" s="664"/>
      <c r="AZ368" s="664"/>
      <c r="BA368" s="664"/>
      <c r="BB368" s="658"/>
      <c r="BC368" s="658"/>
      <c r="BD368" s="658"/>
      <c r="BE368" s="658"/>
      <c r="BF368" s="658"/>
      <c r="BG368" s="658"/>
      <c r="BH368" s="658"/>
      <c r="BI368" s="658"/>
      <c r="BJ368" s="658"/>
      <c r="BK368" s="658"/>
      <c r="BL368" s="658"/>
      <c r="BM368" s="658"/>
      <c r="BN368" s="658"/>
      <c r="BO368" s="658"/>
    </row>
    <row r="369" spans="2:67" s="255" customFormat="1" ht="15" customHeight="1">
      <c r="B369" s="1252"/>
      <c r="C369" s="262" t="s">
        <v>497</v>
      </c>
      <c r="D369" s="402"/>
      <c r="E369" s="660"/>
      <c r="F369" s="658"/>
      <c r="G369" s="658"/>
      <c r="H369" s="700"/>
      <c r="I369" s="700"/>
      <c r="J369" s="700"/>
      <c r="K369" s="658"/>
      <c r="L369" s="658"/>
      <c r="M369" s="658"/>
      <c r="N369" s="658"/>
      <c r="O369" s="658"/>
      <c r="P369" s="658"/>
      <c r="Q369" s="658"/>
      <c r="R369" s="658"/>
      <c r="S369" s="658"/>
      <c r="T369" s="658"/>
      <c r="U369" s="658"/>
      <c r="V369" s="658"/>
      <c r="W369" s="658"/>
      <c r="X369" s="658"/>
      <c r="Y369" s="658"/>
      <c r="Z369" s="658"/>
      <c r="AA369" s="658"/>
      <c r="AB369" s="658"/>
      <c r="AC369" s="658"/>
      <c r="AD369" s="658"/>
      <c r="AE369" s="658"/>
      <c r="AF369" s="658"/>
      <c r="AG369" s="658"/>
      <c r="AH369" s="658"/>
      <c r="AI369" s="658"/>
      <c r="AJ369" s="471"/>
      <c r="AK369" s="658"/>
      <c r="AL369" s="658"/>
      <c r="AM369" s="658"/>
      <c r="AN369" s="658"/>
      <c r="AO369" s="658"/>
      <c r="AP369" s="658"/>
      <c r="AQ369" s="658"/>
      <c r="AR369" s="658"/>
      <c r="AS369" s="658"/>
      <c r="AT369" s="658"/>
      <c r="AU369" s="658"/>
      <c r="AV369" s="664"/>
      <c r="AW369" s="664"/>
      <c r="AX369" s="664"/>
      <c r="AY369" s="664"/>
      <c r="AZ369" s="664"/>
      <c r="BA369" s="664"/>
      <c r="BB369" s="658"/>
      <c r="BC369" s="658"/>
      <c r="BD369" s="658"/>
      <c r="BE369" s="658"/>
      <c r="BF369" s="658"/>
      <c r="BG369" s="658"/>
      <c r="BH369" s="658"/>
      <c r="BI369" s="658"/>
      <c r="BJ369" s="658"/>
      <c r="BK369" s="658"/>
      <c r="BL369" s="658"/>
      <c r="BM369" s="658"/>
      <c r="BN369" s="658"/>
      <c r="BO369" s="658"/>
    </row>
    <row r="370" spans="2:67" s="255" customFormat="1" ht="15" customHeight="1">
      <c r="B370" s="1253"/>
      <c r="C370" s="338" t="s">
        <v>527</v>
      </c>
      <c r="D370" s="402"/>
      <c r="E370" s="661"/>
      <c r="F370" s="662"/>
      <c r="G370" s="662"/>
      <c r="H370" s="908"/>
      <c r="I370" s="908"/>
      <c r="J370" s="908"/>
      <c r="K370" s="662"/>
      <c r="L370" s="662"/>
      <c r="M370" s="662"/>
      <c r="N370" s="662"/>
      <c r="O370" s="662"/>
      <c r="P370" s="662"/>
      <c r="Q370" s="662"/>
      <c r="R370" s="662"/>
      <c r="S370" s="662"/>
      <c r="T370" s="662"/>
      <c r="U370" s="662"/>
      <c r="V370" s="662"/>
      <c r="W370" s="662"/>
      <c r="X370" s="662"/>
      <c r="Y370" s="662"/>
      <c r="Z370" s="662"/>
      <c r="AA370" s="662"/>
      <c r="AB370" s="662"/>
      <c r="AC370" s="662"/>
      <c r="AD370" s="662"/>
      <c r="AE370" s="662"/>
      <c r="AF370" s="662"/>
      <c r="AG370" s="662"/>
      <c r="AH370" s="662"/>
      <c r="AI370" s="662"/>
      <c r="AJ370" s="471"/>
      <c r="AK370" s="663"/>
      <c r="AL370" s="662"/>
      <c r="AM370" s="662"/>
      <c r="AN370" s="662"/>
      <c r="AO370" s="662"/>
      <c r="AP370" s="662"/>
      <c r="AQ370" s="662"/>
      <c r="AR370" s="662"/>
      <c r="AS370" s="662"/>
      <c r="AT370" s="662"/>
      <c r="AU370" s="662"/>
      <c r="AV370" s="662"/>
      <c r="AW370" s="662"/>
      <c r="AX370" s="662"/>
      <c r="AY370" s="662"/>
      <c r="AZ370" s="662"/>
      <c r="BA370" s="662"/>
      <c r="BB370" s="662"/>
      <c r="BC370" s="662"/>
      <c r="BD370" s="662"/>
      <c r="BE370" s="662"/>
      <c r="BF370" s="662"/>
      <c r="BG370" s="662"/>
      <c r="BH370" s="662"/>
      <c r="BI370" s="662"/>
      <c r="BJ370" s="662"/>
      <c r="BK370" s="662"/>
      <c r="BL370" s="662"/>
      <c r="BM370" s="662"/>
      <c r="BN370" s="665"/>
      <c r="BO370" s="662"/>
    </row>
    <row r="371" spans="2:67" s="255" customFormat="1" ht="15" customHeight="1">
      <c r="B371" s="1252" t="s">
        <v>29</v>
      </c>
      <c r="C371" s="262" t="s">
        <v>488</v>
      </c>
      <c r="D371" s="402"/>
      <c r="E371" s="481">
        <v>2503640236.6100001</v>
      </c>
      <c r="F371" s="281"/>
      <c r="G371" s="281">
        <v>0</v>
      </c>
      <c r="H371" s="281"/>
      <c r="I371" s="909">
        <v>-5.7948748657453402E-3</v>
      </c>
      <c r="J371" s="909"/>
      <c r="K371" s="281"/>
      <c r="L371" s="281"/>
      <c r="M371" s="281">
        <v>1.65227605808142E-2</v>
      </c>
      <c r="N371" s="281">
        <v>1.0727885715068801E-2</v>
      </c>
      <c r="O371" s="281"/>
      <c r="P371" s="281">
        <v>-1.5107597727864699E-2</v>
      </c>
      <c r="Q371" s="281"/>
      <c r="R371" s="281"/>
      <c r="S371" s="281"/>
      <c r="T371" s="281"/>
      <c r="U371" s="281"/>
      <c r="V371" s="281">
        <v>6.6897851516711402E-3</v>
      </c>
      <c r="W371" s="281">
        <v>2.3100731388752101E-3</v>
      </c>
      <c r="X371" s="281"/>
      <c r="Y371" s="281"/>
      <c r="Z371" s="281"/>
      <c r="AA371" s="281"/>
      <c r="AB371" s="281"/>
      <c r="AC371" s="281"/>
      <c r="AD371" s="281"/>
      <c r="AE371" s="281">
        <v>0.214783121395315</v>
      </c>
      <c r="AF371" s="281">
        <v>0.19370646042047401</v>
      </c>
      <c r="AG371" s="282"/>
      <c r="AH371" s="282"/>
      <c r="AI371" s="281">
        <v>0.41079965495466297</v>
      </c>
      <c r="AJ371" s="482"/>
      <c r="AK371" s="486">
        <v>2464317730.8499999</v>
      </c>
      <c r="AL371" s="281">
        <v>0</v>
      </c>
      <c r="AM371" s="281"/>
      <c r="AN371" s="281"/>
      <c r="AO371" s="281">
        <v>-1.06160989520521E-2</v>
      </c>
      <c r="AP371" s="281">
        <v>5.8043888395293397E-2</v>
      </c>
      <c r="AQ371" s="281"/>
      <c r="AR371" s="281"/>
      <c r="AS371" s="281">
        <v>7.4867193170891494E-2</v>
      </c>
      <c r="AT371" s="281">
        <v>6.4251094218839497E-2</v>
      </c>
      <c r="AU371" s="281"/>
      <c r="AV371" s="281">
        <v>-1.9529907421231601E-2</v>
      </c>
      <c r="AW371" s="281"/>
      <c r="AX371" s="281"/>
      <c r="AY371" s="281"/>
      <c r="AZ371" s="281"/>
      <c r="BA371" s="281"/>
      <c r="BB371" s="281">
        <v>7.26021755880838E-3</v>
      </c>
      <c r="BC371" s="281">
        <v>5.1981404356416398E-2</v>
      </c>
      <c r="BD371" s="281"/>
      <c r="BE371" s="281"/>
      <c r="BF371" s="281"/>
      <c r="BG371" s="281"/>
      <c r="BH371" s="281"/>
      <c r="BI371" s="281"/>
      <c r="BJ371" s="281"/>
      <c r="BK371" s="281">
        <v>0.21626441800837701</v>
      </c>
      <c r="BL371" s="281">
        <v>0.19506786598666101</v>
      </c>
      <c r="BM371" s="282"/>
      <c r="BN371" s="282"/>
      <c r="BO371" s="281">
        <v>0.46331368835145398</v>
      </c>
    </row>
    <row r="372" spans="2:67" s="255" customFormat="1" ht="15" customHeight="1">
      <c r="B372" s="1257" t="s">
        <v>29</v>
      </c>
      <c r="C372" s="262" t="s">
        <v>489</v>
      </c>
      <c r="D372" s="402"/>
      <c r="E372" s="481">
        <v>4199572887.5599999</v>
      </c>
      <c r="F372" s="281"/>
      <c r="G372" s="281">
        <v>-2.5526424441292301E-4</v>
      </c>
      <c r="H372" s="281"/>
      <c r="I372" s="909">
        <v>-5.5984668606764596E-3</v>
      </c>
      <c r="J372" s="909"/>
      <c r="K372" s="281"/>
      <c r="L372" s="281"/>
      <c r="M372" s="281">
        <v>1.4435735007619599E-2</v>
      </c>
      <c r="N372" s="281">
        <v>8.5820039025303902E-3</v>
      </c>
      <c r="O372" s="281"/>
      <c r="P372" s="281">
        <v>-1.7706854711409599E-2</v>
      </c>
      <c r="Q372" s="281"/>
      <c r="R372" s="281"/>
      <c r="S372" s="281"/>
      <c r="T372" s="281"/>
      <c r="U372" s="281"/>
      <c r="V372" s="281">
        <v>4.3931120720991203E-3</v>
      </c>
      <c r="W372" s="281">
        <v>-4.73173873678034E-3</v>
      </c>
      <c r="X372" s="281"/>
      <c r="Y372" s="281"/>
      <c r="Z372" s="281"/>
      <c r="AA372" s="281"/>
      <c r="AB372" s="281"/>
      <c r="AC372" s="281"/>
      <c r="AD372" s="281"/>
      <c r="AE372" s="281">
        <v>0.12217518618854301</v>
      </c>
      <c r="AF372" s="281">
        <v>0.15012967735066901</v>
      </c>
      <c r="AG372" s="282"/>
      <c r="AH372" s="282"/>
      <c r="AI372" s="281">
        <v>0.26757312480243201</v>
      </c>
      <c r="AJ372" s="482"/>
      <c r="AK372" s="486">
        <v>4154617695.9899998</v>
      </c>
      <c r="AL372" s="281">
        <v>-2.5802634043432798E-4</v>
      </c>
      <c r="AM372" s="281"/>
      <c r="AN372" s="281"/>
      <c r="AO372" s="281">
        <v>-1.02269419761558E-2</v>
      </c>
      <c r="AP372" s="281">
        <v>1.7003574025158601E-2</v>
      </c>
      <c r="AQ372" s="281"/>
      <c r="AR372" s="281"/>
      <c r="AS372" s="281">
        <v>3.0748682571516101E-2</v>
      </c>
      <c r="AT372" s="281">
        <v>2.0263714254925801E-2</v>
      </c>
      <c r="AU372" s="281"/>
      <c r="AV372" s="281">
        <v>-1.9245982853531001E-2</v>
      </c>
      <c r="AW372" s="281"/>
      <c r="AX372" s="281"/>
      <c r="AY372" s="281"/>
      <c r="AZ372" s="281"/>
      <c r="BA372" s="281"/>
      <c r="BB372" s="281">
        <v>4.89201381383827E-3</v>
      </c>
      <c r="BC372" s="281">
        <v>5.9097452152330199E-3</v>
      </c>
      <c r="BD372" s="281"/>
      <c r="BE372" s="281"/>
      <c r="BF372" s="281"/>
      <c r="BG372" s="281"/>
      <c r="BH372" s="281"/>
      <c r="BI372" s="281"/>
      <c r="BJ372" s="281"/>
      <c r="BK372" s="281">
        <v>0.12345439795942</v>
      </c>
      <c r="BL372" s="281">
        <v>0.15113186107979101</v>
      </c>
      <c r="BM372" s="282"/>
      <c r="BN372" s="282"/>
      <c r="BO372" s="281">
        <v>0.28049600425444399</v>
      </c>
    </row>
    <row r="373" spans="2:67" s="255" customFormat="1" ht="15" customHeight="1">
      <c r="B373" s="1257" t="s">
        <v>29</v>
      </c>
      <c r="C373" s="262" t="s">
        <v>490</v>
      </c>
      <c r="D373" s="402"/>
      <c r="E373" s="481">
        <v>5539978653.4700003</v>
      </c>
      <c r="F373" s="281"/>
      <c r="G373" s="281">
        <v>-1.1100662483867301E-3</v>
      </c>
      <c r="H373" s="281"/>
      <c r="I373" s="909">
        <v>-5.4516218850559801E-3</v>
      </c>
      <c r="J373" s="909"/>
      <c r="K373" s="281"/>
      <c r="L373" s="281"/>
      <c r="M373" s="281">
        <v>6.4439116597750099E-3</v>
      </c>
      <c r="N373" s="281">
        <v>-1.17776473667841E-4</v>
      </c>
      <c r="O373" s="281"/>
      <c r="P373" s="281">
        <v>-2.7552447259772898E-2</v>
      </c>
      <c r="Q373" s="281"/>
      <c r="R373" s="281"/>
      <c r="S373" s="281"/>
      <c r="T373" s="281"/>
      <c r="U373" s="281"/>
      <c r="V373" s="281">
        <v>5.54745638428594E-3</v>
      </c>
      <c r="W373" s="281">
        <v>-2.2122767349154599E-2</v>
      </c>
      <c r="X373" s="281"/>
      <c r="Y373" s="281"/>
      <c r="Z373" s="281"/>
      <c r="AA373" s="281"/>
      <c r="AB373" s="281"/>
      <c r="AC373" s="281"/>
      <c r="AD373" s="281"/>
      <c r="AE373" s="281">
        <v>9.2485297436854894E-2</v>
      </c>
      <c r="AF373" s="281">
        <v>0.10392214810961201</v>
      </c>
      <c r="AG373" s="282"/>
      <c r="AH373" s="282"/>
      <c r="AI373" s="281">
        <v>0.174284678197313</v>
      </c>
      <c r="AJ373" s="482"/>
      <c r="AK373" s="486">
        <v>5478106280.1599998</v>
      </c>
      <c r="AL373" s="281">
        <v>-1.12260387175628E-3</v>
      </c>
      <c r="AM373" s="281"/>
      <c r="AN373" s="281"/>
      <c r="AO373" s="281">
        <v>-1.17524748275091E-2</v>
      </c>
      <c r="AP373" s="281">
        <v>1.1796845879761301E-2</v>
      </c>
      <c r="AQ373" s="281"/>
      <c r="AR373" s="281"/>
      <c r="AS373" s="281">
        <v>1.88993141343319E-2</v>
      </c>
      <c r="AT373" s="281">
        <v>6.0242354350665802E-3</v>
      </c>
      <c r="AU373" s="281"/>
      <c r="AV373" s="281">
        <v>-2.8189468873446099E-2</v>
      </c>
      <c r="AW373" s="281"/>
      <c r="AX373" s="281"/>
      <c r="AY373" s="281"/>
      <c r="AZ373" s="281"/>
      <c r="BA373" s="281"/>
      <c r="BB373" s="281">
        <v>5.83993408011529E-3</v>
      </c>
      <c r="BC373" s="281">
        <v>-1.6325299358264302E-2</v>
      </c>
      <c r="BD373" s="281"/>
      <c r="BE373" s="281"/>
      <c r="BF373" s="281"/>
      <c r="BG373" s="281"/>
      <c r="BH373" s="281"/>
      <c r="BI373" s="281"/>
      <c r="BJ373" s="281"/>
      <c r="BK373" s="281">
        <v>9.2882871389844399E-2</v>
      </c>
      <c r="BL373" s="281">
        <v>0.105379507677814</v>
      </c>
      <c r="BM373" s="282"/>
      <c r="BN373" s="282"/>
      <c r="BO373" s="281">
        <v>0.18193707970939399</v>
      </c>
    </row>
    <row r="374" spans="2:67" s="255" customFormat="1" ht="15" customHeight="1">
      <c r="B374" s="1257" t="s">
        <v>29</v>
      </c>
      <c r="C374" s="262" t="s">
        <v>491</v>
      </c>
      <c r="D374" s="402"/>
      <c r="E374" s="481">
        <v>6735130255.3800001</v>
      </c>
      <c r="F374" s="281"/>
      <c r="G374" s="281">
        <v>-3.0609577867528299E-4</v>
      </c>
      <c r="H374" s="281"/>
      <c r="I374" s="909">
        <v>-7.24887157468129E-3</v>
      </c>
      <c r="J374" s="909"/>
      <c r="K374" s="281"/>
      <c r="L374" s="281"/>
      <c r="M374" s="281">
        <v>1.9884717610772298E-3</v>
      </c>
      <c r="N374" s="281">
        <v>-5.5664955922794003E-3</v>
      </c>
      <c r="O374" s="281"/>
      <c r="P374" s="281">
        <v>-2.6531877596169502E-2</v>
      </c>
      <c r="Q374" s="281"/>
      <c r="R374" s="281"/>
      <c r="S374" s="281"/>
      <c r="T374" s="281"/>
      <c r="U374" s="281"/>
      <c r="V374" s="281">
        <v>4.6759156446667897E-3</v>
      </c>
      <c r="W374" s="281">
        <v>-2.7422457543781999E-2</v>
      </c>
      <c r="X374" s="281"/>
      <c r="Y374" s="281"/>
      <c r="Z374" s="281"/>
      <c r="AA374" s="281"/>
      <c r="AB374" s="281"/>
      <c r="AC374" s="281"/>
      <c r="AD374" s="281"/>
      <c r="AE374" s="281">
        <v>8.2870835255807407E-2</v>
      </c>
      <c r="AF374" s="281">
        <v>8.1135561978699797E-2</v>
      </c>
      <c r="AG374" s="282"/>
      <c r="AH374" s="282"/>
      <c r="AI374" s="281">
        <v>0.13658393969072499</v>
      </c>
      <c r="AJ374" s="482"/>
      <c r="AK374" s="486">
        <v>6692966567.8999996</v>
      </c>
      <c r="AL374" s="281">
        <v>-9.6339940362545997E-5</v>
      </c>
      <c r="AM374" s="281"/>
      <c r="AN374" s="281"/>
      <c r="AO374" s="281">
        <v>-1.4331018202007099E-2</v>
      </c>
      <c r="AP374" s="281">
        <v>1.45574049371907E-2</v>
      </c>
      <c r="AQ374" s="281"/>
      <c r="AR374" s="281"/>
      <c r="AS374" s="281">
        <v>1.65753664798012E-2</v>
      </c>
      <c r="AT374" s="281">
        <v>2.1480083374314498E-3</v>
      </c>
      <c r="AU374" s="281"/>
      <c r="AV374" s="281">
        <v>-2.80194745465225E-2</v>
      </c>
      <c r="AW374" s="281"/>
      <c r="AX374" s="281"/>
      <c r="AY374" s="281"/>
      <c r="AZ374" s="281"/>
      <c r="BA374" s="281"/>
      <c r="BB374" s="281">
        <v>4.7909057806725204E-3</v>
      </c>
      <c r="BC374" s="281">
        <v>-2.10805604284184E-2</v>
      </c>
      <c r="BD374" s="281"/>
      <c r="BE374" s="281"/>
      <c r="BF374" s="281"/>
      <c r="BG374" s="281"/>
      <c r="BH374" s="281"/>
      <c r="BI374" s="281"/>
      <c r="BJ374" s="281"/>
      <c r="BK374" s="281">
        <v>8.0516010182175995E-2</v>
      </c>
      <c r="BL374" s="281">
        <v>7.7756781570670397E-2</v>
      </c>
      <c r="BM374" s="282"/>
      <c r="BN374" s="282"/>
      <c r="BO374" s="281">
        <v>0.13719223132442801</v>
      </c>
    </row>
    <row r="375" spans="2:67" s="255" customFormat="1" ht="15" customHeight="1">
      <c r="B375" s="1257" t="s">
        <v>29</v>
      </c>
      <c r="C375" s="262" t="s">
        <v>492</v>
      </c>
      <c r="D375" s="402"/>
      <c r="E375" s="481">
        <v>8255104841.0600004</v>
      </c>
      <c r="F375" s="281"/>
      <c r="G375" s="281">
        <v>-1.43006997697732E-3</v>
      </c>
      <c r="H375" s="281"/>
      <c r="I375" s="909">
        <v>-6.7053458345772299E-3</v>
      </c>
      <c r="J375" s="909"/>
      <c r="K375" s="281"/>
      <c r="L375" s="281"/>
      <c r="M375" s="281">
        <v>1.7776738445535801E-3</v>
      </c>
      <c r="N375" s="281">
        <v>-6.3577419670010097E-3</v>
      </c>
      <c r="O375" s="281"/>
      <c r="P375" s="281">
        <v>-3.2626879357163401E-2</v>
      </c>
      <c r="Q375" s="281"/>
      <c r="R375" s="281"/>
      <c r="S375" s="281"/>
      <c r="T375" s="281"/>
      <c r="U375" s="281"/>
      <c r="V375" s="281">
        <v>5.0517840503458804E-3</v>
      </c>
      <c r="W375" s="281">
        <v>-3.3932837273818503E-2</v>
      </c>
      <c r="X375" s="281"/>
      <c r="Y375" s="281"/>
      <c r="Z375" s="281"/>
      <c r="AA375" s="281"/>
      <c r="AB375" s="281"/>
      <c r="AC375" s="281"/>
      <c r="AD375" s="281"/>
      <c r="AE375" s="281">
        <v>6.7083739162892495E-2</v>
      </c>
      <c r="AF375" s="281">
        <v>5.9992858989106099E-2</v>
      </c>
      <c r="AG375" s="282"/>
      <c r="AH375" s="282"/>
      <c r="AI375" s="281">
        <v>9.3143760878180007E-2</v>
      </c>
      <c r="AJ375" s="482"/>
      <c r="AK375" s="486">
        <v>8198496373.8000002</v>
      </c>
      <c r="AL375" s="281">
        <v>-1.61275579413003E-3</v>
      </c>
      <c r="AM375" s="281"/>
      <c r="AN375" s="281"/>
      <c r="AO375" s="281">
        <v>-1.1761268020822099E-2</v>
      </c>
      <c r="AP375" s="281">
        <v>1.50593152062071E-2</v>
      </c>
      <c r="AQ375" s="281"/>
      <c r="AR375" s="281"/>
      <c r="AS375" s="281">
        <v>1.6868655311229799E-2</v>
      </c>
      <c r="AT375" s="281">
        <v>3.4946314962776E-3</v>
      </c>
      <c r="AU375" s="281"/>
      <c r="AV375" s="281">
        <v>-3.30696152902408E-2</v>
      </c>
      <c r="AW375" s="281"/>
      <c r="AX375" s="281"/>
      <c r="AY375" s="281"/>
      <c r="AZ375" s="281"/>
      <c r="BA375" s="281"/>
      <c r="BB375" s="281">
        <v>5.20865550498586E-3</v>
      </c>
      <c r="BC375" s="281">
        <v>-2.4366328288977199E-2</v>
      </c>
      <c r="BD375" s="281"/>
      <c r="BE375" s="281"/>
      <c r="BF375" s="281"/>
      <c r="BG375" s="281"/>
      <c r="BH375" s="281"/>
      <c r="BI375" s="281"/>
      <c r="BJ375" s="281"/>
      <c r="BK375" s="281">
        <v>7.0437875485982099E-2</v>
      </c>
      <c r="BL375" s="281">
        <v>6.7398079805930003E-2</v>
      </c>
      <c r="BM375" s="282"/>
      <c r="BN375" s="282"/>
      <c r="BO375" s="281">
        <v>0.113469627002935</v>
      </c>
    </row>
    <row r="376" spans="2:67" s="255" customFormat="1" ht="15" customHeight="1">
      <c r="B376" s="1257" t="s">
        <v>29</v>
      </c>
      <c r="C376" s="262" t="s">
        <v>493</v>
      </c>
      <c r="D376" s="402"/>
      <c r="E376" s="481">
        <v>10314273608.43</v>
      </c>
      <c r="F376" s="281"/>
      <c r="G376" s="281">
        <v>-1.7439246119376501E-3</v>
      </c>
      <c r="H376" s="281"/>
      <c r="I376" s="909">
        <v>-8.7761649900402992E-3</v>
      </c>
      <c r="J376" s="909"/>
      <c r="K376" s="281"/>
      <c r="L376" s="281"/>
      <c r="M376" s="281">
        <v>1.92690593584372E-3</v>
      </c>
      <c r="N376" s="281">
        <v>-8.5931836661342596E-3</v>
      </c>
      <c r="O376" s="281"/>
      <c r="P376" s="281">
        <v>-4.18378799615425E-2</v>
      </c>
      <c r="Q376" s="281"/>
      <c r="R376" s="281"/>
      <c r="S376" s="281"/>
      <c r="T376" s="281"/>
      <c r="U376" s="281"/>
      <c r="V376" s="281">
        <v>5.3764874159122804E-3</v>
      </c>
      <c r="W376" s="281">
        <v>-4.5054576211764501E-2</v>
      </c>
      <c r="X376" s="281"/>
      <c r="Y376" s="281"/>
      <c r="Z376" s="281"/>
      <c r="AA376" s="281"/>
      <c r="AB376" s="281"/>
      <c r="AC376" s="281"/>
      <c r="AD376" s="281"/>
      <c r="AE376" s="281">
        <v>4.4975275653038597E-2</v>
      </c>
      <c r="AF376" s="281">
        <v>5.8887899116189302E-2</v>
      </c>
      <c r="AG376" s="282"/>
      <c r="AH376" s="282"/>
      <c r="AI376" s="281">
        <v>5.8808598557463301E-2</v>
      </c>
      <c r="AJ376" s="482"/>
      <c r="AK376" s="486">
        <v>10132058616.34</v>
      </c>
      <c r="AL376" s="281">
        <v>-1.7885421616862E-3</v>
      </c>
      <c r="AM376" s="281"/>
      <c r="AN376" s="281"/>
      <c r="AO376" s="281">
        <v>-1.46381721658037E-2</v>
      </c>
      <c r="AP376" s="281">
        <v>1.4204890331752699E-2</v>
      </c>
      <c r="AQ376" s="281"/>
      <c r="AR376" s="281"/>
      <c r="AS376" s="281">
        <v>1.6198365041564099E-2</v>
      </c>
      <c r="AT376" s="281">
        <v>-2.2834928592585499E-4</v>
      </c>
      <c r="AU376" s="281"/>
      <c r="AV376" s="281">
        <v>-4.2122904139314001E-2</v>
      </c>
      <c r="AW376" s="281"/>
      <c r="AX376" s="281"/>
      <c r="AY376" s="281"/>
      <c r="AZ376" s="281"/>
      <c r="BA376" s="281"/>
      <c r="BB376" s="281">
        <v>5.1974483758980301E-3</v>
      </c>
      <c r="BC376" s="281">
        <v>-3.7153805049341702E-2</v>
      </c>
      <c r="BD376" s="281"/>
      <c r="BE376" s="281"/>
      <c r="BF376" s="281"/>
      <c r="BG376" s="281"/>
      <c r="BH376" s="281"/>
      <c r="BI376" s="281"/>
      <c r="BJ376" s="281"/>
      <c r="BK376" s="281">
        <v>4.1745125279662801E-2</v>
      </c>
      <c r="BL376" s="281">
        <v>5.9585765240873001E-2</v>
      </c>
      <c r="BM376" s="282"/>
      <c r="BN376" s="282"/>
      <c r="BO376" s="281">
        <v>6.4177085471194106E-2</v>
      </c>
    </row>
    <row r="377" spans="2:67" s="255" customFormat="1" ht="15" customHeight="1">
      <c r="B377" s="1257" t="s">
        <v>29</v>
      </c>
      <c r="C377" s="262" t="s">
        <v>494</v>
      </c>
      <c r="D377" s="402"/>
      <c r="E377" s="481">
        <v>12702343514.940001</v>
      </c>
      <c r="F377" s="281"/>
      <c r="G377" s="281">
        <v>-7.66547636154524E-3</v>
      </c>
      <c r="H377" s="281"/>
      <c r="I377" s="909">
        <v>-8.8121141479402601E-3</v>
      </c>
      <c r="J377" s="909"/>
      <c r="K377" s="281"/>
      <c r="L377" s="281"/>
      <c r="M377" s="281">
        <v>2.6892301770789699E-3</v>
      </c>
      <c r="N377" s="281">
        <v>-1.37883603324066E-2</v>
      </c>
      <c r="O377" s="281"/>
      <c r="P377" s="281">
        <v>-4.0482012610916898E-2</v>
      </c>
      <c r="Q377" s="281"/>
      <c r="R377" s="281"/>
      <c r="S377" s="281"/>
      <c r="T377" s="281"/>
      <c r="U377" s="281"/>
      <c r="V377" s="281">
        <v>4.9607154487584801E-3</v>
      </c>
      <c r="W377" s="281">
        <v>-4.9309657494565E-2</v>
      </c>
      <c r="X377" s="281"/>
      <c r="Y377" s="281"/>
      <c r="Z377" s="281"/>
      <c r="AA377" s="281"/>
      <c r="AB377" s="281"/>
      <c r="AC377" s="281"/>
      <c r="AD377" s="281"/>
      <c r="AE377" s="281">
        <v>4.0059872518130701E-2</v>
      </c>
      <c r="AF377" s="281">
        <v>4.8155522536495403E-2</v>
      </c>
      <c r="AG377" s="282"/>
      <c r="AH377" s="282"/>
      <c r="AI377" s="281">
        <v>3.8905737560061202E-2</v>
      </c>
      <c r="AJ377" s="482"/>
      <c r="AK377" s="486">
        <v>12515150352.620001</v>
      </c>
      <c r="AL377" s="281">
        <v>-7.43125863050699E-3</v>
      </c>
      <c r="AM377" s="281"/>
      <c r="AN377" s="281"/>
      <c r="AO377" s="281">
        <v>-1.4101730082136299E-2</v>
      </c>
      <c r="AP377" s="281">
        <v>9.3345636854888798E-3</v>
      </c>
      <c r="AQ377" s="281"/>
      <c r="AR377" s="281"/>
      <c r="AS377" s="281">
        <v>1.0858668830259001E-2</v>
      </c>
      <c r="AT377" s="281">
        <v>-1.06743198823842E-2</v>
      </c>
      <c r="AU377" s="281"/>
      <c r="AV377" s="281">
        <v>-4.0312910292314597E-2</v>
      </c>
      <c r="AW377" s="281"/>
      <c r="AX377" s="281"/>
      <c r="AY377" s="281"/>
      <c r="AZ377" s="281"/>
      <c r="BA377" s="281"/>
      <c r="BB377" s="281">
        <v>5.0030050503462103E-3</v>
      </c>
      <c r="BC377" s="281">
        <v>-4.5984225124352698E-2</v>
      </c>
      <c r="BD377" s="281"/>
      <c r="BE377" s="281"/>
      <c r="BF377" s="281"/>
      <c r="BG377" s="281"/>
      <c r="BH377" s="281"/>
      <c r="BI377" s="281"/>
      <c r="BJ377" s="281"/>
      <c r="BK377" s="281">
        <v>4.4176325394625203E-2</v>
      </c>
      <c r="BL377" s="281">
        <v>4.7817166409408703E-2</v>
      </c>
      <c r="BM377" s="282"/>
      <c r="BN377" s="282"/>
      <c r="BO377" s="281">
        <v>4.60092666796812E-2</v>
      </c>
    </row>
    <row r="378" spans="2:67" s="255" customFormat="1" ht="15" customHeight="1">
      <c r="B378" s="1257" t="s">
        <v>29</v>
      </c>
      <c r="C378" s="262" t="s">
        <v>495</v>
      </c>
      <c r="D378" s="402"/>
      <c r="E378" s="481">
        <v>16153534836.879999</v>
      </c>
      <c r="F378" s="281"/>
      <c r="G378" s="281">
        <v>-1.52663275735152E-2</v>
      </c>
      <c r="H378" s="281"/>
      <c r="I378" s="909">
        <v>-9.0800400241269896E-3</v>
      </c>
      <c r="J378" s="909"/>
      <c r="K378" s="281"/>
      <c r="L378" s="281"/>
      <c r="M378" s="281">
        <v>1.3736031694648999E-3</v>
      </c>
      <c r="N378" s="281">
        <v>-2.2972764428177299E-2</v>
      </c>
      <c r="O378" s="281"/>
      <c r="P378" s="281">
        <v>-4.2685332606320001E-2</v>
      </c>
      <c r="Q378" s="281"/>
      <c r="R378" s="281"/>
      <c r="S378" s="281"/>
      <c r="T378" s="281"/>
      <c r="U378" s="281"/>
      <c r="V378" s="281">
        <v>4.5036963175331497E-3</v>
      </c>
      <c r="W378" s="281">
        <v>-6.1154400716964201E-2</v>
      </c>
      <c r="X378" s="281"/>
      <c r="Y378" s="281"/>
      <c r="Z378" s="281"/>
      <c r="AA378" s="281"/>
      <c r="AB378" s="281"/>
      <c r="AC378" s="281"/>
      <c r="AD378" s="281"/>
      <c r="AE378" s="281">
        <v>3.1302316812761702E-2</v>
      </c>
      <c r="AF378" s="281">
        <v>3.7834057190051097E-2</v>
      </c>
      <c r="AG378" s="282"/>
      <c r="AH378" s="282"/>
      <c r="AI378" s="281">
        <v>7.9819732858483795E-3</v>
      </c>
      <c r="AJ378" s="482"/>
      <c r="AK378" s="486">
        <v>15970181669.040001</v>
      </c>
      <c r="AL378" s="281">
        <v>-1.6110954382491199E-2</v>
      </c>
      <c r="AM378" s="281"/>
      <c r="AN378" s="281"/>
      <c r="AO378" s="281">
        <v>-1.3459444310311401E-2</v>
      </c>
      <c r="AP378" s="281">
        <v>1.38143016348831E-2</v>
      </c>
      <c r="AQ378" s="281"/>
      <c r="AR378" s="281"/>
      <c r="AS378" s="281">
        <v>1.60283394162157E-2</v>
      </c>
      <c r="AT378" s="281">
        <v>-1.3542059276586801E-2</v>
      </c>
      <c r="AU378" s="281"/>
      <c r="AV378" s="281">
        <v>-4.3120804973372298E-2</v>
      </c>
      <c r="AW378" s="281"/>
      <c r="AX378" s="281"/>
      <c r="AY378" s="281"/>
      <c r="AZ378" s="281"/>
      <c r="BA378" s="281"/>
      <c r="BB378" s="281">
        <v>4.6163018510253203E-3</v>
      </c>
      <c r="BC378" s="281">
        <v>-5.2046562398933897E-2</v>
      </c>
      <c r="BD378" s="281"/>
      <c r="BE378" s="281"/>
      <c r="BF378" s="281"/>
      <c r="BG378" s="281"/>
      <c r="BH378" s="281"/>
      <c r="BI378" s="281"/>
      <c r="BJ378" s="281"/>
      <c r="BK378" s="281">
        <v>3.2794268113762903E-2</v>
      </c>
      <c r="BL378" s="281">
        <v>3.8983157579034797E-2</v>
      </c>
      <c r="BM378" s="282"/>
      <c r="BN378" s="282"/>
      <c r="BO378" s="281">
        <v>1.9730863293864E-2</v>
      </c>
    </row>
    <row r="379" spans="2:67" s="255" customFormat="1" ht="15" customHeight="1">
      <c r="B379" s="1257" t="s">
        <v>29</v>
      </c>
      <c r="C379" s="262" t="s">
        <v>496</v>
      </c>
      <c r="D379" s="402"/>
      <c r="E379" s="481">
        <v>22577461978.790001</v>
      </c>
      <c r="F379" s="281"/>
      <c r="G379" s="281">
        <v>-4.0660322463720901E-2</v>
      </c>
      <c r="H379" s="281"/>
      <c r="I379" s="909">
        <v>-7.4293275199655302E-3</v>
      </c>
      <c r="J379" s="909"/>
      <c r="K379" s="281"/>
      <c r="L379" s="281"/>
      <c r="M379" s="281">
        <v>3.78327842519426E-4</v>
      </c>
      <c r="N379" s="281">
        <v>-4.7711322141167099E-2</v>
      </c>
      <c r="O379" s="281"/>
      <c r="P379" s="281">
        <v>-4.8301725298480397E-2</v>
      </c>
      <c r="Q379" s="281"/>
      <c r="R379" s="281"/>
      <c r="S379" s="281"/>
      <c r="T379" s="281"/>
      <c r="U379" s="281"/>
      <c r="V379" s="281">
        <v>3.6406105507880999E-3</v>
      </c>
      <c r="W379" s="281">
        <v>-9.2372436888859197E-2</v>
      </c>
      <c r="X379" s="281"/>
      <c r="Y379" s="281"/>
      <c r="Z379" s="281"/>
      <c r="AA379" s="281"/>
      <c r="AB379" s="281"/>
      <c r="AC379" s="281"/>
      <c r="AD379" s="281"/>
      <c r="AE379" s="281">
        <v>2.0318404260450201E-2</v>
      </c>
      <c r="AF379" s="281">
        <v>2.6746000388231501E-2</v>
      </c>
      <c r="AG379" s="282"/>
      <c r="AH379" s="282"/>
      <c r="AI379" s="281">
        <v>-4.5308032240177501E-2</v>
      </c>
      <c r="AJ379" s="482"/>
      <c r="AK379" s="486">
        <v>22436587589.639999</v>
      </c>
      <c r="AL379" s="281">
        <v>-4.1271350094145801E-2</v>
      </c>
      <c r="AM379" s="281"/>
      <c r="AN379" s="281"/>
      <c r="AO379" s="281">
        <v>-1.0201612083189E-2</v>
      </c>
      <c r="AP379" s="281">
        <v>9.6721618228702306E-3</v>
      </c>
      <c r="AQ379" s="281"/>
      <c r="AR379" s="281"/>
      <c r="AS379" s="281">
        <v>1.0124614587331099E-2</v>
      </c>
      <c r="AT379" s="281">
        <v>-4.1348347590003699E-2</v>
      </c>
      <c r="AU379" s="281"/>
      <c r="AV379" s="281">
        <v>-4.7822294803949603E-2</v>
      </c>
      <c r="AW379" s="281"/>
      <c r="AX379" s="281"/>
      <c r="AY379" s="281"/>
      <c r="AZ379" s="281"/>
      <c r="BA379" s="281"/>
      <c r="BB379" s="281">
        <v>3.5868286413197501E-3</v>
      </c>
      <c r="BC379" s="281">
        <v>-8.5583813752633603E-2</v>
      </c>
      <c r="BD379" s="281"/>
      <c r="BE379" s="281"/>
      <c r="BF379" s="281"/>
      <c r="BG379" s="281"/>
      <c r="BH379" s="281"/>
      <c r="BI379" s="281"/>
      <c r="BJ379" s="281"/>
      <c r="BK379" s="281">
        <v>1.87952040289192E-2</v>
      </c>
      <c r="BL379" s="281">
        <v>2.6689067713064299E-2</v>
      </c>
      <c r="BM379" s="282"/>
      <c r="BN379" s="282"/>
      <c r="BO379" s="281">
        <v>-4.0099542010650101E-2</v>
      </c>
    </row>
    <row r="380" spans="2:67" s="255" customFormat="1" ht="15" customHeight="1">
      <c r="B380" s="1257" t="s">
        <v>29</v>
      </c>
      <c r="C380" s="262" t="s">
        <v>497</v>
      </c>
      <c r="D380" s="402"/>
      <c r="E380" s="481">
        <v>54880845395.279999</v>
      </c>
      <c r="F380" s="281"/>
      <c r="G380" s="281">
        <v>-7.6832374869951398E-2</v>
      </c>
      <c r="H380" s="281"/>
      <c r="I380" s="909">
        <v>-4.5877985684538002E-3</v>
      </c>
      <c r="J380" s="909"/>
      <c r="K380" s="281"/>
      <c r="L380" s="281"/>
      <c r="M380" s="281">
        <v>4.20859055352425E-4</v>
      </c>
      <c r="N380" s="281">
        <v>-8.0999314383052703E-2</v>
      </c>
      <c r="O380" s="281"/>
      <c r="P380" s="281">
        <v>-3.7570933034652802E-2</v>
      </c>
      <c r="Q380" s="281"/>
      <c r="R380" s="281"/>
      <c r="S380" s="281"/>
      <c r="T380" s="281"/>
      <c r="U380" s="281"/>
      <c r="V380" s="281">
        <v>1.8297373110188299E-3</v>
      </c>
      <c r="W380" s="281">
        <v>-0.116740510106687</v>
      </c>
      <c r="X380" s="281"/>
      <c r="Y380" s="281"/>
      <c r="Z380" s="281"/>
      <c r="AA380" s="281"/>
      <c r="AB380" s="281"/>
      <c r="AC380" s="281"/>
      <c r="AD380" s="281"/>
      <c r="AE380" s="281">
        <v>1.0388788854900501E-2</v>
      </c>
      <c r="AF380" s="281">
        <v>1.1063797476090299E-2</v>
      </c>
      <c r="AG380" s="282"/>
      <c r="AH380" s="282"/>
      <c r="AI380" s="281">
        <v>-9.5287923775695907E-2</v>
      </c>
      <c r="AJ380" s="482"/>
      <c r="AK380" s="486">
        <v>54182925582.470001</v>
      </c>
      <c r="AL380" s="281">
        <v>-7.7555548116979997E-2</v>
      </c>
      <c r="AM380" s="281"/>
      <c r="AN380" s="281"/>
      <c r="AO380" s="281">
        <v>-6.3829636733733902E-3</v>
      </c>
      <c r="AP380" s="281">
        <v>8.1003389069858392E-3</v>
      </c>
      <c r="AQ380" s="281"/>
      <c r="AR380" s="281"/>
      <c r="AS380" s="281">
        <v>8.5252858972504099E-3</v>
      </c>
      <c r="AT380" s="281">
        <v>-7.5413225893102995E-2</v>
      </c>
      <c r="AU380" s="281"/>
      <c r="AV380" s="281">
        <v>-3.8138947706245201E-2</v>
      </c>
      <c r="AW380" s="281"/>
      <c r="AX380" s="281"/>
      <c r="AY380" s="281"/>
      <c r="AZ380" s="281"/>
      <c r="BA380" s="281"/>
      <c r="BB380" s="281">
        <v>1.8180646624565201E-3</v>
      </c>
      <c r="BC380" s="281">
        <v>-0.11173410893689199</v>
      </c>
      <c r="BD380" s="281"/>
      <c r="BE380" s="281"/>
      <c r="BF380" s="281"/>
      <c r="BG380" s="281"/>
      <c r="BH380" s="281"/>
      <c r="BI380" s="281"/>
      <c r="BJ380" s="281"/>
      <c r="BK380" s="281">
        <v>1.0890352110867E-2</v>
      </c>
      <c r="BL380" s="281">
        <v>1.09212102821825E-2</v>
      </c>
      <c r="BM380" s="282"/>
      <c r="BN380" s="282"/>
      <c r="BO380" s="281">
        <v>-8.9922546543842199E-2</v>
      </c>
    </row>
    <row r="381" spans="2:67" s="255" customFormat="1" ht="15" customHeight="1">
      <c r="B381" s="1253" t="s">
        <v>29</v>
      </c>
      <c r="C381" s="338" t="s">
        <v>527</v>
      </c>
      <c r="D381" s="402"/>
      <c r="E381" s="474">
        <v>143861886208.39999</v>
      </c>
      <c r="F381" s="475"/>
      <c r="G381" s="475">
        <v>-3.8354031195983497E-2</v>
      </c>
      <c r="H381" s="475"/>
      <c r="I381" s="910">
        <v>-6.54129739746908E-3</v>
      </c>
      <c r="J381" s="910"/>
      <c r="K381" s="475"/>
      <c r="L381" s="475"/>
      <c r="M381" s="475">
        <v>1.90195680392812E-3</v>
      </c>
      <c r="N381" s="475">
        <v>-4.29933717895244E-2</v>
      </c>
      <c r="O381" s="475"/>
      <c r="P381" s="475">
        <v>-3.8235122622467199E-2</v>
      </c>
      <c r="Q381" s="475"/>
      <c r="R381" s="475"/>
      <c r="S381" s="475"/>
      <c r="T381" s="475"/>
      <c r="U381" s="475"/>
      <c r="V381" s="475">
        <v>3.5656273325717601E-3</v>
      </c>
      <c r="W381" s="475">
        <v>-7.7662867079419801E-2</v>
      </c>
      <c r="X381" s="475"/>
      <c r="Y381" s="475"/>
      <c r="Z381" s="475"/>
      <c r="AA381" s="475"/>
      <c r="AB381" s="475"/>
      <c r="AC381" s="475"/>
      <c r="AD381" s="475"/>
      <c r="AE381" s="475">
        <v>3.6023350482578403E-2</v>
      </c>
      <c r="AF381" s="475">
        <v>4.0136824171174097E-2</v>
      </c>
      <c r="AG381" s="475"/>
      <c r="AH381" s="475"/>
      <c r="AI381" s="475">
        <v>-1.50269242566736E-3</v>
      </c>
      <c r="AJ381" s="482"/>
      <c r="AK381" s="487">
        <v>142225408458.81</v>
      </c>
      <c r="AL381" s="475">
        <v>-3.87953413622854E-2</v>
      </c>
      <c r="AM381" s="475"/>
      <c r="AN381" s="475"/>
      <c r="AO381" s="475">
        <v>-1.01237915635658E-2</v>
      </c>
      <c r="AP381" s="475">
        <v>1.1506226729198999E-2</v>
      </c>
      <c r="AQ381" s="475"/>
      <c r="AR381" s="475"/>
      <c r="AS381" s="475">
        <v>1.3430067878716499E-2</v>
      </c>
      <c r="AT381" s="475">
        <v>-3.5489065047134602E-2</v>
      </c>
      <c r="AU381" s="475"/>
      <c r="AV381" s="475">
        <v>-3.8675064599801301E-2</v>
      </c>
      <c r="AW381" s="475"/>
      <c r="AX381" s="475"/>
      <c r="AY381" s="475"/>
      <c r="AZ381" s="475"/>
      <c r="BA381" s="475"/>
      <c r="BB381" s="475">
        <v>3.60665424791913E-3</v>
      </c>
      <c r="BC381" s="475">
        <v>-7.05574753990168E-2</v>
      </c>
      <c r="BD381" s="475"/>
      <c r="BE381" s="475"/>
      <c r="BF381" s="475"/>
      <c r="BG381" s="475"/>
      <c r="BH381" s="475"/>
      <c r="BI381" s="475"/>
      <c r="BJ381" s="475"/>
      <c r="BK381" s="475">
        <v>3.6437843308925202E-2</v>
      </c>
      <c r="BL381" s="475">
        <v>4.0598647557073202E-2</v>
      </c>
      <c r="BM381" s="477"/>
      <c r="BN381" s="477"/>
      <c r="BO381" s="475">
        <v>6.4790154669816004E-3</v>
      </c>
    </row>
    <row r="382" spans="2:67" s="255" customFormat="1" ht="15" customHeight="1">
      <c r="B382" s="1251" t="s">
        <v>728</v>
      </c>
      <c r="C382" s="262" t="s">
        <v>488</v>
      </c>
      <c r="D382" s="402"/>
      <c r="E382" s="660"/>
      <c r="F382" s="658"/>
      <c r="G382" s="658"/>
      <c r="H382" s="700"/>
      <c r="I382" s="700"/>
      <c r="J382" s="700"/>
      <c r="K382" s="658"/>
      <c r="L382" s="658"/>
      <c r="M382" s="658"/>
      <c r="N382" s="658"/>
      <c r="O382" s="658"/>
      <c r="P382" s="658"/>
      <c r="Q382" s="658"/>
      <c r="R382" s="658"/>
      <c r="S382" s="658"/>
      <c r="T382" s="658"/>
      <c r="U382" s="658"/>
      <c r="V382" s="658"/>
      <c r="W382" s="658"/>
      <c r="X382" s="658"/>
      <c r="Y382" s="658"/>
      <c r="Z382" s="658"/>
      <c r="AA382" s="658"/>
      <c r="AB382" s="658"/>
      <c r="AC382" s="658"/>
      <c r="AD382" s="658"/>
      <c r="AE382" s="658"/>
      <c r="AF382" s="658"/>
      <c r="AG382" s="658"/>
      <c r="AH382" s="658"/>
      <c r="AI382" s="658"/>
      <c r="AJ382" s="471"/>
      <c r="AK382" s="658"/>
      <c r="AL382" s="658"/>
      <c r="AM382" s="658"/>
      <c r="AN382" s="658"/>
      <c r="AO382" s="658"/>
      <c r="AP382" s="658"/>
      <c r="AQ382" s="658"/>
      <c r="AR382" s="658"/>
      <c r="AS382" s="658"/>
      <c r="AT382" s="658"/>
      <c r="AU382" s="658"/>
      <c r="AV382" s="664"/>
      <c r="AW382" s="664"/>
      <c r="AX382" s="664"/>
      <c r="AY382" s="664"/>
      <c r="AZ382" s="664"/>
      <c r="BA382" s="664"/>
      <c r="BB382" s="658"/>
      <c r="BC382" s="658"/>
      <c r="BD382" s="658"/>
      <c r="BE382" s="658"/>
      <c r="BF382" s="658"/>
      <c r="BG382" s="658"/>
      <c r="BH382" s="658"/>
      <c r="BI382" s="658"/>
      <c r="BJ382" s="658"/>
      <c r="BK382" s="658"/>
      <c r="BL382" s="658"/>
      <c r="BM382" s="658"/>
      <c r="BN382" s="658"/>
      <c r="BO382" s="658"/>
    </row>
    <row r="383" spans="2:67" s="255" customFormat="1" ht="15" customHeight="1">
      <c r="B383" s="1252"/>
      <c r="C383" s="262" t="s">
        <v>489</v>
      </c>
      <c r="D383" s="402"/>
      <c r="E383" s="660"/>
      <c r="F383" s="658"/>
      <c r="G383" s="658"/>
      <c r="H383" s="700"/>
      <c r="I383" s="700"/>
      <c r="J383" s="700"/>
      <c r="K383" s="658"/>
      <c r="L383" s="658"/>
      <c r="M383" s="658"/>
      <c r="N383" s="658"/>
      <c r="O383" s="658"/>
      <c r="P383" s="658"/>
      <c r="Q383" s="658"/>
      <c r="R383" s="658"/>
      <c r="S383" s="658"/>
      <c r="T383" s="658"/>
      <c r="U383" s="658"/>
      <c r="V383" s="658"/>
      <c r="W383" s="658"/>
      <c r="X383" s="658"/>
      <c r="Y383" s="658"/>
      <c r="Z383" s="658"/>
      <c r="AA383" s="658"/>
      <c r="AB383" s="658"/>
      <c r="AC383" s="658"/>
      <c r="AD383" s="658"/>
      <c r="AE383" s="658"/>
      <c r="AF383" s="658"/>
      <c r="AG383" s="658"/>
      <c r="AH383" s="658"/>
      <c r="AI383" s="658"/>
      <c r="AJ383" s="471"/>
      <c r="AK383" s="658"/>
      <c r="AL383" s="658"/>
      <c r="AM383" s="658"/>
      <c r="AN383" s="658"/>
      <c r="AO383" s="658"/>
      <c r="AP383" s="658"/>
      <c r="AQ383" s="658"/>
      <c r="AR383" s="658"/>
      <c r="AS383" s="658"/>
      <c r="AT383" s="658"/>
      <c r="AU383" s="658"/>
      <c r="AV383" s="664"/>
      <c r="AW383" s="664"/>
      <c r="AX383" s="664"/>
      <c r="AY383" s="664"/>
      <c r="AZ383" s="664"/>
      <c r="BA383" s="664"/>
      <c r="BB383" s="658"/>
      <c r="BC383" s="658"/>
      <c r="BD383" s="658"/>
      <c r="BE383" s="658"/>
      <c r="BF383" s="658"/>
      <c r="BG383" s="658"/>
      <c r="BH383" s="658"/>
      <c r="BI383" s="658"/>
      <c r="BJ383" s="658"/>
      <c r="BK383" s="658"/>
      <c r="BL383" s="658"/>
      <c r="BM383" s="658"/>
      <c r="BN383" s="658"/>
      <c r="BO383" s="658"/>
    </row>
    <row r="384" spans="2:67" s="255" customFormat="1" ht="15" customHeight="1">
      <c r="B384" s="1252"/>
      <c r="C384" s="262" t="s">
        <v>490</v>
      </c>
      <c r="D384" s="402"/>
      <c r="E384" s="660"/>
      <c r="F384" s="658"/>
      <c r="G384" s="658"/>
      <c r="H384" s="700"/>
      <c r="I384" s="700"/>
      <c r="J384" s="700"/>
      <c r="K384" s="658"/>
      <c r="L384" s="658"/>
      <c r="M384" s="658"/>
      <c r="N384" s="658"/>
      <c r="O384" s="658"/>
      <c r="P384" s="658"/>
      <c r="Q384" s="658"/>
      <c r="R384" s="658"/>
      <c r="S384" s="658"/>
      <c r="T384" s="658"/>
      <c r="U384" s="658"/>
      <c r="V384" s="658"/>
      <c r="W384" s="658"/>
      <c r="X384" s="658"/>
      <c r="Y384" s="658"/>
      <c r="Z384" s="658"/>
      <c r="AA384" s="658"/>
      <c r="AB384" s="658"/>
      <c r="AC384" s="658"/>
      <c r="AD384" s="658"/>
      <c r="AE384" s="658"/>
      <c r="AF384" s="658"/>
      <c r="AG384" s="658"/>
      <c r="AH384" s="658"/>
      <c r="AI384" s="658"/>
      <c r="AJ384" s="471"/>
      <c r="AK384" s="658"/>
      <c r="AL384" s="658"/>
      <c r="AM384" s="658"/>
      <c r="AN384" s="658"/>
      <c r="AO384" s="658"/>
      <c r="AP384" s="658"/>
      <c r="AQ384" s="658"/>
      <c r="AR384" s="658"/>
      <c r="AS384" s="658"/>
      <c r="AT384" s="658"/>
      <c r="AU384" s="658"/>
      <c r="AV384" s="664"/>
      <c r="AW384" s="664"/>
      <c r="AX384" s="664"/>
      <c r="AY384" s="664"/>
      <c r="AZ384" s="664"/>
      <c r="BA384" s="664"/>
      <c r="BB384" s="658"/>
      <c r="BC384" s="658"/>
      <c r="BD384" s="658"/>
      <c r="BE384" s="658"/>
      <c r="BF384" s="658"/>
      <c r="BG384" s="658"/>
      <c r="BH384" s="658"/>
      <c r="BI384" s="658"/>
      <c r="BJ384" s="658"/>
      <c r="BK384" s="658"/>
      <c r="BL384" s="658"/>
      <c r="BM384" s="658"/>
      <c r="BN384" s="658"/>
      <c r="BO384" s="658"/>
    </row>
    <row r="385" spans="2:67" s="255" customFormat="1" ht="15" customHeight="1">
      <c r="B385" s="1252"/>
      <c r="C385" s="262" t="s">
        <v>491</v>
      </c>
      <c r="D385" s="402"/>
      <c r="E385" s="660"/>
      <c r="F385" s="658"/>
      <c r="G385" s="658"/>
      <c r="H385" s="700"/>
      <c r="I385" s="700"/>
      <c r="J385" s="700"/>
      <c r="K385" s="658"/>
      <c r="L385" s="658"/>
      <c r="M385" s="658"/>
      <c r="N385" s="658"/>
      <c r="O385" s="658"/>
      <c r="P385" s="658"/>
      <c r="Q385" s="658"/>
      <c r="R385" s="658"/>
      <c r="S385" s="658"/>
      <c r="T385" s="658"/>
      <c r="U385" s="658"/>
      <c r="V385" s="658"/>
      <c r="W385" s="658"/>
      <c r="X385" s="658"/>
      <c r="Y385" s="658"/>
      <c r="Z385" s="658"/>
      <c r="AA385" s="658"/>
      <c r="AB385" s="658"/>
      <c r="AC385" s="658"/>
      <c r="AD385" s="658"/>
      <c r="AE385" s="658"/>
      <c r="AF385" s="658"/>
      <c r="AG385" s="658"/>
      <c r="AH385" s="658"/>
      <c r="AI385" s="658"/>
      <c r="AJ385" s="471"/>
      <c r="AK385" s="658"/>
      <c r="AL385" s="658"/>
      <c r="AM385" s="658"/>
      <c r="AN385" s="658"/>
      <c r="AO385" s="658"/>
      <c r="AP385" s="658"/>
      <c r="AQ385" s="658"/>
      <c r="AR385" s="658"/>
      <c r="AS385" s="658"/>
      <c r="AT385" s="658"/>
      <c r="AU385" s="658"/>
      <c r="AV385" s="664"/>
      <c r="AW385" s="664"/>
      <c r="AX385" s="664"/>
      <c r="AY385" s="664"/>
      <c r="AZ385" s="664"/>
      <c r="BA385" s="664"/>
      <c r="BB385" s="658"/>
      <c r="BC385" s="658"/>
      <c r="BD385" s="658"/>
      <c r="BE385" s="658"/>
      <c r="BF385" s="658"/>
      <c r="BG385" s="658"/>
      <c r="BH385" s="658"/>
      <c r="BI385" s="658"/>
      <c r="BJ385" s="658"/>
      <c r="BK385" s="658"/>
      <c r="BL385" s="658"/>
      <c r="BM385" s="658"/>
      <c r="BN385" s="658"/>
      <c r="BO385" s="658"/>
    </row>
    <row r="386" spans="2:67" s="255" customFormat="1" ht="15" customHeight="1">
      <c r="B386" s="1252"/>
      <c r="C386" s="262" t="s">
        <v>492</v>
      </c>
      <c r="D386" s="402"/>
      <c r="E386" s="660"/>
      <c r="F386" s="658"/>
      <c r="G386" s="658"/>
      <c r="H386" s="700"/>
      <c r="I386" s="700"/>
      <c r="J386" s="700"/>
      <c r="K386" s="658"/>
      <c r="L386" s="658"/>
      <c r="M386" s="658"/>
      <c r="N386" s="658"/>
      <c r="O386" s="658"/>
      <c r="P386" s="658"/>
      <c r="Q386" s="658"/>
      <c r="R386" s="658"/>
      <c r="S386" s="658"/>
      <c r="T386" s="658"/>
      <c r="U386" s="658"/>
      <c r="V386" s="658"/>
      <c r="W386" s="658"/>
      <c r="X386" s="658"/>
      <c r="Y386" s="658"/>
      <c r="Z386" s="658"/>
      <c r="AA386" s="658"/>
      <c r="AB386" s="658"/>
      <c r="AC386" s="658"/>
      <c r="AD386" s="658"/>
      <c r="AE386" s="658"/>
      <c r="AF386" s="658"/>
      <c r="AG386" s="658"/>
      <c r="AH386" s="658"/>
      <c r="AI386" s="658"/>
      <c r="AJ386" s="471"/>
      <c r="AK386" s="658"/>
      <c r="AL386" s="658"/>
      <c r="AM386" s="658"/>
      <c r="AN386" s="658"/>
      <c r="AO386" s="658"/>
      <c r="AP386" s="658"/>
      <c r="AQ386" s="658"/>
      <c r="AR386" s="658"/>
      <c r="AS386" s="658"/>
      <c r="AT386" s="658"/>
      <c r="AU386" s="658"/>
      <c r="AV386" s="664"/>
      <c r="AW386" s="664"/>
      <c r="AX386" s="664"/>
      <c r="AY386" s="664"/>
      <c r="AZ386" s="664"/>
      <c r="BA386" s="664"/>
      <c r="BB386" s="658"/>
      <c r="BC386" s="658"/>
      <c r="BD386" s="658"/>
      <c r="BE386" s="658"/>
      <c r="BF386" s="658"/>
      <c r="BG386" s="658"/>
      <c r="BH386" s="658"/>
      <c r="BI386" s="658"/>
      <c r="BJ386" s="658"/>
      <c r="BK386" s="658"/>
      <c r="BL386" s="658"/>
      <c r="BM386" s="658"/>
      <c r="BN386" s="658"/>
      <c r="BO386" s="658"/>
    </row>
    <row r="387" spans="2:67" s="255" customFormat="1" ht="15" customHeight="1">
      <c r="B387" s="1252"/>
      <c r="C387" s="262" t="s">
        <v>493</v>
      </c>
      <c r="D387" s="402"/>
      <c r="E387" s="660"/>
      <c r="F387" s="658"/>
      <c r="G387" s="658"/>
      <c r="H387" s="700"/>
      <c r="I387" s="700"/>
      <c r="J387" s="700"/>
      <c r="K387" s="658"/>
      <c r="L387" s="658"/>
      <c r="M387" s="658"/>
      <c r="N387" s="658"/>
      <c r="O387" s="658"/>
      <c r="P387" s="658"/>
      <c r="Q387" s="658"/>
      <c r="R387" s="658"/>
      <c r="S387" s="658"/>
      <c r="T387" s="658"/>
      <c r="U387" s="658"/>
      <c r="V387" s="658"/>
      <c r="W387" s="658"/>
      <c r="X387" s="658"/>
      <c r="Y387" s="658"/>
      <c r="Z387" s="658"/>
      <c r="AA387" s="658"/>
      <c r="AB387" s="658"/>
      <c r="AC387" s="658"/>
      <c r="AD387" s="658"/>
      <c r="AE387" s="658"/>
      <c r="AF387" s="658"/>
      <c r="AG387" s="658"/>
      <c r="AH387" s="658"/>
      <c r="AI387" s="658"/>
      <c r="AJ387" s="471"/>
      <c r="AK387" s="658"/>
      <c r="AL387" s="658"/>
      <c r="AM387" s="658"/>
      <c r="AN387" s="658"/>
      <c r="AO387" s="658"/>
      <c r="AP387" s="658"/>
      <c r="AQ387" s="658"/>
      <c r="AR387" s="658"/>
      <c r="AS387" s="658"/>
      <c r="AT387" s="658"/>
      <c r="AU387" s="658"/>
      <c r="AV387" s="664"/>
      <c r="AW387" s="664"/>
      <c r="AX387" s="664"/>
      <c r="AY387" s="664"/>
      <c r="AZ387" s="664"/>
      <c r="BA387" s="664"/>
      <c r="BB387" s="658"/>
      <c r="BC387" s="658"/>
      <c r="BD387" s="658"/>
      <c r="BE387" s="658"/>
      <c r="BF387" s="658"/>
      <c r="BG387" s="658"/>
      <c r="BH387" s="658"/>
      <c r="BI387" s="658"/>
      <c r="BJ387" s="658"/>
      <c r="BK387" s="658"/>
      <c r="BL387" s="658"/>
      <c r="BM387" s="658"/>
      <c r="BN387" s="658"/>
      <c r="BO387" s="658"/>
    </row>
    <row r="388" spans="2:67" s="255" customFormat="1" ht="15" customHeight="1">
      <c r="B388" s="1252"/>
      <c r="C388" s="262" t="s">
        <v>494</v>
      </c>
      <c r="D388" s="402"/>
      <c r="E388" s="660"/>
      <c r="F388" s="658"/>
      <c r="G388" s="658"/>
      <c r="H388" s="700"/>
      <c r="I388" s="700"/>
      <c r="J388" s="700"/>
      <c r="K388" s="658"/>
      <c r="L388" s="658"/>
      <c r="M388" s="658"/>
      <c r="N388" s="658"/>
      <c r="O388" s="658"/>
      <c r="P388" s="658"/>
      <c r="Q388" s="658"/>
      <c r="R388" s="658"/>
      <c r="S388" s="658"/>
      <c r="T388" s="658"/>
      <c r="U388" s="658"/>
      <c r="V388" s="658"/>
      <c r="W388" s="658"/>
      <c r="X388" s="658"/>
      <c r="Y388" s="658"/>
      <c r="Z388" s="658"/>
      <c r="AA388" s="658"/>
      <c r="AB388" s="658"/>
      <c r="AC388" s="658"/>
      <c r="AD388" s="658"/>
      <c r="AE388" s="658"/>
      <c r="AF388" s="658"/>
      <c r="AG388" s="658"/>
      <c r="AH388" s="658"/>
      <c r="AI388" s="658"/>
      <c r="AJ388" s="471"/>
      <c r="AK388" s="658"/>
      <c r="AL388" s="658"/>
      <c r="AM388" s="658"/>
      <c r="AN388" s="658"/>
      <c r="AO388" s="658"/>
      <c r="AP388" s="658"/>
      <c r="AQ388" s="658"/>
      <c r="AR388" s="658"/>
      <c r="AS388" s="658"/>
      <c r="AT388" s="658"/>
      <c r="AU388" s="658"/>
      <c r="AV388" s="664"/>
      <c r="AW388" s="664"/>
      <c r="AX388" s="664"/>
      <c r="AY388" s="664"/>
      <c r="AZ388" s="664"/>
      <c r="BA388" s="664"/>
      <c r="BB388" s="658"/>
      <c r="BC388" s="658"/>
      <c r="BD388" s="658"/>
      <c r="BE388" s="658"/>
      <c r="BF388" s="658"/>
      <c r="BG388" s="658"/>
      <c r="BH388" s="658"/>
      <c r="BI388" s="658"/>
      <c r="BJ388" s="658"/>
      <c r="BK388" s="658"/>
      <c r="BL388" s="658"/>
      <c r="BM388" s="658"/>
      <c r="BN388" s="658"/>
      <c r="BO388" s="658"/>
    </row>
    <row r="389" spans="2:67" s="255" customFormat="1" ht="15" customHeight="1">
      <c r="B389" s="1252"/>
      <c r="C389" s="262" t="s">
        <v>495</v>
      </c>
      <c r="D389" s="402"/>
      <c r="E389" s="660"/>
      <c r="F389" s="658"/>
      <c r="G389" s="658"/>
      <c r="H389" s="700"/>
      <c r="I389" s="700"/>
      <c r="J389" s="700"/>
      <c r="K389" s="658"/>
      <c r="L389" s="658"/>
      <c r="M389" s="658"/>
      <c r="N389" s="658"/>
      <c r="O389" s="658"/>
      <c r="P389" s="658"/>
      <c r="Q389" s="658"/>
      <c r="R389" s="658"/>
      <c r="S389" s="658"/>
      <c r="T389" s="658"/>
      <c r="U389" s="658"/>
      <c r="V389" s="658"/>
      <c r="W389" s="658"/>
      <c r="X389" s="658"/>
      <c r="Y389" s="658"/>
      <c r="Z389" s="658"/>
      <c r="AA389" s="658"/>
      <c r="AB389" s="658"/>
      <c r="AC389" s="658"/>
      <c r="AD389" s="658"/>
      <c r="AE389" s="658"/>
      <c r="AF389" s="658"/>
      <c r="AG389" s="658"/>
      <c r="AH389" s="658"/>
      <c r="AI389" s="658"/>
      <c r="AJ389" s="471"/>
      <c r="AK389" s="658"/>
      <c r="AL389" s="658"/>
      <c r="AM389" s="658"/>
      <c r="AN389" s="658"/>
      <c r="AO389" s="658"/>
      <c r="AP389" s="658"/>
      <c r="AQ389" s="658"/>
      <c r="AR389" s="658"/>
      <c r="AS389" s="658"/>
      <c r="AT389" s="658"/>
      <c r="AU389" s="658"/>
      <c r="AV389" s="664"/>
      <c r="AW389" s="664"/>
      <c r="AX389" s="664"/>
      <c r="AY389" s="664"/>
      <c r="AZ389" s="664"/>
      <c r="BA389" s="664"/>
      <c r="BB389" s="658"/>
      <c r="BC389" s="658"/>
      <c r="BD389" s="658"/>
      <c r="BE389" s="658"/>
      <c r="BF389" s="658"/>
      <c r="BG389" s="658"/>
      <c r="BH389" s="658"/>
      <c r="BI389" s="658"/>
      <c r="BJ389" s="658"/>
      <c r="BK389" s="658"/>
      <c r="BL389" s="658"/>
      <c r="BM389" s="658"/>
      <c r="BN389" s="658"/>
      <c r="BO389" s="658"/>
    </row>
    <row r="390" spans="2:67" s="255" customFormat="1" ht="15" customHeight="1">
      <c r="B390" s="1252"/>
      <c r="C390" s="262" t="s">
        <v>496</v>
      </c>
      <c r="D390" s="402"/>
      <c r="E390" s="660"/>
      <c r="F390" s="658"/>
      <c r="G390" s="658"/>
      <c r="H390" s="700"/>
      <c r="I390" s="700"/>
      <c r="J390" s="700"/>
      <c r="K390" s="658"/>
      <c r="L390" s="658"/>
      <c r="M390" s="658"/>
      <c r="N390" s="658"/>
      <c r="O390" s="658"/>
      <c r="P390" s="658"/>
      <c r="Q390" s="658"/>
      <c r="R390" s="658"/>
      <c r="S390" s="658"/>
      <c r="T390" s="658"/>
      <c r="U390" s="658"/>
      <c r="V390" s="658"/>
      <c r="W390" s="658"/>
      <c r="X390" s="658"/>
      <c r="Y390" s="658"/>
      <c r="Z390" s="658"/>
      <c r="AA390" s="658"/>
      <c r="AB390" s="658"/>
      <c r="AC390" s="658"/>
      <c r="AD390" s="658"/>
      <c r="AE390" s="658"/>
      <c r="AF390" s="658"/>
      <c r="AG390" s="658"/>
      <c r="AH390" s="658"/>
      <c r="AI390" s="658"/>
      <c r="AJ390" s="471"/>
      <c r="AK390" s="658"/>
      <c r="AL390" s="658"/>
      <c r="AM390" s="658"/>
      <c r="AN390" s="658"/>
      <c r="AO390" s="658"/>
      <c r="AP390" s="658"/>
      <c r="AQ390" s="658"/>
      <c r="AR390" s="658"/>
      <c r="AS390" s="658"/>
      <c r="AT390" s="658"/>
      <c r="AU390" s="658"/>
      <c r="AV390" s="664"/>
      <c r="AW390" s="664"/>
      <c r="AX390" s="664"/>
      <c r="AY390" s="664"/>
      <c r="AZ390" s="664"/>
      <c r="BA390" s="664"/>
      <c r="BB390" s="658"/>
      <c r="BC390" s="658"/>
      <c r="BD390" s="658"/>
      <c r="BE390" s="658"/>
      <c r="BF390" s="658"/>
      <c r="BG390" s="658"/>
      <c r="BH390" s="658"/>
      <c r="BI390" s="658"/>
      <c r="BJ390" s="658"/>
      <c r="BK390" s="658"/>
      <c r="BL390" s="658"/>
      <c r="BM390" s="658"/>
      <c r="BN390" s="658"/>
      <c r="BO390" s="658"/>
    </row>
    <row r="391" spans="2:67" s="255" customFormat="1" ht="15" customHeight="1">
      <c r="B391" s="1252"/>
      <c r="C391" s="262" t="s">
        <v>497</v>
      </c>
      <c r="D391" s="402"/>
      <c r="E391" s="660"/>
      <c r="F391" s="658"/>
      <c r="G391" s="658"/>
      <c r="H391" s="700"/>
      <c r="I391" s="700"/>
      <c r="J391" s="700"/>
      <c r="K391" s="658"/>
      <c r="L391" s="658"/>
      <c r="M391" s="658"/>
      <c r="N391" s="658"/>
      <c r="O391" s="658"/>
      <c r="P391" s="658"/>
      <c r="Q391" s="658"/>
      <c r="R391" s="658"/>
      <c r="S391" s="658"/>
      <c r="T391" s="658"/>
      <c r="U391" s="658"/>
      <c r="V391" s="658"/>
      <c r="W391" s="658"/>
      <c r="X391" s="658"/>
      <c r="Y391" s="658"/>
      <c r="Z391" s="658"/>
      <c r="AA391" s="658"/>
      <c r="AB391" s="658"/>
      <c r="AC391" s="658"/>
      <c r="AD391" s="658"/>
      <c r="AE391" s="658"/>
      <c r="AF391" s="658"/>
      <c r="AG391" s="658"/>
      <c r="AH391" s="658"/>
      <c r="AI391" s="658"/>
      <c r="AJ391" s="471"/>
      <c r="AK391" s="658"/>
      <c r="AL391" s="658"/>
      <c r="AM391" s="658"/>
      <c r="AN391" s="658"/>
      <c r="AO391" s="658"/>
      <c r="AP391" s="658"/>
      <c r="AQ391" s="658"/>
      <c r="AR391" s="658"/>
      <c r="AS391" s="658"/>
      <c r="AT391" s="658"/>
      <c r="AU391" s="658"/>
      <c r="AV391" s="664"/>
      <c r="AW391" s="664"/>
      <c r="AX391" s="664"/>
      <c r="AY391" s="664"/>
      <c r="AZ391" s="664"/>
      <c r="BA391" s="664"/>
      <c r="BB391" s="658"/>
      <c r="BC391" s="658"/>
      <c r="BD391" s="658"/>
      <c r="BE391" s="658"/>
      <c r="BF391" s="658"/>
      <c r="BG391" s="658"/>
      <c r="BH391" s="658"/>
      <c r="BI391" s="658"/>
      <c r="BJ391" s="658"/>
      <c r="BK391" s="658"/>
      <c r="BL391" s="658"/>
      <c r="BM391" s="658"/>
      <c r="BN391" s="658"/>
      <c r="BO391" s="658"/>
    </row>
    <row r="392" spans="2:67" s="255" customFormat="1" ht="15" customHeight="1">
      <c r="B392" s="1253"/>
      <c r="C392" s="338" t="s">
        <v>527</v>
      </c>
      <c r="D392" s="402"/>
      <c r="E392" s="661"/>
      <c r="F392" s="662"/>
      <c r="G392" s="662"/>
      <c r="H392" s="908"/>
      <c r="I392" s="908"/>
      <c r="J392" s="908"/>
      <c r="K392" s="662"/>
      <c r="L392" s="662"/>
      <c r="M392" s="662"/>
      <c r="N392" s="662"/>
      <c r="O392" s="662"/>
      <c r="P392" s="662"/>
      <c r="Q392" s="662"/>
      <c r="R392" s="662"/>
      <c r="S392" s="662"/>
      <c r="T392" s="662"/>
      <c r="U392" s="662"/>
      <c r="V392" s="662"/>
      <c r="W392" s="662"/>
      <c r="X392" s="662"/>
      <c r="Y392" s="662"/>
      <c r="Z392" s="662"/>
      <c r="AA392" s="662"/>
      <c r="AB392" s="662"/>
      <c r="AC392" s="662"/>
      <c r="AD392" s="662"/>
      <c r="AE392" s="662"/>
      <c r="AF392" s="662"/>
      <c r="AG392" s="662"/>
      <c r="AH392" s="662"/>
      <c r="AI392" s="662"/>
      <c r="AJ392" s="471"/>
      <c r="AK392" s="663"/>
      <c r="AL392" s="662"/>
      <c r="AM392" s="662"/>
      <c r="AN392" s="662"/>
      <c r="AO392" s="662"/>
      <c r="AP392" s="662"/>
      <c r="AQ392" s="662"/>
      <c r="AR392" s="662"/>
      <c r="AS392" s="662"/>
      <c r="AT392" s="662"/>
      <c r="AU392" s="662"/>
      <c r="AV392" s="662"/>
      <c r="AW392" s="662"/>
      <c r="AX392" s="662"/>
      <c r="AY392" s="662"/>
      <c r="AZ392" s="662"/>
      <c r="BA392" s="662"/>
      <c r="BB392" s="662"/>
      <c r="BC392" s="662"/>
      <c r="BD392" s="662"/>
      <c r="BE392" s="662"/>
      <c r="BF392" s="662"/>
      <c r="BG392" s="662"/>
      <c r="BH392" s="662"/>
      <c r="BI392" s="662"/>
      <c r="BJ392" s="662"/>
      <c r="BK392" s="662"/>
      <c r="BL392" s="662"/>
      <c r="BM392" s="662"/>
      <c r="BN392" s="665"/>
      <c r="BO392" s="662"/>
    </row>
    <row r="393" spans="2:67" s="255" customFormat="1" ht="15" customHeight="1">
      <c r="B393" s="1254" t="s">
        <v>30</v>
      </c>
      <c r="C393" s="262" t="s">
        <v>488</v>
      </c>
      <c r="D393" s="402"/>
      <c r="E393" s="481">
        <v>147811012.96000001</v>
      </c>
      <c r="F393" s="281">
        <v>1.2352746682644701E-2</v>
      </c>
      <c r="G393" s="281">
        <v>-7.3521121886505501E-3</v>
      </c>
      <c r="H393" s="909">
        <v>-5.5379502758804502E-3</v>
      </c>
      <c r="I393" s="909">
        <v>-7.3521121886505466E-3</v>
      </c>
      <c r="J393" s="909">
        <v>-1.2890062464530998E-2</v>
      </c>
      <c r="K393" s="281">
        <v>0.11304570387134703</v>
      </c>
      <c r="L393" s="281">
        <v>0.25290673036735273</v>
      </c>
      <c r="M393" s="281">
        <v>0.62434039353328596</v>
      </c>
      <c r="N393" s="281">
        <v>0.61698828134463501</v>
      </c>
      <c r="O393" s="281">
        <v>-1.7624991889343349E-2</v>
      </c>
      <c r="P393" s="281">
        <v>-2.16162122963998E-2</v>
      </c>
      <c r="Q393" s="281">
        <v>2.1424742200473339E-2</v>
      </c>
      <c r="R393" s="281">
        <v>5.5922177327050312E-3</v>
      </c>
      <c r="S393" s="281"/>
      <c r="T393" s="281"/>
      <c r="U393" s="281">
        <v>2.4599523643126123E-3</v>
      </c>
      <c r="V393" s="281">
        <v>2.9476912297491002E-2</v>
      </c>
      <c r="W393" s="281">
        <v>0.62484898134572697</v>
      </c>
      <c r="X393" s="281">
        <v>2.7963329099967221E-2</v>
      </c>
      <c r="Y393" s="281">
        <v>0.20269757577608849</v>
      </c>
      <c r="Z393" s="281">
        <v>0.11866136933075787</v>
      </c>
      <c r="AA393" s="281"/>
      <c r="AB393" s="281"/>
      <c r="AC393" s="281"/>
      <c r="AD393" s="281">
        <v>1.6423858759813482E-2</v>
      </c>
      <c r="AE393" s="281">
        <v>0.373289392279123</v>
      </c>
      <c r="AF393" s="281">
        <v>1.6047762227581199</v>
      </c>
      <c r="AG393" s="282"/>
      <c r="AH393" s="281"/>
      <c r="AI393" s="281">
        <v>2.6029145963829698</v>
      </c>
      <c r="AJ393" s="482"/>
      <c r="AK393" s="486">
        <v>136291260</v>
      </c>
      <c r="AL393" s="281">
        <v>-5.3600825173969304E-3</v>
      </c>
      <c r="AM393" s="281">
        <v>-4.1222097440437502E-3</v>
      </c>
      <c r="AN393" s="281">
        <v>-5.3600825173969338E-3</v>
      </c>
      <c r="AO393" s="281">
        <v>-9.4822922614406849E-3</v>
      </c>
      <c r="AP393" s="281">
        <v>0.87603478021994996</v>
      </c>
      <c r="AQ393" s="281">
        <v>0.11356707686171512</v>
      </c>
      <c r="AR393" s="281">
        <v>0.28215455635232956</v>
      </c>
      <c r="AS393" s="281">
        <v>1.5429412715092701</v>
      </c>
      <c r="AT393" s="281">
        <v>1.5334589792478299</v>
      </c>
      <c r="AU393" s="281">
        <v>-3.6235396484943894E-2</v>
      </c>
      <c r="AV393" s="281">
        <v>-4.9542102739051901E-2</v>
      </c>
      <c r="AW393" s="281">
        <v>2.556068819086418E-2</v>
      </c>
      <c r="AX393" s="281">
        <v>8.9999730690704226E-3</v>
      </c>
      <c r="AY393" s="281"/>
      <c r="AZ393" s="281"/>
      <c r="BA393" s="281">
        <v>2.6334105313776811E-3</v>
      </c>
      <c r="BB393" s="281">
        <v>3.7194071791312303E-2</v>
      </c>
      <c r="BC393" s="281">
        <v>1.52111094830009</v>
      </c>
      <c r="BD393" s="281">
        <v>2.756267716653291E-2</v>
      </c>
      <c r="BE393" s="281">
        <v>0.21090885798546435</v>
      </c>
      <c r="BF393" s="281">
        <v>0.12692779859838407</v>
      </c>
      <c r="BG393" s="281"/>
      <c r="BH393" s="281"/>
      <c r="BI393" s="281"/>
      <c r="BJ393" s="281">
        <v>1.8317570767193727E-2</v>
      </c>
      <c r="BK393" s="281">
        <v>0.39212211259914997</v>
      </c>
      <c r="BL393" s="281">
        <v>1.69789568061811</v>
      </c>
      <c r="BM393" s="281"/>
      <c r="BN393" s="281"/>
      <c r="BO393" s="281">
        <v>3.6111287415173501</v>
      </c>
    </row>
    <row r="394" spans="2:67" s="255" customFormat="1" ht="15" customHeight="1">
      <c r="B394" s="1255" t="s">
        <v>30</v>
      </c>
      <c r="C394" s="262" t="s">
        <v>489</v>
      </c>
      <c r="D394" s="402"/>
      <c r="E394" s="481">
        <v>394860264.35000002</v>
      </c>
      <c r="F394" s="281">
        <v>2.2600136822301099E-2</v>
      </c>
      <c r="G394" s="281">
        <v>-3.0870337941108699E-2</v>
      </c>
      <c r="H394" s="909">
        <v>-2.2686837493629399E-2</v>
      </c>
      <c r="I394" s="909">
        <v>-3.0870337941108654E-2</v>
      </c>
      <c r="J394" s="909">
        <v>-5.355717543473805E-2</v>
      </c>
      <c r="K394" s="281">
        <v>2.0723280458392366E-2</v>
      </c>
      <c r="L394" s="281">
        <v>9.3301259524418881E-2</v>
      </c>
      <c r="M394" s="281">
        <v>0.208108096506672</v>
      </c>
      <c r="N394" s="281">
        <v>0.17723775856556401</v>
      </c>
      <c r="O394" s="281">
        <v>-1.4781976454486466E-2</v>
      </c>
      <c r="P394" s="281">
        <v>-1.8817219280352501E-2</v>
      </c>
      <c r="Q394" s="281">
        <v>1.5909083443629232E-2</v>
      </c>
      <c r="R394" s="281">
        <v>5.4027701622205524E-3</v>
      </c>
      <c r="S394" s="281"/>
      <c r="T394" s="281"/>
      <c r="U394" s="281">
        <v>2.9046346705418826E-3</v>
      </c>
      <c r="V394" s="281">
        <v>2.4216488276391699E-2</v>
      </c>
      <c r="W394" s="281">
        <v>0.18263702756160299</v>
      </c>
      <c r="X394" s="281">
        <v>1.0892962367536336E-2</v>
      </c>
      <c r="Y394" s="281">
        <v>6.2460283362771846E-2</v>
      </c>
      <c r="Z394" s="281">
        <v>4.9030002124598432E-2</v>
      </c>
      <c r="AA394" s="281"/>
      <c r="AB394" s="281"/>
      <c r="AC394" s="281"/>
      <c r="AD394" s="281">
        <v>9.7250302111843764E-3</v>
      </c>
      <c r="AE394" s="281">
        <v>0.136917420366408</v>
      </c>
      <c r="AF394" s="281">
        <v>0.54780974681277805</v>
      </c>
      <c r="AG394" s="282"/>
      <c r="AH394" s="281"/>
      <c r="AI394" s="281">
        <v>0.86736419474078896</v>
      </c>
      <c r="AJ394" s="482"/>
      <c r="AK394" s="486">
        <v>369458657</v>
      </c>
      <c r="AL394" s="281">
        <v>-2.1082263204350901E-2</v>
      </c>
      <c r="AM394" s="281">
        <v>-1.5253469700129399E-2</v>
      </c>
      <c r="AN394" s="281">
        <v>-2.1082263204350901E-2</v>
      </c>
      <c r="AO394" s="281">
        <v>-3.6335732904480299E-2</v>
      </c>
      <c r="AP394" s="281">
        <v>0.287455546074807</v>
      </c>
      <c r="AQ394" s="281">
        <v>2.4267397258470522E-2</v>
      </c>
      <c r="AR394" s="281">
        <v>0.10946393928996501</v>
      </c>
      <c r="AS394" s="281">
        <v>0.51926745892978199</v>
      </c>
      <c r="AT394" s="281">
        <v>0.48293172602530199</v>
      </c>
      <c r="AU394" s="281">
        <v>-2.1378333339540104E-2</v>
      </c>
      <c r="AV394" s="281">
        <v>-2.8907334546908699E-2</v>
      </c>
      <c r="AW394" s="281">
        <v>1.6775372482976617E-2</v>
      </c>
      <c r="AX394" s="281">
        <v>6.314442842656671E-3</v>
      </c>
      <c r="AY394" s="281"/>
      <c r="AZ394" s="281"/>
      <c r="BA394" s="281">
        <v>2.2198237666064781E-3</v>
      </c>
      <c r="BB394" s="281">
        <v>2.5309639092239801E-2</v>
      </c>
      <c r="BC394" s="281">
        <v>0.47933403057063301</v>
      </c>
      <c r="BD394" s="281">
        <v>1.0983686328941537E-2</v>
      </c>
      <c r="BE394" s="281">
        <v>6.3248397506084159E-2</v>
      </c>
      <c r="BF394" s="281">
        <v>5.2580839647235547E-2</v>
      </c>
      <c r="BG394" s="281"/>
      <c r="BH394" s="281"/>
      <c r="BI394" s="281"/>
      <c r="BJ394" s="281">
        <v>1.0223632681044472E-2</v>
      </c>
      <c r="BK394" s="281">
        <v>0.14203938277185901</v>
      </c>
      <c r="BL394" s="281">
        <v>0.57945852783197904</v>
      </c>
      <c r="BM394" s="281"/>
      <c r="BN394" s="281"/>
      <c r="BO394" s="281">
        <v>1.2008319411744699</v>
      </c>
    </row>
    <row r="395" spans="2:67" s="255" customFormat="1" ht="15" customHeight="1">
      <c r="B395" s="1255" t="s">
        <v>30</v>
      </c>
      <c r="C395" s="262" t="s">
        <v>490</v>
      </c>
      <c r="D395" s="402"/>
      <c r="E395" s="481">
        <v>642427929.27499998</v>
      </c>
      <c r="F395" s="281">
        <v>2.9942434199130001E-2</v>
      </c>
      <c r="G395" s="281">
        <v>-4.6820081396437001E-2</v>
      </c>
      <c r="H395" s="909">
        <v>-3.4138028136090001E-2</v>
      </c>
      <c r="I395" s="909">
        <v>-4.6806892430618641E-2</v>
      </c>
      <c r="J395" s="909">
        <v>-8.0944920566708642E-2</v>
      </c>
      <c r="K395" s="281">
        <v>6.3135486724204583E-3</v>
      </c>
      <c r="L395" s="281">
        <v>4.2545846396880256E-2</v>
      </c>
      <c r="M395" s="281">
        <v>0.105138022371202</v>
      </c>
      <c r="N395" s="281">
        <v>5.8317940974765198E-2</v>
      </c>
      <c r="O395" s="281">
        <v>-1.4714970827252257E-2</v>
      </c>
      <c r="P395" s="281">
        <v>-1.9014196594162501E-2</v>
      </c>
      <c r="Q395" s="281">
        <v>1.1630962204800673E-2</v>
      </c>
      <c r="R395" s="281">
        <v>4.84770170521274E-3</v>
      </c>
      <c r="S395" s="281"/>
      <c r="T395" s="281"/>
      <c r="U395" s="281">
        <v>3.5361073674337307E-3</v>
      </c>
      <c r="V395" s="281">
        <v>2.0014771277447101E-2</v>
      </c>
      <c r="W395" s="281">
        <v>5.9318515658049797E-2</v>
      </c>
      <c r="X395" s="281">
        <v>9.0655585391073053E-3</v>
      </c>
      <c r="Y395" s="281">
        <v>3.4108202650417842E-2</v>
      </c>
      <c r="Z395" s="281">
        <v>3.1798344170767608E-2</v>
      </c>
      <c r="AA395" s="281"/>
      <c r="AB395" s="281"/>
      <c r="AC395" s="281"/>
      <c r="AD395" s="281">
        <v>1.7354869382130197E-2</v>
      </c>
      <c r="AE395" s="281">
        <v>9.5799521153220504E-2</v>
      </c>
      <c r="AF395" s="281">
        <v>0.30980841057861702</v>
      </c>
      <c r="AG395" s="282"/>
      <c r="AH395" s="281"/>
      <c r="AI395" s="281">
        <v>0.46492644738988698</v>
      </c>
      <c r="AJ395" s="482"/>
      <c r="AK395" s="486">
        <v>607811754</v>
      </c>
      <c r="AL395" s="281">
        <v>-4.10798237870207E-2</v>
      </c>
      <c r="AM395" s="281">
        <v>-2.9959978389953901E-2</v>
      </c>
      <c r="AN395" s="281">
        <v>-4.106588368147944E-2</v>
      </c>
      <c r="AO395" s="281">
        <v>-7.1025862071433341E-2</v>
      </c>
      <c r="AP395" s="281">
        <v>0.187622057733355</v>
      </c>
      <c r="AQ395" s="281">
        <v>6.9613658705257615E-3</v>
      </c>
      <c r="AR395" s="281">
        <v>4.4161041347680154E-2</v>
      </c>
      <c r="AS395" s="281">
        <v>0.29517445955808203</v>
      </c>
      <c r="AT395" s="281">
        <v>0.22413465738110799</v>
      </c>
      <c r="AU395" s="281">
        <v>-1.819672815853084E-2</v>
      </c>
      <c r="AV395" s="281">
        <v>-2.44340293017359E-2</v>
      </c>
      <c r="AW395" s="281">
        <v>1.219800207301374E-2</v>
      </c>
      <c r="AX395" s="281">
        <v>5.3458452635292055E-3</v>
      </c>
      <c r="AY395" s="281"/>
      <c r="AZ395" s="281"/>
      <c r="BA395" s="281">
        <v>3.3082571695414579E-3</v>
      </c>
      <c r="BB395" s="281">
        <v>2.08521045060845E-2</v>
      </c>
      <c r="BC395" s="281">
        <v>0.22055273258545599</v>
      </c>
      <c r="BD395" s="281">
        <v>8.5911599531192998E-3</v>
      </c>
      <c r="BE395" s="281">
        <v>3.5382014017451856E-2</v>
      </c>
      <c r="BF395" s="281">
        <v>2.9652388064874441E-2</v>
      </c>
      <c r="BG395" s="281"/>
      <c r="BH395" s="281"/>
      <c r="BI395" s="281"/>
      <c r="BJ395" s="281">
        <v>1.2798945641975855E-2</v>
      </c>
      <c r="BK395" s="281">
        <v>9.0136253600650196E-2</v>
      </c>
      <c r="BL395" s="281">
        <v>0.32618542562768499</v>
      </c>
      <c r="BM395" s="281"/>
      <c r="BN395" s="281"/>
      <c r="BO395" s="281">
        <v>0.63687441181379101</v>
      </c>
    </row>
    <row r="396" spans="2:67" s="255" customFormat="1" ht="15" customHeight="1">
      <c r="B396" s="1255" t="s">
        <v>30</v>
      </c>
      <c r="C396" s="262" t="s">
        <v>491</v>
      </c>
      <c r="D396" s="402"/>
      <c r="E396" s="481">
        <v>895305976.12</v>
      </c>
      <c r="F396" s="281">
        <v>3.41413872076098E-2</v>
      </c>
      <c r="G396" s="281">
        <v>-5.5592609049365797E-2</v>
      </c>
      <c r="H396" s="909">
        <v>-4.0852924983824403E-2</v>
      </c>
      <c r="I396" s="909">
        <v>-5.5592609049365811E-2</v>
      </c>
      <c r="J396" s="909">
        <v>-9.6445534033190214E-2</v>
      </c>
      <c r="K396" s="281">
        <v>2.1384867867154521E-3</v>
      </c>
      <c r="L396" s="281">
        <v>2.2271358096382723E-2</v>
      </c>
      <c r="M396" s="281">
        <v>6.2437655383758402E-2</v>
      </c>
      <c r="N396" s="281">
        <v>6.8450463343925298E-3</v>
      </c>
      <c r="O396" s="281">
        <v>-1.4834909099395334E-2</v>
      </c>
      <c r="P396" s="281">
        <v>-1.9402155097399201E-2</v>
      </c>
      <c r="Q396" s="281">
        <v>8.8234296747151941E-3</v>
      </c>
      <c r="R396" s="281">
        <v>4.1120532597646543E-3</v>
      </c>
      <c r="S396" s="281"/>
      <c r="T396" s="281"/>
      <c r="U396" s="281">
        <v>2.687826487855381E-3</v>
      </c>
      <c r="V396" s="281">
        <v>1.56233094223352E-2</v>
      </c>
      <c r="W396" s="281">
        <v>3.0662006593287199E-3</v>
      </c>
      <c r="X396" s="281">
        <v>4.4566685651891589E-3</v>
      </c>
      <c r="Y396" s="281">
        <v>2.0616565165790888E-2</v>
      </c>
      <c r="Z396" s="281">
        <v>2.4255521329268261E-2</v>
      </c>
      <c r="AA396" s="281"/>
      <c r="AB396" s="281"/>
      <c r="AC396" s="281"/>
      <c r="AD396" s="281">
        <v>1.3236131016746016E-2</v>
      </c>
      <c r="AE396" s="281">
        <v>6.5168598396778493E-2</v>
      </c>
      <c r="AF396" s="281">
        <v>0.21258467672116799</v>
      </c>
      <c r="AG396" s="282"/>
      <c r="AH396" s="281"/>
      <c r="AI396" s="281">
        <v>0.28081947577727501</v>
      </c>
      <c r="AJ396" s="482"/>
      <c r="AK396" s="486">
        <v>863083784</v>
      </c>
      <c r="AL396" s="281">
        <v>-4.8178697434547099E-2</v>
      </c>
      <c r="AM396" s="281">
        <v>-3.5284156769651499E-2</v>
      </c>
      <c r="AN396" s="281">
        <v>-4.8178697434547099E-2</v>
      </c>
      <c r="AO396" s="281">
        <v>-8.3462854204198605E-2</v>
      </c>
      <c r="AP396" s="281">
        <v>0.174112885429904</v>
      </c>
      <c r="AQ396" s="281">
        <v>2.1376835415088738E-3</v>
      </c>
      <c r="AR396" s="281">
        <v>2.2635670327922647E-2</v>
      </c>
      <c r="AS396" s="281">
        <v>0.23595878844596599</v>
      </c>
      <c r="AT396" s="281">
        <v>0.15249593424176799</v>
      </c>
      <c r="AU396" s="281">
        <v>-1.8355881153248002E-2</v>
      </c>
      <c r="AV396" s="281">
        <v>-2.51314946788243E-2</v>
      </c>
      <c r="AW396" s="281">
        <v>9.2409911388162524E-3</v>
      </c>
      <c r="AX396" s="281">
        <v>4.5776575814470777E-3</v>
      </c>
      <c r="AY396" s="281"/>
      <c r="AZ396" s="281"/>
      <c r="BA396" s="281">
        <v>2.8718300732427978E-3</v>
      </c>
      <c r="BB396" s="281">
        <v>1.6690478793506099E-2</v>
      </c>
      <c r="BC396" s="281">
        <v>0.14405491835644901</v>
      </c>
      <c r="BD396" s="281">
        <v>5.1087485151962951E-3</v>
      </c>
      <c r="BE396" s="281">
        <v>2.0266387023209327E-2</v>
      </c>
      <c r="BF396" s="281">
        <v>2.4036357517754035E-2</v>
      </c>
      <c r="BG396" s="281"/>
      <c r="BH396" s="281"/>
      <c r="BI396" s="281"/>
      <c r="BJ396" s="281">
        <v>1.6693285480613319E-2</v>
      </c>
      <c r="BK396" s="281">
        <v>6.8308353247892806E-2</v>
      </c>
      <c r="BL396" s="281">
        <v>0.22300019987399</v>
      </c>
      <c r="BM396" s="281"/>
      <c r="BN396" s="281"/>
      <c r="BO396" s="281">
        <v>0.43536347147833299</v>
      </c>
    </row>
    <row r="397" spans="2:67" s="255" customFormat="1" ht="15" customHeight="1">
      <c r="B397" s="1255" t="s">
        <v>30</v>
      </c>
      <c r="C397" s="262" t="s">
        <v>492</v>
      </c>
      <c r="D397" s="402"/>
      <c r="E397" s="481">
        <v>1167382905.915</v>
      </c>
      <c r="F397" s="281">
        <v>5.5479482928727897E-2</v>
      </c>
      <c r="G397" s="281">
        <v>-6.0998755977316799E-2</v>
      </c>
      <c r="H397" s="909">
        <v>-4.44250038459756E-2</v>
      </c>
      <c r="I397" s="909">
        <v>-6.0713383672898011E-2</v>
      </c>
      <c r="J397" s="909">
        <v>-0.10513838751887361</v>
      </c>
      <c r="K397" s="281">
        <v>1.0012139068319569E-3</v>
      </c>
      <c r="L397" s="281">
        <v>1.7496367212941861E-2</v>
      </c>
      <c r="M397" s="281">
        <v>4.16474352619483E-2</v>
      </c>
      <c r="N397" s="281">
        <v>-1.9351320715368499E-2</v>
      </c>
      <c r="O397" s="281">
        <v>-1.5455430089456424E-2</v>
      </c>
      <c r="P397" s="281">
        <v>-2.0705667840360101E-2</v>
      </c>
      <c r="Q397" s="281">
        <v>7.0641920028557898E-3</v>
      </c>
      <c r="R397" s="281">
        <v>3.4815568734477766E-3</v>
      </c>
      <c r="S397" s="281"/>
      <c r="T397" s="281"/>
      <c r="U397" s="281">
        <v>2.8923428539546561E-3</v>
      </c>
      <c r="V397" s="281">
        <v>1.34380917302582E-2</v>
      </c>
      <c r="W397" s="281">
        <v>-2.6618896825470102E-2</v>
      </c>
      <c r="X397" s="281">
        <v>2.9157082759680526E-3</v>
      </c>
      <c r="Y397" s="281">
        <v>1.173227047492611E-2</v>
      </c>
      <c r="Z397" s="281">
        <v>1.4136995424877025E-2</v>
      </c>
      <c r="AA397" s="281"/>
      <c r="AB397" s="281"/>
      <c r="AC397" s="281"/>
      <c r="AD397" s="281">
        <v>1.4936977329073245E-2</v>
      </c>
      <c r="AE397" s="281">
        <v>4.5213346994000897E-2</v>
      </c>
      <c r="AF397" s="281">
        <v>0.15644398498096401</v>
      </c>
      <c r="AG397" s="282"/>
      <c r="AH397" s="281"/>
      <c r="AI397" s="281">
        <v>0.17503843514949399</v>
      </c>
      <c r="AJ397" s="482"/>
      <c r="AK397" s="486">
        <v>1125731503</v>
      </c>
      <c r="AL397" s="281">
        <v>-5.9000217656696399E-2</v>
      </c>
      <c r="AM397" s="281">
        <v>-4.3140951679487602E-2</v>
      </c>
      <c r="AN397" s="281">
        <v>-5.891606743992843E-2</v>
      </c>
      <c r="AO397" s="281">
        <v>-0.10205701911941603</v>
      </c>
      <c r="AP397" s="281">
        <v>0.15732927392367699</v>
      </c>
      <c r="AQ397" s="281">
        <v>1.0755673060346077E-3</v>
      </c>
      <c r="AR397" s="281">
        <v>1.5584106825870714E-2</v>
      </c>
      <c r="AS397" s="281">
        <v>0.198238097988095</v>
      </c>
      <c r="AT397" s="281">
        <v>9.6096928651911301E-2</v>
      </c>
      <c r="AU397" s="281">
        <v>-1.7908118230062525E-2</v>
      </c>
      <c r="AV397" s="281">
        <v>-2.4511995335807401E-2</v>
      </c>
      <c r="AW397" s="281">
        <v>7.3120052698329276E-3</v>
      </c>
      <c r="AX397" s="281">
        <v>3.5517818367656311E-3</v>
      </c>
      <c r="AY397" s="281"/>
      <c r="AZ397" s="281"/>
      <c r="BA397" s="281">
        <v>2.737291056788447E-3</v>
      </c>
      <c r="BB397" s="281">
        <v>1.3601078163386999E-2</v>
      </c>
      <c r="BC397" s="281">
        <v>8.5186011479491106E-2</v>
      </c>
      <c r="BD397" s="281">
        <v>2.8271128519710615E-3</v>
      </c>
      <c r="BE397" s="281">
        <v>1.2690633567531955E-2</v>
      </c>
      <c r="BF397" s="281">
        <v>1.4996900375453025E-2</v>
      </c>
      <c r="BG397" s="281"/>
      <c r="BH397" s="281"/>
      <c r="BI397" s="281"/>
      <c r="BJ397" s="281">
        <v>1.3586958488093407E-2</v>
      </c>
      <c r="BK397" s="281">
        <v>4.5868650439642202E-2</v>
      </c>
      <c r="BL397" s="281">
        <v>0.16204731065432401</v>
      </c>
      <c r="BM397" s="281"/>
      <c r="BN397" s="281"/>
      <c r="BO397" s="281">
        <v>0.29310197257345699</v>
      </c>
    </row>
    <row r="398" spans="2:67" s="255" customFormat="1" ht="15" customHeight="1">
      <c r="B398" s="1255" t="s">
        <v>30</v>
      </c>
      <c r="C398" s="262" t="s">
        <v>493</v>
      </c>
      <c r="D398" s="402"/>
      <c r="E398" s="481">
        <v>1479589009.855</v>
      </c>
      <c r="F398" s="281">
        <v>5.5278358689630498E-2</v>
      </c>
      <c r="G398" s="281">
        <v>-6.6783282201240204E-2</v>
      </c>
      <c r="H398" s="909">
        <v>-4.85671099652479E-2</v>
      </c>
      <c r="I398" s="909">
        <v>-6.6559721966068922E-2</v>
      </c>
      <c r="J398" s="909">
        <v>-0.11512683193131681</v>
      </c>
      <c r="K398" s="281">
        <v>7.0276272199527932E-4</v>
      </c>
      <c r="L398" s="281">
        <v>1.0337789682216537E-2</v>
      </c>
      <c r="M398" s="281">
        <v>2.8431885962793599E-2</v>
      </c>
      <c r="N398" s="281">
        <v>-3.8351396238446599E-2</v>
      </c>
      <c r="O398" s="281">
        <v>-1.5780454248643831E-2</v>
      </c>
      <c r="P398" s="281">
        <v>-2.13772449869318E-2</v>
      </c>
      <c r="Q398" s="281">
        <v>5.6433703848734933E-3</v>
      </c>
      <c r="R398" s="281">
        <v>3.1778702471611251E-3</v>
      </c>
      <c r="S398" s="281"/>
      <c r="T398" s="281"/>
      <c r="U398" s="281">
        <v>2.927510337156285E-3</v>
      </c>
      <c r="V398" s="281">
        <v>1.17487509691909E-2</v>
      </c>
      <c r="W398" s="281">
        <v>-4.7979890256187499E-2</v>
      </c>
      <c r="X398" s="281">
        <v>1.7090462169949557E-3</v>
      </c>
      <c r="Y398" s="281">
        <v>7.4680441165772557E-3</v>
      </c>
      <c r="Z398" s="281">
        <v>1.1177265504033923E-2</v>
      </c>
      <c r="AA398" s="281"/>
      <c r="AB398" s="281"/>
      <c r="AC398" s="281"/>
      <c r="AD398" s="281">
        <v>1.4035348371528608E-2</v>
      </c>
      <c r="AE398" s="281">
        <v>3.50584996607156E-2</v>
      </c>
      <c r="AF398" s="281">
        <v>0.115701244129123</v>
      </c>
      <c r="AG398" s="282"/>
      <c r="AH398" s="281"/>
      <c r="AI398" s="281">
        <v>0.102779853533651</v>
      </c>
      <c r="AJ398" s="482"/>
      <c r="AK398" s="486">
        <v>1445151035</v>
      </c>
      <c r="AL398" s="281">
        <v>-6.5064559569027999E-2</v>
      </c>
      <c r="AM398" s="281">
        <v>-4.7406291945118403E-2</v>
      </c>
      <c r="AN398" s="281">
        <v>-6.476713127081557E-2</v>
      </c>
      <c r="AO398" s="281">
        <v>-0.11217342321593397</v>
      </c>
      <c r="AP398" s="281">
        <v>0.10334419336315299</v>
      </c>
      <c r="AQ398" s="281">
        <v>7.1826402560061823E-4</v>
      </c>
      <c r="AR398" s="281">
        <v>1.0522360384290214E-2</v>
      </c>
      <c r="AS398" s="281">
        <v>0.133118367105484</v>
      </c>
      <c r="AT398" s="281">
        <v>2.0647515591337502E-2</v>
      </c>
      <c r="AU398" s="281">
        <v>-1.6942752486885315E-2</v>
      </c>
      <c r="AV398" s="281">
        <v>-2.3228430820941399E-2</v>
      </c>
      <c r="AW398" s="281">
        <v>5.7156591777762448E-3</v>
      </c>
      <c r="AX398" s="281">
        <v>3.1099051827320591E-3</v>
      </c>
      <c r="AY398" s="281"/>
      <c r="AZ398" s="281"/>
      <c r="BA398" s="281">
        <v>2.9355923076485918E-3</v>
      </c>
      <c r="BB398" s="281">
        <v>1.17611566681569E-2</v>
      </c>
      <c r="BC398" s="281">
        <v>9.1802414385531196E-3</v>
      </c>
      <c r="BD398" s="281">
        <v>2.157100486040201E-3</v>
      </c>
      <c r="BE398" s="281">
        <v>8.8522318361000923E-3</v>
      </c>
      <c r="BF398" s="281">
        <v>1.1688035361646471E-2</v>
      </c>
      <c r="BG398" s="281"/>
      <c r="BH398" s="281"/>
      <c r="BI398" s="281"/>
      <c r="BJ398" s="281">
        <v>1.393372478884188E-2</v>
      </c>
      <c r="BK398" s="281">
        <v>3.74820064395553E-2</v>
      </c>
      <c r="BL398" s="281">
        <v>0.11944014673871101</v>
      </c>
      <c r="BM398" s="281"/>
      <c r="BN398" s="281"/>
      <c r="BO398" s="281">
        <v>0.166102394616819</v>
      </c>
    </row>
    <row r="399" spans="2:67" s="255" customFormat="1" ht="15" customHeight="1">
      <c r="B399" s="1255" t="s">
        <v>30</v>
      </c>
      <c r="C399" s="262" t="s">
        <v>494</v>
      </c>
      <c r="D399" s="402"/>
      <c r="E399" s="481">
        <v>1877454843.9075</v>
      </c>
      <c r="F399" s="281">
        <v>5.2249084082276402E-2</v>
      </c>
      <c r="G399" s="281">
        <v>-7.3066921405412294E-2</v>
      </c>
      <c r="H399" s="909">
        <v>-5.2823275038718399E-2</v>
      </c>
      <c r="I399" s="909">
        <v>-7.1982997606337321E-2</v>
      </c>
      <c r="J399" s="909">
        <v>-0.12480627264505573</v>
      </c>
      <c r="K399" s="281">
        <v>1.4892501990517945E-4</v>
      </c>
      <c r="L399" s="281">
        <v>5.9818003274188557E-3</v>
      </c>
      <c r="M399" s="281">
        <v>1.8834173356950298E-2</v>
      </c>
      <c r="N399" s="281">
        <v>-5.4232748048462003E-2</v>
      </c>
      <c r="O399" s="281">
        <v>-1.6632896320926637E-2</v>
      </c>
      <c r="P399" s="281">
        <v>-2.3093584889702701E-2</v>
      </c>
      <c r="Q399" s="281">
        <v>4.5112633974297347E-3</v>
      </c>
      <c r="R399" s="281">
        <v>2.7662268417752234E-3</v>
      </c>
      <c r="S399" s="281"/>
      <c r="T399" s="281"/>
      <c r="U399" s="281">
        <v>2.6328918485520603E-3</v>
      </c>
      <c r="V399" s="281">
        <v>9.9103820877570001E-3</v>
      </c>
      <c r="W399" s="281">
        <v>-6.7415950850407705E-2</v>
      </c>
      <c r="X399" s="281">
        <v>1.0672565609246266E-3</v>
      </c>
      <c r="Y399" s="281">
        <v>4.2747829733663714E-3</v>
      </c>
      <c r="Z399" s="281">
        <v>7.2662613666952883E-3</v>
      </c>
      <c r="AA399" s="281"/>
      <c r="AB399" s="281"/>
      <c r="AC399" s="281"/>
      <c r="AD399" s="281">
        <v>1.4451196889258838E-2</v>
      </c>
      <c r="AE399" s="281">
        <v>2.7888555493044798E-2</v>
      </c>
      <c r="AF399" s="281">
        <v>8.8989612646167907E-2</v>
      </c>
      <c r="AG399" s="282"/>
      <c r="AH399" s="281"/>
      <c r="AI399" s="281">
        <v>4.9462217288804802E-2</v>
      </c>
      <c r="AJ399" s="482"/>
      <c r="AK399" s="486">
        <v>1833480486.5</v>
      </c>
      <c r="AL399" s="281">
        <v>-6.9759985022343998E-2</v>
      </c>
      <c r="AM399" s="281">
        <v>-5.0210521729215002E-2</v>
      </c>
      <c r="AN399" s="281">
        <v>-6.9159177121681362E-2</v>
      </c>
      <c r="AO399" s="281">
        <v>-0.11936969885089636</v>
      </c>
      <c r="AP399" s="281">
        <v>9.37883709513916E-2</v>
      </c>
      <c r="AQ399" s="281">
        <v>3.1742906689506239E-4</v>
      </c>
      <c r="AR399" s="281">
        <v>6.251716385529146E-3</v>
      </c>
      <c r="AS399" s="281">
        <v>0.112722003600118</v>
      </c>
      <c r="AT399" s="281">
        <v>-7.2485031514405397E-3</v>
      </c>
      <c r="AU399" s="281">
        <v>-1.7254868761608238E-2</v>
      </c>
      <c r="AV399" s="281">
        <v>-2.3928097508517199E-2</v>
      </c>
      <c r="AW399" s="281">
        <v>4.6036543148893659E-3</v>
      </c>
      <c r="AX399" s="281">
        <v>2.7542177963281807E-3</v>
      </c>
      <c r="AY399" s="281"/>
      <c r="AZ399" s="281"/>
      <c r="BA399" s="281">
        <v>2.6086929020975895E-3</v>
      </c>
      <c r="BB399" s="281">
        <v>9.9665650133151304E-3</v>
      </c>
      <c r="BC399" s="281">
        <v>-2.12100356466428E-2</v>
      </c>
      <c r="BD399" s="281">
        <v>1.1825389012668939E-3</v>
      </c>
      <c r="BE399" s="281">
        <v>4.0265691695977593E-3</v>
      </c>
      <c r="BF399" s="281">
        <v>7.3476178771428669E-3</v>
      </c>
      <c r="BG399" s="281"/>
      <c r="BH399" s="281"/>
      <c r="BI399" s="281"/>
      <c r="BJ399" s="281">
        <v>1.545208613268762E-2</v>
      </c>
      <c r="BK399" s="281">
        <v>2.8936849009655399E-2</v>
      </c>
      <c r="BL399" s="281">
        <v>9.2669041743848393E-2</v>
      </c>
      <c r="BM399" s="281"/>
      <c r="BN399" s="281"/>
      <c r="BO399" s="281">
        <v>0.100395855106861</v>
      </c>
    </row>
    <row r="400" spans="2:67" s="255" customFormat="1" ht="15" customHeight="1">
      <c r="B400" s="1255" t="s">
        <v>30</v>
      </c>
      <c r="C400" s="262" t="s">
        <v>495</v>
      </c>
      <c r="D400" s="402"/>
      <c r="E400" s="481">
        <v>2405512113.3499999</v>
      </c>
      <c r="F400" s="281">
        <v>6.7675837962539301E-2</v>
      </c>
      <c r="G400" s="281">
        <v>-7.4035216485766095E-2</v>
      </c>
      <c r="H400" s="909">
        <v>-5.2778503564961103E-2</v>
      </c>
      <c r="I400" s="909">
        <v>-7.2384874053912238E-2</v>
      </c>
      <c r="J400" s="909">
        <v>-0.12516337761887333</v>
      </c>
      <c r="K400" s="281">
        <v>4.5645166112711315E-5</v>
      </c>
      <c r="L400" s="281">
        <v>3.5151267595257816E-3</v>
      </c>
      <c r="M400" s="281">
        <v>1.10049472846484E-2</v>
      </c>
      <c r="N400" s="281">
        <v>-6.3030269201117803E-2</v>
      </c>
      <c r="O400" s="281">
        <v>-1.7266558487662859E-2</v>
      </c>
      <c r="P400" s="281">
        <v>-2.4615329912756799E-2</v>
      </c>
      <c r="Q400" s="281">
        <v>3.6133032174670552E-3</v>
      </c>
      <c r="R400" s="281">
        <v>2.4224237642411421E-3</v>
      </c>
      <c r="S400" s="281"/>
      <c r="T400" s="281"/>
      <c r="U400" s="281">
        <v>2.4456676957779603E-3</v>
      </c>
      <c r="V400" s="281">
        <v>8.4813946774861693E-3</v>
      </c>
      <c r="W400" s="281">
        <v>-7.9164204436388302E-2</v>
      </c>
      <c r="X400" s="281">
        <v>7.2754736518982493E-4</v>
      </c>
      <c r="Y400" s="281">
        <v>2.6301783993882711E-3</v>
      </c>
      <c r="Z400" s="281">
        <v>4.1864005357160963E-3</v>
      </c>
      <c r="AA400" s="281"/>
      <c r="AB400" s="281"/>
      <c r="AC400" s="281"/>
      <c r="AD400" s="281">
        <v>1.090990407171628E-2</v>
      </c>
      <c r="AE400" s="281">
        <v>1.9007598983288701E-2</v>
      </c>
      <c r="AF400" s="281">
        <v>6.6877323779492806E-2</v>
      </c>
      <c r="AG400" s="282"/>
      <c r="AH400" s="281"/>
      <c r="AI400" s="281">
        <v>6.7207183263930902E-3</v>
      </c>
      <c r="AJ400" s="482"/>
      <c r="AK400" s="486">
        <v>2338052190</v>
      </c>
      <c r="AL400" s="281">
        <v>-7.5925876639006906E-2</v>
      </c>
      <c r="AM400" s="281">
        <v>-5.4110833751320198E-2</v>
      </c>
      <c r="AN400" s="281">
        <v>-7.4204481735713521E-2</v>
      </c>
      <c r="AO400" s="281">
        <v>-0.12831531548703373</v>
      </c>
      <c r="AP400" s="281">
        <v>0.111479739038674</v>
      </c>
      <c r="AQ400" s="281">
        <v>4.1059819113789757E-5</v>
      </c>
      <c r="AR400" s="281">
        <v>3.3412427803846414E-3</v>
      </c>
      <c r="AS400" s="281">
        <v>0.123829490735192</v>
      </c>
      <c r="AT400" s="281">
        <v>-6.2072196551352697E-3</v>
      </c>
      <c r="AU400" s="281">
        <v>-1.8420566593059403E-2</v>
      </c>
      <c r="AV400" s="281">
        <v>-2.62786235423902E-2</v>
      </c>
      <c r="AW400" s="281">
        <v>3.6606047250457856E-3</v>
      </c>
      <c r="AX400" s="281">
        <v>2.4023927863319272E-3</v>
      </c>
      <c r="AY400" s="281"/>
      <c r="AZ400" s="281"/>
      <c r="BA400" s="281">
        <v>2.4543562496447272E-3</v>
      </c>
      <c r="BB400" s="281">
        <v>8.5173537610224604E-3</v>
      </c>
      <c r="BC400" s="281">
        <v>-2.39684894365031E-2</v>
      </c>
      <c r="BD400" s="281">
        <v>7.1964775089130922E-4</v>
      </c>
      <c r="BE400" s="281">
        <v>3.3821298060929938E-3</v>
      </c>
      <c r="BF400" s="281">
        <v>4.8988767868351126E-3</v>
      </c>
      <c r="BG400" s="281"/>
      <c r="BH400" s="281"/>
      <c r="BI400" s="281"/>
      <c r="BJ400" s="281">
        <v>9.6966882505732255E-3</v>
      </c>
      <c r="BK400" s="281">
        <v>1.9216194314293701E-2</v>
      </c>
      <c r="BL400" s="281">
        <v>6.9029779194107702E-2</v>
      </c>
      <c r="BM400" s="281"/>
      <c r="BN400" s="281"/>
      <c r="BO400" s="281">
        <v>6.4277484071898303E-2</v>
      </c>
    </row>
    <row r="401" spans="2:67" s="255" customFormat="1" ht="15" customHeight="1">
      <c r="B401" s="1255" t="s">
        <v>30</v>
      </c>
      <c r="C401" s="262" t="s">
        <v>496</v>
      </c>
      <c r="D401" s="402"/>
      <c r="E401" s="481">
        <v>3396080525.5250001</v>
      </c>
      <c r="F401" s="281">
        <v>9.2329821287593497E-2</v>
      </c>
      <c r="G401" s="281">
        <v>-7.5626935134524204E-2</v>
      </c>
      <c r="H401" s="909">
        <v>-5.2160894638272899E-2</v>
      </c>
      <c r="I401" s="909">
        <v>-7.1415075201288716E-2</v>
      </c>
      <c r="J401" s="909">
        <v>-0.12357596983956162</v>
      </c>
      <c r="K401" s="281">
        <v>1.4080938199369553E-4</v>
      </c>
      <c r="L401" s="281">
        <v>1.3865395607108187E-3</v>
      </c>
      <c r="M401" s="281">
        <v>4.7724062719315197E-3</v>
      </c>
      <c r="N401" s="281">
        <v>-7.0854528862592706E-2</v>
      </c>
      <c r="O401" s="281">
        <v>-1.8510868943198949E-2</v>
      </c>
      <c r="P401" s="281">
        <v>-2.74974346367978E-2</v>
      </c>
      <c r="Q401" s="281">
        <v>2.5805520299795773E-3</v>
      </c>
      <c r="R401" s="281">
        <v>1.9740266082381988E-3</v>
      </c>
      <c r="S401" s="281"/>
      <c r="T401" s="281"/>
      <c r="U401" s="281">
        <v>2.2305018255488261E-3</v>
      </c>
      <c r="V401" s="281">
        <v>6.7850804637666004E-3</v>
      </c>
      <c r="W401" s="281">
        <v>-9.1566883035624005E-2</v>
      </c>
      <c r="X401" s="281">
        <v>2.703981819918834E-4</v>
      </c>
      <c r="Y401" s="281">
        <v>1.0128281629801063E-3</v>
      </c>
      <c r="Z401" s="281">
        <v>1.7642993901252511E-3</v>
      </c>
      <c r="AA401" s="281"/>
      <c r="AB401" s="281"/>
      <c r="AC401" s="281"/>
      <c r="AD401" s="281">
        <v>7.9431087093642661E-3</v>
      </c>
      <c r="AE401" s="281">
        <v>1.14605757158786E-2</v>
      </c>
      <c r="AF401" s="281">
        <v>4.6025004379375498E-2</v>
      </c>
      <c r="AG401" s="282"/>
      <c r="AH401" s="281"/>
      <c r="AI401" s="281">
        <v>-3.4081302940369901E-2</v>
      </c>
      <c r="AJ401" s="482"/>
      <c r="AK401" s="486">
        <v>3272514054</v>
      </c>
      <c r="AL401" s="281">
        <v>-7.7452215954944795E-2</v>
      </c>
      <c r="AM401" s="281">
        <v>-5.40271096968679E-2</v>
      </c>
      <c r="AN401" s="281">
        <v>-7.3983973759887786E-2</v>
      </c>
      <c r="AO401" s="281">
        <v>-0.12801108345675569</v>
      </c>
      <c r="AP401" s="281">
        <v>8.3886430881619706E-2</v>
      </c>
      <c r="AQ401" s="281">
        <v>9.7906378616884624E-5</v>
      </c>
      <c r="AR401" s="281">
        <v>1.251441531624359E-3</v>
      </c>
      <c r="AS401" s="281">
        <v>8.8857902273809394E-2</v>
      </c>
      <c r="AT401" s="281">
        <v>-4.2621423378003301E-2</v>
      </c>
      <c r="AU401" s="281">
        <v>-1.900950267304484E-2</v>
      </c>
      <c r="AV401" s="281">
        <v>-2.8173979545261699E-2</v>
      </c>
      <c r="AW401" s="281">
        <v>2.6713602042684179E-3</v>
      </c>
      <c r="AX401" s="281">
        <v>1.9894345196945626E-3</v>
      </c>
      <c r="AY401" s="281"/>
      <c r="AZ401" s="281"/>
      <c r="BA401" s="281">
        <v>2.3283596381129868E-3</v>
      </c>
      <c r="BB401" s="281">
        <v>6.9891543620759604E-3</v>
      </c>
      <c r="BC401" s="281">
        <v>-6.3806248561188897E-2</v>
      </c>
      <c r="BD401" s="281">
        <v>3.4772287642557514E-4</v>
      </c>
      <c r="BE401" s="281">
        <v>1.0951855181857075E-3</v>
      </c>
      <c r="BF401" s="281">
        <v>2.1573162050658686E-3</v>
      </c>
      <c r="BG401" s="281"/>
      <c r="BH401" s="281"/>
      <c r="BI401" s="281"/>
      <c r="BJ401" s="281">
        <v>9.4994251780224741E-3</v>
      </c>
      <c r="BK401" s="281">
        <v>1.3571627460457701E-2</v>
      </c>
      <c r="BL401" s="281">
        <v>4.8194329264139503E-2</v>
      </c>
      <c r="BM401" s="281"/>
      <c r="BN401" s="281"/>
      <c r="BO401" s="281">
        <v>-2.04029183659171E-3</v>
      </c>
    </row>
    <row r="402" spans="2:67" s="255" customFormat="1" ht="15" customHeight="1">
      <c r="B402" s="1255" t="s">
        <v>30</v>
      </c>
      <c r="C402" s="262" t="s">
        <v>497</v>
      </c>
      <c r="D402" s="402"/>
      <c r="E402" s="481">
        <v>9568369117.5149994</v>
      </c>
      <c r="F402" s="281">
        <v>0.116112196170013</v>
      </c>
      <c r="G402" s="281">
        <v>-7.7704239342367198E-2</v>
      </c>
      <c r="H402" s="909">
        <v>-4.1625570940394402E-2</v>
      </c>
      <c r="I402" s="909">
        <v>-5.235032015780873E-2</v>
      </c>
      <c r="J402" s="909">
        <v>-9.3975891098203132E-2</v>
      </c>
      <c r="K402" s="281">
        <v>1.379545441640338E-5</v>
      </c>
      <c r="L402" s="281">
        <v>2.4575974976712785E-4</v>
      </c>
      <c r="M402" s="281">
        <v>1.01587092644733E-3</v>
      </c>
      <c r="N402" s="281">
        <v>-7.6688368415919597E-2</v>
      </c>
      <c r="O402" s="281">
        <v>-1.9447519536311093E-2</v>
      </c>
      <c r="P402" s="281">
        <v>-3.00038468336968E-2</v>
      </c>
      <c r="Q402" s="281">
        <v>7.8451711315215083E-4</v>
      </c>
      <c r="R402" s="281">
        <v>8.1516609279811477E-4</v>
      </c>
      <c r="S402" s="281"/>
      <c r="T402" s="281"/>
      <c r="U402" s="281">
        <v>6.3924877148966786E-4</v>
      </c>
      <c r="V402" s="281">
        <v>2.2389319774399402E-3</v>
      </c>
      <c r="W402" s="281">
        <v>-0.104453283272177</v>
      </c>
      <c r="X402" s="281">
        <v>2.2026324174117504E-5</v>
      </c>
      <c r="Y402" s="281">
        <v>1.1299584983828412E-4</v>
      </c>
      <c r="Z402" s="281">
        <v>3.6043120385970974E-4</v>
      </c>
      <c r="AA402" s="281"/>
      <c r="AB402" s="281"/>
      <c r="AC402" s="281"/>
      <c r="AD402" s="281">
        <v>1.8736276349522736E-3</v>
      </c>
      <c r="AE402" s="281">
        <v>2.41865522909617E-3</v>
      </c>
      <c r="AF402" s="281">
        <v>1.5984478600436901E-2</v>
      </c>
      <c r="AG402" s="282"/>
      <c r="AH402" s="281"/>
      <c r="AI402" s="281">
        <v>-8.6050149442643595E-2</v>
      </c>
      <c r="AJ402" s="482"/>
      <c r="AK402" s="486">
        <v>9084225320</v>
      </c>
      <c r="AL402" s="281">
        <v>-8.6342581535560195E-2</v>
      </c>
      <c r="AM402" s="281">
        <v>-4.6922529811821101E-2</v>
      </c>
      <c r="AN402" s="281">
        <v>-5.9200188487839048E-2</v>
      </c>
      <c r="AO402" s="281">
        <v>-0.10612271829966015</v>
      </c>
      <c r="AP402" s="281">
        <v>4.0627298751326001E-2</v>
      </c>
      <c r="AQ402" s="281">
        <v>3.3420571298643221E-5</v>
      </c>
      <c r="AR402" s="281">
        <v>2.826349974331108E-4</v>
      </c>
      <c r="AS402" s="281">
        <v>4.19617180961777E-2</v>
      </c>
      <c r="AT402" s="281">
        <v>-9.1303393251203499E-2</v>
      </c>
      <c r="AU402" s="281">
        <v>-1.9041576130809579E-2</v>
      </c>
      <c r="AV402" s="281">
        <v>-2.93260618162304E-2</v>
      </c>
      <c r="AW402" s="281">
        <v>8.3051544771938033E-4</v>
      </c>
      <c r="AX402" s="281">
        <v>8.3847561605032304E-4</v>
      </c>
      <c r="AY402" s="281"/>
      <c r="AZ402" s="281"/>
      <c r="BA402" s="281">
        <v>8.015100578713135E-4</v>
      </c>
      <c r="BB402" s="281">
        <v>2.4705011216410101E-3</v>
      </c>
      <c r="BC402" s="281">
        <v>-0.118158953945793</v>
      </c>
      <c r="BD402" s="281">
        <v>3.6287519121113128E-5</v>
      </c>
      <c r="BE402" s="281">
        <v>1.7064482059764673E-4</v>
      </c>
      <c r="BF402" s="281">
        <v>4.3865155911830685E-4</v>
      </c>
      <c r="BG402" s="281"/>
      <c r="BH402" s="281"/>
      <c r="BI402" s="281"/>
      <c r="BJ402" s="281">
        <v>2.1760283682615658E-3</v>
      </c>
      <c r="BK402" s="281">
        <v>2.8694961080071501E-3</v>
      </c>
      <c r="BL402" s="281">
        <v>1.6910334797816302E-2</v>
      </c>
      <c r="BM402" s="281"/>
      <c r="BN402" s="281"/>
      <c r="BO402" s="281">
        <v>-9.8379123039969305E-2</v>
      </c>
    </row>
    <row r="403" spans="2:67" s="255" customFormat="1" ht="15" customHeight="1">
      <c r="B403" s="1256" t="s">
        <v>30</v>
      </c>
      <c r="C403" s="338" t="s">
        <v>527</v>
      </c>
      <c r="D403" s="402"/>
      <c r="E403" s="474">
        <v>21974793698.772499</v>
      </c>
      <c r="F403" s="475">
        <v>8.6124215496308304E-2</v>
      </c>
      <c r="G403" s="475">
        <v>-7.1844055251230304E-2</v>
      </c>
      <c r="H403" s="910">
        <v>-4.5213995013887197E-2</v>
      </c>
      <c r="I403" s="910">
        <v>-5.984954908579939E-2</v>
      </c>
      <c r="J403" s="910">
        <v>-0.10506354409968659</v>
      </c>
      <c r="K403" s="475">
        <v>1.5504582417036838E-3</v>
      </c>
      <c r="L403" s="475">
        <v>8.3715407080375039E-3</v>
      </c>
      <c r="M403" s="475">
        <v>2.1677062207260199E-2</v>
      </c>
      <c r="N403" s="475">
        <v>-5.0166993043970098E-2</v>
      </c>
      <c r="O403" s="475">
        <v>-1.7942190732354781E-2</v>
      </c>
      <c r="P403" s="475">
        <v>-2.6350800419686699E-2</v>
      </c>
      <c r="Q403" s="475">
        <v>3.406117874234288E-3</v>
      </c>
      <c r="R403" s="475">
        <v>2.0044068219880955E-3</v>
      </c>
      <c r="S403" s="475"/>
      <c r="T403" s="475"/>
      <c r="U403" s="475">
        <v>1.7481114592737136E-3</v>
      </c>
      <c r="V403" s="475">
        <v>7.1586361554960998E-3</v>
      </c>
      <c r="W403" s="475">
        <v>-6.9359157308160696E-2</v>
      </c>
      <c r="X403" s="475">
        <v>1.3226003574096576E-3</v>
      </c>
      <c r="Y403" s="475">
        <v>6.307834963098783E-3</v>
      </c>
      <c r="Z403" s="475">
        <v>6.6092869307852898E-3</v>
      </c>
      <c r="AA403" s="475"/>
      <c r="AB403" s="475"/>
      <c r="AC403" s="475"/>
      <c r="AD403" s="475">
        <v>7.5427050771019848E-3</v>
      </c>
      <c r="AE403" s="475">
        <v>2.2477082550612999E-2</v>
      </c>
      <c r="AF403" s="475">
        <v>8.3454177549909803E-2</v>
      </c>
      <c r="AG403" s="475"/>
      <c r="AH403" s="475"/>
      <c r="AI403" s="475">
        <v>3.6572102792361998E-2</v>
      </c>
      <c r="AJ403" s="482"/>
      <c r="AK403" s="487">
        <v>21075800043.5</v>
      </c>
      <c r="AL403" s="475">
        <v>-7.49085818507709E-2</v>
      </c>
      <c r="AM403" s="475">
        <v>-4.7142609565321202E-2</v>
      </c>
      <c r="AN403" s="475">
        <v>-6.2402446949130913E-2</v>
      </c>
      <c r="AO403" s="475">
        <v>-0.10954505651445212</v>
      </c>
      <c r="AP403" s="475">
        <v>8.9797865992929896E-2</v>
      </c>
      <c r="AQ403" s="475">
        <v>1.6165934355838539E-3</v>
      </c>
      <c r="AR403" s="475">
        <v>8.728630923633008E-3</v>
      </c>
      <c r="AS403" s="475">
        <v>0.11239956884723799</v>
      </c>
      <c r="AT403" s="475">
        <v>-9.6516225688539903E-3</v>
      </c>
      <c r="AU403" s="475">
        <v>-1.8707519478916437E-2</v>
      </c>
      <c r="AV403" s="475">
        <v>-2.7474800568661101E-2</v>
      </c>
      <c r="AW403" s="475">
        <v>3.5514067055824128E-3</v>
      </c>
      <c r="AX403" s="475">
        <v>2.0899053089652453E-3</v>
      </c>
      <c r="AY403" s="475"/>
      <c r="AZ403" s="475"/>
      <c r="BA403" s="475">
        <v>1.8226776018330751E-3</v>
      </c>
      <c r="BB403" s="475">
        <v>7.4639896163807302E-3</v>
      </c>
      <c r="BC403" s="475">
        <v>-2.9662433521134499E-2</v>
      </c>
      <c r="BD403" s="475">
        <v>1.3790162148062135E-3</v>
      </c>
      <c r="BE403" s="475">
        <v>6.5768972809527974E-3</v>
      </c>
      <c r="BF403" s="475">
        <v>6.8912077596215773E-3</v>
      </c>
      <c r="BG403" s="475"/>
      <c r="BH403" s="475"/>
      <c r="BI403" s="475"/>
      <c r="BJ403" s="475">
        <v>7.8644410963235947E-3</v>
      </c>
      <c r="BK403" s="475">
        <v>2.3435848270553901E-2</v>
      </c>
      <c r="BL403" s="475">
        <v>8.7013936893256399E-2</v>
      </c>
      <c r="BM403" s="477"/>
      <c r="BN403" s="477"/>
      <c r="BO403" s="475">
        <v>8.0787351642676003E-2</v>
      </c>
    </row>
    <row r="404" spans="2:67" s="255" customFormat="1" ht="15" customHeight="1">
      <c r="B404" s="1252" t="s">
        <v>31</v>
      </c>
      <c r="C404" s="262" t="s">
        <v>488</v>
      </c>
      <c r="D404" s="402"/>
      <c r="E404" s="481">
        <v>1711228347642.1899</v>
      </c>
      <c r="F404" s="281">
        <v>1.32329035675135E-3</v>
      </c>
      <c r="G404" s="281">
        <v>-1.71560492367521E-3</v>
      </c>
      <c r="H404" s="909"/>
      <c r="I404" s="909"/>
      <c r="J404" s="909"/>
      <c r="K404" s="281"/>
      <c r="L404" s="281"/>
      <c r="M404" s="281">
        <v>0.222685888420671</v>
      </c>
      <c r="N404" s="281">
        <v>0.220970283398606</v>
      </c>
      <c r="O404" s="281"/>
      <c r="P404" s="281">
        <v>-2.0833462839250399E-2</v>
      </c>
      <c r="Q404" s="281"/>
      <c r="R404" s="281"/>
      <c r="S404" s="281"/>
      <c r="T404" s="281"/>
      <c r="U404" s="281"/>
      <c r="V404" s="281">
        <v>1.3757259501168601E-2</v>
      </c>
      <c r="W404" s="281">
        <v>0.21389408280229499</v>
      </c>
      <c r="X404" s="281"/>
      <c r="Y404" s="281"/>
      <c r="Z404" s="281"/>
      <c r="AA404" s="281"/>
      <c r="AB404" s="281"/>
      <c r="AC404" s="281"/>
      <c r="AD404" s="281"/>
      <c r="AE404" s="281">
        <v>0.35686470975061202</v>
      </c>
      <c r="AF404" s="281">
        <v>0.35926732632865599</v>
      </c>
      <c r="AG404" s="282"/>
      <c r="AH404" s="282">
        <v>-3.5819499239751203E-2</v>
      </c>
      <c r="AI404" s="281">
        <v>0.89420661637613896</v>
      </c>
      <c r="AJ404" s="482"/>
      <c r="AK404" s="484"/>
      <c r="AL404" s="281"/>
      <c r="AM404" s="281"/>
      <c r="AN404" s="281"/>
      <c r="AO404" s="281"/>
      <c r="AP404" s="281"/>
      <c r="AQ404" s="281"/>
      <c r="AR404" s="281"/>
      <c r="AS404" s="281"/>
      <c r="AT404" s="281"/>
      <c r="AU404" s="281"/>
      <c r="AV404" s="281"/>
      <c r="AW404" s="281"/>
      <c r="AX404" s="281"/>
      <c r="AY404" s="281"/>
      <c r="AZ404" s="281"/>
      <c r="BA404" s="281"/>
      <c r="BB404" s="281"/>
      <c r="BC404" s="281"/>
      <c r="BD404" s="281"/>
      <c r="BE404" s="281"/>
      <c r="BF404" s="281"/>
      <c r="BG404" s="281"/>
      <c r="BH404" s="281"/>
      <c r="BI404" s="281"/>
      <c r="BJ404" s="281"/>
      <c r="BK404" s="281"/>
      <c r="BL404" s="281"/>
      <c r="BM404" s="282"/>
      <c r="BN404" s="282"/>
      <c r="BO404" s="281"/>
    </row>
    <row r="405" spans="2:67" s="255" customFormat="1" ht="15" customHeight="1">
      <c r="B405" s="1257" t="s">
        <v>31</v>
      </c>
      <c r="C405" s="262" t="s">
        <v>489</v>
      </c>
      <c r="D405" s="402"/>
      <c r="E405" s="481">
        <v>3381571935666.6201</v>
      </c>
      <c r="F405" s="281">
        <v>5.7817405054147904E-3</v>
      </c>
      <c r="G405" s="281">
        <v>-9.3053973975922597E-4</v>
      </c>
      <c r="H405" s="909"/>
      <c r="I405" s="909"/>
      <c r="J405" s="909"/>
      <c r="K405" s="281"/>
      <c r="L405" s="281"/>
      <c r="M405" s="281">
        <v>7.61853768137669E-2</v>
      </c>
      <c r="N405" s="281">
        <v>7.5254836835245503E-2</v>
      </c>
      <c r="O405" s="281"/>
      <c r="P405" s="281">
        <v>-2.0927459944358202E-2</v>
      </c>
      <c r="Q405" s="281"/>
      <c r="R405" s="281"/>
      <c r="S405" s="281"/>
      <c r="T405" s="281"/>
      <c r="U405" s="281"/>
      <c r="V405" s="281">
        <v>7.0661262509556797E-3</v>
      </c>
      <c r="W405" s="281">
        <v>6.1393502330287397E-2</v>
      </c>
      <c r="X405" s="281"/>
      <c r="Y405" s="281"/>
      <c r="Z405" s="281"/>
      <c r="AA405" s="281"/>
      <c r="AB405" s="281"/>
      <c r="AC405" s="281"/>
      <c r="AD405" s="281"/>
      <c r="AE405" s="281">
        <v>0.18160864357140599</v>
      </c>
      <c r="AF405" s="281">
        <v>0.17022168694488199</v>
      </c>
      <c r="AG405" s="282"/>
      <c r="AH405" s="282">
        <v>-1.8215510578992001E-2</v>
      </c>
      <c r="AI405" s="281">
        <v>0.39500832711579198</v>
      </c>
      <c r="AJ405" s="482"/>
      <c r="AK405" s="484"/>
      <c r="AL405" s="281"/>
      <c r="AM405" s="281"/>
      <c r="AN405" s="281"/>
      <c r="AO405" s="281"/>
      <c r="AP405" s="281"/>
      <c r="AQ405" s="281"/>
      <c r="AR405" s="281"/>
      <c r="AS405" s="281"/>
      <c r="AT405" s="281"/>
      <c r="AU405" s="281"/>
      <c r="AV405" s="281"/>
      <c r="AW405" s="281"/>
      <c r="AX405" s="281"/>
      <c r="AY405" s="281"/>
      <c r="AZ405" s="281"/>
      <c r="BA405" s="281"/>
      <c r="BB405" s="281"/>
      <c r="BC405" s="281"/>
      <c r="BD405" s="281"/>
      <c r="BE405" s="281"/>
      <c r="BF405" s="281"/>
      <c r="BG405" s="281"/>
      <c r="BH405" s="281"/>
      <c r="BI405" s="281"/>
      <c r="BJ405" s="281"/>
      <c r="BK405" s="281"/>
      <c r="BL405" s="281"/>
      <c r="BM405" s="282"/>
      <c r="BN405" s="282"/>
      <c r="BO405" s="281"/>
    </row>
    <row r="406" spans="2:67" s="255" customFormat="1" ht="15" customHeight="1">
      <c r="B406" s="1257" t="s">
        <v>31</v>
      </c>
      <c r="C406" s="262" t="s">
        <v>490</v>
      </c>
      <c r="D406" s="402"/>
      <c r="E406" s="481">
        <v>4893839963061.5996</v>
      </c>
      <c r="F406" s="281">
        <v>7.0967847437988603E-3</v>
      </c>
      <c r="G406" s="281">
        <v>-1.87598328941326E-3</v>
      </c>
      <c r="H406" s="909"/>
      <c r="I406" s="909"/>
      <c r="J406" s="909"/>
      <c r="K406" s="281"/>
      <c r="L406" s="281"/>
      <c r="M406" s="281">
        <v>3.9481799236934803E-2</v>
      </c>
      <c r="N406" s="281">
        <v>3.7605815715284097E-2</v>
      </c>
      <c r="O406" s="281"/>
      <c r="P406" s="281">
        <v>-2.2798144423845E-2</v>
      </c>
      <c r="Q406" s="281"/>
      <c r="R406" s="281"/>
      <c r="S406" s="281"/>
      <c r="T406" s="281"/>
      <c r="U406" s="281"/>
      <c r="V406" s="281">
        <v>4.8179905849592497E-3</v>
      </c>
      <c r="W406" s="281">
        <v>1.9625659974138201E-2</v>
      </c>
      <c r="X406" s="281"/>
      <c r="Y406" s="281"/>
      <c r="Z406" s="281"/>
      <c r="AA406" s="281"/>
      <c r="AB406" s="281"/>
      <c r="AC406" s="281"/>
      <c r="AD406" s="281"/>
      <c r="AE406" s="281">
        <v>0.105893165795569</v>
      </c>
      <c r="AF406" s="281">
        <v>0.11171967838129</v>
      </c>
      <c r="AG406" s="282"/>
      <c r="AH406" s="282">
        <v>-1.33023646678323E-2</v>
      </c>
      <c r="AI406" s="281">
        <v>0.223936143334833</v>
      </c>
      <c r="AJ406" s="482"/>
      <c r="AK406" s="484"/>
      <c r="AL406" s="281"/>
      <c r="AM406" s="281"/>
      <c r="AN406" s="281"/>
      <c r="AO406" s="281"/>
      <c r="AP406" s="281"/>
      <c r="AQ406" s="281"/>
      <c r="AR406" s="281"/>
      <c r="AS406" s="281"/>
      <c r="AT406" s="281"/>
      <c r="AU406" s="281"/>
      <c r="AV406" s="281"/>
      <c r="AW406" s="281"/>
      <c r="AX406" s="281"/>
      <c r="AY406" s="281"/>
      <c r="AZ406" s="281"/>
      <c r="BA406" s="281"/>
      <c r="BB406" s="281"/>
      <c r="BC406" s="281"/>
      <c r="BD406" s="281"/>
      <c r="BE406" s="281"/>
      <c r="BF406" s="281"/>
      <c r="BG406" s="281"/>
      <c r="BH406" s="281"/>
      <c r="BI406" s="281"/>
      <c r="BJ406" s="281"/>
      <c r="BK406" s="281"/>
      <c r="BL406" s="281"/>
      <c r="BM406" s="282"/>
      <c r="BN406" s="282"/>
      <c r="BO406" s="281"/>
    </row>
    <row r="407" spans="2:67" s="255" customFormat="1" ht="15" customHeight="1">
      <c r="B407" s="1257" t="s">
        <v>31</v>
      </c>
      <c r="C407" s="262" t="s">
        <v>491</v>
      </c>
      <c r="D407" s="402"/>
      <c r="E407" s="481">
        <v>6385502547936.8096</v>
      </c>
      <c r="F407" s="281">
        <v>7.4120451534288104E-3</v>
      </c>
      <c r="G407" s="281">
        <v>-2.6807453147001401E-3</v>
      </c>
      <c r="H407" s="909"/>
      <c r="I407" s="909"/>
      <c r="J407" s="909"/>
      <c r="K407" s="281"/>
      <c r="L407" s="281"/>
      <c r="M407" s="281">
        <v>2.11226561350897E-2</v>
      </c>
      <c r="N407" s="281">
        <v>1.8441910706651601E-2</v>
      </c>
      <c r="O407" s="281"/>
      <c r="P407" s="281">
        <v>-2.4918877310395601E-2</v>
      </c>
      <c r="Q407" s="281"/>
      <c r="R407" s="281"/>
      <c r="S407" s="281"/>
      <c r="T407" s="281"/>
      <c r="U407" s="281"/>
      <c r="V407" s="281">
        <v>3.7749417481813801E-3</v>
      </c>
      <c r="W407" s="281">
        <v>-2.7020220790425799E-3</v>
      </c>
      <c r="X407" s="281"/>
      <c r="Y407" s="281"/>
      <c r="Z407" s="281"/>
      <c r="AA407" s="281"/>
      <c r="AB407" s="281"/>
      <c r="AC407" s="281"/>
      <c r="AD407" s="281"/>
      <c r="AE407" s="281">
        <v>0.105359558564821</v>
      </c>
      <c r="AF407" s="281">
        <v>7.9113101999463503E-2</v>
      </c>
      <c r="AG407" s="282"/>
      <c r="AH407" s="282">
        <v>-1.00187773610296E-2</v>
      </c>
      <c r="AI407" s="281">
        <v>0.17175185499981499</v>
      </c>
      <c r="AJ407" s="482"/>
      <c r="AK407" s="484"/>
      <c r="AL407" s="281"/>
      <c r="AM407" s="281"/>
      <c r="AN407" s="281"/>
      <c r="AO407" s="281"/>
      <c r="AP407" s="281"/>
      <c r="AQ407" s="281"/>
      <c r="AR407" s="281"/>
      <c r="AS407" s="281"/>
      <c r="AT407" s="281"/>
      <c r="AU407" s="281"/>
      <c r="AV407" s="281"/>
      <c r="AW407" s="281"/>
      <c r="AX407" s="281"/>
      <c r="AY407" s="281"/>
      <c r="AZ407" s="281"/>
      <c r="BA407" s="281"/>
      <c r="BB407" s="281"/>
      <c r="BC407" s="281"/>
      <c r="BD407" s="281"/>
      <c r="BE407" s="281"/>
      <c r="BF407" s="281"/>
      <c r="BG407" s="281"/>
      <c r="BH407" s="281"/>
      <c r="BI407" s="281"/>
      <c r="BJ407" s="281"/>
      <c r="BK407" s="281"/>
      <c r="BL407" s="281"/>
      <c r="BM407" s="282"/>
      <c r="BN407" s="282"/>
      <c r="BO407" s="281"/>
    </row>
    <row r="408" spans="2:67" s="255" customFormat="1" ht="15" customHeight="1">
      <c r="B408" s="1257" t="s">
        <v>31</v>
      </c>
      <c r="C408" s="262" t="s">
        <v>492</v>
      </c>
      <c r="D408" s="402"/>
      <c r="E408" s="481">
        <v>8000476653926.5596</v>
      </c>
      <c r="F408" s="281">
        <v>9.7816807427760898E-3</v>
      </c>
      <c r="G408" s="281">
        <v>-1.5886824657503299E-3</v>
      </c>
      <c r="H408" s="909"/>
      <c r="I408" s="909"/>
      <c r="J408" s="909"/>
      <c r="K408" s="281"/>
      <c r="L408" s="281"/>
      <c r="M408" s="281">
        <v>1.7263385899487699E-2</v>
      </c>
      <c r="N408" s="281">
        <v>1.5674703359949999E-2</v>
      </c>
      <c r="O408" s="281"/>
      <c r="P408" s="281">
        <v>-2.63625179307783E-2</v>
      </c>
      <c r="Q408" s="281"/>
      <c r="R408" s="281"/>
      <c r="S408" s="281"/>
      <c r="T408" s="281"/>
      <c r="U408" s="281"/>
      <c r="V408" s="281">
        <v>2.3735058410737399E-3</v>
      </c>
      <c r="W408" s="281">
        <v>-8.3143111784358403E-3</v>
      </c>
      <c r="X408" s="281"/>
      <c r="Y408" s="281"/>
      <c r="Z408" s="281"/>
      <c r="AA408" s="281"/>
      <c r="AB408" s="281"/>
      <c r="AC408" s="281"/>
      <c r="AD408" s="281"/>
      <c r="AE408" s="281">
        <v>7.3645256009802207E-2</v>
      </c>
      <c r="AF408" s="281">
        <v>5.8375114817489297E-2</v>
      </c>
      <c r="AG408" s="282"/>
      <c r="AH408" s="282">
        <v>-7.9609342212860201E-3</v>
      </c>
      <c r="AI408" s="281">
        <v>0.115745130026967</v>
      </c>
      <c r="AJ408" s="482"/>
      <c r="AK408" s="484"/>
      <c r="AL408" s="281"/>
      <c r="AM408" s="281"/>
      <c r="AN408" s="281"/>
      <c r="AO408" s="281"/>
      <c r="AP408" s="281"/>
      <c r="AQ408" s="281"/>
      <c r="AR408" s="281"/>
      <c r="AS408" s="281"/>
      <c r="AT408" s="281"/>
      <c r="AU408" s="281"/>
      <c r="AV408" s="281"/>
      <c r="AW408" s="281"/>
      <c r="AX408" s="281"/>
      <c r="AY408" s="281"/>
      <c r="AZ408" s="281"/>
      <c r="BA408" s="281"/>
      <c r="BB408" s="281"/>
      <c r="BC408" s="281"/>
      <c r="BD408" s="281"/>
      <c r="BE408" s="281"/>
      <c r="BF408" s="281"/>
      <c r="BG408" s="281"/>
      <c r="BH408" s="281"/>
      <c r="BI408" s="281"/>
      <c r="BJ408" s="281"/>
      <c r="BK408" s="281"/>
      <c r="BL408" s="281"/>
      <c r="BM408" s="282"/>
      <c r="BN408" s="282"/>
      <c r="BO408" s="281"/>
    </row>
    <row r="409" spans="2:67" s="255" customFormat="1" ht="15" customHeight="1">
      <c r="B409" s="1257" t="s">
        <v>31</v>
      </c>
      <c r="C409" s="262" t="s">
        <v>493</v>
      </c>
      <c r="D409" s="402"/>
      <c r="E409" s="481">
        <v>10015135035307.5</v>
      </c>
      <c r="F409" s="281">
        <v>1.7810256179513199E-2</v>
      </c>
      <c r="G409" s="281">
        <v>-2.2698173195010302E-3</v>
      </c>
      <c r="H409" s="909"/>
      <c r="I409" s="909"/>
      <c r="J409" s="909"/>
      <c r="K409" s="281"/>
      <c r="L409" s="281"/>
      <c r="M409" s="281">
        <v>1.1999332394062799E-2</v>
      </c>
      <c r="N409" s="281">
        <v>9.7295150305725091E-3</v>
      </c>
      <c r="O409" s="281"/>
      <c r="P409" s="281">
        <v>-2.8015009768806901E-2</v>
      </c>
      <c r="Q409" s="281"/>
      <c r="R409" s="281"/>
      <c r="S409" s="281"/>
      <c r="T409" s="281"/>
      <c r="U409" s="281"/>
      <c r="V409" s="281">
        <v>1.4563721271971201E-3</v>
      </c>
      <c r="W409" s="281">
        <v>-1.68291216290412E-2</v>
      </c>
      <c r="X409" s="281"/>
      <c r="Y409" s="281"/>
      <c r="Z409" s="281"/>
      <c r="AA409" s="281"/>
      <c r="AB409" s="281"/>
      <c r="AC409" s="281"/>
      <c r="AD409" s="281"/>
      <c r="AE409" s="281">
        <v>4.35529779481309E-2</v>
      </c>
      <c r="AF409" s="281">
        <v>4.30334970011923E-2</v>
      </c>
      <c r="AG409" s="282"/>
      <c r="AH409" s="282">
        <v>-6.4818071047028298E-3</v>
      </c>
      <c r="AI409" s="281">
        <v>6.3275547306096205E-2</v>
      </c>
      <c r="AJ409" s="482"/>
      <c r="AK409" s="484"/>
      <c r="AL409" s="281"/>
      <c r="AM409" s="281"/>
      <c r="AN409" s="281"/>
      <c r="AO409" s="281"/>
      <c r="AP409" s="281"/>
      <c r="AQ409" s="281"/>
      <c r="AR409" s="281"/>
      <c r="AS409" s="281"/>
      <c r="AT409" s="281"/>
      <c r="AU409" s="281"/>
      <c r="AV409" s="281"/>
      <c r="AW409" s="281"/>
      <c r="AX409" s="281"/>
      <c r="AY409" s="281"/>
      <c r="AZ409" s="281"/>
      <c r="BA409" s="281"/>
      <c r="BB409" s="281"/>
      <c r="BC409" s="281"/>
      <c r="BD409" s="281"/>
      <c r="BE409" s="281"/>
      <c r="BF409" s="281"/>
      <c r="BG409" s="281"/>
      <c r="BH409" s="281"/>
      <c r="BI409" s="281"/>
      <c r="BJ409" s="281"/>
      <c r="BK409" s="281"/>
      <c r="BL409" s="281"/>
      <c r="BM409" s="282"/>
      <c r="BN409" s="282"/>
      <c r="BO409" s="281"/>
    </row>
    <row r="410" spans="2:67" s="255" customFormat="1" ht="15" customHeight="1">
      <c r="B410" s="1257" t="s">
        <v>31</v>
      </c>
      <c r="C410" s="262" t="s">
        <v>494</v>
      </c>
      <c r="D410" s="402"/>
      <c r="E410" s="481">
        <v>12469007691330.6</v>
      </c>
      <c r="F410" s="281">
        <v>2.06251741799186E-2</v>
      </c>
      <c r="G410" s="281">
        <v>-2.3460238380704399E-3</v>
      </c>
      <c r="H410" s="909"/>
      <c r="I410" s="909"/>
      <c r="J410" s="909"/>
      <c r="K410" s="281"/>
      <c r="L410" s="281"/>
      <c r="M410" s="281">
        <v>5.1544757564789901E-3</v>
      </c>
      <c r="N410" s="281">
        <v>2.8084519025597401E-3</v>
      </c>
      <c r="O410" s="281"/>
      <c r="P410" s="281">
        <v>-3.04435867324593E-2</v>
      </c>
      <c r="Q410" s="281"/>
      <c r="R410" s="281"/>
      <c r="S410" s="281"/>
      <c r="T410" s="281"/>
      <c r="U410" s="281"/>
      <c r="V410" s="281">
        <v>1.22289377185806E-3</v>
      </c>
      <c r="W410" s="281">
        <v>-2.6412240101320799E-2</v>
      </c>
      <c r="X410" s="281"/>
      <c r="Y410" s="281"/>
      <c r="Z410" s="281"/>
      <c r="AA410" s="281"/>
      <c r="AB410" s="281"/>
      <c r="AC410" s="281"/>
      <c r="AD410" s="281"/>
      <c r="AE410" s="281">
        <v>4.2851222562062197E-2</v>
      </c>
      <c r="AF410" s="281">
        <v>2.9268504804676201E-2</v>
      </c>
      <c r="AG410" s="282"/>
      <c r="AH410" s="282">
        <v>-5.0483936494906201E-3</v>
      </c>
      <c r="AI410" s="281">
        <v>4.0659094030942602E-2</v>
      </c>
      <c r="AJ410" s="482"/>
      <c r="AK410" s="484"/>
      <c r="AL410" s="281"/>
      <c r="AM410" s="281"/>
      <c r="AN410" s="281"/>
      <c r="AO410" s="281"/>
      <c r="AP410" s="281"/>
      <c r="AQ410" s="281"/>
      <c r="AR410" s="281"/>
      <c r="AS410" s="281"/>
      <c r="AT410" s="281"/>
      <c r="AU410" s="281"/>
      <c r="AV410" s="281"/>
      <c r="AW410" s="281"/>
      <c r="AX410" s="281"/>
      <c r="AY410" s="281"/>
      <c r="AZ410" s="281"/>
      <c r="BA410" s="281"/>
      <c r="BB410" s="281"/>
      <c r="BC410" s="281"/>
      <c r="BD410" s="281"/>
      <c r="BE410" s="281"/>
      <c r="BF410" s="281"/>
      <c r="BG410" s="281"/>
      <c r="BH410" s="281"/>
      <c r="BI410" s="281"/>
      <c r="BJ410" s="281"/>
      <c r="BK410" s="281"/>
      <c r="BL410" s="281"/>
      <c r="BM410" s="282"/>
      <c r="BN410" s="282"/>
      <c r="BO410" s="281"/>
    </row>
    <row r="411" spans="2:67" s="255" customFormat="1" ht="15" customHeight="1">
      <c r="B411" s="1257" t="s">
        <v>31</v>
      </c>
      <c r="C411" s="262" t="s">
        <v>495</v>
      </c>
      <c r="D411" s="402"/>
      <c r="E411" s="481">
        <v>15769743219441.4</v>
      </c>
      <c r="F411" s="281">
        <v>3.4525219456235601E-2</v>
      </c>
      <c r="G411" s="281">
        <v>-2.0251950868853002E-3</v>
      </c>
      <c r="H411" s="909"/>
      <c r="I411" s="909"/>
      <c r="J411" s="909"/>
      <c r="K411" s="281"/>
      <c r="L411" s="281"/>
      <c r="M411" s="281">
        <v>2.7139953786252001E-3</v>
      </c>
      <c r="N411" s="281">
        <v>6.8880026922890603E-4</v>
      </c>
      <c r="O411" s="281"/>
      <c r="P411" s="281">
        <v>-3.1417601537466602E-2</v>
      </c>
      <c r="Q411" s="281"/>
      <c r="R411" s="281"/>
      <c r="S411" s="281"/>
      <c r="T411" s="281"/>
      <c r="U411" s="281"/>
      <c r="V411" s="281">
        <v>7.9784283267818096E-4</v>
      </c>
      <c r="W411" s="281">
        <v>-2.99309594916847E-2</v>
      </c>
      <c r="X411" s="281"/>
      <c r="Y411" s="281"/>
      <c r="Z411" s="281"/>
      <c r="AA411" s="281"/>
      <c r="AB411" s="281"/>
      <c r="AC411" s="281"/>
      <c r="AD411" s="281"/>
      <c r="AE411" s="281">
        <v>2.7382098748559298E-2</v>
      </c>
      <c r="AF411" s="281">
        <v>1.9178908163611098E-2</v>
      </c>
      <c r="AG411" s="282"/>
      <c r="AH411" s="282">
        <v>-3.6404250039896598E-3</v>
      </c>
      <c r="AI411" s="281">
        <v>1.29896255816071E-2</v>
      </c>
      <c r="AJ411" s="482"/>
      <c r="AK411" s="484"/>
      <c r="AL411" s="281"/>
      <c r="AM411" s="281"/>
      <c r="AN411" s="281"/>
      <c r="AO411" s="281"/>
      <c r="AP411" s="281"/>
      <c r="AQ411" s="281"/>
      <c r="AR411" s="281"/>
      <c r="AS411" s="281"/>
      <c r="AT411" s="281"/>
      <c r="AU411" s="281"/>
      <c r="AV411" s="281"/>
      <c r="AW411" s="281"/>
      <c r="AX411" s="281"/>
      <c r="AY411" s="281"/>
      <c r="AZ411" s="281"/>
      <c r="BA411" s="281"/>
      <c r="BB411" s="281"/>
      <c r="BC411" s="281"/>
      <c r="BD411" s="281"/>
      <c r="BE411" s="281"/>
      <c r="BF411" s="281"/>
      <c r="BG411" s="281"/>
      <c r="BH411" s="281"/>
      <c r="BI411" s="281"/>
      <c r="BJ411" s="281"/>
      <c r="BK411" s="281"/>
      <c r="BL411" s="281"/>
      <c r="BM411" s="282"/>
      <c r="BN411" s="282"/>
      <c r="BO411" s="281"/>
    </row>
    <row r="412" spans="2:67" s="255" customFormat="1" ht="15" customHeight="1">
      <c r="B412" s="1257" t="s">
        <v>31</v>
      </c>
      <c r="C412" s="262" t="s">
        <v>496</v>
      </c>
      <c r="D412" s="402"/>
      <c r="E412" s="481">
        <v>21983974182768.898</v>
      </c>
      <c r="F412" s="281">
        <v>5.7776156934182803E-2</v>
      </c>
      <c r="G412" s="281">
        <v>-3.5504817531353998E-3</v>
      </c>
      <c r="H412" s="909"/>
      <c r="I412" s="909"/>
      <c r="J412" s="909"/>
      <c r="K412" s="281"/>
      <c r="L412" s="281"/>
      <c r="M412" s="281">
        <v>1.4957068803488501E-3</v>
      </c>
      <c r="N412" s="281">
        <v>-2.0547748683760201E-3</v>
      </c>
      <c r="O412" s="281"/>
      <c r="P412" s="281">
        <v>-3.3124247309392299E-2</v>
      </c>
      <c r="Q412" s="281"/>
      <c r="R412" s="281"/>
      <c r="S412" s="281"/>
      <c r="T412" s="281"/>
      <c r="U412" s="281"/>
      <c r="V412" s="281">
        <v>3.6790942411083701E-6</v>
      </c>
      <c r="W412" s="281">
        <v>-3.5175344698729002E-2</v>
      </c>
      <c r="X412" s="281"/>
      <c r="Y412" s="281"/>
      <c r="Z412" s="281"/>
      <c r="AA412" s="281"/>
      <c r="AB412" s="281"/>
      <c r="AC412" s="281"/>
      <c r="AD412" s="281"/>
      <c r="AE412" s="281">
        <v>2.1540732510336998E-2</v>
      </c>
      <c r="AF412" s="281">
        <v>1.17217619534533E-2</v>
      </c>
      <c r="AG412" s="282"/>
      <c r="AH412" s="282">
        <v>-2.5825267937825401E-3</v>
      </c>
      <c r="AI412" s="281">
        <v>-4.4953721631602103E-3</v>
      </c>
      <c r="AJ412" s="482"/>
      <c r="AK412" s="484"/>
      <c r="AL412" s="281"/>
      <c r="AM412" s="281"/>
      <c r="AN412" s="281"/>
      <c r="AO412" s="281"/>
      <c r="AP412" s="281"/>
      <c r="AQ412" s="281"/>
      <c r="AR412" s="281"/>
      <c r="AS412" s="281"/>
      <c r="AT412" s="281"/>
      <c r="AU412" s="281"/>
      <c r="AV412" s="281"/>
      <c r="AW412" s="281"/>
      <c r="AX412" s="281"/>
      <c r="AY412" s="281"/>
      <c r="AZ412" s="281"/>
      <c r="BA412" s="281"/>
      <c r="BB412" s="281"/>
      <c r="BC412" s="281"/>
      <c r="BD412" s="281"/>
      <c r="BE412" s="281"/>
      <c r="BF412" s="281"/>
      <c r="BG412" s="281"/>
      <c r="BH412" s="281"/>
      <c r="BI412" s="281"/>
      <c r="BJ412" s="281"/>
      <c r="BK412" s="281"/>
      <c r="BL412" s="281"/>
      <c r="BM412" s="282"/>
      <c r="BN412" s="282"/>
      <c r="BO412" s="281"/>
    </row>
    <row r="413" spans="2:67" s="255" customFormat="1" ht="15" customHeight="1">
      <c r="B413" s="1257" t="s">
        <v>31</v>
      </c>
      <c r="C413" s="262" t="s">
        <v>497</v>
      </c>
      <c r="D413" s="402"/>
      <c r="E413" s="481">
        <v>59757811150006.898</v>
      </c>
      <c r="F413" s="281">
        <v>2.8219447785099699E-2</v>
      </c>
      <c r="G413" s="281">
        <v>-5.3685399978482696E-3</v>
      </c>
      <c r="H413" s="909"/>
      <c r="I413" s="909"/>
      <c r="J413" s="909"/>
      <c r="K413" s="281"/>
      <c r="L413" s="281"/>
      <c r="M413" s="281">
        <v>1.5425064243890899E-4</v>
      </c>
      <c r="N413" s="281">
        <v>-5.2142893573193802E-3</v>
      </c>
      <c r="O413" s="281"/>
      <c r="P413" s="281">
        <v>-3.2403408269198998E-2</v>
      </c>
      <c r="Q413" s="281"/>
      <c r="R413" s="281"/>
      <c r="S413" s="281"/>
      <c r="T413" s="281"/>
      <c r="U413" s="281"/>
      <c r="V413" s="281">
        <v>0</v>
      </c>
      <c r="W413" s="281">
        <v>-3.7617693511497498E-2</v>
      </c>
      <c r="X413" s="281"/>
      <c r="Y413" s="281"/>
      <c r="Z413" s="281"/>
      <c r="AA413" s="281"/>
      <c r="AB413" s="281"/>
      <c r="AC413" s="281"/>
      <c r="AD413" s="281"/>
      <c r="AE413" s="281">
        <v>6.6383852909144402E-3</v>
      </c>
      <c r="AF413" s="281">
        <v>3.50609972701081E-3</v>
      </c>
      <c r="AG413" s="282"/>
      <c r="AH413" s="282">
        <v>-7.5185755892101199E-4</v>
      </c>
      <c r="AI413" s="281">
        <v>-2.8225064035912399E-2</v>
      </c>
      <c r="AJ413" s="482"/>
      <c r="AK413" s="484"/>
      <c r="AL413" s="281"/>
      <c r="AM413" s="281"/>
      <c r="AN413" s="281"/>
      <c r="AO413" s="281"/>
      <c r="AP413" s="281"/>
      <c r="AQ413" s="281"/>
      <c r="AR413" s="281"/>
      <c r="AS413" s="281"/>
      <c r="AT413" s="281"/>
      <c r="AU413" s="281"/>
      <c r="AV413" s="281"/>
      <c r="AW413" s="281"/>
      <c r="AX413" s="281"/>
      <c r="AY413" s="281"/>
      <c r="AZ413" s="281"/>
      <c r="BA413" s="281"/>
      <c r="BB413" s="281"/>
      <c r="BC413" s="281"/>
      <c r="BD413" s="281"/>
      <c r="BE413" s="281"/>
      <c r="BF413" s="281"/>
      <c r="BG413" s="281"/>
      <c r="BH413" s="281"/>
      <c r="BI413" s="281"/>
      <c r="BJ413" s="281"/>
      <c r="BK413" s="281"/>
      <c r="BL413" s="281"/>
      <c r="BM413" s="282"/>
      <c r="BN413" s="282"/>
      <c r="BO413" s="281"/>
    </row>
    <row r="414" spans="2:67" s="255" customFormat="1" ht="15" customHeight="1">
      <c r="B414" s="1253" t="s">
        <v>31</v>
      </c>
      <c r="C414" s="338" t="s">
        <v>527</v>
      </c>
      <c r="D414" s="402"/>
      <c r="E414" s="474">
        <v>144368290727089</v>
      </c>
      <c r="F414" s="475">
        <v>2.8528546459583502E-2</v>
      </c>
      <c r="G414" s="475">
        <v>-3.65647596481698E-3</v>
      </c>
      <c r="H414" s="910"/>
      <c r="I414" s="910"/>
      <c r="J414" s="910"/>
      <c r="K414" s="475"/>
      <c r="L414" s="475"/>
      <c r="M414" s="475">
        <v>9.5190490376155703E-3</v>
      </c>
      <c r="N414" s="475">
        <v>5.8625730420491804E-3</v>
      </c>
      <c r="O414" s="475"/>
      <c r="P414" s="475">
        <v>-3.05344304951852E-2</v>
      </c>
      <c r="Q414" s="475"/>
      <c r="R414" s="475"/>
      <c r="S414" s="475"/>
      <c r="T414" s="475"/>
      <c r="U414" s="475"/>
      <c r="V414" s="475">
        <v>1.0847650272986899E-3</v>
      </c>
      <c r="W414" s="475">
        <v>-2.3587090996975001E-2</v>
      </c>
      <c r="X414" s="475"/>
      <c r="Y414" s="475"/>
      <c r="Z414" s="475"/>
      <c r="AA414" s="475"/>
      <c r="AB414" s="475"/>
      <c r="AC414" s="475"/>
      <c r="AD414" s="475"/>
      <c r="AE414" s="475">
        <v>3.65561640169609E-2</v>
      </c>
      <c r="AF414" s="475">
        <v>2.9611342525322201E-2</v>
      </c>
      <c r="AG414" s="475"/>
      <c r="AH414" s="475">
        <v>-4.1742892706113904E-3</v>
      </c>
      <c r="AI414" s="475">
        <v>3.8406128496971698E-2</v>
      </c>
      <c r="AJ414" s="482"/>
      <c r="AK414" s="485"/>
      <c r="AL414" s="475"/>
      <c r="AM414" s="475"/>
      <c r="AN414" s="475"/>
      <c r="AO414" s="475"/>
      <c r="AP414" s="475"/>
      <c r="AQ414" s="475"/>
      <c r="AR414" s="475"/>
      <c r="AS414" s="475"/>
      <c r="AT414" s="475"/>
      <c r="AU414" s="475"/>
      <c r="AV414" s="475"/>
      <c r="AW414" s="475"/>
      <c r="AX414" s="475"/>
      <c r="AY414" s="475"/>
      <c r="AZ414" s="475"/>
      <c r="BA414" s="475"/>
      <c r="BB414" s="475"/>
      <c r="BC414" s="475"/>
      <c r="BD414" s="475"/>
      <c r="BE414" s="475"/>
      <c r="BF414" s="475"/>
      <c r="BG414" s="475"/>
      <c r="BH414" s="475"/>
      <c r="BI414" s="475"/>
      <c r="BJ414" s="475"/>
      <c r="BK414" s="475"/>
      <c r="BL414" s="475"/>
      <c r="BM414" s="477"/>
      <c r="BN414" s="477"/>
      <c r="BO414" s="475"/>
    </row>
    <row r="415" spans="2:67" s="255" customFormat="1" ht="15" customHeight="1">
      <c r="B415" s="1252" t="s">
        <v>32</v>
      </c>
      <c r="C415" s="262" t="s">
        <v>488</v>
      </c>
      <c r="D415" s="402"/>
      <c r="E415" s="481">
        <v>3677125850</v>
      </c>
      <c r="F415" s="281"/>
      <c r="G415" s="281">
        <v>0</v>
      </c>
      <c r="H415" s="909"/>
      <c r="I415" s="909"/>
      <c r="J415" s="909"/>
      <c r="K415" s="281"/>
      <c r="L415" s="281"/>
      <c r="M415" s="281">
        <v>0.114458216054803</v>
      </c>
      <c r="N415" s="281">
        <v>0.114458216054803</v>
      </c>
      <c r="O415" s="281"/>
      <c r="P415" s="281">
        <v>-5.1791495795554601E-2</v>
      </c>
      <c r="Q415" s="281"/>
      <c r="R415" s="281"/>
      <c r="S415" s="281"/>
      <c r="T415" s="281"/>
      <c r="U415" s="281"/>
      <c r="V415" s="281"/>
      <c r="W415" s="281">
        <v>6.2666720259248104E-2</v>
      </c>
      <c r="X415" s="281"/>
      <c r="Y415" s="281"/>
      <c r="Z415" s="281"/>
      <c r="AA415" s="281"/>
      <c r="AB415" s="281"/>
      <c r="AC415" s="281"/>
      <c r="AD415" s="281"/>
      <c r="AE415" s="281">
        <v>0.31178183199794501</v>
      </c>
      <c r="AF415" s="281">
        <v>0.14038687661451699</v>
      </c>
      <c r="AG415" s="282"/>
      <c r="AH415" s="282"/>
      <c r="AI415" s="281">
        <v>0.51483542887170997</v>
      </c>
      <c r="AJ415" s="482"/>
      <c r="AK415" s="486">
        <v>3676529470</v>
      </c>
      <c r="AL415" s="281">
        <v>0</v>
      </c>
      <c r="AM415" s="886">
        <v>0</v>
      </c>
      <c r="AN415" s="281"/>
      <c r="AO415" s="281"/>
      <c r="AP415" s="281">
        <v>9.8549652044540789E-4</v>
      </c>
      <c r="AQ415" s="281"/>
      <c r="AR415" s="281"/>
      <c r="AS415" s="281">
        <v>0.11520466202056601</v>
      </c>
      <c r="AT415" s="281">
        <v>0.11520466202056601</v>
      </c>
      <c r="AU415" s="281"/>
      <c r="AV415" s="281">
        <v>-5.3725030524507097E-2</v>
      </c>
      <c r="AW415" s="281"/>
      <c r="AX415" s="281"/>
      <c r="AY415" s="281"/>
      <c r="AZ415" s="281"/>
      <c r="BA415" s="281"/>
      <c r="BB415" s="281"/>
      <c r="BC415" s="281">
        <v>6.1479631496058597E-2</v>
      </c>
      <c r="BD415" s="281"/>
      <c r="BE415" s="281"/>
      <c r="BF415" s="281"/>
      <c r="BG415" s="281"/>
      <c r="BH415" s="281"/>
      <c r="BI415" s="281"/>
      <c r="BJ415" s="281"/>
      <c r="BK415" s="281">
        <v>0.31110100499207999</v>
      </c>
      <c r="BL415" s="281">
        <v>0.14151821201095899</v>
      </c>
      <c r="BM415" s="282"/>
      <c r="BN415" s="282"/>
      <c r="BO415" s="281">
        <v>0.51409884849909804</v>
      </c>
    </row>
    <row r="416" spans="2:67" s="255" customFormat="1" ht="15" customHeight="1">
      <c r="B416" s="1257" t="s">
        <v>32</v>
      </c>
      <c r="C416" s="262" t="s">
        <v>489</v>
      </c>
      <c r="D416" s="402"/>
      <c r="E416" s="481">
        <v>7197977699</v>
      </c>
      <c r="F416" s="281"/>
      <c r="G416" s="281">
        <v>0</v>
      </c>
      <c r="H416" s="909"/>
      <c r="I416" s="909"/>
      <c r="J416" s="909"/>
      <c r="K416" s="281"/>
      <c r="L416" s="281"/>
      <c r="M416" s="281">
        <v>3.9070676481683303E-2</v>
      </c>
      <c r="N416" s="281">
        <v>3.9070676481683303E-2</v>
      </c>
      <c r="O416" s="281"/>
      <c r="P416" s="281">
        <v>-4.9821880394242103E-2</v>
      </c>
      <c r="Q416" s="281"/>
      <c r="R416" s="281"/>
      <c r="S416" s="281"/>
      <c r="T416" s="281"/>
      <c r="U416" s="281"/>
      <c r="V416" s="281"/>
      <c r="W416" s="281">
        <v>-1.07512039125588E-2</v>
      </c>
      <c r="X416" s="281"/>
      <c r="Y416" s="281"/>
      <c r="Z416" s="281"/>
      <c r="AA416" s="281"/>
      <c r="AB416" s="281"/>
      <c r="AC416" s="281"/>
      <c r="AD416" s="281"/>
      <c r="AE416" s="281">
        <v>0.148934746234201</v>
      </c>
      <c r="AF416" s="281">
        <v>7.8625049932931207E-2</v>
      </c>
      <c r="AG416" s="282"/>
      <c r="AH416" s="282"/>
      <c r="AI416" s="281">
        <v>0.216808592254573</v>
      </c>
      <c r="AJ416" s="482"/>
      <c r="AK416" s="486">
        <v>7185995572</v>
      </c>
      <c r="AL416" s="281">
        <v>0</v>
      </c>
      <c r="AM416" s="886">
        <v>-1.6752250790282001E-4</v>
      </c>
      <c r="AN416" s="281"/>
      <c r="AO416" s="281"/>
      <c r="AP416" s="281">
        <v>2.6837791377364302E-3</v>
      </c>
      <c r="AQ416" s="281"/>
      <c r="AR416" s="281"/>
      <c r="AS416" s="281">
        <v>4.1731672945706601E-2</v>
      </c>
      <c r="AT416" s="281">
        <v>4.1564150437803697E-2</v>
      </c>
      <c r="AU416" s="281"/>
      <c r="AV416" s="281">
        <v>-4.9552707127663097E-2</v>
      </c>
      <c r="AW416" s="281"/>
      <c r="AX416" s="281"/>
      <c r="AY416" s="281"/>
      <c r="AZ416" s="281"/>
      <c r="BA416" s="281"/>
      <c r="BB416" s="281"/>
      <c r="BC416" s="281">
        <v>-7.9885566898593198E-3</v>
      </c>
      <c r="BD416" s="281"/>
      <c r="BE416" s="281"/>
      <c r="BF416" s="281"/>
      <c r="BG416" s="281"/>
      <c r="BH416" s="281"/>
      <c r="BI416" s="281"/>
      <c r="BJ416" s="281"/>
      <c r="BK416" s="281">
        <v>0.14939312336665</v>
      </c>
      <c r="BL416" s="281">
        <v>7.8444278367835296E-2</v>
      </c>
      <c r="BM416" s="282"/>
      <c r="BN416" s="282"/>
      <c r="BO416" s="281">
        <v>0.21984884504462701</v>
      </c>
    </row>
    <row r="417" spans="2:67" s="255" customFormat="1" ht="15" customHeight="1">
      <c r="B417" s="1257" t="s">
        <v>32</v>
      </c>
      <c r="C417" s="262" t="s">
        <v>490</v>
      </c>
      <c r="D417" s="402"/>
      <c r="E417" s="481">
        <v>10437280197</v>
      </c>
      <c r="F417" s="281"/>
      <c r="G417" s="281">
        <v>0</v>
      </c>
      <c r="H417" s="909"/>
      <c r="I417" s="909"/>
      <c r="J417" s="909"/>
      <c r="K417" s="281"/>
      <c r="L417" s="281"/>
      <c r="M417" s="281">
        <v>2.2422209865292898E-2</v>
      </c>
      <c r="N417" s="281">
        <v>2.2422209865292898E-2</v>
      </c>
      <c r="O417" s="281"/>
      <c r="P417" s="281">
        <v>-6.2469757033772999E-2</v>
      </c>
      <c r="Q417" s="281"/>
      <c r="R417" s="281"/>
      <c r="S417" s="281"/>
      <c r="T417" s="281"/>
      <c r="U417" s="281"/>
      <c r="V417" s="281"/>
      <c r="W417" s="281">
        <v>-4.0047547168479997E-2</v>
      </c>
      <c r="X417" s="281"/>
      <c r="Y417" s="281"/>
      <c r="Z417" s="281"/>
      <c r="AA417" s="281"/>
      <c r="AB417" s="281"/>
      <c r="AC417" s="281"/>
      <c r="AD417" s="281"/>
      <c r="AE417" s="281">
        <v>0.10186381930280999</v>
      </c>
      <c r="AF417" s="281">
        <v>6.01871519345204E-2</v>
      </c>
      <c r="AG417" s="282"/>
      <c r="AH417" s="282"/>
      <c r="AI417" s="281">
        <v>0.12200342406884999</v>
      </c>
      <c r="AJ417" s="482"/>
      <c r="AK417" s="486">
        <v>10393143174</v>
      </c>
      <c r="AL417" s="281">
        <v>0</v>
      </c>
      <c r="AM417" s="886">
        <v>-6.8579089892945597E-4</v>
      </c>
      <c r="AN417" s="281"/>
      <c r="AO417" s="281"/>
      <c r="AP417" s="281">
        <v>6.4648990084238802E-3</v>
      </c>
      <c r="AQ417" s="281"/>
      <c r="AR417" s="281"/>
      <c r="AS417" s="281">
        <v>2.8771096384782702E-2</v>
      </c>
      <c r="AT417" s="281">
        <v>2.8085305485853199E-2</v>
      </c>
      <c r="AU417" s="281"/>
      <c r="AV417" s="281">
        <v>-6.3184608063785702E-2</v>
      </c>
      <c r="AW417" s="281"/>
      <c r="AX417" s="281"/>
      <c r="AY417" s="281"/>
      <c r="AZ417" s="281"/>
      <c r="BA417" s="281"/>
      <c r="BB417" s="281"/>
      <c r="BC417" s="281">
        <v>-3.5099302577932499E-2</v>
      </c>
      <c r="BD417" s="281"/>
      <c r="BE417" s="281"/>
      <c r="BF417" s="281"/>
      <c r="BG417" s="281"/>
      <c r="BH417" s="281"/>
      <c r="BI417" s="281"/>
      <c r="BJ417" s="281"/>
      <c r="BK417" s="281">
        <v>0.10171708233988799</v>
      </c>
      <c r="BL417" s="281">
        <v>6.0355052701403303E-2</v>
      </c>
      <c r="BM417" s="282"/>
      <c r="BN417" s="282"/>
      <c r="BO417" s="281">
        <v>0.126972832463359</v>
      </c>
    </row>
    <row r="418" spans="2:67" s="255" customFormat="1" ht="15" customHeight="1">
      <c r="B418" s="1257" t="s">
        <v>32</v>
      </c>
      <c r="C418" s="262" t="s">
        <v>491</v>
      </c>
      <c r="D418" s="402"/>
      <c r="E418" s="481">
        <v>13894383482</v>
      </c>
      <c r="F418" s="281"/>
      <c r="G418" s="281">
        <v>0</v>
      </c>
      <c r="H418" s="909"/>
      <c r="I418" s="909"/>
      <c r="J418" s="909"/>
      <c r="K418" s="281"/>
      <c r="L418" s="281"/>
      <c r="M418" s="281">
        <v>1.15315651254025E-2</v>
      </c>
      <c r="N418" s="281">
        <v>1.1531565125402401E-2</v>
      </c>
      <c r="O418" s="281"/>
      <c r="P418" s="281">
        <v>-7.1176009880623198E-2</v>
      </c>
      <c r="Q418" s="281"/>
      <c r="R418" s="281"/>
      <c r="S418" s="281"/>
      <c r="T418" s="281"/>
      <c r="U418" s="281"/>
      <c r="V418" s="281"/>
      <c r="W418" s="281">
        <v>-5.9644444755220703E-2</v>
      </c>
      <c r="X418" s="281"/>
      <c r="Y418" s="281"/>
      <c r="Z418" s="281"/>
      <c r="AA418" s="281"/>
      <c r="AB418" s="281"/>
      <c r="AC418" s="281"/>
      <c r="AD418" s="281"/>
      <c r="AE418" s="281">
        <v>7.2037549438352305E-2</v>
      </c>
      <c r="AF418" s="281">
        <v>5.40194739818683E-2</v>
      </c>
      <c r="AG418" s="282"/>
      <c r="AH418" s="282"/>
      <c r="AI418" s="281">
        <v>6.6412578664999805E-2</v>
      </c>
      <c r="AJ418" s="482"/>
      <c r="AK418" s="486">
        <v>13816988015</v>
      </c>
      <c r="AL418" s="281">
        <v>0</v>
      </c>
      <c r="AM418" s="886">
        <v>-1.46488460278222E-3</v>
      </c>
      <c r="AN418" s="281"/>
      <c r="AO418" s="281"/>
      <c r="AP418" s="281">
        <v>6.9513235370639503E-3</v>
      </c>
      <c r="AQ418" s="281"/>
      <c r="AR418" s="281"/>
      <c r="AS418" s="281">
        <v>1.8549602107330199E-2</v>
      </c>
      <c r="AT418" s="281">
        <v>1.7084717504547899E-2</v>
      </c>
      <c r="AU418" s="281"/>
      <c r="AV418" s="281">
        <v>-7.1393798701214303E-2</v>
      </c>
      <c r="AW418" s="281"/>
      <c r="AX418" s="281"/>
      <c r="AY418" s="281"/>
      <c r="AZ418" s="281"/>
      <c r="BA418" s="281"/>
      <c r="BB418" s="281"/>
      <c r="BC418" s="281">
        <v>-5.4309081196666303E-2</v>
      </c>
      <c r="BD418" s="281"/>
      <c r="BE418" s="281"/>
      <c r="BF418" s="281"/>
      <c r="BG418" s="281"/>
      <c r="BH418" s="281"/>
      <c r="BI418" s="281"/>
      <c r="BJ418" s="281"/>
      <c r="BK418" s="281">
        <v>7.2294286491063398E-2</v>
      </c>
      <c r="BL418" s="281">
        <v>5.5981453494805003E-2</v>
      </c>
      <c r="BM418" s="282"/>
      <c r="BN418" s="282"/>
      <c r="BO418" s="281">
        <v>7.3966658789202097E-2</v>
      </c>
    </row>
    <row r="419" spans="2:67" s="255" customFormat="1" ht="15" customHeight="1">
      <c r="B419" s="1257" t="s">
        <v>32</v>
      </c>
      <c r="C419" s="262" t="s">
        <v>492</v>
      </c>
      <c r="D419" s="402"/>
      <c r="E419" s="481">
        <v>17839641484</v>
      </c>
      <c r="F419" s="281"/>
      <c r="G419" s="281">
        <v>0</v>
      </c>
      <c r="H419" s="909"/>
      <c r="I419" s="909"/>
      <c r="J419" s="909"/>
      <c r="K419" s="281"/>
      <c r="L419" s="281"/>
      <c r="M419" s="281">
        <v>6.4878065012576001E-3</v>
      </c>
      <c r="N419" s="281">
        <v>6.4878065012576903E-3</v>
      </c>
      <c r="O419" s="281"/>
      <c r="P419" s="281">
        <v>-7.2487420285872795E-2</v>
      </c>
      <c r="Q419" s="281"/>
      <c r="R419" s="281"/>
      <c r="S419" s="281"/>
      <c r="T419" s="281"/>
      <c r="U419" s="281"/>
      <c r="V419" s="281"/>
      <c r="W419" s="281">
        <v>-6.5999613784615302E-2</v>
      </c>
      <c r="X419" s="281"/>
      <c r="Y419" s="281"/>
      <c r="Z419" s="281"/>
      <c r="AA419" s="281"/>
      <c r="AB419" s="281"/>
      <c r="AC419" s="281"/>
      <c r="AD419" s="281"/>
      <c r="AE419" s="281">
        <v>5.2555716427423203E-2</v>
      </c>
      <c r="AF419" s="281">
        <v>4.7928965543778602E-2</v>
      </c>
      <c r="AG419" s="282"/>
      <c r="AH419" s="282"/>
      <c r="AI419" s="281">
        <v>3.4485068186586698E-2</v>
      </c>
      <c r="AJ419" s="482"/>
      <c r="AK419" s="486">
        <v>17702730901</v>
      </c>
      <c r="AL419" s="281">
        <v>0</v>
      </c>
      <c r="AM419" s="886">
        <v>-2.7818115902794498E-3</v>
      </c>
      <c r="AN419" s="281"/>
      <c r="AO419" s="281"/>
      <c r="AP419" s="281">
        <v>1.11316581098156E-2</v>
      </c>
      <c r="AQ419" s="281"/>
      <c r="AR419" s="281"/>
      <c r="AS419" s="281">
        <v>1.7709902599394398E-2</v>
      </c>
      <c r="AT419" s="281">
        <v>1.4928091009115E-2</v>
      </c>
      <c r="AU419" s="281"/>
      <c r="AV419" s="281">
        <v>-7.4654103391773599E-2</v>
      </c>
      <c r="AW419" s="281"/>
      <c r="AX419" s="281"/>
      <c r="AY419" s="281"/>
      <c r="AZ419" s="281"/>
      <c r="BA419" s="281"/>
      <c r="BB419" s="281"/>
      <c r="BC419" s="281">
        <v>-5.9726012382658601E-2</v>
      </c>
      <c r="BD419" s="281"/>
      <c r="BE419" s="281"/>
      <c r="BF419" s="281"/>
      <c r="BG419" s="281"/>
      <c r="BH419" s="281"/>
      <c r="BI419" s="281"/>
      <c r="BJ419" s="281"/>
      <c r="BK419" s="281">
        <v>5.21075878156117E-2</v>
      </c>
      <c r="BL419" s="281">
        <v>4.92993722200624E-2</v>
      </c>
      <c r="BM419" s="282"/>
      <c r="BN419" s="282"/>
      <c r="BO419" s="281">
        <v>4.1680947653015603E-2</v>
      </c>
    </row>
    <row r="420" spans="2:67" s="255" customFormat="1" ht="15" customHeight="1">
      <c r="B420" s="1257" t="s">
        <v>32</v>
      </c>
      <c r="C420" s="262" t="s">
        <v>493</v>
      </c>
      <c r="D420" s="402"/>
      <c r="E420" s="481">
        <v>22578512971</v>
      </c>
      <c r="F420" s="281"/>
      <c r="G420" s="281">
        <v>-5.9599119823717996E-4</v>
      </c>
      <c r="H420" s="909"/>
      <c r="I420" s="909"/>
      <c r="J420" s="909"/>
      <c r="K420" s="281"/>
      <c r="L420" s="281"/>
      <c r="M420" s="281">
        <v>3.3501693002172001E-3</v>
      </c>
      <c r="N420" s="281">
        <v>2.7541781019799799E-3</v>
      </c>
      <c r="O420" s="281"/>
      <c r="P420" s="281">
        <v>-8.2803610733855906E-2</v>
      </c>
      <c r="Q420" s="281"/>
      <c r="R420" s="281"/>
      <c r="S420" s="281"/>
      <c r="T420" s="281"/>
      <c r="U420" s="281"/>
      <c r="V420" s="281"/>
      <c r="W420" s="281">
        <v>-8.0049432631875903E-2</v>
      </c>
      <c r="X420" s="281"/>
      <c r="Y420" s="281"/>
      <c r="Z420" s="281"/>
      <c r="AA420" s="281"/>
      <c r="AB420" s="281"/>
      <c r="AC420" s="281"/>
      <c r="AD420" s="281"/>
      <c r="AE420" s="281">
        <v>3.5884909871640502E-2</v>
      </c>
      <c r="AF420" s="281">
        <v>4.0661468325180798E-2</v>
      </c>
      <c r="AG420" s="282"/>
      <c r="AH420" s="282"/>
      <c r="AI420" s="281">
        <v>-3.5030544350546102E-3</v>
      </c>
      <c r="AJ420" s="482"/>
      <c r="AK420" s="486">
        <v>22390987642</v>
      </c>
      <c r="AL420" s="281">
        <v>-6.0098264601596795E-4</v>
      </c>
      <c r="AM420" s="886">
        <v>-3.52660705559421E-3</v>
      </c>
      <c r="AN420" s="281"/>
      <c r="AO420" s="281"/>
      <c r="AP420" s="281">
        <v>8.5454878569576603E-3</v>
      </c>
      <c r="AQ420" s="281"/>
      <c r="AR420" s="281"/>
      <c r="AS420" s="281">
        <v>1.2059677818476101E-2</v>
      </c>
      <c r="AT420" s="281">
        <v>7.9320881168658507E-3</v>
      </c>
      <c r="AU420" s="281"/>
      <c r="AV420" s="281">
        <v>-8.2718548668475E-2</v>
      </c>
      <c r="AW420" s="281"/>
      <c r="AX420" s="281"/>
      <c r="AY420" s="281"/>
      <c r="AZ420" s="281"/>
      <c r="BA420" s="281"/>
      <c r="BB420" s="281"/>
      <c r="BC420" s="281">
        <v>-7.4786460551609105E-2</v>
      </c>
      <c r="BD420" s="281"/>
      <c r="BE420" s="281"/>
      <c r="BF420" s="281"/>
      <c r="BG420" s="281"/>
      <c r="BH420" s="281"/>
      <c r="BI420" s="281"/>
      <c r="BJ420" s="281"/>
      <c r="BK420" s="281">
        <v>3.6417874996744197E-2</v>
      </c>
      <c r="BL420" s="281">
        <v>4.0183208993975102E-2</v>
      </c>
      <c r="BM420" s="282"/>
      <c r="BN420" s="282"/>
      <c r="BO420" s="281">
        <v>1.8146234391101001E-3</v>
      </c>
    </row>
    <row r="421" spans="2:67" s="255" customFormat="1" ht="15" customHeight="1">
      <c r="B421" s="1257" t="s">
        <v>32</v>
      </c>
      <c r="C421" s="262" t="s">
        <v>494</v>
      </c>
      <c r="D421" s="402"/>
      <c r="E421" s="481">
        <v>28464655753</v>
      </c>
      <c r="F421" s="281"/>
      <c r="G421" s="281">
        <v>-1.4325366641998599E-3</v>
      </c>
      <c r="H421" s="909"/>
      <c r="I421" s="909"/>
      <c r="J421" s="909"/>
      <c r="K421" s="281"/>
      <c r="L421" s="281"/>
      <c r="M421" s="281">
        <v>1.88286127417337E-3</v>
      </c>
      <c r="N421" s="281">
        <v>4.5032460997340701E-4</v>
      </c>
      <c r="O421" s="281"/>
      <c r="P421" s="281">
        <v>-8.4421434422116096E-2</v>
      </c>
      <c r="Q421" s="281"/>
      <c r="R421" s="281"/>
      <c r="S421" s="281"/>
      <c r="T421" s="281"/>
      <c r="U421" s="281"/>
      <c r="V421" s="281"/>
      <c r="W421" s="281">
        <v>-8.3971109812142605E-2</v>
      </c>
      <c r="X421" s="281"/>
      <c r="Y421" s="281"/>
      <c r="Z421" s="281"/>
      <c r="AA421" s="281"/>
      <c r="AB421" s="281"/>
      <c r="AC421" s="281"/>
      <c r="AD421" s="281"/>
      <c r="AE421" s="281">
        <v>2.4378227406697699E-2</v>
      </c>
      <c r="AF421" s="281">
        <v>3.6767240822496099E-2</v>
      </c>
      <c r="AG421" s="282"/>
      <c r="AH421" s="282"/>
      <c r="AI421" s="281">
        <v>-2.2825641582948902E-2</v>
      </c>
      <c r="AJ421" s="482"/>
      <c r="AK421" s="486">
        <v>28109638522</v>
      </c>
      <c r="AL421" s="281">
        <v>-1.0783530345392499E-3</v>
      </c>
      <c r="AM421" s="886">
        <v>-5.2408394325206796E-3</v>
      </c>
      <c r="AN421" s="281"/>
      <c r="AO421" s="281"/>
      <c r="AP421" s="281">
        <v>1.43849086029168E-2</v>
      </c>
      <c r="AQ421" s="281"/>
      <c r="AR421" s="281"/>
      <c r="AS421" s="281">
        <v>1.6184492043323201E-2</v>
      </c>
      <c r="AT421" s="281">
        <v>9.8652995762633592E-3</v>
      </c>
      <c r="AU421" s="281"/>
      <c r="AV421" s="281">
        <v>-8.5362479674792893E-2</v>
      </c>
      <c r="AW421" s="281"/>
      <c r="AX421" s="281"/>
      <c r="AY421" s="281"/>
      <c r="AZ421" s="281"/>
      <c r="BA421" s="281"/>
      <c r="BB421" s="281"/>
      <c r="BC421" s="281">
        <v>-7.5497180098529598E-2</v>
      </c>
      <c r="BD421" s="281"/>
      <c r="BE421" s="281"/>
      <c r="BF421" s="281"/>
      <c r="BG421" s="281"/>
      <c r="BH421" s="281"/>
      <c r="BI421" s="281"/>
      <c r="BJ421" s="281"/>
      <c r="BK421" s="281">
        <v>2.4919702451946E-2</v>
      </c>
      <c r="BL421" s="281">
        <v>3.6967451935986897E-2</v>
      </c>
      <c r="BM421" s="282"/>
      <c r="BN421" s="282"/>
      <c r="BO421" s="281">
        <v>-1.36100257105968E-2</v>
      </c>
    </row>
    <row r="422" spans="2:67" s="255" customFormat="1" ht="15" customHeight="1">
      <c r="B422" s="1257" t="s">
        <v>32</v>
      </c>
      <c r="C422" s="262" t="s">
        <v>495</v>
      </c>
      <c r="D422" s="402"/>
      <c r="E422" s="481">
        <v>36640290645</v>
      </c>
      <c r="F422" s="281"/>
      <c r="G422" s="281">
        <v>-1.63800182649998E-3</v>
      </c>
      <c r="H422" s="909"/>
      <c r="I422" s="909"/>
      <c r="J422" s="909"/>
      <c r="K422" s="281"/>
      <c r="L422" s="281"/>
      <c r="M422" s="281">
        <v>1.58493715463812E-3</v>
      </c>
      <c r="N422" s="281">
        <v>-5.30646718618355E-5</v>
      </c>
      <c r="O422" s="281"/>
      <c r="P422" s="281">
        <v>-7.9934103344774396E-2</v>
      </c>
      <c r="Q422" s="281"/>
      <c r="R422" s="281"/>
      <c r="S422" s="281"/>
      <c r="T422" s="281"/>
      <c r="U422" s="281"/>
      <c r="V422" s="281"/>
      <c r="W422" s="281">
        <v>-7.9987168016636204E-2</v>
      </c>
      <c r="X422" s="281"/>
      <c r="Y422" s="281"/>
      <c r="Z422" s="281"/>
      <c r="AA422" s="281"/>
      <c r="AB422" s="281"/>
      <c r="AC422" s="281"/>
      <c r="AD422" s="281"/>
      <c r="AE422" s="281">
        <v>1.8784325530286701E-2</v>
      </c>
      <c r="AF422" s="281">
        <v>3.0732709298354401E-2</v>
      </c>
      <c r="AG422" s="282"/>
      <c r="AH422" s="282"/>
      <c r="AI422" s="281">
        <v>-3.0470133187995099E-2</v>
      </c>
      <c r="AJ422" s="482"/>
      <c r="AK422" s="486">
        <v>36169116218</v>
      </c>
      <c r="AL422" s="281">
        <v>-1.92294643255306E-3</v>
      </c>
      <c r="AM422" s="886">
        <v>-5.6476114807124597E-3</v>
      </c>
      <c r="AN422" s="281"/>
      <c r="AO422" s="281"/>
      <c r="AP422" s="281">
        <v>1.2969118713676399E-2</v>
      </c>
      <c r="AQ422" s="281"/>
      <c r="AR422" s="281"/>
      <c r="AS422" s="281">
        <v>1.45983039181154E-2</v>
      </c>
      <c r="AT422" s="281">
        <v>7.0277460048497904E-3</v>
      </c>
      <c r="AU422" s="281"/>
      <c r="AV422" s="281">
        <v>-8.1552127904415406E-2</v>
      </c>
      <c r="AW422" s="281"/>
      <c r="AX422" s="281"/>
      <c r="AY422" s="281"/>
      <c r="AZ422" s="281"/>
      <c r="BA422" s="281"/>
      <c r="BB422" s="281"/>
      <c r="BC422" s="281">
        <v>-7.4524381899565506E-2</v>
      </c>
      <c r="BD422" s="281"/>
      <c r="BE422" s="281"/>
      <c r="BF422" s="281"/>
      <c r="BG422" s="281"/>
      <c r="BH422" s="281"/>
      <c r="BI422" s="281"/>
      <c r="BJ422" s="281"/>
      <c r="BK422" s="281">
        <v>1.8853655225908799E-2</v>
      </c>
      <c r="BL422" s="281">
        <v>3.1270347613225197E-2</v>
      </c>
      <c r="BM422" s="282"/>
      <c r="BN422" s="282"/>
      <c r="BO422" s="281">
        <v>-2.44003790604315E-2</v>
      </c>
    </row>
    <row r="423" spans="2:67" s="255" customFormat="1" ht="15" customHeight="1">
      <c r="B423" s="1257" t="s">
        <v>32</v>
      </c>
      <c r="C423" s="262" t="s">
        <v>496</v>
      </c>
      <c r="D423" s="402"/>
      <c r="E423" s="481">
        <v>50518807796</v>
      </c>
      <c r="F423" s="281"/>
      <c r="G423" s="281">
        <v>-4.87884605264805E-3</v>
      </c>
      <c r="H423" s="909"/>
      <c r="I423" s="909"/>
      <c r="J423" s="909"/>
      <c r="K423" s="281"/>
      <c r="L423" s="281"/>
      <c r="M423" s="281">
        <v>4.21168826586693E-4</v>
      </c>
      <c r="N423" s="281">
        <v>-4.4576772260613903E-3</v>
      </c>
      <c r="O423" s="281"/>
      <c r="P423" s="281">
        <v>-8.2781760248331296E-2</v>
      </c>
      <c r="Q423" s="281"/>
      <c r="R423" s="281"/>
      <c r="S423" s="281"/>
      <c r="T423" s="281"/>
      <c r="U423" s="281"/>
      <c r="V423" s="281"/>
      <c r="W423" s="281">
        <v>-8.7239437474392598E-2</v>
      </c>
      <c r="X423" s="281"/>
      <c r="Y423" s="281"/>
      <c r="Z423" s="281"/>
      <c r="AA423" s="281"/>
      <c r="AB423" s="281"/>
      <c r="AC423" s="281"/>
      <c r="AD423" s="281"/>
      <c r="AE423" s="281">
        <v>1.10416010063517E-2</v>
      </c>
      <c r="AF423" s="281">
        <v>2.60854593465751E-2</v>
      </c>
      <c r="AG423" s="282"/>
      <c r="AH423" s="282"/>
      <c r="AI423" s="281">
        <v>-5.0112377121465899E-2</v>
      </c>
      <c r="AJ423" s="482"/>
      <c r="AK423" s="486">
        <v>49788474068</v>
      </c>
      <c r="AL423" s="281">
        <v>-4.9228295823095002E-3</v>
      </c>
      <c r="AM423" s="886">
        <v>-6.9035075975729101E-3</v>
      </c>
      <c r="AN423" s="281"/>
      <c r="AO423" s="281"/>
      <c r="AP423" s="281">
        <v>1.44030515380044E-2</v>
      </c>
      <c r="AQ423" s="281"/>
      <c r="AR423" s="281"/>
      <c r="AS423" s="281">
        <v>1.4891186301219E-2</v>
      </c>
      <c r="AT423" s="281">
        <v>3.0648491213365299E-3</v>
      </c>
      <c r="AU423" s="281"/>
      <c r="AV423" s="281">
        <v>-8.4476079549166902E-2</v>
      </c>
      <c r="AW423" s="281"/>
      <c r="AX423" s="281"/>
      <c r="AY423" s="281"/>
      <c r="AZ423" s="281"/>
      <c r="BA423" s="281"/>
      <c r="BB423" s="281"/>
      <c r="BC423" s="281">
        <v>-8.14112304278303E-2</v>
      </c>
      <c r="BD423" s="281"/>
      <c r="BE423" s="281"/>
      <c r="BF423" s="281"/>
      <c r="BG423" s="281"/>
      <c r="BH423" s="281"/>
      <c r="BI423" s="281"/>
      <c r="BJ423" s="281"/>
      <c r="BK423" s="281">
        <v>1.1509552134844499E-2</v>
      </c>
      <c r="BL423" s="281">
        <v>2.65868458871042E-2</v>
      </c>
      <c r="BM423" s="282"/>
      <c r="BN423" s="282"/>
      <c r="BO423" s="281">
        <v>-4.33148324058815E-2</v>
      </c>
    </row>
    <row r="424" spans="2:67" s="255" customFormat="1" ht="15" customHeight="1">
      <c r="B424" s="1257" t="s">
        <v>32</v>
      </c>
      <c r="C424" s="262" t="s">
        <v>497</v>
      </c>
      <c r="D424" s="402"/>
      <c r="E424" s="481">
        <v>118624928588</v>
      </c>
      <c r="F424" s="281"/>
      <c r="G424" s="281">
        <v>-3.3451074333471997E-2</v>
      </c>
      <c r="H424" s="909"/>
      <c r="I424" s="909"/>
      <c r="J424" s="909"/>
      <c r="K424" s="281"/>
      <c r="L424" s="281"/>
      <c r="M424" s="281">
        <v>9.0443670885255405E-5</v>
      </c>
      <c r="N424" s="281">
        <v>-3.33606306625868E-2</v>
      </c>
      <c r="O424" s="281"/>
      <c r="P424" s="281">
        <v>-7.3548889587130101E-2</v>
      </c>
      <c r="Q424" s="281"/>
      <c r="R424" s="281"/>
      <c r="S424" s="281"/>
      <c r="T424" s="281"/>
      <c r="U424" s="281"/>
      <c r="V424" s="281"/>
      <c r="W424" s="281">
        <v>-0.106909520249717</v>
      </c>
      <c r="X424" s="281"/>
      <c r="Y424" s="281"/>
      <c r="Z424" s="281"/>
      <c r="AA424" s="281"/>
      <c r="AB424" s="281"/>
      <c r="AC424" s="281"/>
      <c r="AD424" s="281"/>
      <c r="AE424" s="281">
        <v>2.7947386097186399E-3</v>
      </c>
      <c r="AF424" s="281">
        <v>1.14388440621347E-2</v>
      </c>
      <c r="AG424" s="282"/>
      <c r="AH424" s="282"/>
      <c r="AI424" s="281">
        <v>-9.2675937577863493E-2</v>
      </c>
      <c r="AJ424" s="482"/>
      <c r="AK424" s="486">
        <v>117057566988</v>
      </c>
      <c r="AL424" s="281">
        <v>-3.39186509438303E-2</v>
      </c>
      <c r="AM424" s="886">
        <v>-5.5072279356881398E-3</v>
      </c>
      <c r="AN424" s="281"/>
      <c r="AO424" s="281"/>
      <c r="AP424" s="281">
        <v>1.2108087127296101E-2</v>
      </c>
      <c r="AQ424" s="281"/>
      <c r="AR424" s="281"/>
      <c r="AS424" s="281">
        <v>1.21922001774247E-2</v>
      </c>
      <c r="AT424" s="281">
        <v>-2.72336787020937E-2</v>
      </c>
      <c r="AU424" s="281"/>
      <c r="AV424" s="281">
        <v>-7.4030008200053898E-2</v>
      </c>
      <c r="AW424" s="281"/>
      <c r="AX424" s="281"/>
      <c r="AY424" s="281"/>
      <c r="AZ424" s="281"/>
      <c r="BA424" s="281"/>
      <c r="BB424" s="281"/>
      <c r="BC424" s="281">
        <v>-0.101263686902148</v>
      </c>
      <c r="BD424" s="281"/>
      <c r="BE424" s="281"/>
      <c r="BF424" s="281"/>
      <c r="BG424" s="281"/>
      <c r="BH424" s="281"/>
      <c r="BI424" s="281"/>
      <c r="BJ424" s="281"/>
      <c r="BK424" s="281">
        <v>2.8637300486039001E-3</v>
      </c>
      <c r="BL424" s="281">
        <v>1.1364190741606399E-2</v>
      </c>
      <c r="BM424" s="282"/>
      <c r="BN424" s="282"/>
      <c r="BO424" s="281">
        <v>-8.7035766111937293E-2</v>
      </c>
    </row>
    <row r="425" spans="2:67" s="255" customFormat="1" ht="15" customHeight="1">
      <c r="B425" s="1253" t="s">
        <v>32</v>
      </c>
      <c r="C425" s="338" t="s">
        <v>527</v>
      </c>
      <c r="D425" s="402"/>
      <c r="E425" s="474">
        <v>309873604465</v>
      </c>
      <c r="F425" s="475"/>
      <c r="G425" s="475">
        <v>-1.39697439492267E-2</v>
      </c>
      <c r="H425" s="910"/>
      <c r="I425" s="910"/>
      <c r="J425" s="910"/>
      <c r="K425" s="475"/>
      <c r="L425" s="475"/>
      <c r="M425" s="475">
        <v>4.6193458796574497E-3</v>
      </c>
      <c r="N425" s="475">
        <v>-9.3503980695692802E-3</v>
      </c>
      <c r="O425" s="475"/>
      <c r="P425" s="475">
        <v>-7.6132193491377606E-2</v>
      </c>
      <c r="Q425" s="475"/>
      <c r="R425" s="475"/>
      <c r="S425" s="475"/>
      <c r="T425" s="475"/>
      <c r="U425" s="475"/>
      <c r="V425" s="475"/>
      <c r="W425" s="475">
        <v>-8.54825915609468E-2</v>
      </c>
      <c r="X425" s="475"/>
      <c r="Y425" s="475"/>
      <c r="Z425" s="475"/>
      <c r="AA425" s="475"/>
      <c r="AB425" s="475"/>
      <c r="AC425" s="475"/>
      <c r="AD425" s="475"/>
      <c r="AE425" s="475">
        <v>2.6791268066647101E-2</v>
      </c>
      <c r="AF425" s="475">
        <v>2.9306757875292799E-2</v>
      </c>
      <c r="AG425" s="475"/>
      <c r="AH425" s="475"/>
      <c r="AI425" s="475">
        <v>-2.9384565619006899E-2</v>
      </c>
      <c r="AJ425" s="482"/>
      <c r="AK425" s="487">
        <v>306291170570</v>
      </c>
      <c r="AL425" s="475">
        <v>-1.41331364594811E-2</v>
      </c>
      <c r="AM425" s="887">
        <v>-4.8866786992736097E-3</v>
      </c>
      <c r="AN425" s="475"/>
      <c r="AO425" s="475"/>
      <c r="AP425" s="475">
        <v>1.1696170615474099E-2</v>
      </c>
      <c r="AQ425" s="475"/>
      <c r="AR425" s="475"/>
      <c r="AS425" s="475">
        <v>1.6369545154270599E-2</v>
      </c>
      <c r="AT425" s="475">
        <v>-2.6502700044841502E-3</v>
      </c>
      <c r="AU425" s="475"/>
      <c r="AV425" s="475">
        <v>-7.70226486453955E-2</v>
      </c>
      <c r="AW425" s="475"/>
      <c r="AX425" s="475"/>
      <c r="AY425" s="475"/>
      <c r="AZ425" s="475"/>
      <c r="BA425" s="475"/>
      <c r="BB425" s="475"/>
      <c r="BC425" s="475">
        <v>-7.9672918649879604E-2</v>
      </c>
      <c r="BD425" s="475"/>
      <c r="BE425" s="475"/>
      <c r="BF425" s="475"/>
      <c r="BG425" s="475"/>
      <c r="BH425" s="475"/>
      <c r="BI425" s="475"/>
      <c r="BJ425" s="475"/>
      <c r="BK425" s="475">
        <v>2.7104623321496199E-2</v>
      </c>
      <c r="BL425" s="475">
        <v>2.9649534732260702E-2</v>
      </c>
      <c r="BM425" s="477"/>
      <c r="BN425" s="477"/>
      <c r="BO425" s="475">
        <v>-2.2918760596122599E-2</v>
      </c>
    </row>
    <row r="426" spans="2:67" s="255" customFormat="1" ht="15" customHeight="1">
      <c r="B426" s="1254" t="s">
        <v>282</v>
      </c>
      <c r="C426" s="262" t="s">
        <v>488</v>
      </c>
      <c r="D426" s="402"/>
      <c r="E426" s="481">
        <v>2735212150.3674002</v>
      </c>
      <c r="F426" s="281">
        <v>3.3972282547632899E-4</v>
      </c>
      <c r="G426" s="281">
        <v>-3.2965163023237001E-4</v>
      </c>
      <c r="H426" s="909">
        <v>-6.9990739100177395E-5</v>
      </c>
      <c r="I426" s="909">
        <v>-1.1517385719337534E-3</v>
      </c>
      <c r="J426" s="909">
        <v>-1.2217293110339308E-3</v>
      </c>
      <c r="K426" s="281">
        <v>9.5050544812320462E-2</v>
      </c>
      <c r="L426" s="281"/>
      <c r="M426" s="281">
        <v>0.105434676073395</v>
      </c>
      <c r="N426" s="281">
        <v>0.105105024443162</v>
      </c>
      <c r="O426" s="281">
        <v>-1.0255165204144129E-2</v>
      </c>
      <c r="P426" s="281">
        <v>-1.0306417137008301E-2</v>
      </c>
      <c r="Q426" s="281"/>
      <c r="R426" s="281"/>
      <c r="S426" s="281"/>
      <c r="T426" s="281"/>
      <c r="U426" s="281"/>
      <c r="V426" s="281"/>
      <c r="W426" s="281">
        <v>9.4798607306153998E-2</v>
      </c>
      <c r="X426" s="281">
        <v>4.6460730468761015E-2</v>
      </c>
      <c r="Y426" s="281">
        <v>0.18900552711867682</v>
      </c>
      <c r="Z426" s="281">
        <v>0.10306202037484917</v>
      </c>
      <c r="AA426" s="281"/>
      <c r="AB426" s="281"/>
      <c r="AC426" s="281"/>
      <c r="AD426" s="281">
        <v>1.1920471643276524E-2</v>
      </c>
      <c r="AE426" s="281">
        <v>0.35044874960556399</v>
      </c>
      <c r="AF426" s="281">
        <v>0.228804221821162</v>
      </c>
      <c r="AG426" s="282"/>
      <c r="AH426" s="282"/>
      <c r="AI426" s="281">
        <v>0.67405157873288002</v>
      </c>
      <c r="AJ426" s="482"/>
      <c r="AK426" s="486">
        <v>2719382086.5777001</v>
      </c>
      <c r="AL426" s="281">
        <v>-8.0319163974076305E-4</v>
      </c>
      <c r="AM426" s="281">
        <v>0</v>
      </c>
      <c r="AN426" s="281">
        <v>-1.8326248085541342E-3</v>
      </c>
      <c r="AO426" s="281">
        <v>-1.8326248085541342E-3</v>
      </c>
      <c r="AP426" s="281">
        <v>4.4579698247760799E-2</v>
      </c>
      <c r="AQ426" s="281">
        <v>9.3761212023419263E-2</v>
      </c>
      <c r="AR426" s="281"/>
      <c r="AS426" s="281">
        <v>0.148769849206529</v>
      </c>
      <c r="AT426" s="281">
        <v>0.14796665756678801</v>
      </c>
      <c r="AU426" s="281">
        <v>-1.2420996734375189E-2</v>
      </c>
      <c r="AV426" s="281">
        <v>-1.24817322432672E-2</v>
      </c>
      <c r="AW426" s="281"/>
      <c r="AX426" s="281"/>
      <c r="AY426" s="281"/>
      <c r="AZ426" s="281"/>
      <c r="BA426" s="281"/>
      <c r="BB426" s="281"/>
      <c r="BC426" s="281">
        <v>0.13548492532352099</v>
      </c>
      <c r="BD426" s="281">
        <v>4.6400596127775758E-2</v>
      </c>
      <c r="BE426" s="281">
        <v>0.18785458985129033</v>
      </c>
      <c r="BF426" s="281">
        <v>0.10200746454427084</v>
      </c>
      <c r="BG426" s="281"/>
      <c r="BH426" s="281"/>
      <c r="BI426" s="281"/>
      <c r="BJ426" s="281">
        <v>1.1763454970779068E-2</v>
      </c>
      <c r="BK426" s="281">
        <v>0.348026105494116</v>
      </c>
      <c r="BL426" s="281">
        <v>0.23121562032211099</v>
      </c>
      <c r="BM426" s="281"/>
      <c r="BN426" s="281"/>
      <c r="BO426" s="281">
        <v>0.71472665113974798</v>
      </c>
    </row>
    <row r="427" spans="2:67" s="255" customFormat="1" ht="15" customHeight="1">
      <c r="B427" s="1255" t="s">
        <v>282</v>
      </c>
      <c r="C427" s="262" t="s">
        <v>489</v>
      </c>
      <c r="D427" s="402"/>
      <c r="E427" s="481">
        <v>5608354588.2592001</v>
      </c>
      <c r="F427" s="281">
        <v>3.2485694891940002E-3</v>
      </c>
      <c r="G427" s="281">
        <v>-1.1794557218168301E-3</v>
      </c>
      <c r="H427" s="909">
        <v>-1.44653232881948E-3</v>
      </c>
      <c r="I427" s="909">
        <v>-2.086863313279343E-3</v>
      </c>
      <c r="J427" s="909">
        <v>-3.5333956420988228E-3</v>
      </c>
      <c r="K427" s="281">
        <v>2.5359127543136524E-2</v>
      </c>
      <c r="L427" s="281"/>
      <c r="M427" s="281">
        <v>3.0857353499204598E-2</v>
      </c>
      <c r="N427" s="281">
        <v>2.9677897777387899E-2</v>
      </c>
      <c r="O427" s="281">
        <v>-1.6871540108071157E-2</v>
      </c>
      <c r="P427" s="281">
        <v>-1.6976629123543498E-2</v>
      </c>
      <c r="Q427" s="281"/>
      <c r="R427" s="281"/>
      <c r="S427" s="281"/>
      <c r="T427" s="281"/>
      <c r="U427" s="281"/>
      <c r="V427" s="281"/>
      <c r="W427" s="281">
        <v>1.27012686538441E-2</v>
      </c>
      <c r="X427" s="281">
        <v>1.9455295934055372E-2</v>
      </c>
      <c r="Y427" s="281">
        <v>7.702802600974458E-2</v>
      </c>
      <c r="Z427" s="281">
        <v>4.907458959097824E-2</v>
      </c>
      <c r="AA427" s="281"/>
      <c r="AB427" s="281"/>
      <c r="AC427" s="281"/>
      <c r="AD427" s="281">
        <v>8.5425569301014696E-3</v>
      </c>
      <c r="AE427" s="281">
        <v>0.15410046846488001</v>
      </c>
      <c r="AF427" s="281">
        <v>0.109225432902262</v>
      </c>
      <c r="AG427" s="282"/>
      <c r="AH427" s="282"/>
      <c r="AI427" s="281">
        <v>0.27602717002098598</v>
      </c>
      <c r="AJ427" s="482"/>
      <c r="AK427" s="486">
        <v>5528046668.1294003</v>
      </c>
      <c r="AL427" s="281">
        <v>-2.0684181066201401E-3</v>
      </c>
      <c r="AM427" s="281">
        <v>-1.09130393264958E-3</v>
      </c>
      <c r="AN427" s="281">
        <v>-3.2644992094479856E-3</v>
      </c>
      <c r="AO427" s="281">
        <v>-4.3558031420975656E-3</v>
      </c>
      <c r="AP427" s="281">
        <v>5.0984575985909997E-2</v>
      </c>
      <c r="AQ427" s="281">
        <v>2.583734657774359E-2</v>
      </c>
      <c r="AR427" s="281"/>
      <c r="AS427" s="281">
        <v>8.23433331106323E-2</v>
      </c>
      <c r="AT427" s="281">
        <v>7.9183611071362597E-2</v>
      </c>
      <c r="AU427" s="281">
        <v>-1.8703609002017882E-2</v>
      </c>
      <c r="AV427" s="281">
        <v>-1.8816359728344698E-2</v>
      </c>
      <c r="AW427" s="281"/>
      <c r="AX427" s="281"/>
      <c r="AY427" s="281"/>
      <c r="AZ427" s="281"/>
      <c r="BA427" s="281"/>
      <c r="BB427" s="281"/>
      <c r="BC427" s="281">
        <v>6.0367251343017798E-2</v>
      </c>
      <c r="BD427" s="281">
        <v>1.9659183071490689E-2</v>
      </c>
      <c r="BE427" s="281">
        <v>7.5774584745635643E-2</v>
      </c>
      <c r="BF427" s="281">
        <v>4.9004087947681359E-2</v>
      </c>
      <c r="BG427" s="281"/>
      <c r="BH427" s="281"/>
      <c r="BI427" s="281"/>
      <c r="BJ427" s="281">
        <v>8.7382481224323252E-3</v>
      </c>
      <c r="BK427" s="281">
        <v>0.15317610388724001</v>
      </c>
      <c r="BL427" s="281">
        <v>0.11265356812804</v>
      </c>
      <c r="BM427" s="281"/>
      <c r="BN427" s="281"/>
      <c r="BO427" s="281">
        <v>0.32619692335829797</v>
      </c>
    </row>
    <row r="428" spans="2:67" s="255" customFormat="1" ht="15" customHeight="1">
      <c r="B428" s="1255" t="s">
        <v>282</v>
      </c>
      <c r="C428" s="262" t="s">
        <v>490</v>
      </c>
      <c r="D428" s="402"/>
      <c r="E428" s="481">
        <v>8323661388.3961</v>
      </c>
      <c r="F428" s="281">
        <v>6.8298510126028099E-3</v>
      </c>
      <c r="G428" s="281">
        <v>-9.9089790476079203E-4</v>
      </c>
      <c r="H428" s="909">
        <v>-2.65266303835728E-3</v>
      </c>
      <c r="I428" s="909">
        <v>-3.6686268918351703E-3</v>
      </c>
      <c r="J428" s="909">
        <v>-6.3212899301924499E-3</v>
      </c>
      <c r="K428" s="281">
        <v>8.893175217146089E-3</v>
      </c>
      <c r="L428" s="281"/>
      <c r="M428" s="281">
        <v>1.16195082158113E-2</v>
      </c>
      <c r="N428" s="281">
        <v>1.0628610311050401E-2</v>
      </c>
      <c r="O428" s="281">
        <v>-2.4332376998546634E-2</v>
      </c>
      <c r="P428" s="281">
        <v>-2.4470580229038901E-2</v>
      </c>
      <c r="Q428" s="281"/>
      <c r="R428" s="281"/>
      <c r="S428" s="281"/>
      <c r="T428" s="281"/>
      <c r="U428" s="281"/>
      <c r="V428" s="281"/>
      <c r="W428" s="281">
        <v>-1.38419699179884E-2</v>
      </c>
      <c r="X428" s="281">
        <v>1.1439435626002527E-2</v>
      </c>
      <c r="Y428" s="281">
        <v>4.2837377211293173E-2</v>
      </c>
      <c r="Z428" s="281">
        <v>3.154033526551079E-2</v>
      </c>
      <c r="AA428" s="281"/>
      <c r="AB428" s="281"/>
      <c r="AC428" s="281"/>
      <c r="AD428" s="281">
        <v>9.1229394876107851E-3</v>
      </c>
      <c r="AE428" s="281">
        <v>9.4940087590417305E-2</v>
      </c>
      <c r="AF428" s="281">
        <v>7.7881121537395195E-2</v>
      </c>
      <c r="AG428" s="282"/>
      <c r="AH428" s="282"/>
      <c r="AI428" s="281">
        <v>0.15897923920982401</v>
      </c>
      <c r="AJ428" s="482"/>
      <c r="AK428" s="486">
        <v>8131613088.4897003</v>
      </c>
      <c r="AL428" s="281">
        <v>-9.9145760352419791E-4</v>
      </c>
      <c r="AM428" s="281">
        <v>-2.0839193618774799E-3</v>
      </c>
      <c r="AN428" s="281">
        <v>-3.7533364251924411E-3</v>
      </c>
      <c r="AO428" s="281">
        <v>-5.8372557870699209E-3</v>
      </c>
      <c r="AP428" s="281">
        <v>5.4492725595629697E-2</v>
      </c>
      <c r="AQ428" s="281">
        <v>9.2537179429888362E-3</v>
      </c>
      <c r="AR428" s="281"/>
      <c r="AS428" s="281">
        <v>6.6430202182876999E-2</v>
      </c>
      <c r="AT428" s="281">
        <v>6.3354825217475402E-2</v>
      </c>
      <c r="AU428" s="281">
        <v>-2.682481324295442E-2</v>
      </c>
      <c r="AV428" s="281">
        <v>-2.69755706590857E-2</v>
      </c>
      <c r="AW428" s="281"/>
      <c r="AX428" s="281"/>
      <c r="AY428" s="281"/>
      <c r="AZ428" s="281"/>
      <c r="BA428" s="281"/>
      <c r="BB428" s="281"/>
      <c r="BC428" s="281">
        <v>3.6379254558389598E-2</v>
      </c>
      <c r="BD428" s="281">
        <v>1.0804882070578028E-2</v>
      </c>
      <c r="BE428" s="281">
        <v>4.2845203882334384E-2</v>
      </c>
      <c r="BF428" s="281">
        <v>3.084522209240842E-2</v>
      </c>
      <c r="BG428" s="281"/>
      <c r="BH428" s="281"/>
      <c r="BI428" s="281"/>
      <c r="BJ428" s="281">
        <v>9.4700688602490611E-3</v>
      </c>
      <c r="BK428" s="281">
        <v>9.39653769055699E-2</v>
      </c>
      <c r="BL428" s="281">
        <v>8.1055810892278798E-2</v>
      </c>
      <c r="BM428" s="281"/>
      <c r="BN428" s="281"/>
      <c r="BO428" s="281">
        <v>0.21140044235623801</v>
      </c>
    </row>
    <row r="429" spans="2:67" s="255" customFormat="1" ht="15" customHeight="1">
      <c r="B429" s="1255" t="s">
        <v>282</v>
      </c>
      <c r="C429" s="262" t="s">
        <v>491</v>
      </c>
      <c r="D429" s="402"/>
      <c r="E429" s="481">
        <v>11103340355.5487</v>
      </c>
      <c r="F429" s="281">
        <v>1.51083151009118E-2</v>
      </c>
      <c r="G429" s="281">
        <v>-2.4335033835648601E-3</v>
      </c>
      <c r="H429" s="909">
        <v>-4.9543889647055304E-3</v>
      </c>
      <c r="I429" s="909">
        <v>-7.3748346338837808E-3</v>
      </c>
      <c r="J429" s="909">
        <v>-1.232922359858931E-2</v>
      </c>
      <c r="K429" s="281">
        <v>3.1980871061252098E-3</v>
      </c>
      <c r="L429" s="281"/>
      <c r="M429" s="281">
        <v>4.3809293588295299E-3</v>
      </c>
      <c r="N429" s="281">
        <v>1.9474259752645399E-3</v>
      </c>
      <c r="O429" s="281">
        <v>-2.8901830077642573E-2</v>
      </c>
      <c r="P429" s="281">
        <v>-2.9062571799687301E-2</v>
      </c>
      <c r="Q429" s="281"/>
      <c r="R429" s="281"/>
      <c r="S429" s="281"/>
      <c r="T429" s="281"/>
      <c r="U429" s="281"/>
      <c r="V429" s="281"/>
      <c r="W429" s="281">
        <v>-2.7115145824422801E-2</v>
      </c>
      <c r="X429" s="281">
        <v>8.7915487688728124E-3</v>
      </c>
      <c r="Y429" s="281">
        <v>2.8260454548517121E-2</v>
      </c>
      <c r="Z429" s="281">
        <v>2.2031176624713263E-2</v>
      </c>
      <c r="AA429" s="281"/>
      <c r="AB429" s="281"/>
      <c r="AC429" s="281"/>
      <c r="AD429" s="281">
        <v>9.8226696744189192E-3</v>
      </c>
      <c r="AE429" s="281">
        <v>6.8905849616522102E-2</v>
      </c>
      <c r="AF429" s="281">
        <v>5.8703019679719602E-2</v>
      </c>
      <c r="AG429" s="282"/>
      <c r="AH429" s="282"/>
      <c r="AI429" s="281">
        <v>0.10049372347181899</v>
      </c>
      <c r="AJ429" s="482"/>
      <c r="AK429" s="486">
        <v>10847925928.3894</v>
      </c>
      <c r="AL429" s="281">
        <v>-2.2475505330925398E-3</v>
      </c>
      <c r="AM429" s="281">
        <v>-4.1900611858204798E-3</v>
      </c>
      <c r="AN429" s="281">
        <v>-6.8086221276555088E-3</v>
      </c>
      <c r="AO429" s="281">
        <v>-1.0998683313475989E-2</v>
      </c>
      <c r="AP429" s="281">
        <v>3.4885305182830097E-2</v>
      </c>
      <c r="AQ429" s="281">
        <v>3.4291425638009474E-3</v>
      </c>
      <c r="AR429" s="281"/>
      <c r="AS429" s="281">
        <v>3.9573878935412102E-2</v>
      </c>
      <c r="AT429" s="281">
        <v>3.3136267216499003E-2</v>
      </c>
      <c r="AU429" s="281">
        <v>-2.9831835622198717E-2</v>
      </c>
      <c r="AV429" s="281">
        <v>-2.9979900591235498E-2</v>
      </c>
      <c r="AW429" s="281"/>
      <c r="AX429" s="281"/>
      <c r="AY429" s="281"/>
      <c r="AZ429" s="281"/>
      <c r="BA429" s="281"/>
      <c r="BB429" s="281"/>
      <c r="BC429" s="281">
        <v>3.1563666252634199E-3</v>
      </c>
      <c r="BD429" s="281">
        <v>9.3439567740622818E-3</v>
      </c>
      <c r="BE429" s="281">
        <v>2.9458114341323241E-2</v>
      </c>
      <c r="BF429" s="281">
        <v>2.3052036312274819E-2</v>
      </c>
      <c r="BG429" s="281"/>
      <c r="BH429" s="281"/>
      <c r="BI429" s="281"/>
      <c r="BJ429" s="281">
        <v>9.1974878099959027E-3</v>
      </c>
      <c r="BK429" s="281">
        <v>7.1051595237656195E-2</v>
      </c>
      <c r="BL429" s="281">
        <v>6.1220978282693898E-2</v>
      </c>
      <c r="BM429" s="281"/>
      <c r="BN429" s="281"/>
      <c r="BO429" s="281">
        <v>0.13542894014561399</v>
      </c>
    </row>
    <row r="430" spans="2:67" s="255" customFormat="1" ht="15" customHeight="1">
      <c r="B430" s="1255" t="s">
        <v>282</v>
      </c>
      <c r="C430" s="262" t="s">
        <v>492</v>
      </c>
      <c r="D430" s="402"/>
      <c r="E430" s="481">
        <v>14152461020.2743</v>
      </c>
      <c r="F430" s="281">
        <v>1.9070437635599902E-2</v>
      </c>
      <c r="G430" s="281">
        <v>-3.2525633799490102E-3</v>
      </c>
      <c r="H430" s="909">
        <v>-5.9610474736898397E-3</v>
      </c>
      <c r="I430" s="909">
        <v>-8.472829561955289E-3</v>
      </c>
      <c r="J430" s="909">
        <v>-1.4433877035645129E-2</v>
      </c>
      <c r="K430" s="281">
        <v>1.3479359067141425E-3</v>
      </c>
      <c r="L430" s="281"/>
      <c r="M430" s="281">
        <v>2.7379804746177601E-3</v>
      </c>
      <c r="N430" s="281">
        <v>-5.1458290533123996E-4</v>
      </c>
      <c r="O430" s="281">
        <v>-3.5029579023231353E-2</v>
      </c>
      <c r="P430" s="281">
        <v>-3.5194462205474897E-2</v>
      </c>
      <c r="Q430" s="281"/>
      <c r="R430" s="281"/>
      <c r="S430" s="281"/>
      <c r="T430" s="281"/>
      <c r="U430" s="281"/>
      <c r="V430" s="281"/>
      <c r="W430" s="281">
        <v>-3.5709045110806102E-2</v>
      </c>
      <c r="X430" s="281">
        <v>7.0407060259240145E-3</v>
      </c>
      <c r="Y430" s="281">
        <v>1.6796418162428738E-2</v>
      </c>
      <c r="Z430" s="281">
        <v>1.5257323035228181E-2</v>
      </c>
      <c r="AA430" s="281"/>
      <c r="AB430" s="281"/>
      <c r="AC430" s="281"/>
      <c r="AD430" s="281">
        <v>8.8113902781329148E-3</v>
      </c>
      <c r="AE430" s="281">
        <v>4.7905837501713899E-2</v>
      </c>
      <c r="AF430" s="281">
        <v>4.9766856674709203E-2</v>
      </c>
      <c r="AG430" s="282"/>
      <c r="AH430" s="282"/>
      <c r="AI430" s="281">
        <v>6.1963649065617001E-2</v>
      </c>
      <c r="AJ430" s="482"/>
      <c r="AK430" s="486">
        <v>13880825389.6537</v>
      </c>
      <c r="AL430" s="281">
        <v>-3.29340804592028E-3</v>
      </c>
      <c r="AM430" s="281">
        <v>-4.7103217685768497E-3</v>
      </c>
      <c r="AN430" s="281">
        <v>-7.6617796977887977E-3</v>
      </c>
      <c r="AO430" s="281">
        <v>-1.2372101466365647E-2</v>
      </c>
      <c r="AP430" s="281">
        <v>4.0855685860129401E-2</v>
      </c>
      <c r="AQ430" s="281">
        <v>1.3588738783688842E-3</v>
      </c>
      <c r="AR430" s="281"/>
      <c r="AS430" s="281">
        <v>4.3545235670015101E-2</v>
      </c>
      <c r="AT430" s="281">
        <v>3.5541505855517998E-2</v>
      </c>
      <c r="AU430" s="281">
        <v>-3.7307386298785473E-2</v>
      </c>
      <c r="AV430" s="281">
        <v>-3.7617455295951001E-2</v>
      </c>
      <c r="AW430" s="281"/>
      <c r="AX430" s="281"/>
      <c r="AY430" s="281"/>
      <c r="AZ430" s="281"/>
      <c r="BA430" s="281"/>
      <c r="BB430" s="281"/>
      <c r="BC430" s="281">
        <v>-2.0759494404329901E-3</v>
      </c>
      <c r="BD430" s="281">
        <v>6.8695255516631002E-3</v>
      </c>
      <c r="BE430" s="281">
        <v>1.6913053462662784E-2</v>
      </c>
      <c r="BF430" s="281">
        <v>1.5198592886216205E-2</v>
      </c>
      <c r="BG430" s="281"/>
      <c r="BH430" s="281"/>
      <c r="BI430" s="281"/>
      <c r="BJ430" s="281">
        <v>8.5841633394736251E-3</v>
      </c>
      <c r="BK430" s="281">
        <v>4.7565335240015702E-2</v>
      </c>
      <c r="BL430" s="281">
        <v>4.9273327473263698E-2</v>
      </c>
      <c r="BM430" s="281"/>
      <c r="BN430" s="281"/>
      <c r="BO430" s="281">
        <v>9.4762713272846397E-2</v>
      </c>
    </row>
    <row r="431" spans="2:67" s="255" customFormat="1" ht="15" customHeight="1">
      <c r="B431" s="1255" t="s">
        <v>282</v>
      </c>
      <c r="C431" s="262" t="s">
        <v>493</v>
      </c>
      <c r="D431" s="402"/>
      <c r="E431" s="481">
        <v>17472449397.812302</v>
      </c>
      <c r="F431" s="281">
        <v>2.1743027504768E-2</v>
      </c>
      <c r="G431" s="281">
        <v>-4.1796502551521902E-3</v>
      </c>
      <c r="H431" s="909">
        <v>-7.2658789434522902E-3</v>
      </c>
      <c r="I431" s="909">
        <v>-8.5956190792748615E-3</v>
      </c>
      <c r="J431" s="909">
        <v>-1.5861498022727152E-2</v>
      </c>
      <c r="K431" s="281">
        <v>5.9441848424528318E-4</v>
      </c>
      <c r="L431" s="281"/>
      <c r="M431" s="281">
        <v>1.07290826417544E-3</v>
      </c>
      <c r="N431" s="281">
        <v>-3.1067419909768198E-3</v>
      </c>
      <c r="O431" s="281">
        <v>-3.7015720592527758E-2</v>
      </c>
      <c r="P431" s="281">
        <v>-3.7158834495442397E-2</v>
      </c>
      <c r="Q431" s="281"/>
      <c r="R431" s="281"/>
      <c r="S431" s="281"/>
      <c r="T431" s="281"/>
      <c r="U431" s="281"/>
      <c r="V431" s="281"/>
      <c r="W431" s="281">
        <v>-4.0265576486419298E-2</v>
      </c>
      <c r="X431" s="281">
        <v>3.9935117391518447E-3</v>
      </c>
      <c r="Y431" s="281">
        <v>1.122739193771894E-2</v>
      </c>
      <c r="Z431" s="281">
        <v>1.0236150855196847E-2</v>
      </c>
      <c r="AA431" s="281"/>
      <c r="AB431" s="281"/>
      <c r="AC431" s="281"/>
      <c r="AD431" s="281">
        <v>9.257746680162264E-3</v>
      </c>
      <c r="AE431" s="281">
        <v>3.4714801212229897E-2</v>
      </c>
      <c r="AF431" s="281">
        <v>4.21237383687861E-2</v>
      </c>
      <c r="AG431" s="282"/>
      <c r="AH431" s="282"/>
      <c r="AI431" s="281">
        <v>3.6572963094596803E-2</v>
      </c>
      <c r="AJ431" s="482"/>
      <c r="AK431" s="486">
        <v>17113953696.566099</v>
      </c>
      <c r="AL431" s="281">
        <v>-4.4069176113835703E-3</v>
      </c>
      <c r="AM431" s="281">
        <v>-7.2215184254762798E-3</v>
      </c>
      <c r="AN431" s="281">
        <v>-8.4907898967178166E-3</v>
      </c>
      <c r="AO431" s="281">
        <v>-1.5712308322194096E-2</v>
      </c>
      <c r="AP431" s="281">
        <v>3.2676691891664299E-2</v>
      </c>
      <c r="AQ431" s="281">
        <v>6.8617715726648624E-4</v>
      </c>
      <c r="AR431" s="281"/>
      <c r="AS431" s="281">
        <v>3.3987495269658802E-2</v>
      </c>
      <c r="AT431" s="281">
        <v>2.2359059232798899E-2</v>
      </c>
      <c r="AU431" s="281">
        <v>-3.8832719436815329E-2</v>
      </c>
      <c r="AV431" s="281">
        <v>-3.8990646977553202E-2</v>
      </c>
      <c r="AW431" s="281"/>
      <c r="AX431" s="281"/>
      <c r="AY431" s="281"/>
      <c r="AZ431" s="281"/>
      <c r="BA431" s="281"/>
      <c r="BB431" s="281"/>
      <c r="BC431" s="281">
        <v>-1.6631587744754199E-2</v>
      </c>
      <c r="BD431" s="281">
        <v>4.3341248672878517E-3</v>
      </c>
      <c r="BE431" s="281">
        <v>1.156256251640465E-2</v>
      </c>
      <c r="BF431" s="281">
        <v>1.0347331870147089E-2</v>
      </c>
      <c r="BG431" s="281"/>
      <c r="BH431" s="281"/>
      <c r="BI431" s="281"/>
      <c r="BJ431" s="281">
        <v>9.4072667625543244E-3</v>
      </c>
      <c r="BK431" s="281">
        <v>3.5651286016393897E-2</v>
      </c>
      <c r="BL431" s="281">
        <v>4.3780053374138601E-2</v>
      </c>
      <c r="BM431" s="281"/>
      <c r="BN431" s="281"/>
      <c r="BO431" s="281">
        <v>6.2799751645778099E-2</v>
      </c>
    </row>
    <row r="432" spans="2:67" s="255" customFormat="1" ht="15" customHeight="1">
      <c r="B432" s="1255" t="s">
        <v>282</v>
      </c>
      <c r="C432" s="262" t="s">
        <v>494</v>
      </c>
      <c r="D432" s="402"/>
      <c r="E432" s="481">
        <v>21471109938.974602</v>
      </c>
      <c r="F432" s="281">
        <v>2.7223547717627399E-2</v>
      </c>
      <c r="G432" s="281">
        <v>-4.9660359993802996E-3</v>
      </c>
      <c r="H432" s="909">
        <v>-9.8281191608242408E-3</v>
      </c>
      <c r="I432" s="909">
        <v>-1.020850981966365E-2</v>
      </c>
      <c r="J432" s="909">
        <v>-2.0036628980487893E-2</v>
      </c>
      <c r="K432" s="281">
        <v>2.8547881951242665E-4</v>
      </c>
      <c r="L432" s="281"/>
      <c r="M432" s="281">
        <v>7.2981248511311703E-4</v>
      </c>
      <c r="N432" s="281">
        <v>-4.23622351426733E-3</v>
      </c>
      <c r="O432" s="281">
        <v>-4.1454120691713385E-2</v>
      </c>
      <c r="P432" s="281">
        <v>-4.1672917570410001E-2</v>
      </c>
      <c r="Q432" s="281"/>
      <c r="R432" s="281"/>
      <c r="S432" s="281"/>
      <c r="T432" s="281"/>
      <c r="U432" s="281"/>
      <c r="V432" s="281"/>
      <c r="W432" s="281">
        <v>-4.5909141084677398E-2</v>
      </c>
      <c r="X432" s="281">
        <v>3.4329453991338529E-3</v>
      </c>
      <c r="Y432" s="281">
        <v>7.1227795765459014E-3</v>
      </c>
      <c r="Z432" s="281">
        <v>6.8482265842946992E-3</v>
      </c>
      <c r="AA432" s="281"/>
      <c r="AB432" s="281"/>
      <c r="AC432" s="281"/>
      <c r="AD432" s="281">
        <v>6.1845959933565352E-3</v>
      </c>
      <c r="AE432" s="281">
        <v>2.3588547553331E-2</v>
      </c>
      <c r="AF432" s="281">
        <v>3.5111182451055101E-2</v>
      </c>
      <c r="AG432" s="282"/>
      <c r="AH432" s="282"/>
      <c r="AI432" s="281">
        <v>1.27905889197089E-2</v>
      </c>
      <c r="AJ432" s="482"/>
      <c r="AK432" s="486">
        <v>20980949880.727402</v>
      </c>
      <c r="AL432" s="281">
        <v>-4.2395865489916603E-3</v>
      </c>
      <c r="AM432" s="281">
        <v>-8.15358185130792E-3</v>
      </c>
      <c r="AN432" s="281">
        <v>-9.4129713353975648E-3</v>
      </c>
      <c r="AO432" s="281">
        <v>-1.7566553186705483E-2</v>
      </c>
      <c r="AP432" s="281">
        <v>3.3069181411978399E-2</v>
      </c>
      <c r="AQ432" s="281">
        <v>1.9366349913129525E-4</v>
      </c>
      <c r="AR432" s="281"/>
      <c r="AS432" s="281">
        <v>3.3644650290314999E-2</v>
      </c>
      <c r="AT432" s="281">
        <v>2.1251481890015401E-2</v>
      </c>
      <c r="AU432" s="281">
        <v>-4.1513361403559247E-2</v>
      </c>
      <c r="AV432" s="281">
        <v>-4.1737262162495598E-2</v>
      </c>
      <c r="AW432" s="281"/>
      <c r="AX432" s="281"/>
      <c r="AY432" s="281"/>
      <c r="AZ432" s="281"/>
      <c r="BA432" s="281"/>
      <c r="BB432" s="281"/>
      <c r="BC432" s="281">
        <v>-2.04857802724802E-2</v>
      </c>
      <c r="BD432" s="281">
        <v>3.1230995973871639E-3</v>
      </c>
      <c r="BE432" s="281">
        <v>7.7473680808327894E-3</v>
      </c>
      <c r="BF432" s="281">
        <v>7.5879561377838103E-3</v>
      </c>
      <c r="BG432" s="281"/>
      <c r="BH432" s="281"/>
      <c r="BI432" s="281"/>
      <c r="BJ432" s="281">
        <v>6.9281466250497737E-3</v>
      </c>
      <c r="BK432" s="281">
        <v>2.53865704410535E-2</v>
      </c>
      <c r="BL432" s="281">
        <v>3.54430106549646E-2</v>
      </c>
      <c r="BM432" s="281"/>
      <c r="BN432" s="281"/>
      <c r="BO432" s="281">
        <v>4.0343800823537897E-2</v>
      </c>
    </row>
    <row r="433" spans="2:67" s="255" customFormat="1" ht="15" customHeight="1">
      <c r="B433" s="1255" t="s">
        <v>282</v>
      </c>
      <c r="C433" s="262" t="s">
        <v>495</v>
      </c>
      <c r="D433" s="402"/>
      <c r="E433" s="481">
        <v>26757026715.119598</v>
      </c>
      <c r="F433" s="281">
        <v>2.6978196169744801E-2</v>
      </c>
      <c r="G433" s="281">
        <v>-6.44045361750239E-3</v>
      </c>
      <c r="H433" s="909">
        <v>-8.9717384818751508E-3</v>
      </c>
      <c r="I433" s="909">
        <v>-1.0655901854692512E-2</v>
      </c>
      <c r="J433" s="909">
        <v>-1.9627640336567664E-2</v>
      </c>
      <c r="K433" s="281">
        <v>6.2544617450127624E-5</v>
      </c>
      <c r="L433" s="281"/>
      <c r="M433" s="281">
        <v>2.00816569733577E-4</v>
      </c>
      <c r="N433" s="281">
        <v>-6.23963704776875E-3</v>
      </c>
      <c r="O433" s="281">
        <v>-4.5456871983280203E-2</v>
      </c>
      <c r="P433" s="281">
        <v>-4.5829752926702098E-2</v>
      </c>
      <c r="Q433" s="281"/>
      <c r="R433" s="281"/>
      <c r="S433" s="281"/>
      <c r="T433" s="281"/>
      <c r="U433" s="281"/>
      <c r="V433" s="281"/>
      <c r="W433" s="281">
        <v>-5.20693899744709E-2</v>
      </c>
      <c r="X433" s="281">
        <v>1.3566217884436473E-3</v>
      </c>
      <c r="Y433" s="281">
        <v>4.5638076902205687E-3</v>
      </c>
      <c r="Z433" s="281">
        <v>4.6216775445951219E-3</v>
      </c>
      <c r="AA433" s="281"/>
      <c r="AB433" s="281"/>
      <c r="AC433" s="281"/>
      <c r="AD433" s="281">
        <v>6.113061925126867E-3</v>
      </c>
      <c r="AE433" s="281">
        <v>1.6655168948386201E-2</v>
      </c>
      <c r="AF433" s="281">
        <v>2.9811459826246799E-2</v>
      </c>
      <c r="AG433" s="282"/>
      <c r="AH433" s="282"/>
      <c r="AI433" s="281">
        <v>-5.6027611998378203E-3</v>
      </c>
      <c r="AJ433" s="482"/>
      <c r="AK433" s="486">
        <v>26307952745.083401</v>
      </c>
      <c r="AL433" s="281">
        <v>-6.7239421744422498E-3</v>
      </c>
      <c r="AM433" s="281">
        <v>-1.0200360194244E-2</v>
      </c>
      <c r="AN433" s="281">
        <v>-1.1182016854214456E-2</v>
      </c>
      <c r="AO433" s="281">
        <v>-2.1382377048458454E-2</v>
      </c>
      <c r="AP433" s="281">
        <v>2.2372946843277199E-2</v>
      </c>
      <c r="AQ433" s="281">
        <v>1.1956604037111396E-4</v>
      </c>
      <c r="AR433" s="281"/>
      <c r="AS433" s="281">
        <v>2.2670952723288701E-2</v>
      </c>
      <c r="AT433" s="281">
        <v>5.7466503546024202E-3</v>
      </c>
      <c r="AU433" s="281">
        <v>-4.5957123786382538E-2</v>
      </c>
      <c r="AV433" s="281">
        <v>-4.6378109888741602E-2</v>
      </c>
      <c r="AW433" s="281"/>
      <c r="AX433" s="281"/>
      <c r="AY433" s="281"/>
      <c r="AZ433" s="281"/>
      <c r="BA433" s="281"/>
      <c r="BB433" s="281"/>
      <c r="BC433" s="281">
        <v>-4.06314595341392E-2</v>
      </c>
      <c r="BD433" s="281">
        <v>1.8294303113682831E-3</v>
      </c>
      <c r="BE433" s="281">
        <v>4.7625890300496965E-3</v>
      </c>
      <c r="BF433" s="281">
        <v>4.7272615395678045E-3</v>
      </c>
      <c r="BG433" s="281"/>
      <c r="BH433" s="281"/>
      <c r="BI433" s="281"/>
      <c r="BJ433" s="281">
        <v>6.3963950608527881E-3</v>
      </c>
      <c r="BK433" s="281">
        <v>1.77156759418386E-2</v>
      </c>
      <c r="BL433" s="281">
        <v>3.0271985292213002E-2</v>
      </c>
      <c r="BM433" s="281"/>
      <c r="BN433" s="281"/>
      <c r="BO433" s="281">
        <v>7.3562016999124697E-3</v>
      </c>
    </row>
    <row r="434" spans="2:67" s="255" customFormat="1" ht="15" customHeight="1">
      <c r="B434" s="1255" t="s">
        <v>282</v>
      </c>
      <c r="C434" s="262" t="s">
        <v>496</v>
      </c>
      <c r="D434" s="402"/>
      <c r="E434" s="481">
        <v>35553179666.297699</v>
      </c>
      <c r="F434" s="281">
        <v>2.7718935445469901E-2</v>
      </c>
      <c r="G434" s="281">
        <v>-8.5852869269339594E-3</v>
      </c>
      <c r="H434" s="909">
        <v>-8.6979111434114503E-3</v>
      </c>
      <c r="I434" s="909">
        <v>-1.0194260325935631E-2</v>
      </c>
      <c r="J434" s="909">
        <v>-1.8892171469347081E-2</v>
      </c>
      <c r="K434" s="281">
        <v>6.4727712727800625E-5</v>
      </c>
      <c r="L434" s="281"/>
      <c r="M434" s="281">
        <v>1.3821019525176299E-4</v>
      </c>
      <c r="N434" s="281">
        <v>-8.4470767316823202E-3</v>
      </c>
      <c r="O434" s="281">
        <v>-4.932683978773994E-2</v>
      </c>
      <c r="P434" s="281">
        <v>-4.9798531098852003E-2</v>
      </c>
      <c r="Q434" s="281"/>
      <c r="R434" s="281"/>
      <c r="S434" s="281"/>
      <c r="T434" s="281"/>
      <c r="U434" s="281"/>
      <c r="V434" s="281"/>
      <c r="W434" s="281">
        <v>-5.8245607830534202E-2</v>
      </c>
      <c r="X434" s="281">
        <v>8.4625436231293601E-4</v>
      </c>
      <c r="Y434" s="281">
        <v>2.1056238540645739E-3</v>
      </c>
      <c r="Z434" s="281">
        <v>2.2891204745844052E-3</v>
      </c>
      <c r="AA434" s="281"/>
      <c r="AB434" s="281"/>
      <c r="AC434" s="281"/>
      <c r="AD434" s="281">
        <v>4.5211108928541726E-3</v>
      </c>
      <c r="AE434" s="281">
        <v>9.7621095838160907E-3</v>
      </c>
      <c r="AF434" s="281">
        <v>2.23144454287009E-2</v>
      </c>
      <c r="AG434" s="282"/>
      <c r="AH434" s="282"/>
      <c r="AI434" s="281">
        <v>-2.6169052818017201E-2</v>
      </c>
      <c r="AJ434" s="482"/>
      <c r="AK434" s="486">
        <v>34973327399.694702</v>
      </c>
      <c r="AL434" s="281">
        <v>-8.3605924144081398E-3</v>
      </c>
      <c r="AM434" s="281">
        <v>-8.9110991002051606E-3</v>
      </c>
      <c r="AN434" s="281">
        <v>-1.0470753127724894E-2</v>
      </c>
      <c r="AO434" s="281">
        <v>-1.9381852227930055E-2</v>
      </c>
      <c r="AP434" s="281">
        <v>1.90109591670138E-2</v>
      </c>
      <c r="AQ434" s="281">
        <v>9.2724034031383263E-5</v>
      </c>
      <c r="AR434" s="281"/>
      <c r="AS434" s="281">
        <v>1.91815622495175E-2</v>
      </c>
      <c r="AT434" s="281">
        <v>1.9098707349041199E-3</v>
      </c>
      <c r="AU434" s="281">
        <v>-4.9838666636461242E-2</v>
      </c>
      <c r="AV434" s="281">
        <v>-5.0339960243567503E-2</v>
      </c>
      <c r="AW434" s="281"/>
      <c r="AX434" s="281"/>
      <c r="AY434" s="281"/>
      <c r="AZ434" s="281"/>
      <c r="BA434" s="281"/>
      <c r="BB434" s="281"/>
      <c r="BC434" s="281">
        <v>-4.8430089508663302E-2</v>
      </c>
      <c r="BD434" s="281">
        <v>8.5130745184857368E-4</v>
      </c>
      <c r="BE434" s="281">
        <v>2.2880148024490956E-3</v>
      </c>
      <c r="BF434" s="281">
        <v>2.4125914620333369E-3</v>
      </c>
      <c r="BG434" s="281"/>
      <c r="BH434" s="281"/>
      <c r="BI434" s="281"/>
      <c r="BJ434" s="281">
        <v>4.328432037917029E-3</v>
      </c>
      <c r="BK434" s="281">
        <v>9.8803457542480308E-3</v>
      </c>
      <c r="BL434" s="281">
        <v>2.2357767592460401E-2</v>
      </c>
      <c r="BM434" s="281"/>
      <c r="BN434" s="281"/>
      <c r="BO434" s="281">
        <v>-1.6191976161954998E-2</v>
      </c>
    </row>
    <row r="435" spans="2:67" s="255" customFormat="1" ht="15" customHeight="1">
      <c r="B435" s="1255" t="s">
        <v>282</v>
      </c>
      <c r="C435" s="262" t="s">
        <v>497</v>
      </c>
      <c r="D435" s="402"/>
      <c r="E435" s="481">
        <v>78953081125.927505</v>
      </c>
      <c r="F435" s="281">
        <v>3.0927380210816501E-2</v>
      </c>
      <c r="G435" s="281">
        <v>-2.0291031515076701E-2</v>
      </c>
      <c r="H435" s="909">
        <v>-7.39345158632582E-3</v>
      </c>
      <c r="I435" s="909">
        <v>-1.2627191350676858E-2</v>
      </c>
      <c r="J435" s="909">
        <v>-2.0020642937002679E-2</v>
      </c>
      <c r="K435" s="281">
        <v>1.8183463134392462E-5</v>
      </c>
      <c r="L435" s="281"/>
      <c r="M435" s="281">
        <v>5.9612473147098003E-5</v>
      </c>
      <c r="N435" s="281">
        <v>-2.0231419041929499E-2</v>
      </c>
      <c r="O435" s="281">
        <v>-5.5826765883783241E-2</v>
      </c>
      <c r="P435" s="281">
        <v>-5.7263705546662901E-2</v>
      </c>
      <c r="Q435" s="281"/>
      <c r="R435" s="281"/>
      <c r="S435" s="281"/>
      <c r="T435" s="281"/>
      <c r="U435" s="281"/>
      <c r="V435" s="281"/>
      <c r="W435" s="281">
        <v>-7.7495124588592507E-2</v>
      </c>
      <c r="X435" s="281">
        <v>2.678877306215012E-4</v>
      </c>
      <c r="Y435" s="281">
        <v>4.8402440166392001E-4</v>
      </c>
      <c r="Z435" s="281">
        <v>4.481204208100418E-4</v>
      </c>
      <c r="AA435" s="281"/>
      <c r="AB435" s="281"/>
      <c r="AC435" s="281"/>
      <c r="AD435" s="281">
        <v>1.722127778775812E-3</v>
      </c>
      <c r="AE435" s="281">
        <v>2.9221603318712701E-3</v>
      </c>
      <c r="AF435" s="281">
        <v>9.7416990766649395E-3</v>
      </c>
      <c r="AG435" s="282"/>
      <c r="AH435" s="282"/>
      <c r="AI435" s="281">
        <v>-6.4831265180056302E-2</v>
      </c>
      <c r="AJ435" s="482"/>
      <c r="AK435" s="486">
        <v>77659429352.065399</v>
      </c>
      <c r="AL435" s="281">
        <v>-2.0894229460562502E-2</v>
      </c>
      <c r="AM435" s="281">
        <v>-8.1417962757266097E-3</v>
      </c>
      <c r="AN435" s="281">
        <v>-1.3187543413516757E-2</v>
      </c>
      <c r="AO435" s="281">
        <v>-2.1329339689243366E-2</v>
      </c>
      <c r="AP435" s="281">
        <v>1.7113018957325799E-2</v>
      </c>
      <c r="AQ435" s="281">
        <v>1.8486363497362194E-5</v>
      </c>
      <c r="AR435" s="281"/>
      <c r="AS435" s="281">
        <v>1.71735359467978E-2</v>
      </c>
      <c r="AT435" s="281">
        <v>-1.1862489789491301E-2</v>
      </c>
      <c r="AU435" s="281">
        <v>-5.6297042850949358E-2</v>
      </c>
      <c r="AV435" s="281">
        <v>-5.7706562718460301E-2</v>
      </c>
      <c r="AW435" s="281"/>
      <c r="AX435" s="281"/>
      <c r="AY435" s="281"/>
      <c r="AZ435" s="281"/>
      <c r="BA435" s="281"/>
      <c r="BB435" s="281"/>
      <c r="BC435" s="281">
        <v>-6.9569052507951507E-2</v>
      </c>
      <c r="BD435" s="281">
        <v>2.9170882933094209E-4</v>
      </c>
      <c r="BE435" s="281">
        <v>5.5527827459696797E-4</v>
      </c>
      <c r="BF435" s="281">
        <v>5.3236304665172588E-4</v>
      </c>
      <c r="BG435" s="281"/>
      <c r="BH435" s="281"/>
      <c r="BI435" s="281"/>
      <c r="BJ435" s="281">
        <v>1.8387650054745375E-3</v>
      </c>
      <c r="BK435" s="281">
        <v>3.2181151560541701E-3</v>
      </c>
      <c r="BL435" s="281">
        <v>9.82380575944845E-3</v>
      </c>
      <c r="BM435" s="281"/>
      <c r="BN435" s="281"/>
      <c r="BO435" s="281">
        <v>-5.6527131592448897E-2</v>
      </c>
    </row>
    <row r="436" spans="2:67" s="255" customFormat="1" ht="15" customHeight="1">
      <c r="B436" s="1256" t="s">
        <v>282</v>
      </c>
      <c r="C436" s="338" t="s">
        <v>527</v>
      </c>
      <c r="D436" s="402"/>
      <c r="E436" s="474">
        <v>222129876346.97699</v>
      </c>
      <c r="F436" s="475">
        <v>2.53330731265888E-2</v>
      </c>
      <c r="G436" s="475">
        <v>-1.0570718045676599E-2</v>
      </c>
      <c r="H436" s="910">
        <v>-7.3864998102941004E-3</v>
      </c>
      <c r="I436" s="910">
        <v>-1.0179072224642994E-2</v>
      </c>
      <c r="J436" s="910">
        <v>-1.7565572034937096E-2</v>
      </c>
      <c r="K436" s="475">
        <v>2.4883736987364566E-3</v>
      </c>
      <c r="L436" s="475"/>
      <c r="M436" s="475">
        <v>3.1286382374945999E-3</v>
      </c>
      <c r="N436" s="475">
        <v>-7.4420798081822302E-3</v>
      </c>
      <c r="O436" s="475">
        <v>-4.5272617403166085E-2</v>
      </c>
      <c r="P436" s="475">
        <v>-4.5963180424143497E-2</v>
      </c>
      <c r="Q436" s="475"/>
      <c r="R436" s="475"/>
      <c r="S436" s="475"/>
      <c r="T436" s="475"/>
      <c r="U436" s="475"/>
      <c r="V436" s="475"/>
      <c r="W436" s="475">
        <v>-5.3405260232325599E-2</v>
      </c>
      <c r="X436" s="475">
        <v>3.4200323255104419E-3</v>
      </c>
      <c r="Y436" s="475">
        <v>1.0990531508655926E-2</v>
      </c>
      <c r="Z436" s="475">
        <v>8.3128015735368498E-3</v>
      </c>
      <c r="AA436" s="475"/>
      <c r="AB436" s="475"/>
      <c r="AC436" s="475"/>
      <c r="AD436" s="475">
        <v>5.1548151086492997E-3</v>
      </c>
      <c r="AE436" s="475">
        <v>2.7878180516352501E-2</v>
      </c>
      <c r="AF436" s="475">
        <v>3.1930940449692101E-2</v>
      </c>
      <c r="AG436" s="475"/>
      <c r="AH436" s="475"/>
      <c r="AI436" s="475">
        <v>6.4038607337188998E-3</v>
      </c>
      <c r="AJ436" s="482"/>
      <c r="AK436" s="487">
        <v>218143406235.37701</v>
      </c>
      <c r="AL436" s="475">
        <v>-1.0763893041311199E-2</v>
      </c>
      <c r="AM436" s="475">
        <v>-7.5214846866708202E-3</v>
      </c>
      <c r="AN436" s="475">
        <v>-1.0365090073578468E-2</v>
      </c>
      <c r="AO436" s="475">
        <v>-1.7886574760249289E-2</v>
      </c>
      <c r="AP436" s="475">
        <v>2.5796023350924999E-2</v>
      </c>
      <c r="AQ436" s="475">
        <v>2.5338475801051298E-3</v>
      </c>
      <c r="AR436" s="475"/>
      <c r="AS436" s="475">
        <v>2.89818360088572E-2</v>
      </c>
      <c r="AT436" s="475">
        <v>1.06964582808748E-2</v>
      </c>
      <c r="AU436" s="475">
        <v>-4.6099953600332227E-2</v>
      </c>
      <c r="AV436" s="475">
        <v>-4.6803136341936599E-2</v>
      </c>
      <c r="AW436" s="475"/>
      <c r="AX436" s="475"/>
      <c r="AY436" s="475"/>
      <c r="AZ436" s="475"/>
      <c r="BA436" s="475"/>
      <c r="BB436" s="475"/>
      <c r="BC436" s="475">
        <v>-3.6106678061061603E-2</v>
      </c>
      <c r="BD436" s="475">
        <v>3.4825318384759819E-3</v>
      </c>
      <c r="BE436" s="475">
        <v>1.1191378401651563E-2</v>
      </c>
      <c r="BF436" s="475">
        <v>8.4647141873007235E-3</v>
      </c>
      <c r="BG436" s="475"/>
      <c r="BH436" s="475"/>
      <c r="BI436" s="475"/>
      <c r="BJ436" s="475">
        <v>5.2490169766593927E-3</v>
      </c>
      <c r="BK436" s="475">
        <v>2.8387641404087699E-2</v>
      </c>
      <c r="BL436" s="475">
        <v>3.2514463655526002E-2</v>
      </c>
      <c r="BM436" s="477"/>
      <c r="BN436" s="477"/>
      <c r="BO436" s="475">
        <v>2.4795426998552E-2</v>
      </c>
    </row>
    <row r="437" spans="2:67" s="255" customFormat="1" ht="15" customHeight="1">
      <c r="B437" s="1251" t="s">
        <v>711</v>
      </c>
      <c r="C437" s="262" t="s">
        <v>488</v>
      </c>
      <c r="D437" s="402"/>
      <c r="E437" s="660"/>
      <c r="F437" s="658"/>
      <c r="G437" s="658"/>
      <c r="H437" s="700"/>
      <c r="I437" s="700"/>
      <c r="J437" s="700"/>
      <c r="K437" s="658"/>
      <c r="L437" s="658"/>
      <c r="M437" s="658"/>
      <c r="N437" s="658"/>
      <c r="O437" s="658"/>
      <c r="P437" s="658"/>
      <c r="Q437" s="658"/>
      <c r="R437" s="658"/>
      <c r="S437" s="658"/>
      <c r="T437" s="658"/>
      <c r="U437" s="658"/>
      <c r="V437" s="658"/>
      <c r="W437" s="658"/>
      <c r="X437" s="658"/>
      <c r="Y437" s="658"/>
      <c r="Z437" s="658"/>
      <c r="AA437" s="658"/>
      <c r="AB437" s="658"/>
      <c r="AC437" s="658"/>
      <c r="AD437" s="658"/>
      <c r="AE437" s="658"/>
      <c r="AF437" s="658"/>
      <c r="AG437" s="658"/>
      <c r="AH437" s="658"/>
      <c r="AI437" s="658"/>
      <c r="AJ437" s="471"/>
      <c r="AK437" s="658"/>
      <c r="AL437" s="658"/>
      <c r="AM437" s="658"/>
      <c r="AN437" s="658"/>
      <c r="AO437" s="658"/>
      <c r="AP437" s="658"/>
      <c r="AQ437" s="658"/>
      <c r="AR437" s="658"/>
      <c r="AS437" s="658"/>
      <c r="AT437" s="658"/>
      <c r="AU437" s="658"/>
      <c r="AV437" s="664"/>
      <c r="AW437" s="664"/>
      <c r="AX437" s="664"/>
      <c r="AY437" s="664"/>
      <c r="AZ437" s="664"/>
      <c r="BA437" s="664"/>
      <c r="BB437" s="658"/>
      <c r="BC437" s="658"/>
      <c r="BD437" s="658"/>
      <c r="BE437" s="658"/>
      <c r="BF437" s="658"/>
      <c r="BG437" s="658"/>
      <c r="BH437" s="658"/>
      <c r="BI437" s="658"/>
      <c r="BJ437" s="658"/>
      <c r="BK437" s="658"/>
      <c r="BL437" s="658"/>
      <c r="BM437" s="658"/>
      <c r="BN437" s="658"/>
      <c r="BO437" s="658"/>
    </row>
    <row r="438" spans="2:67" s="255" customFormat="1" ht="15" customHeight="1">
      <c r="B438" s="1252"/>
      <c r="C438" s="262" t="s">
        <v>489</v>
      </c>
      <c r="D438" s="402"/>
      <c r="E438" s="660"/>
      <c r="F438" s="658"/>
      <c r="G438" s="658"/>
      <c r="H438" s="700"/>
      <c r="I438" s="700"/>
      <c r="J438" s="700"/>
      <c r="K438" s="658"/>
      <c r="L438" s="658"/>
      <c r="M438" s="658"/>
      <c r="N438" s="658"/>
      <c r="O438" s="658"/>
      <c r="P438" s="658"/>
      <c r="Q438" s="658"/>
      <c r="R438" s="658"/>
      <c r="S438" s="658"/>
      <c r="T438" s="658"/>
      <c r="U438" s="658"/>
      <c r="V438" s="658"/>
      <c r="W438" s="658"/>
      <c r="X438" s="658"/>
      <c r="Y438" s="658"/>
      <c r="Z438" s="658"/>
      <c r="AA438" s="658"/>
      <c r="AB438" s="658"/>
      <c r="AC438" s="658"/>
      <c r="AD438" s="658"/>
      <c r="AE438" s="658"/>
      <c r="AF438" s="658"/>
      <c r="AG438" s="658"/>
      <c r="AH438" s="658"/>
      <c r="AI438" s="658"/>
      <c r="AJ438" s="471"/>
      <c r="AK438" s="658"/>
      <c r="AL438" s="658"/>
      <c r="AM438" s="658"/>
      <c r="AN438" s="658"/>
      <c r="AO438" s="658"/>
      <c r="AP438" s="658"/>
      <c r="AQ438" s="658"/>
      <c r="AR438" s="658"/>
      <c r="AS438" s="658"/>
      <c r="AT438" s="658"/>
      <c r="AU438" s="658"/>
      <c r="AV438" s="664"/>
      <c r="AW438" s="664"/>
      <c r="AX438" s="664"/>
      <c r="AY438" s="664"/>
      <c r="AZ438" s="664"/>
      <c r="BA438" s="664"/>
      <c r="BB438" s="658"/>
      <c r="BC438" s="658"/>
      <c r="BD438" s="658"/>
      <c r="BE438" s="658"/>
      <c r="BF438" s="658"/>
      <c r="BG438" s="658"/>
      <c r="BH438" s="658"/>
      <c r="BI438" s="658"/>
      <c r="BJ438" s="658"/>
      <c r="BK438" s="658"/>
      <c r="BL438" s="658"/>
      <c r="BM438" s="658"/>
      <c r="BN438" s="658"/>
      <c r="BO438" s="658"/>
    </row>
    <row r="439" spans="2:67" s="255" customFormat="1" ht="15" customHeight="1">
      <c r="B439" s="1252"/>
      <c r="C439" s="262" t="s">
        <v>490</v>
      </c>
      <c r="D439" s="402"/>
      <c r="E439" s="660"/>
      <c r="F439" s="658"/>
      <c r="G439" s="658"/>
      <c r="H439" s="700"/>
      <c r="I439" s="700"/>
      <c r="J439" s="700"/>
      <c r="K439" s="658"/>
      <c r="L439" s="658"/>
      <c r="M439" s="658"/>
      <c r="N439" s="658"/>
      <c r="O439" s="658"/>
      <c r="P439" s="658"/>
      <c r="Q439" s="658"/>
      <c r="R439" s="658"/>
      <c r="S439" s="658"/>
      <c r="T439" s="658"/>
      <c r="U439" s="658"/>
      <c r="V439" s="658"/>
      <c r="W439" s="658"/>
      <c r="X439" s="658"/>
      <c r="Y439" s="658"/>
      <c r="Z439" s="658"/>
      <c r="AA439" s="658"/>
      <c r="AB439" s="658"/>
      <c r="AC439" s="658"/>
      <c r="AD439" s="658"/>
      <c r="AE439" s="658"/>
      <c r="AF439" s="658"/>
      <c r="AG439" s="658"/>
      <c r="AH439" s="658"/>
      <c r="AI439" s="658"/>
      <c r="AJ439" s="471"/>
      <c r="AK439" s="658"/>
      <c r="AL439" s="658"/>
      <c r="AM439" s="658"/>
      <c r="AN439" s="658"/>
      <c r="AO439" s="658"/>
      <c r="AP439" s="658"/>
      <c r="AQ439" s="658"/>
      <c r="AR439" s="658"/>
      <c r="AS439" s="658"/>
      <c r="AT439" s="658"/>
      <c r="AU439" s="658"/>
      <c r="AV439" s="664"/>
      <c r="AW439" s="664"/>
      <c r="AX439" s="664"/>
      <c r="AY439" s="664"/>
      <c r="AZ439" s="664"/>
      <c r="BA439" s="664"/>
      <c r="BB439" s="658"/>
      <c r="BC439" s="658"/>
      <c r="BD439" s="658"/>
      <c r="BE439" s="658"/>
      <c r="BF439" s="658"/>
      <c r="BG439" s="658"/>
      <c r="BH439" s="658"/>
      <c r="BI439" s="658"/>
      <c r="BJ439" s="658"/>
      <c r="BK439" s="658"/>
      <c r="BL439" s="658"/>
      <c r="BM439" s="658"/>
      <c r="BN439" s="658"/>
      <c r="BO439" s="658"/>
    </row>
    <row r="440" spans="2:67" s="255" customFormat="1" ht="15" customHeight="1">
      <c r="B440" s="1252"/>
      <c r="C440" s="262" t="s">
        <v>491</v>
      </c>
      <c r="D440" s="402"/>
      <c r="E440" s="660"/>
      <c r="F440" s="658"/>
      <c r="G440" s="658"/>
      <c r="H440" s="700"/>
      <c r="I440" s="700"/>
      <c r="J440" s="700"/>
      <c r="K440" s="658"/>
      <c r="L440" s="658"/>
      <c r="M440" s="658"/>
      <c r="N440" s="658"/>
      <c r="O440" s="658"/>
      <c r="P440" s="658"/>
      <c r="Q440" s="658"/>
      <c r="R440" s="658"/>
      <c r="S440" s="658"/>
      <c r="T440" s="658"/>
      <c r="U440" s="658"/>
      <c r="V440" s="658"/>
      <c r="W440" s="658"/>
      <c r="X440" s="658"/>
      <c r="Y440" s="658"/>
      <c r="Z440" s="658"/>
      <c r="AA440" s="658"/>
      <c r="AB440" s="658"/>
      <c r="AC440" s="658"/>
      <c r="AD440" s="658"/>
      <c r="AE440" s="658"/>
      <c r="AF440" s="658"/>
      <c r="AG440" s="658"/>
      <c r="AH440" s="658"/>
      <c r="AI440" s="658"/>
      <c r="AJ440" s="471"/>
      <c r="AK440" s="658"/>
      <c r="AL440" s="658"/>
      <c r="AM440" s="658"/>
      <c r="AN440" s="658"/>
      <c r="AO440" s="658"/>
      <c r="AP440" s="658"/>
      <c r="AQ440" s="658"/>
      <c r="AR440" s="658"/>
      <c r="AS440" s="658"/>
      <c r="AT440" s="658"/>
      <c r="AU440" s="658"/>
      <c r="AV440" s="664"/>
      <c r="AW440" s="664"/>
      <c r="AX440" s="664"/>
      <c r="AY440" s="664"/>
      <c r="AZ440" s="664"/>
      <c r="BA440" s="664"/>
      <c r="BB440" s="658"/>
      <c r="BC440" s="658"/>
      <c r="BD440" s="658"/>
      <c r="BE440" s="658"/>
      <c r="BF440" s="658"/>
      <c r="BG440" s="658"/>
      <c r="BH440" s="658"/>
      <c r="BI440" s="658"/>
      <c r="BJ440" s="658"/>
      <c r="BK440" s="658"/>
      <c r="BL440" s="658"/>
      <c r="BM440" s="658"/>
      <c r="BN440" s="658"/>
      <c r="BO440" s="658"/>
    </row>
    <row r="441" spans="2:67" s="255" customFormat="1" ht="15" customHeight="1">
      <c r="B441" s="1252"/>
      <c r="C441" s="262" t="s">
        <v>492</v>
      </c>
      <c r="D441" s="402"/>
      <c r="E441" s="660"/>
      <c r="F441" s="658"/>
      <c r="G441" s="658"/>
      <c r="H441" s="700"/>
      <c r="I441" s="700"/>
      <c r="J441" s="700"/>
      <c r="K441" s="658"/>
      <c r="L441" s="658"/>
      <c r="M441" s="658"/>
      <c r="N441" s="658"/>
      <c r="O441" s="658"/>
      <c r="P441" s="658"/>
      <c r="Q441" s="658"/>
      <c r="R441" s="658"/>
      <c r="S441" s="658"/>
      <c r="T441" s="658"/>
      <c r="U441" s="658"/>
      <c r="V441" s="658"/>
      <c r="W441" s="658"/>
      <c r="X441" s="658"/>
      <c r="Y441" s="658"/>
      <c r="Z441" s="658"/>
      <c r="AA441" s="658"/>
      <c r="AB441" s="658"/>
      <c r="AC441" s="658"/>
      <c r="AD441" s="658"/>
      <c r="AE441" s="658"/>
      <c r="AF441" s="658"/>
      <c r="AG441" s="658"/>
      <c r="AH441" s="658"/>
      <c r="AI441" s="658"/>
      <c r="AJ441" s="471"/>
      <c r="AK441" s="658"/>
      <c r="AL441" s="658"/>
      <c r="AM441" s="658"/>
      <c r="AN441" s="658"/>
      <c r="AO441" s="658"/>
      <c r="AP441" s="658"/>
      <c r="AQ441" s="658"/>
      <c r="AR441" s="658"/>
      <c r="AS441" s="658"/>
      <c r="AT441" s="658"/>
      <c r="AU441" s="658"/>
      <c r="AV441" s="664"/>
      <c r="AW441" s="664"/>
      <c r="AX441" s="664"/>
      <c r="AY441" s="664"/>
      <c r="AZ441" s="664"/>
      <c r="BA441" s="664"/>
      <c r="BB441" s="658"/>
      <c r="BC441" s="658"/>
      <c r="BD441" s="658"/>
      <c r="BE441" s="658"/>
      <c r="BF441" s="658"/>
      <c r="BG441" s="658"/>
      <c r="BH441" s="658"/>
      <c r="BI441" s="658"/>
      <c r="BJ441" s="658"/>
      <c r="BK441" s="658"/>
      <c r="BL441" s="658"/>
      <c r="BM441" s="658"/>
      <c r="BN441" s="658"/>
      <c r="BO441" s="658"/>
    </row>
    <row r="442" spans="2:67" s="255" customFormat="1" ht="15" customHeight="1">
      <c r="B442" s="1252"/>
      <c r="C442" s="262" t="s">
        <v>493</v>
      </c>
      <c r="D442" s="402"/>
      <c r="E442" s="660"/>
      <c r="F442" s="658"/>
      <c r="G442" s="658"/>
      <c r="H442" s="700"/>
      <c r="I442" s="700"/>
      <c r="J442" s="700"/>
      <c r="K442" s="658"/>
      <c r="L442" s="658"/>
      <c r="M442" s="658"/>
      <c r="N442" s="658"/>
      <c r="O442" s="658"/>
      <c r="P442" s="658"/>
      <c r="Q442" s="658"/>
      <c r="R442" s="658"/>
      <c r="S442" s="658"/>
      <c r="T442" s="658"/>
      <c r="U442" s="658"/>
      <c r="V442" s="658"/>
      <c r="W442" s="658"/>
      <c r="X442" s="658"/>
      <c r="Y442" s="658"/>
      <c r="Z442" s="658"/>
      <c r="AA442" s="658"/>
      <c r="AB442" s="658"/>
      <c r="AC442" s="658"/>
      <c r="AD442" s="658"/>
      <c r="AE442" s="658"/>
      <c r="AF442" s="658"/>
      <c r="AG442" s="658"/>
      <c r="AH442" s="658"/>
      <c r="AI442" s="658"/>
      <c r="AJ442" s="471"/>
      <c r="AK442" s="658"/>
      <c r="AL442" s="658"/>
      <c r="AM442" s="658"/>
      <c r="AN442" s="658"/>
      <c r="AO442" s="658"/>
      <c r="AP442" s="658"/>
      <c r="AQ442" s="658"/>
      <c r="AR442" s="658"/>
      <c r="AS442" s="658"/>
      <c r="AT442" s="658"/>
      <c r="AU442" s="658"/>
      <c r="AV442" s="664"/>
      <c r="AW442" s="664"/>
      <c r="AX442" s="664"/>
      <c r="AY442" s="664"/>
      <c r="AZ442" s="664"/>
      <c r="BA442" s="664"/>
      <c r="BB442" s="658"/>
      <c r="BC442" s="658"/>
      <c r="BD442" s="658"/>
      <c r="BE442" s="658"/>
      <c r="BF442" s="658"/>
      <c r="BG442" s="658"/>
      <c r="BH442" s="658"/>
      <c r="BI442" s="658"/>
      <c r="BJ442" s="658"/>
      <c r="BK442" s="658"/>
      <c r="BL442" s="658"/>
      <c r="BM442" s="658"/>
      <c r="BN442" s="658"/>
      <c r="BO442" s="658"/>
    </row>
    <row r="443" spans="2:67" s="255" customFormat="1" ht="15" customHeight="1">
      <c r="B443" s="1252"/>
      <c r="C443" s="262" t="s">
        <v>494</v>
      </c>
      <c r="D443" s="402"/>
      <c r="E443" s="660"/>
      <c r="F443" s="658"/>
      <c r="G443" s="658"/>
      <c r="H443" s="700"/>
      <c r="I443" s="700"/>
      <c r="J443" s="700"/>
      <c r="K443" s="658"/>
      <c r="L443" s="658"/>
      <c r="M443" s="658"/>
      <c r="N443" s="658"/>
      <c r="O443" s="658"/>
      <c r="P443" s="658"/>
      <c r="Q443" s="658"/>
      <c r="R443" s="658"/>
      <c r="S443" s="658"/>
      <c r="T443" s="658"/>
      <c r="U443" s="658"/>
      <c r="V443" s="658"/>
      <c r="W443" s="658"/>
      <c r="X443" s="658"/>
      <c r="Y443" s="658"/>
      <c r="Z443" s="658"/>
      <c r="AA443" s="658"/>
      <c r="AB443" s="658"/>
      <c r="AC443" s="658"/>
      <c r="AD443" s="658"/>
      <c r="AE443" s="658"/>
      <c r="AF443" s="658"/>
      <c r="AG443" s="658"/>
      <c r="AH443" s="658"/>
      <c r="AI443" s="658"/>
      <c r="AJ443" s="471"/>
      <c r="AK443" s="658"/>
      <c r="AL443" s="658"/>
      <c r="AM443" s="658"/>
      <c r="AN443" s="658"/>
      <c r="AO443" s="658"/>
      <c r="AP443" s="658"/>
      <c r="AQ443" s="658"/>
      <c r="AR443" s="658"/>
      <c r="AS443" s="658"/>
      <c r="AT443" s="658"/>
      <c r="AU443" s="658"/>
      <c r="AV443" s="664"/>
      <c r="AW443" s="664"/>
      <c r="AX443" s="664"/>
      <c r="AY443" s="664"/>
      <c r="AZ443" s="664"/>
      <c r="BA443" s="664"/>
      <c r="BB443" s="658"/>
      <c r="BC443" s="658"/>
      <c r="BD443" s="658"/>
      <c r="BE443" s="658"/>
      <c r="BF443" s="658"/>
      <c r="BG443" s="658"/>
      <c r="BH443" s="658"/>
      <c r="BI443" s="658"/>
      <c r="BJ443" s="658"/>
      <c r="BK443" s="658"/>
      <c r="BL443" s="658"/>
      <c r="BM443" s="658"/>
      <c r="BN443" s="658"/>
      <c r="BO443" s="658"/>
    </row>
    <row r="444" spans="2:67" s="255" customFormat="1" ht="15" customHeight="1">
      <c r="B444" s="1252"/>
      <c r="C444" s="262" t="s">
        <v>495</v>
      </c>
      <c r="D444" s="402"/>
      <c r="E444" s="660"/>
      <c r="F444" s="658"/>
      <c r="G444" s="658"/>
      <c r="H444" s="700"/>
      <c r="I444" s="700"/>
      <c r="J444" s="700"/>
      <c r="K444" s="658"/>
      <c r="L444" s="658"/>
      <c r="M444" s="658"/>
      <c r="N444" s="658"/>
      <c r="O444" s="658"/>
      <c r="P444" s="658"/>
      <c r="Q444" s="658"/>
      <c r="R444" s="658"/>
      <c r="S444" s="658"/>
      <c r="T444" s="658"/>
      <c r="U444" s="658"/>
      <c r="V444" s="658"/>
      <c r="W444" s="658"/>
      <c r="X444" s="658"/>
      <c r="Y444" s="658"/>
      <c r="Z444" s="658"/>
      <c r="AA444" s="658"/>
      <c r="AB444" s="658"/>
      <c r="AC444" s="658"/>
      <c r="AD444" s="658"/>
      <c r="AE444" s="658"/>
      <c r="AF444" s="658"/>
      <c r="AG444" s="658"/>
      <c r="AH444" s="658"/>
      <c r="AI444" s="658"/>
      <c r="AJ444" s="471"/>
      <c r="AK444" s="658"/>
      <c r="AL444" s="658"/>
      <c r="AM444" s="658"/>
      <c r="AN444" s="658"/>
      <c r="AO444" s="658"/>
      <c r="AP444" s="658"/>
      <c r="AQ444" s="658"/>
      <c r="AR444" s="658"/>
      <c r="AS444" s="658"/>
      <c r="AT444" s="658"/>
      <c r="AU444" s="658"/>
      <c r="AV444" s="664"/>
      <c r="AW444" s="664"/>
      <c r="AX444" s="664"/>
      <c r="AY444" s="664"/>
      <c r="AZ444" s="664"/>
      <c r="BA444" s="664"/>
      <c r="BB444" s="658"/>
      <c r="BC444" s="658"/>
      <c r="BD444" s="658"/>
      <c r="BE444" s="658"/>
      <c r="BF444" s="658"/>
      <c r="BG444" s="658"/>
      <c r="BH444" s="658"/>
      <c r="BI444" s="658"/>
      <c r="BJ444" s="658"/>
      <c r="BK444" s="658"/>
      <c r="BL444" s="658"/>
      <c r="BM444" s="658"/>
      <c r="BN444" s="658"/>
      <c r="BO444" s="658"/>
    </row>
    <row r="445" spans="2:67" s="255" customFormat="1" ht="15" customHeight="1">
      <c r="B445" s="1252"/>
      <c r="C445" s="262" t="s">
        <v>496</v>
      </c>
      <c r="D445" s="402"/>
      <c r="E445" s="660"/>
      <c r="F445" s="658"/>
      <c r="G445" s="658"/>
      <c r="H445" s="700"/>
      <c r="I445" s="700"/>
      <c r="J445" s="700"/>
      <c r="K445" s="658"/>
      <c r="L445" s="658"/>
      <c r="M445" s="658"/>
      <c r="N445" s="658"/>
      <c r="O445" s="658"/>
      <c r="P445" s="658"/>
      <c r="Q445" s="658"/>
      <c r="R445" s="658"/>
      <c r="S445" s="658"/>
      <c r="T445" s="658"/>
      <c r="U445" s="658"/>
      <c r="V445" s="658"/>
      <c r="W445" s="658"/>
      <c r="X445" s="658"/>
      <c r="Y445" s="658"/>
      <c r="Z445" s="658"/>
      <c r="AA445" s="658"/>
      <c r="AB445" s="658"/>
      <c r="AC445" s="658"/>
      <c r="AD445" s="658"/>
      <c r="AE445" s="658"/>
      <c r="AF445" s="658"/>
      <c r="AG445" s="658"/>
      <c r="AH445" s="658"/>
      <c r="AI445" s="658"/>
      <c r="AJ445" s="471"/>
      <c r="AK445" s="658"/>
      <c r="AL445" s="658"/>
      <c r="AM445" s="658"/>
      <c r="AN445" s="658"/>
      <c r="AO445" s="658"/>
      <c r="AP445" s="658"/>
      <c r="AQ445" s="658"/>
      <c r="AR445" s="658"/>
      <c r="AS445" s="658"/>
      <c r="AT445" s="658"/>
      <c r="AU445" s="658"/>
      <c r="AV445" s="664"/>
      <c r="AW445" s="664"/>
      <c r="AX445" s="664"/>
      <c r="AY445" s="664"/>
      <c r="AZ445" s="664"/>
      <c r="BA445" s="664"/>
      <c r="BB445" s="658"/>
      <c r="BC445" s="658"/>
      <c r="BD445" s="658"/>
      <c r="BE445" s="658"/>
      <c r="BF445" s="658"/>
      <c r="BG445" s="658"/>
      <c r="BH445" s="658"/>
      <c r="BI445" s="658"/>
      <c r="BJ445" s="658"/>
      <c r="BK445" s="658"/>
      <c r="BL445" s="658"/>
      <c r="BM445" s="658"/>
      <c r="BN445" s="658"/>
      <c r="BO445" s="658"/>
    </row>
    <row r="446" spans="2:67" s="255" customFormat="1" ht="15" customHeight="1">
      <c r="B446" s="1252"/>
      <c r="C446" s="262" t="s">
        <v>497</v>
      </c>
      <c r="D446" s="402"/>
      <c r="E446" s="660"/>
      <c r="F446" s="658"/>
      <c r="G446" s="658"/>
      <c r="H446" s="700"/>
      <c r="I446" s="700"/>
      <c r="J446" s="700"/>
      <c r="K446" s="658"/>
      <c r="L446" s="658"/>
      <c r="M446" s="658"/>
      <c r="N446" s="658"/>
      <c r="O446" s="658"/>
      <c r="P446" s="658"/>
      <c r="Q446" s="658"/>
      <c r="R446" s="658"/>
      <c r="S446" s="658"/>
      <c r="T446" s="658"/>
      <c r="U446" s="658"/>
      <c r="V446" s="658"/>
      <c r="W446" s="658"/>
      <c r="X446" s="658"/>
      <c r="Y446" s="658"/>
      <c r="Z446" s="658"/>
      <c r="AA446" s="658"/>
      <c r="AB446" s="658"/>
      <c r="AC446" s="658"/>
      <c r="AD446" s="658"/>
      <c r="AE446" s="658"/>
      <c r="AF446" s="658"/>
      <c r="AG446" s="658"/>
      <c r="AH446" s="658"/>
      <c r="AI446" s="658"/>
      <c r="AJ446" s="471"/>
      <c r="AK446" s="658"/>
      <c r="AL446" s="658"/>
      <c r="AM446" s="658"/>
      <c r="AN446" s="658"/>
      <c r="AO446" s="658"/>
      <c r="AP446" s="658"/>
      <c r="AQ446" s="658"/>
      <c r="AR446" s="658"/>
      <c r="AS446" s="658"/>
      <c r="AT446" s="658"/>
      <c r="AU446" s="658"/>
      <c r="AV446" s="664"/>
      <c r="AW446" s="664"/>
      <c r="AX446" s="664"/>
      <c r="AY446" s="664"/>
      <c r="AZ446" s="664"/>
      <c r="BA446" s="664"/>
      <c r="BB446" s="658"/>
      <c r="BC446" s="658"/>
      <c r="BD446" s="658"/>
      <c r="BE446" s="658"/>
      <c r="BF446" s="658"/>
      <c r="BG446" s="658"/>
      <c r="BH446" s="658"/>
      <c r="BI446" s="658"/>
      <c r="BJ446" s="658"/>
      <c r="BK446" s="658"/>
      <c r="BL446" s="658"/>
      <c r="BM446" s="658"/>
      <c r="BN446" s="658"/>
      <c r="BO446" s="658"/>
    </row>
    <row r="447" spans="2:67" s="255" customFormat="1" ht="15" customHeight="1">
      <c r="B447" s="1253"/>
      <c r="C447" s="338" t="s">
        <v>527</v>
      </c>
      <c r="D447" s="402"/>
      <c r="E447" s="661"/>
      <c r="F447" s="662"/>
      <c r="G447" s="662"/>
      <c r="H447" s="908"/>
      <c r="I447" s="908"/>
      <c r="J447" s="908"/>
      <c r="K447" s="662"/>
      <c r="L447" s="662"/>
      <c r="M447" s="662"/>
      <c r="N447" s="662"/>
      <c r="O447" s="662"/>
      <c r="P447" s="662"/>
      <c r="Q447" s="662"/>
      <c r="R447" s="662"/>
      <c r="S447" s="662"/>
      <c r="T447" s="662"/>
      <c r="U447" s="662"/>
      <c r="V447" s="662"/>
      <c r="W447" s="662"/>
      <c r="X447" s="662"/>
      <c r="Y447" s="662"/>
      <c r="Z447" s="662"/>
      <c r="AA447" s="662"/>
      <c r="AB447" s="662"/>
      <c r="AC447" s="662"/>
      <c r="AD447" s="662"/>
      <c r="AE447" s="662"/>
      <c r="AF447" s="662"/>
      <c r="AG447" s="662"/>
      <c r="AH447" s="662"/>
      <c r="AI447" s="662"/>
      <c r="AJ447" s="471"/>
      <c r="AK447" s="663"/>
      <c r="AL447" s="662"/>
      <c r="AM447" s="662"/>
      <c r="AN447" s="662"/>
      <c r="AO447" s="662"/>
      <c r="AP447" s="662"/>
      <c r="AQ447" s="662"/>
      <c r="AR447" s="662"/>
      <c r="AS447" s="662"/>
      <c r="AT447" s="662"/>
      <c r="AU447" s="662"/>
      <c r="AV447" s="662"/>
      <c r="AW447" s="662"/>
      <c r="AX447" s="662"/>
      <c r="AY447" s="662"/>
      <c r="AZ447" s="662"/>
      <c r="BA447" s="662"/>
      <c r="BB447" s="662"/>
      <c r="BC447" s="662"/>
      <c r="BD447" s="662"/>
      <c r="BE447" s="662"/>
      <c r="BF447" s="662"/>
      <c r="BG447" s="662"/>
      <c r="BH447" s="662"/>
      <c r="BI447" s="662"/>
      <c r="BJ447" s="662"/>
      <c r="BK447" s="662"/>
      <c r="BL447" s="662"/>
      <c r="BM447" s="662"/>
      <c r="BN447" s="665"/>
      <c r="BO447" s="662"/>
    </row>
    <row r="448" spans="2:67" s="255" customFormat="1" ht="15" customHeight="1">
      <c r="B448" s="1251" t="s">
        <v>721</v>
      </c>
      <c r="C448" s="262" t="s">
        <v>488</v>
      </c>
      <c r="D448" s="402"/>
      <c r="E448" s="660"/>
      <c r="F448" s="658"/>
      <c r="G448" s="658"/>
      <c r="H448" s="700"/>
      <c r="I448" s="700"/>
      <c r="J448" s="700"/>
      <c r="K448" s="658"/>
      <c r="L448" s="658"/>
      <c r="M448" s="658"/>
      <c r="N448" s="658"/>
      <c r="O448" s="658"/>
      <c r="P448" s="658"/>
      <c r="Q448" s="658"/>
      <c r="R448" s="658"/>
      <c r="S448" s="658"/>
      <c r="T448" s="658"/>
      <c r="U448" s="658"/>
      <c r="V448" s="658"/>
      <c r="W448" s="658"/>
      <c r="X448" s="658"/>
      <c r="Y448" s="658"/>
      <c r="Z448" s="658"/>
      <c r="AA448" s="658"/>
      <c r="AB448" s="658"/>
      <c r="AC448" s="658"/>
      <c r="AD448" s="658"/>
      <c r="AE448" s="658"/>
      <c r="AF448" s="658"/>
      <c r="AG448" s="658"/>
      <c r="AH448" s="658"/>
      <c r="AI448" s="658"/>
      <c r="AJ448" s="471"/>
      <c r="AK448" s="658"/>
      <c r="AL448" s="658"/>
      <c r="AM448" s="658"/>
      <c r="AN448" s="658"/>
      <c r="AO448" s="658"/>
      <c r="AP448" s="658"/>
      <c r="AQ448" s="658"/>
      <c r="AR448" s="658"/>
      <c r="AS448" s="658"/>
      <c r="AT448" s="658"/>
      <c r="AU448" s="658"/>
      <c r="AV448" s="664"/>
      <c r="AW448" s="664"/>
      <c r="AX448" s="664"/>
      <c r="AY448" s="664"/>
      <c r="AZ448" s="664"/>
      <c r="BA448" s="664"/>
      <c r="BB448" s="658"/>
      <c r="BC448" s="658"/>
      <c r="BD448" s="658"/>
      <c r="BE448" s="658"/>
      <c r="BF448" s="658"/>
      <c r="BG448" s="658"/>
      <c r="BH448" s="658"/>
      <c r="BI448" s="658"/>
      <c r="BJ448" s="658"/>
      <c r="BK448" s="658"/>
      <c r="BL448" s="658"/>
      <c r="BM448" s="658"/>
      <c r="BN448" s="658"/>
      <c r="BO448" s="658"/>
    </row>
    <row r="449" spans="2:67" s="255" customFormat="1" ht="15" customHeight="1">
      <c r="B449" s="1252"/>
      <c r="C449" s="262" t="s">
        <v>489</v>
      </c>
      <c r="D449" s="402"/>
      <c r="E449" s="660"/>
      <c r="F449" s="658"/>
      <c r="G449" s="658"/>
      <c r="H449" s="700"/>
      <c r="I449" s="700"/>
      <c r="J449" s="700"/>
      <c r="K449" s="658"/>
      <c r="L449" s="658"/>
      <c r="M449" s="658"/>
      <c r="N449" s="658"/>
      <c r="O449" s="658"/>
      <c r="P449" s="658"/>
      <c r="Q449" s="658"/>
      <c r="R449" s="658"/>
      <c r="S449" s="658"/>
      <c r="T449" s="658"/>
      <c r="U449" s="658"/>
      <c r="V449" s="658"/>
      <c r="W449" s="658"/>
      <c r="X449" s="658"/>
      <c r="Y449" s="658"/>
      <c r="Z449" s="658"/>
      <c r="AA449" s="658"/>
      <c r="AB449" s="658"/>
      <c r="AC449" s="658"/>
      <c r="AD449" s="658"/>
      <c r="AE449" s="658"/>
      <c r="AF449" s="658"/>
      <c r="AG449" s="658"/>
      <c r="AH449" s="658"/>
      <c r="AI449" s="658"/>
      <c r="AJ449" s="471"/>
      <c r="AK449" s="658"/>
      <c r="AL449" s="658"/>
      <c r="AM449" s="658"/>
      <c r="AN449" s="658"/>
      <c r="AO449" s="658"/>
      <c r="AP449" s="658"/>
      <c r="AQ449" s="658"/>
      <c r="AR449" s="658"/>
      <c r="AS449" s="658"/>
      <c r="AT449" s="658"/>
      <c r="AU449" s="658"/>
      <c r="AV449" s="664"/>
      <c r="AW449" s="664"/>
      <c r="AX449" s="664"/>
      <c r="AY449" s="664"/>
      <c r="AZ449" s="664"/>
      <c r="BA449" s="664"/>
      <c r="BB449" s="658"/>
      <c r="BC449" s="658"/>
      <c r="BD449" s="658"/>
      <c r="BE449" s="658"/>
      <c r="BF449" s="658"/>
      <c r="BG449" s="658"/>
      <c r="BH449" s="658"/>
      <c r="BI449" s="658"/>
      <c r="BJ449" s="658"/>
      <c r="BK449" s="658"/>
      <c r="BL449" s="658"/>
      <c r="BM449" s="658"/>
      <c r="BN449" s="658"/>
      <c r="BO449" s="658"/>
    </row>
    <row r="450" spans="2:67" s="255" customFormat="1" ht="15" customHeight="1">
      <c r="B450" s="1252"/>
      <c r="C450" s="262" t="s">
        <v>490</v>
      </c>
      <c r="D450" s="402"/>
      <c r="E450" s="660"/>
      <c r="F450" s="658"/>
      <c r="G450" s="658"/>
      <c r="H450" s="700"/>
      <c r="I450" s="700"/>
      <c r="J450" s="700"/>
      <c r="K450" s="658"/>
      <c r="L450" s="658"/>
      <c r="M450" s="658"/>
      <c r="N450" s="658"/>
      <c r="O450" s="658"/>
      <c r="P450" s="658"/>
      <c r="Q450" s="658"/>
      <c r="R450" s="658"/>
      <c r="S450" s="658"/>
      <c r="T450" s="658"/>
      <c r="U450" s="658"/>
      <c r="V450" s="658"/>
      <c r="W450" s="658"/>
      <c r="X450" s="658"/>
      <c r="Y450" s="658"/>
      <c r="Z450" s="658"/>
      <c r="AA450" s="658"/>
      <c r="AB450" s="658"/>
      <c r="AC450" s="658"/>
      <c r="AD450" s="658"/>
      <c r="AE450" s="658"/>
      <c r="AF450" s="658"/>
      <c r="AG450" s="658"/>
      <c r="AH450" s="658"/>
      <c r="AI450" s="658"/>
      <c r="AJ450" s="471"/>
      <c r="AK450" s="658"/>
      <c r="AL450" s="658"/>
      <c r="AM450" s="658"/>
      <c r="AN450" s="658"/>
      <c r="AO450" s="658"/>
      <c r="AP450" s="658"/>
      <c r="AQ450" s="658"/>
      <c r="AR450" s="658"/>
      <c r="AS450" s="658"/>
      <c r="AT450" s="658"/>
      <c r="AU450" s="658"/>
      <c r="AV450" s="664"/>
      <c r="AW450" s="664"/>
      <c r="AX450" s="664"/>
      <c r="AY450" s="664"/>
      <c r="AZ450" s="664"/>
      <c r="BA450" s="664"/>
      <c r="BB450" s="658"/>
      <c r="BC450" s="658"/>
      <c r="BD450" s="658"/>
      <c r="BE450" s="658"/>
      <c r="BF450" s="658"/>
      <c r="BG450" s="658"/>
      <c r="BH450" s="658"/>
      <c r="BI450" s="658"/>
      <c r="BJ450" s="658"/>
      <c r="BK450" s="658"/>
      <c r="BL450" s="658"/>
      <c r="BM450" s="658"/>
      <c r="BN450" s="658"/>
      <c r="BO450" s="658"/>
    </row>
    <row r="451" spans="2:67" s="255" customFormat="1" ht="15" customHeight="1">
      <c r="B451" s="1252"/>
      <c r="C451" s="262" t="s">
        <v>491</v>
      </c>
      <c r="D451" s="402"/>
      <c r="E451" s="660"/>
      <c r="F451" s="658"/>
      <c r="G451" s="658"/>
      <c r="H451" s="700"/>
      <c r="I451" s="700"/>
      <c r="J451" s="700"/>
      <c r="K451" s="658"/>
      <c r="L451" s="658"/>
      <c r="M451" s="658"/>
      <c r="N451" s="658"/>
      <c r="O451" s="658"/>
      <c r="P451" s="658"/>
      <c r="Q451" s="658"/>
      <c r="R451" s="658"/>
      <c r="S451" s="658"/>
      <c r="T451" s="658"/>
      <c r="U451" s="658"/>
      <c r="V451" s="658"/>
      <c r="W451" s="658"/>
      <c r="X451" s="658"/>
      <c r="Y451" s="658"/>
      <c r="Z451" s="658"/>
      <c r="AA451" s="658"/>
      <c r="AB451" s="658"/>
      <c r="AC451" s="658"/>
      <c r="AD451" s="658"/>
      <c r="AE451" s="658"/>
      <c r="AF451" s="658"/>
      <c r="AG451" s="658"/>
      <c r="AH451" s="658"/>
      <c r="AI451" s="658"/>
      <c r="AJ451" s="471"/>
      <c r="AK451" s="658"/>
      <c r="AL451" s="658"/>
      <c r="AM451" s="658"/>
      <c r="AN451" s="658"/>
      <c r="AO451" s="658"/>
      <c r="AP451" s="658"/>
      <c r="AQ451" s="658"/>
      <c r="AR451" s="658"/>
      <c r="AS451" s="658"/>
      <c r="AT451" s="658"/>
      <c r="AU451" s="658"/>
      <c r="AV451" s="664"/>
      <c r="AW451" s="664"/>
      <c r="AX451" s="664"/>
      <c r="AY451" s="664"/>
      <c r="AZ451" s="664"/>
      <c r="BA451" s="664"/>
      <c r="BB451" s="658"/>
      <c r="BC451" s="658"/>
      <c r="BD451" s="658"/>
      <c r="BE451" s="658"/>
      <c r="BF451" s="658"/>
      <c r="BG451" s="658"/>
      <c r="BH451" s="658"/>
      <c r="BI451" s="658"/>
      <c r="BJ451" s="658"/>
      <c r="BK451" s="658"/>
      <c r="BL451" s="658"/>
      <c r="BM451" s="658"/>
      <c r="BN451" s="658"/>
      <c r="BO451" s="658"/>
    </row>
    <row r="452" spans="2:67" s="255" customFormat="1" ht="15" customHeight="1">
      <c r="B452" s="1252"/>
      <c r="C452" s="262" t="s">
        <v>492</v>
      </c>
      <c r="D452" s="402"/>
      <c r="E452" s="660"/>
      <c r="F452" s="658"/>
      <c r="G452" s="658"/>
      <c r="H452" s="700"/>
      <c r="I452" s="700"/>
      <c r="J452" s="700"/>
      <c r="K452" s="658"/>
      <c r="L452" s="658"/>
      <c r="M452" s="658"/>
      <c r="N452" s="658"/>
      <c r="O452" s="658"/>
      <c r="P452" s="658"/>
      <c r="Q452" s="658"/>
      <c r="R452" s="658"/>
      <c r="S452" s="658"/>
      <c r="T452" s="658"/>
      <c r="U452" s="658"/>
      <c r="V452" s="658"/>
      <c r="W452" s="658"/>
      <c r="X452" s="658"/>
      <c r="Y452" s="658"/>
      <c r="Z452" s="658"/>
      <c r="AA452" s="658"/>
      <c r="AB452" s="658"/>
      <c r="AC452" s="658"/>
      <c r="AD452" s="658"/>
      <c r="AE452" s="658"/>
      <c r="AF452" s="658"/>
      <c r="AG452" s="658"/>
      <c r="AH452" s="658"/>
      <c r="AI452" s="658"/>
      <c r="AJ452" s="471"/>
      <c r="AK452" s="658"/>
      <c r="AL452" s="658"/>
      <c r="AM452" s="658"/>
      <c r="AN452" s="658"/>
      <c r="AO452" s="658"/>
      <c r="AP452" s="658"/>
      <c r="AQ452" s="658"/>
      <c r="AR452" s="658"/>
      <c r="AS452" s="658"/>
      <c r="AT452" s="658"/>
      <c r="AU452" s="658"/>
      <c r="AV452" s="664"/>
      <c r="AW452" s="664"/>
      <c r="AX452" s="664"/>
      <c r="AY452" s="664"/>
      <c r="AZ452" s="664"/>
      <c r="BA452" s="664"/>
      <c r="BB452" s="658"/>
      <c r="BC452" s="658"/>
      <c r="BD452" s="658"/>
      <c r="BE452" s="658"/>
      <c r="BF452" s="658"/>
      <c r="BG452" s="658"/>
      <c r="BH452" s="658"/>
      <c r="BI452" s="658"/>
      <c r="BJ452" s="658"/>
      <c r="BK452" s="658"/>
      <c r="BL452" s="658"/>
      <c r="BM452" s="658"/>
      <c r="BN452" s="658"/>
      <c r="BO452" s="658"/>
    </row>
    <row r="453" spans="2:67" s="255" customFormat="1" ht="15" customHeight="1">
      <c r="B453" s="1252"/>
      <c r="C453" s="262" t="s">
        <v>493</v>
      </c>
      <c r="D453" s="402"/>
      <c r="E453" s="660"/>
      <c r="F453" s="658"/>
      <c r="G453" s="658"/>
      <c r="H453" s="700"/>
      <c r="I453" s="700"/>
      <c r="J453" s="700"/>
      <c r="K453" s="658"/>
      <c r="L453" s="658"/>
      <c r="M453" s="658"/>
      <c r="N453" s="658"/>
      <c r="O453" s="658"/>
      <c r="P453" s="658"/>
      <c r="Q453" s="658"/>
      <c r="R453" s="658"/>
      <c r="S453" s="658"/>
      <c r="T453" s="658"/>
      <c r="U453" s="658"/>
      <c r="V453" s="658"/>
      <c r="W453" s="658"/>
      <c r="X453" s="658"/>
      <c r="Y453" s="658"/>
      <c r="Z453" s="658"/>
      <c r="AA453" s="658"/>
      <c r="AB453" s="658"/>
      <c r="AC453" s="658"/>
      <c r="AD453" s="658"/>
      <c r="AE453" s="658"/>
      <c r="AF453" s="658"/>
      <c r="AG453" s="658"/>
      <c r="AH453" s="658"/>
      <c r="AI453" s="658"/>
      <c r="AJ453" s="471"/>
      <c r="AK453" s="658"/>
      <c r="AL453" s="658"/>
      <c r="AM453" s="658"/>
      <c r="AN453" s="658"/>
      <c r="AO453" s="658"/>
      <c r="AP453" s="658"/>
      <c r="AQ453" s="658"/>
      <c r="AR453" s="658"/>
      <c r="AS453" s="658"/>
      <c r="AT453" s="658"/>
      <c r="AU453" s="658"/>
      <c r="AV453" s="664"/>
      <c r="AW453" s="664"/>
      <c r="AX453" s="664"/>
      <c r="AY453" s="664"/>
      <c r="AZ453" s="664"/>
      <c r="BA453" s="664"/>
      <c r="BB453" s="658"/>
      <c r="BC453" s="658"/>
      <c r="BD453" s="658"/>
      <c r="BE453" s="658"/>
      <c r="BF453" s="658"/>
      <c r="BG453" s="658"/>
      <c r="BH453" s="658"/>
      <c r="BI453" s="658"/>
      <c r="BJ453" s="658"/>
      <c r="BK453" s="658"/>
      <c r="BL453" s="658"/>
      <c r="BM453" s="658"/>
      <c r="BN453" s="658"/>
      <c r="BO453" s="658"/>
    </row>
    <row r="454" spans="2:67" s="255" customFormat="1" ht="15" customHeight="1">
      <c r="B454" s="1252"/>
      <c r="C454" s="262" t="s">
        <v>494</v>
      </c>
      <c r="D454" s="402"/>
      <c r="E454" s="660"/>
      <c r="F454" s="658"/>
      <c r="G454" s="658"/>
      <c r="H454" s="700"/>
      <c r="I454" s="700"/>
      <c r="J454" s="700"/>
      <c r="K454" s="658"/>
      <c r="L454" s="658"/>
      <c r="M454" s="658"/>
      <c r="N454" s="658"/>
      <c r="O454" s="658"/>
      <c r="P454" s="658"/>
      <c r="Q454" s="658"/>
      <c r="R454" s="658"/>
      <c r="S454" s="658"/>
      <c r="T454" s="658"/>
      <c r="U454" s="658"/>
      <c r="V454" s="658"/>
      <c r="W454" s="658"/>
      <c r="X454" s="658"/>
      <c r="Y454" s="658"/>
      <c r="Z454" s="658"/>
      <c r="AA454" s="658"/>
      <c r="AB454" s="658"/>
      <c r="AC454" s="658"/>
      <c r="AD454" s="658"/>
      <c r="AE454" s="658"/>
      <c r="AF454" s="658"/>
      <c r="AG454" s="658"/>
      <c r="AH454" s="658"/>
      <c r="AI454" s="658"/>
      <c r="AJ454" s="471"/>
      <c r="AK454" s="658"/>
      <c r="AL454" s="658"/>
      <c r="AM454" s="658"/>
      <c r="AN454" s="658"/>
      <c r="AO454" s="658"/>
      <c r="AP454" s="658"/>
      <c r="AQ454" s="658"/>
      <c r="AR454" s="658"/>
      <c r="AS454" s="658"/>
      <c r="AT454" s="658"/>
      <c r="AU454" s="658"/>
      <c r="AV454" s="664"/>
      <c r="AW454" s="664"/>
      <c r="AX454" s="664"/>
      <c r="AY454" s="664"/>
      <c r="AZ454" s="664"/>
      <c r="BA454" s="664"/>
      <c r="BB454" s="658"/>
      <c r="BC454" s="658"/>
      <c r="BD454" s="658"/>
      <c r="BE454" s="658"/>
      <c r="BF454" s="658"/>
      <c r="BG454" s="658"/>
      <c r="BH454" s="658"/>
      <c r="BI454" s="658"/>
      <c r="BJ454" s="658"/>
      <c r="BK454" s="658"/>
      <c r="BL454" s="658"/>
      <c r="BM454" s="658"/>
      <c r="BN454" s="658"/>
      <c r="BO454" s="658"/>
    </row>
    <row r="455" spans="2:67" s="255" customFormat="1" ht="15" customHeight="1">
      <c r="B455" s="1252"/>
      <c r="C455" s="262" t="s">
        <v>495</v>
      </c>
      <c r="D455" s="402"/>
      <c r="E455" s="660"/>
      <c r="F455" s="658"/>
      <c r="G455" s="658"/>
      <c r="H455" s="700"/>
      <c r="I455" s="700"/>
      <c r="J455" s="700"/>
      <c r="K455" s="658"/>
      <c r="L455" s="658"/>
      <c r="M455" s="658"/>
      <c r="N455" s="658"/>
      <c r="O455" s="658"/>
      <c r="P455" s="658"/>
      <c r="Q455" s="658"/>
      <c r="R455" s="658"/>
      <c r="S455" s="658"/>
      <c r="T455" s="658"/>
      <c r="U455" s="658"/>
      <c r="V455" s="658"/>
      <c r="W455" s="658"/>
      <c r="X455" s="658"/>
      <c r="Y455" s="658"/>
      <c r="Z455" s="658"/>
      <c r="AA455" s="658"/>
      <c r="AB455" s="658"/>
      <c r="AC455" s="658"/>
      <c r="AD455" s="658"/>
      <c r="AE455" s="658"/>
      <c r="AF455" s="658"/>
      <c r="AG455" s="658"/>
      <c r="AH455" s="658"/>
      <c r="AI455" s="658"/>
      <c r="AJ455" s="471"/>
      <c r="AK455" s="658"/>
      <c r="AL455" s="658"/>
      <c r="AM455" s="658"/>
      <c r="AN455" s="658"/>
      <c r="AO455" s="658"/>
      <c r="AP455" s="658"/>
      <c r="AQ455" s="658"/>
      <c r="AR455" s="658"/>
      <c r="AS455" s="658"/>
      <c r="AT455" s="658"/>
      <c r="AU455" s="658"/>
      <c r="AV455" s="664"/>
      <c r="AW455" s="664"/>
      <c r="AX455" s="664"/>
      <c r="AY455" s="664"/>
      <c r="AZ455" s="664"/>
      <c r="BA455" s="664"/>
      <c r="BB455" s="658"/>
      <c r="BC455" s="658"/>
      <c r="BD455" s="658"/>
      <c r="BE455" s="658"/>
      <c r="BF455" s="658"/>
      <c r="BG455" s="658"/>
      <c r="BH455" s="658"/>
      <c r="BI455" s="658"/>
      <c r="BJ455" s="658"/>
      <c r="BK455" s="658"/>
      <c r="BL455" s="658"/>
      <c r="BM455" s="658"/>
      <c r="BN455" s="658"/>
      <c r="BO455" s="658"/>
    </row>
    <row r="456" spans="2:67" s="255" customFormat="1" ht="15" customHeight="1">
      <c r="B456" s="1252"/>
      <c r="C456" s="262" t="s">
        <v>496</v>
      </c>
      <c r="D456" s="402"/>
      <c r="E456" s="660"/>
      <c r="F456" s="658"/>
      <c r="G456" s="658"/>
      <c r="H456" s="700"/>
      <c r="I456" s="700"/>
      <c r="J456" s="700"/>
      <c r="K456" s="658"/>
      <c r="L456" s="658"/>
      <c r="M456" s="658"/>
      <c r="N456" s="658"/>
      <c r="O456" s="658"/>
      <c r="P456" s="658"/>
      <c r="Q456" s="658"/>
      <c r="R456" s="658"/>
      <c r="S456" s="658"/>
      <c r="T456" s="658"/>
      <c r="U456" s="658"/>
      <c r="V456" s="658"/>
      <c r="W456" s="658"/>
      <c r="X456" s="658"/>
      <c r="Y456" s="658"/>
      <c r="Z456" s="658"/>
      <c r="AA456" s="658"/>
      <c r="AB456" s="658"/>
      <c r="AC456" s="658"/>
      <c r="AD456" s="658"/>
      <c r="AE456" s="658"/>
      <c r="AF456" s="658"/>
      <c r="AG456" s="658"/>
      <c r="AH456" s="658"/>
      <c r="AI456" s="658"/>
      <c r="AJ456" s="471"/>
      <c r="AK456" s="658"/>
      <c r="AL456" s="658"/>
      <c r="AM456" s="658"/>
      <c r="AN456" s="658"/>
      <c r="AO456" s="658"/>
      <c r="AP456" s="658"/>
      <c r="AQ456" s="658"/>
      <c r="AR456" s="658"/>
      <c r="AS456" s="658"/>
      <c r="AT456" s="658"/>
      <c r="AU456" s="658"/>
      <c r="AV456" s="664"/>
      <c r="AW456" s="664"/>
      <c r="AX456" s="664"/>
      <c r="AY456" s="664"/>
      <c r="AZ456" s="664"/>
      <c r="BA456" s="664"/>
      <c r="BB456" s="658"/>
      <c r="BC456" s="658"/>
      <c r="BD456" s="658"/>
      <c r="BE456" s="658"/>
      <c r="BF456" s="658"/>
      <c r="BG456" s="658"/>
      <c r="BH456" s="658"/>
      <c r="BI456" s="658"/>
      <c r="BJ456" s="658"/>
      <c r="BK456" s="658"/>
      <c r="BL456" s="658"/>
      <c r="BM456" s="658"/>
      <c r="BN456" s="658"/>
      <c r="BO456" s="658"/>
    </row>
    <row r="457" spans="2:67" s="255" customFormat="1" ht="15" customHeight="1">
      <c r="B457" s="1252"/>
      <c r="C457" s="262" t="s">
        <v>497</v>
      </c>
      <c r="D457" s="402"/>
      <c r="E457" s="660"/>
      <c r="F457" s="658"/>
      <c r="G457" s="658"/>
      <c r="H457" s="700"/>
      <c r="I457" s="700"/>
      <c r="J457" s="700"/>
      <c r="K457" s="658"/>
      <c r="L457" s="658"/>
      <c r="M457" s="658"/>
      <c r="N457" s="658"/>
      <c r="O457" s="658"/>
      <c r="P457" s="658"/>
      <c r="Q457" s="658"/>
      <c r="R457" s="658"/>
      <c r="S457" s="658"/>
      <c r="T457" s="658"/>
      <c r="U457" s="658"/>
      <c r="V457" s="658"/>
      <c r="W457" s="658"/>
      <c r="X457" s="658"/>
      <c r="Y457" s="658"/>
      <c r="Z457" s="658"/>
      <c r="AA457" s="658"/>
      <c r="AB457" s="658"/>
      <c r="AC457" s="658"/>
      <c r="AD457" s="658"/>
      <c r="AE457" s="658"/>
      <c r="AF457" s="658"/>
      <c r="AG457" s="658"/>
      <c r="AH457" s="658"/>
      <c r="AI457" s="658"/>
      <c r="AJ457" s="471"/>
      <c r="AK457" s="658"/>
      <c r="AL457" s="658"/>
      <c r="AM457" s="658"/>
      <c r="AN457" s="658"/>
      <c r="AO457" s="658"/>
      <c r="AP457" s="658"/>
      <c r="AQ457" s="658"/>
      <c r="AR457" s="658"/>
      <c r="AS457" s="658"/>
      <c r="AT457" s="658"/>
      <c r="AU457" s="658"/>
      <c r="AV457" s="664"/>
      <c r="AW457" s="664"/>
      <c r="AX457" s="664"/>
      <c r="AY457" s="664"/>
      <c r="AZ457" s="664"/>
      <c r="BA457" s="664"/>
      <c r="BB457" s="658"/>
      <c r="BC457" s="658"/>
      <c r="BD457" s="658"/>
      <c r="BE457" s="658"/>
      <c r="BF457" s="658"/>
      <c r="BG457" s="658"/>
      <c r="BH457" s="658"/>
      <c r="BI457" s="658"/>
      <c r="BJ457" s="658"/>
      <c r="BK457" s="658"/>
      <c r="BL457" s="658"/>
      <c r="BM457" s="658"/>
      <c r="BN457" s="658"/>
      <c r="BO457" s="658"/>
    </row>
    <row r="458" spans="2:67" s="255" customFormat="1" ht="15" customHeight="1">
      <c r="B458" s="1253"/>
      <c r="C458" s="338" t="s">
        <v>527</v>
      </c>
      <c r="D458" s="402"/>
      <c r="E458" s="661"/>
      <c r="F458" s="662"/>
      <c r="G458" s="662"/>
      <c r="H458" s="908"/>
      <c r="I458" s="908"/>
      <c r="J458" s="908"/>
      <c r="K458" s="662"/>
      <c r="L458" s="662"/>
      <c r="M458" s="662"/>
      <c r="N458" s="662"/>
      <c r="O458" s="662"/>
      <c r="P458" s="662"/>
      <c r="Q458" s="662"/>
      <c r="R458" s="662"/>
      <c r="S458" s="662"/>
      <c r="T458" s="662"/>
      <c r="U458" s="662"/>
      <c r="V458" s="662"/>
      <c r="W458" s="662"/>
      <c r="X458" s="662"/>
      <c r="Y458" s="662"/>
      <c r="Z458" s="662"/>
      <c r="AA458" s="662"/>
      <c r="AB458" s="662"/>
      <c r="AC458" s="662"/>
      <c r="AD458" s="662"/>
      <c r="AE458" s="662"/>
      <c r="AF458" s="662"/>
      <c r="AG458" s="662"/>
      <c r="AH458" s="662"/>
      <c r="AI458" s="662"/>
      <c r="AJ458" s="471"/>
      <c r="AK458" s="663"/>
      <c r="AL458" s="662"/>
      <c r="AM458" s="662"/>
      <c r="AN458" s="662"/>
      <c r="AO458" s="662"/>
      <c r="AP458" s="662"/>
      <c r="AQ458" s="662"/>
      <c r="AR458" s="662"/>
      <c r="AS458" s="662"/>
      <c r="AT458" s="662"/>
      <c r="AU458" s="662"/>
      <c r="AV458" s="662"/>
      <c r="AW458" s="662"/>
      <c r="AX458" s="662"/>
      <c r="AY458" s="662"/>
      <c r="AZ458" s="662"/>
      <c r="BA458" s="662"/>
      <c r="BB458" s="662"/>
      <c r="BC458" s="662"/>
      <c r="BD458" s="662"/>
      <c r="BE458" s="662"/>
      <c r="BF458" s="662"/>
      <c r="BG458" s="662"/>
      <c r="BH458" s="662"/>
      <c r="BI458" s="662"/>
      <c r="BJ458" s="662"/>
      <c r="BK458" s="662"/>
      <c r="BL458" s="662"/>
      <c r="BM458" s="662"/>
      <c r="BN458" s="665"/>
      <c r="BO458" s="662"/>
    </row>
    <row r="459" spans="2:67" s="255" customFormat="1" ht="15" customHeight="1">
      <c r="B459" s="1254" t="s">
        <v>33</v>
      </c>
      <c r="C459" s="243" t="s">
        <v>488</v>
      </c>
      <c r="D459" s="402"/>
      <c r="E459" s="481">
        <v>320894815496.065</v>
      </c>
      <c r="F459" s="281">
        <v>0.16872578630896901</v>
      </c>
      <c r="G459" s="281">
        <v>-3.8626755971690997E-2</v>
      </c>
      <c r="H459" s="909">
        <v>-4.6592724153060198E-2</v>
      </c>
      <c r="I459" s="909">
        <v>-1.3526456723449971E-2</v>
      </c>
      <c r="J459" s="909">
        <v>-6.0119180876510171E-2</v>
      </c>
      <c r="K459" s="281"/>
      <c r="L459" s="281">
        <v>0.38363325927985448</v>
      </c>
      <c r="M459" s="281">
        <v>0.75559480642353505</v>
      </c>
      <c r="N459" s="281">
        <v>0.71696805045184397</v>
      </c>
      <c r="O459" s="281">
        <v>-0.13435040653668626</v>
      </c>
      <c r="P459" s="281">
        <v>-0.16609484417846199</v>
      </c>
      <c r="Q459" s="281"/>
      <c r="R459" s="281"/>
      <c r="S459" s="281"/>
      <c r="T459" s="281"/>
      <c r="U459" s="281">
        <v>2.0514681069501904E-2</v>
      </c>
      <c r="V459" s="281">
        <v>2.0514681069501901E-2</v>
      </c>
      <c r="W459" s="281">
        <v>0.57138788734288404</v>
      </c>
      <c r="X459" s="281">
        <v>7.0561389396161536E-2</v>
      </c>
      <c r="Y459" s="281"/>
      <c r="Z459" s="281">
        <v>0.16417830706411274</v>
      </c>
      <c r="AA459" s="281"/>
      <c r="AB459" s="281"/>
      <c r="AC459" s="281"/>
      <c r="AD459" s="281">
        <v>5.0223504140986565E-2</v>
      </c>
      <c r="AE459" s="281">
        <v>0.31721760655554498</v>
      </c>
      <c r="AF459" s="281">
        <v>0.18877858458136801</v>
      </c>
      <c r="AG459" s="282"/>
      <c r="AH459" s="282">
        <v>-1.82724595545911E-2</v>
      </c>
      <c r="AI459" s="281">
        <v>1.0773840784797999</v>
      </c>
      <c r="AJ459" s="482"/>
      <c r="AK459" s="486">
        <v>12349172947.2276</v>
      </c>
      <c r="AL459" s="281">
        <v>-9.7889622560579197E-3</v>
      </c>
      <c r="AM459" s="281">
        <v>-8.3364257820146197E-4</v>
      </c>
      <c r="AN459" s="281">
        <v>-2.5009277346043832E-4</v>
      </c>
      <c r="AO459" s="281">
        <v>-1.0837353516619003E-3</v>
      </c>
      <c r="AP459" s="281">
        <v>86.424351987889096</v>
      </c>
      <c r="AQ459" s="281"/>
      <c r="AR459" s="281">
        <v>6.8362554581980053</v>
      </c>
      <c r="AS459" s="281">
        <v>104.145149329421</v>
      </c>
      <c r="AT459" s="281">
        <v>104.134526724587</v>
      </c>
      <c r="AU459" s="281">
        <v>-5.9101965118966691</v>
      </c>
      <c r="AV459" s="281">
        <v>-6.6085070736937901</v>
      </c>
      <c r="AW459" s="281"/>
      <c r="AX459" s="281"/>
      <c r="AY459" s="281"/>
      <c r="AZ459" s="281"/>
      <c r="BA459" s="281">
        <v>1.0760857391453964</v>
      </c>
      <c r="BB459" s="281">
        <v>1.0760857391454</v>
      </c>
      <c r="BC459" s="281">
        <v>98.602105390038702</v>
      </c>
      <c r="BD459" s="281">
        <v>0.58477588748489806</v>
      </c>
      <c r="BE459" s="281"/>
      <c r="BF459" s="281">
        <v>1.0042755194411535</v>
      </c>
      <c r="BG459" s="281"/>
      <c r="BH459" s="281"/>
      <c r="BI459" s="281"/>
      <c r="BJ459" s="281">
        <v>0.37023786463651848</v>
      </c>
      <c r="BK459" s="281">
        <v>2.2570182526510099</v>
      </c>
      <c r="BL459" s="281">
        <v>5.9079199439488601</v>
      </c>
      <c r="BM459" s="281"/>
      <c r="BN459" s="281">
        <v>-0.96878546906116603</v>
      </c>
      <c r="BO459" s="281">
        <v>106.76704358663901</v>
      </c>
    </row>
    <row r="460" spans="2:67" s="255" customFormat="1" ht="15" customHeight="1">
      <c r="B460" s="1255" t="s">
        <v>33</v>
      </c>
      <c r="C460" s="243" t="s">
        <v>489</v>
      </c>
      <c r="D460" s="402"/>
      <c r="E460" s="481">
        <v>754126628264.55505</v>
      </c>
      <c r="F460" s="281">
        <v>0.25908601705720202</v>
      </c>
      <c r="G460" s="281">
        <v>-4.35347867871392E-2</v>
      </c>
      <c r="H460" s="909">
        <v>-4.7509535543116099E-2</v>
      </c>
      <c r="I460" s="909">
        <v>-1.3967585914415201E-2</v>
      </c>
      <c r="J460" s="909">
        <v>-6.14771214575313E-2</v>
      </c>
      <c r="K460" s="281"/>
      <c r="L460" s="281">
        <v>5.039602208266955E-2</v>
      </c>
      <c r="M460" s="281">
        <v>0.15944064677490599</v>
      </c>
      <c r="N460" s="281">
        <v>0.11590585998776599</v>
      </c>
      <c r="O460" s="281">
        <v>-8.8982873248427644E-2</v>
      </c>
      <c r="P460" s="281">
        <v>-0.110873482017143</v>
      </c>
      <c r="Q460" s="281"/>
      <c r="R460" s="281"/>
      <c r="S460" s="281"/>
      <c r="T460" s="281"/>
      <c r="U460" s="281">
        <v>8.7988357768019401E-3</v>
      </c>
      <c r="V460" s="281">
        <v>8.7988357768019401E-3</v>
      </c>
      <c r="W460" s="281">
        <v>1.3831213747425899E-2</v>
      </c>
      <c r="X460" s="281">
        <v>2.558270477557616E-2</v>
      </c>
      <c r="Y460" s="281"/>
      <c r="Z460" s="281">
        <v>7.4320820104688018E-2</v>
      </c>
      <c r="AA460" s="281"/>
      <c r="AB460" s="281"/>
      <c r="AC460" s="281"/>
      <c r="AD460" s="281">
        <v>2.3439581575128054E-2</v>
      </c>
      <c r="AE460" s="281">
        <v>0.13967984675050599</v>
      </c>
      <c r="AF460" s="281">
        <v>8.7412823397343298E-2</v>
      </c>
      <c r="AG460" s="282"/>
      <c r="AH460" s="282">
        <v>-6.9326314728438204E-3</v>
      </c>
      <c r="AI460" s="281">
        <v>0.240923883895275</v>
      </c>
      <c r="AJ460" s="482"/>
      <c r="AK460" s="486">
        <v>222196828637.48999</v>
      </c>
      <c r="AL460" s="281">
        <v>-2.6738481951731501E-2</v>
      </c>
      <c r="AM460" s="281">
        <v>-2.71528819507336E-2</v>
      </c>
      <c r="AN460" s="281">
        <v>-7.7564360395747187E-3</v>
      </c>
      <c r="AO460" s="281">
        <v>-3.4909317990308317E-2</v>
      </c>
      <c r="AP460" s="281">
        <v>3.17228539707081</v>
      </c>
      <c r="AQ460" s="281"/>
      <c r="AR460" s="281">
        <v>0.26819429418661983</v>
      </c>
      <c r="AS460" s="281">
        <v>3.9757986483143202</v>
      </c>
      <c r="AT460" s="281">
        <v>3.9219072844118501</v>
      </c>
      <c r="AU460" s="281">
        <v>-0.34096547288308959</v>
      </c>
      <c r="AV460" s="281">
        <v>-0.398489686438809</v>
      </c>
      <c r="AW460" s="281"/>
      <c r="AX460" s="281"/>
      <c r="AY460" s="281"/>
      <c r="AZ460" s="281"/>
      <c r="BA460" s="281">
        <v>4.2380236375416325E-2</v>
      </c>
      <c r="BB460" s="281">
        <v>4.2380236375416297E-2</v>
      </c>
      <c r="BC460" s="281">
        <v>3.56579783434846</v>
      </c>
      <c r="BD460" s="281">
        <v>4.9729378541588237E-2</v>
      </c>
      <c r="BE460" s="281"/>
      <c r="BF460" s="281">
        <v>0.1366127749797163</v>
      </c>
      <c r="BG460" s="281"/>
      <c r="BH460" s="281"/>
      <c r="BI460" s="281"/>
      <c r="BJ460" s="281">
        <v>4.5588382901142796E-2</v>
      </c>
      <c r="BK460" s="281">
        <v>0.26408401270857601</v>
      </c>
      <c r="BL460" s="281">
        <v>0.29212293617211499</v>
      </c>
      <c r="BM460" s="281"/>
      <c r="BN460" s="281">
        <v>-3.5090134641652802E-2</v>
      </c>
      <c r="BO460" s="281">
        <v>4.1220047832291504</v>
      </c>
    </row>
    <row r="461" spans="2:67" s="255" customFormat="1" ht="15" customHeight="1">
      <c r="B461" s="1255" t="s">
        <v>33</v>
      </c>
      <c r="C461" s="243" t="s">
        <v>490</v>
      </c>
      <c r="D461" s="402"/>
      <c r="E461" s="481">
        <v>1018178311059.98</v>
      </c>
      <c r="F461" s="281">
        <v>0.26313954232147102</v>
      </c>
      <c r="G461" s="281">
        <v>-5.3989983562444097E-2</v>
      </c>
      <c r="H461" s="909">
        <v>-5.5062425023702899E-2</v>
      </c>
      <c r="I461" s="909">
        <v>-1.6177057290984488E-2</v>
      </c>
      <c r="J461" s="909">
        <v>-7.123948231468738E-2</v>
      </c>
      <c r="K461" s="281"/>
      <c r="L461" s="281">
        <v>2.4244174138068911E-2</v>
      </c>
      <c r="M461" s="281">
        <v>0.10492248972328599</v>
      </c>
      <c r="N461" s="281">
        <v>5.0932506160842099E-2</v>
      </c>
      <c r="O461" s="281">
        <v>-8.4972904003918256E-2</v>
      </c>
      <c r="P461" s="281">
        <v>-0.10132959443320801</v>
      </c>
      <c r="Q461" s="281"/>
      <c r="R461" s="281"/>
      <c r="S461" s="281"/>
      <c r="T461" s="281"/>
      <c r="U461" s="281">
        <v>7.7037328521204077E-3</v>
      </c>
      <c r="V461" s="281">
        <v>7.7037328521204103E-3</v>
      </c>
      <c r="W461" s="281">
        <v>-4.26933554202455E-2</v>
      </c>
      <c r="X461" s="281">
        <v>1.7737480988527735E-2</v>
      </c>
      <c r="Y461" s="281"/>
      <c r="Z461" s="281">
        <v>4.8860668807936339E-2</v>
      </c>
      <c r="AA461" s="281"/>
      <c r="AB461" s="281"/>
      <c r="AC461" s="281"/>
      <c r="AD461" s="281">
        <v>1.1883370629811485E-2</v>
      </c>
      <c r="AE461" s="281">
        <v>8.8267664260843606E-2</v>
      </c>
      <c r="AF461" s="281">
        <v>6.7158287787001905E-2</v>
      </c>
      <c r="AG461" s="282"/>
      <c r="AH461" s="282">
        <v>-6.9079712057310803E-3</v>
      </c>
      <c r="AI461" s="281">
        <v>0.1127325966276</v>
      </c>
      <c r="AJ461" s="482"/>
      <c r="AK461" s="486">
        <v>564532281415.849</v>
      </c>
      <c r="AL461" s="281">
        <v>-4.9584716034232701E-2</v>
      </c>
      <c r="AM461" s="281">
        <v>-5.3067585486093298E-2</v>
      </c>
      <c r="AN461" s="281">
        <v>-1.559564212523056E-2</v>
      </c>
      <c r="AO461" s="281">
        <v>-6.866322761132386E-2</v>
      </c>
      <c r="AP461" s="281">
        <v>0.67609195343088302</v>
      </c>
      <c r="AQ461" s="281"/>
      <c r="AR461" s="281">
        <v>4.7889345543107961E-2</v>
      </c>
      <c r="AS461" s="281">
        <v>0.91880487363595498</v>
      </c>
      <c r="AT461" s="281">
        <v>0.81615257211562797</v>
      </c>
      <c r="AU461" s="281">
        <v>-0.13602580318760263</v>
      </c>
      <c r="AV461" s="281">
        <v>-0.16446693275600299</v>
      </c>
      <c r="AW461" s="281"/>
      <c r="AX461" s="281"/>
      <c r="AY461" s="281"/>
      <c r="AZ461" s="281"/>
      <c r="BA461" s="281">
        <v>1.3641437082189477E-2</v>
      </c>
      <c r="BB461" s="281">
        <v>1.3641437082189499E-2</v>
      </c>
      <c r="BC461" s="281">
        <v>0.66532707644181599</v>
      </c>
      <c r="BD461" s="281">
        <v>2.670274675790282E-2</v>
      </c>
      <c r="BE461" s="281"/>
      <c r="BF461" s="281">
        <v>7.9184901682712819E-2</v>
      </c>
      <c r="BG461" s="281"/>
      <c r="BH461" s="281"/>
      <c r="BI461" s="281"/>
      <c r="BJ461" s="281">
        <v>2.7169779038574374E-2</v>
      </c>
      <c r="BK461" s="281">
        <v>0.148271459902973</v>
      </c>
      <c r="BL461" s="281">
        <v>0.11566562492749199</v>
      </c>
      <c r="BM461" s="281"/>
      <c r="BN461" s="281">
        <v>-1.0511673290668299E-2</v>
      </c>
      <c r="BO461" s="281">
        <v>0.92926416127228095</v>
      </c>
    </row>
    <row r="462" spans="2:67" s="255" customFormat="1" ht="15" customHeight="1">
      <c r="B462" s="1255" t="s">
        <v>33</v>
      </c>
      <c r="C462" s="243" t="s">
        <v>491</v>
      </c>
      <c r="D462" s="402"/>
      <c r="E462" s="481">
        <v>1247279932384.1201</v>
      </c>
      <c r="F462" s="281">
        <v>0.33692519249647401</v>
      </c>
      <c r="G462" s="281">
        <v>-5.5737899249961601E-2</v>
      </c>
      <c r="H462" s="909">
        <v>-5.5044156460104701E-2</v>
      </c>
      <c r="I462" s="909">
        <v>-1.6185974106903797E-2</v>
      </c>
      <c r="J462" s="909">
        <v>-7.1230130567008498E-2</v>
      </c>
      <c r="K462" s="281"/>
      <c r="L462" s="281">
        <v>1.7734372331762567E-2</v>
      </c>
      <c r="M462" s="281">
        <v>8.0209041953484994E-2</v>
      </c>
      <c r="N462" s="281">
        <v>2.4471142703523598E-2</v>
      </c>
      <c r="O462" s="281">
        <v>-7.8059637473369997E-2</v>
      </c>
      <c r="P462" s="281">
        <v>-9.1480136191789102E-2</v>
      </c>
      <c r="Q462" s="281"/>
      <c r="R462" s="281"/>
      <c r="S462" s="281"/>
      <c r="T462" s="281"/>
      <c r="U462" s="281">
        <v>7.5036957140760816E-3</v>
      </c>
      <c r="V462" s="281">
        <v>7.5036957140760798E-3</v>
      </c>
      <c r="W462" s="281">
        <v>-5.9505297774189399E-2</v>
      </c>
      <c r="X462" s="281">
        <v>7.3149024863978125E-3</v>
      </c>
      <c r="Y462" s="281"/>
      <c r="Z462" s="281">
        <v>2.383821064450967E-2</v>
      </c>
      <c r="AA462" s="281"/>
      <c r="AB462" s="281"/>
      <c r="AC462" s="281"/>
      <c r="AD462" s="281">
        <v>1.1435890109468145E-2</v>
      </c>
      <c r="AE462" s="281">
        <v>4.9914971338244997E-2</v>
      </c>
      <c r="AF462" s="281">
        <v>5.4760806864719402E-2</v>
      </c>
      <c r="AG462" s="282"/>
      <c r="AH462" s="282">
        <v>-7.0970442268109201E-3</v>
      </c>
      <c r="AI462" s="281">
        <v>4.5170480428775098E-2</v>
      </c>
      <c r="AJ462" s="482"/>
      <c r="AK462" s="486">
        <v>849547589301.63501</v>
      </c>
      <c r="AL462" s="281">
        <v>-5.90492500315049E-2</v>
      </c>
      <c r="AM462" s="281">
        <v>-6.0456673222791302E-2</v>
      </c>
      <c r="AN462" s="281">
        <v>-1.7695690807166001E-2</v>
      </c>
      <c r="AO462" s="281">
        <v>-7.8152364029957302E-2</v>
      </c>
      <c r="AP462" s="281">
        <v>0.34970861420573901</v>
      </c>
      <c r="AQ462" s="281"/>
      <c r="AR462" s="281">
        <v>2.9934843055159449E-2</v>
      </c>
      <c r="AS462" s="281">
        <v>0.46137284184842497</v>
      </c>
      <c r="AT462" s="281">
        <v>0.34186691859412899</v>
      </c>
      <c r="AU462" s="281">
        <v>-0.1067366665642638</v>
      </c>
      <c r="AV462" s="281">
        <v>-0.12656883834396901</v>
      </c>
      <c r="AW462" s="281"/>
      <c r="AX462" s="281"/>
      <c r="AY462" s="281"/>
      <c r="AZ462" s="281"/>
      <c r="BA462" s="281">
        <v>1.062067193628554E-2</v>
      </c>
      <c r="BB462" s="281">
        <v>1.06206719362855E-2</v>
      </c>
      <c r="BC462" s="281">
        <v>0.225918752186446</v>
      </c>
      <c r="BD462" s="281">
        <v>2.24827560061392E-2</v>
      </c>
      <c r="BE462" s="281"/>
      <c r="BF462" s="281">
        <v>5.8322829755777704E-2</v>
      </c>
      <c r="BG462" s="281"/>
      <c r="BH462" s="281"/>
      <c r="BI462" s="281"/>
      <c r="BJ462" s="281">
        <v>1.9387953234687866E-2</v>
      </c>
      <c r="BK462" s="281">
        <v>0.11181877908277101</v>
      </c>
      <c r="BL462" s="281">
        <v>8.0445244313633202E-2</v>
      </c>
      <c r="BM462" s="281"/>
      <c r="BN462" s="281">
        <v>-1.04766219493692E-2</v>
      </c>
      <c r="BO462" s="281">
        <v>0.41818277558285</v>
      </c>
    </row>
    <row r="463" spans="2:67" s="255" customFormat="1" ht="15" customHeight="1">
      <c r="B463" s="1255" t="s">
        <v>33</v>
      </c>
      <c r="C463" s="243" t="s">
        <v>492</v>
      </c>
      <c r="D463" s="402"/>
      <c r="E463" s="481">
        <v>1455673486462.3601</v>
      </c>
      <c r="F463" s="281">
        <v>0.35653304631118699</v>
      </c>
      <c r="G463" s="281">
        <v>-5.2388984481757897E-2</v>
      </c>
      <c r="H463" s="909">
        <v>-5.1042397447661203E-2</v>
      </c>
      <c r="I463" s="909">
        <v>-1.5084577287312606E-2</v>
      </c>
      <c r="J463" s="909">
        <v>-6.6126974734973809E-2</v>
      </c>
      <c r="K463" s="281"/>
      <c r="L463" s="281">
        <v>1.2811702091858555E-2</v>
      </c>
      <c r="M463" s="281">
        <v>6.6884105468327001E-2</v>
      </c>
      <c r="N463" s="281">
        <v>1.4495120986569099E-2</v>
      </c>
      <c r="O463" s="281">
        <v>-7.8085881004010857E-2</v>
      </c>
      <c r="P463" s="281">
        <v>-8.9105807832281198E-2</v>
      </c>
      <c r="Q463" s="281"/>
      <c r="R463" s="281"/>
      <c r="S463" s="281"/>
      <c r="T463" s="281"/>
      <c r="U463" s="281">
        <v>7.1479599299739561E-3</v>
      </c>
      <c r="V463" s="281">
        <v>7.1479599299739197E-3</v>
      </c>
      <c r="W463" s="281">
        <v>-6.7462726915738402E-2</v>
      </c>
      <c r="X463" s="281">
        <v>8.8798909069024608E-3</v>
      </c>
      <c r="Y463" s="281"/>
      <c r="Z463" s="281">
        <v>2.2723511118309673E-2</v>
      </c>
      <c r="AA463" s="281"/>
      <c r="AB463" s="281"/>
      <c r="AC463" s="281"/>
      <c r="AD463" s="281">
        <v>9.9425942509381339E-3</v>
      </c>
      <c r="AE463" s="281">
        <v>4.4796426176033598E-2</v>
      </c>
      <c r="AF463" s="281">
        <v>4.78375764360661E-2</v>
      </c>
      <c r="AG463" s="282"/>
      <c r="AH463" s="282">
        <v>-6.74868322987079E-3</v>
      </c>
      <c r="AI463" s="281">
        <v>2.5171275696360899E-2</v>
      </c>
      <c r="AJ463" s="482"/>
      <c r="AK463" s="486">
        <v>1113455344720.04</v>
      </c>
      <c r="AL463" s="281">
        <v>-6.9479596657588003E-2</v>
      </c>
      <c r="AM463" s="281">
        <v>-6.9893900466976897E-2</v>
      </c>
      <c r="AN463" s="281">
        <v>-2.0615077250909948E-2</v>
      </c>
      <c r="AO463" s="281">
        <v>-9.0508977717886852E-2</v>
      </c>
      <c r="AP463" s="281">
        <v>0.23364035077338399</v>
      </c>
      <c r="AQ463" s="281"/>
      <c r="AR463" s="281">
        <v>2.0463820880829216E-2</v>
      </c>
      <c r="AS463" s="281">
        <v>0.32182087062698</v>
      </c>
      <c r="AT463" s="281">
        <v>0.18244737350241499</v>
      </c>
      <c r="AU463" s="281">
        <v>-9.6728066718253958E-2</v>
      </c>
      <c r="AV463" s="281">
        <v>-0.11321466513492601</v>
      </c>
      <c r="AW463" s="281"/>
      <c r="AX463" s="281"/>
      <c r="AY463" s="281"/>
      <c r="AZ463" s="281"/>
      <c r="BA463" s="281">
        <v>7.1017981414830348E-3</v>
      </c>
      <c r="BB463" s="281">
        <v>7.10179814148304E-3</v>
      </c>
      <c r="BC463" s="281">
        <v>7.6334506508972402E-2</v>
      </c>
      <c r="BD463" s="281">
        <v>1.1559834693312872E-2</v>
      </c>
      <c r="BE463" s="281"/>
      <c r="BF463" s="281">
        <v>3.9774300252149904E-2</v>
      </c>
      <c r="BG463" s="281"/>
      <c r="BH463" s="281"/>
      <c r="BI463" s="281"/>
      <c r="BJ463" s="281">
        <v>1.3230174945949589E-2</v>
      </c>
      <c r="BK463" s="281">
        <v>7.1771354369126794E-2</v>
      </c>
      <c r="BL463" s="281">
        <v>6.0614055137285398E-2</v>
      </c>
      <c r="BM463" s="281"/>
      <c r="BN463" s="281">
        <v>-9.6966943572170897E-3</v>
      </c>
      <c r="BO463" s="281">
        <v>0.208719916015384</v>
      </c>
    </row>
    <row r="464" spans="2:67" s="255" customFormat="1" ht="15" customHeight="1">
      <c r="B464" s="1255" t="s">
        <v>33</v>
      </c>
      <c r="C464" s="243" t="s">
        <v>493</v>
      </c>
      <c r="D464" s="402"/>
      <c r="E464" s="481">
        <v>1689152186908.1201</v>
      </c>
      <c r="F464" s="281">
        <v>0.32038051247865701</v>
      </c>
      <c r="G464" s="281">
        <v>-6.59115471895447E-2</v>
      </c>
      <c r="H464" s="909">
        <v>-6.3292606442467106E-2</v>
      </c>
      <c r="I464" s="909">
        <v>-1.8773712645269038E-2</v>
      </c>
      <c r="J464" s="909">
        <v>-8.206631908773615E-2</v>
      </c>
      <c r="K464" s="281"/>
      <c r="L464" s="281">
        <v>9.5201673199956684E-3</v>
      </c>
      <c r="M464" s="281">
        <v>6.4304856432822799E-2</v>
      </c>
      <c r="N464" s="281">
        <v>-1.6066907567219299E-3</v>
      </c>
      <c r="O464" s="281">
        <v>-7.4274247112390127E-2</v>
      </c>
      <c r="P464" s="281">
        <v>-8.6175464528732898E-2</v>
      </c>
      <c r="Q464" s="281"/>
      <c r="R464" s="281"/>
      <c r="S464" s="281"/>
      <c r="T464" s="281"/>
      <c r="U464" s="281">
        <v>7.0734715134153974E-3</v>
      </c>
      <c r="V464" s="281">
        <v>7.0734715134154096E-3</v>
      </c>
      <c r="W464" s="281">
        <v>-8.0708683772039297E-2</v>
      </c>
      <c r="X464" s="281">
        <v>8.8653012744356052E-3</v>
      </c>
      <c r="Y464" s="281"/>
      <c r="Z464" s="281">
        <v>1.5011834932349526E-2</v>
      </c>
      <c r="AA464" s="281"/>
      <c r="AB464" s="281"/>
      <c r="AC464" s="281"/>
      <c r="AD464" s="281">
        <v>8.2402555294734548E-3</v>
      </c>
      <c r="AE464" s="281">
        <v>3.59183296627213E-2</v>
      </c>
      <c r="AF464" s="281">
        <v>4.1091118550276598E-2</v>
      </c>
      <c r="AG464" s="282"/>
      <c r="AH464" s="282">
        <v>-7.7551737117896999E-3</v>
      </c>
      <c r="AI464" s="281">
        <v>-3.6992355590412798E-3</v>
      </c>
      <c r="AJ464" s="482"/>
      <c r="AK464" s="486">
        <v>1412897995377.8799</v>
      </c>
      <c r="AL464" s="281">
        <v>-7.8273077532776902E-2</v>
      </c>
      <c r="AM464" s="281">
        <v>-7.5231071715145703E-2</v>
      </c>
      <c r="AN464" s="281">
        <v>-2.220471666059351E-2</v>
      </c>
      <c r="AO464" s="281">
        <v>-9.7435788375739213E-2</v>
      </c>
      <c r="AP464" s="281">
        <v>0.17547619696251299</v>
      </c>
      <c r="AQ464" s="281"/>
      <c r="AR464" s="281">
        <v>1.2000810741969408E-2</v>
      </c>
      <c r="AS464" s="281">
        <v>0.235584879985613</v>
      </c>
      <c r="AT464" s="281">
        <v>8.2080730737690705E-2</v>
      </c>
      <c r="AU464" s="281">
        <v>-8.585555973104593E-2</v>
      </c>
      <c r="AV464" s="281">
        <v>-9.9448185357757096E-2</v>
      </c>
      <c r="AW464" s="281"/>
      <c r="AX464" s="281"/>
      <c r="AY464" s="281"/>
      <c r="AZ464" s="281"/>
      <c r="BA464" s="281">
        <v>6.4802252278256724E-3</v>
      </c>
      <c r="BB464" s="281">
        <v>6.4802252278256698E-3</v>
      </c>
      <c r="BC464" s="281">
        <v>-1.08872293922407E-2</v>
      </c>
      <c r="BD464" s="281">
        <v>1.0303602601194882E-2</v>
      </c>
      <c r="BE464" s="281"/>
      <c r="BF464" s="281">
        <v>2.5543979012259643E-2</v>
      </c>
      <c r="BG464" s="281"/>
      <c r="BH464" s="281"/>
      <c r="BI464" s="281"/>
      <c r="BJ464" s="281">
        <v>1.2517602965573063E-2</v>
      </c>
      <c r="BK464" s="281">
        <v>5.4673264534615698E-2</v>
      </c>
      <c r="BL464" s="281">
        <v>5.0514285042899801E-2</v>
      </c>
      <c r="BM464" s="281"/>
      <c r="BN464" s="281">
        <v>-5.8004292323321103E-3</v>
      </c>
      <c r="BO464" s="281">
        <v>9.4300320185274594E-2</v>
      </c>
    </row>
    <row r="465" spans="2:67" s="255" customFormat="1" ht="15" customHeight="1">
      <c r="B465" s="1255" t="s">
        <v>33</v>
      </c>
      <c r="C465" s="243" t="s">
        <v>494</v>
      </c>
      <c r="D465" s="402"/>
      <c r="E465" s="481">
        <v>1969356698492.54</v>
      </c>
      <c r="F465" s="281">
        <v>0.27944842032801198</v>
      </c>
      <c r="G465" s="281">
        <v>-7.2834786229121498E-2</v>
      </c>
      <c r="H465" s="909">
        <v>-6.7238283334898993E-2</v>
      </c>
      <c r="I465" s="909">
        <v>-1.9938899524517058E-2</v>
      </c>
      <c r="J465" s="909">
        <v>-8.7177182859416058E-2</v>
      </c>
      <c r="K465" s="281"/>
      <c r="L465" s="281">
        <v>6.5277654328180458E-3</v>
      </c>
      <c r="M465" s="281">
        <v>4.7869600555019598E-2</v>
      </c>
      <c r="N465" s="281">
        <v>-2.4965185674102001E-2</v>
      </c>
      <c r="O465" s="281">
        <v>-7.5036088368229781E-2</v>
      </c>
      <c r="P465" s="281">
        <v>-8.6397452944717096E-2</v>
      </c>
      <c r="Q465" s="281"/>
      <c r="R465" s="281"/>
      <c r="S465" s="281"/>
      <c r="T465" s="281"/>
      <c r="U465" s="281">
        <v>6.4851990472903978E-3</v>
      </c>
      <c r="V465" s="281">
        <v>6.48519904729039E-3</v>
      </c>
      <c r="W465" s="281">
        <v>-0.10487743957152899</v>
      </c>
      <c r="X465" s="281">
        <v>6.0305239271869334E-3</v>
      </c>
      <c r="Y465" s="281"/>
      <c r="Z465" s="281">
        <v>1.2956838072350917E-2</v>
      </c>
      <c r="AA465" s="281"/>
      <c r="AB465" s="281"/>
      <c r="AC465" s="281"/>
      <c r="AD465" s="281">
        <v>8.8727345874054179E-3</v>
      </c>
      <c r="AE465" s="281">
        <v>3.0231930767929901E-2</v>
      </c>
      <c r="AF465" s="281">
        <v>3.5055556749353303E-2</v>
      </c>
      <c r="AG465" s="282"/>
      <c r="AH465" s="282">
        <v>-6.8498075638730102E-3</v>
      </c>
      <c r="AI465" s="281">
        <v>-3.9589952054245398E-2</v>
      </c>
      <c r="AJ465" s="482"/>
      <c r="AK465" s="486">
        <v>1775782583120.8799</v>
      </c>
      <c r="AL465" s="281">
        <v>-9.0469829045935105E-2</v>
      </c>
      <c r="AM465" s="281">
        <v>-8.4920363799225199E-2</v>
      </c>
      <c r="AN465" s="281">
        <v>-2.516609615470343E-2</v>
      </c>
      <c r="AO465" s="281">
        <v>-0.11008645995392863</v>
      </c>
      <c r="AP465" s="281">
        <v>0.130044411625899</v>
      </c>
      <c r="AQ465" s="281"/>
      <c r="AR465" s="281">
        <v>1.0421290684827332E-2</v>
      </c>
      <c r="AS465" s="281">
        <v>0.17772434999073899</v>
      </c>
      <c r="AT465" s="281">
        <v>2.3341571455788301E-3</v>
      </c>
      <c r="AU465" s="281">
        <v>-7.9195139807584608E-2</v>
      </c>
      <c r="AV465" s="281">
        <v>-9.320150663026E-2</v>
      </c>
      <c r="AW465" s="281"/>
      <c r="AX465" s="281"/>
      <c r="AY465" s="281"/>
      <c r="AZ465" s="281"/>
      <c r="BA465" s="281">
        <v>6.0311329519634376E-3</v>
      </c>
      <c r="BB465" s="281">
        <v>6.0311329519634402E-3</v>
      </c>
      <c r="BC465" s="281">
        <v>-8.4836216532717806E-2</v>
      </c>
      <c r="BD465" s="281">
        <v>9.5709643832022455E-3</v>
      </c>
      <c r="BE465" s="281"/>
      <c r="BF465" s="281">
        <v>2.1205471821088687E-2</v>
      </c>
      <c r="BG465" s="281"/>
      <c r="BH465" s="281"/>
      <c r="BI465" s="281"/>
      <c r="BJ465" s="281">
        <v>1.0804427170428522E-2</v>
      </c>
      <c r="BK465" s="281">
        <v>4.66597585172083E-2</v>
      </c>
      <c r="BL465" s="281">
        <v>3.7459198929668501E-2</v>
      </c>
      <c r="BM465" s="281"/>
      <c r="BN465" s="281">
        <v>-1.05491868056152E-2</v>
      </c>
      <c r="BO465" s="281">
        <v>-7.1725908584119303E-4</v>
      </c>
    </row>
    <row r="466" spans="2:67" s="255" customFormat="1" ht="15" customHeight="1">
      <c r="B466" s="1255" t="s">
        <v>33</v>
      </c>
      <c r="C466" s="243" t="s">
        <v>495</v>
      </c>
      <c r="D466" s="402"/>
      <c r="E466" s="481">
        <v>2389741042837.96</v>
      </c>
      <c r="F466" s="281">
        <v>0.201354372143281</v>
      </c>
      <c r="G466" s="281">
        <v>-8.1669435954796504E-2</v>
      </c>
      <c r="H466" s="909">
        <v>-7.5222193809210303E-2</v>
      </c>
      <c r="I466" s="909">
        <v>-2.234267849629985E-2</v>
      </c>
      <c r="J466" s="909">
        <v>-9.7564872305510156E-2</v>
      </c>
      <c r="K466" s="281"/>
      <c r="L466" s="281">
        <v>5.7704877615896138E-3</v>
      </c>
      <c r="M466" s="281">
        <v>3.3465117168193302E-2</v>
      </c>
      <c r="N466" s="281">
        <v>-4.8204318786603501E-2</v>
      </c>
      <c r="O466" s="281">
        <v>-7.2792928800656423E-2</v>
      </c>
      <c r="P466" s="281">
        <v>-8.4003323911211E-2</v>
      </c>
      <c r="Q466" s="281"/>
      <c r="R466" s="281"/>
      <c r="S466" s="281"/>
      <c r="T466" s="281"/>
      <c r="U466" s="281">
        <v>5.8723038298779126E-3</v>
      </c>
      <c r="V466" s="281">
        <v>5.87230382987793E-3</v>
      </c>
      <c r="W466" s="281">
        <v>-0.12633533886793699</v>
      </c>
      <c r="X466" s="281">
        <v>3.7980060205136685E-3</v>
      </c>
      <c r="Y466" s="281"/>
      <c r="Z466" s="281">
        <v>1.2711773999553791E-2</v>
      </c>
      <c r="AA466" s="281"/>
      <c r="AB466" s="281"/>
      <c r="AC466" s="281"/>
      <c r="AD466" s="281">
        <v>6.3940463026945149E-3</v>
      </c>
      <c r="AE466" s="281">
        <v>2.47526122400346E-2</v>
      </c>
      <c r="AF466" s="281">
        <v>3.0272915419020201E-2</v>
      </c>
      <c r="AG466" s="282"/>
      <c r="AH466" s="282">
        <v>-1.51666863090148E-2</v>
      </c>
      <c r="AI466" s="281">
        <v>-7.1309811208881496E-2</v>
      </c>
      <c r="AJ466" s="482"/>
      <c r="AK466" s="486">
        <v>2260756971217.8198</v>
      </c>
      <c r="AL466" s="281">
        <v>-9.5802879787209597E-2</v>
      </c>
      <c r="AM466" s="281">
        <v>-8.8950803361249303E-2</v>
      </c>
      <c r="AN466" s="281">
        <v>-2.6405393505255212E-2</v>
      </c>
      <c r="AO466" s="281">
        <v>-0.11535619686650452</v>
      </c>
      <c r="AP466" s="281">
        <v>0.104971856716763</v>
      </c>
      <c r="AQ466" s="281"/>
      <c r="AR466" s="281">
        <v>6.4283720396200788E-3</v>
      </c>
      <c r="AS466" s="281">
        <v>0.13462941825431601</v>
      </c>
      <c r="AT466" s="281">
        <v>-5.0124264894142699E-2</v>
      </c>
      <c r="AU466" s="281">
        <v>-7.6951699220696002E-2</v>
      </c>
      <c r="AV466" s="281">
        <v>-8.9129612971304006E-2</v>
      </c>
      <c r="AW466" s="281"/>
      <c r="AX466" s="281"/>
      <c r="AY466" s="281"/>
      <c r="AZ466" s="281"/>
      <c r="BA466" s="281">
        <v>5.8767393034041696E-3</v>
      </c>
      <c r="BB466" s="281">
        <v>5.8767393034041496E-3</v>
      </c>
      <c r="BC466" s="281">
        <v>-0.133377138562042</v>
      </c>
      <c r="BD466" s="281">
        <v>7.7582978958473797E-3</v>
      </c>
      <c r="BE466" s="281"/>
      <c r="BF466" s="281">
        <v>1.638184525423883E-2</v>
      </c>
      <c r="BG466" s="281"/>
      <c r="BH466" s="281"/>
      <c r="BI466" s="281"/>
      <c r="BJ466" s="281">
        <v>9.7946418097246361E-3</v>
      </c>
      <c r="BK466" s="281">
        <v>3.6610384363670298E-2</v>
      </c>
      <c r="BL466" s="281">
        <v>3.0564408749637301E-2</v>
      </c>
      <c r="BM466" s="281"/>
      <c r="BN466" s="281">
        <v>-5.3175762916601102E-3</v>
      </c>
      <c r="BO466" s="281">
        <v>-6.6202345448734795E-2</v>
      </c>
    </row>
    <row r="467" spans="2:67" s="255" customFormat="1" ht="15" customHeight="1">
      <c r="B467" s="1255" t="s">
        <v>33</v>
      </c>
      <c r="C467" s="243" t="s">
        <v>496</v>
      </c>
      <c r="D467" s="402"/>
      <c r="E467" s="481">
        <v>3035656993946.1299</v>
      </c>
      <c r="F467" s="281">
        <v>0.14298399190564001</v>
      </c>
      <c r="G467" s="281">
        <v>-9.4006259503980602E-2</v>
      </c>
      <c r="H467" s="909">
        <v>-8.2269902411164997E-2</v>
      </c>
      <c r="I467" s="909">
        <v>-2.4516996778290698E-2</v>
      </c>
      <c r="J467" s="909">
        <v>-0.10678689918945569</v>
      </c>
      <c r="K467" s="281"/>
      <c r="L467" s="281">
        <v>3.2852306200090043E-3</v>
      </c>
      <c r="M467" s="281">
        <v>2.1893610613658399E-2</v>
      </c>
      <c r="N467" s="281">
        <v>-7.2112648890321901E-2</v>
      </c>
      <c r="O467" s="281">
        <v>-6.9709112713361748E-2</v>
      </c>
      <c r="P467" s="281">
        <v>-7.9936112271651094E-2</v>
      </c>
      <c r="Q467" s="281"/>
      <c r="R467" s="281"/>
      <c r="S467" s="281"/>
      <c r="T467" s="281"/>
      <c r="U467" s="281">
        <v>5.1707828742446433E-3</v>
      </c>
      <c r="V467" s="281">
        <v>5.1707828742446303E-3</v>
      </c>
      <c r="W467" s="281">
        <v>-0.146877978287729</v>
      </c>
      <c r="X467" s="281">
        <v>3.4948399796037297E-3</v>
      </c>
      <c r="Y467" s="281"/>
      <c r="Z467" s="281">
        <v>8.8029807898403877E-3</v>
      </c>
      <c r="AA467" s="281"/>
      <c r="AB467" s="281"/>
      <c r="AC467" s="281"/>
      <c r="AD467" s="281">
        <v>6.2896690493459929E-3</v>
      </c>
      <c r="AE467" s="281">
        <v>2.0142850003751701E-2</v>
      </c>
      <c r="AF467" s="281">
        <v>2.2625057874968199E-2</v>
      </c>
      <c r="AG467" s="282"/>
      <c r="AH467" s="282">
        <v>-4.4253878361280299E-3</v>
      </c>
      <c r="AI467" s="281">
        <v>-0.10411007040900901</v>
      </c>
      <c r="AJ467" s="482"/>
      <c r="AK467" s="486">
        <v>2992300190519.9399</v>
      </c>
      <c r="AL467" s="281">
        <v>-9.9495911518977007E-2</v>
      </c>
      <c r="AM467" s="281">
        <v>-8.9566229637750697E-2</v>
      </c>
      <c r="AN467" s="281">
        <v>-2.6693066674001363E-2</v>
      </c>
      <c r="AO467" s="281">
        <v>-0.11625929631175205</v>
      </c>
      <c r="AP467" s="281">
        <v>7.6225383681102293E-2</v>
      </c>
      <c r="AQ467" s="281"/>
      <c r="AR467" s="281">
        <v>3.4656596310804347E-3</v>
      </c>
      <c r="AS467" s="281">
        <v>9.56978515525653E-2</v>
      </c>
      <c r="AT467" s="281">
        <v>-9.3364289604162404E-2</v>
      </c>
      <c r="AU467" s="281">
        <v>-7.0153156815514081E-2</v>
      </c>
      <c r="AV467" s="281">
        <v>-8.0592066904232595E-2</v>
      </c>
      <c r="AW467" s="281"/>
      <c r="AX467" s="281"/>
      <c r="AY467" s="281"/>
      <c r="AZ467" s="281"/>
      <c r="BA467" s="281">
        <v>4.8766412531548982E-3</v>
      </c>
      <c r="BB467" s="281">
        <v>4.8766412531549E-3</v>
      </c>
      <c r="BC467" s="281">
        <v>-0.16907971525523999</v>
      </c>
      <c r="BD467" s="281">
        <v>4.735793783353124E-3</v>
      </c>
      <c r="BE467" s="281"/>
      <c r="BF467" s="281">
        <v>1.1298239691700488E-2</v>
      </c>
      <c r="BG467" s="281"/>
      <c r="BH467" s="281"/>
      <c r="BI467" s="281"/>
      <c r="BJ467" s="281">
        <v>6.2391525222509434E-3</v>
      </c>
      <c r="BK467" s="281">
        <v>2.3822595092274301E-2</v>
      </c>
      <c r="BL467" s="281">
        <v>2.23243208885343E-2</v>
      </c>
      <c r="BM467" s="281"/>
      <c r="BN467" s="281">
        <v>-1.03985141366603E-2</v>
      </c>
      <c r="BO467" s="281">
        <v>-0.122932799274431</v>
      </c>
    </row>
    <row r="468" spans="2:67" s="255" customFormat="1" ht="15" customHeight="1">
      <c r="B468" s="1255" t="s">
        <v>33</v>
      </c>
      <c r="C468" s="243" t="s">
        <v>497</v>
      </c>
      <c r="D468" s="402"/>
      <c r="E468" s="481">
        <v>5468343994416.2998</v>
      </c>
      <c r="F468" s="281">
        <v>8.2592893286705105E-2</v>
      </c>
      <c r="G468" s="281">
        <v>-9.4003537194403602E-2</v>
      </c>
      <c r="H468" s="909">
        <v>-7.0467246997647504E-2</v>
      </c>
      <c r="I468" s="909">
        <v>-2.0970666896162674E-2</v>
      </c>
      <c r="J468" s="909">
        <v>-9.1437913893810174E-2</v>
      </c>
      <c r="K468" s="281"/>
      <c r="L468" s="281">
        <v>2.5239180561537427E-3</v>
      </c>
      <c r="M468" s="281">
        <v>9.4858873845402591E-3</v>
      </c>
      <c r="N468" s="281">
        <v>-8.4517649809863399E-2</v>
      </c>
      <c r="O468" s="281">
        <v>-6.8427848961002374E-2</v>
      </c>
      <c r="P468" s="281">
        <v>-7.6803568123272395E-2</v>
      </c>
      <c r="Q468" s="281"/>
      <c r="R468" s="281"/>
      <c r="S468" s="281"/>
      <c r="T468" s="281"/>
      <c r="U468" s="281">
        <v>3.8448971457092536E-3</v>
      </c>
      <c r="V468" s="281">
        <v>3.8448971457092601E-3</v>
      </c>
      <c r="W468" s="281">
        <v>-0.15747632078742599</v>
      </c>
      <c r="X468" s="281">
        <v>1.3495403432045628E-3</v>
      </c>
      <c r="Y468" s="281"/>
      <c r="Z468" s="281">
        <v>3.8053397621556663E-3</v>
      </c>
      <c r="AA468" s="281"/>
      <c r="AB468" s="281"/>
      <c r="AC468" s="281"/>
      <c r="AD468" s="281">
        <v>3.5549818790005794E-3</v>
      </c>
      <c r="AE468" s="281">
        <v>9.1758953637660606E-3</v>
      </c>
      <c r="AF468" s="281">
        <v>1.12778380062001E-2</v>
      </c>
      <c r="AG468" s="282"/>
      <c r="AH468" s="282">
        <v>-1.1449349565910399E-2</v>
      </c>
      <c r="AI468" s="281">
        <v>-0.13702258741746001</v>
      </c>
      <c r="AJ468" s="482"/>
      <c r="AK468" s="486">
        <v>5533483350257.7695</v>
      </c>
      <c r="AL468" s="281">
        <v>-9.9069194873892305E-2</v>
      </c>
      <c r="AM468" s="281">
        <v>-7.4561490472364197E-2</v>
      </c>
      <c r="AN468" s="281">
        <v>-2.2194506378747161E-2</v>
      </c>
      <c r="AO468" s="281">
        <v>-9.6755996851111359E-2</v>
      </c>
      <c r="AP468" s="281">
        <v>4.6941057381212098E-2</v>
      </c>
      <c r="AQ468" s="281"/>
      <c r="AR468" s="281">
        <v>2.427994973279952E-3</v>
      </c>
      <c r="AS468" s="281">
        <v>5.5214768083363702E-2</v>
      </c>
      <c r="AT468" s="281">
        <v>-0.11841591726289299</v>
      </c>
      <c r="AU468" s="281">
        <v>-6.7047819487905336E-2</v>
      </c>
      <c r="AV468" s="281">
        <v>-7.5493200325844098E-2</v>
      </c>
      <c r="AW468" s="281"/>
      <c r="AX468" s="281"/>
      <c r="AY468" s="281"/>
      <c r="AZ468" s="281"/>
      <c r="BA468" s="281">
        <v>3.8349533849765349E-3</v>
      </c>
      <c r="BB468" s="281">
        <v>3.8349533849765301E-3</v>
      </c>
      <c r="BC468" s="281">
        <v>-0.19007416420376</v>
      </c>
      <c r="BD468" s="281">
        <v>1.3336537518706738E-3</v>
      </c>
      <c r="BE468" s="281"/>
      <c r="BF468" s="281">
        <v>4.3715469527621977E-3</v>
      </c>
      <c r="BG468" s="281"/>
      <c r="BH468" s="281"/>
      <c r="BI468" s="281"/>
      <c r="BJ468" s="281">
        <v>3.7784158026302559E-3</v>
      </c>
      <c r="BK468" s="281">
        <v>1.00899469620433E-2</v>
      </c>
      <c r="BL468" s="281">
        <v>1.10547833245358E-2</v>
      </c>
      <c r="BM468" s="281"/>
      <c r="BN468" s="281">
        <v>-1.08828560756155E-2</v>
      </c>
      <c r="BO468" s="281">
        <v>-0.16892943391718099</v>
      </c>
    </row>
    <row r="469" spans="2:67" s="255" customFormat="1" ht="15" customHeight="1">
      <c r="B469" s="1256" t="s">
        <v>33</v>
      </c>
      <c r="C469" s="453" t="s">
        <v>527</v>
      </c>
      <c r="D469" s="402"/>
      <c r="E469" s="474">
        <v>19348404090268.102</v>
      </c>
      <c r="F469" s="475">
        <v>0.20234600026866301</v>
      </c>
      <c r="G469" s="475">
        <v>-7.7284661741685398E-2</v>
      </c>
      <c r="H469" s="910">
        <v>-6.7394209383495093E-2</v>
      </c>
      <c r="I469" s="910">
        <v>-1.9999756947010519E-2</v>
      </c>
      <c r="J469" s="910">
        <v>-8.7393966330505612E-2</v>
      </c>
      <c r="K469" s="475"/>
      <c r="L469" s="475">
        <v>1.5146786565640785E-2</v>
      </c>
      <c r="M469" s="475">
        <v>5.52055248611827E-2</v>
      </c>
      <c r="N469" s="475">
        <v>-2.2079136880502701E-2</v>
      </c>
      <c r="O469" s="475">
        <v>-7.4463691294555809E-2</v>
      </c>
      <c r="P469" s="475">
        <v>-8.5950113707373405E-2</v>
      </c>
      <c r="Q469" s="475"/>
      <c r="R469" s="475"/>
      <c r="S469" s="475"/>
      <c r="T469" s="475"/>
      <c r="U469" s="475">
        <v>6.0109163578528036E-3</v>
      </c>
      <c r="V469" s="475">
        <v>6.0109163578528002E-3</v>
      </c>
      <c r="W469" s="475">
        <v>-0.102018334230023</v>
      </c>
      <c r="X469" s="475">
        <v>7.0270129987954283E-3</v>
      </c>
      <c r="Y469" s="475"/>
      <c r="Z469" s="475">
        <v>1.809320178558901E-2</v>
      </c>
      <c r="AA469" s="475"/>
      <c r="AB469" s="475"/>
      <c r="AC469" s="475"/>
      <c r="AD469" s="475">
        <v>8.2608918418809185E-3</v>
      </c>
      <c r="AE469" s="475">
        <v>3.6961909456498299E-2</v>
      </c>
      <c r="AF469" s="475">
        <v>3.4832793057632101E-2</v>
      </c>
      <c r="AG469" s="475"/>
      <c r="AH469" s="475">
        <v>-9.0797061367669692E-3</v>
      </c>
      <c r="AI469" s="475">
        <v>-3.0223631715892998E-2</v>
      </c>
      <c r="AJ469" s="482"/>
      <c r="AK469" s="487">
        <v>16737302307516.5</v>
      </c>
      <c r="AL469" s="475">
        <v>-8.9341450484901497E-2</v>
      </c>
      <c r="AM469" s="475">
        <v>-7.7908038735155297E-2</v>
      </c>
      <c r="AN469" s="475">
        <v>-2.3119817758452375E-2</v>
      </c>
      <c r="AO469" s="475">
        <v>-0.10102785649360767</v>
      </c>
      <c r="AP469" s="475">
        <v>0.23391297518055701</v>
      </c>
      <c r="AQ469" s="475"/>
      <c r="AR469" s="475">
        <v>1.750976004116564E-2</v>
      </c>
      <c r="AS469" s="475">
        <v>0.297730834439143</v>
      </c>
      <c r="AT469" s="475">
        <v>0.130481345219087</v>
      </c>
      <c r="AU469" s="475">
        <v>-8.6080394722452991E-2</v>
      </c>
      <c r="AV469" s="475">
        <v>-9.9358755733767401E-2</v>
      </c>
      <c r="AW469" s="475"/>
      <c r="AX469" s="475"/>
      <c r="AY469" s="475"/>
      <c r="AZ469" s="475"/>
      <c r="BA469" s="475">
        <v>6.9486489822382534E-3</v>
      </c>
      <c r="BB469" s="475">
        <v>6.9486489822382499E-3</v>
      </c>
      <c r="BC469" s="475">
        <v>3.8071238467557701E-2</v>
      </c>
      <c r="BD469" s="475">
        <v>8.1232617150735226E-3</v>
      </c>
      <c r="BE469" s="475"/>
      <c r="BF469" s="475">
        <v>2.0915830580243655E-2</v>
      </c>
      <c r="BG469" s="475"/>
      <c r="BH469" s="475"/>
      <c r="BI469" s="475"/>
      <c r="BJ469" s="475">
        <v>9.5496317486558902E-3</v>
      </c>
      <c r="BK469" s="475">
        <v>4.2728149792159997E-2</v>
      </c>
      <c r="BL469" s="475">
        <v>4.0266880724803798E-2</v>
      </c>
      <c r="BM469" s="477"/>
      <c r="BN469" s="477">
        <v>-1.04961851155762E-2</v>
      </c>
      <c r="BO469" s="475">
        <v>0.121066268984521</v>
      </c>
    </row>
    <row r="470" spans="2:67" s="255" customFormat="1" ht="15" customHeight="1">
      <c r="B470" s="1252" t="s">
        <v>34</v>
      </c>
      <c r="C470" s="243" t="s">
        <v>488</v>
      </c>
      <c r="D470" s="402"/>
      <c r="E470" s="483">
        <v>1008208183.93845</v>
      </c>
      <c r="F470" s="279"/>
      <c r="G470" s="279">
        <v>-3.17469654169874E-4</v>
      </c>
      <c r="H470" s="911"/>
      <c r="I470" s="911"/>
      <c r="J470" s="911"/>
      <c r="K470" s="833"/>
      <c r="L470" s="833"/>
      <c r="M470" s="279">
        <v>13.1404233138544</v>
      </c>
      <c r="N470" s="279">
        <v>13.1401058442002</v>
      </c>
      <c r="O470" s="279"/>
      <c r="P470" s="279">
        <v>-2.2734230742231398</v>
      </c>
      <c r="Q470" s="833"/>
      <c r="R470" s="833"/>
      <c r="S470" s="833"/>
      <c r="T470" s="833"/>
      <c r="U470" s="833"/>
      <c r="V470" s="833"/>
      <c r="W470" s="279">
        <v>10.8666827699771</v>
      </c>
      <c r="X470" s="833"/>
      <c r="Y470" s="833"/>
      <c r="Z470" s="833"/>
      <c r="AA470" s="833"/>
      <c r="AB470" s="833"/>
      <c r="AC470" s="833"/>
      <c r="AD470" s="833"/>
      <c r="AE470" s="279">
        <v>11.9608628434413</v>
      </c>
      <c r="AF470" s="279">
        <v>9.1873897757078602</v>
      </c>
      <c r="AG470" s="834"/>
      <c r="AH470" s="834"/>
      <c r="AI470" s="279">
        <v>32.014935389126201</v>
      </c>
      <c r="AJ470" s="482"/>
      <c r="AK470" s="835"/>
      <c r="AL470" s="836"/>
      <c r="AM470" s="836"/>
      <c r="AN470" s="836"/>
      <c r="AO470" s="836"/>
      <c r="AP470" s="836"/>
      <c r="AQ470" s="836"/>
      <c r="AR470" s="836"/>
      <c r="AS470" s="836"/>
      <c r="AT470" s="836"/>
      <c r="AU470" s="836"/>
      <c r="AV470" s="836"/>
      <c r="AW470" s="836"/>
      <c r="AX470" s="836"/>
      <c r="AY470" s="836"/>
      <c r="AZ470" s="836"/>
      <c r="BA470" s="836"/>
      <c r="BB470" s="836"/>
      <c r="BC470" s="836"/>
      <c r="BD470" s="836"/>
      <c r="BE470" s="836"/>
      <c r="BF470" s="836"/>
      <c r="BG470" s="836"/>
      <c r="BH470" s="836"/>
      <c r="BI470" s="836"/>
      <c r="BJ470" s="836"/>
      <c r="BK470" s="836"/>
      <c r="BL470" s="836"/>
      <c r="BM470" s="836"/>
      <c r="BN470" s="836"/>
      <c r="BO470" s="836"/>
    </row>
    <row r="471" spans="2:67" s="255" customFormat="1" ht="15" customHeight="1">
      <c r="B471" s="1257" t="s">
        <v>34</v>
      </c>
      <c r="C471" s="243" t="s">
        <v>489</v>
      </c>
      <c r="D471" s="402"/>
      <c r="E471" s="483">
        <v>3713029845.4857602</v>
      </c>
      <c r="F471" s="279"/>
      <c r="G471" s="279">
        <v>-1.3926828918955701E-3</v>
      </c>
      <c r="H471" s="909"/>
      <c r="I471" s="909"/>
      <c r="J471" s="909"/>
      <c r="K471" s="279"/>
      <c r="L471" s="279"/>
      <c r="M471" s="279">
        <v>3.6429221385227999</v>
      </c>
      <c r="N471" s="279">
        <v>3.6415294556308999</v>
      </c>
      <c r="O471" s="279"/>
      <c r="P471" s="279">
        <v>-0.71480333608496505</v>
      </c>
      <c r="Q471" s="279"/>
      <c r="R471" s="279"/>
      <c r="S471" s="279"/>
      <c r="T471" s="279"/>
      <c r="U471" s="279"/>
      <c r="V471" s="279"/>
      <c r="W471" s="279">
        <v>2.9267261195459402</v>
      </c>
      <c r="X471" s="279"/>
      <c r="Y471" s="279"/>
      <c r="Z471" s="279"/>
      <c r="AA471" s="279"/>
      <c r="AB471" s="279"/>
      <c r="AC471" s="279"/>
      <c r="AD471" s="279"/>
      <c r="AE471" s="279">
        <v>3.5155778015993602</v>
      </c>
      <c r="AF471" s="279">
        <v>2.5409465659723298</v>
      </c>
      <c r="AG471" s="280"/>
      <c r="AH471" s="280"/>
      <c r="AI471" s="279">
        <v>8.9832504871176297</v>
      </c>
      <c r="AJ471" s="482"/>
      <c r="AK471" s="484"/>
      <c r="AL471" s="281"/>
      <c r="AM471" s="281"/>
      <c r="AN471" s="281"/>
      <c r="AO471" s="281"/>
      <c r="AP471" s="281"/>
      <c r="AQ471" s="281"/>
      <c r="AR471" s="281"/>
      <c r="AS471" s="281"/>
      <c r="AT471" s="281"/>
      <c r="AU471" s="281"/>
      <c r="AV471" s="281"/>
      <c r="AW471" s="281"/>
      <c r="AX471" s="281"/>
      <c r="AY471" s="281"/>
      <c r="AZ471" s="281"/>
      <c r="BA471" s="281"/>
      <c r="BB471" s="281"/>
      <c r="BC471" s="281"/>
      <c r="BD471" s="281"/>
      <c r="BE471" s="281"/>
      <c r="BF471" s="281"/>
      <c r="BG471" s="281"/>
      <c r="BH471" s="281"/>
      <c r="BI471" s="281"/>
      <c r="BJ471" s="281"/>
      <c r="BK471" s="281"/>
      <c r="BL471" s="281"/>
      <c r="BM471" s="281"/>
      <c r="BN471" s="281"/>
      <c r="BO471" s="281"/>
    </row>
    <row r="472" spans="2:67" s="255" customFormat="1" ht="15" customHeight="1">
      <c r="B472" s="1257" t="s">
        <v>34</v>
      </c>
      <c r="C472" s="243" t="s">
        <v>490</v>
      </c>
      <c r="D472" s="402"/>
      <c r="E472" s="483">
        <v>7547820902.0172501</v>
      </c>
      <c r="F472" s="279"/>
      <c r="G472" s="279">
        <v>-3.07474753712874E-3</v>
      </c>
      <c r="H472" s="909"/>
      <c r="I472" s="909"/>
      <c r="J472" s="909"/>
      <c r="K472" s="279"/>
      <c r="L472" s="279"/>
      <c r="M472" s="279">
        <v>1.7895584231422199</v>
      </c>
      <c r="N472" s="279">
        <v>1.7864836756050999</v>
      </c>
      <c r="O472" s="279"/>
      <c r="P472" s="279">
        <v>-0.437124109088181</v>
      </c>
      <c r="Q472" s="279"/>
      <c r="R472" s="279"/>
      <c r="S472" s="279"/>
      <c r="T472" s="279"/>
      <c r="U472" s="279"/>
      <c r="V472" s="279"/>
      <c r="W472" s="279">
        <v>1.34935956651691</v>
      </c>
      <c r="X472" s="279"/>
      <c r="Y472" s="279"/>
      <c r="Z472" s="279"/>
      <c r="AA472" s="279"/>
      <c r="AB472" s="279"/>
      <c r="AC472" s="279"/>
      <c r="AD472" s="279"/>
      <c r="AE472" s="279">
        <v>1.68404439401946</v>
      </c>
      <c r="AF472" s="279">
        <v>1.2743490667494</v>
      </c>
      <c r="AG472" s="280"/>
      <c r="AH472" s="280"/>
      <c r="AI472" s="279">
        <v>4.30775302728577</v>
      </c>
      <c r="AJ472" s="482"/>
      <c r="AK472" s="484"/>
      <c r="AL472" s="281"/>
      <c r="AM472" s="281"/>
      <c r="AN472" s="281"/>
      <c r="AO472" s="281"/>
      <c r="AP472" s="281"/>
      <c r="AQ472" s="281"/>
      <c r="AR472" s="281"/>
      <c r="AS472" s="281"/>
      <c r="AT472" s="281"/>
      <c r="AU472" s="281"/>
      <c r="AV472" s="281"/>
      <c r="AW472" s="281"/>
      <c r="AX472" s="281"/>
      <c r="AY472" s="281"/>
      <c r="AZ472" s="281"/>
      <c r="BA472" s="281"/>
      <c r="BB472" s="281"/>
      <c r="BC472" s="281"/>
      <c r="BD472" s="281"/>
      <c r="BE472" s="281"/>
      <c r="BF472" s="281"/>
      <c r="BG472" s="281"/>
      <c r="BH472" s="281"/>
      <c r="BI472" s="281"/>
      <c r="BJ472" s="281"/>
      <c r="BK472" s="281"/>
      <c r="BL472" s="281"/>
      <c r="BM472" s="281"/>
      <c r="BN472" s="281"/>
      <c r="BO472" s="281"/>
    </row>
    <row r="473" spans="2:67" s="255" customFormat="1" ht="15" customHeight="1">
      <c r="B473" s="1257" t="s">
        <v>34</v>
      </c>
      <c r="C473" s="243" t="s">
        <v>491</v>
      </c>
      <c r="D473" s="402"/>
      <c r="E473" s="483">
        <v>13922358974.9769</v>
      </c>
      <c r="F473" s="279"/>
      <c r="G473" s="279">
        <v>-4.8179887357339803E-3</v>
      </c>
      <c r="H473" s="909"/>
      <c r="I473" s="909"/>
      <c r="J473" s="909"/>
      <c r="K473" s="279"/>
      <c r="L473" s="279"/>
      <c r="M473" s="279">
        <v>0.88303881044346999</v>
      </c>
      <c r="N473" s="279">
        <v>0.87822082170773597</v>
      </c>
      <c r="O473" s="279"/>
      <c r="P473" s="279">
        <v>-0.297459585411876</v>
      </c>
      <c r="Q473" s="279"/>
      <c r="R473" s="279"/>
      <c r="S473" s="279"/>
      <c r="T473" s="279"/>
      <c r="U473" s="279"/>
      <c r="V473" s="279"/>
      <c r="W473" s="279">
        <v>0.58076123629586096</v>
      </c>
      <c r="X473" s="279"/>
      <c r="Y473" s="279"/>
      <c r="Z473" s="279"/>
      <c r="AA473" s="279"/>
      <c r="AB473" s="279"/>
      <c r="AC473" s="279"/>
      <c r="AD473" s="279"/>
      <c r="AE473" s="279">
        <v>0.92925187100410001</v>
      </c>
      <c r="AF473" s="279">
        <v>0.70645018717722496</v>
      </c>
      <c r="AG473" s="280"/>
      <c r="AH473" s="280"/>
      <c r="AI473" s="279">
        <v>2.2164632944771898</v>
      </c>
      <c r="AJ473" s="482"/>
      <c r="AK473" s="484"/>
      <c r="AL473" s="281"/>
      <c r="AM473" s="281"/>
      <c r="AN473" s="281"/>
      <c r="AO473" s="281"/>
      <c r="AP473" s="281"/>
      <c r="AQ473" s="281"/>
      <c r="AR473" s="281"/>
      <c r="AS473" s="281"/>
      <c r="AT473" s="281"/>
      <c r="AU473" s="281"/>
      <c r="AV473" s="281"/>
      <c r="AW473" s="281"/>
      <c r="AX473" s="281"/>
      <c r="AY473" s="281"/>
      <c r="AZ473" s="281"/>
      <c r="BA473" s="281"/>
      <c r="BB473" s="281"/>
      <c r="BC473" s="281"/>
      <c r="BD473" s="281"/>
      <c r="BE473" s="281"/>
      <c r="BF473" s="281"/>
      <c r="BG473" s="281"/>
      <c r="BH473" s="281"/>
      <c r="BI473" s="281"/>
      <c r="BJ473" s="281"/>
      <c r="BK473" s="281"/>
      <c r="BL473" s="281"/>
      <c r="BM473" s="281"/>
      <c r="BN473" s="281"/>
      <c r="BO473" s="281"/>
    </row>
    <row r="474" spans="2:67" s="255" customFormat="1" ht="15" customHeight="1">
      <c r="B474" s="1257" t="s">
        <v>34</v>
      </c>
      <c r="C474" s="243" t="s">
        <v>492</v>
      </c>
      <c r="D474" s="402"/>
      <c r="E474" s="483">
        <v>24816645798.061699</v>
      </c>
      <c r="F474" s="279"/>
      <c r="G474" s="279">
        <v>-7.6952771707668004E-3</v>
      </c>
      <c r="H474" s="909"/>
      <c r="I474" s="909"/>
      <c r="J474" s="909"/>
      <c r="K474" s="279"/>
      <c r="L474" s="279"/>
      <c r="M474" s="279">
        <v>0.43410790472161598</v>
      </c>
      <c r="N474" s="279">
        <v>0.42641262755085002</v>
      </c>
      <c r="O474" s="279"/>
      <c r="P474" s="279">
        <v>-0.22437573107025699</v>
      </c>
      <c r="Q474" s="279"/>
      <c r="R474" s="279"/>
      <c r="S474" s="279"/>
      <c r="T474" s="279"/>
      <c r="U474" s="279"/>
      <c r="V474" s="279"/>
      <c r="W474" s="279">
        <v>0.202036896480592</v>
      </c>
      <c r="X474" s="279"/>
      <c r="Y474" s="279"/>
      <c r="Z474" s="279"/>
      <c r="AA474" s="279"/>
      <c r="AB474" s="279"/>
      <c r="AC474" s="279"/>
      <c r="AD474" s="279"/>
      <c r="AE474" s="279">
        <v>0.46845966933136601</v>
      </c>
      <c r="AF474" s="279">
        <v>0.40540618807215201</v>
      </c>
      <c r="AG474" s="280"/>
      <c r="AH474" s="280"/>
      <c r="AI474" s="279">
        <v>1.0759027538841099</v>
      </c>
      <c r="AJ474" s="482"/>
      <c r="AK474" s="484"/>
      <c r="AL474" s="281"/>
      <c r="AM474" s="281"/>
      <c r="AN474" s="281"/>
      <c r="AO474" s="281"/>
      <c r="AP474" s="281"/>
      <c r="AQ474" s="281"/>
      <c r="AR474" s="281"/>
      <c r="AS474" s="281"/>
      <c r="AT474" s="281"/>
      <c r="AU474" s="281"/>
      <c r="AV474" s="281"/>
      <c r="AW474" s="281"/>
      <c r="AX474" s="281"/>
      <c r="AY474" s="281"/>
      <c r="AZ474" s="281"/>
      <c r="BA474" s="281"/>
      <c r="BB474" s="281"/>
      <c r="BC474" s="281"/>
      <c r="BD474" s="281"/>
      <c r="BE474" s="281"/>
      <c r="BF474" s="281"/>
      <c r="BG474" s="281"/>
      <c r="BH474" s="281"/>
      <c r="BI474" s="281"/>
      <c r="BJ474" s="281"/>
      <c r="BK474" s="281"/>
      <c r="BL474" s="281"/>
      <c r="BM474" s="281"/>
      <c r="BN474" s="281"/>
      <c r="BO474" s="281"/>
    </row>
    <row r="475" spans="2:67" s="255" customFormat="1" ht="15" customHeight="1">
      <c r="B475" s="1257" t="s">
        <v>34</v>
      </c>
      <c r="C475" s="243" t="s">
        <v>493</v>
      </c>
      <c r="D475" s="402"/>
      <c r="E475" s="483">
        <v>43600525866.950203</v>
      </c>
      <c r="F475" s="279"/>
      <c r="G475" s="279">
        <v>-1.3635826719376199E-2</v>
      </c>
      <c r="H475" s="909"/>
      <c r="I475" s="909"/>
      <c r="J475" s="909"/>
      <c r="K475" s="279"/>
      <c r="L475" s="279"/>
      <c r="M475" s="279">
        <v>0.19219094655020399</v>
      </c>
      <c r="N475" s="279">
        <v>0.178555119830828</v>
      </c>
      <c r="O475" s="279"/>
      <c r="P475" s="279">
        <v>-0.18346440781366499</v>
      </c>
      <c r="Q475" s="279"/>
      <c r="R475" s="279"/>
      <c r="S475" s="279"/>
      <c r="T475" s="279"/>
      <c r="U475" s="279"/>
      <c r="V475" s="279"/>
      <c r="W475" s="279">
        <v>-4.90928798283674E-3</v>
      </c>
      <c r="X475" s="279"/>
      <c r="Y475" s="279"/>
      <c r="Z475" s="279"/>
      <c r="AA475" s="279"/>
      <c r="AB475" s="279"/>
      <c r="AC475" s="279"/>
      <c r="AD475" s="279"/>
      <c r="AE475" s="279">
        <v>0.246801686485389</v>
      </c>
      <c r="AF475" s="279">
        <v>0.231212751241647</v>
      </c>
      <c r="AG475" s="280"/>
      <c r="AH475" s="280"/>
      <c r="AI475" s="279">
        <v>0.47310514974419998</v>
      </c>
      <c r="AJ475" s="482"/>
      <c r="AK475" s="484"/>
      <c r="AL475" s="281"/>
      <c r="AM475" s="281"/>
      <c r="AN475" s="281"/>
      <c r="AO475" s="281"/>
      <c r="AP475" s="281"/>
      <c r="AQ475" s="281"/>
      <c r="AR475" s="281"/>
      <c r="AS475" s="281"/>
      <c r="AT475" s="281"/>
      <c r="AU475" s="281"/>
      <c r="AV475" s="281"/>
      <c r="AW475" s="281"/>
      <c r="AX475" s="281"/>
      <c r="AY475" s="281"/>
      <c r="AZ475" s="281"/>
      <c r="BA475" s="281"/>
      <c r="BB475" s="281"/>
      <c r="BC475" s="281"/>
      <c r="BD475" s="281"/>
      <c r="BE475" s="281"/>
      <c r="BF475" s="281"/>
      <c r="BG475" s="281"/>
      <c r="BH475" s="281"/>
      <c r="BI475" s="281"/>
      <c r="BJ475" s="281"/>
      <c r="BK475" s="281"/>
      <c r="BL475" s="281"/>
      <c r="BM475" s="281"/>
      <c r="BN475" s="281"/>
      <c r="BO475" s="281"/>
    </row>
    <row r="476" spans="2:67" s="255" customFormat="1" ht="15" customHeight="1">
      <c r="B476" s="1257" t="s">
        <v>34</v>
      </c>
      <c r="C476" s="243" t="s">
        <v>494</v>
      </c>
      <c r="D476" s="402"/>
      <c r="E476" s="483">
        <v>74617095480.332108</v>
      </c>
      <c r="F476" s="279"/>
      <c r="G476" s="279">
        <v>-2.6809919020590201E-2</v>
      </c>
      <c r="H476" s="909"/>
      <c r="I476" s="909"/>
      <c r="J476" s="909"/>
      <c r="K476" s="279"/>
      <c r="L476" s="279"/>
      <c r="M476" s="279">
        <v>9.4989190258832901E-2</v>
      </c>
      <c r="N476" s="279">
        <v>6.8179271238242703E-2</v>
      </c>
      <c r="O476" s="279"/>
      <c r="P476" s="279">
        <v>-0.164655299280076</v>
      </c>
      <c r="Q476" s="279"/>
      <c r="R476" s="279"/>
      <c r="S476" s="279"/>
      <c r="T476" s="279"/>
      <c r="U476" s="279"/>
      <c r="V476" s="279"/>
      <c r="W476" s="279">
        <v>-9.6476028041833195E-2</v>
      </c>
      <c r="X476" s="279"/>
      <c r="Y476" s="279"/>
      <c r="Z476" s="279"/>
      <c r="AA476" s="279"/>
      <c r="AB476" s="279"/>
      <c r="AC476" s="279"/>
      <c r="AD476" s="279"/>
      <c r="AE476" s="279">
        <v>0.13610337964038999</v>
      </c>
      <c r="AF476" s="279">
        <v>0.13475548841791199</v>
      </c>
      <c r="AG476" s="280"/>
      <c r="AH476" s="280"/>
      <c r="AI476" s="279">
        <v>0.174382840016468</v>
      </c>
      <c r="AJ476" s="482"/>
      <c r="AK476" s="484"/>
      <c r="AL476" s="281"/>
      <c r="AM476" s="281"/>
      <c r="AN476" s="281"/>
      <c r="AO476" s="281"/>
      <c r="AP476" s="281"/>
      <c r="AQ476" s="281"/>
      <c r="AR476" s="281"/>
      <c r="AS476" s="281"/>
      <c r="AT476" s="281"/>
      <c r="AU476" s="281"/>
      <c r="AV476" s="281"/>
      <c r="AW476" s="281"/>
      <c r="AX476" s="281"/>
      <c r="AY476" s="281"/>
      <c r="AZ476" s="281"/>
      <c r="BA476" s="281"/>
      <c r="BB476" s="281"/>
      <c r="BC476" s="281"/>
      <c r="BD476" s="281"/>
      <c r="BE476" s="281"/>
      <c r="BF476" s="281"/>
      <c r="BG476" s="281"/>
      <c r="BH476" s="281"/>
      <c r="BI476" s="281"/>
      <c r="BJ476" s="281"/>
      <c r="BK476" s="281"/>
      <c r="BL476" s="281"/>
      <c r="BM476" s="281"/>
      <c r="BN476" s="281"/>
      <c r="BO476" s="281"/>
    </row>
    <row r="477" spans="2:67" s="255" customFormat="1" ht="15" customHeight="1">
      <c r="B477" s="1257" t="s">
        <v>34</v>
      </c>
      <c r="C477" s="243" t="s">
        <v>495</v>
      </c>
      <c r="D477" s="402"/>
      <c r="E477" s="483">
        <v>136747173542.27499</v>
      </c>
      <c r="F477" s="279"/>
      <c r="G477" s="279">
        <v>-5.0040153462716799E-2</v>
      </c>
      <c r="H477" s="909"/>
      <c r="I477" s="909"/>
      <c r="J477" s="909"/>
      <c r="K477" s="279"/>
      <c r="L477" s="279"/>
      <c r="M477" s="279">
        <v>3.5661439139896702E-2</v>
      </c>
      <c r="N477" s="279">
        <v>-1.43787143228201E-2</v>
      </c>
      <c r="O477" s="279"/>
      <c r="P477" s="279">
        <v>-0.15171820786524201</v>
      </c>
      <c r="Q477" s="279"/>
      <c r="R477" s="279"/>
      <c r="S477" s="279"/>
      <c r="T477" s="279"/>
      <c r="U477" s="279"/>
      <c r="V477" s="279"/>
      <c r="W477" s="279">
        <v>-0.16609692218806199</v>
      </c>
      <c r="X477" s="279"/>
      <c r="Y477" s="279"/>
      <c r="Z477" s="279"/>
      <c r="AA477" s="279"/>
      <c r="AB477" s="279"/>
      <c r="AC477" s="279"/>
      <c r="AD477" s="279"/>
      <c r="AE477" s="279">
        <v>6.8068642801793894E-2</v>
      </c>
      <c r="AF477" s="279">
        <v>7.0929704907459895E-2</v>
      </c>
      <c r="AG477" s="280"/>
      <c r="AH477" s="280"/>
      <c r="AI477" s="279">
        <v>-2.7098574478808701E-2</v>
      </c>
      <c r="AJ477" s="482"/>
      <c r="AK477" s="484"/>
      <c r="AL477" s="281"/>
      <c r="AM477" s="281"/>
      <c r="AN477" s="281"/>
      <c r="AO477" s="281"/>
      <c r="AP477" s="281"/>
      <c r="AQ477" s="281"/>
      <c r="AR477" s="281"/>
      <c r="AS477" s="281"/>
      <c r="AT477" s="281"/>
      <c r="AU477" s="281"/>
      <c r="AV477" s="281"/>
      <c r="AW477" s="281"/>
      <c r="AX477" s="281"/>
      <c r="AY477" s="281"/>
      <c r="AZ477" s="281"/>
      <c r="BA477" s="281"/>
      <c r="BB477" s="281"/>
      <c r="BC477" s="281"/>
      <c r="BD477" s="281"/>
      <c r="BE477" s="281"/>
      <c r="BF477" s="281"/>
      <c r="BG477" s="281"/>
      <c r="BH477" s="281"/>
      <c r="BI477" s="281"/>
      <c r="BJ477" s="281"/>
      <c r="BK477" s="281"/>
      <c r="BL477" s="281"/>
      <c r="BM477" s="281"/>
      <c r="BN477" s="281"/>
      <c r="BO477" s="281"/>
    </row>
    <row r="478" spans="2:67" s="255" customFormat="1" ht="15" customHeight="1">
      <c r="B478" s="1257" t="s">
        <v>34</v>
      </c>
      <c r="C478" s="243" t="s">
        <v>496</v>
      </c>
      <c r="D478" s="402"/>
      <c r="E478" s="483">
        <v>290992572469.96399</v>
      </c>
      <c r="F478" s="279"/>
      <c r="G478" s="279">
        <v>-9.9057744868966305E-2</v>
      </c>
      <c r="H478" s="909"/>
      <c r="I478" s="909"/>
      <c r="J478" s="909"/>
      <c r="K478" s="279"/>
      <c r="L478" s="279"/>
      <c r="M478" s="279">
        <v>1.1551706171910901E-2</v>
      </c>
      <c r="N478" s="279">
        <v>-8.7506038697055394E-2</v>
      </c>
      <c r="O478" s="279"/>
      <c r="P478" s="279">
        <v>-0.141163397690444</v>
      </c>
      <c r="Q478" s="279"/>
      <c r="R478" s="279"/>
      <c r="S478" s="279"/>
      <c r="T478" s="279"/>
      <c r="U478" s="279"/>
      <c r="V478" s="279"/>
      <c r="W478" s="279">
        <v>-0.22866943638749901</v>
      </c>
      <c r="X478" s="279"/>
      <c r="Y478" s="279"/>
      <c r="Z478" s="279"/>
      <c r="AA478" s="279"/>
      <c r="AB478" s="279"/>
      <c r="AC478" s="279"/>
      <c r="AD478" s="279"/>
      <c r="AE478" s="279">
        <v>3.3092980445141099E-2</v>
      </c>
      <c r="AF478" s="279">
        <v>2.8328220178192101E-2</v>
      </c>
      <c r="AG478" s="280"/>
      <c r="AH478" s="280"/>
      <c r="AI478" s="279">
        <v>-0.167248235764166</v>
      </c>
      <c r="AJ478" s="482"/>
      <c r="AK478" s="484"/>
      <c r="AL478" s="281"/>
      <c r="AM478" s="281"/>
      <c r="AN478" s="281"/>
      <c r="AO478" s="281"/>
      <c r="AP478" s="281"/>
      <c r="AQ478" s="281"/>
      <c r="AR478" s="281"/>
      <c r="AS478" s="281"/>
      <c r="AT478" s="281"/>
      <c r="AU478" s="281"/>
      <c r="AV478" s="281"/>
      <c r="AW478" s="281"/>
      <c r="AX478" s="281"/>
      <c r="AY478" s="281"/>
      <c r="AZ478" s="281"/>
      <c r="BA478" s="281"/>
      <c r="BB478" s="281"/>
      <c r="BC478" s="281"/>
      <c r="BD478" s="281"/>
      <c r="BE478" s="281"/>
      <c r="BF478" s="281"/>
      <c r="BG478" s="281"/>
      <c r="BH478" s="281"/>
      <c r="BI478" s="281"/>
      <c r="BJ478" s="281"/>
      <c r="BK478" s="281"/>
      <c r="BL478" s="281"/>
      <c r="BM478" s="281"/>
      <c r="BN478" s="281"/>
      <c r="BO478" s="281"/>
    </row>
    <row r="479" spans="2:67" s="255" customFormat="1" ht="15" customHeight="1">
      <c r="B479" s="1257" t="s">
        <v>34</v>
      </c>
      <c r="C479" s="243" t="s">
        <v>497</v>
      </c>
      <c r="D479" s="402"/>
      <c r="E479" s="483">
        <v>1047006871158.48</v>
      </c>
      <c r="F479" s="279"/>
      <c r="G479" s="279">
        <v>-0.198009328510971</v>
      </c>
      <c r="H479" s="909"/>
      <c r="I479" s="909"/>
      <c r="J479" s="909"/>
      <c r="K479" s="279"/>
      <c r="L479" s="279"/>
      <c r="M479" s="279">
        <v>1.3490070576699801E-3</v>
      </c>
      <c r="N479" s="279">
        <v>-0.19666032145330101</v>
      </c>
      <c r="O479" s="279"/>
      <c r="P479" s="279">
        <v>-0.12566037620211401</v>
      </c>
      <c r="Q479" s="279"/>
      <c r="R479" s="279"/>
      <c r="S479" s="279"/>
      <c r="T479" s="279"/>
      <c r="U479" s="279"/>
      <c r="V479" s="279"/>
      <c r="W479" s="279">
        <v>-0.32232069765541499</v>
      </c>
      <c r="X479" s="279"/>
      <c r="Y479" s="279"/>
      <c r="Z479" s="279"/>
      <c r="AA479" s="279"/>
      <c r="AB479" s="279"/>
      <c r="AC479" s="279"/>
      <c r="AD479" s="279"/>
      <c r="AE479" s="279">
        <v>1.1122739869729399E-2</v>
      </c>
      <c r="AF479" s="279">
        <v>4.31249119528579E-3</v>
      </c>
      <c r="AG479" s="280"/>
      <c r="AH479" s="280"/>
      <c r="AI479" s="279">
        <v>-0.3068854665904</v>
      </c>
      <c r="AJ479" s="482"/>
      <c r="AK479" s="484"/>
      <c r="AL479" s="281"/>
      <c r="AM479" s="281"/>
      <c r="AN479" s="281"/>
      <c r="AO479" s="281"/>
      <c r="AP479" s="281"/>
      <c r="AQ479" s="281"/>
      <c r="AR479" s="281"/>
      <c r="AS479" s="281"/>
      <c r="AT479" s="281"/>
      <c r="AU479" s="281"/>
      <c r="AV479" s="281"/>
      <c r="AW479" s="281"/>
      <c r="AX479" s="281"/>
      <c r="AY479" s="281"/>
      <c r="AZ479" s="281"/>
      <c r="BA479" s="281"/>
      <c r="BB479" s="281"/>
      <c r="BC479" s="281"/>
      <c r="BD479" s="281"/>
      <c r="BE479" s="281"/>
      <c r="BF479" s="281"/>
      <c r="BG479" s="281"/>
      <c r="BH479" s="281"/>
      <c r="BI479" s="281"/>
      <c r="BJ479" s="281"/>
      <c r="BK479" s="281"/>
      <c r="BL479" s="281"/>
      <c r="BM479" s="281"/>
      <c r="BN479" s="281"/>
      <c r="BO479" s="281"/>
    </row>
    <row r="480" spans="2:67" s="255" customFormat="1" ht="15" customHeight="1">
      <c r="B480" s="1253" t="s">
        <v>34</v>
      </c>
      <c r="C480" s="453" t="s">
        <v>527</v>
      </c>
      <c r="D480" s="402"/>
      <c r="E480" s="474">
        <v>1643972302222.48</v>
      </c>
      <c r="F480" s="475"/>
      <c r="G480" s="475">
        <v>-0.14955653435045699</v>
      </c>
      <c r="H480" s="910"/>
      <c r="I480" s="910"/>
      <c r="J480" s="910"/>
      <c r="K480" s="475"/>
      <c r="L480" s="475"/>
      <c r="M480" s="475">
        <v>5.3812851893194201E-2</v>
      </c>
      <c r="N480" s="475">
        <v>-9.5743682457262794E-2</v>
      </c>
      <c r="O480" s="475"/>
      <c r="P480" s="475">
        <v>-0.140897845244285</v>
      </c>
      <c r="Q480" s="475"/>
      <c r="R480" s="475"/>
      <c r="S480" s="475"/>
      <c r="T480" s="475"/>
      <c r="U480" s="475"/>
      <c r="V480" s="475"/>
      <c r="W480" s="475">
        <v>-0.23664152770154701</v>
      </c>
      <c r="X480" s="475"/>
      <c r="Y480" s="475"/>
      <c r="Z480" s="475"/>
      <c r="AA480" s="475"/>
      <c r="AB480" s="475"/>
      <c r="AC480" s="475"/>
      <c r="AD480" s="475"/>
      <c r="AE480" s="475">
        <v>6.9275035546935801E-2</v>
      </c>
      <c r="AF480" s="475">
        <v>5.5235877273096999E-2</v>
      </c>
      <c r="AG480" s="475"/>
      <c r="AH480" s="475"/>
      <c r="AI480" s="475">
        <v>-0.112130614881515</v>
      </c>
      <c r="AJ480" s="482"/>
      <c r="AK480" s="485"/>
      <c r="AL480" s="475"/>
      <c r="AM480" s="475"/>
      <c r="AN480" s="475"/>
      <c r="AO480" s="475"/>
      <c r="AP480" s="475"/>
      <c r="AQ480" s="475"/>
      <c r="AR480" s="475"/>
      <c r="AS480" s="475"/>
      <c r="AT480" s="475"/>
      <c r="AU480" s="475"/>
      <c r="AV480" s="475"/>
      <c r="AW480" s="475"/>
      <c r="AX480" s="475"/>
      <c r="AY480" s="475"/>
      <c r="AZ480" s="475"/>
      <c r="BA480" s="475"/>
      <c r="BB480" s="475"/>
      <c r="BC480" s="475"/>
      <c r="BD480" s="475"/>
      <c r="BE480" s="475"/>
      <c r="BF480" s="475"/>
      <c r="BG480" s="475"/>
      <c r="BH480" s="475"/>
      <c r="BI480" s="475"/>
      <c r="BJ480" s="475"/>
      <c r="BK480" s="475"/>
      <c r="BL480" s="475"/>
      <c r="BM480" s="477"/>
      <c r="BN480" s="477"/>
      <c r="BO480" s="475"/>
    </row>
    <row r="481" spans="2:67" s="255" customFormat="1" ht="15" customHeight="1">
      <c r="B481" s="1254" t="s">
        <v>283</v>
      </c>
      <c r="C481" s="243" t="s">
        <v>488</v>
      </c>
      <c r="D481" s="402"/>
      <c r="E481" s="481">
        <v>54179309523.856796</v>
      </c>
      <c r="F481" s="281">
        <v>6.2647385910233801E-3</v>
      </c>
      <c r="G481" s="281">
        <v>-4.8433385096115401E-4</v>
      </c>
      <c r="H481" s="909">
        <v>-1.37943855438138E-3</v>
      </c>
      <c r="I481" s="909"/>
      <c r="J481" s="909">
        <v>-1.37943855438138E-3</v>
      </c>
      <c r="K481" s="281">
        <v>3.6125669831151751E-2</v>
      </c>
      <c r="L481" s="281"/>
      <c r="M481" s="281">
        <v>0.342583889002752</v>
      </c>
      <c r="N481" s="281">
        <v>0.34209955515179102</v>
      </c>
      <c r="O481" s="281">
        <v>-9.637377819878494E-2</v>
      </c>
      <c r="P481" s="281">
        <v>-0.110315737967942</v>
      </c>
      <c r="Q481" s="281"/>
      <c r="R481" s="281">
        <v>2.5587610403171712E-2</v>
      </c>
      <c r="S481" s="281"/>
      <c r="T481" s="281">
        <v>1.426664353993095E-2</v>
      </c>
      <c r="U481" s="281">
        <v>5.9498978732119932E-3</v>
      </c>
      <c r="V481" s="281">
        <v>4.5804151816314698E-2</v>
      </c>
      <c r="W481" s="281">
        <v>0.27758796900016303</v>
      </c>
      <c r="X481" s="281"/>
      <c r="Y481" s="281"/>
      <c r="Z481" s="281"/>
      <c r="AA481" s="281"/>
      <c r="AB481" s="281"/>
      <c r="AC481" s="281"/>
      <c r="AD481" s="281"/>
      <c r="AE481" s="281">
        <v>8.2768741256877804E-2</v>
      </c>
      <c r="AF481" s="281">
        <v>4.8348337314599102E-2</v>
      </c>
      <c r="AG481" s="281"/>
      <c r="AH481" s="282"/>
      <c r="AI481" s="281">
        <v>0.40870504757164</v>
      </c>
      <c r="AJ481" s="482"/>
      <c r="AK481" s="484"/>
      <c r="AL481" s="281"/>
      <c r="AM481" s="281"/>
      <c r="AN481" s="281"/>
      <c r="AO481" s="281"/>
      <c r="AP481" s="281"/>
      <c r="AQ481" s="281"/>
      <c r="AR481" s="281"/>
      <c r="AS481" s="281"/>
      <c r="AT481" s="281"/>
      <c r="AU481" s="281"/>
      <c r="AV481" s="281"/>
      <c r="AW481" s="281"/>
      <c r="AX481" s="281"/>
      <c r="AY481" s="281"/>
      <c r="AZ481" s="281"/>
      <c r="BA481" s="281"/>
      <c r="BB481" s="281"/>
      <c r="BC481" s="281"/>
      <c r="BD481" s="281"/>
      <c r="BE481" s="281"/>
      <c r="BF481" s="281"/>
      <c r="BG481" s="281"/>
      <c r="BH481" s="281"/>
      <c r="BI481" s="281"/>
      <c r="BJ481" s="281"/>
      <c r="BK481" s="281"/>
      <c r="BL481" s="281"/>
      <c r="BM481" s="281"/>
      <c r="BN481" s="282"/>
      <c r="BO481" s="281"/>
    </row>
    <row r="482" spans="2:67" s="255" customFormat="1" ht="15" customHeight="1">
      <c r="B482" s="1255" t="s">
        <v>283</v>
      </c>
      <c r="C482" s="243" t="s">
        <v>489</v>
      </c>
      <c r="D482" s="402"/>
      <c r="E482" s="481">
        <v>80167920477.931</v>
      </c>
      <c r="F482" s="281">
        <v>5.1546276245740402E-3</v>
      </c>
      <c r="G482" s="281">
        <v>-9.8248516897415805E-5</v>
      </c>
      <c r="H482" s="909">
        <v>-1.0935878538184201E-3</v>
      </c>
      <c r="I482" s="909"/>
      <c r="J482" s="909">
        <v>-1.0935878538184201E-3</v>
      </c>
      <c r="K482" s="281">
        <v>1.5579037018506351E-2</v>
      </c>
      <c r="L482" s="281"/>
      <c r="M482" s="281">
        <v>5.28197441407341E-2</v>
      </c>
      <c r="N482" s="281">
        <v>5.2721495623836698E-2</v>
      </c>
      <c r="O482" s="281">
        <v>-7.9006120607400712E-2</v>
      </c>
      <c r="P482" s="281">
        <v>-9.4438745503973895E-2</v>
      </c>
      <c r="Q482" s="281"/>
      <c r="R482" s="281">
        <v>1.9261651301716226E-2</v>
      </c>
      <c r="S482" s="281"/>
      <c r="T482" s="281">
        <v>1.1308423335408865E-2</v>
      </c>
      <c r="U482" s="281">
        <v>4.4224029146215397E-3</v>
      </c>
      <c r="V482" s="281">
        <v>3.4992477551746601E-2</v>
      </c>
      <c r="W482" s="281">
        <v>-6.7247723283906397E-3</v>
      </c>
      <c r="X482" s="281"/>
      <c r="Y482" s="281"/>
      <c r="Z482" s="281"/>
      <c r="AA482" s="281"/>
      <c r="AB482" s="281"/>
      <c r="AC482" s="281"/>
      <c r="AD482" s="281"/>
      <c r="AE482" s="281">
        <v>4.9294980888278501E-2</v>
      </c>
      <c r="AF482" s="281">
        <v>3.1192352221993298E-2</v>
      </c>
      <c r="AG482" s="281"/>
      <c r="AH482" s="282"/>
      <c r="AI482" s="281">
        <v>7.3762560781881301E-2</v>
      </c>
      <c r="AJ482" s="482"/>
      <c r="AK482" s="484"/>
      <c r="AL482" s="281"/>
      <c r="AM482" s="281"/>
      <c r="AN482" s="281"/>
      <c r="AO482" s="281"/>
      <c r="AP482" s="281"/>
      <c r="AQ482" s="281"/>
      <c r="AR482" s="281"/>
      <c r="AS482" s="281"/>
      <c r="AT482" s="281"/>
      <c r="AU482" s="281"/>
      <c r="AV482" s="281"/>
      <c r="AW482" s="281"/>
      <c r="AX482" s="281"/>
      <c r="AY482" s="281"/>
      <c r="AZ482" s="281"/>
      <c r="BA482" s="281"/>
      <c r="BB482" s="281"/>
      <c r="BC482" s="281"/>
      <c r="BD482" s="281"/>
      <c r="BE482" s="281"/>
      <c r="BF482" s="281"/>
      <c r="BG482" s="281"/>
      <c r="BH482" s="281"/>
      <c r="BI482" s="281"/>
      <c r="BJ482" s="281"/>
      <c r="BK482" s="281"/>
      <c r="BL482" s="281"/>
      <c r="BM482" s="281"/>
      <c r="BN482" s="282"/>
      <c r="BO482" s="281"/>
    </row>
    <row r="483" spans="2:67" s="255" customFormat="1" ht="15" customHeight="1">
      <c r="B483" s="1255" t="s">
        <v>283</v>
      </c>
      <c r="C483" s="243" t="s">
        <v>490</v>
      </c>
      <c r="D483" s="402"/>
      <c r="E483" s="481">
        <v>96151810471.284302</v>
      </c>
      <c r="F483" s="281">
        <v>5.0085322527461803E-3</v>
      </c>
      <c r="G483" s="281">
        <v>-3.6264403009588398E-4</v>
      </c>
      <c r="H483" s="909">
        <v>-1.68266385725427E-3</v>
      </c>
      <c r="I483" s="909"/>
      <c r="J483" s="909">
        <v>-1.68266385725427E-3</v>
      </c>
      <c r="K483" s="281">
        <v>1.2095046939521837E-2</v>
      </c>
      <c r="L483" s="281"/>
      <c r="M483" s="281">
        <v>4.2475295100548503E-2</v>
      </c>
      <c r="N483" s="281">
        <v>4.2112651070452603E-2</v>
      </c>
      <c r="O483" s="281">
        <v>-7.3892468953389898E-2</v>
      </c>
      <c r="P483" s="281">
        <v>-9.09692869497115E-2</v>
      </c>
      <c r="Q483" s="281"/>
      <c r="R483" s="281">
        <v>1.8558798653891928E-2</v>
      </c>
      <c r="S483" s="281"/>
      <c r="T483" s="281">
        <v>1.208691906059243E-2</v>
      </c>
      <c r="U483" s="281">
        <v>4.1212447051229223E-3</v>
      </c>
      <c r="V483" s="281">
        <v>3.4766962419607202E-2</v>
      </c>
      <c r="W483" s="281">
        <v>-1.40896734596516E-2</v>
      </c>
      <c r="X483" s="281"/>
      <c r="Y483" s="281"/>
      <c r="Z483" s="281"/>
      <c r="AA483" s="281"/>
      <c r="AB483" s="281"/>
      <c r="AC483" s="281"/>
      <c r="AD483" s="281"/>
      <c r="AE483" s="281">
        <v>4.3700425593104303E-2</v>
      </c>
      <c r="AF483" s="281">
        <v>2.5898269916506501E-2</v>
      </c>
      <c r="AG483" s="281"/>
      <c r="AH483" s="282"/>
      <c r="AI483" s="281">
        <v>5.5509022049959E-2</v>
      </c>
      <c r="AJ483" s="482"/>
      <c r="AK483" s="484"/>
      <c r="AL483" s="281"/>
      <c r="AM483" s="281"/>
      <c r="AN483" s="281"/>
      <c r="AO483" s="281"/>
      <c r="AP483" s="281"/>
      <c r="AQ483" s="281"/>
      <c r="AR483" s="281"/>
      <c r="AS483" s="281"/>
      <c r="AT483" s="281"/>
      <c r="AU483" s="281"/>
      <c r="AV483" s="281"/>
      <c r="AW483" s="281"/>
      <c r="AX483" s="281"/>
      <c r="AY483" s="281"/>
      <c r="AZ483" s="281"/>
      <c r="BA483" s="281"/>
      <c r="BB483" s="281"/>
      <c r="BC483" s="281"/>
      <c r="BD483" s="281"/>
      <c r="BE483" s="281"/>
      <c r="BF483" s="281"/>
      <c r="BG483" s="281"/>
      <c r="BH483" s="281"/>
      <c r="BI483" s="281"/>
      <c r="BJ483" s="281"/>
      <c r="BK483" s="281"/>
      <c r="BL483" s="281"/>
      <c r="BM483" s="281"/>
      <c r="BN483" s="282"/>
      <c r="BO483" s="281"/>
    </row>
    <row r="484" spans="2:67" s="255" customFormat="1" ht="15" customHeight="1">
      <c r="B484" s="1255" t="s">
        <v>283</v>
      </c>
      <c r="C484" s="243" t="s">
        <v>491</v>
      </c>
      <c r="D484" s="402"/>
      <c r="E484" s="481">
        <v>111086727731.31</v>
      </c>
      <c r="F484" s="281">
        <v>7.2116290345918396E-3</v>
      </c>
      <c r="G484" s="281">
        <v>-3.3002349510652499E-4</v>
      </c>
      <c r="H484" s="909">
        <v>-2.5766817991980701E-3</v>
      </c>
      <c r="I484" s="909"/>
      <c r="J484" s="909">
        <v>-2.5766817991980701E-3</v>
      </c>
      <c r="K484" s="281">
        <v>7.8697193932266551E-3</v>
      </c>
      <c r="L484" s="281"/>
      <c r="M484" s="281">
        <v>3.4146789306983102E-2</v>
      </c>
      <c r="N484" s="281">
        <v>3.3816765811876599E-2</v>
      </c>
      <c r="O484" s="281">
        <v>-6.8662719720361212E-2</v>
      </c>
      <c r="P484" s="281">
        <v>-8.9899787491616603E-2</v>
      </c>
      <c r="Q484" s="281"/>
      <c r="R484" s="281">
        <v>1.8131579142072439E-2</v>
      </c>
      <c r="S484" s="281"/>
      <c r="T484" s="281">
        <v>9.9750131865411172E-3</v>
      </c>
      <c r="U484" s="281">
        <v>4.1068461472816946E-3</v>
      </c>
      <c r="V484" s="281">
        <v>3.2213438475895299E-2</v>
      </c>
      <c r="W484" s="281">
        <v>-2.38695832038445E-2</v>
      </c>
      <c r="X484" s="281"/>
      <c r="Y484" s="281"/>
      <c r="Z484" s="281"/>
      <c r="AA484" s="281"/>
      <c r="AB484" s="281"/>
      <c r="AC484" s="281"/>
      <c r="AD484" s="281"/>
      <c r="AE484" s="281">
        <v>3.5439352258368501E-2</v>
      </c>
      <c r="AF484" s="281">
        <v>2.2270036702267199E-2</v>
      </c>
      <c r="AG484" s="281"/>
      <c r="AH484" s="282"/>
      <c r="AI484" s="281">
        <v>3.3839805756791498E-2</v>
      </c>
      <c r="AJ484" s="482"/>
      <c r="AK484" s="484"/>
      <c r="AL484" s="281"/>
      <c r="AM484" s="281"/>
      <c r="AN484" s="281"/>
      <c r="AO484" s="281"/>
      <c r="AP484" s="281"/>
      <c r="AQ484" s="281"/>
      <c r="AR484" s="281"/>
      <c r="AS484" s="281"/>
      <c r="AT484" s="281"/>
      <c r="AU484" s="281"/>
      <c r="AV484" s="281"/>
      <c r="AW484" s="281"/>
      <c r="AX484" s="281"/>
      <c r="AY484" s="281"/>
      <c r="AZ484" s="281"/>
      <c r="BA484" s="281"/>
      <c r="BB484" s="281"/>
      <c r="BC484" s="281"/>
      <c r="BD484" s="281"/>
      <c r="BE484" s="281"/>
      <c r="BF484" s="281"/>
      <c r="BG484" s="281"/>
      <c r="BH484" s="281"/>
      <c r="BI484" s="281"/>
      <c r="BJ484" s="281"/>
      <c r="BK484" s="281"/>
      <c r="BL484" s="281"/>
      <c r="BM484" s="281"/>
      <c r="BN484" s="282"/>
      <c r="BO484" s="281"/>
    </row>
    <row r="485" spans="2:67" s="255" customFormat="1" ht="15" customHeight="1">
      <c r="B485" s="1255" t="s">
        <v>283</v>
      </c>
      <c r="C485" s="243" t="s">
        <v>492</v>
      </c>
      <c r="D485" s="402"/>
      <c r="E485" s="481">
        <v>126658955692.94901</v>
      </c>
      <c r="F485" s="281">
        <v>4.1930748961031402E-3</v>
      </c>
      <c r="G485" s="281">
        <v>-4.21509201935E-4</v>
      </c>
      <c r="H485" s="909">
        <v>-3.0773380610747401E-3</v>
      </c>
      <c r="I485" s="909"/>
      <c r="J485" s="909">
        <v>-3.0773380610747401E-3</v>
      </c>
      <c r="K485" s="281">
        <v>6.5507366578155127E-3</v>
      </c>
      <c r="L485" s="281"/>
      <c r="M485" s="281">
        <v>3.0887573179849599E-2</v>
      </c>
      <c r="N485" s="281">
        <v>3.0466063977915299E-2</v>
      </c>
      <c r="O485" s="281">
        <v>-6.6688276613285441E-2</v>
      </c>
      <c r="P485" s="281">
        <v>-9.0554155655623705E-2</v>
      </c>
      <c r="Q485" s="281"/>
      <c r="R485" s="281">
        <v>1.6821871476528451E-2</v>
      </c>
      <c r="S485" s="281"/>
      <c r="T485" s="281">
        <v>8.4164239545185243E-3</v>
      </c>
      <c r="U485" s="281">
        <v>3.6038756779707289E-3</v>
      </c>
      <c r="V485" s="281">
        <v>2.8842171109017701E-2</v>
      </c>
      <c r="W485" s="281">
        <v>-3.1245920568690799E-2</v>
      </c>
      <c r="X485" s="281"/>
      <c r="Y485" s="281"/>
      <c r="Z485" s="281"/>
      <c r="AA485" s="281"/>
      <c r="AB485" s="281"/>
      <c r="AC485" s="281"/>
      <c r="AD485" s="281"/>
      <c r="AE485" s="281">
        <v>3.2420281442905E-2</v>
      </c>
      <c r="AF485" s="281">
        <v>1.7155889193462399E-2</v>
      </c>
      <c r="AG485" s="281"/>
      <c r="AH485" s="282"/>
      <c r="AI485" s="281">
        <v>1.8330250067676301E-2</v>
      </c>
      <c r="AJ485" s="482"/>
      <c r="AK485" s="484"/>
      <c r="AL485" s="281"/>
      <c r="AM485" s="281"/>
      <c r="AN485" s="281"/>
      <c r="AO485" s="281"/>
      <c r="AP485" s="281"/>
      <c r="AQ485" s="281"/>
      <c r="AR485" s="281"/>
      <c r="AS485" s="281"/>
      <c r="AT485" s="281"/>
      <c r="AU485" s="281"/>
      <c r="AV485" s="281"/>
      <c r="AW485" s="281"/>
      <c r="AX485" s="281"/>
      <c r="AY485" s="281"/>
      <c r="AZ485" s="281"/>
      <c r="BA485" s="281"/>
      <c r="BB485" s="281"/>
      <c r="BC485" s="281"/>
      <c r="BD485" s="281"/>
      <c r="BE485" s="281"/>
      <c r="BF485" s="281"/>
      <c r="BG485" s="281"/>
      <c r="BH485" s="281"/>
      <c r="BI485" s="281"/>
      <c r="BJ485" s="281"/>
      <c r="BK485" s="281"/>
      <c r="BL485" s="281"/>
      <c r="BM485" s="281"/>
      <c r="BN485" s="282"/>
      <c r="BO485" s="281"/>
    </row>
    <row r="486" spans="2:67" s="255" customFormat="1" ht="15" customHeight="1">
      <c r="B486" s="1255" t="s">
        <v>283</v>
      </c>
      <c r="C486" s="243" t="s">
        <v>493</v>
      </c>
      <c r="D486" s="402"/>
      <c r="E486" s="481">
        <v>144523571018.82001</v>
      </c>
      <c r="F486" s="281">
        <v>8.1390858507401197E-3</v>
      </c>
      <c r="G486" s="281">
        <v>-1.16804813982868E-3</v>
      </c>
      <c r="H486" s="909">
        <v>-3.4933944889081101E-3</v>
      </c>
      <c r="I486" s="909"/>
      <c r="J486" s="909">
        <v>-3.4933944889081101E-3</v>
      </c>
      <c r="K486" s="281">
        <v>3.9966893261004933E-3</v>
      </c>
      <c r="L486" s="281"/>
      <c r="M486" s="281">
        <v>3.0815616676728601E-2</v>
      </c>
      <c r="N486" s="281">
        <v>2.9647568536899999E-2</v>
      </c>
      <c r="O486" s="281">
        <v>-6.3372181946983033E-2</v>
      </c>
      <c r="P486" s="281">
        <v>-8.7837512290588393E-2</v>
      </c>
      <c r="Q486" s="281"/>
      <c r="R486" s="281">
        <v>1.6397997313520766E-2</v>
      </c>
      <c r="S486" s="281"/>
      <c r="T486" s="281">
        <v>8.085088702915879E-3</v>
      </c>
      <c r="U486" s="281">
        <v>3.7802357161193182E-3</v>
      </c>
      <c r="V486" s="281">
        <v>2.8263321732555899E-2</v>
      </c>
      <c r="W486" s="281">
        <v>-2.9926622021132401E-2</v>
      </c>
      <c r="X486" s="281"/>
      <c r="Y486" s="281"/>
      <c r="Z486" s="281"/>
      <c r="AA486" s="281"/>
      <c r="AB486" s="281"/>
      <c r="AC486" s="281"/>
      <c r="AD486" s="281"/>
      <c r="AE486" s="281">
        <v>2.8244088624901499E-2</v>
      </c>
      <c r="AF486" s="281">
        <v>1.6218799427830999E-2</v>
      </c>
      <c r="AG486" s="281"/>
      <c r="AH486" s="282"/>
      <c r="AI486" s="281">
        <v>1.4536266031600201E-2</v>
      </c>
      <c r="AJ486" s="482"/>
      <c r="AK486" s="484"/>
      <c r="AL486" s="281"/>
      <c r="AM486" s="281"/>
      <c r="AN486" s="281"/>
      <c r="AO486" s="281"/>
      <c r="AP486" s="281"/>
      <c r="AQ486" s="281"/>
      <c r="AR486" s="281"/>
      <c r="AS486" s="281"/>
      <c r="AT486" s="281"/>
      <c r="AU486" s="281"/>
      <c r="AV486" s="281"/>
      <c r="AW486" s="281"/>
      <c r="AX486" s="281"/>
      <c r="AY486" s="281"/>
      <c r="AZ486" s="281"/>
      <c r="BA486" s="281"/>
      <c r="BB486" s="281"/>
      <c r="BC486" s="281"/>
      <c r="BD486" s="281"/>
      <c r="BE486" s="281"/>
      <c r="BF486" s="281"/>
      <c r="BG486" s="281"/>
      <c r="BH486" s="281"/>
      <c r="BI486" s="281"/>
      <c r="BJ486" s="281"/>
      <c r="BK486" s="281"/>
      <c r="BL486" s="281"/>
      <c r="BM486" s="281"/>
      <c r="BN486" s="282"/>
      <c r="BO486" s="281"/>
    </row>
    <row r="487" spans="2:67" s="255" customFormat="1" ht="15" customHeight="1">
      <c r="B487" s="1255" t="s">
        <v>283</v>
      </c>
      <c r="C487" s="243" t="s">
        <v>494</v>
      </c>
      <c r="D487" s="402"/>
      <c r="E487" s="481">
        <v>167079093853.823</v>
      </c>
      <c r="F487" s="281">
        <v>7.7746019456235004E-3</v>
      </c>
      <c r="G487" s="281">
        <v>-9.9043260978316609E-4</v>
      </c>
      <c r="H487" s="909">
        <v>-3.6578544919285598E-3</v>
      </c>
      <c r="I487" s="909"/>
      <c r="J487" s="909">
        <v>-3.6578544919285598E-3</v>
      </c>
      <c r="K487" s="281">
        <v>3.0512812761061448E-3</v>
      </c>
      <c r="L487" s="281"/>
      <c r="M487" s="281">
        <v>2.5669857152827699E-2</v>
      </c>
      <c r="N487" s="281">
        <v>2.4679424543044601E-2</v>
      </c>
      <c r="O487" s="281">
        <v>-6.2545063867674222E-2</v>
      </c>
      <c r="P487" s="281">
        <v>-8.90628772068741E-2</v>
      </c>
      <c r="Q487" s="281"/>
      <c r="R487" s="281">
        <v>1.4561810885564835E-2</v>
      </c>
      <c r="S487" s="281"/>
      <c r="T487" s="281">
        <v>7.2825886715816206E-3</v>
      </c>
      <c r="U487" s="281">
        <v>3.5053914198431551E-3</v>
      </c>
      <c r="V487" s="281">
        <v>2.5349790976989601E-2</v>
      </c>
      <c r="W487" s="281">
        <v>-3.9033661686839999E-2</v>
      </c>
      <c r="X487" s="281"/>
      <c r="Y487" s="281"/>
      <c r="Z487" s="281"/>
      <c r="AA487" s="281"/>
      <c r="AB487" s="281"/>
      <c r="AC487" s="281"/>
      <c r="AD487" s="281"/>
      <c r="AE487" s="281">
        <v>2.3904567340619999E-2</v>
      </c>
      <c r="AF487" s="281">
        <v>1.3971971587703099E-2</v>
      </c>
      <c r="AG487" s="281"/>
      <c r="AH487" s="282"/>
      <c r="AI487" s="281">
        <v>-1.15712275851676E-3</v>
      </c>
      <c r="AJ487" s="482"/>
      <c r="AK487" s="484"/>
      <c r="AL487" s="281"/>
      <c r="AM487" s="281"/>
      <c r="AN487" s="281"/>
      <c r="AO487" s="281"/>
      <c r="AP487" s="281"/>
      <c r="AQ487" s="281"/>
      <c r="AR487" s="281"/>
      <c r="AS487" s="281"/>
      <c r="AT487" s="281"/>
      <c r="AU487" s="281"/>
      <c r="AV487" s="281"/>
      <c r="AW487" s="281"/>
      <c r="AX487" s="281"/>
      <c r="AY487" s="281"/>
      <c r="AZ487" s="281"/>
      <c r="BA487" s="281"/>
      <c r="BB487" s="281"/>
      <c r="BC487" s="281"/>
      <c r="BD487" s="281"/>
      <c r="BE487" s="281"/>
      <c r="BF487" s="281"/>
      <c r="BG487" s="281"/>
      <c r="BH487" s="281"/>
      <c r="BI487" s="281"/>
      <c r="BJ487" s="281"/>
      <c r="BK487" s="281"/>
      <c r="BL487" s="281"/>
      <c r="BM487" s="281"/>
      <c r="BN487" s="282"/>
      <c r="BO487" s="281"/>
    </row>
    <row r="488" spans="2:67" s="255" customFormat="1" ht="15" customHeight="1">
      <c r="B488" s="1255" t="s">
        <v>283</v>
      </c>
      <c r="C488" s="243" t="s">
        <v>495</v>
      </c>
      <c r="D488" s="402"/>
      <c r="E488" s="481">
        <v>198625978255.327</v>
      </c>
      <c r="F488" s="281">
        <v>1.2970668003978499E-2</v>
      </c>
      <c r="G488" s="281">
        <v>-1.4167879795773299E-3</v>
      </c>
      <c r="H488" s="909">
        <v>-1.04574847340758E-2</v>
      </c>
      <c r="I488" s="909"/>
      <c r="J488" s="909">
        <v>-1.04574847340758E-2</v>
      </c>
      <c r="K488" s="281">
        <v>1.4588481259694063E-3</v>
      </c>
      <c r="L488" s="281"/>
      <c r="M488" s="281">
        <v>2.0796273744722898E-2</v>
      </c>
      <c r="N488" s="281">
        <v>1.9379485765145501E-2</v>
      </c>
      <c r="O488" s="281">
        <v>-5.7673735253109135E-2</v>
      </c>
      <c r="P488" s="281">
        <v>-8.5946300239766293E-2</v>
      </c>
      <c r="Q488" s="281"/>
      <c r="R488" s="281">
        <v>1.355882722022723E-2</v>
      </c>
      <c r="S488" s="281"/>
      <c r="T488" s="281">
        <v>5.8964166859486111E-3</v>
      </c>
      <c r="U488" s="281">
        <v>3.359320234412282E-3</v>
      </c>
      <c r="V488" s="281">
        <v>2.2814564140588099E-2</v>
      </c>
      <c r="W488" s="281">
        <v>-4.3752250334032301E-2</v>
      </c>
      <c r="X488" s="281"/>
      <c r="Y488" s="281"/>
      <c r="Z488" s="281"/>
      <c r="AA488" s="281"/>
      <c r="AB488" s="281"/>
      <c r="AC488" s="281"/>
      <c r="AD488" s="281"/>
      <c r="AE488" s="281">
        <v>2.1705850690588099E-2</v>
      </c>
      <c r="AF488" s="281">
        <v>1.11916540852641E-2</v>
      </c>
      <c r="AG488" s="281"/>
      <c r="AH488" s="282"/>
      <c r="AI488" s="281">
        <v>-1.0854745558180201E-2</v>
      </c>
      <c r="AJ488" s="482"/>
      <c r="AK488" s="484"/>
      <c r="AL488" s="281"/>
      <c r="AM488" s="281"/>
      <c r="AN488" s="281"/>
      <c r="AO488" s="281"/>
      <c r="AP488" s="281"/>
      <c r="AQ488" s="281"/>
      <c r="AR488" s="281"/>
      <c r="AS488" s="281"/>
      <c r="AT488" s="281"/>
      <c r="AU488" s="281"/>
      <c r="AV488" s="281"/>
      <c r="AW488" s="281"/>
      <c r="AX488" s="281"/>
      <c r="AY488" s="281"/>
      <c r="AZ488" s="281"/>
      <c r="BA488" s="281"/>
      <c r="BB488" s="281"/>
      <c r="BC488" s="281"/>
      <c r="BD488" s="281"/>
      <c r="BE488" s="281"/>
      <c r="BF488" s="281"/>
      <c r="BG488" s="281"/>
      <c r="BH488" s="281"/>
      <c r="BI488" s="281"/>
      <c r="BJ488" s="281"/>
      <c r="BK488" s="281"/>
      <c r="BL488" s="281"/>
      <c r="BM488" s="281"/>
      <c r="BN488" s="282"/>
      <c r="BO488" s="281"/>
    </row>
    <row r="489" spans="2:67" s="255" customFormat="1" ht="15" customHeight="1">
      <c r="B489" s="1255" t="s">
        <v>283</v>
      </c>
      <c r="C489" s="243" t="s">
        <v>496</v>
      </c>
      <c r="D489" s="402"/>
      <c r="E489" s="481">
        <v>251374461152.884</v>
      </c>
      <c r="F489" s="281">
        <v>1.0451001633952101E-2</v>
      </c>
      <c r="G489" s="281">
        <v>-2.3186316447478001E-3</v>
      </c>
      <c r="H489" s="909">
        <v>-7.04512661926177E-3</v>
      </c>
      <c r="I489" s="909"/>
      <c r="J489" s="909">
        <v>-7.04512661926177E-3</v>
      </c>
      <c r="K489" s="281">
        <v>8.7637993153045167E-4</v>
      </c>
      <c r="L489" s="281"/>
      <c r="M489" s="281">
        <v>1.84635785714569E-2</v>
      </c>
      <c r="N489" s="281">
        <v>1.6144946926709002E-2</v>
      </c>
      <c r="O489" s="281">
        <v>-5.322693632392074E-2</v>
      </c>
      <c r="P489" s="281">
        <v>-8.45935283202464E-2</v>
      </c>
      <c r="Q489" s="281"/>
      <c r="R489" s="281">
        <v>1.1351774844693246E-2</v>
      </c>
      <c r="S489" s="281"/>
      <c r="T489" s="281">
        <v>4.2630187328909575E-3</v>
      </c>
      <c r="U489" s="281">
        <v>2.9899097398432203E-3</v>
      </c>
      <c r="V489" s="281">
        <v>1.8604703317427401E-2</v>
      </c>
      <c r="W489" s="281">
        <v>-4.9843878076109897E-2</v>
      </c>
      <c r="X489" s="281"/>
      <c r="Y489" s="281"/>
      <c r="Z489" s="281"/>
      <c r="AA489" s="281"/>
      <c r="AB489" s="281"/>
      <c r="AC489" s="281"/>
      <c r="AD489" s="281"/>
      <c r="AE489" s="281">
        <v>1.73081624839285E-2</v>
      </c>
      <c r="AF489" s="281">
        <v>8.9922831849185703E-3</v>
      </c>
      <c r="AG489" s="281"/>
      <c r="AH489" s="282"/>
      <c r="AI489" s="281">
        <v>-2.3543432407263001E-2</v>
      </c>
      <c r="AJ489" s="482"/>
      <c r="AK489" s="484"/>
      <c r="AL489" s="281"/>
      <c r="AM489" s="281"/>
      <c r="AN489" s="281"/>
      <c r="AO489" s="281"/>
      <c r="AP489" s="281"/>
      <c r="AQ489" s="281"/>
      <c r="AR489" s="281"/>
      <c r="AS489" s="281"/>
      <c r="AT489" s="281"/>
      <c r="AU489" s="281"/>
      <c r="AV489" s="281"/>
      <c r="AW489" s="281"/>
      <c r="AX489" s="281"/>
      <c r="AY489" s="281"/>
      <c r="AZ489" s="281"/>
      <c r="BA489" s="281"/>
      <c r="BB489" s="281"/>
      <c r="BC489" s="281"/>
      <c r="BD489" s="281"/>
      <c r="BE489" s="281"/>
      <c r="BF489" s="281"/>
      <c r="BG489" s="281"/>
      <c r="BH489" s="281"/>
      <c r="BI489" s="281"/>
      <c r="BJ489" s="281"/>
      <c r="BK489" s="281"/>
      <c r="BL489" s="281"/>
      <c r="BM489" s="281"/>
      <c r="BN489" s="282"/>
      <c r="BO489" s="281"/>
    </row>
    <row r="490" spans="2:67" s="255" customFormat="1" ht="15" customHeight="1">
      <c r="B490" s="1255" t="s">
        <v>283</v>
      </c>
      <c r="C490" s="243" t="s">
        <v>497</v>
      </c>
      <c r="D490" s="402"/>
      <c r="E490" s="481">
        <v>479621397115.53497</v>
      </c>
      <c r="F490" s="281">
        <v>1.19088248699388E-2</v>
      </c>
      <c r="G490" s="281">
        <v>-1.5306018322741E-2</v>
      </c>
      <c r="H490" s="909">
        <v>-7.2130840115902E-3</v>
      </c>
      <c r="I490" s="909"/>
      <c r="J490" s="909">
        <v>-7.2130840115902E-3</v>
      </c>
      <c r="K490" s="281">
        <v>1.9827071397721102E-4</v>
      </c>
      <c r="L490" s="281"/>
      <c r="M490" s="281">
        <v>1.54043629123499E-2</v>
      </c>
      <c r="N490" s="281">
        <v>9.8344589609000694E-5</v>
      </c>
      <c r="O490" s="281">
        <v>-4.18428462290533E-2</v>
      </c>
      <c r="P490" s="281">
        <v>-6.90188581726182E-2</v>
      </c>
      <c r="Q490" s="281"/>
      <c r="R490" s="281">
        <v>6.1335887942451789E-3</v>
      </c>
      <c r="S490" s="281"/>
      <c r="T490" s="281">
        <v>1.6256069700888666E-3</v>
      </c>
      <c r="U490" s="281">
        <v>1.9898420860458813E-3</v>
      </c>
      <c r="V490" s="281">
        <v>9.74903785037993E-3</v>
      </c>
      <c r="W490" s="281">
        <v>-5.9171475732629403E-2</v>
      </c>
      <c r="X490" s="281"/>
      <c r="Y490" s="281"/>
      <c r="Z490" s="281"/>
      <c r="AA490" s="281"/>
      <c r="AB490" s="281"/>
      <c r="AC490" s="281"/>
      <c r="AD490" s="281"/>
      <c r="AE490" s="281">
        <v>9.0265308540108599E-3</v>
      </c>
      <c r="AF490" s="281">
        <v>4.8103112703625902E-3</v>
      </c>
      <c r="AG490" s="281"/>
      <c r="AH490" s="282"/>
      <c r="AI490" s="281">
        <v>-4.5334633608256E-2</v>
      </c>
      <c r="AJ490" s="482"/>
      <c r="AK490" s="484"/>
      <c r="AL490" s="281"/>
      <c r="AM490" s="281"/>
      <c r="AN490" s="281"/>
      <c r="AO490" s="281"/>
      <c r="AP490" s="281"/>
      <c r="AQ490" s="281"/>
      <c r="AR490" s="281"/>
      <c r="AS490" s="281"/>
      <c r="AT490" s="281"/>
      <c r="AU490" s="281"/>
      <c r="AV490" s="281"/>
      <c r="AW490" s="281"/>
      <c r="AX490" s="281"/>
      <c r="AY490" s="281"/>
      <c r="AZ490" s="281"/>
      <c r="BA490" s="281"/>
      <c r="BB490" s="281"/>
      <c r="BC490" s="281"/>
      <c r="BD490" s="281"/>
      <c r="BE490" s="281"/>
      <c r="BF490" s="281"/>
      <c r="BG490" s="281"/>
      <c r="BH490" s="281"/>
      <c r="BI490" s="281"/>
      <c r="BJ490" s="281"/>
      <c r="BK490" s="281"/>
      <c r="BL490" s="281"/>
      <c r="BM490" s="281"/>
      <c r="BN490" s="282"/>
      <c r="BO490" s="281"/>
    </row>
    <row r="491" spans="2:67" s="255" customFormat="1" ht="15" customHeight="1">
      <c r="B491" s="1256" t="s">
        <v>283</v>
      </c>
      <c r="C491" s="453" t="s">
        <v>527</v>
      </c>
      <c r="D491" s="402"/>
      <c r="E491" s="474">
        <v>1709469225293.72</v>
      </c>
      <c r="F491" s="475">
        <v>9.3343933324272002E-3</v>
      </c>
      <c r="G491" s="475">
        <v>-5.0885244331711401E-3</v>
      </c>
      <c r="H491" s="910">
        <v>-5.5127507641899304E-3</v>
      </c>
      <c r="I491" s="910"/>
      <c r="J491" s="910">
        <v>-5.5127507641899304E-3</v>
      </c>
      <c r="K491" s="475">
        <v>4.5427404626505775E-3</v>
      </c>
      <c r="L491" s="475"/>
      <c r="M491" s="475">
        <v>3.4798883730695701E-2</v>
      </c>
      <c r="N491" s="475">
        <v>2.97103592975245E-2</v>
      </c>
      <c r="O491" s="475">
        <v>-5.8057298839814184E-2</v>
      </c>
      <c r="P491" s="475">
        <v>-8.3514048333330898E-2</v>
      </c>
      <c r="Q491" s="475"/>
      <c r="R491" s="475">
        <v>1.2957893102393281E-2</v>
      </c>
      <c r="S491" s="475"/>
      <c r="T491" s="475">
        <v>6.0975309652022943E-3</v>
      </c>
      <c r="U491" s="475">
        <v>3.2121417208326244E-3</v>
      </c>
      <c r="V491" s="475">
        <v>2.2267565788428201E-2</v>
      </c>
      <c r="W491" s="475">
        <v>-3.15361232473782E-2</v>
      </c>
      <c r="X491" s="475"/>
      <c r="Y491" s="475"/>
      <c r="Z491" s="475"/>
      <c r="AA491" s="475"/>
      <c r="AB491" s="475"/>
      <c r="AC491" s="475"/>
      <c r="AD491" s="475"/>
      <c r="AE491" s="475">
        <v>2.44219946342598E-2</v>
      </c>
      <c r="AF491" s="475">
        <v>1.3879196070664001E-2</v>
      </c>
      <c r="AG491" s="475"/>
      <c r="AH491" s="475"/>
      <c r="AI491" s="475">
        <v>6.7650674575454603E-3</v>
      </c>
      <c r="AJ491" s="482"/>
      <c r="AK491" s="485"/>
      <c r="AL491" s="475"/>
      <c r="AM491" s="475"/>
      <c r="AN491" s="475"/>
      <c r="AO491" s="475"/>
      <c r="AP491" s="475"/>
      <c r="AQ491" s="475"/>
      <c r="AR491" s="475"/>
      <c r="AS491" s="475"/>
      <c r="AT491" s="475"/>
      <c r="AU491" s="475"/>
      <c r="AV491" s="475"/>
      <c r="AW491" s="475"/>
      <c r="AX491" s="475"/>
      <c r="AY491" s="475"/>
      <c r="AZ491" s="475"/>
      <c r="BA491" s="475"/>
      <c r="BB491" s="475"/>
      <c r="BC491" s="475"/>
      <c r="BD491" s="475"/>
      <c r="BE491" s="475"/>
      <c r="BF491" s="475"/>
      <c r="BG491" s="475"/>
      <c r="BH491" s="475"/>
      <c r="BI491" s="475"/>
      <c r="BJ491" s="475"/>
      <c r="BK491" s="475"/>
      <c r="BL491" s="475"/>
      <c r="BM491" s="477"/>
      <c r="BN491" s="477"/>
      <c r="BO491" s="475"/>
    </row>
    <row r="492" spans="2:67" s="255" customFormat="1" ht="15" customHeight="1">
      <c r="B492" s="1254" t="s">
        <v>35</v>
      </c>
      <c r="C492" s="243" t="s">
        <v>488</v>
      </c>
      <c r="D492" s="402"/>
      <c r="E492" s="481">
        <v>831020854132.43005</v>
      </c>
      <c r="F492" s="281">
        <v>0</v>
      </c>
      <c r="G492" s="281">
        <v>-2.5827208579765998E-4</v>
      </c>
      <c r="H492" s="909">
        <v>-8.5774767298850202E-4</v>
      </c>
      <c r="I492" s="909">
        <v>-2.1939127309216887E-4</v>
      </c>
      <c r="J492" s="909">
        <v>-1.0771389460806709E-3</v>
      </c>
      <c r="K492" s="281">
        <v>2.1250950803242451E-3</v>
      </c>
      <c r="L492" s="281"/>
      <c r="M492" s="281">
        <v>8.8888783151101006E-3</v>
      </c>
      <c r="N492" s="281">
        <v>8.6306062293124396E-3</v>
      </c>
      <c r="O492" s="281">
        <v>-4.1634333383502226E-2</v>
      </c>
      <c r="P492" s="281">
        <v>-9.2207561630764795E-2</v>
      </c>
      <c r="Q492" s="281"/>
      <c r="R492" s="281">
        <v>8.1789364143750412E-4</v>
      </c>
      <c r="S492" s="281"/>
      <c r="T492" s="281">
        <v>4.5279260940023847E-3</v>
      </c>
      <c r="U492" s="281"/>
      <c r="V492" s="281">
        <v>5.3458197354398903E-3</v>
      </c>
      <c r="W492" s="281">
        <v>-7.8231135666012502E-2</v>
      </c>
      <c r="X492" s="281">
        <v>1.365947831285326E-2</v>
      </c>
      <c r="Y492" s="281">
        <v>8.6060871057556915E-2</v>
      </c>
      <c r="Z492" s="281">
        <v>2.5210385899411217E-2</v>
      </c>
      <c r="AA492" s="281"/>
      <c r="AB492" s="281"/>
      <c r="AC492" s="281">
        <v>0</v>
      </c>
      <c r="AD492" s="281">
        <v>0</v>
      </c>
      <c r="AE492" s="281">
        <v>0.124930735269822</v>
      </c>
      <c r="AF492" s="281">
        <v>4.4780978284528497E-2</v>
      </c>
      <c r="AG492" s="282"/>
      <c r="AH492" s="282"/>
      <c r="AI492" s="281">
        <v>9.1480577888337397E-2</v>
      </c>
      <c r="AJ492" s="482"/>
      <c r="AK492" s="484"/>
      <c r="AL492" s="281"/>
      <c r="AM492" s="281"/>
      <c r="AN492" s="281"/>
      <c r="AO492" s="281"/>
      <c r="AP492" s="281"/>
      <c r="AQ492" s="281"/>
      <c r="AR492" s="281"/>
      <c r="AS492" s="281"/>
      <c r="AT492" s="281"/>
      <c r="AU492" s="281"/>
      <c r="AV492" s="281"/>
      <c r="AW492" s="281"/>
      <c r="AX492" s="281"/>
      <c r="AY492" s="281"/>
      <c r="AZ492" s="281"/>
      <c r="BA492" s="281"/>
      <c r="BB492" s="281"/>
      <c r="BC492" s="281"/>
      <c r="BD492" s="281"/>
      <c r="BE492" s="281"/>
      <c r="BF492" s="281"/>
      <c r="BG492" s="281"/>
      <c r="BH492" s="281"/>
      <c r="BI492" s="281"/>
      <c r="BJ492" s="281"/>
      <c r="BK492" s="281"/>
      <c r="BL492" s="281"/>
      <c r="BM492" s="282"/>
      <c r="BN492" s="282"/>
      <c r="BO492" s="281"/>
    </row>
    <row r="493" spans="2:67" s="255" customFormat="1" ht="15" customHeight="1">
      <c r="B493" s="1255" t="s">
        <v>35</v>
      </c>
      <c r="C493" s="243" t="s">
        <v>489</v>
      </c>
      <c r="D493" s="402"/>
      <c r="E493" s="481">
        <v>1148824430727.3999</v>
      </c>
      <c r="F493" s="281">
        <v>0</v>
      </c>
      <c r="G493" s="281">
        <v>-2.9389626890109901E-4</v>
      </c>
      <c r="H493" s="909">
        <v>-8.3481956716711101E-4</v>
      </c>
      <c r="I493" s="909">
        <v>-2.1843185433720504E-4</v>
      </c>
      <c r="J493" s="909">
        <v>-1.0532514215043161E-3</v>
      </c>
      <c r="K493" s="281">
        <v>2.5824370476030842E-3</v>
      </c>
      <c r="L493" s="281"/>
      <c r="M493" s="281">
        <v>8.7161949607336801E-3</v>
      </c>
      <c r="N493" s="281">
        <v>8.4222986918329693E-3</v>
      </c>
      <c r="O493" s="281">
        <v>-4.6701400725929119E-2</v>
      </c>
      <c r="P493" s="281">
        <v>-9.8171028312894107E-2</v>
      </c>
      <c r="Q493" s="281"/>
      <c r="R493" s="281">
        <v>6.8695712559238814E-4</v>
      </c>
      <c r="S493" s="281"/>
      <c r="T493" s="281">
        <v>3.5147984546208093E-3</v>
      </c>
      <c r="U493" s="281"/>
      <c r="V493" s="281">
        <v>4.2017555802131897E-3</v>
      </c>
      <c r="W493" s="281">
        <v>-8.5546974040848101E-2</v>
      </c>
      <c r="X493" s="281">
        <v>9.6660886328241383E-3</v>
      </c>
      <c r="Y493" s="281">
        <v>6.5571575297372411E-2</v>
      </c>
      <c r="Z493" s="281">
        <v>1.9172438648075274E-2</v>
      </c>
      <c r="AA493" s="281"/>
      <c r="AB493" s="281"/>
      <c r="AC493" s="281">
        <v>5.4996662741084586E-4</v>
      </c>
      <c r="AD493" s="281">
        <v>9.4455239699699784E-3</v>
      </c>
      <c r="AE493" s="281">
        <v>0.104405593175653</v>
      </c>
      <c r="AF493" s="281">
        <v>3.4690747776630802E-2</v>
      </c>
      <c r="AG493" s="282"/>
      <c r="AH493" s="282"/>
      <c r="AI493" s="281">
        <v>5.3549366911435997E-2</v>
      </c>
      <c r="AJ493" s="482"/>
      <c r="AK493" s="484"/>
      <c r="AL493" s="281"/>
      <c r="AM493" s="281"/>
      <c r="AN493" s="281"/>
      <c r="AO493" s="281"/>
      <c r="AP493" s="281"/>
      <c r="AQ493" s="281"/>
      <c r="AR493" s="281"/>
      <c r="AS493" s="281"/>
      <c r="AT493" s="281"/>
      <c r="AU493" s="281"/>
      <c r="AV493" s="281"/>
      <c r="AW493" s="281"/>
      <c r="AX493" s="281"/>
      <c r="AY493" s="281"/>
      <c r="AZ493" s="281"/>
      <c r="BA493" s="281"/>
      <c r="BB493" s="281"/>
      <c r="BC493" s="281"/>
      <c r="BD493" s="281"/>
      <c r="BE493" s="281"/>
      <c r="BF493" s="281"/>
      <c r="BG493" s="281"/>
      <c r="BH493" s="281"/>
      <c r="BI493" s="281"/>
      <c r="BJ493" s="281"/>
      <c r="BK493" s="281"/>
      <c r="BL493" s="281"/>
      <c r="BM493" s="282"/>
      <c r="BN493" s="282"/>
      <c r="BO493" s="281"/>
    </row>
    <row r="494" spans="2:67" s="255" customFormat="1" ht="15" customHeight="1">
      <c r="B494" s="1255" t="s">
        <v>35</v>
      </c>
      <c r="C494" s="243" t="s">
        <v>490</v>
      </c>
      <c r="D494" s="402"/>
      <c r="E494" s="481">
        <v>1382548155438.96</v>
      </c>
      <c r="F494" s="281">
        <v>7.6737855225197395E-4</v>
      </c>
      <c r="G494" s="281">
        <v>-6.8399719179432304E-4</v>
      </c>
      <c r="H494" s="909">
        <v>-1.1267137383536999E-3</v>
      </c>
      <c r="I494" s="909">
        <v>-3.3801422949075629E-4</v>
      </c>
      <c r="J494" s="909">
        <v>-1.4647279678444561E-3</v>
      </c>
      <c r="K494" s="281">
        <v>2.1094211874350638E-3</v>
      </c>
      <c r="L494" s="281"/>
      <c r="M494" s="281">
        <v>7.3388990782932203E-3</v>
      </c>
      <c r="N494" s="281">
        <v>6.6549018864985304E-3</v>
      </c>
      <c r="O494" s="281">
        <v>-4.639023907236877E-2</v>
      </c>
      <c r="P494" s="281">
        <v>-9.7093935318328398E-2</v>
      </c>
      <c r="Q494" s="281"/>
      <c r="R494" s="281">
        <v>1.7205309394145232E-3</v>
      </c>
      <c r="S494" s="281"/>
      <c r="T494" s="281">
        <v>2.5390751867832417E-3</v>
      </c>
      <c r="U494" s="281"/>
      <c r="V494" s="281">
        <v>4.2596061261977597E-3</v>
      </c>
      <c r="W494" s="281">
        <v>-8.6179427305631398E-2</v>
      </c>
      <c r="X494" s="281">
        <v>8.9774230116896163E-3</v>
      </c>
      <c r="Y494" s="281">
        <v>5.4049308998190514E-2</v>
      </c>
      <c r="Z494" s="281">
        <v>1.879312246053225E-2</v>
      </c>
      <c r="AA494" s="281"/>
      <c r="AB494" s="281"/>
      <c r="AC494" s="281">
        <v>2.353876425390671E-3</v>
      </c>
      <c r="AD494" s="281">
        <v>2.3697634322702547E-3</v>
      </c>
      <c r="AE494" s="281">
        <v>8.6543494328073206E-2</v>
      </c>
      <c r="AF494" s="281">
        <v>3.5598615366706499E-2</v>
      </c>
      <c r="AG494" s="282"/>
      <c r="AH494" s="282"/>
      <c r="AI494" s="281">
        <v>3.5962682389148799E-2</v>
      </c>
      <c r="AJ494" s="482"/>
      <c r="AK494" s="484"/>
      <c r="AL494" s="281"/>
      <c r="AM494" s="281"/>
      <c r="AN494" s="281"/>
      <c r="AO494" s="281"/>
      <c r="AP494" s="281"/>
      <c r="AQ494" s="281"/>
      <c r="AR494" s="281"/>
      <c r="AS494" s="281"/>
      <c r="AT494" s="281"/>
      <c r="AU494" s="281"/>
      <c r="AV494" s="281"/>
      <c r="AW494" s="281"/>
      <c r="AX494" s="281"/>
      <c r="AY494" s="281"/>
      <c r="AZ494" s="281"/>
      <c r="BA494" s="281"/>
      <c r="BB494" s="281"/>
      <c r="BC494" s="281"/>
      <c r="BD494" s="281"/>
      <c r="BE494" s="281"/>
      <c r="BF494" s="281"/>
      <c r="BG494" s="281"/>
      <c r="BH494" s="281"/>
      <c r="BI494" s="281"/>
      <c r="BJ494" s="281"/>
      <c r="BK494" s="281"/>
      <c r="BL494" s="281"/>
      <c r="BM494" s="282"/>
      <c r="BN494" s="282"/>
      <c r="BO494" s="281"/>
    </row>
    <row r="495" spans="2:67" s="255" customFormat="1" ht="15" customHeight="1">
      <c r="B495" s="1255" t="s">
        <v>35</v>
      </c>
      <c r="C495" s="243" t="s">
        <v>491</v>
      </c>
      <c r="D495" s="402"/>
      <c r="E495" s="481">
        <v>1623019593915.9299</v>
      </c>
      <c r="F495" s="281">
        <v>4.4931622477602101E-3</v>
      </c>
      <c r="G495" s="281">
        <v>-2.1058240933062998E-3</v>
      </c>
      <c r="H495" s="909">
        <v>-3.3636032508163301E-3</v>
      </c>
      <c r="I495" s="909">
        <v>-9.7761673449865889E-4</v>
      </c>
      <c r="J495" s="909">
        <v>-4.3412199853149888E-3</v>
      </c>
      <c r="K495" s="281">
        <v>1.430749634198686E-3</v>
      </c>
      <c r="L495" s="281"/>
      <c r="M495" s="281">
        <v>6.2266360192944096E-3</v>
      </c>
      <c r="N495" s="281">
        <v>4.1208119259879003E-3</v>
      </c>
      <c r="O495" s="281">
        <v>-5.1363442772900905E-2</v>
      </c>
      <c r="P495" s="281">
        <v>-0.10436033194201499</v>
      </c>
      <c r="Q495" s="281"/>
      <c r="R495" s="281">
        <v>2.1968439796115052E-3</v>
      </c>
      <c r="S495" s="281"/>
      <c r="T495" s="281">
        <v>2.9930634498153102E-3</v>
      </c>
      <c r="U495" s="281"/>
      <c r="V495" s="281">
        <v>5.1899074294268202E-3</v>
      </c>
      <c r="W495" s="281">
        <v>-9.5049612586599497E-2</v>
      </c>
      <c r="X495" s="281">
        <v>8.0150797322832163E-3</v>
      </c>
      <c r="Y495" s="281">
        <v>4.4477433458383273E-2</v>
      </c>
      <c r="Z495" s="281">
        <v>1.9184612168804925E-2</v>
      </c>
      <c r="AA495" s="281"/>
      <c r="AB495" s="281"/>
      <c r="AC495" s="281">
        <v>6.7093498655175694E-4</v>
      </c>
      <c r="AD495" s="281">
        <v>1.0820351761050721E-2</v>
      </c>
      <c r="AE495" s="281">
        <v>8.3168412107074097E-2</v>
      </c>
      <c r="AF495" s="281">
        <v>2.9939730894507601E-2</v>
      </c>
      <c r="AG495" s="282"/>
      <c r="AH495" s="282"/>
      <c r="AI495" s="281">
        <v>1.8058530414981601E-2</v>
      </c>
      <c r="AJ495" s="482"/>
      <c r="AK495" s="484"/>
      <c r="AL495" s="281"/>
      <c r="AM495" s="281"/>
      <c r="AN495" s="281"/>
      <c r="AO495" s="281"/>
      <c r="AP495" s="281"/>
      <c r="AQ495" s="281"/>
      <c r="AR495" s="281"/>
      <c r="AS495" s="281"/>
      <c r="AT495" s="281"/>
      <c r="AU495" s="281"/>
      <c r="AV495" s="281"/>
      <c r="AW495" s="281"/>
      <c r="AX495" s="281"/>
      <c r="AY495" s="281"/>
      <c r="AZ495" s="281"/>
      <c r="BA495" s="281"/>
      <c r="BB495" s="281"/>
      <c r="BC495" s="281"/>
      <c r="BD495" s="281"/>
      <c r="BE495" s="281"/>
      <c r="BF495" s="281"/>
      <c r="BG495" s="281"/>
      <c r="BH495" s="281"/>
      <c r="BI495" s="281"/>
      <c r="BJ495" s="281"/>
      <c r="BK495" s="281"/>
      <c r="BL495" s="281"/>
      <c r="BM495" s="282"/>
      <c r="BN495" s="282"/>
      <c r="BO495" s="281"/>
    </row>
    <row r="496" spans="2:67" s="255" customFormat="1" ht="15" customHeight="1">
      <c r="B496" s="1255" t="s">
        <v>35</v>
      </c>
      <c r="C496" s="243" t="s">
        <v>492</v>
      </c>
      <c r="D496" s="402"/>
      <c r="E496" s="481">
        <v>1850068888361.28</v>
      </c>
      <c r="F496" s="281">
        <v>6.2953174393372401E-3</v>
      </c>
      <c r="G496" s="281">
        <v>-1.65500633571891E-3</v>
      </c>
      <c r="H496" s="909">
        <v>-2.7098596447189399E-3</v>
      </c>
      <c r="I496" s="909">
        <v>-6.6213096730414729E-4</v>
      </c>
      <c r="J496" s="909">
        <v>-3.3719906120230872E-3</v>
      </c>
      <c r="K496" s="281">
        <v>1.2228124164357724E-3</v>
      </c>
      <c r="L496" s="281"/>
      <c r="M496" s="281">
        <v>5.7772442320787399E-3</v>
      </c>
      <c r="N496" s="281">
        <v>4.12223789635968E-3</v>
      </c>
      <c r="O496" s="281">
        <v>-5.2826487034357855E-2</v>
      </c>
      <c r="P496" s="281">
        <v>-0.106501444803944</v>
      </c>
      <c r="Q496" s="281"/>
      <c r="R496" s="281">
        <v>2.6088435107450617E-3</v>
      </c>
      <c r="S496" s="281"/>
      <c r="T496" s="281">
        <v>2.4368420567303433E-3</v>
      </c>
      <c r="U496" s="281"/>
      <c r="V496" s="281">
        <v>5.0456855674754098E-3</v>
      </c>
      <c r="W496" s="281">
        <v>-9.7333521340109003E-2</v>
      </c>
      <c r="X496" s="281">
        <v>6.2965060190214358E-3</v>
      </c>
      <c r="Y496" s="281">
        <v>4.1745492133874171E-2</v>
      </c>
      <c r="Z496" s="281">
        <v>2.027165072520833E-2</v>
      </c>
      <c r="AA496" s="281"/>
      <c r="AB496" s="281"/>
      <c r="AC496" s="281">
        <v>1.892006050442607E-3</v>
      </c>
      <c r="AD496" s="281">
        <v>1.3528707370355608E-2</v>
      </c>
      <c r="AE496" s="281">
        <v>8.3734362298901993E-2</v>
      </c>
      <c r="AF496" s="281">
        <v>2.34591637435566E-2</v>
      </c>
      <c r="AG496" s="282"/>
      <c r="AH496" s="282"/>
      <c r="AI496" s="281">
        <v>9.8600047023498193E-3</v>
      </c>
      <c r="AJ496" s="482"/>
      <c r="AK496" s="484"/>
      <c r="AL496" s="281"/>
      <c r="AM496" s="281"/>
      <c r="AN496" s="281"/>
      <c r="AO496" s="281"/>
      <c r="AP496" s="281"/>
      <c r="AQ496" s="281"/>
      <c r="AR496" s="281"/>
      <c r="AS496" s="281"/>
      <c r="AT496" s="281"/>
      <c r="AU496" s="281"/>
      <c r="AV496" s="281"/>
      <c r="AW496" s="281"/>
      <c r="AX496" s="281"/>
      <c r="AY496" s="281"/>
      <c r="AZ496" s="281"/>
      <c r="BA496" s="281"/>
      <c r="BB496" s="281"/>
      <c r="BC496" s="281"/>
      <c r="BD496" s="281"/>
      <c r="BE496" s="281"/>
      <c r="BF496" s="281"/>
      <c r="BG496" s="281"/>
      <c r="BH496" s="281"/>
      <c r="BI496" s="281"/>
      <c r="BJ496" s="281"/>
      <c r="BK496" s="281"/>
      <c r="BL496" s="281"/>
      <c r="BM496" s="282"/>
      <c r="BN496" s="282"/>
      <c r="BO496" s="281"/>
    </row>
    <row r="497" spans="2:67" s="255" customFormat="1" ht="15" customHeight="1">
      <c r="B497" s="1255" t="s">
        <v>35</v>
      </c>
      <c r="C497" s="243" t="s">
        <v>493</v>
      </c>
      <c r="D497" s="402"/>
      <c r="E497" s="481">
        <v>2171504222757.8501</v>
      </c>
      <c r="F497" s="281">
        <v>4.2743459277096803E-4</v>
      </c>
      <c r="G497" s="281">
        <v>-6.0243563398396397E-3</v>
      </c>
      <c r="H497" s="909">
        <v>-6.6388970928002696E-3</v>
      </c>
      <c r="I497" s="909">
        <v>-1.6827725504812634E-3</v>
      </c>
      <c r="J497" s="909">
        <v>-8.3216696432815325E-3</v>
      </c>
      <c r="K497" s="281">
        <v>1.286890801196985E-3</v>
      </c>
      <c r="L497" s="281"/>
      <c r="M497" s="281">
        <v>4.8854920007380597E-3</v>
      </c>
      <c r="N497" s="281">
        <v>-1.13886433910193E-3</v>
      </c>
      <c r="O497" s="281">
        <v>-5.4774755627624676E-2</v>
      </c>
      <c r="P497" s="281">
        <v>-0.10904007267423001</v>
      </c>
      <c r="Q497" s="281"/>
      <c r="R497" s="281">
        <v>3.8141886803047162E-3</v>
      </c>
      <c r="S497" s="281"/>
      <c r="T497" s="281">
        <v>3.0216222514513062E-3</v>
      </c>
      <c r="U497" s="281"/>
      <c r="V497" s="281">
        <v>6.8358109317560303E-3</v>
      </c>
      <c r="W497" s="281">
        <v>-0.103343126081576</v>
      </c>
      <c r="X497" s="281">
        <v>3.3767004391938938E-3</v>
      </c>
      <c r="Y497" s="281">
        <v>3.3374229490558419E-2</v>
      </c>
      <c r="Z497" s="281">
        <v>1.8343891581130898E-2</v>
      </c>
      <c r="AA497" s="281"/>
      <c r="AB497" s="281"/>
      <c r="AC497" s="281">
        <v>1.229525125038151E-3</v>
      </c>
      <c r="AD497" s="281">
        <v>8.3435223075202791E-3</v>
      </c>
      <c r="AE497" s="281">
        <v>6.46678689434418E-2</v>
      </c>
      <c r="AF497" s="281">
        <v>3.0411089331782399E-2</v>
      </c>
      <c r="AG497" s="282"/>
      <c r="AH497" s="282"/>
      <c r="AI497" s="281">
        <v>-8.2641678063516393E-3</v>
      </c>
      <c r="AJ497" s="482"/>
      <c r="AK497" s="484"/>
      <c r="AL497" s="281"/>
      <c r="AM497" s="281"/>
      <c r="AN497" s="281"/>
      <c r="AO497" s="281"/>
      <c r="AP497" s="281"/>
      <c r="AQ497" s="281"/>
      <c r="AR497" s="281"/>
      <c r="AS497" s="281"/>
      <c r="AT497" s="281"/>
      <c r="AU497" s="281"/>
      <c r="AV497" s="281"/>
      <c r="AW497" s="281"/>
      <c r="AX497" s="281"/>
      <c r="AY497" s="281"/>
      <c r="AZ497" s="281"/>
      <c r="BA497" s="281"/>
      <c r="BB497" s="281"/>
      <c r="BC497" s="281"/>
      <c r="BD497" s="281"/>
      <c r="BE497" s="281"/>
      <c r="BF497" s="281"/>
      <c r="BG497" s="281"/>
      <c r="BH497" s="281"/>
      <c r="BI497" s="281"/>
      <c r="BJ497" s="281"/>
      <c r="BK497" s="281"/>
      <c r="BL497" s="281"/>
      <c r="BM497" s="282"/>
      <c r="BN497" s="282"/>
      <c r="BO497" s="281"/>
    </row>
    <row r="498" spans="2:67" s="255" customFormat="1" ht="15" customHeight="1">
      <c r="B498" s="1255" t="s">
        <v>35</v>
      </c>
      <c r="C498" s="243" t="s">
        <v>494</v>
      </c>
      <c r="D498" s="402"/>
      <c r="E498" s="481">
        <v>2502409242356.5098</v>
      </c>
      <c r="F498" s="281">
        <v>7.2227937513344503E-3</v>
      </c>
      <c r="G498" s="281">
        <v>-6.5727907251182599E-3</v>
      </c>
      <c r="H498" s="909">
        <v>-8.9332131111413502E-3</v>
      </c>
      <c r="I498" s="909">
        <v>-2.4359777838854654E-3</v>
      </c>
      <c r="J498" s="909">
        <v>-1.1369190895026816E-2</v>
      </c>
      <c r="K498" s="281">
        <v>1.5034677780500292E-3</v>
      </c>
      <c r="L498" s="281"/>
      <c r="M498" s="281">
        <v>5.4767665167015697E-3</v>
      </c>
      <c r="N498" s="281">
        <v>-1.0960242084170301E-3</v>
      </c>
      <c r="O498" s="281">
        <v>-6.1443284651144833E-2</v>
      </c>
      <c r="P498" s="281">
        <v>-0.11847999989743099</v>
      </c>
      <c r="Q498" s="281"/>
      <c r="R498" s="281">
        <v>4.8421951418143195E-3</v>
      </c>
      <c r="S498" s="281"/>
      <c r="T498" s="281">
        <v>2.3925713300863159E-3</v>
      </c>
      <c r="U498" s="281"/>
      <c r="V498" s="281">
        <v>7.2347664719006497E-3</v>
      </c>
      <c r="W498" s="281">
        <v>-0.11234125763394801</v>
      </c>
      <c r="X498" s="281">
        <v>3.5695689693785895E-3</v>
      </c>
      <c r="Y498" s="281">
        <v>2.5640355941565572E-2</v>
      </c>
      <c r="Z498" s="281">
        <v>1.4057671989390834E-2</v>
      </c>
      <c r="AA498" s="281"/>
      <c r="AB498" s="281"/>
      <c r="AC498" s="281">
        <v>9.2250720117906487E-4</v>
      </c>
      <c r="AD498" s="281">
        <v>9.6023629400255432E-3</v>
      </c>
      <c r="AE498" s="281">
        <v>5.3792467041539699E-2</v>
      </c>
      <c r="AF498" s="281">
        <v>2.6318693782637102E-2</v>
      </c>
      <c r="AG498" s="282"/>
      <c r="AH498" s="282"/>
      <c r="AI498" s="281">
        <v>-3.2230096809771097E-2</v>
      </c>
      <c r="AJ498" s="482"/>
      <c r="AK498" s="484"/>
      <c r="AL498" s="281"/>
      <c r="AM498" s="281"/>
      <c r="AN498" s="281"/>
      <c r="AO498" s="281"/>
      <c r="AP498" s="281"/>
      <c r="AQ498" s="281"/>
      <c r="AR498" s="281"/>
      <c r="AS498" s="281"/>
      <c r="AT498" s="281"/>
      <c r="AU498" s="281"/>
      <c r="AV498" s="281"/>
      <c r="AW498" s="281"/>
      <c r="AX498" s="281"/>
      <c r="AY498" s="281"/>
      <c r="AZ498" s="281"/>
      <c r="BA498" s="281"/>
      <c r="BB498" s="281"/>
      <c r="BC498" s="281"/>
      <c r="BD498" s="281"/>
      <c r="BE498" s="281"/>
      <c r="BF498" s="281"/>
      <c r="BG498" s="281"/>
      <c r="BH498" s="281"/>
      <c r="BI498" s="281"/>
      <c r="BJ498" s="281"/>
      <c r="BK498" s="281"/>
      <c r="BL498" s="281"/>
      <c r="BM498" s="282"/>
      <c r="BN498" s="282"/>
      <c r="BO498" s="281"/>
    </row>
    <row r="499" spans="2:67" s="255" customFormat="1" ht="15" customHeight="1">
      <c r="B499" s="1255" t="s">
        <v>35</v>
      </c>
      <c r="C499" s="243" t="s">
        <v>495</v>
      </c>
      <c r="D499" s="402"/>
      <c r="E499" s="481">
        <v>3019164744375.9399</v>
      </c>
      <c r="F499" s="281">
        <v>2.1376123367096898E-2</v>
      </c>
      <c r="G499" s="281">
        <v>-1.38819269020938E-2</v>
      </c>
      <c r="H499" s="909">
        <v>-1.4279909933684901E-2</v>
      </c>
      <c r="I499" s="909">
        <v>-3.9587173782581579E-3</v>
      </c>
      <c r="J499" s="909">
        <v>-1.8238627311943059E-2</v>
      </c>
      <c r="K499" s="281">
        <v>9.3188967328459928E-4</v>
      </c>
      <c r="L499" s="281"/>
      <c r="M499" s="281">
        <v>4.1515754022142101E-3</v>
      </c>
      <c r="N499" s="281">
        <v>-9.7303514998795491E-3</v>
      </c>
      <c r="O499" s="281">
        <v>-7.1162087026321347E-2</v>
      </c>
      <c r="P499" s="281">
        <v>-0.129748213927534</v>
      </c>
      <c r="Q499" s="281"/>
      <c r="R499" s="281">
        <v>6.8522867516086208E-3</v>
      </c>
      <c r="S499" s="281"/>
      <c r="T499" s="281">
        <v>2.1483410450811756E-3</v>
      </c>
      <c r="U499" s="281"/>
      <c r="V499" s="281">
        <v>9.0006277966897998E-3</v>
      </c>
      <c r="W499" s="281">
        <v>-0.13047793763072399</v>
      </c>
      <c r="X499" s="281">
        <v>2.440730509297653E-3</v>
      </c>
      <c r="Y499" s="281">
        <v>2.1190079248701758E-2</v>
      </c>
      <c r="Z499" s="281">
        <v>1.3911484368106323E-2</v>
      </c>
      <c r="AA499" s="281"/>
      <c r="AB499" s="281"/>
      <c r="AC499" s="281">
        <v>1.5102014202304182E-3</v>
      </c>
      <c r="AD499" s="281">
        <v>7.6550563762187137E-3</v>
      </c>
      <c r="AE499" s="281">
        <v>4.6707551922554803E-2</v>
      </c>
      <c r="AF499" s="281">
        <v>2.80181781242307E-2</v>
      </c>
      <c r="AG499" s="282"/>
      <c r="AH499" s="282"/>
      <c r="AI499" s="281">
        <v>-5.5752207583938597E-2</v>
      </c>
      <c r="AJ499" s="482"/>
      <c r="AK499" s="484"/>
      <c r="AL499" s="281"/>
      <c r="AM499" s="281"/>
      <c r="AN499" s="281"/>
      <c r="AO499" s="281"/>
      <c r="AP499" s="281"/>
      <c r="AQ499" s="281"/>
      <c r="AR499" s="281"/>
      <c r="AS499" s="281"/>
      <c r="AT499" s="281"/>
      <c r="AU499" s="281"/>
      <c r="AV499" s="281"/>
      <c r="AW499" s="281"/>
      <c r="AX499" s="281"/>
      <c r="AY499" s="281"/>
      <c r="AZ499" s="281"/>
      <c r="BA499" s="281"/>
      <c r="BB499" s="281"/>
      <c r="BC499" s="281"/>
      <c r="BD499" s="281"/>
      <c r="BE499" s="281"/>
      <c r="BF499" s="281"/>
      <c r="BG499" s="281"/>
      <c r="BH499" s="281"/>
      <c r="BI499" s="281"/>
      <c r="BJ499" s="281"/>
      <c r="BK499" s="281"/>
      <c r="BL499" s="281"/>
      <c r="BM499" s="282"/>
      <c r="BN499" s="282"/>
      <c r="BO499" s="281"/>
    </row>
    <row r="500" spans="2:67" s="255" customFormat="1" ht="15" customHeight="1">
      <c r="B500" s="1255" t="s">
        <v>35</v>
      </c>
      <c r="C500" s="243" t="s">
        <v>496</v>
      </c>
      <c r="D500" s="402"/>
      <c r="E500" s="481">
        <v>3953704584418.0898</v>
      </c>
      <c r="F500" s="281">
        <v>7.7898259742338494E-2</v>
      </c>
      <c r="G500" s="281">
        <v>-3.0050765090138799E-2</v>
      </c>
      <c r="H500" s="909">
        <v>-2.9942306009890899E-2</v>
      </c>
      <c r="I500" s="909">
        <v>-8.2450653374036287E-3</v>
      </c>
      <c r="J500" s="909">
        <v>-3.8187371347294524E-2</v>
      </c>
      <c r="K500" s="281">
        <v>8.0358635197583586E-4</v>
      </c>
      <c r="L500" s="281"/>
      <c r="M500" s="281">
        <v>3.4937998014910798E-3</v>
      </c>
      <c r="N500" s="281">
        <v>-2.6556965288647601E-2</v>
      </c>
      <c r="O500" s="281">
        <v>-7.6191798162213165E-2</v>
      </c>
      <c r="P500" s="281">
        <v>-0.13444995478879099</v>
      </c>
      <c r="Q500" s="281"/>
      <c r="R500" s="281">
        <v>9.0381973715207876E-3</v>
      </c>
      <c r="S500" s="281"/>
      <c r="T500" s="281">
        <v>1.5917298771443626E-3</v>
      </c>
      <c r="U500" s="281"/>
      <c r="V500" s="281">
        <v>1.06299272486652E-2</v>
      </c>
      <c r="W500" s="281">
        <v>-0.15037699282877301</v>
      </c>
      <c r="X500" s="281">
        <v>2.5848104714458506E-3</v>
      </c>
      <c r="Y500" s="281">
        <v>1.4218173951240117E-2</v>
      </c>
      <c r="Z500" s="281">
        <v>1.0416691062925428E-2</v>
      </c>
      <c r="AA500" s="281"/>
      <c r="AB500" s="281"/>
      <c r="AC500" s="281">
        <v>2.3633594795600069E-3</v>
      </c>
      <c r="AD500" s="281">
        <v>1.8007904071873151E-2</v>
      </c>
      <c r="AE500" s="281">
        <v>4.7590939037044602E-2</v>
      </c>
      <c r="AF500" s="281">
        <v>1.5642038131959E-2</v>
      </c>
      <c r="AG500" s="282"/>
      <c r="AH500" s="282"/>
      <c r="AI500" s="281">
        <v>-8.7144015659769397E-2</v>
      </c>
      <c r="AJ500" s="482"/>
      <c r="AK500" s="484"/>
      <c r="AL500" s="281"/>
      <c r="AM500" s="281"/>
      <c r="AN500" s="281"/>
      <c r="AO500" s="281"/>
      <c r="AP500" s="281"/>
      <c r="AQ500" s="281"/>
      <c r="AR500" s="281"/>
      <c r="AS500" s="281"/>
      <c r="AT500" s="281"/>
      <c r="AU500" s="281"/>
      <c r="AV500" s="281"/>
      <c r="AW500" s="281"/>
      <c r="AX500" s="281"/>
      <c r="AY500" s="281"/>
      <c r="AZ500" s="281"/>
      <c r="BA500" s="281"/>
      <c r="BB500" s="281"/>
      <c r="BC500" s="281"/>
      <c r="BD500" s="281"/>
      <c r="BE500" s="281"/>
      <c r="BF500" s="281"/>
      <c r="BG500" s="281"/>
      <c r="BH500" s="281"/>
      <c r="BI500" s="281"/>
      <c r="BJ500" s="281"/>
      <c r="BK500" s="281"/>
      <c r="BL500" s="281"/>
      <c r="BM500" s="282"/>
      <c r="BN500" s="282"/>
      <c r="BO500" s="281"/>
    </row>
    <row r="501" spans="2:67" s="255" customFormat="1" ht="15" customHeight="1">
      <c r="B501" s="1255" t="s">
        <v>35</v>
      </c>
      <c r="C501" s="243" t="s">
        <v>497</v>
      </c>
      <c r="D501" s="402"/>
      <c r="E501" s="481">
        <v>8698484717208.0195</v>
      </c>
      <c r="F501" s="281">
        <v>5.9624446561439899E-2</v>
      </c>
      <c r="G501" s="281">
        <v>-0.14301192886314201</v>
      </c>
      <c r="H501" s="909">
        <v>-0.10432071373424601</v>
      </c>
      <c r="I501" s="909">
        <v>-2.5091674294112996E-2</v>
      </c>
      <c r="J501" s="909">
        <v>-0.129412388028359</v>
      </c>
      <c r="K501" s="281">
        <v>3.0437250414325174E-4</v>
      </c>
      <c r="L501" s="281"/>
      <c r="M501" s="281">
        <v>1.56240590144827E-3</v>
      </c>
      <c r="N501" s="281">
        <v>-0.141449522961693</v>
      </c>
      <c r="O501" s="281">
        <v>-9.094279599823217E-2</v>
      </c>
      <c r="P501" s="281">
        <v>-0.14515238247877299</v>
      </c>
      <c r="Q501" s="281"/>
      <c r="R501" s="281">
        <v>1.1133216849790283E-2</v>
      </c>
      <c r="S501" s="281"/>
      <c r="T501" s="281">
        <v>7.2850577157523475E-4</v>
      </c>
      <c r="U501" s="281"/>
      <c r="V501" s="281">
        <v>1.1861722621365599E-2</v>
      </c>
      <c r="W501" s="281">
        <v>-0.27474018281910101</v>
      </c>
      <c r="X501" s="281">
        <v>4.9003201616761439E-4</v>
      </c>
      <c r="Y501" s="281">
        <v>3.9253907978240351E-3</v>
      </c>
      <c r="Z501" s="281">
        <v>5.1150862670595095E-3</v>
      </c>
      <c r="AA501" s="281"/>
      <c r="AB501" s="281"/>
      <c r="AC501" s="281">
        <v>1.3207087451590394E-3</v>
      </c>
      <c r="AD501" s="281">
        <v>2.1556137040665318E-2</v>
      </c>
      <c r="AE501" s="281">
        <v>3.2407354866875598E-2</v>
      </c>
      <c r="AF501" s="281">
        <v>7.9233569744972792E-3</v>
      </c>
      <c r="AG501" s="282"/>
      <c r="AH501" s="282"/>
      <c r="AI501" s="281">
        <v>-0.23440947097772799</v>
      </c>
      <c r="AJ501" s="482"/>
      <c r="AK501" s="484"/>
      <c r="AL501" s="281"/>
      <c r="AM501" s="281"/>
      <c r="AN501" s="281"/>
      <c r="AO501" s="281"/>
      <c r="AP501" s="281"/>
      <c r="AQ501" s="281"/>
      <c r="AR501" s="281"/>
      <c r="AS501" s="281"/>
      <c r="AT501" s="281"/>
      <c r="AU501" s="281"/>
      <c r="AV501" s="281"/>
      <c r="AW501" s="281"/>
      <c r="AX501" s="281"/>
      <c r="AY501" s="281"/>
      <c r="AZ501" s="281"/>
      <c r="BA501" s="281"/>
      <c r="BB501" s="281"/>
      <c r="BC501" s="281"/>
      <c r="BD501" s="281"/>
      <c r="BE501" s="281"/>
      <c r="BF501" s="281"/>
      <c r="BG501" s="281"/>
      <c r="BH501" s="281"/>
      <c r="BI501" s="281"/>
      <c r="BJ501" s="281"/>
      <c r="BK501" s="281"/>
      <c r="BL501" s="281"/>
      <c r="BM501" s="282"/>
      <c r="BN501" s="282"/>
      <c r="BO501" s="281"/>
    </row>
    <row r="502" spans="2:67" s="255" customFormat="1" ht="15" customHeight="1">
      <c r="B502" s="1256" t="s">
        <v>35</v>
      </c>
      <c r="C502" s="453" t="s">
        <v>527</v>
      </c>
      <c r="D502" s="402"/>
      <c r="E502" s="474">
        <v>27180749433692.398</v>
      </c>
      <c r="F502" s="475">
        <v>3.4221640765512103E-2</v>
      </c>
      <c r="G502" s="475">
        <v>-5.3060276128413297E-2</v>
      </c>
      <c r="H502" s="910">
        <v>-4.1183623080237902E-2</v>
      </c>
      <c r="I502" s="910">
        <v>-1.0164264902867339E-2</v>
      </c>
      <c r="J502" s="910">
        <v>-5.1347887983105245E-2</v>
      </c>
      <c r="K502" s="475">
        <v>1.0091184194827786E-3</v>
      </c>
      <c r="L502" s="475"/>
      <c r="M502" s="475">
        <v>4.1423853523649802E-3</v>
      </c>
      <c r="N502" s="475">
        <v>-4.8917890776048398E-2</v>
      </c>
      <c r="O502" s="475">
        <v>-7.0393138766789459E-2</v>
      </c>
      <c r="P502" s="475">
        <v>-0.12542838255649399</v>
      </c>
      <c r="Q502" s="475"/>
      <c r="R502" s="475">
        <v>6.8395465126343874E-3</v>
      </c>
      <c r="S502" s="475"/>
      <c r="T502" s="475">
        <v>1.9257080144352639E-3</v>
      </c>
      <c r="U502" s="475"/>
      <c r="V502" s="475">
        <v>8.7652545270696693E-3</v>
      </c>
      <c r="W502" s="475">
        <v>-0.16558101880547199</v>
      </c>
      <c r="X502" s="475">
        <v>3.5922995233837168E-3</v>
      </c>
      <c r="Y502" s="475">
        <v>2.4354179713720069E-2</v>
      </c>
      <c r="Z502" s="475">
        <v>1.2519538512190063E-2</v>
      </c>
      <c r="AA502" s="475"/>
      <c r="AB502" s="475"/>
      <c r="AC502" s="475">
        <v>1.4291582113754231E-3</v>
      </c>
      <c r="AD502" s="475">
        <v>1.4005530595494269E-2</v>
      </c>
      <c r="AE502" s="475">
        <v>5.5900706556163603E-2</v>
      </c>
      <c r="AF502" s="475">
        <v>2.0806372176610102E-2</v>
      </c>
      <c r="AG502" s="475"/>
      <c r="AH502" s="475"/>
      <c r="AI502" s="475">
        <v>-8.8873940072698401E-2</v>
      </c>
      <c r="AJ502" s="482"/>
      <c r="AK502" s="485"/>
      <c r="AL502" s="475"/>
      <c r="AM502" s="475"/>
      <c r="AN502" s="475"/>
      <c r="AO502" s="475"/>
      <c r="AP502" s="475"/>
      <c r="AQ502" s="475"/>
      <c r="AR502" s="475"/>
      <c r="AS502" s="475"/>
      <c r="AT502" s="475"/>
      <c r="AU502" s="475"/>
      <c r="AV502" s="475"/>
      <c r="AW502" s="475"/>
      <c r="AX502" s="475"/>
      <c r="AY502" s="475"/>
      <c r="AZ502" s="475"/>
      <c r="BA502" s="475"/>
      <c r="BB502" s="475"/>
      <c r="BC502" s="475"/>
      <c r="BD502" s="475"/>
      <c r="BE502" s="475"/>
      <c r="BF502" s="475"/>
      <c r="BG502" s="475"/>
      <c r="BH502" s="475"/>
      <c r="BI502" s="475"/>
      <c r="BJ502" s="475"/>
      <c r="BK502" s="475"/>
      <c r="BL502" s="475"/>
      <c r="BM502" s="477"/>
      <c r="BN502" s="477"/>
      <c r="BO502" s="475"/>
    </row>
    <row r="503" spans="2:67" s="255" customFormat="1" ht="15" customHeight="1">
      <c r="B503" s="1252" t="s">
        <v>36</v>
      </c>
      <c r="C503" s="243" t="s">
        <v>488</v>
      </c>
      <c r="D503" s="402"/>
      <c r="E503" s="481">
        <v>586611464224</v>
      </c>
      <c r="F503" s="281"/>
      <c r="G503" s="281">
        <v>-7.9590576961809396E-3</v>
      </c>
      <c r="H503" s="909"/>
      <c r="I503" s="909">
        <v>-9.3328668034851694E-3</v>
      </c>
      <c r="J503" s="909"/>
      <c r="K503" s="281"/>
      <c r="L503" s="281"/>
      <c r="M503" s="281">
        <v>6.2456287286280797E-2</v>
      </c>
      <c r="N503" s="281">
        <v>4.5164362776386503E-2</v>
      </c>
      <c r="O503" s="281"/>
      <c r="P503" s="281">
        <v>-0.15307598503685399</v>
      </c>
      <c r="Q503" s="281"/>
      <c r="R503" s="281"/>
      <c r="S503" s="281"/>
      <c r="T503" s="281"/>
      <c r="U503" s="281"/>
      <c r="V503" s="281">
        <v>0.236338874289474</v>
      </c>
      <c r="W503" s="281">
        <v>0.12842725163010499</v>
      </c>
      <c r="X503" s="281"/>
      <c r="Y503" s="281"/>
      <c r="Z503" s="281"/>
      <c r="AA503" s="281"/>
      <c r="AB503" s="281"/>
      <c r="AC503" s="281"/>
      <c r="AD503" s="281"/>
      <c r="AE503" s="281">
        <v>0.55628325768688403</v>
      </c>
      <c r="AF503" s="281">
        <v>0.18422844432466301</v>
      </c>
      <c r="AG503" s="282">
        <v>3.3697276639741598E-3</v>
      </c>
      <c r="AH503" s="281"/>
      <c r="AI503" s="279">
        <v>0.87230868264552497</v>
      </c>
      <c r="AJ503" s="488"/>
      <c r="AK503" s="486">
        <v>576598990669</v>
      </c>
      <c r="AL503" s="281">
        <v>-1.4080187631928301E-2</v>
      </c>
      <c r="AM503" s="281"/>
      <c r="AN503" s="281">
        <v>-1.5862742231629302E-2</v>
      </c>
      <c r="AO503" s="281"/>
      <c r="AP503" s="281">
        <v>2.5225537785149601E-2</v>
      </c>
      <c r="AQ503" s="281"/>
      <c r="AR503" s="281"/>
      <c r="AS503" s="281">
        <v>8.9291310826375397E-2</v>
      </c>
      <c r="AT503" s="281">
        <v>5.9348380560458401E-2</v>
      </c>
      <c r="AU503" s="281"/>
      <c r="AV503" s="281">
        <v>-0.155526525096676</v>
      </c>
      <c r="AW503" s="281"/>
      <c r="AX503" s="281"/>
      <c r="AY503" s="281"/>
      <c r="AZ503" s="281"/>
      <c r="BA503" s="281"/>
      <c r="BB503" s="281">
        <v>0.238595466050642</v>
      </c>
      <c r="BC503" s="281">
        <v>0.14241732074612701</v>
      </c>
      <c r="BD503" s="281"/>
      <c r="BE503" s="281"/>
      <c r="BF503" s="281"/>
      <c r="BG503" s="281"/>
      <c r="BH503" s="281"/>
      <c r="BI503" s="281"/>
      <c r="BJ503" s="281"/>
      <c r="BK503" s="281">
        <v>0.57571484328449296</v>
      </c>
      <c r="BL503" s="281">
        <v>0.18894211266758801</v>
      </c>
      <c r="BM503" s="281">
        <v>3.4510745478260902E-3</v>
      </c>
      <c r="BN503" s="282"/>
      <c r="BO503" s="281">
        <v>0.91052535318845895</v>
      </c>
    </row>
    <row r="504" spans="2:67" s="255" customFormat="1" ht="15" customHeight="1">
      <c r="B504" s="1257" t="s">
        <v>36</v>
      </c>
      <c r="C504" s="243" t="s">
        <v>489</v>
      </c>
      <c r="D504" s="402"/>
      <c r="E504" s="481">
        <v>970414671786</v>
      </c>
      <c r="F504" s="281"/>
      <c r="G504" s="281">
        <v>-1.5162718007879401E-2</v>
      </c>
      <c r="H504" s="909"/>
      <c r="I504" s="909">
        <v>-2.03723611655778E-2</v>
      </c>
      <c r="J504" s="909"/>
      <c r="K504" s="281"/>
      <c r="L504" s="281"/>
      <c r="M504" s="281">
        <v>3.0216387907690601E-2</v>
      </c>
      <c r="N504" s="281">
        <v>-5.3186910462728098E-3</v>
      </c>
      <c r="O504" s="281"/>
      <c r="P504" s="281">
        <v>-0.14601693887440301</v>
      </c>
      <c r="Q504" s="281"/>
      <c r="R504" s="281"/>
      <c r="S504" s="281"/>
      <c r="T504" s="281"/>
      <c r="U504" s="281"/>
      <c r="V504" s="281">
        <v>0.17839847192889199</v>
      </c>
      <c r="W504" s="281">
        <v>2.7062842535826099E-2</v>
      </c>
      <c r="X504" s="281"/>
      <c r="Y504" s="281"/>
      <c r="Z504" s="281"/>
      <c r="AA504" s="281"/>
      <c r="AB504" s="281"/>
      <c r="AC504" s="281"/>
      <c r="AD504" s="281"/>
      <c r="AE504" s="281">
        <v>0.39743368292565401</v>
      </c>
      <c r="AF504" s="281">
        <v>6.3904014099320505E-2</v>
      </c>
      <c r="AG504" s="282">
        <v>1.6807398449553499E-3</v>
      </c>
      <c r="AH504" s="281"/>
      <c r="AI504" s="279">
        <v>0.49008128257141298</v>
      </c>
      <c r="AJ504" s="488"/>
      <c r="AK504" s="486">
        <v>941460624221</v>
      </c>
      <c r="AL504" s="281">
        <v>-1.9423576548547601E-2</v>
      </c>
      <c r="AM504" s="281"/>
      <c r="AN504" s="281">
        <v>-2.7337510733702702E-2</v>
      </c>
      <c r="AO504" s="281"/>
      <c r="AP504" s="281">
        <v>3.67115090634813E-2</v>
      </c>
      <c r="AQ504" s="281"/>
      <c r="AR504" s="281"/>
      <c r="AS504" s="281">
        <v>6.6273295910412505E-2</v>
      </c>
      <c r="AT504" s="281">
        <v>1.9512209029666001E-2</v>
      </c>
      <c r="AU504" s="281"/>
      <c r="AV504" s="281">
        <v>-0.15063859833580101</v>
      </c>
      <c r="AW504" s="281"/>
      <c r="AX504" s="281"/>
      <c r="AY504" s="281"/>
      <c r="AZ504" s="281"/>
      <c r="BA504" s="281"/>
      <c r="BB504" s="281">
        <v>0.18344700838222</v>
      </c>
      <c r="BC504" s="281">
        <v>5.2320619677278302E-2</v>
      </c>
      <c r="BD504" s="281"/>
      <c r="BE504" s="281"/>
      <c r="BF504" s="281"/>
      <c r="BG504" s="281"/>
      <c r="BH504" s="281"/>
      <c r="BI504" s="281"/>
      <c r="BJ504" s="281"/>
      <c r="BK504" s="281">
        <v>0.41596307521946002</v>
      </c>
      <c r="BL504" s="281">
        <v>6.5264803065812005E-2</v>
      </c>
      <c r="BM504" s="281">
        <v>1.8861910623923801E-3</v>
      </c>
      <c r="BN504" s="282"/>
      <c r="BO504" s="281">
        <v>0.53543469128950905</v>
      </c>
    </row>
    <row r="505" spans="2:67" s="255" customFormat="1" ht="15" customHeight="1">
      <c r="B505" s="1257" t="s">
        <v>36</v>
      </c>
      <c r="C505" s="243" t="s">
        <v>490</v>
      </c>
      <c r="D505" s="402"/>
      <c r="E505" s="481">
        <v>1284191577947</v>
      </c>
      <c r="F505" s="281"/>
      <c r="G505" s="281">
        <v>-1.68611072295115E-2</v>
      </c>
      <c r="H505" s="909"/>
      <c r="I505" s="909">
        <v>-2.2644930119764602E-2</v>
      </c>
      <c r="J505" s="909"/>
      <c r="K505" s="281"/>
      <c r="L505" s="281"/>
      <c r="M505" s="281">
        <v>1.9572104339121699E-2</v>
      </c>
      <c r="N505" s="281">
        <v>-1.9933935382074702E-2</v>
      </c>
      <c r="O505" s="281"/>
      <c r="P505" s="281">
        <v>-0.156095449334331</v>
      </c>
      <c r="Q505" s="281"/>
      <c r="R505" s="281"/>
      <c r="S505" s="281"/>
      <c r="T505" s="281"/>
      <c r="U505" s="281"/>
      <c r="V505" s="281">
        <v>0.15808973770218801</v>
      </c>
      <c r="W505" s="281">
        <v>-1.7939644601804701E-2</v>
      </c>
      <c r="X505" s="281"/>
      <c r="Y505" s="281"/>
      <c r="Z505" s="281"/>
      <c r="AA505" s="281"/>
      <c r="AB505" s="281"/>
      <c r="AC505" s="281"/>
      <c r="AD505" s="281"/>
      <c r="AE505" s="281">
        <v>0.251459451867179</v>
      </c>
      <c r="AF505" s="281">
        <v>5.0070427390432298E-2</v>
      </c>
      <c r="AG505" s="282">
        <v>4.54271188986163E-4</v>
      </c>
      <c r="AH505" s="281"/>
      <c r="AI505" s="279">
        <v>0.28404450474137499</v>
      </c>
      <c r="AJ505" s="488"/>
      <c r="AK505" s="486">
        <v>1233006733410</v>
      </c>
      <c r="AL505" s="281">
        <v>-3.2252889992755898E-2</v>
      </c>
      <c r="AM505" s="281"/>
      <c r="AN505" s="281">
        <v>-3.6216492869022503E-2</v>
      </c>
      <c r="AO505" s="281"/>
      <c r="AP505" s="281">
        <v>5.8119751729020702E-2</v>
      </c>
      <c r="AQ505" s="281"/>
      <c r="AR505" s="281"/>
      <c r="AS505" s="281">
        <v>8.3356878570121903E-2</v>
      </c>
      <c r="AT505" s="281">
        <v>1.4887494026276401E-2</v>
      </c>
      <c r="AU505" s="281"/>
      <c r="AV505" s="281">
        <v>-0.159448886249209</v>
      </c>
      <c r="AW505" s="281"/>
      <c r="AX505" s="281"/>
      <c r="AY505" s="281"/>
      <c r="AZ505" s="281"/>
      <c r="BA505" s="281"/>
      <c r="BB505" s="281">
        <v>0.159720620006959</v>
      </c>
      <c r="BC505" s="281">
        <v>1.5159229464470901E-2</v>
      </c>
      <c r="BD505" s="281"/>
      <c r="BE505" s="281"/>
      <c r="BF505" s="281"/>
      <c r="BG505" s="281"/>
      <c r="BH505" s="281"/>
      <c r="BI505" s="281"/>
      <c r="BJ505" s="281"/>
      <c r="BK505" s="281">
        <v>0.28504478606130301</v>
      </c>
      <c r="BL505" s="281">
        <v>5.5712874363645297E-2</v>
      </c>
      <c r="BM505" s="281">
        <v>6.4089129895873395E-4</v>
      </c>
      <c r="BN505" s="282"/>
      <c r="BO505" s="281">
        <v>0.356557779030239</v>
      </c>
    </row>
    <row r="506" spans="2:67" s="255" customFormat="1" ht="15" customHeight="1">
      <c r="B506" s="1257" t="s">
        <v>36</v>
      </c>
      <c r="C506" s="243" t="s">
        <v>491</v>
      </c>
      <c r="D506" s="402"/>
      <c r="E506" s="481">
        <v>1602809117361</v>
      </c>
      <c r="F506" s="281"/>
      <c r="G506" s="281">
        <v>-3.3523020196233502E-2</v>
      </c>
      <c r="H506" s="909"/>
      <c r="I506" s="909">
        <v>-3.8060537080948101E-2</v>
      </c>
      <c r="J506" s="909"/>
      <c r="K506" s="281"/>
      <c r="L506" s="281"/>
      <c r="M506" s="281">
        <v>1.6087568739598299E-2</v>
      </c>
      <c r="N506" s="281">
        <v>-5.5495987913054802E-2</v>
      </c>
      <c r="O506" s="281"/>
      <c r="P506" s="281">
        <v>-0.15102659132645799</v>
      </c>
      <c r="Q506" s="281"/>
      <c r="R506" s="281"/>
      <c r="S506" s="281"/>
      <c r="T506" s="281"/>
      <c r="U506" s="281"/>
      <c r="V506" s="281">
        <v>0.138458160612033</v>
      </c>
      <c r="W506" s="281">
        <v>-6.8064419683750002E-2</v>
      </c>
      <c r="X506" s="281"/>
      <c r="Y506" s="281"/>
      <c r="Z506" s="281"/>
      <c r="AA506" s="281"/>
      <c r="AB506" s="281"/>
      <c r="AC506" s="281"/>
      <c r="AD506" s="281"/>
      <c r="AE506" s="281">
        <v>0.20557571818190901</v>
      </c>
      <c r="AF506" s="281">
        <v>5.2190701459030403E-2</v>
      </c>
      <c r="AG506" s="282">
        <v>8.5901732158034298E-4</v>
      </c>
      <c r="AH506" s="281"/>
      <c r="AI506" s="279">
        <v>0.190561014116822</v>
      </c>
      <c r="AJ506" s="488"/>
      <c r="AK506" s="486">
        <v>1502823358552</v>
      </c>
      <c r="AL506" s="281">
        <v>-4.3022160645211201E-2</v>
      </c>
      <c r="AM506" s="281"/>
      <c r="AN506" s="281">
        <v>-4.8565439127405297E-2</v>
      </c>
      <c r="AO506" s="281"/>
      <c r="AP506" s="281">
        <v>7.2277694197312795E-2</v>
      </c>
      <c r="AQ506" s="281"/>
      <c r="AR506" s="281"/>
      <c r="AS506" s="281">
        <v>8.7469250469100701E-2</v>
      </c>
      <c r="AT506" s="281">
        <v>-4.1183495577040699E-3</v>
      </c>
      <c r="AU506" s="281"/>
      <c r="AV506" s="281">
        <v>-0.158401123530822</v>
      </c>
      <c r="AW506" s="281"/>
      <c r="AX506" s="281"/>
      <c r="AY506" s="281"/>
      <c r="AZ506" s="281"/>
      <c r="BA506" s="281"/>
      <c r="BB506" s="281">
        <v>0.15113522336041099</v>
      </c>
      <c r="BC506" s="281">
        <v>-1.13842508573225E-2</v>
      </c>
      <c r="BD506" s="281"/>
      <c r="BE506" s="281"/>
      <c r="BF506" s="281"/>
      <c r="BG506" s="281"/>
      <c r="BH506" s="281"/>
      <c r="BI506" s="281"/>
      <c r="BJ506" s="281"/>
      <c r="BK506" s="281">
        <v>0.22167210177114999</v>
      </c>
      <c r="BL506" s="281">
        <v>3.3657861986345898E-2</v>
      </c>
      <c r="BM506" s="281">
        <v>7.0880696186832802E-4</v>
      </c>
      <c r="BN506" s="282"/>
      <c r="BO506" s="281">
        <v>0.24465451653763201</v>
      </c>
    </row>
    <row r="507" spans="2:67" s="255" customFormat="1" ht="15" customHeight="1">
      <c r="B507" s="1257" t="s">
        <v>36</v>
      </c>
      <c r="C507" s="243" t="s">
        <v>492</v>
      </c>
      <c r="D507" s="402"/>
      <c r="E507" s="481">
        <v>1952416579947</v>
      </c>
      <c r="F507" s="281"/>
      <c r="G507" s="281">
        <v>-4.1567950748094502E-2</v>
      </c>
      <c r="H507" s="909"/>
      <c r="I507" s="909">
        <v>-4.7419892625329599E-2</v>
      </c>
      <c r="J507" s="909"/>
      <c r="K507" s="281"/>
      <c r="L507" s="281"/>
      <c r="M507" s="281">
        <v>1.2139484052447099E-2</v>
      </c>
      <c r="N507" s="281">
        <v>-7.6848359731749999E-2</v>
      </c>
      <c r="O507" s="281"/>
      <c r="P507" s="281">
        <v>-0.15421196026166401</v>
      </c>
      <c r="Q507" s="281"/>
      <c r="R507" s="281"/>
      <c r="S507" s="281"/>
      <c r="T507" s="281"/>
      <c r="U507" s="281"/>
      <c r="V507" s="281">
        <v>0.120104637436733</v>
      </c>
      <c r="W507" s="281">
        <v>-0.110955682668337</v>
      </c>
      <c r="X507" s="281"/>
      <c r="Y507" s="281"/>
      <c r="Z507" s="281"/>
      <c r="AA507" s="281"/>
      <c r="AB507" s="281"/>
      <c r="AC507" s="281"/>
      <c r="AD507" s="281"/>
      <c r="AE507" s="281">
        <v>0.16540450534268999</v>
      </c>
      <c r="AF507" s="281">
        <v>5.8371710524038702E-2</v>
      </c>
      <c r="AG507" s="282">
        <v>6.2690486475648903E-4</v>
      </c>
      <c r="AH507" s="281"/>
      <c r="AI507" s="279">
        <v>0.11344743871977001</v>
      </c>
      <c r="AJ507" s="488"/>
      <c r="AK507" s="486">
        <v>1810494556731</v>
      </c>
      <c r="AL507" s="281">
        <v>-4.9336427095522897E-2</v>
      </c>
      <c r="AM507" s="281"/>
      <c r="AN507" s="281">
        <v>-5.4407537786723997E-2</v>
      </c>
      <c r="AO507" s="281"/>
      <c r="AP507" s="281">
        <v>8.58813853214484E-2</v>
      </c>
      <c r="AQ507" s="281"/>
      <c r="AR507" s="281"/>
      <c r="AS507" s="281">
        <v>9.7763696145869397E-2</v>
      </c>
      <c r="AT507" s="281">
        <v>-5.9802684646285097E-3</v>
      </c>
      <c r="AU507" s="281"/>
      <c r="AV507" s="281">
        <v>-0.16192780860956699</v>
      </c>
      <c r="AW507" s="281"/>
      <c r="AX507" s="281"/>
      <c r="AY507" s="281"/>
      <c r="AZ507" s="281"/>
      <c r="BA507" s="281"/>
      <c r="BB507" s="281">
        <v>0.12732941958093499</v>
      </c>
      <c r="BC507" s="281">
        <v>-4.0578657403782303E-2</v>
      </c>
      <c r="BD507" s="281"/>
      <c r="BE507" s="281"/>
      <c r="BF507" s="281"/>
      <c r="BG507" s="281"/>
      <c r="BH507" s="281"/>
      <c r="BI507" s="281"/>
      <c r="BJ507" s="281"/>
      <c r="BK507" s="281">
        <v>0.17712172400728499</v>
      </c>
      <c r="BL507" s="281">
        <v>7.3626030809881907E-2</v>
      </c>
      <c r="BM507" s="281">
        <v>6.0348320570087E-4</v>
      </c>
      <c r="BN507" s="282"/>
      <c r="BO507" s="281">
        <v>0.21077258085603701</v>
      </c>
    </row>
    <row r="508" spans="2:67" s="255" customFormat="1" ht="15" customHeight="1">
      <c r="B508" s="1257" t="s">
        <v>36</v>
      </c>
      <c r="C508" s="243" t="s">
        <v>493</v>
      </c>
      <c r="D508" s="402"/>
      <c r="E508" s="481">
        <v>2349644041616</v>
      </c>
      <c r="F508" s="281"/>
      <c r="G508" s="281">
        <v>-5.0150428849621398E-2</v>
      </c>
      <c r="H508" s="909"/>
      <c r="I508" s="909">
        <v>-5.5520922297778399E-2</v>
      </c>
      <c r="J508" s="909"/>
      <c r="K508" s="281"/>
      <c r="L508" s="281"/>
      <c r="M508" s="281">
        <v>9.4482321789183307E-3</v>
      </c>
      <c r="N508" s="281">
        <v>-9.62231213139432E-2</v>
      </c>
      <c r="O508" s="281"/>
      <c r="P508" s="281">
        <v>-0.15067271933433499</v>
      </c>
      <c r="Q508" s="281"/>
      <c r="R508" s="281"/>
      <c r="S508" s="281"/>
      <c r="T508" s="281"/>
      <c r="U508" s="281"/>
      <c r="V508" s="281">
        <v>0.10555090572333201</v>
      </c>
      <c r="W508" s="281">
        <v>-0.14134493728828201</v>
      </c>
      <c r="X508" s="281"/>
      <c r="Y508" s="281"/>
      <c r="Z508" s="281"/>
      <c r="AA508" s="281"/>
      <c r="AB508" s="281"/>
      <c r="AC508" s="281"/>
      <c r="AD508" s="281"/>
      <c r="AE508" s="281">
        <v>0.15382202899653799</v>
      </c>
      <c r="AF508" s="281">
        <v>3.84165150177041E-2</v>
      </c>
      <c r="AG508" s="282">
        <v>2.1971674724182401E-4</v>
      </c>
      <c r="AH508" s="281"/>
      <c r="AI508" s="279">
        <v>5.1113326254474303E-2</v>
      </c>
      <c r="AJ508" s="488"/>
      <c r="AK508" s="486">
        <v>2152368525093</v>
      </c>
      <c r="AL508" s="281">
        <v>-5.7337852319535997E-2</v>
      </c>
      <c r="AM508" s="281"/>
      <c r="AN508" s="281">
        <v>-6.2414613038998701E-2</v>
      </c>
      <c r="AO508" s="281"/>
      <c r="AP508" s="281">
        <v>9.6416663492155996E-2</v>
      </c>
      <c r="AQ508" s="281"/>
      <c r="AR508" s="281"/>
      <c r="AS508" s="281">
        <v>0.10756293768373</v>
      </c>
      <c r="AT508" s="281">
        <v>-1.2189528384255801E-2</v>
      </c>
      <c r="AU508" s="281"/>
      <c r="AV508" s="281">
        <v>-0.16270662033903699</v>
      </c>
      <c r="AW508" s="281"/>
      <c r="AX508" s="281"/>
      <c r="AY508" s="281"/>
      <c r="AZ508" s="281"/>
      <c r="BA508" s="281"/>
      <c r="BB508" s="281">
        <v>0.118253046104176</v>
      </c>
      <c r="BC508" s="281">
        <v>-5.66431035817773E-2</v>
      </c>
      <c r="BD508" s="281"/>
      <c r="BE508" s="281"/>
      <c r="BF508" s="281"/>
      <c r="BG508" s="281"/>
      <c r="BH508" s="281"/>
      <c r="BI508" s="281"/>
      <c r="BJ508" s="281"/>
      <c r="BK508" s="281">
        <v>0.160247232570499</v>
      </c>
      <c r="BL508" s="281">
        <v>3.6240260016638999E-2</v>
      </c>
      <c r="BM508" s="281">
        <v>2.7620009495089301E-4</v>
      </c>
      <c r="BN508" s="282"/>
      <c r="BO508" s="281">
        <v>0.140120593737529</v>
      </c>
    </row>
    <row r="509" spans="2:67" s="255" customFormat="1" ht="15" customHeight="1">
      <c r="B509" s="1257" t="s">
        <v>36</v>
      </c>
      <c r="C509" s="243" t="s">
        <v>494</v>
      </c>
      <c r="D509" s="402"/>
      <c r="E509" s="481">
        <v>2858219252398</v>
      </c>
      <c r="F509" s="281"/>
      <c r="G509" s="281">
        <v>-6.1354135680064703E-2</v>
      </c>
      <c r="H509" s="909"/>
      <c r="I509" s="909">
        <v>-6.5045175235252398E-2</v>
      </c>
      <c r="J509" s="909"/>
      <c r="K509" s="281"/>
      <c r="L509" s="281"/>
      <c r="M509" s="281">
        <v>7.9314194371129694E-3</v>
      </c>
      <c r="N509" s="281">
        <v>-0.118467893191159</v>
      </c>
      <c r="O509" s="281"/>
      <c r="P509" s="281">
        <v>-0.13616043582083001</v>
      </c>
      <c r="Q509" s="281"/>
      <c r="R509" s="281"/>
      <c r="S509" s="281"/>
      <c r="T509" s="281"/>
      <c r="U509" s="281"/>
      <c r="V509" s="281">
        <v>0.100726263896116</v>
      </c>
      <c r="W509" s="281">
        <v>-0.15390206517745</v>
      </c>
      <c r="X509" s="281"/>
      <c r="Y509" s="281"/>
      <c r="Z509" s="281"/>
      <c r="AA509" s="281"/>
      <c r="AB509" s="281"/>
      <c r="AC509" s="281"/>
      <c r="AD509" s="281"/>
      <c r="AE509" s="281">
        <v>0.13457001412305999</v>
      </c>
      <c r="AF509" s="281">
        <v>3.6553636955368098E-2</v>
      </c>
      <c r="AG509" s="282">
        <v>6.5152186643402203E-4</v>
      </c>
      <c r="AH509" s="281"/>
      <c r="AI509" s="279">
        <v>1.7873107608571401E-2</v>
      </c>
      <c r="AJ509" s="488"/>
      <c r="AK509" s="486">
        <v>2573217991180</v>
      </c>
      <c r="AL509" s="281">
        <v>-7.1089013416276894E-2</v>
      </c>
      <c r="AM509" s="281"/>
      <c r="AN509" s="281">
        <v>-7.2710275955750595E-2</v>
      </c>
      <c r="AO509" s="281"/>
      <c r="AP509" s="281">
        <v>0.113153263311935</v>
      </c>
      <c r="AQ509" s="281"/>
      <c r="AR509" s="281"/>
      <c r="AS509" s="281">
        <v>0.121476249207965</v>
      </c>
      <c r="AT509" s="281">
        <v>-2.23230431727468E-2</v>
      </c>
      <c r="AU509" s="281"/>
      <c r="AV509" s="281">
        <v>-0.15610074053881501</v>
      </c>
      <c r="AW509" s="281"/>
      <c r="AX509" s="281"/>
      <c r="AY509" s="281"/>
      <c r="AZ509" s="281"/>
      <c r="BA509" s="281"/>
      <c r="BB509" s="281">
        <v>0.10764891696135501</v>
      </c>
      <c r="BC509" s="281">
        <v>-7.0774867339352704E-2</v>
      </c>
      <c r="BD509" s="281"/>
      <c r="BE509" s="281"/>
      <c r="BF509" s="281"/>
      <c r="BG509" s="281"/>
      <c r="BH509" s="281"/>
      <c r="BI509" s="281"/>
      <c r="BJ509" s="281"/>
      <c r="BK509" s="281">
        <v>0.15012309411059799</v>
      </c>
      <c r="BL509" s="281">
        <v>2.8136452033276398E-2</v>
      </c>
      <c r="BM509" s="281">
        <v>7.0796485188750005E-4</v>
      </c>
      <c r="BN509" s="282"/>
      <c r="BO509" s="281">
        <v>0.108192642433816</v>
      </c>
    </row>
    <row r="510" spans="2:67" s="255" customFormat="1" ht="15" customHeight="1">
      <c r="B510" s="1257" t="s">
        <v>36</v>
      </c>
      <c r="C510" s="243" t="s">
        <v>495</v>
      </c>
      <c r="D510" s="402"/>
      <c r="E510" s="481">
        <v>3638097032797</v>
      </c>
      <c r="F510" s="281"/>
      <c r="G510" s="281">
        <v>-7.7187169827108104E-2</v>
      </c>
      <c r="H510" s="909"/>
      <c r="I510" s="909">
        <v>-7.4430182763657302E-2</v>
      </c>
      <c r="J510" s="909"/>
      <c r="K510" s="281"/>
      <c r="L510" s="281"/>
      <c r="M510" s="281">
        <v>4.4117300397181498E-3</v>
      </c>
      <c r="N510" s="281">
        <v>-0.147205620842187</v>
      </c>
      <c r="O510" s="281"/>
      <c r="P510" s="281">
        <v>-0.137872828307817</v>
      </c>
      <c r="Q510" s="281"/>
      <c r="R510" s="281"/>
      <c r="S510" s="281"/>
      <c r="T510" s="281"/>
      <c r="U510" s="281"/>
      <c r="V510" s="281">
        <v>8.67984231067154E-2</v>
      </c>
      <c r="W510" s="281">
        <v>-0.19828002760591901</v>
      </c>
      <c r="X510" s="281"/>
      <c r="Y510" s="281"/>
      <c r="Z510" s="281"/>
      <c r="AA510" s="281"/>
      <c r="AB510" s="281"/>
      <c r="AC510" s="281"/>
      <c r="AD510" s="281"/>
      <c r="AE510" s="281">
        <v>0.101773021970593</v>
      </c>
      <c r="AF510" s="281">
        <v>1.73511455912073E-2</v>
      </c>
      <c r="AG510" s="282">
        <v>0</v>
      </c>
      <c r="AH510" s="281"/>
      <c r="AI510" s="279">
        <v>-7.9155858540859506E-2</v>
      </c>
      <c r="AJ510" s="488"/>
      <c r="AK510" s="486">
        <v>3228782943323</v>
      </c>
      <c r="AL510" s="281">
        <v>-8.8515405156304294E-2</v>
      </c>
      <c r="AM510" s="281"/>
      <c r="AN510" s="281">
        <v>-8.3576115015423294E-2</v>
      </c>
      <c r="AO510" s="281"/>
      <c r="AP510" s="281">
        <v>0.13228557667844201</v>
      </c>
      <c r="AQ510" s="281"/>
      <c r="AR510" s="281"/>
      <c r="AS510" s="281">
        <v>0.136842504170402</v>
      </c>
      <c r="AT510" s="281">
        <v>-3.5249014606063098E-2</v>
      </c>
      <c r="AU510" s="281"/>
      <c r="AV510" s="281">
        <v>-0.15707917813918601</v>
      </c>
      <c r="AW510" s="281"/>
      <c r="AX510" s="281"/>
      <c r="AY510" s="281"/>
      <c r="AZ510" s="281"/>
      <c r="BA510" s="281"/>
      <c r="BB510" s="281">
        <v>0.102437035911309</v>
      </c>
      <c r="BC510" s="281">
        <v>-8.9891159330546894E-2</v>
      </c>
      <c r="BD510" s="281"/>
      <c r="BE510" s="281"/>
      <c r="BF510" s="281"/>
      <c r="BG510" s="281"/>
      <c r="BH510" s="281"/>
      <c r="BI510" s="281"/>
      <c r="BJ510" s="281"/>
      <c r="BK510" s="281">
        <v>0.104254284318525</v>
      </c>
      <c r="BL510" s="281">
        <v>3.2967032511776899E-2</v>
      </c>
      <c r="BM510" s="281">
        <v>1.2526220780383399E-5</v>
      </c>
      <c r="BN510" s="282"/>
      <c r="BO510" s="281">
        <v>4.7342685175882498E-2</v>
      </c>
    </row>
    <row r="511" spans="2:67" s="255" customFormat="1" ht="15" customHeight="1">
      <c r="B511" s="1257" t="s">
        <v>36</v>
      </c>
      <c r="C511" s="243" t="s">
        <v>496</v>
      </c>
      <c r="D511" s="402"/>
      <c r="E511" s="481">
        <v>4977960982454</v>
      </c>
      <c r="F511" s="281"/>
      <c r="G511" s="281">
        <v>-9.2205787381187301E-2</v>
      </c>
      <c r="H511" s="909"/>
      <c r="I511" s="909">
        <v>-7.5739210639842305E-2</v>
      </c>
      <c r="J511" s="909"/>
      <c r="K511" s="281"/>
      <c r="L511" s="281"/>
      <c r="M511" s="281">
        <v>2.6104926968699999E-3</v>
      </c>
      <c r="N511" s="281">
        <v>-0.16533450462527899</v>
      </c>
      <c r="O511" s="281"/>
      <c r="P511" s="281">
        <v>-0.13233565012360701</v>
      </c>
      <c r="Q511" s="281"/>
      <c r="R511" s="281"/>
      <c r="S511" s="281"/>
      <c r="T511" s="281"/>
      <c r="U511" s="281"/>
      <c r="V511" s="281">
        <v>7.3866077891942994E-2</v>
      </c>
      <c r="W511" s="281">
        <v>-0.22380407625107299</v>
      </c>
      <c r="X511" s="281"/>
      <c r="Y511" s="281"/>
      <c r="Z511" s="281"/>
      <c r="AA511" s="281"/>
      <c r="AB511" s="281"/>
      <c r="AC511" s="281"/>
      <c r="AD511" s="281"/>
      <c r="AE511" s="281">
        <v>6.8310508033625802E-2</v>
      </c>
      <c r="AF511" s="281">
        <v>2.0440067931557001E-2</v>
      </c>
      <c r="AG511" s="282">
        <v>0</v>
      </c>
      <c r="AH511" s="281"/>
      <c r="AI511" s="279">
        <v>-0.135053500815625</v>
      </c>
      <c r="AJ511" s="488"/>
      <c r="AK511" s="486">
        <v>4329053150524</v>
      </c>
      <c r="AL511" s="281">
        <v>-0.10323282387233</v>
      </c>
      <c r="AM511" s="281"/>
      <c r="AN511" s="281">
        <v>-8.5872478377633898E-2</v>
      </c>
      <c r="AO511" s="281"/>
      <c r="AP511" s="281">
        <v>0.144957881446903</v>
      </c>
      <c r="AQ511" s="281"/>
      <c r="AR511" s="281"/>
      <c r="AS511" s="281">
        <v>0.14839583246910301</v>
      </c>
      <c r="AT511" s="281">
        <v>-4.0709469325103699E-2</v>
      </c>
      <c r="AU511" s="281"/>
      <c r="AV511" s="281">
        <v>-0.151220355296807</v>
      </c>
      <c r="AW511" s="281"/>
      <c r="AX511" s="281"/>
      <c r="AY511" s="281"/>
      <c r="AZ511" s="281"/>
      <c r="BA511" s="281"/>
      <c r="BB511" s="281">
        <v>8.4079843785226399E-2</v>
      </c>
      <c r="BC511" s="281">
        <v>-0.10784997967014701</v>
      </c>
      <c r="BD511" s="281"/>
      <c r="BE511" s="281"/>
      <c r="BF511" s="281"/>
      <c r="BG511" s="281"/>
      <c r="BH511" s="281"/>
      <c r="BI511" s="281"/>
      <c r="BJ511" s="281"/>
      <c r="BK511" s="281">
        <v>8.5176812358694995E-2</v>
      </c>
      <c r="BL511" s="281">
        <v>2.62594993217489E-2</v>
      </c>
      <c r="BM511" s="281">
        <v>0</v>
      </c>
      <c r="BN511" s="282"/>
      <c r="BO511" s="281">
        <v>3.5863313905306598E-3</v>
      </c>
    </row>
    <row r="512" spans="2:67" s="255" customFormat="1" ht="15" customHeight="1">
      <c r="B512" s="1257" t="s">
        <v>36</v>
      </c>
      <c r="C512" s="243" t="s">
        <v>497</v>
      </c>
      <c r="D512" s="402"/>
      <c r="E512" s="481">
        <v>9525436318877</v>
      </c>
      <c r="F512" s="281"/>
      <c r="G512" s="281">
        <v>-0.118030701563658</v>
      </c>
      <c r="H512" s="909"/>
      <c r="I512" s="909">
        <v>-8.3571260856515894E-2</v>
      </c>
      <c r="J512" s="909"/>
      <c r="K512" s="281"/>
      <c r="L512" s="281"/>
      <c r="M512" s="281">
        <v>1.7623222109765899E-3</v>
      </c>
      <c r="N512" s="281">
        <v>-0.19983964209310001</v>
      </c>
      <c r="O512" s="281"/>
      <c r="P512" s="281">
        <v>-0.11801295641526401</v>
      </c>
      <c r="Q512" s="281"/>
      <c r="R512" s="281"/>
      <c r="S512" s="281"/>
      <c r="T512" s="281"/>
      <c r="U512" s="281"/>
      <c r="V512" s="281">
        <v>5.1463811642467001E-2</v>
      </c>
      <c r="W512" s="281">
        <v>-0.26638878755300499</v>
      </c>
      <c r="X512" s="281"/>
      <c r="Y512" s="281"/>
      <c r="Z512" s="281"/>
      <c r="AA512" s="281"/>
      <c r="AB512" s="281"/>
      <c r="AC512" s="281"/>
      <c r="AD512" s="281"/>
      <c r="AE512" s="281">
        <v>3.5226565465041E-2</v>
      </c>
      <c r="AF512" s="281">
        <v>9.6247613905426407E-3</v>
      </c>
      <c r="AG512" s="282">
        <v>8.5407291883077997E-6</v>
      </c>
      <c r="AH512" s="281"/>
      <c r="AI512" s="279">
        <v>-0.221528921334889</v>
      </c>
      <c r="AJ512" s="488"/>
      <c r="AK512" s="486">
        <v>8128432448999</v>
      </c>
      <c r="AL512" s="281">
        <v>-0.13213382609795399</v>
      </c>
      <c r="AM512" s="281"/>
      <c r="AN512" s="281">
        <v>-9.2770731163899098E-2</v>
      </c>
      <c r="AO512" s="281"/>
      <c r="AP512" s="281">
        <v>0.163788015980738</v>
      </c>
      <c r="AQ512" s="281"/>
      <c r="AR512" s="281"/>
      <c r="AS512" s="281">
        <v>0.16576213620916899</v>
      </c>
      <c r="AT512" s="281">
        <v>-5.9142422089907602E-2</v>
      </c>
      <c r="AU512" s="281"/>
      <c r="AV512" s="281">
        <v>-0.138989816215318</v>
      </c>
      <c r="AW512" s="281"/>
      <c r="AX512" s="281"/>
      <c r="AY512" s="281"/>
      <c r="AZ512" s="281"/>
      <c r="BA512" s="281"/>
      <c r="BB512" s="281">
        <v>6.0240182246492101E-2</v>
      </c>
      <c r="BC512" s="281">
        <v>-0.13789205698634199</v>
      </c>
      <c r="BD512" s="281"/>
      <c r="BE512" s="281"/>
      <c r="BF512" s="281"/>
      <c r="BG512" s="281"/>
      <c r="BH512" s="281"/>
      <c r="BI512" s="281"/>
      <c r="BJ512" s="281"/>
      <c r="BK512" s="281">
        <v>3.86134207658516E-2</v>
      </c>
      <c r="BL512" s="281">
        <v>1.1048934162337799E-2</v>
      </c>
      <c r="BM512" s="281">
        <v>1.00085929864643E-5</v>
      </c>
      <c r="BN512" s="282"/>
      <c r="BO512" s="281">
        <v>-8.8219694735398604E-2</v>
      </c>
    </row>
    <row r="513" spans="2:67" s="255" customFormat="1" ht="15" customHeight="1">
      <c r="B513" s="1253" t="s">
        <v>36</v>
      </c>
      <c r="C513" s="453" t="s">
        <v>527</v>
      </c>
      <c r="D513" s="402"/>
      <c r="E513" s="474">
        <v>29745801039407</v>
      </c>
      <c r="F513" s="475"/>
      <c r="G513" s="475">
        <v>-7.8438944407109995E-2</v>
      </c>
      <c r="H513" s="910"/>
      <c r="I513" s="910">
        <v>-6.6165424606942594E-2</v>
      </c>
      <c r="J513" s="910"/>
      <c r="K513" s="475"/>
      <c r="L513" s="475"/>
      <c r="M513" s="475">
        <v>7.7753092698226002E-3</v>
      </c>
      <c r="N513" s="475">
        <v>-0.13682906046016299</v>
      </c>
      <c r="O513" s="475"/>
      <c r="P513" s="475">
        <v>-0.13456646593948299</v>
      </c>
      <c r="Q513" s="475"/>
      <c r="R513" s="475"/>
      <c r="S513" s="475"/>
      <c r="T513" s="475"/>
      <c r="U513" s="475"/>
      <c r="V513" s="475">
        <v>9.0123543308768206E-2</v>
      </c>
      <c r="W513" s="475">
        <v>-0.18127198354398399</v>
      </c>
      <c r="X513" s="475"/>
      <c r="Y513" s="475"/>
      <c r="Z513" s="475"/>
      <c r="AA513" s="475"/>
      <c r="AB513" s="475"/>
      <c r="AC513" s="475"/>
      <c r="AD513" s="475"/>
      <c r="AE513" s="475">
        <v>0.116966762840466</v>
      </c>
      <c r="AF513" s="475">
        <v>2.9694949752599099E-2</v>
      </c>
      <c r="AG513" s="475">
        <v>3.1102640718074398E-4</v>
      </c>
      <c r="AH513" s="475"/>
      <c r="AI513" s="475">
        <v>-3.4299244726957202E-2</v>
      </c>
      <c r="AJ513" s="482"/>
      <c r="AK513" s="487">
        <v>26476239322702</v>
      </c>
      <c r="AL513" s="475">
        <v>-8.8125402011809795E-2</v>
      </c>
      <c r="AM513" s="475"/>
      <c r="AN513" s="475">
        <v>-7.43362201880544E-2</v>
      </c>
      <c r="AO513" s="475"/>
      <c r="AP513" s="475">
        <v>0.123490412236965</v>
      </c>
      <c r="AQ513" s="475"/>
      <c r="AR513" s="475"/>
      <c r="AS513" s="475">
        <v>0.13222589765625101</v>
      </c>
      <c r="AT513" s="475">
        <v>-3.0235725036130399E-2</v>
      </c>
      <c r="AU513" s="475"/>
      <c r="AV513" s="475">
        <v>-0.151184134333678</v>
      </c>
      <c r="AW513" s="475"/>
      <c r="AX513" s="475"/>
      <c r="AY513" s="475"/>
      <c r="AZ513" s="475"/>
      <c r="BA513" s="475"/>
      <c r="BB513" s="475">
        <v>0.101252936852378</v>
      </c>
      <c r="BC513" s="475">
        <v>-8.01669230265286E-2</v>
      </c>
      <c r="BD513" s="475"/>
      <c r="BE513" s="475"/>
      <c r="BF513" s="475"/>
      <c r="BG513" s="475"/>
      <c r="BH513" s="475"/>
      <c r="BI513" s="475"/>
      <c r="BJ513" s="475"/>
      <c r="BK513" s="475">
        <v>0.13141103663814899</v>
      </c>
      <c r="BL513" s="475">
        <v>3.3361991348205403E-2</v>
      </c>
      <c r="BM513" s="477">
        <v>3.4943518651710899E-4</v>
      </c>
      <c r="BN513" s="477"/>
      <c r="BO513" s="475">
        <v>8.4955539940498204E-2</v>
      </c>
    </row>
    <row r="514" spans="2:67" s="255" customFormat="1" ht="15" customHeight="1">
      <c r="B514" s="1252" t="s">
        <v>284</v>
      </c>
      <c r="C514" s="243" t="s">
        <v>488</v>
      </c>
      <c r="D514" s="402"/>
      <c r="E514" s="481">
        <v>1434755632208.5901</v>
      </c>
      <c r="F514" s="281">
        <v>1.94282635787189E-2</v>
      </c>
      <c r="G514" s="281">
        <v>-3.6959557505341801E-5</v>
      </c>
      <c r="H514" s="909"/>
      <c r="I514" s="909"/>
      <c r="J514" s="909"/>
      <c r="K514" s="281"/>
      <c r="L514" s="281"/>
      <c r="M514" s="281">
        <v>1.28146176945569E-2</v>
      </c>
      <c r="N514" s="281">
        <v>1.2639416485728401E-2</v>
      </c>
      <c r="O514" s="281"/>
      <c r="P514" s="281">
        <v>-1.38992377833009E-2</v>
      </c>
      <c r="Q514" s="281"/>
      <c r="R514" s="281"/>
      <c r="S514" s="281"/>
      <c r="T514" s="281"/>
      <c r="U514" s="281"/>
      <c r="V514" s="281">
        <v>6.6395244715582403E-3</v>
      </c>
      <c r="W514" s="281">
        <v>5.3797049501260697E-3</v>
      </c>
      <c r="X514" s="281"/>
      <c r="Y514" s="281"/>
      <c r="Z514" s="281"/>
      <c r="AA514" s="281"/>
      <c r="AB514" s="281"/>
      <c r="AC514" s="281"/>
      <c r="AD514" s="281"/>
      <c r="AE514" s="281">
        <v>0.115668648659359</v>
      </c>
      <c r="AF514" s="281">
        <v>6.5435842861141999E-2</v>
      </c>
      <c r="AG514" s="282"/>
      <c r="AH514" s="282"/>
      <c r="AI514" s="281">
        <v>0.18648419713190101</v>
      </c>
      <c r="AJ514" s="482"/>
      <c r="AK514" s="484"/>
      <c r="AL514" s="281"/>
      <c r="AM514" s="281"/>
      <c r="AN514" s="281"/>
      <c r="AO514" s="281"/>
      <c r="AP514" s="281"/>
      <c r="AQ514" s="281"/>
      <c r="AR514" s="281"/>
      <c r="AS514" s="281"/>
      <c r="AT514" s="281"/>
      <c r="AU514" s="281"/>
      <c r="AV514" s="281"/>
      <c r="AW514" s="281"/>
      <c r="AX514" s="281"/>
      <c r="AY514" s="281"/>
      <c r="AZ514" s="281"/>
      <c r="BA514" s="281"/>
      <c r="BB514" s="281"/>
      <c r="BC514" s="281"/>
      <c r="BD514" s="281"/>
      <c r="BE514" s="281"/>
      <c r="BF514" s="281"/>
      <c r="BG514" s="281"/>
      <c r="BH514" s="281"/>
      <c r="BI514" s="281"/>
      <c r="BJ514" s="281"/>
      <c r="BK514" s="281"/>
      <c r="BL514" s="281"/>
      <c r="BM514" s="282"/>
      <c r="BN514" s="282"/>
      <c r="BO514" s="281"/>
    </row>
    <row r="515" spans="2:67" s="255" customFormat="1" ht="15" customHeight="1">
      <c r="B515" s="1257" t="s">
        <v>284</v>
      </c>
      <c r="C515" s="243" t="s">
        <v>489</v>
      </c>
      <c r="D515" s="402"/>
      <c r="E515" s="481">
        <v>2186362634081.72</v>
      </c>
      <c r="F515" s="281">
        <v>0</v>
      </c>
      <c r="G515" s="281">
        <v>-1.47908713420523E-4</v>
      </c>
      <c r="H515" s="909"/>
      <c r="I515" s="909"/>
      <c r="J515" s="909"/>
      <c r="K515" s="281"/>
      <c r="L515" s="281"/>
      <c r="M515" s="281">
        <v>5.0396391848172503E-3</v>
      </c>
      <c r="N515" s="281">
        <v>4.8766663739037196E-3</v>
      </c>
      <c r="O515" s="281"/>
      <c r="P515" s="281">
        <v>-1.4458159378577E-2</v>
      </c>
      <c r="Q515" s="281"/>
      <c r="R515" s="281"/>
      <c r="S515" s="281"/>
      <c r="T515" s="281"/>
      <c r="U515" s="281"/>
      <c r="V515" s="281">
        <v>4.8700320569139699E-3</v>
      </c>
      <c r="W515" s="281">
        <v>-4.7114604222987496E-3</v>
      </c>
      <c r="X515" s="281"/>
      <c r="Y515" s="281"/>
      <c r="Z515" s="281"/>
      <c r="AA515" s="281"/>
      <c r="AB515" s="281"/>
      <c r="AC515" s="281"/>
      <c r="AD515" s="281"/>
      <c r="AE515" s="281">
        <v>9.9110800213880995E-2</v>
      </c>
      <c r="AF515" s="281">
        <v>3.9650721501848098E-2</v>
      </c>
      <c r="AG515" s="282"/>
      <c r="AH515" s="282"/>
      <c r="AI515" s="281">
        <v>0.13405006354265001</v>
      </c>
      <c r="AJ515" s="482"/>
      <c r="AK515" s="484"/>
      <c r="AL515" s="281"/>
      <c r="AM515" s="281"/>
      <c r="AN515" s="281"/>
      <c r="AO515" s="281"/>
      <c r="AP515" s="281"/>
      <c r="AQ515" s="281"/>
      <c r="AR515" s="281"/>
      <c r="AS515" s="281"/>
      <c r="AT515" s="281"/>
      <c r="AU515" s="281"/>
      <c r="AV515" s="281"/>
      <c r="AW515" s="281"/>
      <c r="AX515" s="281"/>
      <c r="AY515" s="281"/>
      <c r="AZ515" s="281"/>
      <c r="BA515" s="281"/>
      <c r="BB515" s="281"/>
      <c r="BC515" s="281"/>
      <c r="BD515" s="281"/>
      <c r="BE515" s="281"/>
      <c r="BF515" s="281"/>
      <c r="BG515" s="281"/>
      <c r="BH515" s="281"/>
      <c r="BI515" s="281"/>
      <c r="BJ515" s="281"/>
      <c r="BK515" s="281"/>
      <c r="BL515" s="281"/>
      <c r="BM515" s="282"/>
      <c r="BN515" s="282"/>
      <c r="BO515" s="281"/>
    </row>
    <row r="516" spans="2:67" s="255" customFormat="1" ht="15" customHeight="1">
      <c r="B516" s="1257" t="s">
        <v>284</v>
      </c>
      <c r="C516" s="243" t="s">
        <v>490</v>
      </c>
      <c r="D516" s="402"/>
      <c r="E516" s="481">
        <v>2696027656153.7402</v>
      </c>
      <c r="F516" s="281">
        <v>1.7538276682264901E-3</v>
      </c>
      <c r="G516" s="281">
        <v>-2.2933670363615901E-4</v>
      </c>
      <c r="H516" s="909"/>
      <c r="I516" s="909"/>
      <c r="J516" s="909"/>
      <c r="K516" s="281"/>
      <c r="L516" s="281"/>
      <c r="M516" s="281">
        <v>1.75651087550869E-3</v>
      </c>
      <c r="N516" s="281">
        <v>1.5262246000253799E-3</v>
      </c>
      <c r="O516" s="281"/>
      <c r="P516" s="281">
        <v>-1.46696585696578E-2</v>
      </c>
      <c r="Q516" s="281"/>
      <c r="R516" s="281"/>
      <c r="S516" s="281"/>
      <c r="T516" s="281"/>
      <c r="U516" s="281"/>
      <c r="V516" s="281">
        <v>3.4947476540308502E-3</v>
      </c>
      <c r="W516" s="281">
        <v>-9.6486853012915895E-3</v>
      </c>
      <c r="X516" s="281"/>
      <c r="Y516" s="281"/>
      <c r="Z516" s="281"/>
      <c r="AA516" s="281"/>
      <c r="AB516" s="281"/>
      <c r="AC516" s="281"/>
      <c r="AD516" s="281"/>
      <c r="AE516" s="281">
        <v>7.7774994436617603E-2</v>
      </c>
      <c r="AF516" s="281">
        <v>3.14530737203189E-2</v>
      </c>
      <c r="AG516" s="282"/>
      <c r="AH516" s="282"/>
      <c r="AI516" s="281">
        <v>9.9579381397864694E-2</v>
      </c>
      <c r="AJ516" s="482"/>
      <c r="AK516" s="484"/>
      <c r="AL516" s="281"/>
      <c r="AM516" s="281"/>
      <c r="AN516" s="281"/>
      <c r="AO516" s="281"/>
      <c r="AP516" s="281"/>
      <c r="AQ516" s="281"/>
      <c r="AR516" s="281"/>
      <c r="AS516" s="281"/>
      <c r="AT516" s="281"/>
      <c r="AU516" s="281"/>
      <c r="AV516" s="281"/>
      <c r="AW516" s="281"/>
      <c r="AX516" s="281"/>
      <c r="AY516" s="281"/>
      <c r="AZ516" s="281"/>
      <c r="BA516" s="281"/>
      <c r="BB516" s="281"/>
      <c r="BC516" s="281"/>
      <c r="BD516" s="281"/>
      <c r="BE516" s="281"/>
      <c r="BF516" s="281"/>
      <c r="BG516" s="281"/>
      <c r="BH516" s="281"/>
      <c r="BI516" s="281"/>
      <c r="BJ516" s="281"/>
      <c r="BK516" s="281"/>
      <c r="BL516" s="281"/>
      <c r="BM516" s="282"/>
      <c r="BN516" s="282"/>
      <c r="BO516" s="281"/>
    </row>
    <row r="517" spans="2:67" s="255" customFormat="1" ht="15" customHeight="1">
      <c r="B517" s="1257" t="s">
        <v>284</v>
      </c>
      <c r="C517" s="243" t="s">
        <v>491</v>
      </c>
      <c r="D517" s="402"/>
      <c r="E517" s="481">
        <v>3185122266996.5698</v>
      </c>
      <c r="F517" s="281">
        <v>1.5925446747515001E-3</v>
      </c>
      <c r="G517" s="281">
        <v>-1.0025025257541999E-4</v>
      </c>
      <c r="H517" s="909"/>
      <c r="I517" s="909"/>
      <c r="J517" s="909"/>
      <c r="K517" s="281"/>
      <c r="L517" s="281"/>
      <c r="M517" s="281">
        <v>1.3718305389316E-3</v>
      </c>
      <c r="N517" s="281">
        <v>1.2759976307001901E-3</v>
      </c>
      <c r="O517" s="281"/>
      <c r="P517" s="281">
        <v>-1.5818222123891199E-2</v>
      </c>
      <c r="Q517" s="281"/>
      <c r="R517" s="281"/>
      <c r="S517" s="281"/>
      <c r="T517" s="281"/>
      <c r="U517" s="281"/>
      <c r="V517" s="281">
        <v>3.6014246629211301E-3</v>
      </c>
      <c r="W517" s="281">
        <v>-1.0940800917645301E-2</v>
      </c>
      <c r="X517" s="281"/>
      <c r="Y517" s="281"/>
      <c r="Z517" s="281"/>
      <c r="AA517" s="281"/>
      <c r="AB517" s="281"/>
      <c r="AC517" s="281"/>
      <c r="AD517" s="281"/>
      <c r="AE517" s="281">
        <v>6.5417914385796E-2</v>
      </c>
      <c r="AF517" s="281">
        <v>2.6935655595565398E-2</v>
      </c>
      <c r="AG517" s="282"/>
      <c r="AH517" s="282"/>
      <c r="AI517" s="281">
        <v>8.1412773267683897E-2</v>
      </c>
      <c r="AJ517" s="482"/>
      <c r="AK517" s="484"/>
      <c r="AL517" s="281"/>
      <c r="AM517" s="281"/>
      <c r="AN517" s="281"/>
      <c r="AO517" s="281"/>
      <c r="AP517" s="281"/>
      <c r="AQ517" s="281"/>
      <c r="AR517" s="281"/>
      <c r="AS517" s="281"/>
      <c r="AT517" s="281"/>
      <c r="AU517" s="281"/>
      <c r="AV517" s="281"/>
      <c r="AW517" s="281"/>
      <c r="AX517" s="281"/>
      <c r="AY517" s="281"/>
      <c r="AZ517" s="281"/>
      <c r="BA517" s="281"/>
      <c r="BB517" s="281"/>
      <c r="BC517" s="281"/>
      <c r="BD517" s="281"/>
      <c r="BE517" s="281"/>
      <c r="BF517" s="281"/>
      <c r="BG517" s="281"/>
      <c r="BH517" s="281"/>
      <c r="BI517" s="281"/>
      <c r="BJ517" s="281"/>
      <c r="BK517" s="281"/>
      <c r="BL517" s="281"/>
      <c r="BM517" s="282"/>
      <c r="BN517" s="282"/>
      <c r="BO517" s="281"/>
    </row>
    <row r="518" spans="2:67" s="255" customFormat="1" ht="15" customHeight="1">
      <c r="B518" s="1257" t="s">
        <v>284</v>
      </c>
      <c r="C518" s="243" t="s">
        <v>492</v>
      </c>
      <c r="D518" s="402"/>
      <c r="E518" s="481">
        <v>3712307618036.29</v>
      </c>
      <c r="F518" s="281">
        <v>3.23804818569124E-3</v>
      </c>
      <c r="G518" s="281">
        <v>-1.8919872551163999E-3</v>
      </c>
      <c r="H518" s="909"/>
      <c r="I518" s="909"/>
      <c r="J518" s="909"/>
      <c r="K518" s="281"/>
      <c r="L518" s="281"/>
      <c r="M518" s="281">
        <v>5.9163472171335104E-4</v>
      </c>
      <c r="N518" s="281">
        <v>-1.2929133348836799E-3</v>
      </c>
      <c r="O518" s="281"/>
      <c r="P518" s="281">
        <v>-1.5822191078571399E-2</v>
      </c>
      <c r="Q518" s="281"/>
      <c r="R518" s="281"/>
      <c r="S518" s="281"/>
      <c r="T518" s="281"/>
      <c r="U518" s="281"/>
      <c r="V518" s="281">
        <v>3.14714572436258E-3</v>
      </c>
      <c r="W518" s="281">
        <v>-1.3967953693902401E-2</v>
      </c>
      <c r="X518" s="281"/>
      <c r="Y518" s="281"/>
      <c r="Z518" s="281"/>
      <c r="AA518" s="281"/>
      <c r="AB518" s="281"/>
      <c r="AC518" s="281"/>
      <c r="AD518" s="281"/>
      <c r="AE518" s="281">
        <v>5.6026216816176498E-2</v>
      </c>
      <c r="AF518" s="281">
        <v>2.2840794495268199E-2</v>
      </c>
      <c r="AG518" s="282"/>
      <c r="AH518" s="282"/>
      <c r="AI518" s="281">
        <v>6.4899056672360594E-2</v>
      </c>
      <c r="AJ518" s="482"/>
      <c r="AK518" s="484"/>
      <c r="AL518" s="281"/>
      <c r="AM518" s="281"/>
      <c r="AN518" s="281"/>
      <c r="AO518" s="281"/>
      <c r="AP518" s="281"/>
      <c r="AQ518" s="281"/>
      <c r="AR518" s="281"/>
      <c r="AS518" s="281"/>
      <c r="AT518" s="281"/>
      <c r="AU518" s="281"/>
      <c r="AV518" s="281"/>
      <c r="AW518" s="281"/>
      <c r="AX518" s="281"/>
      <c r="AY518" s="281"/>
      <c r="AZ518" s="281"/>
      <c r="BA518" s="281"/>
      <c r="BB518" s="281"/>
      <c r="BC518" s="281"/>
      <c r="BD518" s="281"/>
      <c r="BE518" s="281"/>
      <c r="BF518" s="281"/>
      <c r="BG518" s="281"/>
      <c r="BH518" s="281"/>
      <c r="BI518" s="281"/>
      <c r="BJ518" s="281"/>
      <c r="BK518" s="281"/>
      <c r="BL518" s="281"/>
      <c r="BM518" s="282"/>
      <c r="BN518" s="282"/>
      <c r="BO518" s="281"/>
    </row>
    <row r="519" spans="2:67" s="255" customFormat="1" ht="15" customHeight="1">
      <c r="B519" s="1257" t="s">
        <v>284</v>
      </c>
      <c r="C519" s="243" t="s">
        <v>493</v>
      </c>
      <c r="D519" s="402"/>
      <c r="E519" s="481">
        <v>4371347952118.3599</v>
      </c>
      <c r="F519" s="281">
        <v>8.51748693301671E-4</v>
      </c>
      <c r="G519" s="281">
        <v>-2.4281634282166402E-3</v>
      </c>
      <c r="H519" s="909"/>
      <c r="I519" s="909"/>
      <c r="J519" s="909"/>
      <c r="K519" s="281"/>
      <c r="L519" s="281"/>
      <c r="M519" s="281">
        <v>5.4251825606428498E-4</v>
      </c>
      <c r="N519" s="281">
        <v>-1.89236222619316E-3</v>
      </c>
      <c r="O519" s="281"/>
      <c r="P519" s="281">
        <v>-1.6921179719778402E-2</v>
      </c>
      <c r="Q519" s="281"/>
      <c r="R519" s="281"/>
      <c r="S519" s="281"/>
      <c r="T519" s="281"/>
      <c r="U519" s="281"/>
      <c r="V519" s="281">
        <v>3.3096619366127498E-3</v>
      </c>
      <c r="W519" s="281">
        <v>-1.5503876494829E-2</v>
      </c>
      <c r="X519" s="281"/>
      <c r="Y519" s="281"/>
      <c r="Z519" s="281"/>
      <c r="AA519" s="281"/>
      <c r="AB519" s="281"/>
      <c r="AC519" s="281"/>
      <c r="AD519" s="281"/>
      <c r="AE519" s="281">
        <v>5.0686595102035097E-2</v>
      </c>
      <c r="AF519" s="281">
        <v>2.0540104214616599E-2</v>
      </c>
      <c r="AG519" s="282"/>
      <c r="AH519" s="282"/>
      <c r="AI519" s="281">
        <v>5.5722823240200302E-2</v>
      </c>
      <c r="AJ519" s="482"/>
      <c r="AK519" s="484"/>
      <c r="AL519" s="281"/>
      <c r="AM519" s="281"/>
      <c r="AN519" s="281"/>
      <c r="AO519" s="281"/>
      <c r="AP519" s="281"/>
      <c r="AQ519" s="281"/>
      <c r="AR519" s="281"/>
      <c r="AS519" s="281"/>
      <c r="AT519" s="281"/>
      <c r="AU519" s="281"/>
      <c r="AV519" s="281"/>
      <c r="AW519" s="281"/>
      <c r="AX519" s="281"/>
      <c r="AY519" s="281"/>
      <c r="AZ519" s="281"/>
      <c r="BA519" s="281"/>
      <c r="BB519" s="281"/>
      <c r="BC519" s="281"/>
      <c r="BD519" s="281"/>
      <c r="BE519" s="281"/>
      <c r="BF519" s="281"/>
      <c r="BG519" s="281"/>
      <c r="BH519" s="281"/>
      <c r="BI519" s="281"/>
      <c r="BJ519" s="281"/>
      <c r="BK519" s="281"/>
      <c r="BL519" s="281"/>
      <c r="BM519" s="282"/>
      <c r="BN519" s="282"/>
      <c r="BO519" s="281"/>
    </row>
    <row r="520" spans="2:67" s="255" customFormat="1" ht="15" customHeight="1">
      <c r="B520" s="1257" t="s">
        <v>284</v>
      </c>
      <c r="C520" s="243" t="s">
        <v>494</v>
      </c>
      <c r="D520" s="402"/>
      <c r="E520" s="481">
        <v>5148374172288.0996</v>
      </c>
      <c r="F520" s="281">
        <v>6.1061949139622099E-5</v>
      </c>
      <c r="G520" s="281">
        <v>-3.5868934208601799E-3</v>
      </c>
      <c r="H520" s="909"/>
      <c r="I520" s="909"/>
      <c r="J520" s="909"/>
      <c r="K520" s="281"/>
      <c r="L520" s="281"/>
      <c r="M520" s="281">
        <v>8.4212338512904602E-4</v>
      </c>
      <c r="N520" s="281">
        <v>-2.7455576718462501E-3</v>
      </c>
      <c r="O520" s="281"/>
      <c r="P520" s="281">
        <v>-1.8108101532018601E-2</v>
      </c>
      <c r="Q520" s="281"/>
      <c r="R520" s="281"/>
      <c r="S520" s="281"/>
      <c r="T520" s="281"/>
      <c r="U520" s="281"/>
      <c r="V520" s="281">
        <v>2.5336513439864999E-3</v>
      </c>
      <c r="W520" s="281">
        <v>-1.83200102767519E-2</v>
      </c>
      <c r="X520" s="281"/>
      <c r="Y520" s="281"/>
      <c r="Z520" s="281"/>
      <c r="AA520" s="281"/>
      <c r="AB520" s="281"/>
      <c r="AC520" s="281"/>
      <c r="AD520" s="281"/>
      <c r="AE520" s="281">
        <v>3.9071147759119698E-2</v>
      </c>
      <c r="AF520" s="281">
        <v>1.6992741261155499E-2</v>
      </c>
      <c r="AG520" s="282"/>
      <c r="AH520" s="282"/>
      <c r="AI520" s="281">
        <v>3.7743878193591297E-2</v>
      </c>
      <c r="AJ520" s="482"/>
      <c r="AK520" s="484"/>
      <c r="AL520" s="281"/>
      <c r="AM520" s="281"/>
      <c r="AN520" s="281"/>
      <c r="AO520" s="281"/>
      <c r="AP520" s="281"/>
      <c r="AQ520" s="281"/>
      <c r="AR520" s="281"/>
      <c r="AS520" s="281"/>
      <c r="AT520" s="281"/>
      <c r="AU520" s="281"/>
      <c r="AV520" s="281"/>
      <c r="AW520" s="281"/>
      <c r="AX520" s="281"/>
      <c r="AY520" s="281"/>
      <c r="AZ520" s="281"/>
      <c r="BA520" s="281"/>
      <c r="BB520" s="281"/>
      <c r="BC520" s="281"/>
      <c r="BD520" s="281"/>
      <c r="BE520" s="281"/>
      <c r="BF520" s="281"/>
      <c r="BG520" s="281"/>
      <c r="BH520" s="281"/>
      <c r="BI520" s="281"/>
      <c r="BJ520" s="281"/>
      <c r="BK520" s="281"/>
      <c r="BL520" s="281"/>
      <c r="BM520" s="282"/>
      <c r="BN520" s="282"/>
      <c r="BO520" s="281"/>
    </row>
    <row r="521" spans="2:67" s="255" customFormat="1" ht="15" customHeight="1">
      <c r="B521" s="1257" t="s">
        <v>284</v>
      </c>
      <c r="C521" s="243" t="s">
        <v>495</v>
      </c>
      <c r="D521" s="402"/>
      <c r="E521" s="481">
        <v>6378465423978.5498</v>
      </c>
      <c r="F521" s="281">
        <v>3.7230552838841899E-3</v>
      </c>
      <c r="G521" s="281">
        <v>-7.3752461980742404E-3</v>
      </c>
      <c r="H521" s="909"/>
      <c r="I521" s="909"/>
      <c r="J521" s="909"/>
      <c r="K521" s="281"/>
      <c r="L521" s="281"/>
      <c r="M521" s="281">
        <v>7.0426519454865402E-4</v>
      </c>
      <c r="N521" s="281">
        <v>-6.6733218541459296E-3</v>
      </c>
      <c r="O521" s="281"/>
      <c r="P521" s="281">
        <v>-1.81548401549399E-2</v>
      </c>
      <c r="Q521" s="281"/>
      <c r="R521" s="281"/>
      <c r="S521" s="281"/>
      <c r="T521" s="281"/>
      <c r="U521" s="281"/>
      <c r="V521" s="281">
        <v>2.5611502449943099E-3</v>
      </c>
      <c r="W521" s="281">
        <v>-2.2267013495874802E-2</v>
      </c>
      <c r="X521" s="281"/>
      <c r="Y521" s="281"/>
      <c r="Z521" s="281"/>
      <c r="AA521" s="281"/>
      <c r="AB521" s="281"/>
      <c r="AC521" s="281"/>
      <c r="AD521" s="281"/>
      <c r="AE521" s="281">
        <v>3.6816718682565898E-2</v>
      </c>
      <c r="AF521" s="281">
        <v>1.38927739139757E-2</v>
      </c>
      <c r="AG521" s="282"/>
      <c r="AH521" s="282"/>
      <c r="AI521" s="281">
        <v>2.8442476966074898E-2</v>
      </c>
      <c r="AJ521" s="482"/>
      <c r="AK521" s="484"/>
      <c r="AL521" s="281"/>
      <c r="AM521" s="281"/>
      <c r="AN521" s="281"/>
      <c r="AO521" s="281"/>
      <c r="AP521" s="281"/>
      <c r="AQ521" s="281"/>
      <c r="AR521" s="281"/>
      <c r="AS521" s="281"/>
      <c r="AT521" s="281"/>
      <c r="AU521" s="281"/>
      <c r="AV521" s="281"/>
      <c r="AW521" s="281"/>
      <c r="AX521" s="281"/>
      <c r="AY521" s="281"/>
      <c r="AZ521" s="281"/>
      <c r="BA521" s="281"/>
      <c r="BB521" s="281"/>
      <c r="BC521" s="281"/>
      <c r="BD521" s="281"/>
      <c r="BE521" s="281"/>
      <c r="BF521" s="281"/>
      <c r="BG521" s="281"/>
      <c r="BH521" s="281"/>
      <c r="BI521" s="281"/>
      <c r="BJ521" s="281"/>
      <c r="BK521" s="281"/>
      <c r="BL521" s="281"/>
      <c r="BM521" s="282"/>
      <c r="BN521" s="282"/>
      <c r="BO521" s="281"/>
    </row>
    <row r="522" spans="2:67" s="255" customFormat="1" ht="15" customHeight="1">
      <c r="B522" s="1257" t="s">
        <v>284</v>
      </c>
      <c r="C522" s="243" t="s">
        <v>496</v>
      </c>
      <c r="D522" s="402"/>
      <c r="E522" s="481">
        <v>8677572663730.25</v>
      </c>
      <c r="F522" s="281">
        <v>2.0006112172507502E-3</v>
      </c>
      <c r="G522" s="281">
        <v>-1.3449340889099401E-2</v>
      </c>
      <c r="H522" s="909"/>
      <c r="I522" s="909"/>
      <c r="J522" s="909"/>
      <c r="K522" s="281"/>
      <c r="L522" s="281"/>
      <c r="M522" s="281">
        <v>2.41707579065369E-4</v>
      </c>
      <c r="N522" s="281">
        <v>-1.3201981414357199E-2</v>
      </c>
      <c r="O522" s="281"/>
      <c r="P522" s="281">
        <v>-2.1227189849408201E-2</v>
      </c>
      <c r="Q522" s="281"/>
      <c r="R522" s="281"/>
      <c r="S522" s="281"/>
      <c r="T522" s="281"/>
      <c r="U522" s="281"/>
      <c r="V522" s="281">
        <v>2.2467509066870402E-3</v>
      </c>
      <c r="W522" s="281">
        <v>-3.2182419751547897E-2</v>
      </c>
      <c r="X522" s="281"/>
      <c r="Y522" s="281"/>
      <c r="Z522" s="281"/>
      <c r="AA522" s="281"/>
      <c r="AB522" s="281"/>
      <c r="AC522" s="281"/>
      <c r="AD522" s="281"/>
      <c r="AE522" s="281">
        <v>2.5204248439650301E-2</v>
      </c>
      <c r="AF522" s="281">
        <v>1.0422295897425E-2</v>
      </c>
      <c r="AG522" s="282"/>
      <c r="AH522" s="282"/>
      <c r="AI522" s="281">
        <v>3.4441244266529801E-3</v>
      </c>
      <c r="AJ522" s="482"/>
      <c r="AK522" s="484"/>
      <c r="AL522" s="281"/>
      <c r="AM522" s="281"/>
      <c r="AN522" s="281"/>
      <c r="AO522" s="281"/>
      <c r="AP522" s="281"/>
      <c r="AQ522" s="281"/>
      <c r="AR522" s="281"/>
      <c r="AS522" s="281"/>
      <c r="AT522" s="281"/>
      <c r="AU522" s="281"/>
      <c r="AV522" s="281"/>
      <c r="AW522" s="281"/>
      <c r="AX522" s="281"/>
      <c r="AY522" s="281"/>
      <c r="AZ522" s="281"/>
      <c r="BA522" s="281"/>
      <c r="BB522" s="281"/>
      <c r="BC522" s="281"/>
      <c r="BD522" s="281"/>
      <c r="BE522" s="281"/>
      <c r="BF522" s="281"/>
      <c r="BG522" s="281"/>
      <c r="BH522" s="281"/>
      <c r="BI522" s="281"/>
      <c r="BJ522" s="281"/>
      <c r="BK522" s="281"/>
      <c r="BL522" s="281"/>
      <c r="BM522" s="282"/>
      <c r="BN522" s="282"/>
      <c r="BO522" s="281"/>
    </row>
    <row r="523" spans="2:67" s="255" customFormat="1" ht="15" customHeight="1">
      <c r="B523" s="1257" t="s">
        <v>284</v>
      </c>
      <c r="C523" s="243" t="s">
        <v>497</v>
      </c>
      <c r="D523" s="402"/>
      <c r="E523" s="481">
        <v>19038111911542.602</v>
      </c>
      <c r="F523" s="281">
        <v>4.6237098856872797E-3</v>
      </c>
      <c r="G523" s="281">
        <v>-6.6454703460509496E-2</v>
      </c>
      <c r="H523" s="909"/>
      <c r="I523" s="909"/>
      <c r="J523" s="909"/>
      <c r="K523" s="281"/>
      <c r="L523" s="281"/>
      <c r="M523" s="281">
        <v>7.0817723992088201E-5</v>
      </c>
      <c r="N523" s="281">
        <v>-6.6384174330598594E-2</v>
      </c>
      <c r="O523" s="281"/>
      <c r="P523" s="281">
        <v>-2.42258069692791E-2</v>
      </c>
      <c r="Q523" s="281"/>
      <c r="R523" s="281"/>
      <c r="S523" s="281"/>
      <c r="T523" s="281"/>
      <c r="U523" s="281"/>
      <c r="V523" s="281">
        <v>1.53870239777452E-3</v>
      </c>
      <c r="W523" s="281">
        <v>-8.9071279233073494E-2</v>
      </c>
      <c r="X523" s="281"/>
      <c r="Y523" s="281"/>
      <c r="Z523" s="281"/>
      <c r="AA523" s="281"/>
      <c r="AB523" s="281"/>
      <c r="AC523" s="281"/>
      <c r="AD523" s="281"/>
      <c r="AE523" s="281">
        <v>1.8666695638164001E-2</v>
      </c>
      <c r="AF523" s="281">
        <v>4.7400711021938899E-3</v>
      </c>
      <c r="AG523" s="282"/>
      <c r="AH523" s="282"/>
      <c r="AI523" s="281">
        <v>-6.5664515441038795E-2</v>
      </c>
      <c r="AJ523" s="482"/>
      <c r="AK523" s="484"/>
      <c r="AL523" s="281"/>
      <c r="AM523" s="281"/>
      <c r="AN523" s="281"/>
      <c r="AO523" s="281"/>
      <c r="AP523" s="281"/>
      <c r="AQ523" s="281"/>
      <c r="AR523" s="281"/>
      <c r="AS523" s="281"/>
      <c r="AT523" s="281"/>
      <c r="AU523" s="281"/>
      <c r="AV523" s="281"/>
      <c r="AW523" s="281"/>
      <c r="AX523" s="281"/>
      <c r="AY523" s="281"/>
      <c r="AZ523" s="281"/>
      <c r="BA523" s="281"/>
      <c r="BB523" s="281"/>
      <c r="BC523" s="281"/>
      <c r="BD523" s="281"/>
      <c r="BE523" s="281"/>
      <c r="BF523" s="281"/>
      <c r="BG523" s="281"/>
      <c r="BH523" s="281"/>
      <c r="BI523" s="281"/>
      <c r="BJ523" s="281"/>
      <c r="BK523" s="281"/>
      <c r="BL523" s="281"/>
      <c r="BM523" s="282"/>
      <c r="BN523" s="282"/>
      <c r="BO523" s="281"/>
    </row>
    <row r="524" spans="2:67" s="255" customFormat="1" ht="15" customHeight="1">
      <c r="B524" s="1253" t="s">
        <v>284</v>
      </c>
      <c r="C524" s="453" t="s">
        <v>527</v>
      </c>
      <c r="D524" s="402"/>
      <c r="E524" s="474">
        <v>56828447931134.797</v>
      </c>
      <c r="F524" s="475">
        <v>3.2179033587643102E-3</v>
      </c>
      <c r="G524" s="475">
        <v>-2.5802941896636102E-2</v>
      </c>
      <c r="H524" s="910"/>
      <c r="I524" s="910"/>
      <c r="J524" s="910"/>
      <c r="K524" s="475"/>
      <c r="L524" s="475"/>
      <c r="M524" s="475">
        <v>9.7399471727330504E-4</v>
      </c>
      <c r="N524" s="475">
        <v>-2.4832412881546799E-2</v>
      </c>
      <c r="O524" s="475"/>
      <c r="P524" s="475">
        <v>-1.9860337924971699E-2</v>
      </c>
      <c r="Q524" s="475"/>
      <c r="R524" s="475"/>
      <c r="S524" s="475"/>
      <c r="T524" s="475"/>
      <c r="U524" s="475"/>
      <c r="V524" s="475">
        <v>2.5583709189886902E-3</v>
      </c>
      <c r="W524" s="475">
        <v>-4.2134379670390798E-2</v>
      </c>
      <c r="X524" s="475"/>
      <c r="Y524" s="475"/>
      <c r="Z524" s="475"/>
      <c r="AA524" s="475"/>
      <c r="AB524" s="475"/>
      <c r="AC524" s="475"/>
      <c r="AD524" s="475"/>
      <c r="AE524" s="475">
        <v>3.9422661656862597E-2</v>
      </c>
      <c r="AF524" s="475">
        <v>1.55297011519453E-2</v>
      </c>
      <c r="AG524" s="475"/>
      <c r="AH524" s="475"/>
      <c r="AI524" s="475">
        <v>1.28179820771626E-2</v>
      </c>
      <c r="AJ524" s="482"/>
      <c r="AK524" s="485"/>
      <c r="AL524" s="475"/>
      <c r="AM524" s="475"/>
      <c r="AN524" s="475"/>
      <c r="AO524" s="475"/>
      <c r="AP524" s="475"/>
      <c r="AQ524" s="475"/>
      <c r="AR524" s="475"/>
      <c r="AS524" s="475"/>
      <c r="AT524" s="475"/>
      <c r="AU524" s="475"/>
      <c r="AV524" s="475"/>
      <c r="AW524" s="475"/>
      <c r="AX524" s="475"/>
      <c r="AY524" s="475"/>
      <c r="AZ524" s="475"/>
      <c r="BA524" s="475"/>
      <c r="BB524" s="475"/>
      <c r="BC524" s="475"/>
      <c r="BD524" s="475"/>
      <c r="BE524" s="475"/>
      <c r="BF524" s="475"/>
      <c r="BG524" s="475"/>
      <c r="BH524" s="475"/>
      <c r="BI524" s="475"/>
      <c r="BJ524" s="475"/>
      <c r="BK524" s="475"/>
      <c r="BL524" s="475"/>
      <c r="BM524" s="477"/>
      <c r="BN524" s="477"/>
      <c r="BO524" s="475"/>
    </row>
    <row r="525" spans="2:67" s="255" customFormat="1" ht="15" customHeight="1">
      <c r="B525" s="1251" t="s">
        <v>722</v>
      </c>
      <c r="C525" s="262" t="s">
        <v>488</v>
      </c>
      <c r="D525" s="402"/>
      <c r="E525" s="660"/>
      <c r="F525" s="658"/>
      <c r="G525" s="658"/>
      <c r="H525" s="700"/>
      <c r="I525" s="700"/>
      <c r="J525" s="700"/>
      <c r="K525" s="658"/>
      <c r="L525" s="658"/>
      <c r="M525" s="658"/>
      <c r="N525" s="658"/>
      <c r="O525" s="658"/>
      <c r="P525" s="658"/>
      <c r="Q525" s="658"/>
      <c r="R525" s="658"/>
      <c r="S525" s="658"/>
      <c r="T525" s="658"/>
      <c r="U525" s="658"/>
      <c r="V525" s="658"/>
      <c r="W525" s="658"/>
      <c r="X525" s="658"/>
      <c r="Y525" s="658"/>
      <c r="Z525" s="658"/>
      <c r="AA525" s="658"/>
      <c r="AB525" s="658"/>
      <c r="AC525" s="658"/>
      <c r="AD525" s="658"/>
      <c r="AE525" s="658"/>
      <c r="AF525" s="658"/>
      <c r="AG525" s="658"/>
      <c r="AH525" s="658"/>
      <c r="AI525" s="658"/>
      <c r="AJ525" s="471"/>
      <c r="AK525" s="658"/>
      <c r="AL525" s="658"/>
      <c r="AM525" s="658"/>
      <c r="AN525" s="658"/>
      <c r="AO525" s="658"/>
      <c r="AP525" s="658"/>
      <c r="AQ525" s="658"/>
      <c r="AR525" s="658"/>
      <c r="AS525" s="658"/>
      <c r="AT525" s="658"/>
      <c r="AU525" s="658"/>
      <c r="AV525" s="664"/>
      <c r="AW525" s="664"/>
      <c r="AX525" s="664"/>
      <c r="AY525" s="664"/>
      <c r="AZ525" s="664"/>
      <c r="BA525" s="664"/>
      <c r="BB525" s="658"/>
      <c r="BC525" s="658"/>
      <c r="BD525" s="658"/>
      <c r="BE525" s="658"/>
      <c r="BF525" s="658"/>
      <c r="BG525" s="658"/>
      <c r="BH525" s="658"/>
      <c r="BI525" s="658"/>
      <c r="BJ525" s="658"/>
      <c r="BK525" s="658"/>
      <c r="BL525" s="658"/>
      <c r="BM525" s="658"/>
      <c r="BN525" s="658"/>
      <c r="BO525" s="658"/>
    </row>
    <row r="526" spans="2:67" s="255" customFormat="1" ht="15" customHeight="1">
      <c r="B526" s="1252"/>
      <c r="C526" s="262" t="s">
        <v>489</v>
      </c>
      <c r="D526" s="402"/>
      <c r="E526" s="660"/>
      <c r="F526" s="658"/>
      <c r="G526" s="658"/>
      <c r="H526" s="700"/>
      <c r="I526" s="700"/>
      <c r="J526" s="700"/>
      <c r="K526" s="658"/>
      <c r="L526" s="658"/>
      <c r="M526" s="658"/>
      <c r="N526" s="658"/>
      <c r="O526" s="658"/>
      <c r="P526" s="658"/>
      <c r="Q526" s="658"/>
      <c r="R526" s="658"/>
      <c r="S526" s="658"/>
      <c r="T526" s="658"/>
      <c r="U526" s="658"/>
      <c r="V526" s="658"/>
      <c r="W526" s="658"/>
      <c r="X526" s="658"/>
      <c r="Y526" s="658"/>
      <c r="Z526" s="658"/>
      <c r="AA526" s="658"/>
      <c r="AB526" s="658"/>
      <c r="AC526" s="658"/>
      <c r="AD526" s="658"/>
      <c r="AE526" s="658"/>
      <c r="AF526" s="658"/>
      <c r="AG526" s="658"/>
      <c r="AH526" s="658"/>
      <c r="AI526" s="658"/>
      <c r="AJ526" s="471"/>
      <c r="AK526" s="658"/>
      <c r="AL526" s="658"/>
      <c r="AM526" s="658"/>
      <c r="AN526" s="658"/>
      <c r="AO526" s="658"/>
      <c r="AP526" s="658"/>
      <c r="AQ526" s="658"/>
      <c r="AR526" s="658"/>
      <c r="AS526" s="658"/>
      <c r="AT526" s="658"/>
      <c r="AU526" s="658"/>
      <c r="AV526" s="664"/>
      <c r="AW526" s="664"/>
      <c r="AX526" s="664"/>
      <c r="AY526" s="664"/>
      <c r="AZ526" s="664"/>
      <c r="BA526" s="664"/>
      <c r="BB526" s="658"/>
      <c r="BC526" s="658"/>
      <c r="BD526" s="658"/>
      <c r="BE526" s="658"/>
      <c r="BF526" s="658"/>
      <c r="BG526" s="658"/>
      <c r="BH526" s="658"/>
      <c r="BI526" s="658"/>
      <c r="BJ526" s="658"/>
      <c r="BK526" s="658"/>
      <c r="BL526" s="658"/>
      <c r="BM526" s="658"/>
      <c r="BN526" s="658"/>
      <c r="BO526" s="658"/>
    </row>
    <row r="527" spans="2:67" s="255" customFormat="1" ht="15" customHeight="1">
      <c r="B527" s="1252"/>
      <c r="C527" s="262" t="s">
        <v>490</v>
      </c>
      <c r="D527" s="402"/>
      <c r="E527" s="660"/>
      <c r="F527" s="658"/>
      <c r="G527" s="658"/>
      <c r="H527" s="700"/>
      <c r="I527" s="700"/>
      <c r="J527" s="700"/>
      <c r="K527" s="658"/>
      <c r="L527" s="658"/>
      <c r="M527" s="658"/>
      <c r="N527" s="658"/>
      <c r="O527" s="658"/>
      <c r="P527" s="658"/>
      <c r="Q527" s="658"/>
      <c r="R527" s="658"/>
      <c r="S527" s="658"/>
      <c r="T527" s="658"/>
      <c r="U527" s="658"/>
      <c r="V527" s="658"/>
      <c r="W527" s="658"/>
      <c r="X527" s="658"/>
      <c r="Y527" s="658"/>
      <c r="Z527" s="658"/>
      <c r="AA527" s="658"/>
      <c r="AB527" s="658"/>
      <c r="AC527" s="658"/>
      <c r="AD527" s="658"/>
      <c r="AE527" s="658"/>
      <c r="AF527" s="658"/>
      <c r="AG527" s="658"/>
      <c r="AH527" s="658"/>
      <c r="AI527" s="658"/>
      <c r="AJ527" s="471"/>
      <c r="AK527" s="658"/>
      <c r="AL527" s="658"/>
      <c r="AM527" s="658"/>
      <c r="AN527" s="658"/>
      <c r="AO527" s="658"/>
      <c r="AP527" s="658"/>
      <c r="AQ527" s="658"/>
      <c r="AR527" s="658"/>
      <c r="AS527" s="658"/>
      <c r="AT527" s="658"/>
      <c r="AU527" s="658"/>
      <c r="AV527" s="664"/>
      <c r="AW527" s="664"/>
      <c r="AX527" s="664"/>
      <c r="AY527" s="664"/>
      <c r="AZ527" s="664"/>
      <c r="BA527" s="664"/>
      <c r="BB527" s="658"/>
      <c r="BC527" s="658"/>
      <c r="BD527" s="658"/>
      <c r="BE527" s="658"/>
      <c r="BF527" s="658"/>
      <c r="BG527" s="658"/>
      <c r="BH527" s="658"/>
      <c r="BI527" s="658"/>
      <c r="BJ527" s="658"/>
      <c r="BK527" s="658"/>
      <c r="BL527" s="658"/>
      <c r="BM527" s="658"/>
      <c r="BN527" s="658"/>
      <c r="BO527" s="658"/>
    </row>
    <row r="528" spans="2:67" s="255" customFormat="1" ht="15" customHeight="1">
      <c r="B528" s="1252"/>
      <c r="C528" s="262" t="s">
        <v>491</v>
      </c>
      <c r="D528" s="402"/>
      <c r="E528" s="660"/>
      <c r="F528" s="658"/>
      <c r="G528" s="658"/>
      <c r="H528" s="700"/>
      <c r="I528" s="700"/>
      <c r="J528" s="700"/>
      <c r="K528" s="658"/>
      <c r="L528" s="658"/>
      <c r="M528" s="658"/>
      <c r="N528" s="658"/>
      <c r="O528" s="658"/>
      <c r="P528" s="658"/>
      <c r="Q528" s="658"/>
      <c r="R528" s="658"/>
      <c r="S528" s="658"/>
      <c r="T528" s="658"/>
      <c r="U528" s="658"/>
      <c r="V528" s="658"/>
      <c r="W528" s="658"/>
      <c r="X528" s="658"/>
      <c r="Y528" s="658"/>
      <c r="Z528" s="658"/>
      <c r="AA528" s="658"/>
      <c r="AB528" s="658"/>
      <c r="AC528" s="658"/>
      <c r="AD528" s="658"/>
      <c r="AE528" s="658"/>
      <c r="AF528" s="658"/>
      <c r="AG528" s="658"/>
      <c r="AH528" s="658"/>
      <c r="AI528" s="658"/>
      <c r="AJ528" s="471"/>
      <c r="AK528" s="658"/>
      <c r="AL528" s="658"/>
      <c r="AM528" s="658"/>
      <c r="AN528" s="658"/>
      <c r="AO528" s="658"/>
      <c r="AP528" s="658"/>
      <c r="AQ528" s="658"/>
      <c r="AR528" s="658"/>
      <c r="AS528" s="658"/>
      <c r="AT528" s="658"/>
      <c r="AU528" s="658"/>
      <c r="AV528" s="664"/>
      <c r="AW528" s="664"/>
      <c r="AX528" s="664"/>
      <c r="AY528" s="664"/>
      <c r="AZ528" s="664"/>
      <c r="BA528" s="664"/>
      <c r="BB528" s="658"/>
      <c r="BC528" s="658"/>
      <c r="BD528" s="658"/>
      <c r="BE528" s="658"/>
      <c r="BF528" s="658"/>
      <c r="BG528" s="658"/>
      <c r="BH528" s="658"/>
      <c r="BI528" s="658"/>
      <c r="BJ528" s="658"/>
      <c r="BK528" s="658"/>
      <c r="BL528" s="658"/>
      <c r="BM528" s="658"/>
      <c r="BN528" s="658"/>
      <c r="BO528" s="658"/>
    </row>
    <row r="529" spans="2:67" s="255" customFormat="1" ht="15" customHeight="1">
      <c r="B529" s="1252"/>
      <c r="C529" s="262" t="s">
        <v>492</v>
      </c>
      <c r="D529" s="402"/>
      <c r="E529" s="660"/>
      <c r="F529" s="658"/>
      <c r="G529" s="658"/>
      <c r="H529" s="700"/>
      <c r="I529" s="700"/>
      <c r="J529" s="700"/>
      <c r="K529" s="658"/>
      <c r="L529" s="658"/>
      <c r="M529" s="658"/>
      <c r="N529" s="658"/>
      <c r="O529" s="658"/>
      <c r="P529" s="658"/>
      <c r="Q529" s="658"/>
      <c r="R529" s="658"/>
      <c r="S529" s="658"/>
      <c r="T529" s="658"/>
      <c r="U529" s="658"/>
      <c r="V529" s="658"/>
      <c r="W529" s="658"/>
      <c r="X529" s="658"/>
      <c r="Y529" s="658"/>
      <c r="Z529" s="658"/>
      <c r="AA529" s="658"/>
      <c r="AB529" s="658"/>
      <c r="AC529" s="658"/>
      <c r="AD529" s="658"/>
      <c r="AE529" s="658"/>
      <c r="AF529" s="658"/>
      <c r="AG529" s="658"/>
      <c r="AH529" s="658"/>
      <c r="AI529" s="658"/>
      <c r="AJ529" s="471"/>
      <c r="AK529" s="658"/>
      <c r="AL529" s="658"/>
      <c r="AM529" s="658"/>
      <c r="AN529" s="658"/>
      <c r="AO529" s="658"/>
      <c r="AP529" s="658"/>
      <c r="AQ529" s="658"/>
      <c r="AR529" s="658"/>
      <c r="AS529" s="658"/>
      <c r="AT529" s="658"/>
      <c r="AU529" s="658"/>
      <c r="AV529" s="664"/>
      <c r="AW529" s="664"/>
      <c r="AX529" s="664"/>
      <c r="AY529" s="664"/>
      <c r="AZ529" s="664"/>
      <c r="BA529" s="664"/>
      <c r="BB529" s="658"/>
      <c r="BC529" s="658"/>
      <c r="BD529" s="658"/>
      <c r="BE529" s="658"/>
      <c r="BF529" s="658"/>
      <c r="BG529" s="658"/>
      <c r="BH529" s="658"/>
      <c r="BI529" s="658"/>
      <c r="BJ529" s="658"/>
      <c r="BK529" s="658"/>
      <c r="BL529" s="658"/>
      <c r="BM529" s="658"/>
      <c r="BN529" s="658"/>
      <c r="BO529" s="658"/>
    </row>
    <row r="530" spans="2:67" s="255" customFormat="1" ht="15" customHeight="1">
      <c r="B530" s="1252"/>
      <c r="C530" s="262" t="s">
        <v>493</v>
      </c>
      <c r="D530" s="402"/>
      <c r="E530" s="660"/>
      <c r="F530" s="658"/>
      <c r="G530" s="658"/>
      <c r="H530" s="700"/>
      <c r="I530" s="700"/>
      <c r="J530" s="700"/>
      <c r="K530" s="658"/>
      <c r="L530" s="658"/>
      <c r="M530" s="658"/>
      <c r="N530" s="658"/>
      <c r="O530" s="658"/>
      <c r="P530" s="658"/>
      <c r="Q530" s="658"/>
      <c r="R530" s="658"/>
      <c r="S530" s="658"/>
      <c r="T530" s="658"/>
      <c r="U530" s="658"/>
      <c r="V530" s="658"/>
      <c r="W530" s="658"/>
      <c r="X530" s="658"/>
      <c r="Y530" s="658"/>
      <c r="Z530" s="658"/>
      <c r="AA530" s="658"/>
      <c r="AB530" s="658"/>
      <c r="AC530" s="658"/>
      <c r="AD530" s="658"/>
      <c r="AE530" s="658"/>
      <c r="AF530" s="658"/>
      <c r="AG530" s="658"/>
      <c r="AH530" s="658"/>
      <c r="AI530" s="658"/>
      <c r="AJ530" s="471"/>
      <c r="AK530" s="658"/>
      <c r="AL530" s="658"/>
      <c r="AM530" s="658"/>
      <c r="AN530" s="658"/>
      <c r="AO530" s="658"/>
      <c r="AP530" s="658"/>
      <c r="AQ530" s="658"/>
      <c r="AR530" s="658"/>
      <c r="AS530" s="658"/>
      <c r="AT530" s="658"/>
      <c r="AU530" s="658"/>
      <c r="AV530" s="664"/>
      <c r="AW530" s="664"/>
      <c r="AX530" s="664"/>
      <c r="AY530" s="664"/>
      <c r="AZ530" s="664"/>
      <c r="BA530" s="664"/>
      <c r="BB530" s="658"/>
      <c r="BC530" s="658"/>
      <c r="BD530" s="658"/>
      <c r="BE530" s="658"/>
      <c r="BF530" s="658"/>
      <c r="BG530" s="658"/>
      <c r="BH530" s="658"/>
      <c r="BI530" s="658"/>
      <c r="BJ530" s="658"/>
      <c r="BK530" s="658"/>
      <c r="BL530" s="658"/>
      <c r="BM530" s="658"/>
      <c r="BN530" s="658"/>
      <c r="BO530" s="658"/>
    </row>
    <row r="531" spans="2:67" s="255" customFormat="1" ht="15" customHeight="1">
      <c r="B531" s="1252"/>
      <c r="C531" s="262" t="s">
        <v>494</v>
      </c>
      <c r="D531" s="402"/>
      <c r="E531" s="660"/>
      <c r="F531" s="658"/>
      <c r="G531" s="658"/>
      <c r="H531" s="700"/>
      <c r="I531" s="700"/>
      <c r="J531" s="700"/>
      <c r="K531" s="658"/>
      <c r="L531" s="658"/>
      <c r="M531" s="658"/>
      <c r="N531" s="658"/>
      <c r="O531" s="658"/>
      <c r="P531" s="658"/>
      <c r="Q531" s="658"/>
      <c r="R531" s="658"/>
      <c r="S531" s="658"/>
      <c r="T531" s="658"/>
      <c r="U531" s="658"/>
      <c r="V531" s="658"/>
      <c r="W531" s="658"/>
      <c r="X531" s="658"/>
      <c r="Y531" s="658"/>
      <c r="Z531" s="658"/>
      <c r="AA531" s="658"/>
      <c r="AB531" s="658"/>
      <c r="AC531" s="658"/>
      <c r="AD531" s="658"/>
      <c r="AE531" s="658"/>
      <c r="AF531" s="658"/>
      <c r="AG531" s="658"/>
      <c r="AH531" s="658"/>
      <c r="AI531" s="658"/>
      <c r="AJ531" s="471"/>
      <c r="AK531" s="658"/>
      <c r="AL531" s="658"/>
      <c r="AM531" s="658"/>
      <c r="AN531" s="658"/>
      <c r="AO531" s="658"/>
      <c r="AP531" s="658"/>
      <c r="AQ531" s="658"/>
      <c r="AR531" s="658"/>
      <c r="AS531" s="658"/>
      <c r="AT531" s="658"/>
      <c r="AU531" s="658"/>
      <c r="AV531" s="664"/>
      <c r="AW531" s="664"/>
      <c r="AX531" s="664"/>
      <c r="AY531" s="664"/>
      <c r="AZ531" s="664"/>
      <c r="BA531" s="664"/>
      <c r="BB531" s="658"/>
      <c r="BC531" s="658"/>
      <c r="BD531" s="658"/>
      <c r="BE531" s="658"/>
      <c r="BF531" s="658"/>
      <c r="BG531" s="658"/>
      <c r="BH531" s="658"/>
      <c r="BI531" s="658"/>
      <c r="BJ531" s="658"/>
      <c r="BK531" s="658"/>
      <c r="BL531" s="658"/>
      <c r="BM531" s="658"/>
      <c r="BN531" s="658"/>
      <c r="BO531" s="658"/>
    </row>
    <row r="532" spans="2:67" s="255" customFormat="1" ht="15" customHeight="1">
      <c r="B532" s="1252"/>
      <c r="C532" s="262" t="s">
        <v>495</v>
      </c>
      <c r="D532" s="402"/>
      <c r="E532" s="660"/>
      <c r="F532" s="658"/>
      <c r="G532" s="658"/>
      <c r="H532" s="700"/>
      <c r="I532" s="700"/>
      <c r="J532" s="700"/>
      <c r="K532" s="658"/>
      <c r="L532" s="658"/>
      <c r="M532" s="658"/>
      <c r="N532" s="658"/>
      <c r="O532" s="658"/>
      <c r="P532" s="658"/>
      <c r="Q532" s="658"/>
      <c r="R532" s="658"/>
      <c r="S532" s="658"/>
      <c r="T532" s="658"/>
      <c r="U532" s="658"/>
      <c r="V532" s="658"/>
      <c r="W532" s="658"/>
      <c r="X532" s="658"/>
      <c r="Y532" s="658"/>
      <c r="Z532" s="658"/>
      <c r="AA532" s="658"/>
      <c r="AB532" s="658"/>
      <c r="AC532" s="658"/>
      <c r="AD532" s="658"/>
      <c r="AE532" s="658"/>
      <c r="AF532" s="658"/>
      <c r="AG532" s="658"/>
      <c r="AH532" s="658"/>
      <c r="AI532" s="658"/>
      <c r="AJ532" s="471"/>
      <c r="AK532" s="658"/>
      <c r="AL532" s="658"/>
      <c r="AM532" s="658"/>
      <c r="AN532" s="658"/>
      <c r="AO532" s="658"/>
      <c r="AP532" s="658"/>
      <c r="AQ532" s="658"/>
      <c r="AR532" s="658"/>
      <c r="AS532" s="658"/>
      <c r="AT532" s="658"/>
      <c r="AU532" s="658"/>
      <c r="AV532" s="664"/>
      <c r="AW532" s="664"/>
      <c r="AX532" s="664"/>
      <c r="AY532" s="664"/>
      <c r="AZ532" s="664"/>
      <c r="BA532" s="664"/>
      <c r="BB532" s="658"/>
      <c r="BC532" s="658"/>
      <c r="BD532" s="658"/>
      <c r="BE532" s="658"/>
      <c r="BF532" s="658"/>
      <c r="BG532" s="658"/>
      <c r="BH532" s="658"/>
      <c r="BI532" s="658"/>
      <c r="BJ532" s="658"/>
      <c r="BK532" s="658"/>
      <c r="BL532" s="658"/>
      <c r="BM532" s="658"/>
      <c r="BN532" s="658"/>
      <c r="BO532" s="658"/>
    </row>
    <row r="533" spans="2:67" s="255" customFormat="1" ht="15" customHeight="1">
      <c r="B533" s="1252"/>
      <c r="C533" s="262" t="s">
        <v>496</v>
      </c>
      <c r="D533" s="402"/>
      <c r="E533" s="660"/>
      <c r="F533" s="658"/>
      <c r="G533" s="658"/>
      <c r="H533" s="700"/>
      <c r="I533" s="700"/>
      <c r="J533" s="700"/>
      <c r="K533" s="658"/>
      <c r="L533" s="658"/>
      <c r="M533" s="658"/>
      <c r="N533" s="658"/>
      <c r="O533" s="658"/>
      <c r="P533" s="658"/>
      <c r="Q533" s="658"/>
      <c r="R533" s="658"/>
      <c r="S533" s="658"/>
      <c r="T533" s="658"/>
      <c r="U533" s="658"/>
      <c r="V533" s="658"/>
      <c r="W533" s="658"/>
      <c r="X533" s="658"/>
      <c r="Y533" s="658"/>
      <c r="Z533" s="658"/>
      <c r="AA533" s="658"/>
      <c r="AB533" s="658"/>
      <c r="AC533" s="658"/>
      <c r="AD533" s="658"/>
      <c r="AE533" s="658"/>
      <c r="AF533" s="658"/>
      <c r="AG533" s="658"/>
      <c r="AH533" s="658"/>
      <c r="AI533" s="658"/>
      <c r="AJ533" s="471"/>
      <c r="AK533" s="658"/>
      <c r="AL533" s="658"/>
      <c r="AM533" s="658"/>
      <c r="AN533" s="658"/>
      <c r="AO533" s="658"/>
      <c r="AP533" s="658"/>
      <c r="AQ533" s="658"/>
      <c r="AR533" s="658"/>
      <c r="AS533" s="658"/>
      <c r="AT533" s="658"/>
      <c r="AU533" s="658"/>
      <c r="AV533" s="664"/>
      <c r="AW533" s="664"/>
      <c r="AX533" s="664"/>
      <c r="AY533" s="664"/>
      <c r="AZ533" s="664"/>
      <c r="BA533" s="664"/>
      <c r="BB533" s="658"/>
      <c r="BC533" s="658"/>
      <c r="BD533" s="658"/>
      <c r="BE533" s="658"/>
      <c r="BF533" s="658"/>
      <c r="BG533" s="658"/>
      <c r="BH533" s="658"/>
      <c r="BI533" s="658"/>
      <c r="BJ533" s="658"/>
      <c r="BK533" s="658"/>
      <c r="BL533" s="658"/>
      <c r="BM533" s="658"/>
      <c r="BN533" s="658"/>
      <c r="BO533" s="658"/>
    </row>
    <row r="534" spans="2:67" s="255" customFormat="1" ht="15" customHeight="1">
      <c r="B534" s="1252"/>
      <c r="C534" s="262" t="s">
        <v>497</v>
      </c>
      <c r="D534" s="402"/>
      <c r="E534" s="660"/>
      <c r="F534" s="658"/>
      <c r="G534" s="658"/>
      <c r="H534" s="700"/>
      <c r="I534" s="700"/>
      <c r="J534" s="700"/>
      <c r="K534" s="658"/>
      <c r="L534" s="658"/>
      <c r="M534" s="658"/>
      <c r="N534" s="658"/>
      <c r="O534" s="658"/>
      <c r="P534" s="658"/>
      <c r="Q534" s="658"/>
      <c r="R534" s="658"/>
      <c r="S534" s="658"/>
      <c r="T534" s="658"/>
      <c r="U534" s="658"/>
      <c r="V534" s="658"/>
      <c r="W534" s="658"/>
      <c r="X534" s="658"/>
      <c r="Y534" s="658"/>
      <c r="Z534" s="658"/>
      <c r="AA534" s="658"/>
      <c r="AB534" s="658"/>
      <c r="AC534" s="658"/>
      <c r="AD534" s="658"/>
      <c r="AE534" s="658"/>
      <c r="AF534" s="658"/>
      <c r="AG534" s="658"/>
      <c r="AH534" s="658"/>
      <c r="AI534" s="658"/>
      <c r="AJ534" s="471"/>
      <c r="AK534" s="658"/>
      <c r="AL534" s="658"/>
      <c r="AM534" s="658"/>
      <c r="AN534" s="658"/>
      <c r="AO534" s="658"/>
      <c r="AP534" s="658"/>
      <c r="AQ534" s="658"/>
      <c r="AR534" s="658"/>
      <c r="AS534" s="658"/>
      <c r="AT534" s="658"/>
      <c r="AU534" s="658"/>
      <c r="AV534" s="664"/>
      <c r="AW534" s="664"/>
      <c r="AX534" s="664"/>
      <c r="AY534" s="664"/>
      <c r="AZ534" s="664"/>
      <c r="BA534" s="664"/>
      <c r="BB534" s="658"/>
      <c r="BC534" s="658"/>
      <c r="BD534" s="658"/>
      <c r="BE534" s="658"/>
      <c r="BF534" s="658"/>
      <c r="BG534" s="658"/>
      <c r="BH534" s="658"/>
      <c r="BI534" s="658"/>
      <c r="BJ534" s="658"/>
      <c r="BK534" s="658"/>
      <c r="BL534" s="658"/>
      <c r="BM534" s="658"/>
      <c r="BN534" s="658"/>
      <c r="BO534" s="658"/>
    </row>
    <row r="535" spans="2:67" s="255" customFormat="1" ht="15" customHeight="1">
      <c r="B535" s="1253"/>
      <c r="C535" s="338" t="s">
        <v>527</v>
      </c>
      <c r="D535" s="402"/>
      <c r="E535" s="661"/>
      <c r="F535" s="662"/>
      <c r="G535" s="662"/>
      <c r="H535" s="908"/>
      <c r="I535" s="908"/>
      <c r="J535" s="908"/>
      <c r="K535" s="662"/>
      <c r="L535" s="662"/>
      <c r="M535" s="662"/>
      <c r="N535" s="662"/>
      <c r="O535" s="662"/>
      <c r="P535" s="662"/>
      <c r="Q535" s="662"/>
      <c r="R535" s="662"/>
      <c r="S535" s="662"/>
      <c r="T535" s="662"/>
      <c r="U535" s="662"/>
      <c r="V535" s="662"/>
      <c r="W535" s="662"/>
      <c r="X535" s="662"/>
      <c r="Y535" s="662"/>
      <c r="Z535" s="662"/>
      <c r="AA535" s="662"/>
      <c r="AB535" s="662"/>
      <c r="AC535" s="662"/>
      <c r="AD535" s="662"/>
      <c r="AE535" s="662"/>
      <c r="AF535" s="662"/>
      <c r="AG535" s="662"/>
      <c r="AH535" s="662"/>
      <c r="AI535" s="662"/>
      <c r="AJ535" s="471"/>
      <c r="AK535" s="663"/>
      <c r="AL535" s="662"/>
      <c r="AM535" s="662"/>
      <c r="AN535" s="662"/>
      <c r="AO535" s="662"/>
      <c r="AP535" s="662"/>
      <c r="AQ535" s="662"/>
      <c r="AR535" s="662"/>
      <c r="AS535" s="662"/>
      <c r="AT535" s="662"/>
      <c r="AU535" s="662"/>
      <c r="AV535" s="662"/>
      <c r="AW535" s="662"/>
      <c r="AX535" s="662"/>
      <c r="AY535" s="662"/>
      <c r="AZ535" s="662"/>
      <c r="BA535" s="662"/>
      <c r="BB535" s="662"/>
      <c r="BC535" s="662"/>
      <c r="BD535" s="662"/>
      <c r="BE535" s="662"/>
      <c r="BF535" s="662"/>
      <c r="BG535" s="662"/>
      <c r="BH535" s="662"/>
      <c r="BI535" s="662"/>
      <c r="BJ535" s="662"/>
      <c r="BK535" s="662"/>
      <c r="BL535" s="662"/>
      <c r="BM535" s="662"/>
      <c r="BN535" s="665"/>
      <c r="BO535" s="662"/>
    </row>
    <row r="536" spans="2:67" s="255" customFormat="1" ht="15" customHeight="1">
      <c r="B536" s="1252" t="s">
        <v>130</v>
      </c>
      <c r="C536" s="243" t="s">
        <v>488</v>
      </c>
      <c r="D536" s="402"/>
      <c r="E536" s="481"/>
      <c r="F536" s="281"/>
      <c r="G536" s="281"/>
      <c r="H536" s="909"/>
      <c r="I536" s="909"/>
      <c r="J536" s="909"/>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2"/>
      <c r="AH536" s="282"/>
      <c r="AI536" s="281"/>
      <c r="AJ536" s="482"/>
      <c r="AK536" s="484"/>
      <c r="AL536" s="281"/>
      <c r="AM536" s="281"/>
      <c r="AN536" s="281"/>
      <c r="AO536" s="281"/>
      <c r="AP536" s="281"/>
      <c r="AQ536" s="281"/>
      <c r="AR536" s="281"/>
      <c r="AS536" s="281"/>
      <c r="AT536" s="281"/>
      <c r="AU536" s="281"/>
      <c r="AV536" s="281"/>
      <c r="AW536" s="281"/>
      <c r="AX536" s="281"/>
      <c r="AY536" s="281"/>
      <c r="AZ536" s="281"/>
      <c r="BA536" s="281"/>
      <c r="BB536" s="281"/>
      <c r="BC536" s="281"/>
      <c r="BD536" s="281"/>
      <c r="BE536" s="281"/>
      <c r="BF536" s="281"/>
      <c r="BG536" s="281"/>
      <c r="BH536" s="281"/>
      <c r="BI536" s="281"/>
      <c r="BJ536" s="281"/>
      <c r="BK536" s="281"/>
      <c r="BL536" s="281"/>
      <c r="BM536" s="282"/>
      <c r="BN536" s="282"/>
      <c r="BO536" s="281"/>
    </row>
    <row r="537" spans="2:67" s="255" customFormat="1" ht="15" customHeight="1">
      <c r="B537" s="1257" t="s">
        <v>130</v>
      </c>
      <c r="C537" s="243" t="s">
        <v>489</v>
      </c>
      <c r="D537" s="402"/>
      <c r="E537" s="481"/>
      <c r="F537" s="281"/>
      <c r="G537" s="281"/>
      <c r="H537" s="909"/>
      <c r="I537" s="909"/>
      <c r="J537" s="909"/>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2"/>
      <c r="AH537" s="282"/>
      <c r="AI537" s="281"/>
      <c r="AJ537" s="482"/>
      <c r="AK537" s="484"/>
      <c r="AL537" s="281"/>
      <c r="AM537" s="281"/>
      <c r="AN537" s="281"/>
      <c r="AO537" s="281"/>
      <c r="AP537" s="281"/>
      <c r="AQ537" s="281"/>
      <c r="AR537" s="281"/>
      <c r="AS537" s="281"/>
      <c r="AT537" s="281"/>
      <c r="AU537" s="281"/>
      <c r="AV537" s="281"/>
      <c r="AW537" s="281"/>
      <c r="AX537" s="281"/>
      <c r="AY537" s="281"/>
      <c r="AZ537" s="281"/>
      <c r="BA537" s="281"/>
      <c r="BB537" s="281"/>
      <c r="BC537" s="281"/>
      <c r="BD537" s="281"/>
      <c r="BE537" s="281"/>
      <c r="BF537" s="281"/>
      <c r="BG537" s="281"/>
      <c r="BH537" s="281"/>
      <c r="BI537" s="281"/>
      <c r="BJ537" s="281"/>
      <c r="BK537" s="281"/>
      <c r="BL537" s="281"/>
      <c r="BM537" s="282"/>
      <c r="BN537" s="282"/>
      <c r="BO537" s="281"/>
    </row>
    <row r="538" spans="2:67" s="255" customFormat="1" ht="15" customHeight="1">
      <c r="B538" s="1257" t="s">
        <v>130</v>
      </c>
      <c r="C538" s="243" t="s">
        <v>490</v>
      </c>
      <c r="D538" s="402"/>
      <c r="E538" s="481"/>
      <c r="F538" s="281"/>
      <c r="G538" s="281"/>
      <c r="H538" s="909"/>
      <c r="I538" s="909"/>
      <c r="J538" s="909"/>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2"/>
      <c r="AH538" s="282"/>
      <c r="AI538" s="281"/>
      <c r="AJ538" s="482"/>
      <c r="AK538" s="484"/>
      <c r="AL538" s="281"/>
      <c r="AM538" s="281"/>
      <c r="AN538" s="281"/>
      <c r="AO538" s="281"/>
      <c r="AP538" s="281"/>
      <c r="AQ538" s="281"/>
      <c r="AR538" s="281"/>
      <c r="AS538" s="281"/>
      <c r="AT538" s="281"/>
      <c r="AU538" s="281"/>
      <c r="AV538" s="281"/>
      <c r="AW538" s="281"/>
      <c r="AX538" s="281"/>
      <c r="AY538" s="281"/>
      <c r="AZ538" s="281"/>
      <c r="BA538" s="281"/>
      <c r="BB538" s="281"/>
      <c r="BC538" s="281"/>
      <c r="BD538" s="281"/>
      <c r="BE538" s="281"/>
      <c r="BF538" s="281"/>
      <c r="BG538" s="281"/>
      <c r="BH538" s="281"/>
      <c r="BI538" s="281"/>
      <c r="BJ538" s="281"/>
      <c r="BK538" s="281"/>
      <c r="BL538" s="281"/>
      <c r="BM538" s="282"/>
      <c r="BN538" s="282"/>
      <c r="BO538" s="281"/>
    </row>
    <row r="539" spans="2:67" s="255" customFormat="1" ht="15" customHeight="1">
      <c r="B539" s="1257" t="s">
        <v>130</v>
      </c>
      <c r="C539" s="243" t="s">
        <v>491</v>
      </c>
      <c r="D539" s="402"/>
      <c r="E539" s="481"/>
      <c r="F539" s="281"/>
      <c r="G539" s="281"/>
      <c r="H539" s="909"/>
      <c r="I539" s="909"/>
      <c r="J539" s="909"/>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2"/>
      <c r="AH539" s="282"/>
      <c r="AI539" s="281"/>
      <c r="AJ539" s="482"/>
      <c r="AK539" s="484"/>
      <c r="AL539" s="281"/>
      <c r="AM539" s="281"/>
      <c r="AN539" s="281"/>
      <c r="AO539" s="281"/>
      <c r="AP539" s="281"/>
      <c r="AQ539" s="281"/>
      <c r="AR539" s="281"/>
      <c r="AS539" s="281"/>
      <c r="AT539" s="281"/>
      <c r="AU539" s="281"/>
      <c r="AV539" s="281"/>
      <c r="AW539" s="281"/>
      <c r="AX539" s="281"/>
      <c r="AY539" s="281"/>
      <c r="AZ539" s="281"/>
      <c r="BA539" s="281"/>
      <c r="BB539" s="281"/>
      <c r="BC539" s="281"/>
      <c r="BD539" s="281"/>
      <c r="BE539" s="281"/>
      <c r="BF539" s="281"/>
      <c r="BG539" s="281"/>
      <c r="BH539" s="281"/>
      <c r="BI539" s="281"/>
      <c r="BJ539" s="281"/>
      <c r="BK539" s="281"/>
      <c r="BL539" s="281"/>
      <c r="BM539" s="282"/>
      <c r="BN539" s="282"/>
      <c r="BO539" s="281"/>
    </row>
    <row r="540" spans="2:67" s="255" customFormat="1" ht="15" customHeight="1">
      <c r="B540" s="1257" t="s">
        <v>130</v>
      </c>
      <c r="C540" s="243" t="s">
        <v>492</v>
      </c>
      <c r="D540" s="402"/>
      <c r="E540" s="481"/>
      <c r="F540" s="281"/>
      <c r="G540" s="281"/>
      <c r="H540" s="909"/>
      <c r="I540" s="909"/>
      <c r="J540" s="909"/>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2"/>
      <c r="AH540" s="282"/>
      <c r="AI540" s="281"/>
      <c r="AJ540" s="482"/>
      <c r="AK540" s="484"/>
      <c r="AL540" s="281"/>
      <c r="AM540" s="281"/>
      <c r="AN540" s="281"/>
      <c r="AO540" s="281"/>
      <c r="AP540" s="281"/>
      <c r="AQ540" s="281"/>
      <c r="AR540" s="281"/>
      <c r="AS540" s="281"/>
      <c r="AT540" s="281"/>
      <c r="AU540" s="281"/>
      <c r="AV540" s="281"/>
      <c r="AW540" s="281"/>
      <c r="AX540" s="281"/>
      <c r="AY540" s="281"/>
      <c r="AZ540" s="281"/>
      <c r="BA540" s="281"/>
      <c r="BB540" s="281"/>
      <c r="BC540" s="281"/>
      <c r="BD540" s="281"/>
      <c r="BE540" s="281"/>
      <c r="BF540" s="281"/>
      <c r="BG540" s="281"/>
      <c r="BH540" s="281"/>
      <c r="BI540" s="281"/>
      <c r="BJ540" s="281"/>
      <c r="BK540" s="281"/>
      <c r="BL540" s="281"/>
      <c r="BM540" s="282"/>
      <c r="BN540" s="282"/>
      <c r="BO540" s="281"/>
    </row>
    <row r="541" spans="2:67" s="255" customFormat="1" ht="15" customHeight="1">
      <c r="B541" s="1257" t="s">
        <v>130</v>
      </c>
      <c r="C541" s="243" t="s">
        <v>493</v>
      </c>
      <c r="D541" s="402"/>
      <c r="E541" s="481"/>
      <c r="F541" s="281"/>
      <c r="G541" s="281"/>
      <c r="H541" s="909"/>
      <c r="I541" s="909"/>
      <c r="J541" s="909"/>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2"/>
      <c r="AH541" s="282"/>
      <c r="AI541" s="281"/>
      <c r="AJ541" s="482"/>
      <c r="AK541" s="484"/>
      <c r="AL541" s="281"/>
      <c r="AM541" s="281"/>
      <c r="AN541" s="281"/>
      <c r="AO541" s="281"/>
      <c r="AP541" s="281"/>
      <c r="AQ541" s="281"/>
      <c r="AR541" s="281"/>
      <c r="AS541" s="281"/>
      <c r="AT541" s="281"/>
      <c r="AU541" s="281"/>
      <c r="AV541" s="281"/>
      <c r="AW541" s="281"/>
      <c r="AX541" s="281"/>
      <c r="AY541" s="281"/>
      <c r="AZ541" s="281"/>
      <c r="BA541" s="281"/>
      <c r="BB541" s="281"/>
      <c r="BC541" s="281"/>
      <c r="BD541" s="281"/>
      <c r="BE541" s="281"/>
      <c r="BF541" s="281"/>
      <c r="BG541" s="281"/>
      <c r="BH541" s="281"/>
      <c r="BI541" s="281"/>
      <c r="BJ541" s="281"/>
      <c r="BK541" s="281"/>
      <c r="BL541" s="281"/>
      <c r="BM541" s="282"/>
      <c r="BN541" s="282"/>
      <c r="BO541" s="281"/>
    </row>
    <row r="542" spans="2:67" s="255" customFormat="1" ht="15" customHeight="1">
      <c r="B542" s="1257" t="s">
        <v>130</v>
      </c>
      <c r="C542" s="243" t="s">
        <v>494</v>
      </c>
      <c r="D542" s="402"/>
      <c r="E542" s="481"/>
      <c r="F542" s="281"/>
      <c r="G542" s="281"/>
      <c r="H542" s="909"/>
      <c r="I542" s="909"/>
      <c r="J542" s="909"/>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2"/>
      <c r="AH542" s="282"/>
      <c r="AI542" s="281"/>
      <c r="AJ542" s="482"/>
      <c r="AK542" s="484"/>
      <c r="AL542" s="281"/>
      <c r="AM542" s="281"/>
      <c r="AN542" s="281"/>
      <c r="AO542" s="281"/>
      <c r="AP542" s="281"/>
      <c r="AQ542" s="281"/>
      <c r="AR542" s="281"/>
      <c r="AS542" s="281"/>
      <c r="AT542" s="281"/>
      <c r="AU542" s="281"/>
      <c r="AV542" s="281"/>
      <c r="AW542" s="281"/>
      <c r="AX542" s="281"/>
      <c r="AY542" s="281"/>
      <c r="AZ542" s="281"/>
      <c r="BA542" s="281"/>
      <c r="BB542" s="281"/>
      <c r="BC542" s="281"/>
      <c r="BD542" s="281"/>
      <c r="BE542" s="281"/>
      <c r="BF542" s="281"/>
      <c r="BG542" s="281"/>
      <c r="BH542" s="281"/>
      <c r="BI542" s="281"/>
      <c r="BJ542" s="281"/>
      <c r="BK542" s="281"/>
      <c r="BL542" s="281"/>
      <c r="BM542" s="282"/>
      <c r="BN542" s="282"/>
      <c r="BO542" s="281"/>
    </row>
    <row r="543" spans="2:67" s="255" customFormat="1" ht="15" customHeight="1">
      <c r="B543" s="1257" t="s">
        <v>130</v>
      </c>
      <c r="C543" s="243" t="s">
        <v>495</v>
      </c>
      <c r="D543" s="402"/>
      <c r="E543" s="481"/>
      <c r="F543" s="281"/>
      <c r="G543" s="281"/>
      <c r="H543" s="909"/>
      <c r="I543" s="909"/>
      <c r="J543" s="909"/>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2"/>
      <c r="AH543" s="282"/>
      <c r="AI543" s="281"/>
      <c r="AJ543" s="482"/>
      <c r="AK543" s="484"/>
      <c r="AL543" s="281"/>
      <c r="AM543" s="281"/>
      <c r="AN543" s="281"/>
      <c r="AO543" s="281"/>
      <c r="AP543" s="281"/>
      <c r="AQ543" s="281"/>
      <c r="AR543" s="281"/>
      <c r="AS543" s="281"/>
      <c r="AT543" s="281"/>
      <c r="AU543" s="281"/>
      <c r="AV543" s="281"/>
      <c r="AW543" s="281"/>
      <c r="AX543" s="281"/>
      <c r="AY543" s="281"/>
      <c r="AZ543" s="281"/>
      <c r="BA543" s="281"/>
      <c r="BB543" s="281"/>
      <c r="BC543" s="281"/>
      <c r="BD543" s="281"/>
      <c r="BE543" s="281"/>
      <c r="BF543" s="281"/>
      <c r="BG543" s="281"/>
      <c r="BH543" s="281"/>
      <c r="BI543" s="281"/>
      <c r="BJ543" s="281"/>
      <c r="BK543" s="281"/>
      <c r="BL543" s="281"/>
      <c r="BM543" s="282"/>
      <c r="BN543" s="282"/>
      <c r="BO543" s="281"/>
    </row>
    <row r="544" spans="2:67" s="255" customFormat="1" ht="15" customHeight="1">
      <c r="B544" s="1257" t="s">
        <v>130</v>
      </c>
      <c r="C544" s="243" t="s">
        <v>496</v>
      </c>
      <c r="D544" s="402"/>
      <c r="E544" s="481"/>
      <c r="F544" s="281"/>
      <c r="G544" s="281"/>
      <c r="H544" s="909"/>
      <c r="I544" s="909"/>
      <c r="J544" s="909"/>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2"/>
      <c r="AH544" s="282"/>
      <c r="AI544" s="281"/>
      <c r="AJ544" s="482"/>
      <c r="AK544" s="484"/>
      <c r="AL544" s="281"/>
      <c r="AM544" s="281"/>
      <c r="AN544" s="281"/>
      <c r="AO544" s="281"/>
      <c r="AP544" s="281"/>
      <c r="AQ544" s="281"/>
      <c r="AR544" s="281"/>
      <c r="AS544" s="281"/>
      <c r="AT544" s="281"/>
      <c r="AU544" s="281"/>
      <c r="AV544" s="281"/>
      <c r="AW544" s="281"/>
      <c r="AX544" s="281"/>
      <c r="AY544" s="281"/>
      <c r="AZ544" s="281"/>
      <c r="BA544" s="281"/>
      <c r="BB544" s="281"/>
      <c r="BC544" s="281"/>
      <c r="BD544" s="281"/>
      <c r="BE544" s="281"/>
      <c r="BF544" s="281"/>
      <c r="BG544" s="281"/>
      <c r="BH544" s="281"/>
      <c r="BI544" s="281"/>
      <c r="BJ544" s="281"/>
      <c r="BK544" s="281"/>
      <c r="BL544" s="281"/>
      <c r="BM544" s="282"/>
      <c r="BN544" s="282"/>
      <c r="BO544" s="281"/>
    </row>
    <row r="545" spans="2:67" s="255" customFormat="1" ht="15" customHeight="1">
      <c r="B545" s="1257" t="s">
        <v>130</v>
      </c>
      <c r="C545" s="243" t="s">
        <v>497</v>
      </c>
      <c r="D545" s="402"/>
      <c r="E545" s="481"/>
      <c r="F545" s="281"/>
      <c r="G545" s="281"/>
      <c r="H545" s="909"/>
      <c r="I545" s="909"/>
      <c r="J545" s="909"/>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2"/>
      <c r="AH545" s="282"/>
      <c r="AI545" s="281"/>
      <c r="AJ545" s="482"/>
      <c r="AK545" s="484"/>
      <c r="AL545" s="281"/>
      <c r="AM545" s="281"/>
      <c r="AN545" s="281"/>
      <c r="AO545" s="281"/>
      <c r="AP545" s="281"/>
      <c r="AQ545" s="281"/>
      <c r="AR545" s="281"/>
      <c r="AS545" s="281"/>
      <c r="AT545" s="281"/>
      <c r="AU545" s="281"/>
      <c r="AV545" s="281"/>
      <c r="AW545" s="281"/>
      <c r="AX545" s="281"/>
      <c r="AY545" s="281"/>
      <c r="AZ545" s="281"/>
      <c r="BA545" s="281"/>
      <c r="BB545" s="281"/>
      <c r="BC545" s="281"/>
      <c r="BD545" s="281"/>
      <c r="BE545" s="281"/>
      <c r="BF545" s="281"/>
      <c r="BG545" s="281"/>
      <c r="BH545" s="281"/>
      <c r="BI545" s="281"/>
      <c r="BJ545" s="281"/>
      <c r="BK545" s="281"/>
      <c r="BL545" s="281"/>
      <c r="BM545" s="282"/>
      <c r="BN545" s="282"/>
      <c r="BO545" s="281"/>
    </row>
    <row r="546" spans="2:67" s="255" customFormat="1" ht="15" customHeight="1">
      <c r="B546" s="1253" t="s">
        <v>130</v>
      </c>
      <c r="C546" s="453" t="s">
        <v>527</v>
      </c>
      <c r="D546" s="402"/>
      <c r="E546" s="474"/>
      <c r="F546" s="475"/>
      <c r="G546" s="475"/>
      <c r="H546" s="910"/>
      <c r="I546" s="910"/>
      <c r="J546" s="910"/>
      <c r="K546" s="475"/>
      <c r="L546" s="475"/>
      <c r="M546" s="475"/>
      <c r="N546" s="475"/>
      <c r="O546" s="475"/>
      <c r="P546" s="475"/>
      <c r="Q546" s="475"/>
      <c r="R546" s="475"/>
      <c r="S546" s="475"/>
      <c r="T546" s="475"/>
      <c r="U546" s="475"/>
      <c r="V546" s="475"/>
      <c r="W546" s="475"/>
      <c r="X546" s="475"/>
      <c r="Y546" s="475"/>
      <c r="Z546" s="475"/>
      <c r="AA546" s="475"/>
      <c r="AB546" s="475"/>
      <c r="AC546" s="475"/>
      <c r="AD546" s="475"/>
      <c r="AE546" s="475"/>
      <c r="AF546" s="475"/>
      <c r="AG546" s="475"/>
      <c r="AH546" s="475"/>
      <c r="AI546" s="475"/>
      <c r="AJ546" s="482"/>
      <c r="AK546" s="485"/>
      <c r="AL546" s="475"/>
      <c r="AM546" s="475"/>
      <c r="AN546" s="475"/>
      <c r="AO546" s="475"/>
      <c r="AP546" s="475"/>
      <c r="AQ546" s="475"/>
      <c r="AR546" s="475"/>
      <c r="AS546" s="475"/>
      <c r="AT546" s="475"/>
      <c r="AU546" s="475"/>
      <c r="AV546" s="475"/>
      <c r="AW546" s="475"/>
      <c r="AX546" s="475"/>
      <c r="AY546" s="475"/>
      <c r="AZ546" s="475"/>
      <c r="BA546" s="475"/>
      <c r="BB546" s="475"/>
      <c r="BC546" s="475"/>
      <c r="BD546" s="475"/>
      <c r="BE546" s="475"/>
      <c r="BF546" s="475"/>
      <c r="BG546" s="475"/>
      <c r="BH546" s="475"/>
      <c r="BI546" s="475"/>
      <c r="BJ546" s="475"/>
      <c r="BK546" s="475"/>
      <c r="BL546" s="475"/>
      <c r="BM546" s="477"/>
      <c r="BN546" s="477"/>
      <c r="BO546" s="475"/>
    </row>
    <row r="547" spans="2:67" s="255" customFormat="1" ht="15" customHeight="1">
      <c r="B547" s="1254" t="s">
        <v>37</v>
      </c>
      <c r="C547" s="243" t="s">
        <v>488</v>
      </c>
      <c r="D547" s="402"/>
      <c r="E547" s="481">
        <v>3796883029.0991101</v>
      </c>
      <c r="F547" s="281">
        <v>6.3899070055778301E-2</v>
      </c>
      <c r="G547" s="281">
        <v>-1.8242913223596099E-2</v>
      </c>
      <c r="H547" s="909">
        <v>-4.7947064208926901E-2</v>
      </c>
      <c r="I547" s="909">
        <v>-1.8104409017390778E-2</v>
      </c>
      <c r="J547" s="909">
        <v>-6.6051473226317686E-2</v>
      </c>
      <c r="K547" s="281">
        <v>0.20796329976942995</v>
      </c>
      <c r="L547" s="281">
        <v>0.19823407587791467</v>
      </c>
      <c r="M547" s="281">
        <v>0.79517724329431505</v>
      </c>
      <c r="N547" s="281">
        <v>0.77693433007071799</v>
      </c>
      <c r="O547" s="281">
        <v>-0.17102117028716338</v>
      </c>
      <c r="P547" s="281">
        <v>-0.176517519495201</v>
      </c>
      <c r="Q547" s="281"/>
      <c r="R547" s="281"/>
      <c r="S547" s="281"/>
      <c r="T547" s="281"/>
      <c r="U547" s="281"/>
      <c r="V547" s="281"/>
      <c r="W547" s="281">
        <v>0.60041681057551799</v>
      </c>
      <c r="X547" s="281">
        <v>7.0783589404851396E-2</v>
      </c>
      <c r="Y547" s="281">
        <v>0.2706541743751924</v>
      </c>
      <c r="Z547" s="281"/>
      <c r="AA547" s="281">
        <v>0.1125629012309622</v>
      </c>
      <c r="AB547" s="281">
        <v>3.5805836460613069E-2</v>
      </c>
      <c r="AC547" s="281"/>
      <c r="AD547" s="281">
        <v>1.9421483447041182E-3</v>
      </c>
      <c r="AE547" s="281">
        <v>0.51945408946874205</v>
      </c>
      <c r="AF547" s="281">
        <v>0.51770092483897001</v>
      </c>
      <c r="AG547" s="282"/>
      <c r="AH547" s="282"/>
      <c r="AI547" s="281">
        <v>1.6375718248832301</v>
      </c>
      <c r="AJ547" s="482"/>
      <c r="AK547" s="486">
        <v>2251083940.1538501</v>
      </c>
      <c r="AL547" s="281">
        <v>-6.1438814445341203E-2</v>
      </c>
      <c r="AM547" s="281">
        <v>-1.20566805599195E-2</v>
      </c>
      <c r="AN547" s="281">
        <v>-3.000127182080305E-2</v>
      </c>
      <c r="AO547" s="281">
        <v>-4.2057952380722546E-2</v>
      </c>
      <c r="AP547" s="281">
        <v>3.7953795171832101</v>
      </c>
      <c r="AQ547" s="281">
        <v>0.22071509440294038</v>
      </c>
      <c r="AR547" s="281">
        <v>0.36564239178648572</v>
      </c>
      <c r="AS547" s="281">
        <v>4.8905776267399403</v>
      </c>
      <c r="AT547" s="281">
        <v>4.8170821317346704</v>
      </c>
      <c r="AU547" s="281">
        <v>-0.54791643004911805</v>
      </c>
      <c r="AV547" s="281">
        <v>-0.565521802204761</v>
      </c>
      <c r="AW547" s="281"/>
      <c r="AX547" s="281"/>
      <c r="AY547" s="281"/>
      <c r="AZ547" s="281"/>
      <c r="BA547" s="281"/>
      <c r="BB547" s="281"/>
      <c r="BC547" s="281">
        <v>4.2515603295299096</v>
      </c>
      <c r="BD547" s="281">
        <v>7.708372549987659E-2</v>
      </c>
      <c r="BE547" s="281">
        <v>0.29866072228033003</v>
      </c>
      <c r="BF547" s="281"/>
      <c r="BG547" s="281">
        <v>0.12691189490271723</v>
      </c>
      <c r="BH547" s="281">
        <v>4.7173571787261892E-2</v>
      </c>
      <c r="BI547" s="281"/>
      <c r="BJ547" s="281">
        <v>6.2011116693613654E-3</v>
      </c>
      <c r="BK547" s="281">
        <v>0.58689224351167801</v>
      </c>
      <c r="BL547" s="281">
        <v>0.79643517209645598</v>
      </c>
      <c r="BM547" s="282"/>
      <c r="BN547" s="282"/>
      <c r="BO547" s="281">
        <v>5.6348877451380499</v>
      </c>
    </row>
    <row r="548" spans="2:67" s="255" customFormat="1" ht="15" customHeight="1">
      <c r="B548" s="1255" t="s">
        <v>37</v>
      </c>
      <c r="C548" s="243" t="s">
        <v>489</v>
      </c>
      <c r="D548" s="402"/>
      <c r="E548" s="481">
        <v>8319305743.8318796</v>
      </c>
      <c r="F548" s="281">
        <v>9.9979951909651602E-2</v>
      </c>
      <c r="G548" s="281">
        <v>-3.7851499972034602E-2</v>
      </c>
      <c r="H548" s="909">
        <v>-9.6062914813838607E-2</v>
      </c>
      <c r="I548" s="909">
        <v>-3.7324680379756822E-2</v>
      </c>
      <c r="J548" s="909">
        <v>-0.13338759519359544</v>
      </c>
      <c r="K548" s="281">
        <v>6.6149253280902265E-2</v>
      </c>
      <c r="L548" s="281">
        <v>5.012029765213858E-2</v>
      </c>
      <c r="M548" s="281">
        <v>0.22646355017867401</v>
      </c>
      <c r="N548" s="281">
        <v>0.18861205020663899</v>
      </c>
      <c r="O548" s="281">
        <v>-0.12248818905898751</v>
      </c>
      <c r="P548" s="281">
        <v>-0.12636815917355301</v>
      </c>
      <c r="Q548" s="281"/>
      <c r="R548" s="281"/>
      <c r="S548" s="281"/>
      <c r="T548" s="281"/>
      <c r="U548" s="281"/>
      <c r="V548" s="281"/>
      <c r="W548" s="281">
        <v>6.22438910330863E-2</v>
      </c>
      <c r="X548" s="281">
        <v>2.6267037201033062E-2</v>
      </c>
      <c r="Y548" s="281">
        <v>8.9737978114762113E-2</v>
      </c>
      <c r="Z548" s="281"/>
      <c r="AA548" s="281">
        <v>4.9722777123162719E-2</v>
      </c>
      <c r="AB548" s="281">
        <v>2.5627239515517493E-2</v>
      </c>
      <c r="AC548" s="281"/>
      <c r="AD548" s="281">
        <v>3.3339762937026765E-3</v>
      </c>
      <c r="AE548" s="281">
        <v>0.20623609444959901</v>
      </c>
      <c r="AF548" s="281">
        <v>0.228978219411201</v>
      </c>
      <c r="AG548" s="282"/>
      <c r="AH548" s="282"/>
      <c r="AI548" s="281">
        <v>0.49745820489388598</v>
      </c>
      <c r="AJ548" s="482"/>
      <c r="AK548" s="486">
        <v>6071688809.4455299</v>
      </c>
      <c r="AL548" s="281">
        <v>-3.3429326964886999E-2</v>
      </c>
      <c r="AM548" s="281">
        <v>-4.0208233898649803E-2</v>
      </c>
      <c r="AN548" s="281">
        <v>-2.1774592904749583E-2</v>
      </c>
      <c r="AO548" s="281">
        <v>-6.1982826803399386E-2</v>
      </c>
      <c r="AP548" s="281">
        <v>1.0123325036286399</v>
      </c>
      <c r="AQ548" s="281">
        <v>8.5479197361466211E-2</v>
      </c>
      <c r="AR548" s="281">
        <v>7.1515726546211703E-2</v>
      </c>
      <c r="AS548" s="281">
        <v>1.3000930193770699</v>
      </c>
      <c r="AT548" s="281">
        <v>1.2264554585135301</v>
      </c>
      <c r="AU548" s="281">
        <v>-0.21229891548373245</v>
      </c>
      <c r="AV548" s="281">
        <v>-0.21930910882628099</v>
      </c>
      <c r="AW548" s="281"/>
      <c r="AX548" s="281"/>
      <c r="AY548" s="281"/>
      <c r="AZ548" s="281"/>
      <c r="BA548" s="281"/>
      <c r="BB548" s="281"/>
      <c r="BC548" s="281">
        <v>1.0071463496872499</v>
      </c>
      <c r="BD548" s="281">
        <v>2.9592783154578105E-2</v>
      </c>
      <c r="BE548" s="281">
        <v>0.10550443944746558</v>
      </c>
      <c r="BF548" s="281"/>
      <c r="BG548" s="281">
        <v>5.3978006914674102E-2</v>
      </c>
      <c r="BH548" s="281">
        <v>2.8064299376627782E-2</v>
      </c>
      <c r="BI548" s="281"/>
      <c r="BJ548" s="281">
        <v>4.7680655363896629E-3</v>
      </c>
      <c r="BK548" s="281">
        <v>0.23584474125919</v>
      </c>
      <c r="BL548" s="281">
        <v>0.29254607841178398</v>
      </c>
      <c r="BM548" s="282"/>
      <c r="BN548" s="282"/>
      <c r="BO548" s="281">
        <v>1.53553716935823</v>
      </c>
    </row>
    <row r="549" spans="2:67" s="255" customFormat="1" ht="15" customHeight="1">
      <c r="B549" s="1255" t="s">
        <v>37</v>
      </c>
      <c r="C549" s="243" t="s">
        <v>490</v>
      </c>
      <c r="D549" s="402"/>
      <c r="E549" s="481">
        <v>12280413822.070999</v>
      </c>
      <c r="F549" s="281">
        <v>0.11857499880280301</v>
      </c>
      <c r="G549" s="281">
        <v>-4.5760240907356399E-2</v>
      </c>
      <c r="H549" s="909">
        <v>-0.11475966570419099</v>
      </c>
      <c r="I549" s="909">
        <v>-4.4642506420646336E-2</v>
      </c>
      <c r="J549" s="909">
        <v>-0.15940217212483732</v>
      </c>
      <c r="K549" s="281">
        <v>2.7114170744927366E-2</v>
      </c>
      <c r="L549" s="281">
        <v>2.9632519727957361E-2</v>
      </c>
      <c r="M549" s="281">
        <v>0.11922311390017</v>
      </c>
      <c r="N549" s="281">
        <v>7.3462872992814607E-2</v>
      </c>
      <c r="O549" s="281">
        <v>-0.11346963813349745</v>
      </c>
      <c r="P549" s="281">
        <v>-0.11733744321223499</v>
      </c>
      <c r="Q549" s="281"/>
      <c r="R549" s="281"/>
      <c r="S549" s="281"/>
      <c r="T549" s="281"/>
      <c r="U549" s="281"/>
      <c r="V549" s="281"/>
      <c r="W549" s="281">
        <v>-4.3874570219420601E-2</v>
      </c>
      <c r="X549" s="281">
        <v>1.2905243112016957E-2</v>
      </c>
      <c r="Y549" s="281">
        <v>4.9036783845810443E-2</v>
      </c>
      <c r="Z549" s="281"/>
      <c r="AA549" s="281">
        <v>2.8665628166155126E-2</v>
      </c>
      <c r="AB549" s="281">
        <v>1.9943947732430363E-2</v>
      </c>
      <c r="AC549" s="281"/>
      <c r="AD549" s="281">
        <v>3.9414039780165354E-3</v>
      </c>
      <c r="AE549" s="281">
        <v>0.120932173685459</v>
      </c>
      <c r="AF549" s="281">
        <v>0.150321674171293</v>
      </c>
      <c r="AG549" s="282"/>
      <c r="AH549" s="282"/>
      <c r="AI549" s="281">
        <v>0.22737927763733101</v>
      </c>
      <c r="AJ549" s="482"/>
      <c r="AK549" s="486">
        <v>9837997499.8915005</v>
      </c>
      <c r="AL549" s="281">
        <v>-4.0683520389633597E-2</v>
      </c>
      <c r="AM549" s="281">
        <v>-7.5751021023152204E-2</v>
      </c>
      <c r="AN549" s="281">
        <v>-3.3059482271019791E-2</v>
      </c>
      <c r="AO549" s="281">
        <v>-0.108810503294172</v>
      </c>
      <c r="AP549" s="281">
        <v>0.52869405453471197</v>
      </c>
      <c r="AQ549" s="281">
        <v>4.1034941898943599E-2</v>
      </c>
      <c r="AR549" s="281">
        <v>3.3084002469363265E-2</v>
      </c>
      <c r="AS549" s="281">
        <v>0.67800731093533695</v>
      </c>
      <c r="AT549" s="281">
        <v>0.56157276952255097</v>
      </c>
      <c r="AU549" s="281">
        <v>-0.15657012932225162</v>
      </c>
      <c r="AV549" s="281">
        <v>-0.16185020282812199</v>
      </c>
      <c r="AW549" s="281"/>
      <c r="AX549" s="281"/>
      <c r="AY549" s="281"/>
      <c r="AZ549" s="281"/>
      <c r="BA549" s="281"/>
      <c r="BB549" s="281"/>
      <c r="BC549" s="281">
        <v>0.39972256669442902</v>
      </c>
      <c r="BD549" s="281">
        <v>1.6810660878072391E-2</v>
      </c>
      <c r="BE549" s="281">
        <v>5.9118396510714148E-2</v>
      </c>
      <c r="BF549" s="281"/>
      <c r="BG549" s="281">
        <v>3.4398661192354678E-2</v>
      </c>
      <c r="BH549" s="281">
        <v>1.9823237786160328E-2</v>
      </c>
      <c r="BI549" s="281"/>
      <c r="BJ549" s="281">
        <v>3.9914516597949002E-3</v>
      </c>
      <c r="BK549" s="281">
        <v>0.14145161191953401</v>
      </c>
      <c r="BL549" s="281">
        <v>0.180279379877822</v>
      </c>
      <c r="BM549" s="282"/>
      <c r="BN549" s="282"/>
      <c r="BO549" s="281">
        <v>0.72145355849178405</v>
      </c>
    </row>
    <row r="550" spans="2:67" s="255" customFormat="1" ht="15" customHeight="1">
      <c r="B550" s="1255" t="s">
        <v>37</v>
      </c>
      <c r="C550" s="243" t="s">
        <v>491</v>
      </c>
      <c r="D550" s="402"/>
      <c r="E550" s="481">
        <v>16239230035.9126</v>
      </c>
      <c r="F550" s="281">
        <v>0.145568628042232</v>
      </c>
      <c r="G550" s="281">
        <v>-4.8815802252748397E-2</v>
      </c>
      <c r="H550" s="909">
        <v>-0.119663486920413</v>
      </c>
      <c r="I550" s="909">
        <v>-4.6510266021830921E-2</v>
      </c>
      <c r="J550" s="909">
        <v>-0.1661737529422439</v>
      </c>
      <c r="K550" s="281">
        <v>1.173520756763459E-2</v>
      </c>
      <c r="L550" s="281">
        <v>1.6792631110399546E-2</v>
      </c>
      <c r="M550" s="281">
        <v>6.2405596242485303E-2</v>
      </c>
      <c r="N550" s="281">
        <v>1.3589793989736899E-2</v>
      </c>
      <c r="O550" s="281">
        <v>-0.10835256902197837</v>
      </c>
      <c r="P550" s="281">
        <v>-0.111993013978991</v>
      </c>
      <c r="Q550" s="281"/>
      <c r="R550" s="281"/>
      <c r="S550" s="281"/>
      <c r="T550" s="281"/>
      <c r="U550" s="281"/>
      <c r="V550" s="281"/>
      <c r="W550" s="281">
        <v>-9.8403219989253707E-2</v>
      </c>
      <c r="X550" s="281">
        <v>8.3566271116236514E-3</v>
      </c>
      <c r="Y550" s="281">
        <v>2.737934443238612E-2</v>
      </c>
      <c r="Z550" s="281"/>
      <c r="AA550" s="281">
        <v>1.8198791048986612E-2</v>
      </c>
      <c r="AB550" s="281">
        <v>1.7377727664176279E-2</v>
      </c>
      <c r="AC550" s="281"/>
      <c r="AD550" s="281">
        <v>5.5537551078807569E-3</v>
      </c>
      <c r="AE550" s="281">
        <v>8.2113477956842498E-2</v>
      </c>
      <c r="AF550" s="281">
        <v>0.108326944333549</v>
      </c>
      <c r="AG550" s="282"/>
      <c r="AH550" s="282"/>
      <c r="AI550" s="281">
        <v>9.2037202301138002E-2</v>
      </c>
      <c r="AJ550" s="482"/>
      <c r="AK550" s="486">
        <v>13820650788.442801</v>
      </c>
      <c r="AL550" s="281">
        <v>-4.4748653771584199E-2</v>
      </c>
      <c r="AM550" s="281">
        <v>-9.7829249402685906E-2</v>
      </c>
      <c r="AN550" s="281">
        <v>-4.0002608205853614E-2</v>
      </c>
      <c r="AO550" s="281">
        <v>-0.13783185760853953</v>
      </c>
      <c r="AP550" s="281">
        <v>0.312548688402009</v>
      </c>
      <c r="AQ550" s="281">
        <v>2.0225795812289327E-2</v>
      </c>
      <c r="AR550" s="281">
        <v>1.8126778989994773E-2</v>
      </c>
      <c r="AS550" s="281">
        <v>0.402404038385128</v>
      </c>
      <c r="AT550" s="281">
        <v>0.25982613521085801</v>
      </c>
      <c r="AU550" s="281">
        <v>-0.12801063500059215</v>
      </c>
      <c r="AV550" s="281">
        <v>-0.13243602818476399</v>
      </c>
      <c r="AW550" s="281"/>
      <c r="AX550" s="281"/>
      <c r="AY550" s="281"/>
      <c r="AZ550" s="281"/>
      <c r="BA550" s="281"/>
      <c r="BB550" s="281"/>
      <c r="BC550" s="281">
        <v>0.12739010702609399</v>
      </c>
      <c r="BD550" s="281">
        <v>1.0396034090532759E-2</v>
      </c>
      <c r="BE550" s="281">
        <v>3.8909374712635281E-2</v>
      </c>
      <c r="BF550" s="281"/>
      <c r="BG550" s="281">
        <v>2.2541246373905435E-2</v>
      </c>
      <c r="BH550" s="281">
        <v>1.7246629652152297E-2</v>
      </c>
      <c r="BI550" s="281"/>
      <c r="BJ550" s="281">
        <v>5.0523269872639167E-3</v>
      </c>
      <c r="BK550" s="281">
        <v>9.9841272472775605E-2</v>
      </c>
      <c r="BL550" s="281">
        <v>0.12529926223069801</v>
      </c>
      <c r="BM550" s="282"/>
      <c r="BN550" s="282"/>
      <c r="BO550" s="281">
        <v>0.352530641729567</v>
      </c>
    </row>
    <row r="551" spans="2:67" s="255" customFormat="1" ht="15" customHeight="1">
      <c r="B551" s="1255" t="s">
        <v>37</v>
      </c>
      <c r="C551" s="243" t="s">
        <v>492</v>
      </c>
      <c r="D551" s="402"/>
      <c r="E551" s="481">
        <v>20741332008.531799</v>
      </c>
      <c r="F551" s="281">
        <v>0.160897717625235</v>
      </c>
      <c r="G551" s="281">
        <v>-5.3503609545110999E-2</v>
      </c>
      <c r="H551" s="909">
        <v>-0.123026148920444</v>
      </c>
      <c r="I551" s="909">
        <v>-4.9254714198189768E-2</v>
      </c>
      <c r="J551" s="909">
        <v>-0.17228086311863378</v>
      </c>
      <c r="K551" s="281">
        <v>5.4412779026716323E-3</v>
      </c>
      <c r="L551" s="281">
        <v>8.5523644940948239E-3</v>
      </c>
      <c r="M551" s="281">
        <v>3.4783675143584401E-2</v>
      </c>
      <c r="N551" s="281">
        <v>-1.87199344015265E-2</v>
      </c>
      <c r="O551" s="281">
        <v>-0.1050450446641409</v>
      </c>
      <c r="P551" s="281">
        <v>-0.108948136845333</v>
      </c>
      <c r="Q551" s="281"/>
      <c r="R551" s="281"/>
      <c r="S551" s="281"/>
      <c r="T551" s="281"/>
      <c r="U551" s="281"/>
      <c r="V551" s="281"/>
      <c r="W551" s="281">
        <v>-0.127668071246859</v>
      </c>
      <c r="X551" s="281">
        <v>5.2311758374712176E-3</v>
      </c>
      <c r="Y551" s="281">
        <v>1.6979945471926789E-2</v>
      </c>
      <c r="Z551" s="281"/>
      <c r="AA551" s="281">
        <v>1.2206864928243435E-2</v>
      </c>
      <c r="AB551" s="281">
        <v>1.398465957541615E-2</v>
      </c>
      <c r="AC551" s="281"/>
      <c r="AD551" s="281">
        <v>6.7652603773123172E-3</v>
      </c>
      <c r="AE551" s="281">
        <v>5.95124472093813E-2</v>
      </c>
      <c r="AF551" s="281">
        <v>8.1076988798900004E-2</v>
      </c>
      <c r="AG551" s="282"/>
      <c r="AH551" s="282"/>
      <c r="AI551" s="281">
        <v>1.29213647614221E-2</v>
      </c>
      <c r="AJ551" s="482"/>
      <c r="AK551" s="486">
        <v>18436592999.689899</v>
      </c>
      <c r="AL551" s="281">
        <v>-5.2741275819038397E-2</v>
      </c>
      <c r="AM551" s="281">
        <v>-0.11401772215589701</v>
      </c>
      <c r="AN551" s="281">
        <v>-4.6184101245513171E-2</v>
      </c>
      <c r="AO551" s="281">
        <v>-0.16020182340141018</v>
      </c>
      <c r="AP551" s="281">
        <v>0.229230688257373</v>
      </c>
      <c r="AQ551" s="281">
        <v>1.0053203369685333E-2</v>
      </c>
      <c r="AR551" s="281">
        <v>8.1365088865672057E-3</v>
      </c>
      <c r="AS551" s="281">
        <v>0.27454727969344001</v>
      </c>
      <c r="AT551" s="281">
        <v>0.10778828171850501</v>
      </c>
      <c r="AU551" s="281">
        <v>-0.11669627622501522</v>
      </c>
      <c r="AV551" s="281">
        <v>-0.12094866162731401</v>
      </c>
      <c r="AW551" s="281"/>
      <c r="AX551" s="281"/>
      <c r="AY551" s="281"/>
      <c r="AZ551" s="281"/>
      <c r="BA551" s="281"/>
      <c r="BB551" s="281"/>
      <c r="BC551" s="281">
        <v>-1.3160379908808501E-2</v>
      </c>
      <c r="BD551" s="281">
        <v>7.0202626120876369E-3</v>
      </c>
      <c r="BE551" s="281">
        <v>2.3892184619870267E-2</v>
      </c>
      <c r="BF551" s="281"/>
      <c r="BG551" s="281">
        <v>1.5294075351380916E-2</v>
      </c>
      <c r="BH551" s="281">
        <v>1.5149691435651759E-2</v>
      </c>
      <c r="BI551" s="281"/>
      <c r="BJ551" s="281">
        <v>6.6365624983996596E-3</v>
      </c>
      <c r="BK551" s="281">
        <v>7.2624667875594906E-2</v>
      </c>
      <c r="BL551" s="281">
        <v>9.0685850866161502E-2</v>
      </c>
      <c r="BM551" s="282"/>
      <c r="BN551" s="282"/>
      <c r="BO551" s="281">
        <v>0.150150138832948</v>
      </c>
    </row>
    <row r="552" spans="2:67" s="255" customFormat="1" ht="15" customHeight="1">
      <c r="B552" s="1255" t="s">
        <v>37</v>
      </c>
      <c r="C552" s="243" t="s">
        <v>493</v>
      </c>
      <c r="D552" s="402"/>
      <c r="E552" s="481">
        <v>26210600895.950199</v>
      </c>
      <c r="F552" s="281">
        <v>0.17851288998730799</v>
      </c>
      <c r="G552" s="281">
        <v>-5.6197074143675502E-2</v>
      </c>
      <c r="H552" s="909">
        <v>-0.120847427366666</v>
      </c>
      <c r="I552" s="909">
        <v>-4.8622358401821782E-2</v>
      </c>
      <c r="J552" s="909">
        <v>-0.16946978576848779</v>
      </c>
      <c r="K552" s="281">
        <v>2.4529885180898004E-3</v>
      </c>
      <c r="L552" s="281">
        <v>4.792172335103065E-3</v>
      </c>
      <c r="M552" s="281">
        <v>2.0489912616729802E-2</v>
      </c>
      <c r="N552" s="281">
        <v>-3.5707161526945599E-2</v>
      </c>
      <c r="O552" s="281">
        <v>-0.10209976449694777</v>
      </c>
      <c r="P552" s="281">
        <v>-0.106007108023201</v>
      </c>
      <c r="Q552" s="281"/>
      <c r="R552" s="281"/>
      <c r="S552" s="281"/>
      <c r="T552" s="281"/>
      <c r="U552" s="281"/>
      <c r="V552" s="281"/>
      <c r="W552" s="281">
        <v>-0.14171426955014699</v>
      </c>
      <c r="X552" s="281">
        <v>2.7548083009099008E-3</v>
      </c>
      <c r="Y552" s="281">
        <v>9.5639188099931084E-3</v>
      </c>
      <c r="Z552" s="281"/>
      <c r="AA552" s="281">
        <v>6.5765771606798237E-3</v>
      </c>
      <c r="AB552" s="281">
        <v>1.0572079433814704E-2</v>
      </c>
      <c r="AC552" s="281"/>
      <c r="AD552" s="281">
        <v>8.7088271843195047E-3</v>
      </c>
      <c r="AE552" s="281">
        <v>4.17115503627742E-2</v>
      </c>
      <c r="AF552" s="281">
        <v>6.0022746918521899E-2</v>
      </c>
      <c r="AG552" s="282"/>
      <c r="AH552" s="282"/>
      <c r="AI552" s="281">
        <v>-3.99799722688505E-2</v>
      </c>
      <c r="AJ552" s="482"/>
      <c r="AK552" s="486">
        <v>24009640135.024799</v>
      </c>
      <c r="AL552" s="281">
        <v>-5.58039430022726E-2</v>
      </c>
      <c r="AM552" s="281">
        <v>-0.12050408732363201</v>
      </c>
      <c r="AN552" s="281">
        <v>-4.8121732931121541E-2</v>
      </c>
      <c r="AO552" s="281">
        <v>-0.16862582025475353</v>
      </c>
      <c r="AP552" s="281">
        <v>0.17407493585058201</v>
      </c>
      <c r="AQ552" s="281">
        <v>4.3922786017172059E-3</v>
      </c>
      <c r="AR552" s="281">
        <v>4.8769260389366137E-3</v>
      </c>
      <c r="AS552" s="281">
        <v>0.201570122736661</v>
      </c>
      <c r="AT552" s="281">
        <v>2.52620924107563E-2</v>
      </c>
      <c r="AU552" s="281">
        <v>-0.10819831185059609</v>
      </c>
      <c r="AV552" s="281">
        <v>-0.112467296964225</v>
      </c>
      <c r="AW552" s="281"/>
      <c r="AX552" s="281"/>
      <c r="AY552" s="281"/>
      <c r="AZ552" s="281"/>
      <c r="BA552" s="281"/>
      <c r="BB552" s="281"/>
      <c r="BC552" s="281">
        <v>-8.7205204553468502E-2</v>
      </c>
      <c r="BD552" s="281">
        <v>4.5389495809653657E-3</v>
      </c>
      <c r="BE552" s="281">
        <v>1.4780925248117367E-2</v>
      </c>
      <c r="BF552" s="281"/>
      <c r="BG552" s="281">
        <v>1.0275274857206656E-2</v>
      </c>
      <c r="BH552" s="281">
        <v>1.2298351730780538E-2</v>
      </c>
      <c r="BI552" s="281"/>
      <c r="BJ552" s="281">
        <v>6.7644702347319169E-3</v>
      </c>
      <c r="BK552" s="281">
        <v>5.2813546581658898E-2</v>
      </c>
      <c r="BL552" s="281">
        <v>6.6240003172723799E-2</v>
      </c>
      <c r="BM552" s="282"/>
      <c r="BN552" s="282"/>
      <c r="BO552" s="281">
        <v>3.1848345200914403E-2</v>
      </c>
    </row>
    <row r="553" spans="2:67" s="255" customFormat="1" ht="15" customHeight="1">
      <c r="B553" s="1255" t="s">
        <v>37</v>
      </c>
      <c r="C553" s="243" t="s">
        <v>494</v>
      </c>
      <c r="D553" s="402"/>
      <c r="E553" s="481">
        <v>33396952352.296902</v>
      </c>
      <c r="F553" s="281">
        <v>0.171156514534682</v>
      </c>
      <c r="G553" s="281">
        <v>-6.2355895637188997E-2</v>
      </c>
      <c r="H553" s="909">
        <v>-0.121692623327364</v>
      </c>
      <c r="I553" s="909">
        <v>-5.0275132110505938E-2</v>
      </c>
      <c r="J553" s="909">
        <v>-0.17196775543786993</v>
      </c>
      <c r="K553" s="281">
        <v>1.1969933381436404E-3</v>
      </c>
      <c r="L553" s="281">
        <v>2.6300478880061338E-3</v>
      </c>
      <c r="M553" s="281">
        <v>1.2206607935348401E-2</v>
      </c>
      <c r="N553" s="281">
        <v>-5.01492877018406E-2</v>
      </c>
      <c r="O553" s="281">
        <v>-0.10040832357565016</v>
      </c>
      <c r="P553" s="281">
        <v>-0.104597828553651</v>
      </c>
      <c r="Q553" s="281"/>
      <c r="R553" s="281"/>
      <c r="S553" s="281"/>
      <c r="T553" s="281"/>
      <c r="U553" s="281"/>
      <c r="V553" s="281"/>
      <c r="W553" s="281">
        <v>-0.15474711625549201</v>
      </c>
      <c r="X553" s="281">
        <v>1.5974200081861915E-3</v>
      </c>
      <c r="Y553" s="281">
        <v>5.9446888535128715E-3</v>
      </c>
      <c r="Z553" s="281"/>
      <c r="AA553" s="281">
        <v>4.5890686645082236E-3</v>
      </c>
      <c r="AB553" s="281">
        <v>7.8047495331433469E-3</v>
      </c>
      <c r="AC553" s="281"/>
      <c r="AD553" s="281">
        <v>7.9606799652099085E-3</v>
      </c>
      <c r="AE553" s="281">
        <v>3.0644682009123899E-2</v>
      </c>
      <c r="AF553" s="281">
        <v>4.3975175270416299E-2</v>
      </c>
      <c r="AG553" s="282"/>
      <c r="AH553" s="282"/>
      <c r="AI553" s="281">
        <v>-8.0127258975950993E-2</v>
      </c>
      <c r="AJ553" s="482"/>
      <c r="AK553" s="486">
        <v>31714759131.6991</v>
      </c>
      <c r="AL553" s="281">
        <v>-6.3845180228601001E-2</v>
      </c>
      <c r="AM553" s="281">
        <v>-0.123876486340179</v>
      </c>
      <c r="AN553" s="281">
        <v>-5.0693992042747209E-2</v>
      </c>
      <c r="AO553" s="281">
        <v>-0.17457047838292622</v>
      </c>
      <c r="AP553" s="281">
        <v>0.13659994571675299</v>
      </c>
      <c r="AQ553" s="281">
        <v>2.0792282926118859E-3</v>
      </c>
      <c r="AR553" s="281">
        <v>2.5182608320733963E-3</v>
      </c>
      <c r="AS553" s="281">
        <v>0.152729995212815</v>
      </c>
      <c r="AT553" s="281">
        <v>-3.4991671355964898E-2</v>
      </c>
      <c r="AU553" s="281">
        <v>-0.10247523523650615</v>
      </c>
      <c r="AV553" s="281">
        <v>-0.10682186963399801</v>
      </c>
      <c r="AW553" s="281"/>
      <c r="AX553" s="281"/>
      <c r="AY553" s="281"/>
      <c r="AZ553" s="281"/>
      <c r="BA553" s="281"/>
      <c r="BB553" s="281"/>
      <c r="BC553" s="281">
        <v>-0.14181354098996199</v>
      </c>
      <c r="BD553" s="281">
        <v>2.6433102632713789E-3</v>
      </c>
      <c r="BE553" s="281">
        <v>8.5352998440224141E-3</v>
      </c>
      <c r="BF553" s="281"/>
      <c r="BG553" s="281">
        <v>6.0642288059431998E-3</v>
      </c>
      <c r="BH553" s="281">
        <v>9.2395839367139694E-3</v>
      </c>
      <c r="BI553" s="281"/>
      <c r="BJ553" s="281">
        <v>8.3819681217221949E-3</v>
      </c>
      <c r="BK553" s="281">
        <v>3.8340779976305403E-2</v>
      </c>
      <c r="BL553" s="281">
        <v>4.7765360892048497E-2</v>
      </c>
      <c r="BM553" s="282"/>
      <c r="BN553" s="282"/>
      <c r="BO553" s="281">
        <v>-5.57074001216082E-2</v>
      </c>
    </row>
    <row r="554" spans="2:67" s="255" customFormat="1" ht="15" customHeight="1">
      <c r="B554" s="1255" t="s">
        <v>37</v>
      </c>
      <c r="C554" s="243" t="s">
        <v>495</v>
      </c>
      <c r="D554" s="402"/>
      <c r="E554" s="481">
        <v>43277955618.207199</v>
      </c>
      <c r="F554" s="281">
        <v>0.16651433819134101</v>
      </c>
      <c r="G554" s="281">
        <v>-6.9888924267890298E-2</v>
      </c>
      <c r="H554" s="909">
        <v>-0.118998202984278</v>
      </c>
      <c r="I554" s="909">
        <v>-5.0001572413222103E-2</v>
      </c>
      <c r="J554" s="909">
        <v>-0.16899977539750011</v>
      </c>
      <c r="K554" s="281">
        <v>5.8595427412775963E-4</v>
      </c>
      <c r="L554" s="281">
        <v>1.0007280309650196E-3</v>
      </c>
      <c r="M554" s="281">
        <v>5.6446305083141897E-3</v>
      </c>
      <c r="N554" s="281">
        <v>-6.4244293759575993E-2</v>
      </c>
      <c r="O554" s="281">
        <v>-9.6924715836282982E-2</v>
      </c>
      <c r="P554" s="281">
        <v>-0.101471770165883</v>
      </c>
      <c r="Q554" s="281"/>
      <c r="R554" s="281"/>
      <c r="S554" s="281"/>
      <c r="T554" s="281"/>
      <c r="U554" s="281"/>
      <c r="V554" s="281"/>
      <c r="W554" s="281">
        <v>-0.16571606392545901</v>
      </c>
      <c r="X554" s="281">
        <v>8.6795669026928186E-4</v>
      </c>
      <c r="Y554" s="281">
        <v>2.77918397188334E-3</v>
      </c>
      <c r="Z554" s="281"/>
      <c r="AA554" s="281">
        <v>2.5194990658044614E-3</v>
      </c>
      <c r="AB554" s="281">
        <v>5.4015907528601496E-3</v>
      </c>
      <c r="AC554" s="281"/>
      <c r="AD554" s="281">
        <v>9.585285936322711E-3</v>
      </c>
      <c r="AE554" s="281">
        <v>2.3530959896164001E-2</v>
      </c>
      <c r="AF554" s="281">
        <v>3.0964123945730702E-2</v>
      </c>
      <c r="AG554" s="282"/>
      <c r="AH554" s="282"/>
      <c r="AI554" s="281">
        <v>-0.111220980083564</v>
      </c>
      <c r="AJ554" s="482"/>
      <c r="AK554" s="486">
        <v>42712092007.740196</v>
      </c>
      <c r="AL554" s="281">
        <v>-7.2521258739765504E-2</v>
      </c>
      <c r="AM554" s="281">
        <v>-0.127925091037213</v>
      </c>
      <c r="AN554" s="281">
        <v>-5.3403198440541047E-2</v>
      </c>
      <c r="AO554" s="281">
        <v>-0.18132828947775403</v>
      </c>
      <c r="AP554" s="281">
        <v>7.5940692541639002E-2</v>
      </c>
      <c r="AQ554" s="281">
        <v>8.8104826926249527E-4</v>
      </c>
      <c r="AR554" s="281">
        <v>1.4052738994644147E-3</v>
      </c>
      <c r="AS554" s="281">
        <v>8.3800282603843507E-2</v>
      </c>
      <c r="AT554" s="281">
        <v>-0.116646067173135</v>
      </c>
      <c r="AU554" s="281">
        <v>-9.4161179798712955E-2</v>
      </c>
      <c r="AV554" s="281">
        <v>-9.8616333242508597E-2</v>
      </c>
      <c r="AW554" s="281"/>
      <c r="AX554" s="281"/>
      <c r="AY554" s="281"/>
      <c r="AZ554" s="281"/>
      <c r="BA554" s="281"/>
      <c r="BB554" s="281"/>
      <c r="BC554" s="281">
        <v>-0.21526240041564401</v>
      </c>
      <c r="BD554" s="281">
        <v>1.3125527068503344E-3</v>
      </c>
      <c r="BE554" s="281">
        <v>4.8307252981804076E-3</v>
      </c>
      <c r="BF554" s="281"/>
      <c r="BG554" s="281">
        <v>3.6423289297514969E-3</v>
      </c>
      <c r="BH554" s="281">
        <v>6.6020396682723616E-3</v>
      </c>
      <c r="BI554" s="281"/>
      <c r="BJ554" s="281">
        <v>9.0316342774803184E-3</v>
      </c>
      <c r="BK554" s="281">
        <v>2.7766465296878502E-2</v>
      </c>
      <c r="BL554" s="281">
        <v>3.3782398525890898E-2</v>
      </c>
      <c r="BM554" s="282"/>
      <c r="BN554" s="282"/>
      <c r="BO554" s="281">
        <v>-0.15371353659287401</v>
      </c>
    </row>
    <row r="555" spans="2:67" s="255" customFormat="1" ht="15" customHeight="1">
      <c r="B555" s="1255" t="s">
        <v>37</v>
      </c>
      <c r="C555" s="243" t="s">
        <v>496</v>
      </c>
      <c r="D555" s="402"/>
      <c r="E555" s="481">
        <v>61098915543.4431</v>
      </c>
      <c r="F555" s="281">
        <v>0.144564262220165</v>
      </c>
      <c r="G555" s="281">
        <v>-8.32222462946101E-2</v>
      </c>
      <c r="H555" s="909">
        <v>-0.110840998298484</v>
      </c>
      <c r="I555" s="909">
        <v>-4.9761256955014488E-2</v>
      </c>
      <c r="J555" s="909">
        <v>-0.16060225525349847</v>
      </c>
      <c r="K555" s="281">
        <v>1.8005244319235038E-4</v>
      </c>
      <c r="L555" s="281">
        <v>4.7522257542124242E-4</v>
      </c>
      <c r="M555" s="281">
        <v>3.48930361879196E-3</v>
      </c>
      <c r="N555" s="281">
        <v>-7.9732942675818E-2</v>
      </c>
      <c r="O555" s="281">
        <v>-9.3094785356798618E-2</v>
      </c>
      <c r="P555" s="281">
        <v>-9.8147363150433903E-2</v>
      </c>
      <c r="Q555" s="281"/>
      <c r="R555" s="281"/>
      <c r="S555" s="281"/>
      <c r="T555" s="281"/>
      <c r="U555" s="281"/>
      <c r="V555" s="281"/>
      <c r="W555" s="281">
        <v>-0.177880305826252</v>
      </c>
      <c r="X555" s="281">
        <v>3.3716212565757631E-4</v>
      </c>
      <c r="Y555" s="281">
        <v>1.1556710290511472E-3</v>
      </c>
      <c r="Z555" s="281"/>
      <c r="AA555" s="281">
        <v>1.0688282880171056E-3</v>
      </c>
      <c r="AB555" s="281">
        <v>3.0240145317902978E-3</v>
      </c>
      <c r="AC555" s="281"/>
      <c r="AD555" s="281">
        <v>8.7170924659260556E-3</v>
      </c>
      <c r="AE555" s="281">
        <v>1.5713883280094199E-2</v>
      </c>
      <c r="AF555" s="281">
        <v>2.0151409611755901E-2</v>
      </c>
      <c r="AG555" s="282"/>
      <c r="AH555" s="282"/>
      <c r="AI555" s="281">
        <v>-0.142015012934402</v>
      </c>
      <c r="AJ555" s="482"/>
      <c r="AK555" s="486">
        <v>61805393473.058899</v>
      </c>
      <c r="AL555" s="281">
        <v>-8.3979273689479703E-2</v>
      </c>
      <c r="AM555" s="281">
        <v>-0.119771078109983</v>
      </c>
      <c r="AN555" s="281">
        <v>-5.1851293244123242E-2</v>
      </c>
      <c r="AO555" s="281">
        <v>-0.17162237135410624</v>
      </c>
      <c r="AP555" s="281">
        <v>5.7877894072938703E-2</v>
      </c>
      <c r="AQ555" s="281">
        <v>3.5244691613354573E-4</v>
      </c>
      <c r="AR555" s="281">
        <v>4.7069367841952157E-4</v>
      </c>
      <c r="AS555" s="281">
        <v>6.1385680902813003E-2</v>
      </c>
      <c r="AT555" s="281">
        <v>-0.14236467089665</v>
      </c>
      <c r="AU555" s="281">
        <v>-8.8422012136079725E-2</v>
      </c>
      <c r="AV555" s="281">
        <v>-9.3290928874570703E-2</v>
      </c>
      <c r="AW555" s="281"/>
      <c r="AX555" s="281"/>
      <c r="AY555" s="281"/>
      <c r="AZ555" s="281"/>
      <c r="BA555" s="281"/>
      <c r="BB555" s="281"/>
      <c r="BC555" s="281">
        <v>-0.235655599771221</v>
      </c>
      <c r="BD555" s="281">
        <v>4.6692081416129715E-4</v>
      </c>
      <c r="BE555" s="281">
        <v>1.6539997436398573E-3</v>
      </c>
      <c r="BF555" s="281"/>
      <c r="BG555" s="281">
        <v>1.5349665087295919E-3</v>
      </c>
      <c r="BH555" s="281">
        <v>3.7475787628625606E-3</v>
      </c>
      <c r="BI555" s="281"/>
      <c r="BJ555" s="281">
        <v>9.3072979635789952E-3</v>
      </c>
      <c r="BK555" s="281">
        <v>1.8504149730047801E-2</v>
      </c>
      <c r="BL555" s="281">
        <v>2.1932733259288999E-2</v>
      </c>
      <c r="BM555" s="282"/>
      <c r="BN555" s="282"/>
      <c r="BO555" s="281">
        <v>-0.19521871678188399</v>
      </c>
    </row>
    <row r="556" spans="2:67" s="255" customFormat="1" ht="15" customHeight="1">
      <c r="B556" s="1255" t="s">
        <v>37</v>
      </c>
      <c r="C556" s="243" t="s">
        <v>497</v>
      </c>
      <c r="D556" s="402"/>
      <c r="E556" s="481">
        <v>137394575874.50301</v>
      </c>
      <c r="F556" s="281">
        <v>9.5658407301208601E-2</v>
      </c>
      <c r="G556" s="281">
        <v>-0.11708347674193199</v>
      </c>
      <c r="H556" s="909">
        <v>-7.77946113558588E-2</v>
      </c>
      <c r="I556" s="909">
        <v>-4.3849668078185342E-2</v>
      </c>
      <c r="J556" s="909">
        <v>-0.12164427943404414</v>
      </c>
      <c r="K556" s="281">
        <v>4.4649128766213741E-5</v>
      </c>
      <c r="L556" s="281">
        <v>1.45285560750469E-4</v>
      </c>
      <c r="M556" s="281">
        <v>1.42552481219418E-3</v>
      </c>
      <c r="N556" s="281">
        <v>-0.115657951929738</v>
      </c>
      <c r="O556" s="281">
        <v>-8.5821477839200536E-2</v>
      </c>
      <c r="P556" s="281">
        <v>-9.1508155269637501E-2</v>
      </c>
      <c r="Q556" s="281"/>
      <c r="R556" s="281"/>
      <c r="S556" s="281"/>
      <c r="T556" s="281"/>
      <c r="U556" s="281"/>
      <c r="V556" s="281"/>
      <c r="W556" s="281">
        <v>-0.207166107199376</v>
      </c>
      <c r="X556" s="281">
        <v>5.3920149560830021E-5</v>
      </c>
      <c r="Y556" s="281">
        <v>2.3271374212912828E-4</v>
      </c>
      <c r="Z556" s="281"/>
      <c r="AA556" s="281">
        <v>1.6207965713537731E-4</v>
      </c>
      <c r="AB556" s="281">
        <v>5.6822962277136189E-4</v>
      </c>
      <c r="AC556" s="281"/>
      <c r="AD556" s="281">
        <v>3.8729283836215021E-3</v>
      </c>
      <c r="AE556" s="281">
        <v>5.1329370798026902E-3</v>
      </c>
      <c r="AF556" s="281">
        <v>7.9047688593036295E-3</v>
      </c>
      <c r="AG556" s="282"/>
      <c r="AH556" s="282"/>
      <c r="AI556" s="281">
        <v>-0.19412840126026901</v>
      </c>
      <c r="AJ556" s="482"/>
      <c r="AK556" s="486">
        <v>141015436657.60999</v>
      </c>
      <c r="AL556" s="281">
        <v>-0.117825370463464</v>
      </c>
      <c r="AM556" s="281">
        <v>-8.91311397995216E-2</v>
      </c>
      <c r="AN556" s="281">
        <v>-4.757468084965126E-2</v>
      </c>
      <c r="AO556" s="281">
        <v>-0.13670582064917286</v>
      </c>
      <c r="AP556" s="281">
        <v>2.8641475203147901E-2</v>
      </c>
      <c r="AQ556" s="281">
        <v>5.5660494312105753E-5</v>
      </c>
      <c r="AR556" s="281">
        <v>1.4163249409703687E-4</v>
      </c>
      <c r="AS556" s="281">
        <v>3.0181642410071E-2</v>
      </c>
      <c r="AT556" s="281">
        <v>-0.17677486785291399</v>
      </c>
      <c r="AU556" s="281">
        <v>-8.0740783004663891E-2</v>
      </c>
      <c r="AV556" s="281">
        <v>-8.6162867430260998E-2</v>
      </c>
      <c r="AW556" s="281"/>
      <c r="AX556" s="281"/>
      <c r="AY556" s="281"/>
      <c r="AZ556" s="281"/>
      <c r="BA556" s="281"/>
      <c r="BB556" s="281"/>
      <c r="BC556" s="281">
        <v>-0.26293773528317499</v>
      </c>
      <c r="BD556" s="281">
        <v>8.2767413955812163E-5</v>
      </c>
      <c r="BE556" s="281">
        <v>2.7219171638063837E-4</v>
      </c>
      <c r="BF556" s="281"/>
      <c r="BG556" s="281">
        <v>2.0724383835337302E-4</v>
      </c>
      <c r="BH556" s="281">
        <v>7.764913216264615E-4</v>
      </c>
      <c r="BI556" s="281"/>
      <c r="BJ556" s="281">
        <v>4.4257457087150814E-3</v>
      </c>
      <c r="BK556" s="281">
        <v>6.1286936520886298E-3</v>
      </c>
      <c r="BL556" s="281">
        <v>8.5561501792143693E-3</v>
      </c>
      <c r="BM556" s="282"/>
      <c r="BN556" s="282"/>
      <c r="BO556" s="281">
        <v>-0.24825289145187199</v>
      </c>
    </row>
    <row r="557" spans="2:67" s="255" customFormat="1" ht="15" customHeight="1">
      <c r="B557" s="1256" t="s">
        <v>37</v>
      </c>
      <c r="C557" s="453" t="s">
        <v>527</v>
      </c>
      <c r="D557" s="402"/>
      <c r="E557" s="474">
        <v>362756164923.84698</v>
      </c>
      <c r="F557" s="475">
        <v>0.13179318048410399</v>
      </c>
      <c r="G557" s="475">
        <v>-8.4354501950708094E-2</v>
      </c>
      <c r="H557" s="910">
        <v>-0.101246960867365</v>
      </c>
      <c r="I557" s="910">
        <v>-4.6551578619470353E-2</v>
      </c>
      <c r="J557" s="910">
        <v>-0.14779853948683536</v>
      </c>
      <c r="K557" s="475">
        <v>5.8526812451159911E-3</v>
      </c>
      <c r="L557" s="475">
        <v>6.3110489403001829E-3</v>
      </c>
      <c r="M557" s="475">
        <v>2.67404381609238E-2</v>
      </c>
      <c r="N557" s="475">
        <v>-5.7614063789784301E-2</v>
      </c>
      <c r="O557" s="475">
        <v>-9.5666692082890858E-2</v>
      </c>
      <c r="P557" s="475">
        <v>-0.100545624042053</v>
      </c>
      <c r="Q557" s="475"/>
      <c r="R557" s="475"/>
      <c r="S557" s="475"/>
      <c r="T557" s="475"/>
      <c r="U557" s="475"/>
      <c r="V557" s="475"/>
      <c r="W557" s="475">
        <v>-0.15815968783183701</v>
      </c>
      <c r="X557" s="475">
        <v>2.9802253037297228E-3</v>
      </c>
      <c r="Y557" s="475">
        <v>1.0600150320111688E-2</v>
      </c>
      <c r="Z557" s="475"/>
      <c r="AA557" s="475">
        <v>6.2412247482142476E-3</v>
      </c>
      <c r="AB557" s="475">
        <v>6.0665919053698013E-3</v>
      </c>
      <c r="AC557" s="475"/>
      <c r="AD557" s="475">
        <v>6.3064500651843032E-3</v>
      </c>
      <c r="AE557" s="475">
        <v>3.4572551863461302E-2</v>
      </c>
      <c r="AF557" s="475">
        <v>4.37115318749959E-2</v>
      </c>
      <c r="AG557" s="475"/>
      <c r="AH557" s="475"/>
      <c r="AI557" s="475">
        <v>-7.9875604093380001E-2</v>
      </c>
      <c r="AJ557" s="482"/>
      <c r="AK557" s="487">
        <v>351675335442.75702</v>
      </c>
      <c r="AL557" s="475">
        <v>-8.7012401888163907E-2</v>
      </c>
      <c r="AM557" s="475">
        <v>-0.104437120073262</v>
      </c>
      <c r="AN557" s="475">
        <v>-4.8018357926323023E-2</v>
      </c>
      <c r="AO557" s="475">
        <v>-0.15245547799958503</v>
      </c>
      <c r="AP557" s="475">
        <v>0.135945811085498</v>
      </c>
      <c r="AQ557" s="475">
        <v>6.0370915700614543E-3</v>
      </c>
      <c r="AR557" s="475">
        <v>6.5099018313231945E-3</v>
      </c>
      <c r="AS557" s="475">
        <v>0.16352880544996601</v>
      </c>
      <c r="AT557" s="475">
        <v>-2.7920716511460698E-2</v>
      </c>
      <c r="AU557" s="475">
        <v>-9.8681024323893307E-2</v>
      </c>
      <c r="AV557" s="475">
        <v>-0.103713685042626</v>
      </c>
      <c r="AW557" s="475"/>
      <c r="AX557" s="475"/>
      <c r="AY557" s="475"/>
      <c r="AZ557" s="475"/>
      <c r="BA557" s="475"/>
      <c r="BB557" s="475"/>
      <c r="BC557" s="475">
        <v>-0.13163440155408701</v>
      </c>
      <c r="BD557" s="475">
        <v>3.0741283019717872E-3</v>
      </c>
      <c r="BE557" s="475">
        <v>1.0934147181231334E-2</v>
      </c>
      <c r="BF557" s="475"/>
      <c r="BG557" s="475">
        <v>6.4378775703436454E-3</v>
      </c>
      <c r="BH557" s="475">
        <v>6.2577422752134251E-3</v>
      </c>
      <c r="BI557" s="475"/>
      <c r="BJ557" s="475">
        <v>6.505158051672285E-3</v>
      </c>
      <c r="BK557" s="475">
        <v>3.5661887717631603E-2</v>
      </c>
      <c r="BL557" s="475">
        <v>4.50888250265166E-2</v>
      </c>
      <c r="BM557" s="477"/>
      <c r="BN557" s="477"/>
      <c r="BO557" s="475">
        <v>-5.0883688809938502E-2</v>
      </c>
    </row>
    <row r="558" spans="2:67" s="255" customFormat="1" ht="15" customHeight="1">
      <c r="B558" s="1252" t="s">
        <v>38</v>
      </c>
      <c r="C558" s="243" t="s">
        <v>488</v>
      </c>
      <c r="D558" s="402"/>
      <c r="E558" s="481">
        <v>12188974752</v>
      </c>
      <c r="F558" s="281"/>
      <c r="G558" s="281">
        <v>0</v>
      </c>
      <c r="H558" s="281"/>
      <c r="I558" s="909">
        <v>-5.9424223508310397E-3</v>
      </c>
      <c r="J558" s="909"/>
      <c r="K558" s="281"/>
      <c r="L558" s="281"/>
      <c r="M558" s="281">
        <v>0.30487235781584099</v>
      </c>
      <c r="N558" s="281">
        <v>0.29892993743400298</v>
      </c>
      <c r="O558" s="281"/>
      <c r="P558" s="281">
        <v>-7.9909601899879307E-2</v>
      </c>
      <c r="Q558" s="281"/>
      <c r="R558" s="281"/>
      <c r="S558" s="281"/>
      <c r="T558" s="281"/>
      <c r="U558" s="281"/>
      <c r="V558" s="281">
        <v>0.118172039019414</v>
      </c>
      <c r="W558" s="281">
        <v>0.33719238341400398</v>
      </c>
      <c r="X558" s="281"/>
      <c r="Y558" s="281"/>
      <c r="Z558" s="281"/>
      <c r="AA558" s="281"/>
      <c r="AB558" s="281"/>
      <c r="AC558" s="281"/>
      <c r="AD558" s="281"/>
      <c r="AE558" s="281">
        <v>0.350197860513215</v>
      </c>
      <c r="AF558" s="281">
        <v>0.153527078534062</v>
      </c>
      <c r="AG558" s="282"/>
      <c r="AH558" s="282"/>
      <c r="AI558" s="281">
        <v>0.84091730572484502</v>
      </c>
      <c r="AJ558" s="482"/>
      <c r="AK558" s="486">
        <v>9323585760</v>
      </c>
      <c r="AL558" s="281">
        <v>0</v>
      </c>
      <c r="AM558" s="281"/>
      <c r="AN558" s="281"/>
      <c r="AO558" s="281">
        <v>-5.9035415575991899E-3</v>
      </c>
      <c r="AP558" s="281">
        <v>1.2544730854709301</v>
      </c>
      <c r="AQ558" s="281"/>
      <c r="AR558" s="281"/>
      <c r="AS558" s="281">
        <v>1.65215839705002</v>
      </c>
      <c r="AT558" s="281">
        <v>1.6462548503441901</v>
      </c>
      <c r="AU558" s="281"/>
      <c r="AV558" s="281">
        <v>-0.13768341805867601</v>
      </c>
      <c r="AW558" s="281"/>
      <c r="AX558" s="281"/>
      <c r="AY558" s="281"/>
      <c r="AZ558" s="281"/>
      <c r="BA558" s="281"/>
      <c r="BB558" s="281">
        <v>0.14663172937876201</v>
      </c>
      <c r="BC558" s="281">
        <v>1.6552031590901599</v>
      </c>
      <c r="BD558" s="281"/>
      <c r="BE558" s="281"/>
      <c r="BF558" s="281"/>
      <c r="BG558" s="281"/>
      <c r="BH558" s="281"/>
      <c r="BI558" s="281"/>
      <c r="BJ558" s="281"/>
      <c r="BK558" s="281">
        <v>0.43177340903227801</v>
      </c>
      <c r="BL558" s="281">
        <v>0.18467100365900399</v>
      </c>
      <c r="BM558" s="282"/>
      <c r="BN558" s="282"/>
      <c r="BO558" s="281">
        <v>2.2716475486143901</v>
      </c>
    </row>
    <row r="559" spans="2:67" s="255" customFormat="1" ht="15" customHeight="1">
      <c r="B559" s="1257" t="s">
        <v>38</v>
      </c>
      <c r="C559" s="243" t="s">
        <v>489</v>
      </c>
      <c r="D559" s="402"/>
      <c r="E559" s="481">
        <v>23343187476</v>
      </c>
      <c r="F559" s="281"/>
      <c r="G559" s="281">
        <v>-4.04422918237115E-5</v>
      </c>
      <c r="H559" s="281"/>
      <c r="I559" s="909">
        <v>-1.4955961106808699E-2</v>
      </c>
      <c r="J559" s="909"/>
      <c r="K559" s="281"/>
      <c r="L559" s="281"/>
      <c r="M559" s="281">
        <v>5.8855824955890902E-2</v>
      </c>
      <c r="N559" s="281">
        <v>4.3859421043189697E-2</v>
      </c>
      <c r="O559" s="281"/>
      <c r="P559" s="281">
        <v>-5.76161109695403E-2</v>
      </c>
      <c r="Q559" s="281"/>
      <c r="R559" s="281"/>
      <c r="S559" s="281"/>
      <c r="T559" s="281"/>
      <c r="U559" s="281"/>
      <c r="V559" s="281">
        <v>6.1819745631725501E-2</v>
      </c>
      <c r="W559" s="281">
        <v>4.8063074725913597E-2</v>
      </c>
      <c r="X559" s="281"/>
      <c r="Y559" s="281"/>
      <c r="Z559" s="281"/>
      <c r="AA559" s="281"/>
      <c r="AB559" s="281"/>
      <c r="AC559" s="281"/>
      <c r="AD559" s="281"/>
      <c r="AE559" s="281">
        <v>0.194029630985773</v>
      </c>
      <c r="AF559" s="281">
        <v>7.6318299796531194E-2</v>
      </c>
      <c r="AG559" s="282"/>
      <c r="AH559" s="282"/>
      <c r="AI559" s="281">
        <v>0.318410985459542</v>
      </c>
      <c r="AJ559" s="482"/>
      <c r="AK559" s="486">
        <v>20449764408</v>
      </c>
      <c r="AL559" s="281">
        <v>0</v>
      </c>
      <c r="AM559" s="281"/>
      <c r="AN559" s="281"/>
      <c r="AO559" s="281">
        <v>-2.1607352103633098E-2</v>
      </c>
      <c r="AP559" s="281">
        <v>0.23648310090595201</v>
      </c>
      <c r="AQ559" s="281"/>
      <c r="AR559" s="281"/>
      <c r="AS559" s="281">
        <v>0.31358049413475703</v>
      </c>
      <c r="AT559" s="281">
        <v>0.29197314144432002</v>
      </c>
      <c r="AU559" s="281"/>
      <c r="AV559" s="281">
        <v>-6.9717299405281194E-2</v>
      </c>
      <c r="AW559" s="281"/>
      <c r="AX559" s="281"/>
      <c r="AY559" s="281"/>
      <c r="AZ559" s="281"/>
      <c r="BA559" s="281"/>
      <c r="BB559" s="281">
        <v>6.8390705540493896E-2</v>
      </c>
      <c r="BC559" s="281">
        <v>0.29064656107601999</v>
      </c>
      <c r="BD559" s="281"/>
      <c r="BE559" s="281"/>
      <c r="BF559" s="281"/>
      <c r="BG559" s="281"/>
      <c r="BH559" s="281"/>
      <c r="BI559" s="281"/>
      <c r="BJ559" s="281"/>
      <c r="BK559" s="281">
        <v>0.21613893968729</v>
      </c>
      <c r="BL559" s="281">
        <v>8.7536889143803795E-2</v>
      </c>
      <c r="BM559" s="282"/>
      <c r="BN559" s="282"/>
      <c r="BO559" s="281">
        <v>0.59432236643496095</v>
      </c>
    </row>
    <row r="560" spans="2:67" s="255" customFormat="1" ht="15" customHeight="1">
      <c r="B560" s="1257" t="s">
        <v>38</v>
      </c>
      <c r="C560" s="243" t="s">
        <v>490</v>
      </c>
      <c r="D560" s="402"/>
      <c r="E560" s="481">
        <v>31461433272</v>
      </c>
      <c r="F560" s="281"/>
      <c r="G560" s="281">
        <v>-8.6185520429331299E-6</v>
      </c>
      <c r="H560" s="281"/>
      <c r="I560" s="909">
        <v>-1.8747957313341598E-2</v>
      </c>
      <c r="J560" s="909"/>
      <c r="K560" s="281"/>
      <c r="L560" s="281"/>
      <c r="M560" s="281">
        <v>3.617915618018E-2</v>
      </c>
      <c r="N560" s="281">
        <v>1.74225814590536E-2</v>
      </c>
      <c r="O560" s="281"/>
      <c r="P560" s="281">
        <v>-5.1938521486695199E-2</v>
      </c>
      <c r="Q560" s="281"/>
      <c r="R560" s="281"/>
      <c r="S560" s="281"/>
      <c r="T560" s="281"/>
      <c r="U560" s="281"/>
      <c r="V560" s="281">
        <v>4.35332782254053E-2</v>
      </c>
      <c r="W560" s="281">
        <v>9.0173534545383606E-3</v>
      </c>
      <c r="X560" s="281"/>
      <c r="Y560" s="281"/>
      <c r="Z560" s="281"/>
      <c r="AA560" s="281"/>
      <c r="AB560" s="281"/>
      <c r="AC560" s="281"/>
      <c r="AD560" s="281"/>
      <c r="AE560" s="281">
        <v>0.14213993740647299</v>
      </c>
      <c r="AF560" s="281">
        <v>5.5586206924539999E-2</v>
      </c>
      <c r="AG560" s="282"/>
      <c r="AH560" s="282"/>
      <c r="AI560" s="281">
        <v>0.20674348138451801</v>
      </c>
      <c r="AJ560" s="482"/>
      <c r="AK560" s="486">
        <v>28394934000</v>
      </c>
      <c r="AL560" s="281">
        <v>-3.3247198250223098E-5</v>
      </c>
      <c r="AM560" s="281"/>
      <c r="AN560" s="281"/>
      <c r="AO560" s="281">
        <v>-2.9803456489809099E-2</v>
      </c>
      <c r="AP560" s="281">
        <v>0.144405997351499</v>
      </c>
      <c r="AQ560" s="281"/>
      <c r="AR560" s="281"/>
      <c r="AS560" s="281">
        <v>0.19174248350075401</v>
      </c>
      <c r="AT560" s="281">
        <v>0.16190577685442101</v>
      </c>
      <c r="AU560" s="281"/>
      <c r="AV560" s="281">
        <v>-5.8710982740794497E-2</v>
      </c>
      <c r="AW560" s="281"/>
      <c r="AX560" s="281"/>
      <c r="AY560" s="281"/>
      <c r="AZ560" s="281"/>
      <c r="BA560" s="281"/>
      <c r="BB560" s="281">
        <v>4.8977191917403302E-2</v>
      </c>
      <c r="BC560" s="281">
        <v>0.15217200082240001</v>
      </c>
      <c r="BD560" s="281"/>
      <c r="BE560" s="281"/>
      <c r="BF560" s="281"/>
      <c r="BG560" s="281"/>
      <c r="BH560" s="281"/>
      <c r="BI560" s="281"/>
      <c r="BJ560" s="281"/>
      <c r="BK560" s="281">
        <v>0.14926480463029099</v>
      </c>
      <c r="BL560" s="281">
        <v>6.1951952556044E-2</v>
      </c>
      <c r="BM560" s="282"/>
      <c r="BN560" s="282"/>
      <c r="BO560" s="281">
        <v>0.36338874110431102</v>
      </c>
    </row>
    <row r="561" spans="1:67" s="255" customFormat="1" ht="15" customHeight="1">
      <c r="B561" s="1257" t="s">
        <v>38</v>
      </c>
      <c r="C561" s="243" t="s">
        <v>491</v>
      </c>
      <c r="D561" s="402"/>
      <c r="E561" s="481">
        <v>39774758844</v>
      </c>
      <c r="F561" s="281"/>
      <c r="G561" s="281">
        <v>-4.4663803166414001E-5</v>
      </c>
      <c r="H561" s="281"/>
      <c r="I561" s="909">
        <v>-2.2926641782457E-2</v>
      </c>
      <c r="J561" s="909"/>
      <c r="K561" s="281"/>
      <c r="L561" s="281"/>
      <c r="M561" s="281">
        <v>2.89094475345501E-2</v>
      </c>
      <c r="N561" s="281">
        <v>5.9381413455290603E-3</v>
      </c>
      <c r="O561" s="281"/>
      <c r="P561" s="281">
        <v>-4.9144579949976702E-2</v>
      </c>
      <c r="Q561" s="281"/>
      <c r="R561" s="281"/>
      <c r="S561" s="281"/>
      <c r="T561" s="281"/>
      <c r="U561" s="281"/>
      <c r="V561" s="281">
        <v>3.1299850261387499E-2</v>
      </c>
      <c r="W561" s="281">
        <v>-1.1906572051321E-2</v>
      </c>
      <c r="X561" s="281"/>
      <c r="Y561" s="281"/>
      <c r="Z561" s="281"/>
      <c r="AA561" s="281"/>
      <c r="AB561" s="281"/>
      <c r="AC561" s="281"/>
      <c r="AD561" s="281"/>
      <c r="AE561" s="281">
        <v>0.11155490439056</v>
      </c>
      <c r="AF561" s="281">
        <v>4.2870111939276298E-2</v>
      </c>
      <c r="AG561" s="282"/>
      <c r="AH561" s="282"/>
      <c r="AI561" s="281">
        <v>0.142518428288475</v>
      </c>
      <c r="AJ561" s="482"/>
      <c r="AK561" s="486">
        <v>36116437848</v>
      </c>
      <c r="AL561" s="281">
        <v>-3.8435684212330802E-5</v>
      </c>
      <c r="AM561" s="281"/>
      <c r="AN561" s="281"/>
      <c r="AO561" s="281">
        <v>-3.6559426750695401E-2</v>
      </c>
      <c r="AP561" s="281">
        <v>0.123545362773009</v>
      </c>
      <c r="AQ561" s="281"/>
      <c r="AR561" s="281"/>
      <c r="AS561" s="281">
        <v>0.156314078806989</v>
      </c>
      <c r="AT561" s="281">
        <v>0.119716217036599</v>
      </c>
      <c r="AU561" s="281"/>
      <c r="AV561" s="281">
        <v>-5.4243692698738501E-2</v>
      </c>
      <c r="AW561" s="281"/>
      <c r="AX561" s="281"/>
      <c r="AY561" s="281"/>
      <c r="AZ561" s="281"/>
      <c r="BA561" s="281"/>
      <c r="BB561" s="281">
        <v>3.4061602674587202E-2</v>
      </c>
      <c r="BC561" s="281">
        <v>9.9534137976984099E-2</v>
      </c>
      <c r="BD561" s="281"/>
      <c r="BE561" s="281"/>
      <c r="BF561" s="281"/>
      <c r="BG561" s="281"/>
      <c r="BH561" s="281"/>
      <c r="BI561" s="281"/>
      <c r="BJ561" s="281"/>
      <c r="BK561" s="281">
        <v>0.123929392008073</v>
      </c>
      <c r="BL561" s="281">
        <v>4.7083274578646403E-2</v>
      </c>
      <c r="BM561" s="282"/>
      <c r="BN561" s="282"/>
      <c r="BO561" s="281">
        <v>0.27054678695399298</v>
      </c>
    </row>
    <row r="562" spans="1:67" s="255" customFormat="1" ht="15" customHeight="1">
      <c r="B562" s="1257" t="s">
        <v>38</v>
      </c>
      <c r="C562" s="243" t="s">
        <v>492</v>
      </c>
      <c r="D562" s="402"/>
      <c r="E562" s="481">
        <v>47982925416</v>
      </c>
      <c r="F562" s="281"/>
      <c r="G562" s="281">
        <v>-2.4548232309471199E-5</v>
      </c>
      <c r="H562" s="281"/>
      <c r="I562" s="909">
        <v>-2.4404862309823298E-2</v>
      </c>
      <c r="J562" s="909"/>
      <c r="K562" s="281"/>
      <c r="L562" s="281"/>
      <c r="M562" s="281">
        <v>2.1015537407474399E-2</v>
      </c>
      <c r="N562" s="281">
        <v>-3.41387063376875E-3</v>
      </c>
      <c r="O562" s="281"/>
      <c r="P562" s="281">
        <v>-4.60368439991658E-2</v>
      </c>
      <c r="Q562" s="281"/>
      <c r="R562" s="281"/>
      <c r="S562" s="281"/>
      <c r="T562" s="281"/>
      <c r="U562" s="281"/>
      <c r="V562" s="281">
        <v>2.5734609328097499E-2</v>
      </c>
      <c r="W562" s="281">
        <v>-2.3716091299855201E-2</v>
      </c>
      <c r="X562" s="281"/>
      <c r="Y562" s="281"/>
      <c r="Z562" s="281"/>
      <c r="AA562" s="281"/>
      <c r="AB562" s="281"/>
      <c r="AC562" s="281"/>
      <c r="AD562" s="281"/>
      <c r="AE562" s="281">
        <v>8.9562490964067001E-2</v>
      </c>
      <c r="AF562" s="281">
        <v>3.3802252154037399E-2</v>
      </c>
      <c r="AG562" s="282"/>
      <c r="AH562" s="282"/>
      <c r="AI562" s="281">
        <v>9.96486400640679E-2</v>
      </c>
      <c r="AJ562" s="482"/>
      <c r="AK562" s="486">
        <v>44325294732</v>
      </c>
      <c r="AL562" s="281">
        <v>-1.48785474295761E-5</v>
      </c>
      <c r="AM562" s="281"/>
      <c r="AN562" s="281"/>
      <c r="AO562" s="281">
        <v>-3.8559148006434098E-2</v>
      </c>
      <c r="AP562" s="281">
        <v>8.6844593166821596E-2</v>
      </c>
      <c r="AQ562" s="281"/>
      <c r="AR562" s="281"/>
      <c r="AS562" s="281">
        <v>0.108016824906603</v>
      </c>
      <c r="AT562" s="281">
        <v>6.9442801601448306E-2</v>
      </c>
      <c r="AU562" s="281"/>
      <c r="AV562" s="281">
        <v>-4.9759017764809399E-2</v>
      </c>
      <c r="AW562" s="281"/>
      <c r="AX562" s="281"/>
      <c r="AY562" s="281"/>
      <c r="AZ562" s="281"/>
      <c r="BA562" s="281"/>
      <c r="BB562" s="281">
        <v>2.7142586084857701E-2</v>
      </c>
      <c r="BC562" s="281">
        <v>4.6826377772544399E-2</v>
      </c>
      <c r="BD562" s="281"/>
      <c r="BE562" s="281"/>
      <c r="BF562" s="281"/>
      <c r="BG562" s="281"/>
      <c r="BH562" s="281"/>
      <c r="BI562" s="281"/>
      <c r="BJ562" s="281"/>
      <c r="BK562" s="281">
        <v>9.4487984915222298E-2</v>
      </c>
      <c r="BL562" s="281">
        <v>3.7001330412270397E-2</v>
      </c>
      <c r="BM562" s="282"/>
      <c r="BN562" s="282"/>
      <c r="BO562" s="281">
        <v>0.17831568200028</v>
      </c>
    </row>
    <row r="563" spans="1:67" s="255" customFormat="1" ht="15" customHeight="1">
      <c r="B563" s="1257" t="s">
        <v>38</v>
      </c>
      <c r="C563" s="243" t="s">
        <v>493</v>
      </c>
      <c r="D563" s="402"/>
      <c r="E563" s="481">
        <v>57038685096</v>
      </c>
      <c r="F563" s="281"/>
      <c r="G563" s="281">
        <v>-9.6121290151979398E-5</v>
      </c>
      <c r="H563" s="281"/>
      <c r="I563" s="909">
        <v>-2.5179633464249E-2</v>
      </c>
      <c r="J563" s="909"/>
      <c r="K563" s="281"/>
      <c r="L563" s="281"/>
      <c r="M563" s="281">
        <v>2.0482344605835399E-2</v>
      </c>
      <c r="N563" s="281">
        <v>-4.7934095174149097E-3</v>
      </c>
      <c r="O563" s="281"/>
      <c r="P563" s="281">
        <v>-4.4671838695290803E-2</v>
      </c>
      <c r="Q563" s="281"/>
      <c r="R563" s="281"/>
      <c r="S563" s="281"/>
      <c r="T563" s="281"/>
      <c r="U563" s="281"/>
      <c r="V563" s="281">
        <v>1.7711001056559102E-2</v>
      </c>
      <c r="W563" s="281">
        <v>-3.17542614622267E-2</v>
      </c>
      <c r="X563" s="281"/>
      <c r="Y563" s="281"/>
      <c r="Z563" s="281"/>
      <c r="AA563" s="281"/>
      <c r="AB563" s="281"/>
      <c r="AC563" s="281"/>
      <c r="AD563" s="281"/>
      <c r="AE563" s="281">
        <v>7.4801027702849396E-2</v>
      </c>
      <c r="AF563" s="281">
        <v>2.7598286695258899E-2</v>
      </c>
      <c r="AG563" s="282"/>
      <c r="AH563" s="282"/>
      <c r="AI563" s="281">
        <v>7.0645044941307397E-2</v>
      </c>
      <c r="AJ563" s="482"/>
      <c r="AK563" s="486">
        <v>53056177968</v>
      </c>
      <c r="AL563" s="281">
        <v>-4.1066885769912397E-5</v>
      </c>
      <c r="AM563" s="281"/>
      <c r="AN563" s="281"/>
      <c r="AO563" s="281">
        <v>-4.2909675049965103E-2</v>
      </c>
      <c r="AP563" s="281">
        <v>7.5042613405009395E-2</v>
      </c>
      <c r="AQ563" s="281"/>
      <c r="AR563" s="281"/>
      <c r="AS563" s="281">
        <v>9.4413367714146795E-2</v>
      </c>
      <c r="AT563" s="281">
        <v>5.1462626230762497E-2</v>
      </c>
      <c r="AU563" s="281"/>
      <c r="AV563" s="281">
        <v>-4.7022393009626802E-2</v>
      </c>
      <c r="AW563" s="281"/>
      <c r="AX563" s="281"/>
      <c r="AY563" s="281"/>
      <c r="AZ563" s="281"/>
      <c r="BA563" s="281"/>
      <c r="BB563" s="281">
        <v>2.0723857882547901E-2</v>
      </c>
      <c r="BC563" s="281">
        <v>2.5164088163403899E-2</v>
      </c>
      <c r="BD563" s="281"/>
      <c r="BE563" s="281"/>
      <c r="BF563" s="281"/>
      <c r="BG563" s="281"/>
      <c r="BH563" s="281"/>
      <c r="BI563" s="281"/>
      <c r="BJ563" s="281"/>
      <c r="BK563" s="281">
        <v>7.7591599502002007E-2</v>
      </c>
      <c r="BL563" s="281">
        <v>2.96136210366988E-2</v>
      </c>
      <c r="BM563" s="282"/>
      <c r="BN563" s="282"/>
      <c r="BO563" s="281">
        <v>0.13236930033361699</v>
      </c>
    </row>
    <row r="564" spans="1:67" s="255" customFormat="1" ht="15" customHeight="1">
      <c r="B564" s="1257" t="s">
        <v>38</v>
      </c>
      <c r="C564" s="243" t="s">
        <v>494</v>
      </c>
      <c r="D564" s="402"/>
      <c r="E564" s="481">
        <v>68500282632</v>
      </c>
      <c r="F564" s="281"/>
      <c r="G564" s="281">
        <v>-2.1879430893031901E-4</v>
      </c>
      <c r="H564" s="281"/>
      <c r="I564" s="909">
        <v>-2.6046139890910799E-2</v>
      </c>
      <c r="J564" s="909"/>
      <c r="K564" s="281"/>
      <c r="L564" s="281"/>
      <c r="M564" s="281">
        <v>1.7651634439171601E-2</v>
      </c>
      <c r="N564" s="281">
        <v>-8.6132994103059694E-3</v>
      </c>
      <c r="O564" s="281"/>
      <c r="P564" s="281">
        <v>-4.34230968648655E-2</v>
      </c>
      <c r="Q564" s="281"/>
      <c r="R564" s="281"/>
      <c r="S564" s="281"/>
      <c r="T564" s="281"/>
      <c r="U564" s="281"/>
      <c r="V564" s="281">
        <v>1.40980573932532E-2</v>
      </c>
      <c r="W564" s="281">
        <v>-3.7938359203002398E-2</v>
      </c>
      <c r="X564" s="281"/>
      <c r="Y564" s="281"/>
      <c r="Z564" s="281"/>
      <c r="AA564" s="281"/>
      <c r="AB564" s="281"/>
      <c r="AC564" s="281"/>
      <c r="AD564" s="281"/>
      <c r="AE564" s="281">
        <v>5.8587103378245201E-2</v>
      </c>
      <c r="AF564" s="281">
        <v>2.1949662136103502E-2</v>
      </c>
      <c r="AG564" s="282"/>
      <c r="AH564" s="282"/>
      <c r="AI564" s="281">
        <v>4.2598400004803E-2</v>
      </c>
      <c r="AJ564" s="482"/>
      <c r="AK564" s="486">
        <v>63198572568</v>
      </c>
      <c r="AL564" s="281">
        <v>-2.51545807983161E-4</v>
      </c>
      <c r="AM564" s="281"/>
      <c r="AN564" s="281"/>
      <c r="AO564" s="281">
        <v>-4.33107313152504E-2</v>
      </c>
      <c r="AP564" s="281">
        <v>6.3420392283186702E-2</v>
      </c>
      <c r="AQ564" s="281"/>
      <c r="AR564" s="281"/>
      <c r="AS564" s="281">
        <v>8.3663509366621897E-2</v>
      </c>
      <c r="AT564" s="281">
        <v>4.0101232813021498E-2</v>
      </c>
      <c r="AU564" s="281"/>
      <c r="AV564" s="281">
        <v>-4.5450367678943601E-2</v>
      </c>
      <c r="AW564" s="281"/>
      <c r="AX564" s="281"/>
      <c r="AY564" s="281"/>
      <c r="AZ564" s="281"/>
      <c r="BA564" s="281"/>
      <c r="BB564" s="281">
        <v>1.4947833433793901E-2</v>
      </c>
      <c r="BC564" s="281">
        <v>9.5986786307125094E-3</v>
      </c>
      <c r="BD564" s="281"/>
      <c r="BE564" s="281"/>
      <c r="BF564" s="281"/>
      <c r="BG564" s="281"/>
      <c r="BH564" s="281"/>
      <c r="BI564" s="281"/>
      <c r="BJ564" s="281"/>
      <c r="BK564" s="281">
        <v>6.2450760509714799E-2</v>
      </c>
      <c r="BL564" s="281">
        <v>2.4315392350777398E-2</v>
      </c>
      <c r="BM564" s="282"/>
      <c r="BN564" s="282"/>
      <c r="BO564" s="281">
        <v>9.6364824655607501E-2</v>
      </c>
    </row>
    <row r="565" spans="1:67" s="255" customFormat="1" ht="15" customHeight="1">
      <c r="B565" s="1257" t="s">
        <v>38</v>
      </c>
      <c r="C565" s="243" t="s">
        <v>495</v>
      </c>
      <c r="D565" s="402"/>
      <c r="E565" s="481">
        <v>84262228236</v>
      </c>
      <c r="F565" s="281"/>
      <c r="G565" s="281">
        <v>-5.7086019450229802E-4</v>
      </c>
      <c r="H565" s="281"/>
      <c r="I565" s="909">
        <v>-2.8466351605157401E-2</v>
      </c>
      <c r="J565" s="909"/>
      <c r="K565" s="281"/>
      <c r="L565" s="281"/>
      <c r="M565" s="281">
        <v>1.0105685712642899E-2</v>
      </c>
      <c r="N565" s="281">
        <v>-1.8931524378066101E-2</v>
      </c>
      <c r="O565" s="281"/>
      <c r="P565" s="281">
        <v>-4.0253879003769998E-2</v>
      </c>
      <c r="Q565" s="281"/>
      <c r="R565" s="281"/>
      <c r="S565" s="281"/>
      <c r="T565" s="281"/>
      <c r="U565" s="281"/>
      <c r="V565" s="281">
        <v>9.9403363231041209E-3</v>
      </c>
      <c r="W565" s="281">
        <v>-4.9245084005827201E-2</v>
      </c>
      <c r="X565" s="281"/>
      <c r="Y565" s="281"/>
      <c r="Z565" s="281"/>
      <c r="AA565" s="281"/>
      <c r="AB565" s="281"/>
      <c r="AC565" s="281"/>
      <c r="AD565" s="281"/>
      <c r="AE565" s="281">
        <v>3.4440775715923098E-2</v>
      </c>
      <c r="AF565" s="281">
        <v>1.6245245736513401E-2</v>
      </c>
      <c r="AG565" s="282"/>
      <c r="AH565" s="282"/>
      <c r="AI565" s="281">
        <v>1.44093545283352E-3</v>
      </c>
      <c r="AJ565" s="482"/>
      <c r="AK565" s="486">
        <v>77770676028</v>
      </c>
      <c r="AL565" s="281">
        <v>-5.1650161798179502E-4</v>
      </c>
      <c r="AM565" s="281"/>
      <c r="AN565" s="281"/>
      <c r="AO565" s="281">
        <v>-4.7900864828007601E-2</v>
      </c>
      <c r="AP565" s="281">
        <v>6.4256464817160894E-2</v>
      </c>
      <c r="AQ565" s="281"/>
      <c r="AR565" s="281"/>
      <c r="AS565" s="281">
        <v>7.6120412658733094E-2</v>
      </c>
      <c r="AT565" s="281">
        <v>2.7703046829942801E-2</v>
      </c>
      <c r="AU565" s="281"/>
      <c r="AV565" s="281">
        <v>-4.29088097781039E-2</v>
      </c>
      <c r="AW565" s="281"/>
      <c r="AX565" s="281"/>
      <c r="AY565" s="281"/>
      <c r="AZ565" s="281"/>
      <c r="BA565" s="281"/>
      <c r="BB565" s="281">
        <v>1.1704553830447301E-2</v>
      </c>
      <c r="BC565" s="281">
        <v>-3.5012284051891798E-3</v>
      </c>
      <c r="BD565" s="281"/>
      <c r="BE565" s="281"/>
      <c r="BF565" s="281"/>
      <c r="BG565" s="281"/>
      <c r="BH565" s="281"/>
      <c r="BI565" s="281"/>
      <c r="BJ565" s="281"/>
      <c r="BK565" s="281">
        <v>4.1905870778680597E-2</v>
      </c>
      <c r="BL565" s="281">
        <v>1.8063671498679199E-2</v>
      </c>
      <c r="BM565" s="282"/>
      <c r="BN565" s="282"/>
      <c r="BO565" s="281">
        <v>5.64683117119733E-2</v>
      </c>
    </row>
    <row r="566" spans="1:67" s="255" customFormat="1" ht="15" customHeight="1">
      <c r="B566" s="1257" t="s">
        <v>38</v>
      </c>
      <c r="C566" s="243" t="s">
        <v>496</v>
      </c>
      <c r="D566" s="402"/>
      <c r="E566" s="481">
        <v>108046904964</v>
      </c>
      <c r="F566" s="281"/>
      <c r="G566" s="281">
        <v>-8.8109422506567304E-4</v>
      </c>
      <c r="H566" s="281"/>
      <c r="I566" s="909">
        <v>-2.8081231507842998E-2</v>
      </c>
      <c r="J566" s="909"/>
      <c r="K566" s="281"/>
      <c r="L566" s="281"/>
      <c r="M566" s="281">
        <v>1.3266455975556099E-2</v>
      </c>
      <c r="N566" s="281">
        <v>-1.5695870979044201E-2</v>
      </c>
      <c r="O566" s="281"/>
      <c r="P566" s="281">
        <v>-3.6351242687688697E-2</v>
      </c>
      <c r="Q566" s="281"/>
      <c r="R566" s="281"/>
      <c r="S566" s="281"/>
      <c r="T566" s="281"/>
      <c r="U566" s="281"/>
      <c r="V566" s="281">
        <v>6.13741782072283E-3</v>
      </c>
      <c r="W566" s="281">
        <v>-4.5909716281579201E-2</v>
      </c>
      <c r="X566" s="281"/>
      <c r="Y566" s="281"/>
      <c r="Z566" s="281"/>
      <c r="AA566" s="281"/>
      <c r="AB566" s="281"/>
      <c r="AC566" s="281"/>
      <c r="AD566" s="281"/>
      <c r="AE566" s="281">
        <v>1.1503317382521199E-2</v>
      </c>
      <c r="AF566" s="281">
        <v>1.17245798426349E-2</v>
      </c>
      <c r="AG566" s="282"/>
      <c r="AH566" s="282"/>
      <c r="AI566" s="281">
        <v>-2.2681820611303399E-2</v>
      </c>
      <c r="AJ566" s="482"/>
      <c r="AK566" s="486">
        <v>99784523184</v>
      </c>
      <c r="AL566" s="281">
        <v>-9.64031584563652E-4</v>
      </c>
      <c r="AM566" s="281"/>
      <c r="AN566" s="281"/>
      <c r="AO566" s="281">
        <v>-4.9628525967582701E-2</v>
      </c>
      <c r="AP566" s="281">
        <v>4.64483633343971E-2</v>
      </c>
      <c r="AQ566" s="281"/>
      <c r="AR566" s="281"/>
      <c r="AS566" s="281">
        <v>5.7821435508198599E-2</v>
      </c>
      <c r="AT566" s="281">
        <v>7.2288768737200897E-3</v>
      </c>
      <c r="AU566" s="281"/>
      <c r="AV566" s="281">
        <v>-3.9106282933320698E-2</v>
      </c>
      <c r="AW566" s="281"/>
      <c r="AX566" s="281"/>
      <c r="AY566" s="281"/>
      <c r="AZ566" s="281"/>
      <c r="BA566" s="281"/>
      <c r="BB566" s="281">
        <v>6.6708657290726397E-3</v>
      </c>
      <c r="BC566" s="281">
        <v>-2.5206560173284501E-2</v>
      </c>
      <c r="BD566" s="281"/>
      <c r="BE566" s="281"/>
      <c r="BF566" s="281"/>
      <c r="BG566" s="281"/>
      <c r="BH566" s="281"/>
      <c r="BI566" s="281"/>
      <c r="BJ566" s="281"/>
      <c r="BK566" s="281">
        <v>1.62372236525333E-2</v>
      </c>
      <c r="BL566" s="281">
        <v>1.28113040300119E-2</v>
      </c>
      <c r="BM566" s="282"/>
      <c r="BN566" s="282"/>
      <c r="BO566" s="281">
        <v>3.84196750926069E-3</v>
      </c>
    </row>
    <row r="567" spans="1:67" s="255" customFormat="1" ht="15" customHeight="1">
      <c r="B567" s="1257" t="s">
        <v>38</v>
      </c>
      <c r="C567" s="243" t="s">
        <v>497</v>
      </c>
      <c r="D567" s="402"/>
      <c r="E567" s="481">
        <v>198248458428</v>
      </c>
      <c r="F567" s="281"/>
      <c r="G567" s="281">
        <v>-1.9873170400620602E-2</v>
      </c>
      <c r="H567" s="281"/>
      <c r="I567" s="909">
        <v>-2.8673865477065099E-2</v>
      </c>
      <c r="J567" s="909"/>
      <c r="K567" s="281"/>
      <c r="L567" s="281"/>
      <c r="M567" s="281">
        <v>4.1419874359236103E-3</v>
      </c>
      <c r="N567" s="281">
        <v>-4.44050502576653E-2</v>
      </c>
      <c r="O567" s="281"/>
      <c r="P567" s="281">
        <v>-4.3624844987841298E-2</v>
      </c>
      <c r="Q567" s="281"/>
      <c r="R567" s="281"/>
      <c r="S567" s="281"/>
      <c r="T567" s="281"/>
      <c r="U567" s="281"/>
      <c r="V567" s="281">
        <v>3.3454657315323999E-3</v>
      </c>
      <c r="W567" s="281">
        <v>-8.4684448641487303E-2</v>
      </c>
      <c r="X567" s="281"/>
      <c r="Y567" s="281"/>
      <c r="Z567" s="281"/>
      <c r="AA567" s="281"/>
      <c r="AB567" s="281"/>
      <c r="AC567" s="281"/>
      <c r="AD567" s="281"/>
      <c r="AE567" s="281">
        <v>1.1490364455102699E-3</v>
      </c>
      <c r="AF567" s="281">
        <v>4.5863343967954004E-3</v>
      </c>
      <c r="AG567" s="282"/>
      <c r="AH567" s="282"/>
      <c r="AI567" s="281">
        <v>-7.8949076104338697E-2</v>
      </c>
      <c r="AJ567" s="482"/>
      <c r="AK567" s="486">
        <v>185350537272</v>
      </c>
      <c r="AL567" s="281">
        <v>-2.13127762462481E-2</v>
      </c>
      <c r="AM567" s="281"/>
      <c r="AN567" s="281"/>
      <c r="AO567" s="281">
        <v>-5.0332377069453003E-2</v>
      </c>
      <c r="AP567" s="281">
        <v>3.5131518018986001E-2</v>
      </c>
      <c r="AQ567" s="281"/>
      <c r="AR567" s="281"/>
      <c r="AS567" s="281">
        <v>3.9203894841354302E-2</v>
      </c>
      <c r="AT567" s="281">
        <v>-3.2441259315995299E-2</v>
      </c>
      <c r="AU567" s="281"/>
      <c r="AV567" s="281">
        <v>-4.3276223236563202E-2</v>
      </c>
      <c r="AW567" s="281"/>
      <c r="AX567" s="281"/>
      <c r="AY567" s="281"/>
      <c r="AZ567" s="281"/>
      <c r="BA567" s="281"/>
      <c r="BB567" s="281">
        <v>3.5765343103763602E-3</v>
      </c>
      <c r="BC567" s="281">
        <v>-7.2140967859066193E-2</v>
      </c>
      <c r="BD567" s="281"/>
      <c r="BE567" s="281"/>
      <c r="BF567" s="281"/>
      <c r="BG567" s="281"/>
      <c r="BH567" s="281"/>
      <c r="BI567" s="281"/>
      <c r="BJ567" s="281"/>
      <c r="BK567" s="281">
        <v>1.97416254296057E-3</v>
      </c>
      <c r="BL567" s="281">
        <v>5.11840566508741E-3</v>
      </c>
      <c r="BM567" s="282"/>
      <c r="BN567" s="282"/>
      <c r="BO567" s="281">
        <v>-6.5048399456791597E-2</v>
      </c>
    </row>
    <row r="568" spans="1:67" s="255" customFormat="1" ht="15" customHeight="1">
      <c r="B568" s="1253" t="s">
        <v>38</v>
      </c>
      <c r="C568" s="453" t="s">
        <v>527</v>
      </c>
      <c r="D568" s="402"/>
      <c r="E568" s="474">
        <v>670847839116</v>
      </c>
      <c r="F568" s="475"/>
      <c r="G568" s="475">
        <v>-6.1232462989117597E-3</v>
      </c>
      <c r="H568" s="475"/>
      <c r="I568" s="910">
        <v>-2.59849788455318E-2</v>
      </c>
      <c r="J568" s="910"/>
      <c r="K568" s="475"/>
      <c r="L568" s="475"/>
      <c r="M568" s="475">
        <v>2.0675274295102401E-2</v>
      </c>
      <c r="N568" s="475">
        <v>-1.1432951063995E-2</v>
      </c>
      <c r="O568" s="475"/>
      <c r="P568" s="475">
        <v>-4.41341703582359E-2</v>
      </c>
      <c r="Q568" s="475"/>
      <c r="R568" s="475"/>
      <c r="S568" s="475"/>
      <c r="T568" s="475"/>
      <c r="U568" s="475"/>
      <c r="V568" s="475">
        <v>1.6207462977487399E-2</v>
      </c>
      <c r="W568" s="475">
        <v>-3.9359669302645298E-2</v>
      </c>
      <c r="X568" s="475"/>
      <c r="Y568" s="475"/>
      <c r="Z568" s="475"/>
      <c r="AA568" s="475"/>
      <c r="AB568" s="475"/>
      <c r="AC568" s="475"/>
      <c r="AD568" s="475"/>
      <c r="AE568" s="475">
        <v>5.16612281701146E-2</v>
      </c>
      <c r="AF568" s="475">
        <v>2.2883546987688099E-2</v>
      </c>
      <c r="AG568" s="475"/>
      <c r="AH568" s="475"/>
      <c r="AI568" s="475">
        <v>3.5185100971784698E-2</v>
      </c>
      <c r="AJ568" s="482"/>
      <c r="AK568" s="487">
        <v>617770503768</v>
      </c>
      <c r="AL568" s="475">
        <v>-6.6493406709211304E-3</v>
      </c>
      <c r="AM568" s="475"/>
      <c r="AN568" s="475"/>
      <c r="AO568" s="475">
        <v>-4.43418561373842E-2</v>
      </c>
      <c r="AP568" s="475">
        <v>8.59175614443594E-2</v>
      </c>
      <c r="AQ568" s="475"/>
      <c r="AR568" s="475"/>
      <c r="AS568" s="475">
        <v>0.108369204912933</v>
      </c>
      <c r="AT568" s="475">
        <v>5.7378007890955797E-2</v>
      </c>
      <c r="AU568" s="475"/>
      <c r="AV568" s="475">
        <v>-4.7216432105593398E-2</v>
      </c>
      <c r="AW568" s="475"/>
      <c r="AX568" s="475"/>
      <c r="AY568" s="475"/>
      <c r="AZ568" s="475"/>
      <c r="BA568" s="475"/>
      <c r="BB568" s="475">
        <v>1.7599968716025299E-2</v>
      </c>
      <c r="BC568" s="475">
        <v>2.77615329825469E-2</v>
      </c>
      <c r="BD568" s="475"/>
      <c r="BE568" s="475"/>
      <c r="BF568" s="475"/>
      <c r="BG568" s="475"/>
      <c r="BH568" s="475"/>
      <c r="BI568" s="475"/>
      <c r="BJ568" s="475"/>
      <c r="BK568" s="475">
        <v>5.6099834926749997E-2</v>
      </c>
      <c r="BL568" s="475">
        <v>2.4849645508107799E-2</v>
      </c>
      <c r="BM568" s="477"/>
      <c r="BN568" s="477"/>
      <c r="BO568" s="475">
        <v>0.10871100805619099</v>
      </c>
    </row>
    <row r="569" spans="1:67">
      <c r="D569" s="402"/>
    </row>
    <row r="570" spans="1:67" ht="15">
      <c r="C570" s="357"/>
      <c r="D570" s="402"/>
    </row>
    <row r="571" spans="1:67" ht="15">
      <c r="B571" s="5"/>
      <c r="C571" s="357" t="s">
        <v>39</v>
      </c>
      <c r="D571" s="260"/>
      <c r="E571" s="260"/>
    </row>
    <row r="572" spans="1:67" ht="15">
      <c r="B572" s="246"/>
      <c r="C572" s="357"/>
      <c r="D572" s="260"/>
      <c r="E572" s="260"/>
    </row>
    <row r="573" spans="1:67" ht="15">
      <c r="B573" s="13"/>
      <c r="C573" s="357" t="s">
        <v>40</v>
      </c>
      <c r="D573" s="260"/>
      <c r="E573" s="260"/>
    </row>
    <row r="574" spans="1:67" ht="15">
      <c r="B574" s="246"/>
      <c r="C574" s="357"/>
      <c r="D574" s="260"/>
      <c r="E574" s="260"/>
    </row>
    <row r="575" spans="1:67" ht="15">
      <c r="B575" s="77"/>
      <c r="C575" s="357" t="s">
        <v>41</v>
      </c>
      <c r="D575" s="260"/>
      <c r="E575" s="260"/>
    </row>
    <row r="576" spans="1:67" s="4" customFormat="1" ht="15">
      <c r="A576" s="139"/>
      <c r="C576" s="357"/>
      <c r="H576" s="899"/>
      <c r="I576" s="899"/>
      <c r="J576" s="899"/>
      <c r="V576" s="22"/>
      <c r="AF576" s="95"/>
      <c r="AH576" s="165"/>
    </row>
    <row r="577" spans="1:86" s="4" customFormat="1" ht="15">
      <c r="B577" s="635"/>
      <c r="C577" s="357" t="s">
        <v>541</v>
      </c>
      <c r="H577" s="899"/>
      <c r="I577" s="899"/>
      <c r="J577" s="899"/>
      <c r="V577" s="22"/>
      <c r="AF577" s="95"/>
      <c r="AH577" s="165"/>
    </row>
    <row r="578" spans="1:86" ht="15">
      <c r="B578" s="4"/>
      <c r="C578" s="357"/>
      <c r="D578" s="247"/>
      <c r="E578" s="252"/>
    </row>
    <row r="579" spans="1:86" s="4" customFormat="1" ht="15">
      <c r="B579" s="139"/>
      <c r="C579" s="357"/>
      <c r="H579" s="899"/>
      <c r="I579" s="899"/>
      <c r="J579" s="899"/>
      <c r="V579" s="22"/>
      <c r="AF579" s="95"/>
      <c r="AH579" s="165"/>
    </row>
    <row r="580" spans="1:86">
      <c r="A580" s="274"/>
      <c r="B580" s="16" t="s">
        <v>643</v>
      </c>
      <c r="C580" s="252"/>
      <c r="D580" s="252"/>
      <c r="E580" s="252"/>
      <c r="F580" s="252"/>
      <c r="G580" s="252"/>
      <c r="H580" s="900"/>
      <c r="I580" s="900"/>
      <c r="J580" s="900"/>
      <c r="K580" s="252"/>
      <c r="L580" s="252"/>
      <c r="M580" s="252"/>
      <c r="N580" s="252"/>
      <c r="O580" s="252"/>
      <c r="P580" s="252"/>
      <c r="Q580" s="252"/>
      <c r="R580" s="252"/>
      <c r="S580" s="252"/>
      <c r="T580" s="252"/>
      <c r="U580" s="252"/>
      <c r="W580" s="252"/>
      <c r="X580" s="252"/>
      <c r="Y580" s="252"/>
      <c r="Z580" s="252"/>
      <c r="AA580" s="252"/>
      <c r="AB580" s="252"/>
      <c r="AC580" s="252"/>
      <c r="AD580" s="252"/>
      <c r="AE580" s="252"/>
      <c r="AF580" s="552"/>
      <c r="AG580" s="252"/>
      <c r="AH580" s="553"/>
      <c r="AI580" s="252"/>
      <c r="AJ580" s="252"/>
      <c r="AK580" s="252"/>
      <c r="AL580" s="252"/>
      <c r="AM580" s="252"/>
      <c r="AN580" s="252"/>
      <c r="AO580" s="252"/>
      <c r="AP580" s="252"/>
      <c r="AQ580" s="252"/>
      <c r="AR580" s="252"/>
      <c r="AS580" s="252"/>
      <c r="AT580" s="252"/>
      <c r="AU580" s="252"/>
      <c r="AV580" s="252"/>
      <c r="AW580" s="252"/>
      <c r="AX580" s="252"/>
      <c r="AY580" s="252"/>
      <c r="AZ580" s="252"/>
      <c r="BA580" s="252"/>
    </row>
    <row r="581" spans="1:86">
      <c r="A581" s="274"/>
      <c r="B581" s="252" t="s">
        <v>729</v>
      </c>
      <c r="C581" s="252"/>
      <c r="D581" s="252"/>
      <c r="E581" s="252"/>
      <c r="F581" s="252"/>
      <c r="G581" s="252"/>
      <c r="H581" s="900"/>
      <c r="I581" s="900"/>
      <c r="J581" s="900"/>
      <c r="K581" s="252"/>
      <c r="L581" s="252"/>
      <c r="M581" s="252"/>
      <c r="N581" s="252"/>
      <c r="O581" s="252"/>
      <c r="P581" s="252"/>
      <c r="Q581" s="252"/>
      <c r="R581" s="252"/>
      <c r="S581" s="252"/>
      <c r="T581" s="252"/>
      <c r="U581" s="252"/>
      <c r="W581" s="252"/>
      <c r="X581" s="252"/>
      <c r="Y581" s="252"/>
      <c r="Z581" s="252"/>
      <c r="AA581" s="252"/>
      <c r="AB581" s="252"/>
      <c r="AC581" s="252"/>
      <c r="AD581" s="252"/>
      <c r="AE581" s="252"/>
      <c r="AF581" s="552"/>
      <c r="AG581" s="252"/>
      <c r="AH581" s="553"/>
      <c r="AI581" s="252"/>
      <c r="AJ581" s="252"/>
      <c r="AK581" s="252"/>
      <c r="AL581" s="252"/>
      <c r="AM581" s="252"/>
      <c r="AN581" s="252"/>
      <c r="AO581" s="252"/>
      <c r="AP581" s="252"/>
      <c r="AQ581" s="252"/>
      <c r="AR581" s="252"/>
      <c r="AS581" s="252"/>
      <c r="AT581" s="252"/>
      <c r="AU581" s="252"/>
      <c r="AV581" s="252"/>
      <c r="AW581" s="252"/>
      <c r="AX581" s="252"/>
      <c r="AY581" s="252"/>
      <c r="AZ581" s="252"/>
      <c r="BA581" s="252"/>
    </row>
    <row r="582" spans="1:86">
      <c r="A582" s="274"/>
      <c r="B582" s="16" t="s">
        <v>682</v>
      </c>
      <c r="C582" s="252"/>
      <c r="D582" s="252"/>
      <c r="E582" s="252"/>
      <c r="F582" s="252"/>
      <c r="G582" s="252"/>
      <c r="H582" s="900"/>
      <c r="I582" s="900"/>
      <c r="J582" s="900"/>
      <c r="K582" s="252"/>
      <c r="L582" s="252"/>
      <c r="M582" s="252"/>
      <c r="N582" s="252"/>
      <c r="O582" s="252"/>
      <c r="P582" s="252"/>
      <c r="Q582" s="252"/>
      <c r="R582" s="252"/>
      <c r="S582" s="252"/>
      <c r="T582" s="252"/>
      <c r="U582" s="252"/>
      <c r="W582" s="252"/>
      <c r="X582" s="252"/>
      <c r="Y582" s="252"/>
      <c r="Z582" s="252"/>
      <c r="AA582" s="252"/>
      <c r="AB582" s="252"/>
      <c r="AC582" s="252"/>
      <c r="AD582" s="252"/>
      <c r="AE582" s="252"/>
      <c r="AF582" s="552"/>
      <c r="AG582" s="252"/>
      <c r="AH582" s="553"/>
      <c r="AI582" s="252"/>
      <c r="AJ582" s="252"/>
      <c r="AK582" s="252"/>
      <c r="AL582" s="252"/>
      <c r="AM582" s="252"/>
      <c r="AN582" s="252"/>
      <c r="AO582" s="252"/>
      <c r="AP582" s="252"/>
      <c r="AQ582" s="252"/>
      <c r="AR582" s="252"/>
      <c r="AS582" s="252"/>
      <c r="AT582" s="252"/>
      <c r="AU582" s="252"/>
      <c r="AV582" s="252"/>
      <c r="AW582" s="252"/>
      <c r="AX582" s="252"/>
      <c r="AY582" s="252"/>
      <c r="AZ582" s="252"/>
      <c r="BA582" s="252"/>
    </row>
    <row r="583" spans="1:86">
      <c r="A583" s="274"/>
      <c r="C583" s="252"/>
      <c r="D583" s="252"/>
      <c r="E583" s="252"/>
      <c r="F583" s="252"/>
      <c r="G583" s="252"/>
      <c r="H583" s="900"/>
      <c r="I583" s="900"/>
      <c r="J583" s="900"/>
      <c r="K583" s="252"/>
      <c r="L583" s="252"/>
      <c r="M583" s="252"/>
      <c r="N583" s="252"/>
      <c r="O583" s="252"/>
      <c r="P583" s="252"/>
      <c r="Q583" s="252"/>
      <c r="R583" s="252"/>
      <c r="S583" s="252"/>
      <c r="T583" s="252"/>
      <c r="U583" s="252"/>
      <c r="W583" s="252"/>
      <c r="X583" s="252"/>
      <c r="Y583" s="252"/>
      <c r="Z583" s="252"/>
      <c r="AA583" s="252"/>
      <c r="AB583" s="252"/>
      <c r="AC583" s="252"/>
      <c r="AD583" s="252"/>
      <c r="AE583" s="252"/>
      <c r="AF583" s="552"/>
      <c r="AG583" s="252"/>
      <c r="AH583" s="553"/>
      <c r="AI583" s="252"/>
      <c r="AJ583" s="252"/>
      <c r="AK583" s="252"/>
      <c r="AL583" s="252"/>
      <c r="AM583" s="252"/>
      <c r="AN583" s="252"/>
      <c r="AO583" s="252"/>
      <c r="AP583" s="252"/>
      <c r="AQ583" s="252"/>
      <c r="AR583" s="252"/>
      <c r="AS583" s="252"/>
      <c r="AT583" s="252"/>
      <c r="AU583" s="252"/>
      <c r="AV583" s="252"/>
      <c r="AW583" s="252"/>
      <c r="AX583" s="252"/>
      <c r="AY583" s="252"/>
      <c r="AZ583" s="252"/>
      <c r="BA583" s="252"/>
    </row>
    <row r="584" spans="1:86" ht="15">
      <c r="B584" s="272" t="s">
        <v>42</v>
      </c>
      <c r="C584" s="357"/>
      <c r="D584" s="357"/>
      <c r="E584" s="357"/>
      <c r="F584" s="357"/>
      <c r="G584" s="357"/>
      <c r="H584" s="901"/>
      <c r="I584" s="901"/>
      <c r="J584" s="901"/>
      <c r="K584" s="357"/>
      <c r="L584" s="357"/>
      <c r="M584" s="357"/>
      <c r="N584" s="357"/>
      <c r="O584" s="357"/>
      <c r="P584" s="357"/>
      <c r="Q584" s="357"/>
      <c r="R584" s="357"/>
      <c r="S584" s="357"/>
      <c r="T584" s="357"/>
      <c r="U584" s="357"/>
      <c r="V584" s="357"/>
      <c r="W584" s="357"/>
      <c r="X584" s="357"/>
      <c r="Y584" s="357"/>
      <c r="Z584" s="357"/>
      <c r="AA584" s="357"/>
      <c r="AB584" s="357"/>
      <c r="AC584" s="357"/>
      <c r="AD584" s="357"/>
      <c r="AE584" s="357"/>
      <c r="AF584" s="357"/>
      <c r="AG584" s="357"/>
      <c r="AH584" s="357"/>
      <c r="AV584" s="489"/>
      <c r="AW584" s="489"/>
      <c r="AX584" s="489"/>
      <c r="AY584" s="489"/>
      <c r="AZ584" s="489"/>
      <c r="BA584" s="489"/>
      <c r="BB584" s="241"/>
      <c r="BC584" s="241"/>
      <c r="BD584" s="241"/>
      <c r="BE584" s="241"/>
      <c r="BF584" s="241"/>
      <c r="BG584" s="241"/>
      <c r="BH584" s="241"/>
      <c r="BI584" s="241"/>
      <c r="BJ584" s="241"/>
      <c r="BK584" s="241"/>
      <c r="BL584" s="241"/>
      <c r="BM584" s="241"/>
      <c r="BN584" s="241"/>
      <c r="BO584" s="241"/>
      <c r="BP584" s="241"/>
    </row>
    <row r="585" spans="1:86">
      <c r="B585" s="1243" t="s">
        <v>538</v>
      </c>
      <c r="C585" s="1243"/>
      <c r="D585" s="1243"/>
      <c r="E585" s="1243"/>
      <c r="F585" s="1243"/>
      <c r="G585" s="1243"/>
      <c r="H585" s="1243"/>
      <c r="I585" s="1243"/>
      <c r="J585" s="1243"/>
      <c r="K585" s="1243"/>
      <c r="L585" s="1243"/>
      <c r="M585" s="1243"/>
      <c r="N585" s="1243"/>
      <c r="O585" s="1243"/>
      <c r="P585" s="1243"/>
      <c r="Q585" s="1243"/>
      <c r="R585" s="1243"/>
      <c r="S585" s="1243"/>
      <c r="T585" s="1243"/>
      <c r="U585" s="1243"/>
      <c r="V585" s="1243"/>
      <c r="W585" s="1243"/>
      <c r="X585" s="1243"/>
      <c r="Y585" s="1243"/>
      <c r="Z585" s="1243"/>
      <c r="AA585" s="1243"/>
      <c r="AB585" s="1243"/>
      <c r="AC585" s="1243"/>
      <c r="AD585" s="1243"/>
      <c r="AE585" s="1243"/>
      <c r="AF585" s="1243"/>
      <c r="AG585" s="1243"/>
      <c r="AH585" s="1243"/>
      <c r="AI585" s="1243"/>
      <c r="AJ585" s="1243"/>
      <c r="AK585" s="1243"/>
      <c r="AL585" s="1243"/>
      <c r="AM585" s="1243"/>
      <c r="AN585" s="1243"/>
      <c r="AO585" s="1243"/>
      <c r="AP585" s="1243"/>
      <c r="AQ585" s="1243"/>
      <c r="AR585" s="1243"/>
      <c r="AS585" s="1243"/>
      <c r="AT585" s="1243"/>
      <c r="AU585" s="1243"/>
      <c r="AV585" s="1243"/>
      <c r="AW585" s="1243"/>
      <c r="AX585" s="1243"/>
      <c r="AY585" s="1243"/>
      <c r="AZ585" s="1243"/>
      <c r="BA585" s="1243"/>
      <c r="BB585" s="1243"/>
      <c r="BC585" s="1243"/>
      <c r="BD585" s="1243"/>
      <c r="BE585" s="1243"/>
      <c r="BF585" s="1243"/>
      <c r="BG585" s="1243"/>
      <c r="BH585" s="1243"/>
      <c r="BI585" s="1243"/>
      <c r="BJ585" s="1243"/>
      <c r="BK585" s="1243"/>
      <c r="BL585" s="1243"/>
      <c r="BM585" s="1243"/>
      <c r="BN585" s="1243"/>
      <c r="BO585" s="1243"/>
      <c r="BP585" s="1243"/>
    </row>
    <row r="586" spans="1:86">
      <c r="B586" s="391" t="s">
        <v>547</v>
      </c>
      <c r="C586" s="697"/>
      <c r="D586" s="697"/>
      <c r="E586" s="697"/>
      <c r="F586" s="697"/>
      <c r="G586" s="697"/>
      <c r="H586" s="458"/>
      <c r="I586" s="458"/>
      <c r="J586" s="458"/>
      <c r="K586" s="697"/>
      <c r="L586" s="697"/>
      <c r="M586" s="697"/>
      <c r="N586" s="697"/>
      <c r="O586" s="697"/>
      <c r="P586" s="697"/>
      <c r="Q586" s="697"/>
      <c r="R586" s="697"/>
      <c r="S586" s="697"/>
      <c r="T586" s="697"/>
      <c r="U586" s="697"/>
      <c r="V586" s="697"/>
      <c r="W586" s="697"/>
      <c r="X586" s="697"/>
      <c r="Y586" s="697"/>
      <c r="Z586" s="697"/>
      <c r="AA586" s="697"/>
      <c r="AB586" s="697"/>
      <c r="AC586" s="697"/>
      <c r="AD586" s="697"/>
      <c r="AE586" s="697"/>
      <c r="AF586" s="697"/>
      <c r="AG586" s="697"/>
      <c r="AH586" s="697"/>
      <c r="AI586" s="697"/>
      <c r="AJ586" s="697"/>
      <c r="AK586" s="697"/>
      <c r="AL586" s="697"/>
      <c r="AM586" s="697"/>
      <c r="AN586" s="883"/>
      <c r="AO586" s="883"/>
      <c r="AP586" s="697"/>
      <c r="AQ586" s="697"/>
      <c r="AR586" s="697"/>
      <c r="AS586" s="697"/>
      <c r="AT586" s="697"/>
      <c r="AU586" s="697"/>
      <c r="AV586" s="697"/>
      <c r="AW586" s="697"/>
      <c r="AX586" s="697"/>
      <c r="AY586" s="697"/>
      <c r="AZ586" s="697"/>
      <c r="BA586" s="697"/>
      <c r="BB586" s="697"/>
      <c r="BC586" s="697"/>
      <c r="BD586" s="697"/>
      <c r="BE586" s="697"/>
      <c r="BF586" s="697"/>
      <c r="BG586" s="697"/>
      <c r="BH586" s="697"/>
      <c r="BI586" s="697"/>
      <c r="BJ586" s="697"/>
      <c r="BK586" s="697"/>
      <c r="BL586" s="697"/>
      <c r="BM586" s="697"/>
      <c r="BN586" s="697"/>
      <c r="BO586" s="697"/>
      <c r="BP586" s="697"/>
    </row>
    <row r="589" spans="1:86" ht="15">
      <c r="B589" s="1199" t="s">
        <v>54</v>
      </c>
      <c r="C589" s="1199"/>
      <c r="D589" s="1199"/>
      <c r="E589" s="1199"/>
      <c r="F589" s="1199"/>
      <c r="G589" s="1199"/>
      <c r="H589" s="1199"/>
      <c r="I589" s="1199"/>
      <c r="J589" s="1199"/>
      <c r="K589" s="1199"/>
      <c r="L589" s="1199"/>
      <c r="M589" s="1199"/>
      <c r="N589" s="1199"/>
      <c r="O589" s="1199"/>
      <c r="P589" s="1199"/>
      <c r="Q589" s="1199"/>
      <c r="R589" s="1199"/>
      <c r="S589" s="1199"/>
      <c r="T589" s="1199"/>
      <c r="U589" s="1199"/>
      <c r="V589" s="1199"/>
      <c r="W589" s="1199"/>
      <c r="X589" s="1199"/>
      <c r="Y589" s="1199"/>
      <c r="Z589" s="1199"/>
      <c r="AA589" s="1199"/>
      <c r="AB589" s="1199"/>
      <c r="AC589" s="1199"/>
      <c r="AD589" s="1199"/>
      <c r="AE589" s="1199"/>
      <c r="AF589" s="1199"/>
      <c r="AG589" s="1199"/>
      <c r="AH589" s="1199"/>
      <c r="AI589" s="1199"/>
      <c r="AJ589" s="1199"/>
      <c r="AK589" s="1199"/>
      <c r="AL589" s="1199"/>
      <c r="AM589" s="1199"/>
      <c r="AN589" s="1199"/>
      <c r="AO589" s="1199"/>
      <c r="AP589" s="1199"/>
      <c r="AQ589" s="1199"/>
      <c r="AR589" s="1199"/>
      <c r="AS589" s="1199"/>
      <c r="AT589" s="1199"/>
      <c r="AU589" s="1199"/>
      <c r="AV589" s="1199"/>
      <c r="AW589" s="1199"/>
      <c r="AX589" s="1199"/>
      <c r="AY589" s="1199"/>
      <c r="AZ589" s="1199"/>
      <c r="BA589" s="1199"/>
      <c r="BB589" s="1199"/>
      <c r="BC589" s="1199"/>
      <c r="BD589" s="1199"/>
      <c r="BE589" s="1199"/>
      <c r="BF589" s="1199"/>
      <c r="BG589" s="1199"/>
      <c r="BH589" s="1199"/>
      <c r="BI589" s="1199"/>
      <c r="BJ589" s="1199"/>
      <c r="BK589" s="1199"/>
      <c r="BL589" s="1199"/>
      <c r="BM589" s="1199"/>
      <c r="BN589" s="1199"/>
      <c r="BO589" s="1199"/>
      <c r="BP589" s="1199"/>
      <c r="BQ589" s="1199"/>
      <c r="BR589" s="1199"/>
      <c r="BS589" s="1199"/>
      <c r="BT589" s="1199"/>
      <c r="BU589" s="1199"/>
      <c r="BV589" s="1199"/>
      <c r="BW589" s="456"/>
      <c r="BX589" s="249"/>
      <c r="BY589" s="249"/>
      <c r="BZ589" s="249"/>
      <c r="CA589" s="249"/>
      <c r="CB589" s="249"/>
      <c r="CC589" s="249"/>
      <c r="CD589" s="249"/>
      <c r="CE589" s="249"/>
      <c r="CF589" s="249"/>
      <c r="CG589" s="249"/>
      <c r="CH589" s="249"/>
    </row>
    <row r="590" spans="1:86" ht="76" customHeight="1">
      <c r="B590" s="1211" t="s">
        <v>654</v>
      </c>
      <c r="C590" s="1211"/>
      <c r="D590" s="1211"/>
      <c r="E590" s="1211"/>
      <c r="F590" s="1211"/>
      <c r="G590" s="1211"/>
      <c r="H590" s="1211"/>
      <c r="I590" s="1211"/>
      <c r="J590" s="1211"/>
      <c r="K590" s="1211"/>
      <c r="L590" s="1211"/>
      <c r="M590" s="1211"/>
      <c r="N590" s="1211"/>
      <c r="O590" s="1211"/>
      <c r="P590" s="1211"/>
      <c r="Q590" s="1211"/>
      <c r="R590" s="1211"/>
      <c r="S590" s="1211"/>
      <c r="T590" s="1211"/>
      <c r="U590" s="1211"/>
      <c r="V590" s="1211"/>
      <c r="W590" s="1211"/>
      <c r="X590" s="1211"/>
      <c r="Y590" s="1211"/>
      <c r="Z590" s="1211"/>
      <c r="AA590" s="1211"/>
      <c r="AB590" s="1211"/>
      <c r="AC590" s="1211"/>
      <c r="AD590" s="1211"/>
      <c r="AE590" s="1211"/>
      <c r="AF590" s="1211"/>
      <c r="AG590" s="1211"/>
      <c r="AH590" s="1211"/>
      <c r="AI590" s="1211"/>
      <c r="AJ590" s="490"/>
      <c r="AK590" s="443"/>
      <c r="AL590" s="443"/>
      <c r="AM590" s="443"/>
      <c r="AN590" s="443"/>
      <c r="AO590" s="443"/>
      <c r="AP590" s="443"/>
      <c r="AQ590" s="443"/>
      <c r="AR590" s="443"/>
      <c r="AS590" s="443"/>
      <c r="AT590" s="443"/>
      <c r="AU590" s="443"/>
      <c r="AV590" s="443"/>
      <c r="AW590" s="443"/>
      <c r="AX590" s="443"/>
      <c r="AY590" s="443"/>
      <c r="AZ590" s="443"/>
      <c r="BA590" s="443"/>
      <c r="BB590" s="257"/>
      <c r="BC590" s="257"/>
      <c r="BD590" s="257"/>
      <c r="BE590" s="257"/>
      <c r="BF590" s="257"/>
      <c r="BG590" s="257"/>
      <c r="BH590" s="257"/>
      <c r="BI590" s="257"/>
      <c r="BJ590" s="257"/>
      <c r="BK590" s="257"/>
      <c r="BL590" s="257"/>
      <c r="BM590" s="257"/>
      <c r="BN590" s="257"/>
      <c r="BO590" s="257"/>
      <c r="BP590" s="257"/>
      <c r="BQ590" s="257"/>
      <c r="BR590" s="458"/>
      <c r="BS590" s="277"/>
      <c r="BT590" s="277"/>
      <c r="BU590" s="277"/>
      <c r="BV590" s="277"/>
      <c r="BW590" s="277"/>
      <c r="BX590" s="249"/>
      <c r="BY590" s="249"/>
      <c r="BZ590" s="249"/>
      <c r="CA590" s="249"/>
      <c r="CB590" s="249"/>
      <c r="CC590" s="249"/>
      <c r="CD590" s="249"/>
      <c r="CE590" s="249"/>
      <c r="CF590" s="249"/>
      <c r="CG590" s="249"/>
      <c r="CH590" s="249"/>
    </row>
    <row r="591" spans="1:86">
      <c r="B591" s="258"/>
      <c r="C591" s="258"/>
      <c r="D591" s="258"/>
      <c r="E591" s="258"/>
      <c r="F591" s="258"/>
      <c r="G591" s="258"/>
      <c r="H591" s="914"/>
      <c r="I591" s="914"/>
      <c r="J591" s="914"/>
      <c r="K591" s="258"/>
      <c r="L591" s="258"/>
      <c r="M591" s="258"/>
      <c r="N591" s="258"/>
      <c r="O591" s="258"/>
      <c r="P591" s="258"/>
      <c r="Q591" s="258"/>
      <c r="R591" s="258"/>
      <c r="S591" s="258"/>
      <c r="T591" s="258"/>
      <c r="U591" s="258"/>
      <c r="V591" s="258"/>
      <c r="W591" s="258"/>
      <c r="X591" s="258"/>
      <c r="Y591" s="258"/>
      <c r="Z591" s="258"/>
      <c r="AA591" s="258"/>
      <c r="AB591" s="258"/>
      <c r="AC591" s="258"/>
      <c r="AD591" s="258"/>
      <c r="AE591" s="258"/>
      <c r="AF591" s="258"/>
      <c r="AG591" s="258"/>
      <c r="AH591" s="258"/>
      <c r="AI591" s="258"/>
      <c r="AJ591" s="491"/>
      <c r="AK591" s="258"/>
      <c r="AL591" s="258"/>
      <c r="AM591" s="258"/>
      <c r="AN591" s="258"/>
      <c r="AO591" s="258"/>
      <c r="AP591" s="258"/>
      <c r="AQ591" s="258"/>
      <c r="AR591" s="258"/>
      <c r="AS591" s="258"/>
      <c r="AT591" s="258"/>
      <c r="AU591" s="258"/>
      <c r="AV591" s="459"/>
      <c r="AW591" s="459"/>
      <c r="AX591" s="459"/>
      <c r="AY591" s="459"/>
      <c r="AZ591" s="459"/>
      <c r="BA591" s="459"/>
      <c r="BB591" s="258"/>
      <c r="BC591" s="258"/>
      <c r="BD591" s="258"/>
      <c r="BE591" s="258"/>
      <c r="BF591" s="258"/>
      <c r="BG591" s="258"/>
      <c r="BH591" s="258"/>
      <c r="BI591" s="258"/>
      <c r="BJ591" s="258"/>
      <c r="BK591" s="258"/>
      <c r="BL591" s="258"/>
      <c r="BM591" s="258"/>
      <c r="BN591" s="258"/>
      <c r="BO591" s="258"/>
      <c r="BP591" s="258"/>
      <c r="BQ591" s="258"/>
      <c r="BR591" s="258"/>
      <c r="BS591" s="258"/>
      <c r="BT591" s="250"/>
      <c r="BU591" s="250"/>
      <c r="BV591" s="250"/>
      <c r="BW591" s="258"/>
      <c r="BX591" s="249"/>
      <c r="BY591" s="249"/>
      <c r="BZ591" s="249"/>
      <c r="CA591" s="249"/>
      <c r="CB591" s="249"/>
      <c r="CC591" s="249"/>
      <c r="CD591" s="249"/>
      <c r="CE591" s="249"/>
      <c r="CF591" s="249"/>
      <c r="CG591" s="249"/>
      <c r="CH591" s="249"/>
    </row>
    <row r="592" spans="1:86">
      <c r="B592" s="258"/>
      <c r="C592" s="258"/>
      <c r="D592" s="258"/>
      <c r="E592" s="258"/>
      <c r="F592" s="258"/>
      <c r="G592" s="258"/>
      <c r="H592" s="914"/>
      <c r="I592" s="914"/>
      <c r="J592" s="914"/>
      <c r="K592" s="258"/>
      <c r="L592" s="258"/>
      <c r="M592" s="258"/>
      <c r="N592" s="258"/>
      <c r="O592" s="258"/>
      <c r="P592" s="258"/>
      <c r="Q592" s="258"/>
      <c r="R592" s="258"/>
      <c r="S592" s="258"/>
      <c r="T592" s="258"/>
      <c r="U592" s="258"/>
      <c r="V592" s="258"/>
      <c r="W592" s="258"/>
      <c r="X592" s="258"/>
      <c r="Y592" s="258"/>
      <c r="Z592" s="258"/>
      <c r="AA592" s="258"/>
      <c r="AB592" s="258"/>
      <c r="AC592" s="258"/>
      <c r="AD592" s="258"/>
      <c r="AE592" s="258"/>
      <c r="AF592" s="258"/>
      <c r="AG592" s="258"/>
      <c r="AH592" s="258"/>
      <c r="AI592" s="258"/>
      <c r="AJ592" s="491"/>
      <c r="AK592" s="258"/>
      <c r="AL592" s="258"/>
      <c r="AM592" s="258"/>
      <c r="AN592" s="258"/>
      <c r="AO592" s="258"/>
      <c r="AP592" s="258"/>
      <c r="AQ592" s="258"/>
      <c r="AR592" s="258"/>
      <c r="AS592" s="258"/>
      <c r="AT592" s="258"/>
      <c r="AU592" s="258"/>
      <c r="AV592" s="459"/>
      <c r="AW592" s="459"/>
      <c r="AX592" s="459"/>
      <c r="AY592" s="459"/>
      <c r="AZ592" s="459"/>
      <c r="BA592" s="459"/>
      <c r="BB592" s="258"/>
      <c r="BC592" s="258"/>
      <c r="BD592" s="258"/>
      <c r="BE592" s="258"/>
      <c r="BF592" s="258"/>
      <c r="BG592" s="258"/>
      <c r="BH592" s="258"/>
      <c r="BI592" s="258"/>
      <c r="BJ592" s="258"/>
      <c r="BK592" s="258"/>
      <c r="BL592" s="258"/>
      <c r="BM592" s="258"/>
      <c r="BN592" s="258"/>
      <c r="BO592" s="258"/>
      <c r="BP592" s="258"/>
      <c r="BQ592" s="258"/>
      <c r="BR592" s="258"/>
      <c r="BS592" s="258"/>
      <c r="BT592" s="250"/>
      <c r="BU592" s="250"/>
      <c r="BV592" s="250"/>
      <c r="BW592" s="258"/>
      <c r="BX592" s="249"/>
      <c r="BY592" s="249"/>
      <c r="BZ592" s="249"/>
      <c r="CA592" s="249"/>
      <c r="CB592" s="249"/>
      <c r="CC592" s="249"/>
      <c r="CD592" s="249"/>
      <c r="CE592" s="249"/>
      <c r="CF592" s="249"/>
      <c r="CG592" s="249"/>
      <c r="CH592" s="249"/>
    </row>
    <row r="593" spans="1:89" ht="15">
      <c r="B593" s="1199" t="s">
        <v>55</v>
      </c>
      <c r="C593" s="1199"/>
      <c r="D593" s="1199"/>
      <c r="E593" s="1199"/>
      <c r="F593" s="1199"/>
      <c r="G593" s="1199"/>
      <c r="H593" s="1199"/>
      <c r="I593" s="1199"/>
      <c r="J593" s="1199"/>
      <c r="K593" s="1199"/>
      <c r="L593" s="1199"/>
      <c r="M593" s="1199"/>
      <c r="N593" s="1199"/>
      <c r="O593" s="1199"/>
      <c r="P593" s="1199"/>
      <c r="Q593" s="1199"/>
      <c r="R593" s="1199"/>
      <c r="S593" s="1199"/>
      <c r="T593" s="1199"/>
      <c r="U593" s="1199"/>
      <c r="V593" s="1199"/>
      <c r="W593" s="1199"/>
      <c r="X593" s="1199"/>
      <c r="Y593" s="1199"/>
      <c r="Z593" s="1199"/>
      <c r="AA593" s="1199"/>
      <c r="AB593" s="1199"/>
      <c r="AC593" s="1199"/>
      <c r="AD593" s="1199"/>
      <c r="AE593" s="1199"/>
      <c r="AF593" s="1199"/>
      <c r="AG593" s="1199"/>
      <c r="AH593" s="1199"/>
      <c r="AI593" s="1199"/>
      <c r="AJ593" s="1199"/>
      <c r="AK593" s="1199"/>
      <c r="AL593" s="1199"/>
      <c r="AM593" s="1199"/>
      <c r="AN593" s="1199"/>
      <c r="AO593" s="1199"/>
      <c r="AP593" s="1199"/>
      <c r="AQ593" s="1199"/>
      <c r="AR593" s="1199"/>
      <c r="AS593" s="1199"/>
      <c r="AT593" s="1199"/>
      <c r="AU593" s="1199"/>
      <c r="AV593" s="1199"/>
      <c r="AW593" s="1199"/>
      <c r="AX593" s="1199"/>
      <c r="AY593" s="1199"/>
      <c r="AZ593" s="1199"/>
      <c r="BA593" s="1199"/>
      <c r="BB593" s="1199"/>
      <c r="BC593" s="1199"/>
      <c r="BD593" s="1199"/>
      <c r="BE593" s="1199"/>
      <c r="BF593" s="1199"/>
      <c r="BG593" s="1199"/>
      <c r="BH593" s="1199"/>
      <c r="BI593" s="1199"/>
      <c r="BJ593" s="1199"/>
      <c r="BK593" s="1199"/>
      <c r="BL593" s="1199"/>
      <c r="BM593" s="1199"/>
      <c r="BN593" s="1199"/>
      <c r="BO593" s="1199"/>
      <c r="BP593" s="1199"/>
      <c r="BQ593" s="1199"/>
      <c r="BR593" s="1199"/>
      <c r="BS593" s="1199"/>
      <c r="BT593" s="1199"/>
      <c r="BU593" s="1199"/>
      <c r="BV593" s="1199"/>
      <c r="BW593" s="1199"/>
      <c r="BX593" s="1199"/>
      <c r="BY593" s="1199"/>
      <c r="BZ593" s="1199"/>
      <c r="CA593" s="1199"/>
      <c r="CB593" s="1199"/>
      <c r="CC593" s="1199"/>
      <c r="CD593" s="1199"/>
      <c r="CE593" s="1199"/>
      <c r="CF593" s="1199"/>
      <c r="CG593" s="1199"/>
      <c r="CH593" s="1199"/>
      <c r="CI593" s="1199"/>
      <c r="CJ593" s="1199"/>
      <c r="CK593" s="1199"/>
    </row>
    <row r="594" spans="1:89" ht="16" customHeight="1">
      <c r="A594" s="255">
        <f>'5.Inequality - Gini coefficient'!A101</f>
        <v>1</v>
      </c>
      <c r="B594" s="255" t="str">
        <f>'5.Inequality - Gini coefficient'!B101</f>
        <v>*,** Albania (2015): n.a.</v>
      </c>
      <c r="C594" s="456"/>
      <c r="D594" s="456"/>
      <c r="E594" s="456"/>
      <c r="F594" s="686"/>
      <c r="G594" s="456"/>
      <c r="H594" s="915"/>
      <c r="I594" s="915"/>
      <c r="J594" s="915"/>
      <c r="K594" s="686"/>
      <c r="L594" s="686"/>
      <c r="M594" s="456"/>
      <c r="N594" s="456"/>
      <c r="O594" s="686"/>
      <c r="P594" s="456"/>
      <c r="Q594" s="686"/>
      <c r="R594" s="686"/>
      <c r="S594" s="686"/>
      <c r="T594" s="686"/>
      <c r="U594" s="686"/>
      <c r="V594" s="456"/>
      <c r="W594" s="456"/>
      <c r="X594" s="686"/>
      <c r="Y594" s="686"/>
      <c r="Z594" s="686"/>
      <c r="AA594" s="686"/>
      <c r="AB594" s="686"/>
      <c r="AC594" s="686"/>
      <c r="AD594" s="686"/>
      <c r="AE594" s="456"/>
      <c r="AF594" s="456"/>
      <c r="AG594" s="456"/>
      <c r="AH594" s="456"/>
      <c r="AI594" s="456"/>
      <c r="AJ594" s="456"/>
      <c r="AK594" s="456"/>
      <c r="AL594" s="456"/>
      <c r="AM594" s="456"/>
      <c r="AN594" s="882"/>
      <c r="AO594" s="882"/>
      <c r="AP594" s="456"/>
      <c r="AQ594" s="686"/>
      <c r="AR594" s="686"/>
      <c r="AS594" s="456"/>
      <c r="AT594" s="456"/>
      <c r="AU594" s="686"/>
      <c r="AV594" s="456"/>
      <c r="AW594" s="686"/>
      <c r="AX594" s="686"/>
      <c r="AY594" s="686"/>
      <c r="AZ594" s="686"/>
      <c r="BA594" s="686"/>
      <c r="BB594" s="456"/>
      <c r="BC594" s="456"/>
      <c r="BD594" s="686"/>
      <c r="BE594" s="686"/>
      <c r="BF594" s="686"/>
      <c r="BG594" s="686"/>
      <c r="BH594" s="686"/>
      <c r="BI594" s="686"/>
      <c r="BJ594" s="686"/>
      <c r="BK594" s="456"/>
      <c r="BL594" s="456"/>
      <c r="BM594" s="456"/>
      <c r="BN594" s="456"/>
      <c r="BO594" s="456"/>
      <c r="BP594" s="456"/>
      <c r="BQ594" s="456"/>
      <c r="BR594" s="456"/>
      <c r="BS594" s="456"/>
      <c r="BT594" s="456"/>
      <c r="BU594" s="456"/>
      <c r="BV594" s="456"/>
      <c r="BW594" s="456"/>
      <c r="BX594" s="456"/>
      <c r="BY594" s="456"/>
      <c r="BZ594" s="456"/>
      <c r="CA594" s="456"/>
      <c r="CB594" s="456"/>
      <c r="CC594" s="456"/>
      <c r="CD594" s="456"/>
      <c r="CE594" s="456"/>
      <c r="CF594" s="456"/>
      <c r="CG594" s="456"/>
      <c r="CH594" s="456"/>
      <c r="CI594" s="456"/>
      <c r="CJ594" s="456"/>
      <c r="CK594" s="456"/>
    </row>
    <row r="595" spans="1:89" ht="16" customHeight="1">
      <c r="A595" s="255">
        <f>'5.Inequality - Gini coefficient'!A102</f>
        <v>2</v>
      </c>
      <c r="B595" s="255" t="str">
        <f>'5.Inequality - Gini coefficient'!B102</f>
        <v>Argentina (2012): Rossignolo, Dario. 2017. “CEQ Master Workbook: Argentina (2012-2013),” CEQ Data Center on Fiscal Redistribution (CEQ Institute, Tulane University). Jun 8, 2018.</v>
      </c>
      <c r="C595" s="251"/>
      <c r="D595" s="251"/>
      <c r="E595" s="251"/>
      <c r="F595" s="251"/>
      <c r="G595" s="251"/>
      <c r="H595" s="704"/>
      <c r="I595" s="704"/>
      <c r="J595" s="704"/>
      <c r="K595" s="251"/>
      <c r="L595" s="251"/>
      <c r="M595" s="251"/>
      <c r="N595" s="251"/>
      <c r="O595" s="251"/>
      <c r="P595" s="251"/>
      <c r="Q595" s="251"/>
      <c r="R595" s="251"/>
      <c r="S595" s="251"/>
      <c r="T595" s="251"/>
      <c r="U595" s="251"/>
      <c r="V595" s="251"/>
      <c r="W595" s="251"/>
      <c r="X595" s="251"/>
      <c r="Y595" s="251"/>
      <c r="Z595" s="251"/>
      <c r="AA595" s="251"/>
      <c r="AB595" s="251"/>
      <c r="AC595" s="251"/>
      <c r="AD595" s="251"/>
      <c r="AE595" s="251"/>
      <c r="AF595" s="251"/>
      <c r="AG595" s="251"/>
      <c r="AH595" s="251"/>
      <c r="AI595" s="251"/>
      <c r="AJ595" s="492"/>
      <c r="AK595" s="251"/>
      <c r="AL595" s="251"/>
      <c r="AM595" s="251"/>
      <c r="AN595" s="251"/>
      <c r="AO595" s="251"/>
      <c r="AP595" s="251"/>
      <c r="AQ595" s="251"/>
      <c r="AR595" s="251"/>
      <c r="AS595" s="251"/>
      <c r="AT595" s="251"/>
      <c r="AU595" s="251"/>
      <c r="AV595" s="460"/>
      <c r="AW595" s="460"/>
      <c r="AX595" s="460"/>
      <c r="AY595" s="460"/>
      <c r="AZ595" s="460"/>
      <c r="BA595" s="460"/>
      <c r="BB595" s="251"/>
      <c r="BC595" s="251"/>
      <c r="BD595" s="251"/>
      <c r="BE595" s="251"/>
      <c r="BF595" s="251"/>
      <c r="BG595" s="251"/>
      <c r="BH595" s="251"/>
      <c r="BI595" s="251"/>
      <c r="BJ595" s="251"/>
      <c r="BK595" s="251"/>
      <c r="BL595" s="251"/>
      <c r="BM595" s="251"/>
      <c r="BN595" s="251"/>
      <c r="BO595" s="251"/>
      <c r="BP595" s="251"/>
      <c r="BQ595" s="251"/>
      <c r="BR595" s="251"/>
      <c r="BS595" s="251"/>
      <c r="BT595" s="251"/>
      <c r="BU595" s="251"/>
      <c r="BV595" s="251"/>
      <c r="BW595" s="251"/>
      <c r="BX595" s="269"/>
      <c r="BY595" s="269"/>
      <c r="BZ595" s="269"/>
      <c r="CA595" s="269"/>
      <c r="CB595" s="269"/>
      <c r="CC595" s="269"/>
      <c r="CD595" s="269"/>
      <c r="CE595" s="269"/>
      <c r="CF595" s="269"/>
      <c r="CG595" s="269"/>
      <c r="CH595" s="269"/>
      <c r="CI595" s="255"/>
      <c r="CJ595" s="255"/>
      <c r="CK595" s="255"/>
    </row>
    <row r="596" spans="1:89" ht="16" customHeight="1">
      <c r="A596" s="255">
        <f>'5.Inequality - Gini coefficient'!A103</f>
        <v>3</v>
      </c>
      <c r="B596"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596" s="251"/>
      <c r="D596" s="251"/>
      <c r="E596" s="251"/>
      <c r="F596" s="251"/>
      <c r="G596" s="251"/>
      <c r="H596" s="704"/>
      <c r="I596" s="704"/>
      <c r="J596" s="704"/>
      <c r="K596" s="251"/>
      <c r="L596" s="251"/>
      <c r="M596" s="251"/>
      <c r="N596" s="251"/>
      <c r="O596" s="251"/>
      <c r="P596" s="251"/>
      <c r="Q596" s="251"/>
      <c r="R596" s="251"/>
      <c r="S596" s="251"/>
      <c r="T596" s="251"/>
      <c r="U596" s="251"/>
      <c r="V596" s="251"/>
      <c r="W596" s="251"/>
      <c r="X596" s="251"/>
      <c r="Y596" s="251"/>
      <c r="Z596" s="251"/>
      <c r="AA596" s="251"/>
      <c r="AB596" s="251"/>
      <c r="AC596" s="251"/>
      <c r="AD596" s="251"/>
      <c r="AE596" s="251"/>
      <c r="AF596" s="251"/>
      <c r="AG596" s="251"/>
      <c r="AH596" s="251"/>
      <c r="AI596" s="251"/>
      <c r="AJ596" s="492"/>
      <c r="AK596" s="251"/>
      <c r="AL596" s="251"/>
      <c r="AM596" s="251"/>
      <c r="AN596" s="251"/>
      <c r="AO596" s="251"/>
      <c r="AP596" s="251"/>
      <c r="AQ596" s="251"/>
      <c r="AR596" s="251"/>
      <c r="AS596" s="251"/>
      <c r="AT596" s="251"/>
      <c r="AU596" s="251"/>
      <c r="AV596" s="460"/>
      <c r="AW596" s="460"/>
      <c r="AX596" s="460"/>
      <c r="AY596" s="460"/>
      <c r="AZ596" s="460"/>
      <c r="BA596" s="460"/>
      <c r="BB596" s="251"/>
      <c r="BC596" s="251"/>
      <c r="BD596" s="251"/>
      <c r="BE596" s="251"/>
      <c r="BF596" s="251"/>
      <c r="BG596" s="251"/>
      <c r="BH596" s="251"/>
      <c r="BI596" s="251"/>
      <c r="BJ596" s="251"/>
      <c r="BK596" s="251"/>
      <c r="BL596" s="251"/>
      <c r="BM596" s="251"/>
      <c r="BN596" s="251"/>
      <c r="BO596" s="251"/>
      <c r="BP596" s="251"/>
      <c r="BQ596" s="251"/>
      <c r="BR596" s="251"/>
      <c r="BS596" s="461"/>
      <c r="BT596" s="462"/>
      <c r="BU596" s="462"/>
      <c r="BV596" s="462"/>
      <c r="BW596" s="251"/>
      <c r="BX596" s="255"/>
      <c r="BY596" s="255"/>
      <c r="BZ596" s="255"/>
      <c r="CA596" s="255"/>
      <c r="CB596" s="255"/>
      <c r="CC596" s="255"/>
      <c r="CD596" s="255"/>
      <c r="CE596" s="255"/>
      <c r="CF596" s="255"/>
      <c r="CG596" s="255"/>
      <c r="CH596" s="255"/>
      <c r="CI596" s="255"/>
      <c r="CJ596" s="255"/>
      <c r="CK596" s="255"/>
    </row>
    <row r="597" spans="1:89" ht="16" customHeight="1">
      <c r="A597" s="255">
        <f>'5.Inequality - Gini coefficient'!A104</f>
        <v>4</v>
      </c>
      <c r="B597" s="255" t="str">
        <f>'5.Inequality - Gini coefficient'!B104</f>
        <v>*,** Belarus (2015): n.a.</v>
      </c>
      <c r="C597" s="251"/>
      <c r="D597" s="251"/>
      <c r="E597" s="251"/>
      <c r="F597" s="251"/>
      <c r="G597" s="251"/>
      <c r="H597" s="704"/>
      <c r="I597" s="704"/>
      <c r="J597" s="704"/>
      <c r="K597" s="251"/>
      <c r="L597" s="251"/>
      <c r="M597" s="251"/>
      <c r="N597" s="251"/>
      <c r="O597" s="251"/>
      <c r="P597" s="251"/>
      <c r="Q597" s="251"/>
      <c r="R597" s="251"/>
      <c r="S597" s="251"/>
      <c r="T597" s="251"/>
      <c r="U597" s="251"/>
      <c r="V597" s="251"/>
      <c r="W597" s="251"/>
      <c r="X597" s="251"/>
      <c r="Y597" s="251"/>
      <c r="Z597" s="251"/>
      <c r="AA597" s="251"/>
      <c r="AB597" s="251"/>
      <c r="AC597" s="251"/>
      <c r="AD597" s="251"/>
      <c r="AE597" s="251"/>
      <c r="AF597" s="251"/>
      <c r="AG597" s="251"/>
      <c r="AH597" s="251"/>
      <c r="AI597" s="251"/>
      <c r="AJ597" s="492"/>
      <c r="AK597" s="251"/>
      <c r="AL597" s="251"/>
      <c r="AM597" s="251"/>
      <c r="AN597" s="251"/>
      <c r="AO597" s="251"/>
      <c r="AP597" s="251"/>
      <c r="AQ597" s="251"/>
      <c r="AR597" s="251"/>
      <c r="AS597" s="251"/>
      <c r="AT597" s="251"/>
      <c r="AU597" s="251"/>
      <c r="AV597" s="460"/>
      <c r="AW597" s="460"/>
      <c r="AX597" s="460"/>
      <c r="AY597" s="460"/>
      <c r="AZ597" s="460"/>
      <c r="BA597" s="460"/>
      <c r="BB597" s="251"/>
      <c r="BC597" s="251"/>
      <c r="BD597" s="251"/>
      <c r="BE597" s="251"/>
      <c r="BF597" s="251"/>
      <c r="BG597" s="251"/>
      <c r="BH597" s="251"/>
      <c r="BI597" s="251"/>
      <c r="BJ597" s="251"/>
      <c r="BK597" s="251"/>
      <c r="BL597" s="251"/>
      <c r="BM597" s="251"/>
      <c r="BN597" s="251"/>
      <c r="BO597" s="251"/>
      <c r="BP597" s="251"/>
      <c r="BQ597" s="251"/>
      <c r="BR597" s="251"/>
      <c r="BS597" s="461"/>
      <c r="BT597" s="462"/>
      <c r="BU597" s="462"/>
      <c r="BV597" s="462"/>
      <c r="BW597" s="251"/>
      <c r="BX597" s="255"/>
      <c r="BY597" s="255"/>
      <c r="BZ597" s="255"/>
      <c r="CA597" s="255"/>
      <c r="CB597" s="255"/>
      <c r="CC597" s="255"/>
      <c r="CD597" s="255"/>
      <c r="CE597" s="255"/>
      <c r="CF597" s="255"/>
      <c r="CG597" s="255"/>
      <c r="CH597" s="255"/>
      <c r="CI597" s="255"/>
      <c r="CJ597" s="255"/>
      <c r="CK597" s="255"/>
    </row>
    <row r="598" spans="1:89" ht="16" customHeight="1">
      <c r="A598" s="255">
        <f>'5.Inequality - Gini coefficient'!A105</f>
        <v>5</v>
      </c>
      <c r="B598" s="255" t="str">
        <f>'5.Inequality - Gini coefficient'!B105</f>
        <v>Bolivia (2009): Paz Arauco, Veronica, George Gray-Molina, Wilson Jimenez and Ernesto Yañez. 2014. “CEQ Master Workbook: Bolivia (2009),” CEQ Data Center on Fiscal Redistribution (CEQ Institute, Tulane University). September 22, 2014.</v>
      </c>
      <c r="C598" s="269"/>
      <c r="D598" s="269"/>
      <c r="E598" s="269"/>
      <c r="F598" s="269"/>
      <c r="G598" s="269"/>
      <c r="H598" s="704"/>
      <c r="I598" s="704"/>
      <c r="J598" s="704"/>
      <c r="K598" s="269"/>
      <c r="L598" s="269"/>
      <c r="M598" s="269"/>
      <c r="N598" s="269"/>
      <c r="O598" s="269"/>
      <c r="P598" s="269"/>
      <c r="Q598" s="269"/>
      <c r="R598" s="269"/>
      <c r="S598" s="269"/>
      <c r="T598" s="269"/>
      <c r="U598" s="269"/>
      <c r="V598" s="251"/>
      <c r="W598" s="251"/>
      <c r="X598" s="251"/>
      <c r="Y598" s="251"/>
      <c r="Z598" s="251"/>
      <c r="AA598" s="251"/>
      <c r="AB598" s="251"/>
      <c r="AC598" s="251"/>
      <c r="AD598" s="251"/>
      <c r="AE598" s="251"/>
      <c r="AF598" s="251"/>
      <c r="AG598" s="251"/>
      <c r="AH598" s="251"/>
      <c r="AI598" s="251"/>
      <c r="AJ598" s="492"/>
      <c r="AK598" s="251"/>
      <c r="AL598" s="251"/>
      <c r="AM598" s="251"/>
      <c r="AN598" s="251"/>
      <c r="AO598" s="251"/>
      <c r="AP598" s="251"/>
      <c r="AQ598" s="251"/>
      <c r="AR598" s="251"/>
      <c r="AS598" s="251"/>
      <c r="AT598" s="251"/>
      <c r="AU598" s="251"/>
      <c r="AV598" s="460"/>
      <c r="AW598" s="460"/>
      <c r="AX598" s="460"/>
      <c r="AY598" s="460"/>
      <c r="AZ598" s="460"/>
      <c r="BA598" s="460"/>
      <c r="BB598" s="251"/>
      <c r="BC598" s="251"/>
      <c r="BD598" s="251"/>
      <c r="BE598" s="251"/>
      <c r="BF598" s="251"/>
      <c r="BG598" s="251"/>
      <c r="BH598" s="251"/>
      <c r="BI598" s="251"/>
      <c r="BJ598" s="251"/>
      <c r="BK598" s="251"/>
      <c r="BL598" s="251"/>
      <c r="BM598" s="251"/>
      <c r="BN598" s="251"/>
      <c r="BO598" s="251"/>
      <c r="BP598" s="251"/>
      <c r="BQ598" s="251"/>
      <c r="BR598" s="251"/>
      <c r="BS598" s="251"/>
      <c r="BT598" s="251"/>
      <c r="BU598" s="251"/>
      <c r="BV598" s="251"/>
      <c r="BW598" s="251"/>
      <c r="BX598" s="269"/>
      <c r="BY598" s="269"/>
      <c r="BZ598" s="269"/>
      <c r="CA598" s="269"/>
      <c r="CB598" s="269"/>
      <c r="CC598" s="269"/>
      <c r="CD598" s="269"/>
      <c r="CE598" s="269"/>
      <c r="CF598" s="269"/>
      <c r="CG598" s="269"/>
      <c r="CH598" s="269"/>
      <c r="CI598" s="255"/>
      <c r="CJ598" s="255"/>
      <c r="CK598" s="255"/>
    </row>
    <row r="599" spans="1:89" ht="16" customHeight="1">
      <c r="A599" s="255">
        <f>'5.Inequality - Gini coefficient'!A106</f>
        <v>6</v>
      </c>
      <c r="B599" s="255" t="str">
        <f>'5.Inequality - Gini coefficient'!B106</f>
        <v>Brazil (2008): Higgins, Sean, Claudiney Pereira, and, Maynor Cabrera. 2019. “CEQ Master Workbook: Brazil (2008-2009),” CEQ Data Center on Fiscal Redistribution (CEQ Institute, Tulane University). May 3, 2019.</v>
      </c>
      <c r="C599" s="269"/>
      <c r="D599" s="269"/>
      <c r="E599" s="269"/>
      <c r="F599" s="269"/>
      <c r="G599" s="269"/>
      <c r="H599" s="704"/>
      <c r="I599" s="704"/>
      <c r="J599" s="704"/>
      <c r="K599" s="269"/>
      <c r="L599" s="269"/>
      <c r="M599" s="269"/>
      <c r="N599" s="269"/>
      <c r="O599" s="269"/>
      <c r="P599" s="269"/>
      <c r="Q599" s="269"/>
      <c r="R599" s="269"/>
      <c r="S599" s="269"/>
      <c r="T599" s="269"/>
      <c r="U599" s="269"/>
      <c r="V599" s="251"/>
      <c r="W599" s="251"/>
      <c r="X599" s="251"/>
      <c r="Y599" s="251"/>
      <c r="Z599" s="251"/>
      <c r="AA599" s="251"/>
      <c r="AB599" s="251"/>
      <c r="AC599" s="251"/>
      <c r="AD599" s="251"/>
      <c r="AE599" s="251"/>
      <c r="AF599" s="251"/>
      <c r="AG599" s="251"/>
      <c r="AH599" s="251"/>
      <c r="AI599" s="251"/>
      <c r="AJ599" s="492"/>
      <c r="AK599" s="251"/>
      <c r="AL599" s="251"/>
      <c r="AM599" s="251"/>
      <c r="AN599" s="251"/>
      <c r="AO599" s="251"/>
      <c r="AP599" s="251"/>
      <c r="AQ599" s="251"/>
      <c r="AR599" s="251"/>
      <c r="AS599" s="251"/>
      <c r="AT599" s="251"/>
      <c r="AU599" s="251"/>
      <c r="AV599" s="460"/>
      <c r="AW599" s="460"/>
      <c r="AX599" s="460"/>
      <c r="AY599" s="460"/>
      <c r="AZ599" s="460"/>
      <c r="BA599" s="460"/>
      <c r="BB599" s="251"/>
      <c r="BC599" s="251"/>
      <c r="BD599" s="251"/>
      <c r="BE599" s="251"/>
      <c r="BF599" s="251"/>
      <c r="BG599" s="251"/>
      <c r="BH599" s="251"/>
      <c r="BI599" s="251"/>
      <c r="BJ599" s="251"/>
      <c r="BK599" s="251"/>
      <c r="BL599" s="251"/>
      <c r="BM599" s="251"/>
      <c r="BN599" s="251"/>
      <c r="BO599" s="251"/>
      <c r="BP599" s="251"/>
      <c r="BQ599" s="251"/>
      <c r="BR599" s="251"/>
      <c r="BS599" s="251"/>
      <c r="BT599" s="251"/>
      <c r="BU599" s="251"/>
      <c r="BV599" s="251"/>
      <c r="BW599" s="251"/>
      <c r="BX599" s="269"/>
      <c r="BY599" s="269"/>
      <c r="BZ599" s="269"/>
      <c r="CA599" s="269"/>
      <c r="CB599" s="269"/>
      <c r="CC599" s="269"/>
      <c r="CD599" s="269"/>
      <c r="CE599" s="269"/>
      <c r="CF599" s="269"/>
      <c r="CG599" s="269"/>
      <c r="CH599" s="269"/>
      <c r="CI599" s="255"/>
      <c r="CJ599" s="255"/>
      <c r="CK599" s="255"/>
    </row>
    <row r="600" spans="1:89" ht="16" customHeight="1">
      <c r="A600" s="255">
        <f>'5.Inequality - Gini coefficient'!A107</f>
        <v>7</v>
      </c>
      <c r="B600" s="255" t="str">
        <f>'5.Inequality - Gini coefficient'!B107</f>
        <v>*,** Burkina Faso (2014): n.a.</v>
      </c>
      <c r="C600" s="251"/>
      <c r="D600" s="251"/>
      <c r="E600" s="251"/>
      <c r="F600" s="251"/>
      <c r="G600" s="251"/>
      <c r="H600" s="704"/>
      <c r="I600" s="704"/>
      <c r="J600" s="704"/>
      <c r="K600" s="251"/>
      <c r="L600" s="251"/>
      <c r="M600" s="251"/>
      <c r="N600" s="251"/>
      <c r="O600" s="251"/>
      <c r="P600" s="251"/>
      <c r="Q600" s="251"/>
      <c r="R600" s="251"/>
      <c r="S600" s="251"/>
      <c r="T600" s="251"/>
      <c r="U600" s="251"/>
      <c r="V600" s="251"/>
      <c r="W600" s="251"/>
      <c r="X600" s="251"/>
      <c r="Y600" s="251"/>
      <c r="Z600" s="251"/>
      <c r="AA600" s="251"/>
      <c r="AB600" s="251"/>
      <c r="AC600" s="251"/>
      <c r="AD600" s="251"/>
      <c r="AE600" s="251"/>
      <c r="AF600" s="251"/>
      <c r="AG600" s="251"/>
      <c r="AH600" s="251"/>
      <c r="AI600" s="251"/>
      <c r="AJ600" s="492"/>
      <c r="AK600" s="251"/>
      <c r="AL600" s="251"/>
      <c r="AM600" s="251"/>
      <c r="AN600" s="251"/>
      <c r="AO600" s="251"/>
      <c r="AP600" s="251"/>
      <c r="AQ600" s="251"/>
      <c r="AR600" s="251"/>
      <c r="AS600" s="251"/>
      <c r="AT600" s="251"/>
      <c r="AU600" s="251"/>
      <c r="AV600" s="460"/>
      <c r="AW600" s="460"/>
      <c r="AX600" s="460"/>
      <c r="AY600" s="460"/>
      <c r="AZ600" s="460"/>
      <c r="BA600" s="460"/>
      <c r="BB600" s="251"/>
      <c r="BC600" s="251"/>
      <c r="BD600" s="251"/>
      <c r="BE600" s="251"/>
      <c r="BF600" s="251"/>
      <c r="BG600" s="251"/>
      <c r="BH600" s="251"/>
      <c r="BI600" s="251"/>
      <c r="BJ600" s="251"/>
      <c r="BK600" s="251"/>
      <c r="BL600" s="251"/>
      <c r="BM600" s="251"/>
      <c r="BN600" s="251"/>
      <c r="BO600" s="251"/>
      <c r="BP600" s="251"/>
      <c r="BQ600" s="251"/>
      <c r="BR600" s="251"/>
      <c r="BS600" s="461"/>
      <c r="BT600" s="462"/>
      <c r="BU600" s="462"/>
      <c r="BV600" s="462"/>
      <c r="BW600" s="251"/>
      <c r="BX600" s="255"/>
      <c r="BY600" s="255"/>
      <c r="BZ600" s="255"/>
      <c r="CA600" s="255"/>
      <c r="CB600" s="255"/>
      <c r="CC600" s="255"/>
      <c r="CD600" s="255"/>
      <c r="CE600" s="255"/>
      <c r="CF600" s="255"/>
      <c r="CG600" s="255"/>
      <c r="CH600" s="255"/>
      <c r="CI600" s="255"/>
      <c r="CJ600" s="255"/>
      <c r="CK600" s="255"/>
    </row>
    <row r="601" spans="1:89" ht="16" customHeight="1">
      <c r="A601" s="255">
        <f>'5.Inequality - Gini coefficient'!A108</f>
        <v>8</v>
      </c>
      <c r="B601" s="255" t="str">
        <f>'5.Inequality - Gini coefficient'!B108</f>
        <v>Chile (2013): Martinez-Aguilar, Sandra and Eduardo Ortiz-Juarez. 2016. “CEQ Master Workbook: Chile (2013),” CEQ Data Center on Fiscal Redistribution (CEQ Institute, Tulane University and the World Bank). October 7, 2016.</v>
      </c>
      <c r="C601" s="251"/>
      <c r="D601" s="251"/>
      <c r="E601" s="251"/>
      <c r="F601" s="251"/>
      <c r="G601" s="251"/>
      <c r="H601" s="704"/>
      <c r="I601" s="704"/>
      <c r="J601" s="704"/>
      <c r="K601" s="251"/>
      <c r="L601" s="251"/>
      <c r="M601" s="251"/>
      <c r="N601" s="251"/>
      <c r="O601" s="251"/>
      <c r="P601" s="251"/>
      <c r="Q601" s="251"/>
      <c r="R601" s="251"/>
      <c r="S601" s="251"/>
      <c r="T601" s="251"/>
      <c r="U601" s="251"/>
      <c r="V601" s="251"/>
      <c r="W601" s="251"/>
      <c r="X601" s="251"/>
      <c r="Y601" s="251"/>
      <c r="Z601" s="251"/>
      <c r="AA601" s="251"/>
      <c r="AB601" s="251"/>
      <c r="AC601" s="251"/>
      <c r="AD601" s="251"/>
      <c r="AE601" s="251"/>
      <c r="AF601" s="251"/>
      <c r="AG601" s="251"/>
      <c r="AH601" s="251"/>
      <c r="AI601" s="251"/>
      <c r="AJ601" s="492"/>
      <c r="AK601" s="251"/>
      <c r="AL601" s="251"/>
      <c r="AM601" s="251"/>
      <c r="AN601" s="251"/>
      <c r="AO601" s="251"/>
      <c r="AP601" s="251"/>
      <c r="AQ601" s="251"/>
      <c r="AR601" s="251"/>
      <c r="AS601" s="251"/>
      <c r="AT601" s="251"/>
      <c r="AU601" s="251"/>
      <c r="AV601" s="460"/>
      <c r="AW601" s="460"/>
      <c r="AX601" s="460"/>
      <c r="AY601" s="460"/>
      <c r="AZ601" s="460"/>
      <c r="BA601" s="460"/>
      <c r="BB601" s="251"/>
      <c r="BC601" s="251"/>
      <c r="BD601" s="251"/>
      <c r="BE601" s="251"/>
      <c r="BF601" s="251"/>
      <c r="BG601" s="251"/>
      <c r="BH601" s="251"/>
      <c r="BI601" s="251"/>
      <c r="BJ601" s="251"/>
      <c r="BK601" s="251"/>
      <c r="BL601" s="251"/>
      <c r="BM601" s="251"/>
      <c r="BN601" s="251"/>
      <c r="BO601" s="251"/>
      <c r="BP601" s="251"/>
      <c r="BQ601" s="251"/>
      <c r="BR601" s="251"/>
      <c r="BS601" s="461"/>
      <c r="BT601" s="462"/>
      <c r="BU601" s="462"/>
      <c r="BV601" s="462"/>
      <c r="BW601" s="251"/>
      <c r="BX601" s="255"/>
      <c r="BY601" s="255"/>
      <c r="BZ601" s="255"/>
      <c r="CA601" s="255"/>
      <c r="CB601" s="255"/>
      <c r="CC601" s="255"/>
      <c r="CD601" s="255"/>
      <c r="CE601" s="255"/>
      <c r="CF601" s="255"/>
      <c r="CG601" s="255"/>
      <c r="CH601" s="255"/>
      <c r="CI601" s="255"/>
      <c r="CJ601" s="255"/>
      <c r="CK601" s="255"/>
    </row>
    <row r="602" spans="1:89" ht="16" customHeight="1">
      <c r="A602" s="255">
        <f>'5.Inequality - Gini coefficient'!A109</f>
        <v>9</v>
      </c>
      <c r="B602" s="255" t="str">
        <f>'5.Inequality - Gini coefficient'!B109</f>
        <v>Colombia (2010): Melendez, Marcela and Valentina Martinez. 2019. “CEQ Master Workbook: Colombia (2010),” CEQ Data Center on Fiscal Redistribution (CEQ Institute, Tulane University and Inter-American Development Bank). February 20, 2019.</v>
      </c>
      <c r="C602" s="251"/>
      <c r="D602" s="251"/>
      <c r="E602" s="251"/>
      <c r="F602" s="251"/>
      <c r="G602" s="251"/>
      <c r="H602" s="704"/>
      <c r="I602" s="704"/>
      <c r="J602" s="704"/>
      <c r="K602" s="251"/>
      <c r="L602" s="251"/>
      <c r="M602" s="251"/>
      <c r="N602" s="251"/>
      <c r="O602" s="251"/>
      <c r="P602" s="251"/>
      <c r="Q602" s="251"/>
      <c r="R602" s="251"/>
      <c r="S602" s="251"/>
      <c r="T602" s="251"/>
      <c r="U602" s="251"/>
      <c r="V602" s="251"/>
      <c r="W602" s="251"/>
      <c r="X602" s="251"/>
      <c r="Y602" s="251"/>
      <c r="Z602" s="251"/>
      <c r="AA602" s="251"/>
      <c r="AB602" s="251"/>
      <c r="AC602" s="251"/>
      <c r="AD602" s="251"/>
      <c r="AE602" s="251"/>
      <c r="AF602" s="251"/>
      <c r="AG602" s="251"/>
      <c r="AH602" s="251"/>
      <c r="AI602" s="251"/>
      <c r="AJ602" s="492"/>
      <c r="AK602" s="251"/>
      <c r="AL602" s="251"/>
      <c r="AM602" s="251"/>
      <c r="AN602" s="251"/>
      <c r="AO602" s="251"/>
      <c r="AP602" s="251"/>
      <c r="AQ602" s="251"/>
      <c r="AR602" s="251"/>
      <c r="AS602" s="251"/>
      <c r="AT602" s="251"/>
      <c r="AU602" s="251"/>
      <c r="AV602" s="460"/>
      <c r="AW602" s="460"/>
      <c r="AX602" s="460"/>
      <c r="AY602" s="460"/>
      <c r="AZ602" s="460"/>
      <c r="BA602" s="460"/>
      <c r="BB602" s="251"/>
      <c r="BC602" s="251"/>
      <c r="BD602" s="251"/>
      <c r="BE602" s="251"/>
      <c r="BF602" s="251"/>
      <c r="BG602" s="251"/>
      <c r="BH602" s="251"/>
      <c r="BI602" s="251"/>
      <c r="BJ602" s="251"/>
      <c r="BK602" s="251"/>
      <c r="BL602" s="251"/>
      <c r="BM602" s="251"/>
      <c r="BN602" s="251"/>
      <c r="BO602" s="251"/>
      <c r="BP602" s="251"/>
      <c r="BQ602" s="251"/>
      <c r="BR602" s="251"/>
      <c r="BS602" s="251"/>
      <c r="BT602" s="251"/>
      <c r="BU602" s="251"/>
      <c r="BV602" s="251"/>
      <c r="BW602" s="251"/>
      <c r="BX602" s="269"/>
      <c r="BY602" s="269"/>
      <c r="BZ602" s="269"/>
      <c r="CA602" s="269"/>
      <c r="CB602" s="269"/>
      <c r="CC602" s="269"/>
      <c r="CD602" s="269"/>
      <c r="CE602" s="269"/>
      <c r="CF602" s="269"/>
      <c r="CG602" s="269"/>
      <c r="CH602" s="269"/>
      <c r="CI602" s="255"/>
      <c r="CJ602" s="255"/>
      <c r="CK602" s="255"/>
    </row>
    <row r="603" spans="1:89" ht="16" customHeight="1">
      <c r="A603" s="255">
        <f>'5.Inequality - Gini coefficient'!A110</f>
        <v>0</v>
      </c>
      <c r="B603" s="255" t="str">
        <f>'5.Inequality - Gini coefficient'!B110</f>
        <v>Colombia (2014): Melendez, Marcela and Valentina Martinez. 2019. “CEQ Master Workbook: Colombia (2014),” CEQ Data Center on Fiscal Redistribution (CEQ Institute, Tulane University and Inter-American Development Bank). February 28, 2019.</v>
      </c>
      <c r="C603" s="251"/>
      <c r="D603" s="251"/>
      <c r="E603" s="251"/>
      <c r="F603" s="251"/>
      <c r="G603" s="251"/>
      <c r="H603" s="704"/>
      <c r="I603" s="704"/>
      <c r="J603" s="704"/>
      <c r="K603" s="251"/>
      <c r="L603" s="251"/>
      <c r="M603" s="251"/>
      <c r="N603" s="251"/>
      <c r="O603" s="251"/>
      <c r="P603" s="251"/>
      <c r="Q603" s="251"/>
      <c r="R603" s="251"/>
      <c r="S603" s="251"/>
      <c r="T603" s="251"/>
      <c r="U603" s="251"/>
      <c r="V603" s="251"/>
      <c r="W603" s="251"/>
      <c r="X603" s="251"/>
      <c r="Y603" s="251"/>
      <c r="Z603" s="251"/>
      <c r="AA603" s="251"/>
      <c r="AB603" s="251"/>
      <c r="AC603" s="251"/>
      <c r="AD603" s="251"/>
      <c r="AE603" s="251"/>
      <c r="AF603" s="251"/>
      <c r="AG603" s="251"/>
      <c r="AH603" s="251"/>
      <c r="AI603" s="251"/>
      <c r="AJ603" s="492"/>
      <c r="AK603" s="251"/>
      <c r="AL603" s="251"/>
      <c r="AM603" s="251"/>
      <c r="AN603" s="251"/>
      <c r="AO603" s="251"/>
      <c r="AP603" s="251"/>
      <c r="AQ603" s="251"/>
      <c r="AR603" s="251"/>
      <c r="AS603" s="251"/>
      <c r="AT603" s="251"/>
      <c r="AU603" s="251"/>
      <c r="AV603" s="460"/>
      <c r="AW603" s="460"/>
      <c r="AX603" s="460"/>
      <c r="AY603" s="460"/>
      <c r="AZ603" s="460"/>
      <c r="BA603" s="460"/>
      <c r="BB603" s="251"/>
      <c r="BC603" s="251"/>
      <c r="BD603" s="251"/>
      <c r="BE603" s="251"/>
      <c r="BF603" s="251"/>
      <c r="BG603" s="251"/>
      <c r="BH603" s="251"/>
      <c r="BI603" s="251"/>
      <c r="BJ603" s="251"/>
      <c r="BK603" s="251"/>
      <c r="BL603" s="251"/>
      <c r="BM603" s="251"/>
      <c r="BN603" s="251"/>
      <c r="BO603" s="251"/>
      <c r="BP603" s="251"/>
      <c r="BQ603" s="251"/>
      <c r="BR603" s="251"/>
      <c r="BS603" s="461"/>
      <c r="BT603" s="462"/>
      <c r="BU603" s="462"/>
      <c r="BV603" s="462"/>
      <c r="BW603" s="251"/>
      <c r="BX603" s="255"/>
      <c r="BY603" s="255"/>
      <c r="BZ603" s="255"/>
      <c r="CA603" s="255"/>
      <c r="CB603" s="255"/>
      <c r="CC603" s="255"/>
      <c r="CD603" s="255"/>
      <c r="CE603" s="255"/>
      <c r="CF603" s="255"/>
      <c r="CG603" s="255"/>
      <c r="CH603" s="255"/>
      <c r="CI603" s="255"/>
      <c r="CJ603" s="255"/>
      <c r="CK603" s="255"/>
    </row>
    <row r="604" spans="1:89" ht="16" customHeight="1">
      <c r="A604" s="255">
        <f>'5.Inequality - Gini coefficient'!A111</f>
        <v>10</v>
      </c>
      <c r="B604" s="255" t="str">
        <f>'5.Inequality - Gini coefficient'!B111</f>
        <v>*,** Comoros (2014): n.a.</v>
      </c>
      <c r="C604" s="251"/>
      <c r="D604" s="251"/>
      <c r="E604" s="251"/>
      <c r="F604" s="251"/>
      <c r="G604" s="251"/>
      <c r="H604" s="704"/>
      <c r="I604" s="704"/>
      <c r="J604" s="704"/>
      <c r="K604" s="251"/>
      <c r="L604" s="251"/>
      <c r="M604" s="251"/>
      <c r="N604" s="251"/>
      <c r="O604" s="251"/>
      <c r="P604" s="251"/>
      <c r="Q604" s="251"/>
      <c r="R604" s="251"/>
      <c r="S604" s="251"/>
      <c r="T604" s="251"/>
      <c r="U604" s="251"/>
      <c r="V604" s="251"/>
      <c r="W604" s="251"/>
      <c r="X604" s="251"/>
      <c r="Y604" s="251"/>
      <c r="Z604" s="251"/>
      <c r="AA604" s="251"/>
      <c r="AB604" s="251"/>
      <c r="AC604" s="251"/>
      <c r="AD604" s="251"/>
      <c r="AE604" s="251"/>
      <c r="AF604" s="251"/>
      <c r="AG604" s="251"/>
      <c r="AH604" s="251"/>
      <c r="AI604" s="251"/>
      <c r="AJ604" s="492"/>
      <c r="AK604" s="251"/>
      <c r="AL604" s="251"/>
      <c r="AM604" s="251"/>
      <c r="AN604" s="251"/>
      <c r="AO604" s="251"/>
      <c r="AP604" s="251"/>
      <c r="AQ604" s="251"/>
      <c r="AR604" s="251"/>
      <c r="AS604" s="251"/>
      <c r="AT604" s="251"/>
      <c r="AU604" s="251"/>
      <c r="AV604" s="460"/>
      <c r="AW604" s="460"/>
      <c r="AX604" s="460"/>
      <c r="AY604" s="460"/>
      <c r="AZ604" s="460"/>
      <c r="BA604" s="460"/>
      <c r="BB604" s="251"/>
      <c r="BC604" s="251"/>
      <c r="BD604" s="251"/>
      <c r="BE604" s="251"/>
      <c r="BF604" s="251"/>
      <c r="BG604" s="251"/>
      <c r="BH604" s="251"/>
      <c r="BI604" s="251"/>
      <c r="BJ604" s="251"/>
      <c r="BK604" s="251"/>
      <c r="BL604" s="251"/>
      <c r="BM604" s="251"/>
      <c r="BN604" s="251"/>
      <c r="BO604" s="251"/>
      <c r="BP604" s="251"/>
      <c r="BQ604" s="251"/>
      <c r="BR604" s="251"/>
      <c r="BS604" s="461"/>
      <c r="BT604" s="462"/>
      <c r="BU604" s="462"/>
      <c r="BV604" s="462"/>
      <c r="BW604" s="251"/>
      <c r="BX604" s="255"/>
      <c r="BY604" s="255"/>
      <c r="BZ604" s="255"/>
      <c r="CA604" s="255"/>
      <c r="CB604" s="255"/>
      <c r="CC604" s="255"/>
      <c r="CD604" s="255"/>
      <c r="CE604" s="255"/>
      <c r="CF604" s="255"/>
      <c r="CG604" s="255"/>
      <c r="CH604" s="255"/>
      <c r="CI604" s="255"/>
      <c r="CJ604" s="255"/>
      <c r="CK604" s="255"/>
    </row>
    <row r="605" spans="1:89" ht="16" customHeight="1">
      <c r="A605" s="255">
        <f>'5.Inequality - Gini coefficient'!A112</f>
        <v>11</v>
      </c>
      <c r="B605" s="255" t="str">
        <f>'5.Inequality - Gini coefficient'!B112</f>
        <v>Costa Rica (2010): Sauma, Pablo and Juan Diego Trejos. 2014. “CEQ Master Workbook: Costa Rica (2010),” CEQ Data Center on Fiscal Redistribution (CEQ Institute, Tulane University). February 14, 2014.</v>
      </c>
      <c r="C605" s="251"/>
      <c r="D605" s="251"/>
      <c r="E605" s="251"/>
      <c r="F605" s="251"/>
      <c r="G605" s="251"/>
      <c r="H605" s="704"/>
      <c r="I605" s="704"/>
      <c r="J605" s="704"/>
      <c r="K605" s="251"/>
      <c r="L605" s="251"/>
      <c r="M605" s="251"/>
      <c r="N605" s="251"/>
      <c r="O605" s="251"/>
      <c r="P605" s="251"/>
      <c r="Q605" s="251"/>
      <c r="R605" s="251"/>
      <c r="S605" s="251"/>
      <c r="T605" s="251"/>
      <c r="U605" s="251"/>
      <c r="V605" s="251"/>
      <c r="W605" s="251"/>
      <c r="X605" s="251"/>
      <c r="Y605" s="251"/>
      <c r="Z605" s="251"/>
      <c r="AA605" s="251"/>
      <c r="AB605" s="251"/>
      <c r="AC605" s="251"/>
      <c r="AD605" s="251"/>
      <c r="AE605" s="251"/>
      <c r="AF605" s="251"/>
      <c r="AG605" s="251"/>
      <c r="AH605" s="251"/>
      <c r="AI605" s="251"/>
      <c r="AJ605" s="492"/>
      <c r="AK605" s="251"/>
      <c r="AL605" s="251"/>
      <c r="AM605" s="251"/>
      <c r="AN605" s="251"/>
      <c r="AO605" s="251"/>
      <c r="AP605" s="251"/>
      <c r="AQ605" s="251"/>
      <c r="AR605" s="251"/>
      <c r="AS605" s="251"/>
      <c r="AT605" s="251"/>
      <c r="AU605" s="251"/>
      <c r="AV605" s="460"/>
      <c r="AW605" s="460"/>
      <c r="AX605" s="460"/>
      <c r="AY605" s="460"/>
      <c r="AZ605" s="460"/>
      <c r="BA605" s="460"/>
      <c r="BB605" s="251"/>
      <c r="BC605" s="251"/>
      <c r="BD605" s="251"/>
      <c r="BE605" s="251"/>
      <c r="BF605" s="251"/>
      <c r="BG605" s="251"/>
      <c r="BH605" s="251"/>
      <c r="BI605" s="251"/>
      <c r="BJ605" s="251"/>
      <c r="BK605" s="251"/>
      <c r="BL605" s="251"/>
      <c r="BM605" s="251"/>
      <c r="BN605" s="251"/>
      <c r="BO605" s="251"/>
      <c r="BP605" s="251"/>
      <c r="BQ605" s="251"/>
      <c r="BR605" s="251"/>
      <c r="BS605" s="461"/>
      <c r="BT605" s="462"/>
      <c r="BU605" s="462"/>
      <c r="BV605" s="462"/>
      <c r="BW605" s="251"/>
      <c r="BX605" s="255"/>
      <c r="BY605" s="255"/>
      <c r="BZ605" s="255"/>
      <c r="CA605" s="255"/>
      <c r="CB605" s="255"/>
      <c r="CC605" s="255"/>
      <c r="CD605" s="255"/>
      <c r="CE605" s="255"/>
      <c r="CF605" s="255"/>
      <c r="CG605" s="255"/>
      <c r="CH605" s="255"/>
      <c r="CI605" s="255"/>
      <c r="CJ605" s="255"/>
      <c r="CK605" s="255"/>
    </row>
    <row r="606" spans="1:89" ht="16" customHeight="1">
      <c r="A606" s="255">
        <f>'5.Inequality - Gini coefficient'!A113</f>
        <v>12</v>
      </c>
      <c r="B606" s="255" t="str">
        <f>'5.Inequality - Gini coefficient'!B113</f>
        <v>*,** Croatia (2014): n.a.</v>
      </c>
      <c r="C606" s="251"/>
      <c r="D606" s="251"/>
      <c r="E606" s="251"/>
      <c r="F606" s="251"/>
      <c r="G606" s="251"/>
      <c r="H606" s="704"/>
      <c r="I606" s="704"/>
      <c r="J606" s="704"/>
      <c r="K606" s="251"/>
      <c r="L606" s="251"/>
      <c r="M606" s="251"/>
      <c r="N606" s="251"/>
      <c r="O606" s="251"/>
      <c r="P606" s="251"/>
      <c r="Q606" s="251"/>
      <c r="R606" s="251"/>
      <c r="S606" s="251"/>
      <c r="T606" s="251"/>
      <c r="U606" s="251"/>
      <c r="V606" s="251"/>
      <c r="W606" s="251"/>
      <c r="X606" s="251"/>
      <c r="Y606" s="251"/>
      <c r="Z606" s="251"/>
      <c r="AA606" s="251"/>
      <c r="AB606" s="251"/>
      <c r="AC606" s="251"/>
      <c r="AD606" s="251"/>
      <c r="AE606" s="251"/>
      <c r="AF606" s="251"/>
      <c r="AG606" s="251"/>
      <c r="AH606" s="251"/>
      <c r="AI606" s="251"/>
      <c r="AJ606" s="492"/>
      <c r="AK606" s="251"/>
      <c r="AL606" s="251"/>
      <c r="AM606" s="251"/>
      <c r="AN606" s="251"/>
      <c r="AO606" s="251"/>
      <c r="AP606" s="251"/>
      <c r="AQ606" s="251"/>
      <c r="AR606" s="251"/>
      <c r="AS606" s="251"/>
      <c r="AT606" s="251"/>
      <c r="AU606" s="251"/>
      <c r="AV606" s="460"/>
      <c r="AW606" s="460"/>
      <c r="AX606" s="460"/>
      <c r="AY606" s="460"/>
      <c r="AZ606" s="460"/>
      <c r="BA606" s="460"/>
      <c r="BB606" s="251"/>
      <c r="BC606" s="251"/>
      <c r="BD606" s="251"/>
      <c r="BE606" s="251"/>
      <c r="BF606" s="251"/>
      <c r="BG606" s="251"/>
      <c r="BH606" s="251"/>
      <c r="BI606" s="251"/>
      <c r="BJ606" s="251"/>
      <c r="BK606" s="251"/>
      <c r="BL606" s="251"/>
      <c r="BM606" s="251"/>
      <c r="BN606" s="251"/>
      <c r="BO606" s="251"/>
      <c r="BP606" s="251"/>
      <c r="BQ606" s="251"/>
      <c r="BR606" s="251"/>
      <c r="BS606" s="461"/>
      <c r="BT606" s="462"/>
      <c r="BU606" s="462"/>
      <c r="BV606" s="462"/>
      <c r="BW606" s="251"/>
      <c r="BX606" s="255"/>
      <c r="BY606" s="255"/>
      <c r="BZ606" s="255"/>
      <c r="CA606" s="255"/>
      <c r="CB606" s="255"/>
      <c r="CC606" s="255"/>
      <c r="CD606" s="255"/>
      <c r="CE606" s="255"/>
      <c r="CF606" s="255"/>
      <c r="CG606" s="255"/>
      <c r="CH606" s="255"/>
      <c r="CI606" s="255"/>
      <c r="CJ606" s="255"/>
      <c r="CK606" s="255"/>
    </row>
    <row r="607" spans="1:89" ht="16" customHeight="1">
      <c r="A607" s="255">
        <f>'5.Inequality - Gini coefficient'!A114</f>
        <v>13</v>
      </c>
      <c r="B607" s="255" t="str">
        <f>'5.Inequality - Gini coefficient'!B114</f>
        <v xml:space="preserve">Dominican Republic (2006): Aristy-Escuder, Jaime. 2019. “CEQ Master Workbook: Dominican Republic (2006-2007),” CEQ Data Center on Fiscal Redistribution (CEQ Institute, Tulane University). January 23, 2019. </v>
      </c>
      <c r="C607" s="251"/>
      <c r="D607" s="251"/>
      <c r="E607" s="251"/>
      <c r="F607" s="251"/>
      <c r="G607" s="251"/>
      <c r="H607" s="704"/>
      <c r="I607" s="704"/>
      <c r="J607" s="704"/>
      <c r="K607" s="251"/>
      <c r="L607" s="251"/>
      <c r="M607" s="251"/>
      <c r="N607" s="251"/>
      <c r="O607" s="251"/>
      <c r="P607" s="251"/>
      <c r="Q607" s="251"/>
      <c r="R607" s="251"/>
      <c r="S607" s="251"/>
      <c r="T607" s="251"/>
      <c r="U607" s="251"/>
      <c r="V607" s="251"/>
      <c r="W607" s="251"/>
      <c r="X607" s="251"/>
      <c r="Y607" s="251"/>
      <c r="Z607" s="251"/>
      <c r="AA607" s="251"/>
      <c r="AB607" s="251"/>
      <c r="AC607" s="251"/>
      <c r="AD607" s="251"/>
      <c r="AE607" s="251"/>
      <c r="AF607" s="251"/>
      <c r="AG607" s="251"/>
      <c r="AH607" s="251"/>
      <c r="AI607" s="251"/>
      <c r="AJ607" s="492"/>
      <c r="AK607" s="251"/>
      <c r="AL607" s="251"/>
      <c r="AM607" s="251"/>
      <c r="AN607" s="251"/>
      <c r="AO607" s="251"/>
      <c r="AP607" s="251"/>
      <c r="AQ607" s="251"/>
      <c r="AR607" s="251"/>
      <c r="AS607" s="251"/>
      <c r="AT607" s="251"/>
      <c r="AU607" s="251"/>
      <c r="AV607" s="460"/>
      <c r="AW607" s="460"/>
      <c r="AX607" s="460"/>
      <c r="AY607" s="460"/>
      <c r="AZ607" s="460"/>
      <c r="BA607" s="460"/>
      <c r="BB607" s="251"/>
      <c r="BC607" s="251"/>
      <c r="BD607" s="251"/>
      <c r="BE607" s="251"/>
      <c r="BF607" s="251"/>
      <c r="BG607" s="251"/>
      <c r="BH607" s="251"/>
      <c r="BI607" s="251"/>
      <c r="BJ607" s="251"/>
      <c r="BK607" s="251"/>
      <c r="BL607" s="251"/>
      <c r="BM607" s="251"/>
      <c r="BN607" s="251"/>
      <c r="BO607" s="251"/>
      <c r="BP607" s="251"/>
      <c r="BQ607" s="251"/>
      <c r="BR607" s="251"/>
      <c r="BS607" s="461"/>
      <c r="BT607" s="462"/>
      <c r="BU607" s="462"/>
      <c r="BV607" s="462"/>
      <c r="BW607" s="251"/>
      <c r="BX607" s="255"/>
      <c r="BY607" s="255"/>
      <c r="BZ607" s="255"/>
      <c r="CA607" s="255"/>
      <c r="CB607" s="255"/>
      <c r="CC607" s="255"/>
      <c r="CD607" s="255"/>
      <c r="CE607" s="255"/>
      <c r="CF607" s="255"/>
      <c r="CG607" s="255"/>
      <c r="CH607" s="255"/>
      <c r="CI607" s="255"/>
      <c r="CJ607" s="255"/>
      <c r="CK607" s="255"/>
    </row>
    <row r="608" spans="1:89" ht="16" customHeight="1">
      <c r="A608" s="255">
        <f>'5.Inequality - Gini coefficient'!A115</f>
        <v>14</v>
      </c>
      <c r="B608"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608" s="251"/>
      <c r="D608" s="251"/>
      <c r="E608" s="251"/>
      <c r="F608" s="251"/>
      <c r="G608" s="251"/>
      <c r="H608" s="704"/>
      <c r="I608" s="704"/>
      <c r="J608" s="704"/>
      <c r="K608" s="251"/>
      <c r="L608" s="251"/>
      <c r="M608" s="251"/>
      <c r="N608" s="251"/>
      <c r="O608" s="251"/>
      <c r="P608" s="251"/>
      <c r="Q608" s="251"/>
      <c r="R608" s="251"/>
      <c r="S608" s="251"/>
      <c r="T608" s="251"/>
      <c r="U608" s="251"/>
      <c r="V608" s="251"/>
      <c r="W608" s="251"/>
      <c r="X608" s="251"/>
      <c r="Y608" s="251"/>
      <c r="Z608" s="251"/>
      <c r="AA608" s="251"/>
      <c r="AB608" s="251"/>
      <c r="AC608" s="251"/>
      <c r="AD608" s="251"/>
      <c r="AE608" s="251"/>
      <c r="AF608" s="251"/>
      <c r="AG608" s="251"/>
      <c r="AH608" s="251"/>
      <c r="AI608" s="251"/>
      <c r="AJ608" s="492"/>
      <c r="AK608" s="251"/>
      <c r="AL608" s="251"/>
      <c r="AM608" s="251"/>
      <c r="AN608" s="251"/>
      <c r="AO608" s="251"/>
      <c r="AP608" s="251"/>
      <c r="AQ608" s="251"/>
      <c r="AR608" s="251"/>
      <c r="AS608" s="251"/>
      <c r="AT608" s="251"/>
      <c r="AU608" s="251"/>
      <c r="AV608" s="460"/>
      <c r="AW608" s="460"/>
      <c r="AX608" s="460"/>
      <c r="AY608" s="460"/>
      <c r="AZ608" s="460"/>
      <c r="BA608" s="460"/>
      <c r="BB608" s="251"/>
      <c r="BC608" s="251"/>
      <c r="BD608" s="251"/>
      <c r="BE608" s="251"/>
      <c r="BF608" s="251"/>
      <c r="BG608" s="251"/>
      <c r="BH608" s="251"/>
      <c r="BI608" s="251"/>
      <c r="BJ608" s="251"/>
      <c r="BK608" s="251"/>
      <c r="BL608" s="251"/>
      <c r="BM608" s="251"/>
      <c r="BN608" s="251"/>
      <c r="BO608" s="251"/>
      <c r="BP608" s="251"/>
      <c r="BQ608" s="251"/>
      <c r="BR608" s="251"/>
      <c r="BS608" s="251"/>
      <c r="BT608" s="251"/>
      <c r="BU608" s="251"/>
      <c r="BV608" s="251"/>
      <c r="BW608" s="251"/>
      <c r="BX608" s="269"/>
      <c r="BY608" s="269"/>
      <c r="BZ608" s="269"/>
      <c r="CA608" s="269"/>
      <c r="CB608" s="269"/>
      <c r="CC608" s="269"/>
      <c r="CD608" s="269"/>
      <c r="CE608" s="269"/>
      <c r="CF608" s="269"/>
      <c r="CG608" s="269"/>
      <c r="CH608" s="269"/>
      <c r="CI608" s="255"/>
      <c r="CJ608" s="255"/>
      <c r="CK608" s="255"/>
    </row>
    <row r="609" spans="1:89" ht="16" customHeight="1">
      <c r="A609" s="255">
        <f>'5.Inequality - Gini coefficient'!A116</f>
        <v>15</v>
      </c>
      <c r="B609" s="255" t="str">
        <f>'5.Inequality - Gini coefficient'!B116</f>
        <v>*,** Egypt (2015): n.a.</v>
      </c>
      <c r="C609" s="251"/>
      <c r="D609" s="251"/>
      <c r="E609" s="251"/>
      <c r="F609" s="251"/>
      <c r="G609" s="251"/>
      <c r="H609" s="704"/>
      <c r="I609" s="704"/>
      <c r="J609" s="704"/>
      <c r="K609" s="251"/>
      <c r="L609" s="251"/>
      <c r="M609" s="251"/>
      <c r="N609" s="251"/>
      <c r="O609" s="251"/>
      <c r="P609" s="251"/>
      <c r="Q609" s="251"/>
      <c r="R609" s="251"/>
      <c r="S609" s="251"/>
      <c r="T609" s="251"/>
      <c r="U609" s="251"/>
      <c r="V609" s="251"/>
      <c r="W609" s="251"/>
      <c r="X609" s="251"/>
      <c r="Y609" s="251"/>
      <c r="Z609" s="251"/>
      <c r="AA609" s="251"/>
      <c r="AB609" s="251"/>
      <c r="AC609" s="251"/>
      <c r="AD609" s="251"/>
      <c r="AE609" s="251"/>
      <c r="AF609" s="251"/>
      <c r="AG609" s="251"/>
      <c r="AH609" s="251"/>
      <c r="AI609" s="251"/>
      <c r="AJ609" s="492"/>
      <c r="AK609" s="251"/>
      <c r="AL609" s="251"/>
      <c r="AM609" s="251"/>
      <c r="AN609" s="251"/>
      <c r="AO609" s="251"/>
      <c r="AP609" s="251"/>
      <c r="AQ609" s="251"/>
      <c r="AR609" s="251"/>
      <c r="AS609" s="251"/>
      <c r="AT609" s="251"/>
      <c r="AU609" s="251"/>
      <c r="AV609" s="460"/>
      <c r="AW609" s="460"/>
      <c r="AX609" s="460"/>
      <c r="AY609" s="460"/>
      <c r="AZ609" s="460"/>
      <c r="BA609" s="460"/>
      <c r="BB609" s="251"/>
      <c r="BC609" s="251"/>
      <c r="BD609" s="251"/>
      <c r="BE609" s="251"/>
      <c r="BF609" s="251"/>
      <c r="BG609" s="251"/>
      <c r="BH609" s="251"/>
      <c r="BI609" s="251"/>
      <c r="BJ609" s="251"/>
      <c r="BK609" s="251"/>
      <c r="BL609" s="251"/>
      <c r="BM609" s="251"/>
      <c r="BN609" s="251"/>
      <c r="BO609" s="251"/>
      <c r="BP609" s="251"/>
      <c r="BQ609" s="251"/>
      <c r="BR609" s="251"/>
      <c r="BS609" s="251"/>
      <c r="BT609" s="251"/>
      <c r="BU609" s="251"/>
      <c r="BV609" s="251"/>
      <c r="BW609" s="251"/>
      <c r="BX609" s="269"/>
      <c r="BY609" s="269"/>
      <c r="BZ609" s="269"/>
      <c r="CA609" s="269"/>
      <c r="CB609" s="269"/>
      <c r="CC609" s="269"/>
      <c r="CD609" s="269"/>
      <c r="CE609" s="269"/>
      <c r="CF609" s="269"/>
      <c r="CG609" s="269"/>
      <c r="CH609" s="269"/>
      <c r="CI609" s="255"/>
      <c r="CJ609" s="255"/>
      <c r="CK609" s="255"/>
    </row>
    <row r="610" spans="1:89" ht="16" customHeight="1">
      <c r="A610" s="255">
        <f>'5.Inequality - Gini coefficient'!A117</f>
        <v>16</v>
      </c>
      <c r="B610" s="255" t="str">
        <f>'5.Inequality - Gini coefficient'!B117</f>
        <v>El Salvador (2011): Oliva, Jose Andres. 2019. “CEQ Master Workbook: El Salvador (2011),” CEQ Data Center on Fiscal Redistribution (CEQ Institute, Tulane University and Inter-American Development Bank). October 23, 2019.</v>
      </c>
      <c r="C610" s="251"/>
      <c r="D610" s="251"/>
      <c r="E610" s="251"/>
      <c r="F610" s="251"/>
      <c r="G610" s="251"/>
      <c r="H610" s="704"/>
      <c r="I610" s="704"/>
      <c r="J610" s="704"/>
      <c r="K610" s="251"/>
      <c r="L610" s="251"/>
      <c r="M610" s="251"/>
      <c r="N610" s="251"/>
      <c r="O610" s="251"/>
      <c r="P610" s="251"/>
      <c r="Q610" s="251"/>
      <c r="R610" s="251"/>
      <c r="S610" s="251"/>
      <c r="T610" s="251"/>
      <c r="U610" s="251"/>
      <c r="V610" s="251"/>
      <c r="W610" s="251"/>
      <c r="X610" s="251"/>
      <c r="Y610" s="251"/>
      <c r="Z610" s="251"/>
      <c r="AA610" s="251"/>
      <c r="AB610" s="251"/>
      <c r="AC610" s="251"/>
      <c r="AD610" s="251"/>
      <c r="AE610" s="251"/>
      <c r="AF610" s="251"/>
      <c r="AG610" s="251"/>
      <c r="AH610" s="251"/>
      <c r="AI610" s="251"/>
      <c r="AJ610" s="492"/>
      <c r="AK610" s="251"/>
      <c r="AL610" s="251"/>
      <c r="AM610" s="251"/>
      <c r="AN610" s="251"/>
      <c r="AO610" s="251"/>
      <c r="AP610" s="251"/>
      <c r="AQ610" s="251"/>
      <c r="AR610" s="251"/>
      <c r="AS610" s="251"/>
      <c r="AT610" s="251"/>
      <c r="AU610" s="251"/>
      <c r="AV610" s="460"/>
      <c r="AW610" s="460"/>
      <c r="AX610" s="460"/>
      <c r="AY610" s="460"/>
      <c r="AZ610" s="460"/>
      <c r="BA610" s="460"/>
      <c r="BB610" s="251"/>
      <c r="BC610" s="251"/>
      <c r="BD610" s="251"/>
      <c r="BE610" s="251"/>
      <c r="BF610" s="251"/>
      <c r="BG610" s="251"/>
      <c r="BH610" s="251"/>
      <c r="BI610" s="251"/>
      <c r="BJ610" s="251"/>
      <c r="BK610" s="251"/>
      <c r="BL610" s="251"/>
      <c r="BM610" s="251"/>
      <c r="BN610" s="251"/>
      <c r="BO610" s="251"/>
      <c r="BP610" s="251"/>
      <c r="BQ610" s="251"/>
      <c r="BR610" s="251"/>
      <c r="BS610" s="461"/>
      <c r="BT610" s="462"/>
      <c r="BU610" s="462"/>
      <c r="BV610" s="462"/>
      <c r="BW610" s="251"/>
      <c r="BX610" s="255"/>
      <c r="BY610" s="255"/>
      <c r="BZ610" s="255"/>
      <c r="CA610" s="255"/>
      <c r="CB610" s="255"/>
      <c r="CC610" s="255"/>
      <c r="CD610" s="255"/>
      <c r="CE610" s="255"/>
      <c r="CF610" s="255"/>
      <c r="CG610" s="255"/>
      <c r="CH610" s="255"/>
      <c r="CI610" s="255"/>
      <c r="CJ610" s="255"/>
      <c r="CK610" s="255"/>
    </row>
    <row r="611" spans="1:89" ht="16" customHeight="1">
      <c r="A611" s="255">
        <f>'5.Inequality - Gini coefficient'!A118</f>
        <v>17</v>
      </c>
      <c r="B611" s="255" t="str">
        <f>'5.Inequality - Gini coefficient'!B118</f>
        <v>Ethiopia (2010): Hill, Ruth, Eyasu Tsehaye and Tassew Woldehanna. 2014. “CEQ Master Workbook: Ethiopia (2010-2011),” CEQ Data Center on Fiscal Redistribution (CEQ Institute, Tulane University and the World Bank). September 28, 2014.</v>
      </c>
      <c r="C611" s="251"/>
      <c r="D611" s="251"/>
      <c r="E611" s="251"/>
      <c r="F611" s="251"/>
      <c r="G611" s="251"/>
      <c r="H611" s="704"/>
      <c r="I611" s="704"/>
      <c r="J611" s="704"/>
      <c r="K611" s="251"/>
      <c r="L611" s="251"/>
      <c r="M611" s="251"/>
      <c r="N611" s="251"/>
      <c r="O611" s="251"/>
      <c r="P611" s="251"/>
      <c r="Q611" s="251"/>
      <c r="R611" s="251"/>
      <c r="S611" s="251"/>
      <c r="T611" s="251"/>
      <c r="U611" s="251"/>
      <c r="V611" s="251"/>
      <c r="W611" s="251"/>
      <c r="X611" s="251"/>
      <c r="Y611" s="251"/>
      <c r="Z611" s="251"/>
      <c r="AA611" s="251"/>
      <c r="AB611" s="251"/>
      <c r="AC611" s="251"/>
      <c r="AD611" s="251"/>
      <c r="AE611" s="251"/>
      <c r="AF611" s="251"/>
      <c r="AG611" s="251"/>
      <c r="AH611" s="251"/>
      <c r="AI611" s="251"/>
      <c r="AJ611" s="492"/>
      <c r="AK611" s="251"/>
      <c r="AL611" s="251"/>
      <c r="AM611" s="251"/>
      <c r="AN611" s="251"/>
      <c r="AO611" s="251"/>
      <c r="AP611" s="251"/>
      <c r="AQ611" s="251"/>
      <c r="AR611" s="251"/>
      <c r="AS611" s="251"/>
      <c r="AT611" s="251"/>
      <c r="AU611" s="251"/>
      <c r="AV611" s="460"/>
      <c r="AW611" s="460"/>
      <c r="AX611" s="460"/>
      <c r="AY611" s="460"/>
      <c r="AZ611" s="460"/>
      <c r="BA611" s="460"/>
      <c r="BB611" s="251"/>
      <c r="BC611" s="251"/>
      <c r="BD611" s="251"/>
      <c r="BE611" s="251"/>
      <c r="BF611" s="251"/>
      <c r="BG611" s="251"/>
      <c r="BH611" s="251"/>
      <c r="BI611" s="251"/>
      <c r="BJ611" s="251"/>
      <c r="BK611" s="251"/>
      <c r="BL611" s="251"/>
      <c r="BM611" s="251"/>
      <c r="BN611" s="251"/>
      <c r="BO611" s="251"/>
      <c r="BP611" s="251"/>
      <c r="BQ611" s="251"/>
      <c r="BR611" s="251"/>
      <c r="BS611" s="461"/>
      <c r="BT611" s="462"/>
      <c r="BU611" s="462"/>
      <c r="BV611" s="462"/>
      <c r="BW611" s="251"/>
      <c r="BX611" s="255"/>
      <c r="BY611" s="255"/>
      <c r="BZ611" s="255"/>
      <c r="CA611" s="255"/>
      <c r="CB611" s="255"/>
      <c r="CC611" s="255"/>
      <c r="CD611" s="255"/>
      <c r="CE611" s="255"/>
      <c r="CF611" s="255"/>
      <c r="CG611" s="255"/>
      <c r="CH611" s="255"/>
      <c r="CI611" s="255"/>
      <c r="CJ611" s="255"/>
      <c r="CK611" s="255"/>
    </row>
    <row r="612" spans="1:89" ht="16" customHeight="1">
      <c r="A612" s="255">
        <f>'5.Inequality - Gini coefficient'!A119</f>
        <v>18</v>
      </c>
      <c r="B612" s="255" t="str">
        <f>'5.Inequality - Gini coefficient'!B119</f>
        <v>Georgia (2013): Cancho, Cesar and Elena Bondarenko. 2015. “CEQ Master Workbook: Georgia (2013),” CEQ Data Center on Fiscal Redistribution (CEQ Institute, Tulane University and the World Bank). December 31, 2015.</v>
      </c>
      <c r="C612" s="251"/>
      <c r="D612" s="251"/>
      <c r="E612" s="251"/>
      <c r="F612" s="251"/>
      <c r="G612" s="251"/>
      <c r="H612" s="704"/>
      <c r="I612" s="704"/>
      <c r="J612" s="704"/>
      <c r="K612" s="251"/>
      <c r="L612" s="251"/>
      <c r="M612" s="251"/>
      <c r="N612" s="251"/>
      <c r="O612" s="251"/>
      <c r="P612" s="251"/>
      <c r="Q612" s="251"/>
      <c r="R612" s="251"/>
      <c r="S612" s="251"/>
      <c r="T612" s="251"/>
      <c r="U612" s="251"/>
      <c r="V612" s="251"/>
      <c r="W612" s="251"/>
      <c r="X612" s="251"/>
      <c r="Y612" s="251"/>
      <c r="Z612" s="251"/>
      <c r="AA612" s="251"/>
      <c r="AB612" s="251"/>
      <c r="AC612" s="251"/>
      <c r="AD612" s="251"/>
      <c r="AE612" s="251"/>
      <c r="AF612" s="251"/>
      <c r="AG612" s="251"/>
      <c r="AH612" s="251"/>
      <c r="AI612" s="251"/>
      <c r="AJ612" s="492"/>
      <c r="AK612" s="251"/>
      <c r="AL612" s="251"/>
      <c r="AM612" s="251"/>
      <c r="AN612" s="251"/>
      <c r="AO612" s="251"/>
      <c r="AP612" s="251"/>
      <c r="AQ612" s="251"/>
      <c r="AR612" s="251"/>
      <c r="AS612" s="251"/>
      <c r="AT612" s="251"/>
      <c r="AU612" s="251"/>
      <c r="AV612" s="460"/>
      <c r="AW612" s="460"/>
      <c r="AX612" s="460"/>
      <c r="AY612" s="460"/>
      <c r="AZ612" s="460"/>
      <c r="BA612" s="460"/>
      <c r="BB612" s="251"/>
      <c r="BC612" s="251"/>
      <c r="BD612" s="251"/>
      <c r="BE612" s="251"/>
      <c r="BF612" s="251"/>
      <c r="BG612" s="251"/>
      <c r="BH612" s="251"/>
      <c r="BI612" s="251"/>
      <c r="BJ612" s="251"/>
      <c r="BK612" s="251"/>
      <c r="BL612" s="251"/>
      <c r="BM612" s="251"/>
      <c r="BN612" s="251"/>
      <c r="BO612" s="251"/>
      <c r="BP612" s="251"/>
      <c r="BQ612" s="251"/>
      <c r="BR612" s="251"/>
      <c r="BS612" s="461"/>
      <c r="BT612" s="462"/>
      <c r="BU612" s="462"/>
      <c r="BV612" s="462"/>
      <c r="BW612" s="251"/>
      <c r="BX612" s="255"/>
      <c r="BY612" s="255"/>
      <c r="BZ612" s="255"/>
      <c r="CA612" s="255"/>
      <c r="CB612" s="255"/>
      <c r="CC612" s="255"/>
      <c r="CD612" s="255"/>
      <c r="CE612" s="255"/>
      <c r="CF612" s="255"/>
      <c r="CG612" s="255"/>
      <c r="CH612" s="255"/>
      <c r="CI612" s="255"/>
      <c r="CJ612" s="255"/>
      <c r="CK612" s="255"/>
    </row>
    <row r="613" spans="1:89" ht="16" customHeight="1">
      <c r="A613" s="255">
        <f>'5.Inequality - Gini coefficient'!A120</f>
        <v>19</v>
      </c>
      <c r="B613" s="255" t="str">
        <f>'5.Inequality - Gini coefficient'!B120</f>
        <v>Ghana (2012): Younger, Stephen, Eric Osei-Assibey, and Felix Oppong. 2018. “CEQ Master Workbook: Ghana (2012-2013),” CEQ Data Center on Fiscal Redistribution (CEQ Institute, Tulane University). October 27, 2018.</v>
      </c>
      <c r="C613" s="251"/>
      <c r="D613" s="251"/>
      <c r="E613" s="251"/>
      <c r="F613" s="251"/>
      <c r="G613" s="251"/>
      <c r="H613" s="704"/>
      <c r="I613" s="704"/>
      <c r="J613" s="704"/>
      <c r="K613" s="251"/>
      <c r="L613" s="251"/>
      <c r="M613" s="251"/>
      <c r="N613" s="251"/>
      <c r="O613" s="251"/>
      <c r="P613" s="251"/>
      <c r="Q613" s="251"/>
      <c r="R613" s="251"/>
      <c r="S613" s="251"/>
      <c r="T613" s="251"/>
      <c r="U613" s="251"/>
      <c r="V613" s="251"/>
      <c r="W613" s="251"/>
      <c r="X613" s="251"/>
      <c r="Y613" s="251"/>
      <c r="Z613" s="251"/>
      <c r="AA613" s="251"/>
      <c r="AB613" s="251"/>
      <c r="AC613" s="251"/>
      <c r="AD613" s="251"/>
      <c r="AE613" s="251"/>
      <c r="AF613" s="251"/>
      <c r="AG613" s="251"/>
      <c r="AH613" s="251"/>
      <c r="AI613" s="251"/>
      <c r="AJ613" s="492"/>
      <c r="AK613" s="251"/>
      <c r="AL613" s="251"/>
      <c r="AM613" s="251"/>
      <c r="AN613" s="251"/>
      <c r="AO613" s="251"/>
      <c r="AP613" s="251"/>
      <c r="AQ613" s="251"/>
      <c r="AR613" s="251"/>
      <c r="AS613" s="251"/>
      <c r="AT613" s="251"/>
      <c r="AU613" s="251"/>
      <c r="AV613" s="460"/>
      <c r="AW613" s="460"/>
      <c r="AX613" s="460"/>
      <c r="AY613" s="460"/>
      <c r="AZ613" s="460"/>
      <c r="BA613" s="460"/>
      <c r="BB613" s="251"/>
      <c r="BC613" s="251"/>
      <c r="BD613" s="251"/>
      <c r="BE613" s="251"/>
      <c r="BF613" s="251"/>
      <c r="BG613" s="251"/>
      <c r="BH613" s="251"/>
      <c r="BI613" s="251"/>
      <c r="BJ613" s="251"/>
      <c r="BK613" s="251"/>
      <c r="BL613" s="251"/>
      <c r="BM613" s="251"/>
      <c r="BN613" s="251"/>
      <c r="BO613" s="251"/>
      <c r="BP613" s="251"/>
      <c r="BQ613" s="251"/>
      <c r="BR613" s="251"/>
      <c r="BS613" s="461"/>
      <c r="BT613" s="462"/>
      <c r="BU613" s="462"/>
      <c r="BV613" s="462"/>
      <c r="BW613" s="251"/>
      <c r="BX613" s="255"/>
      <c r="BY613" s="255"/>
      <c r="BZ613" s="255"/>
      <c r="CA613" s="255"/>
      <c r="CB613" s="255"/>
      <c r="CC613" s="255"/>
      <c r="CD613" s="255"/>
      <c r="CE613" s="255"/>
      <c r="CF613" s="255"/>
      <c r="CG613" s="255"/>
      <c r="CH613" s="255"/>
      <c r="CI613" s="255"/>
      <c r="CJ613" s="255"/>
      <c r="CK613" s="255"/>
    </row>
    <row r="614" spans="1:89" ht="16" customHeight="1">
      <c r="A614" s="255">
        <f>'5.Inequality - Gini coefficient'!A121</f>
        <v>20</v>
      </c>
      <c r="B614"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614" s="251"/>
      <c r="D614" s="251"/>
      <c r="E614" s="251"/>
      <c r="F614" s="251"/>
      <c r="G614" s="251"/>
      <c r="H614" s="704"/>
      <c r="I614" s="704"/>
      <c r="J614" s="704"/>
      <c r="K614" s="251"/>
      <c r="L614" s="251"/>
      <c r="M614" s="251"/>
      <c r="N614" s="251"/>
      <c r="O614" s="251"/>
      <c r="P614" s="251"/>
      <c r="Q614" s="251"/>
      <c r="R614" s="251"/>
      <c r="S614" s="251"/>
      <c r="T614" s="251"/>
      <c r="U614" s="251"/>
      <c r="V614" s="251"/>
      <c r="W614" s="251"/>
      <c r="X614" s="251"/>
      <c r="Y614" s="251"/>
      <c r="Z614" s="251"/>
      <c r="AA614" s="251"/>
      <c r="AB614" s="251"/>
      <c r="AC614" s="251"/>
      <c r="AD614" s="251"/>
      <c r="AE614" s="251"/>
      <c r="AF614" s="251"/>
      <c r="AG614" s="251"/>
      <c r="AH614" s="251"/>
      <c r="AI614" s="251"/>
      <c r="AJ614" s="492"/>
      <c r="AK614" s="251"/>
      <c r="AL614" s="251"/>
      <c r="AM614" s="251"/>
      <c r="AN614" s="251"/>
      <c r="AO614" s="251"/>
      <c r="AP614" s="251"/>
      <c r="AQ614" s="251"/>
      <c r="AR614" s="251"/>
      <c r="AS614" s="251"/>
      <c r="AT614" s="251"/>
      <c r="AU614" s="251"/>
      <c r="AV614" s="460"/>
      <c r="AW614" s="460"/>
      <c r="AX614" s="460"/>
      <c r="AY614" s="460"/>
      <c r="AZ614" s="460"/>
      <c r="BA614" s="460"/>
      <c r="BB614" s="251"/>
      <c r="BC614" s="251"/>
      <c r="BD614" s="251"/>
      <c r="BE614" s="251"/>
      <c r="BF614" s="251"/>
      <c r="BG614" s="251"/>
      <c r="BH614" s="251"/>
      <c r="BI614" s="251"/>
      <c r="BJ614" s="251"/>
      <c r="BK614" s="251"/>
      <c r="BL614" s="251"/>
      <c r="BM614" s="251"/>
      <c r="BN614" s="251"/>
      <c r="BO614" s="251"/>
      <c r="BP614" s="251"/>
      <c r="BQ614" s="251"/>
      <c r="BR614" s="251"/>
      <c r="BS614" s="461"/>
      <c r="BT614" s="462"/>
      <c r="BU614" s="462"/>
      <c r="BV614" s="462"/>
      <c r="BW614" s="251"/>
      <c r="BX614" s="255"/>
      <c r="BY614" s="255"/>
      <c r="BZ614" s="255"/>
      <c r="CA614" s="255"/>
      <c r="CB614" s="255"/>
      <c r="CC614" s="255"/>
      <c r="CD614" s="255"/>
      <c r="CE614" s="255"/>
      <c r="CF614" s="255"/>
      <c r="CG614" s="255"/>
      <c r="CH614" s="255"/>
      <c r="CI614" s="255"/>
      <c r="CJ614" s="255"/>
      <c r="CK614" s="255"/>
    </row>
    <row r="615" spans="1:89" ht="16" customHeight="1">
      <c r="A615" s="255">
        <f>'5.Inequality - Gini coefficient'!A122</f>
        <v>21</v>
      </c>
      <c r="B615" s="255" t="str">
        <f>'5.Inequality - Gini coefficient'!B122</f>
        <v>*,** Guinea (2012): n.a.</v>
      </c>
      <c r="C615" s="251"/>
      <c r="D615" s="251"/>
      <c r="E615" s="251"/>
      <c r="F615" s="251"/>
      <c r="G615" s="251"/>
      <c r="H615" s="704"/>
      <c r="I615" s="704"/>
      <c r="J615" s="704"/>
      <c r="K615" s="251"/>
      <c r="L615" s="251"/>
      <c r="M615" s="251"/>
      <c r="N615" s="251"/>
      <c r="O615" s="251"/>
      <c r="P615" s="251"/>
      <c r="Q615" s="251"/>
      <c r="R615" s="251"/>
      <c r="S615" s="251"/>
      <c r="T615" s="251"/>
      <c r="U615" s="251"/>
      <c r="V615" s="251"/>
      <c r="W615" s="251"/>
      <c r="X615" s="251"/>
      <c r="Y615" s="251"/>
      <c r="Z615" s="251"/>
      <c r="AA615" s="251"/>
      <c r="AB615" s="251"/>
      <c r="AC615" s="251"/>
      <c r="AD615" s="251"/>
      <c r="AE615" s="251"/>
      <c r="AF615" s="251"/>
      <c r="AG615" s="251"/>
      <c r="AH615" s="251"/>
      <c r="AI615" s="251"/>
      <c r="AJ615" s="492"/>
      <c r="AK615" s="251"/>
      <c r="AL615" s="251"/>
      <c r="AM615" s="251"/>
      <c r="AN615" s="251"/>
      <c r="AO615" s="251"/>
      <c r="AP615" s="251"/>
      <c r="AQ615" s="251"/>
      <c r="AR615" s="251"/>
      <c r="AS615" s="251"/>
      <c r="AT615" s="251"/>
      <c r="AU615" s="251"/>
      <c r="AV615" s="460"/>
      <c r="AW615" s="460"/>
      <c r="AX615" s="460"/>
      <c r="AY615" s="460"/>
      <c r="AZ615" s="460"/>
      <c r="BA615" s="460"/>
      <c r="BB615" s="251"/>
      <c r="BC615" s="251"/>
      <c r="BD615" s="251"/>
      <c r="BE615" s="251"/>
      <c r="BF615" s="251"/>
      <c r="BG615" s="251"/>
      <c r="BH615" s="251"/>
      <c r="BI615" s="251"/>
      <c r="BJ615" s="251"/>
      <c r="BK615" s="251"/>
      <c r="BL615" s="251"/>
      <c r="BM615" s="251"/>
      <c r="BN615" s="251"/>
      <c r="BO615" s="251"/>
      <c r="BP615" s="251"/>
      <c r="BQ615" s="251"/>
      <c r="BR615" s="251"/>
      <c r="BS615" s="461"/>
      <c r="BT615" s="462"/>
      <c r="BU615" s="462"/>
      <c r="BV615" s="462"/>
      <c r="BW615" s="251"/>
      <c r="BX615" s="255"/>
      <c r="BY615" s="255"/>
      <c r="BZ615" s="255"/>
      <c r="CA615" s="255"/>
      <c r="CB615" s="255"/>
      <c r="CC615" s="255"/>
      <c r="CD615" s="255"/>
      <c r="CE615" s="255"/>
      <c r="CF615" s="255"/>
      <c r="CG615" s="255"/>
      <c r="CH615" s="255"/>
      <c r="CI615" s="255"/>
      <c r="CJ615" s="255"/>
      <c r="CK615" s="255"/>
    </row>
    <row r="616" spans="1:89" ht="16" customHeight="1">
      <c r="A616" s="255">
        <f>'5.Inequality - Gini coefficient'!A123</f>
        <v>22</v>
      </c>
      <c r="B616"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616" s="251"/>
      <c r="D616" s="251"/>
      <c r="E616" s="251"/>
      <c r="F616" s="251"/>
      <c r="G616" s="251"/>
      <c r="H616" s="704"/>
      <c r="I616" s="704"/>
      <c r="J616" s="704"/>
      <c r="K616" s="251"/>
      <c r="L616" s="251"/>
      <c r="M616" s="251"/>
      <c r="N616" s="251"/>
      <c r="O616" s="251"/>
      <c r="P616" s="251"/>
      <c r="Q616" s="251"/>
      <c r="R616" s="251"/>
      <c r="S616" s="251"/>
      <c r="T616" s="251"/>
      <c r="U616" s="251"/>
      <c r="V616" s="251"/>
      <c r="W616" s="251"/>
      <c r="X616" s="251"/>
      <c r="Y616" s="251"/>
      <c r="Z616" s="251"/>
      <c r="AA616" s="251"/>
      <c r="AB616" s="251"/>
      <c r="AC616" s="251"/>
      <c r="AD616" s="251"/>
      <c r="AE616" s="251"/>
      <c r="AF616" s="251"/>
      <c r="AG616" s="251"/>
      <c r="AH616" s="251"/>
      <c r="AI616" s="251"/>
      <c r="AJ616" s="492"/>
      <c r="AK616" s="251"/>
      <c r="AL616" s="251"/>
      <c r="AM616" s="251"/>
      <c r="AN616" s="251"/>
      <c r="AO616" s="251"/>
      <c r="AP616" s="251"/>
      <c r="AQ616" s="251"/>
      <c r="AR616" s="251"/>
      <c r="AS616" s="251"/>
      <c r="AT616" s="251"/>
      <c r="AU616" s="251"/>
      <c r="AV616" s="460"/>
      <c r="AW616" s="460"/>
      <c r="AX616" s="460"/>
      <c r="AY616" s="460"/>
      <c r="AZ616" s="460"/>
      <c r="BA616" s="460"/>
      <c r="BB616" s="251"/>
      <c r="BC616" s="251"/>
      <c r="BD616" s="251"/>
      <c r="BE616" s="251"/>
      <c r="BF616" s="251"/>
      <c r="BG616" s="251"/>
      <c r="BH616" s="251"/>
      <c r="BI616" s="251"/>
      <c r="BJ616" s="251"/>
      <c r="BK616" s="251"/>
      <c r="BL616" s="251"/>
      <c r="BM616" s="251"/>
      <c r="BN616" s="251"/>
      <c r="BO616" s="251"/>
      <c r="BP616" s="251"/>
      <c r="BQ616" s="251"/>
      <c r="BR616" s="251"/>
      <c r="BS616" s="461"/>
      <c r="BT616" s="462"/>
      <c r="BU616" s="462"/>
      <c r="BV616" s="462"/>
      <c r="BW616" s="251"/>
      <c r="BX616" s="255"/>
      <c r="BY616" s="255"/>
      <c r="BZ616" s="255"/>
      <c r="CA616" s="255"/>
      <c r="CB616" s="255"/>
      <c r="CC616" s="255"/>
      <c r="CD616" s="255"/>
      <c r="CE616" s="255"/>
      <c r="CF616" s="255"/>
      <c r="CG616" s="255"/>
      <c r="CH616" s="255"/>
      <c r="CI616" s="255"/>
      <c r="CJ616" s="255"/>
      <c r="CK616" s="255"/>
    </row>
    <row r="617" spans="1:89" ht="16" customHeight="1">
      <c r="A617" s="255">
        <f>'5.Inequality - Gini coefficient'!A124</f>
        <v>23</v>
      </c>
      <c r="B617" s="255" t="str">
        <f>'5.Inequality - Gini coefficient'!B124</f>
        <v>Indonesia (2012): Afkar, Rythia, Jon Jellema, and Matthew Wai-Poi. 2015. “CEQ Master Workbook: Indonesia (2012),” CEQ Data Center on Fiscal Redistribution (CEQ Institute, Tulane University and the World Bank). August 5, 2015.</v>
      </c>
      <c r="C617" s="251"/>
      <c r="D617" s="251"/>
      <c r="E617" s="251"/>
      <c r="F617" s="251"/>
      <c r="G617" s="251"/>
      <c r="H617" s="704"/>
      <c r="I617" s="704"/>
      <c r="J617" s="704"/>
      <c r="K617" s="251"/>
      <c r="L617" s="251"/>
      <c r="M617" s="251"/>
      <c r="N617" s="251"/>
      <c r="O617" s="251"/>
      <c r="P617" s="251"/>
      <c r="Q617" s="251"/>
      <c r="R617" s="251"/>
      <c r="S617" s="251"/>
      <c r="T617" s="251"/>
      <c r="U617" s="251"/>
      <c r="V617" s="251"/>
      <c r="W617" s="251"/>
      <c r="X617" s="251"/>
      <c r="Y617" s="251"/>
      <c r="Z617" s="251"/>
      <c r="AA617" s="251"/>
      <c r="AB617" s="251"/>
      <c r="AC617" s="251"/>
      <c r="AD617" s="251"/>
      <c r="AE617" s="251"/>
      <c r="AF617" s="251"/>
      <c r="AG617" s="251"/>
      <c r="AH617" s="251"/>
      <c r="AI617" s="251"/>
      <c r="AJ617" s="492"/>
      <c r="AK617" s="251"/>
      <c r="AL617" s="251"/>
      <c r="AM617" s="251"/>
      <c r="AN617" s="251"/>
      <c r="AO617" s="251"/>
      <c r="AP617" s="251"/>
      <c r="AQ617" s="251"/>
      <c r="AR617" s="251"/>
      <c r="AS617" s="251"/>
      <c r="AT617" s="251"/>
      <c r="AU617" s="251"/>
      <c r="AV617" s="460"/>
      <c r="AW617" s="460"/>
      <c r="AX617" s="460"/>
      <c r="AY617" s="460"/>
      <c r="AZ617" s="460"/>
      <c r="BA617" s="460"/>
      <c r="BB617" s="251"/>
      <c r="BC617" s="251"/>
      <c r="BD617" s="251"/>
      <c r="BE617" s="251"/>
      <c r="BF617" s="251"/>
      <c r="BG617" s="251"/>
      <c r="BH617" s="251"/>
      <c r="BI617" s="251"/>
      <c r="BJ617" s="251"/>
      <c r="BK617" s="251"/>
      <c r="BL617" s="251"/>
      <c r="BM617" s="251"/>
      <c r="BN617" s="251"/>
      <c r="BO617" s="251"/>
      <c r="BP617" s="251"/>
      <c r="BQ617" s="251"/>
      <c r="BR617" s="251"/>
      <c r="BS617" s="251"/>
      <c r="BT617" s="251"/>
      <c r="BU617" s="251"/>
      <c r="BV617" s="251"/>
      <c r="BW617" s="251"/>
      <c r="BX617" s="269"/>
      <c r="BY617" s="269"/>
      <c r="BZ617" s="269"/>
      <c r="CA617" s="269"/>
      <c r="CB617" s="269"/>
      <c r="CC617" s="269"/>
      <c r="CD617" s="269"/>
      <c r="CE617" s="269"/>
      <c r="CF617" s="269"/>
      <c r="CG617" s="269"/>
      <c r="CH617" s="269"/>
      <c r="CI617" s="255"/>
      <c r="CJ617" s="255"/>
      <c r="CK617" s="255"/>
    </row>
    <row r="618" spans="1:89" ht="16" customHeight="1">
      <c r="A618" s="255">
        <f>'5.Inequality - Gini coefficient'!A125</f>
        <v>24</v>
      </c>
      <c r="B618" s="255" t="str">
        <f>'5.Inequality - Gini coefficient'!B125</f>
        <v>Iran (2011): Enami, Ali, Nora Lustig and Alireza Taqdiri. 2017. “CEQ Master Workbook: Iran (2011-2012),” CEQ Data Center on Fiscal Redistribution (CEQ Institute, Tulane University and Economic Research Forum). May 5, 2017.</v>
      </c>
      <c r="C618" s="251"/>
      <c r="D618" s="251"/>
      <c r="E618" s="251"/>
      <c r="F618" s="251"/>
      <c r="G618" s="251"/>
      <c r="H618" s="704"/>
      <c r="I618" s="704"/>
      <c r="J618" s="704"/>
      <c r="K618" s="251"/>
      <c r="L618" s="251"/>
      <c r="M618" s="251"/>
      <c r="N618" s="251"/>
      <c r="O618" s="251"/>
      <c r="P618" s="251"/>
      <c r="Q618" s="251"/>
      <c r="R618" s="251"/>
      <c r="S618" s="251"/>
      <c r="T618" s="251"/>
      <c r="U618" s="251"/>
      <c r="V618" s="251"/>
      <c r="W618" s="251"/>
      <c r="X618" s="251"/>
      <c r="Y618" s="251"/>
      <c r="Z618" s="251"/>
      <c r="AA618" s="251"/>
      <c r="AB618" s="251"/>
      <c r="AC618" s="251"/>
      <c r="AD618" s="251"/>
      <c r="AE618" s="251"/>
      <c r="AF618" s="251"/>
      <c r="AG618" s="251"/>
      <c r="AH618" s="251"/>
      <c r="AI618" s="251"/>
      <c r="AJ618" s="492"/>
      <c r="AK618" s="251"/>
      <c r="AL618" s="251"/>
      <c r="AM618" s="251"/>
      <c r="AN618" s="251"/>
      <c r="AO618" s="251"/>
      <c r="AP618" s="251"/>
      <c r="AQ618" s="251"/>
      <c r="AR618" s="251"/>
      <c r="AS618" s="251"/>
      <c r="AT618" s="251"/>
      <c r="AU618" s="251"/>
      <c r="AV618" s="460"/>
      <c r="AW618" s="460"/>
      <c r="AX618" s="460"/>
      <c r="AY618" s="460"/>
      <c r="AZ618" s="460"/>
      <c r="BA618" s="460"/>
      <c r="BB618" s="251"/>
      <c r="BC618" s="251"/>
      <c r="BD618" s="251"/>
      <c r="BE618" s="251"/>
      <c r="BF618" s="251"/>
      <c r="BG618" s="251"/>
      <c r="BH618" s="251"/>
      <c r="BI618" s="251"/>
      <c r="BJ618" s="251"/>
      <c r="BK618" s="251"/>
      <c r="BL618" s="251"/>
      <c r="BM618" s="251"/>
      <c r="BN618" s="251"/>
      <c r="BO618" s="251"/>
      <c r="BP618" s="251"/>
      <c r="BQ618" s="251"/>
      <c r="BR618" s="251"/>
      <c r="BS618" s="461"/>
      <c r="BT618" s="462"/>
      <c r="BU618" s="462"/>
      <c r="BV618" s="462"/>
      <c r="BW618" s="251"/>
      <c r="BX618" s="255"/>
      <c r="BY618" s="255"/>
      <c r="BZ618" s="255"/>
      <c r="CA618" s="255"/>
      <c r="CB618" s="255"/>
      <c r="CC618" s="255"/>
      <c r="CD618" s="255"/>
      <c r="CE618" s="255"/>
      <c r="CF618" s="255"/>
      <c r="CG618" s="255"/>
      <c r="CH618" s="255"/>
      <c r="CI618" s="255"/>
      <c r="CJ618" s="255"/>
      <c r="CK618" s="255"/>
    </row>
    <row r="619" spans="1:89" ht="16" customHeight="1">
      <c r="A619" s="255">
        <f>'5.Inequality - Gini coefficient'!A126</f>
        <v>25</v>
      </c>
      <c r="B619"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619" s="269"/>
      <c r="D619" s="269"/>
      <c r="E619" s="269"/>
      <c r="F619" s="269"/>
      <c r="G619" s="269"/>
      <c r="H619" s="704"/>
      <c r="I619" s="704"/>
      <c r="J619" s="704"/>
      <c r="K619" s="269"/>
      <c r="L619" s="269"/>
      <c r="M619" s="269"/>
      <c r="N619" s="269"/>
      <c r="O619" s="269"/>
      <c r="P619" s="269"/>
      <c r="Q619" s="269"/>
      <c r="R619" s="269"/>
      <c r="S619" s="269"/>
      <c r="T619" s="269"/>
      <c r="U619" s="269"/>
      <c r="V619" s="251"/>
      <c r="W619" s="251"/>
      <c r="X619" s="251"/>
      <c r="Y619" s="251"/>
      <c r="Z619" s="251"/>
      <c r="AA619" s="251"/>
      <c r="AB619" s="251"/>
      <c r="AC619" s="251"/>
      <c r="AD619" s="251"/>
      <c r="AE619" s="251"/>
      <c r="AF619" s="251"/>
      <c r="AG619" s="251"/>
      <c r="AH619" s="251"/>
      <c r="AI619" s="251"/>
      <c r="AJ619" s="492"/>
      <c r="AK619" s="251"/>
      <c r="AL619" s="251"/>
      <c r="AM619" s="251"/>
      <c r="AN619" s="251"/>
      <c r="AO619" s="251"/>
      <c r="AP619" s="251"/>
      <c r="AQ619" s="251"/>
      <c r="AR619" s="251"/>
      <c r="AS619" s="251"/>
      <c r="AT619" s="251"/>
      <c r="AU619" s="251"/>
      <c r="AV619" s="460"/>
      <c r="AW619" s="460"/>
      <c r="AX619" s="460"/>
      <c r="AY619" s="460"/>
      <c r="AZ619" s="460"/>
      <c r="BA619" s="460"/>
      <c r="BB619" s="251"/>
      <c r="BC619" s="251"/>
      <c r="BD619" s="251"/>
      <c r="BE619" s="251"/>
      <c r="BF619" s="251"/>
      <c r="BG619" s="251"/>
      <c r="BH619" s="251"/>
      <c r="BI619" s="251"/>
      <c r="BJ619" s="251"/>
      <c r="BK619" s="251"/>
      <c r="BL619" s="251"/>
      <c r="BM619" s="251"/>
      <c r="BN619" s="251"/>
      <c r="BO619" s="251"/>
      <c r="BP619" s="251"/>
      <c r="BQ619" s="251"/>
      <c r="BR619" s="251"/>
      <c r="BS619" s="461"/>
      <c r="BT619" s="462"/>
      <c r="BU619" s="462"/>
      <c r="BV619" s="462"/>
      <c r="BW619" s="251"/>
      <c r="BX619" s="255"/>
      <c r="BY619" s="255"/>
      <c r="BZ619" s="255"/>
      <c r="CA619" s="255"/>
      <c r="CB619" s="255"/>
      <c r="CC619" s="255"/>
      <c r="CD619" s="255"/>
      <c r="CE619" s="255"/>
      <c r="CF619" s="255"/>
      <c r="CG619" s="255"/>
      <c r="CH619" s="255"/>
      <c r="CI619" s="255"/>
      <c r="CJ619" s="255"/>
      <c r="CK619" s="255"/>
    </row>
    <row r="620" spans="1:89" ht="16" customHeight="1">
      <c r="A620" s="255">
        <f>'5.Inequality - Gini coefficient'!A127</f>
        <v>26</v>
      </c>
      <c r="B620" s="255" t="str">
        <f>'5.Inequality - Gini coefficient'!B127</f>
        <v>*,** Kenya (2015): n.a.</v>
      </c>
      <c r="C620" s="251"/>
      <c r="D620" s="251"/>
      <c r="E620" s="251"/>
      <c r="F620" s="251"/>
      <c r="G620" s="251"/>
      <c r="H620" s="704"/>
      <c r="I620" s="704"/>
      <c r="J620" s="704"/>
      <c r="K620" s="251"/>
      <c r="L620" s="251"/>
      <c r="M620" s="251"/>
      <c r="N620" s="251"/>
      <c r="O620" s="251"/>
      <c r="P620" s="251"/>
      <c r="Q620" s="251"/>
      <c r="R620" s="251"/>
      <c r="S620" s="251"/>
      <c r="T620" s="251"/>
      <c r="U620" s="251"/>
      <c r="V620" s="251"/>
      <c r="W620" s="251"/>
      <c r="X620" s="251"/>
      <c r="Y620" s="251"/>
      <c r="Z620" s="251"/>
      <c r="AA620" s="251"/>
      <c r="AB620" s="251"/>
      <c r="AC620" s="251"/>
      <c r="AD620" s="251"/>
      <c r="AE620" s="251"/>
      <c r="AF620" s="251"/>
      <c r="AG620" s="251"/>
      <c r="AH620" s="251"/>
      <c r="AI620" s="251"/>
      <c r="AJ620" s="492"/>
      <c r="AK620" s="251"/>
      <c r="AL620" s="251"/>
      <c r="AM620" s="251"/>
      <c r="AN620" s="251"/>
      <c r="AO620" s="251"/>
      <c r="AP620" s="251"/>
      <c r="AQ620" s="251"/>
      <c r="AR620" s="251"/>
      <c r="AS620" s="251"/>
      <c r="AT620" s="251"/>
      <c r="AU620" s="251"/>
      <c r="AV620" s="460"/>
      <c r="AW620" s="460"/>
      <c r="AX620" s="460"/>
      <c r="AY620" s="460"/>
      <c r="AZ620" s="460"/>
      <c r="BA620" s="460"/>
      <c r="BB620" s="251"/>
      <c r="BC620" s="251"/>
      <c r="BD620" s="251"/>
      <c r="BE620" s="251"/>
      <c r="BF620" s="251"/>
      <c r="BG620" s="251"/>
      <c r="BH620" s="251"/>
      <c r="BI620" s="251"/>
      <c r="BJ620" s="251"/>
      <c r="BK620" s="251"/>
      <c r="BL620" s="251"/>
      <c r="BM620" s="251"/>
      <c r="BN620" s="251"/>
      <c r="BO620" s="251"/>
      <c r="BP620" s="251"/>
      <c r="BQ620" s="251"/>
      <c r="BR620" s="251"/>
      <c r="BS620" s="251"/>
      <c r="BT620" s="251"/>
      <c r="BU620" s="251"/>
      <c r="BV620" s="251"/>
      <c r="BW620" s="251"/>
      <c r="BX620" s="269"/>
      <c r="BY620" s="269"/>
      <c r="BZ620" s="269"/>
      <c r="CA620" s="269"/>
      <c r="CB620" s="269"/>
      <c r="CC620" s="269"/>
      <c r="CD620" s="269"/>
      <c r="CE620" s="269"/>
      <c r="CF620" s="269"/>
      <c r="CG620" s="269"/>
      <c r="CH620" s="269"/>
      <c r="CI620" s="255"/>
      <c r="CJ620" s="255"/>
      <c r="CK620" s="255"/>
    </row>
    <row r="621" spans="1:89" ht="16" customHeight="1">
      <c r="A621" s="255">
        <f>'5.Inequality - Gini coefficient'!A128</f>
        <v>27</v>
      </c>
      <c r="B621" s="255" t="str">
        <f>'5.Inequality - Gini coefficient'!B128</f>
        <v>*,** Mali (2014): n.a.</v>
      </c>
      <c r="C621" s="251"/>
      <c r="D621" s="251"/>
      <c r="E621" s="251"/>
      <c r="F621" s="251"/>
      <c r="G621" s="251"/>
      <c r="H621" s="704"/>
      <c r="I621" s="704"/>
      <c r="J621" s="704"/>
      <c r="K621" s="251"/>
      <c r="L621" s="251"/>
      <c r="M621" s="251"/>
      <c r="N621" s="251"/>
      <c r="O621" s="251"/>
      <c r="P621" s="251"/>
      <c r="Q621" s="251"/>
      <c r="R621" s="251"/>
      <c r="S621" s="251"/>
      <c r="T621" s="251"/>
      <c r="U621" s="251"/>
      <c r="V621" s="251"/>
      <c r="W621" s="251"/>
      <c r="X621" s="251"/>
      <c r="Y621" s="251"/>
      <c r="Z621" s="251"/>
      <c r="AA621" s="251"/>
      <c r="AB621" s="251"/>
      <c r="AC621" s="251"/>
      <c r="AD621" s="251"/>
      <c r="AE621" s="251"/>
      <c r="AF621" s="251"/>
      <c r="AG621" s="251"/>
      <c r="AH621" s="251"/>
      <c r="AI621" s="251"/>
      <c r="AJ621" s="492"/>
      <c r="AK621" s="251"/>
      <c r="AL621" s="251"/>
      <c r="AM621" s="251"/>
      <c r="AN621" s="251"/>
      <c r="AO621" s="251"/>
      <c r="AP621" s="251"/>
      <c r="AQ621" s="251"/>
      <c r="AR621" s="251"/>
      <c r="AS621" s="251"/>
      <c r="AT621" s="251"/>
      <c r="AU621" s="251"/>
      <c r="AV621" s="460"/>
      <c r="AW621" s="460"/>
      <c r="AX621" s="460"/>
      <c r="AY621" s="460"/>
      <c r="AZ621" s="460"/>
      <c r="BA621" s="460"/>
      <c r="BB621" s="251"/>
      <c r="BC621" s="251"/>
      <c r="BD621" s="251"/>
      <c r="BE621" s="251"/>
      <c r="BF621" s="251"/>
      <c r="BG621" s="251"/>
      <c r="BH621" s="251"/>
      <c r="BI621" s="251"/>
      <c r="BJ621" s="251"/>
      <c r="BK621" s="251"/>
      <c r="BL621" s="251"/>
      <c r="BM621" s="251"/>
      <c r="BN621" s="251"/>
      <c r="BO621" s="251"/>
      <c r="BP621" s="251"/>
      <c r="BQ621" s="251"/>
      <c r="BR621" s="251"/>
      <c r="BS621" s="251"/>
      <c r="BT621" s="251"/>
      <c r="BU621" s="251"/>
      <c r="BV621" s="251"/>
      <c r="BW621" s="251"/>
      <c r="BX621" s="269"/>
      <c r="BY621" s="269"/>
      <c r="BZ621" s="269"/>
      <c r="CA621" s="269"/>
      <c r="CB621" s="269"/>
      <c r="CC621" s="269"/>
      <c r="CD621" s="269"/>
      <c r="CE621" s="269"/>
      <c r="CF621" s="269"/>
      <c r="CG621" s="269"/>
      <c r="CH621" s="269"/>
      <c r="CI621" s="255"/>
      <c r="CJ621" s="255"/>
      <c r="CK621" s="255"/>
    </row>
    <row r="622" spans="1:89" ht="16" customHeight="1">
      <c r="A622" s="255">
        <f>'5.Inequality - Gini coefficient'!A129</f>
        <v>28</v>
      </c>
      <c r="B622" s="255" t="str">
        <f>'5.Inequality - Gini coefficient'!B129</f>
        <v>Mexico (2010): Scott, John. 2013. “CEQ Master Workbook: Mexico (2010),” CEQ Data Center on Fiscal Redistribution (CEQ Institute, Tulane University). September 2, 2013.</v>
      </c>
      <c r="C622" s="269"/>
      <c r="D622" s="269"/>
      <c r="E622" s="269"/>
      <c r="F622" s="269"/>
      <c r="G622" s="269"/>
      <c r="H622" s="704"/>
      <c r="I622" s="704"/>
      <c r="J622" s="704"/>
      <c r="K622" s="269"/>
      <c r="L622" s="269"/>
      <c r="M622" s="269"/>
      <c r="N622" s="269"/>
      <c r="O622" s="269"/>
      <c r="P622" s="269"/>
      <c r="Q622" s="269"/>
      <c r="R622" s="269"/>
      <c r="S622" s="269"/>
      <c r="T622" s="269"/>
      <c r="U622" s="269"/>
      <c r="V622" s="251"/>
      <c r="W622" s="251"/>
      <c r="X622" s="251"/>
      <c r="Y622" s="251"/>
      <c r="Z622" s="251"/>
      <c r="AA622" s="251"/>
      <c r="AB622" s="251"/>
      <c r="AC622" s="251"/>
      <c r="AD622" s="251"/>
      <c r="AE622" s="251"/>
      <c r="AF622" s="251"/>
      <c r="AG622" s="251"/>
      <c r="AH622" s="251"/>
      <c r="AI622" s="251"/>
      <c r="AJ622" s="492"/>
      <c r="AK622" s="251"/>
      <c r="AL622" s="251"/>
      <c r="AM622" s="251"/>
      <c r="AN622" s="251"/>
      <c r="AO622" s="251"/>
      <c r="AP622" s="251"/>
      <c r="AQ622" s="251"/>
      <c r="AR622" s="251"/>
      <c r="AS622" s="251"/>
      <c r="AT622" s="251"/>
      <c r="AU622" s="251"/>
      <c r="AV622" s="460"/>
      <c r="AW622" s="460"/>
      <c r="AX622" s="460"/>
      <c r="AY622" s="460"/>
      <c r="AZ622" s="460"/>
      <c r="BA622" s="460"/>
      <c r="BB622" s="251"/>
      <c r="BC622" s="251"/>
      <c r="BD622" s="251"/>
      <c r="BE622" s="251"/>
      <c r="BF622" s="251"/>
      <c r="BG622" s="251"/>
      <c r="BH622" s="251"/>
      <c r="BI622" s="251"/>
      <c r="BJ622" s="251"/>
      <c r="BK622" s="251"/>
      <c r="BL622" s="251"/>
      <c r="BM622" s="251"/>
      <c r="BN622" s="251"/>
      <c r="BO622" s="251"/>
      <c r="BP622" s="251"/>
      <c r="BQ622" s="251"/>
      <c r="BR622" s="251"/>
      <c r="BS622" s="461"/>
      <c r="BT622" s="462"/>
      <c r="BU622" s="462"/>
      <c r="BV622" s="462"/>
      <c r="BW622" s="251"/>
      <c r="BX622" s="255"/>
      <c r="BY622" s="255"/>
      <c r="BZ622" s="255"/>
      <c r="CA622" s="255"/>
      <c r="CB622" s="255"/>
      <c r="CC622" s="255"/>
      <c r="CD622" s="255"/>
      <c r="CE622" s="255"/>
      <c r="CF622" s="255"/>
      <c r="CG622" s="255"/>
      <c r="CH622" s="255"/>
      <c r="CI622" s="255"/>
      <c r="CJ622" s="255"/>
      <c r="CK622" s="255"/>
    </row>
    <row r="623" spans="1:89" ht="16" customHeight="1">
      <c r="A623" s="255">
        <f>'5.Inequality - Gini coefficient'!A130</f>
        <v>0</v>
      </c>
      <c r="B623" s="255" t="str">
        <f>'5.Inequality - Gini coefficient'!B130</f>
        <v>Mexico (2012): Scott, John, Sandra Martinez-Aguilar, Enrique de la Rosa, and Rodrigo Aranda. 2017. “CEQ Master Workbook: Mexico (2012),” CEQ Data Center on Fiscal Redistribution (CEQ Institute, Tulane University). June 15, 2019</v>
      </c>
      <c r="C623" s="269"/>
      <c r="D623" s="269"/>
      <c r="E623" s="269"/>
      <c r="F623" s="269"/>
      <c r="G623" s="269"/>
      <c r="H623" s="704"/>
      <c r="I623" s="704"/>
      <c r="J623" s="704"/>
      <c r="K623" s="269"/>
      <c r="L623" s="269"/>
      <c r="M623" s="269"/>
      <c r="N623" s="269"/>
      <c r="O623" s="269"/>
      <c r="P623" s="269"/>
      <c r="Q623" s="269"/>
      <c r="R623" s="269"/>
      <c r="S623" s="269"/>
      <c r="T623" s="269"/>
      <c r="U623" s="269"/>
      <c r="V623" s="251"/>
      <c r="W623" s="251"/>
      <c r="X623" s="251"/>
      <c r="Y623" s="251"/>
      <c r="Z623" s="251"/>
      <c r="AA623" s="251"/>
      <c r="AB623" s="251"/>
      <c r="AC623" s="251"/>
      <c r="AD623" s="251"/>
      <c r="AE623" s="251"/>
      <c r="AF623" s="251"/>
      <c r="AG623" s="251"/>
      <c r="AH623" s="251"/>
      <c r="AI623" s="251"/>
      <c r="AJ623" s="492"/>
      <c r="AK623" s="251"/>
      <c r="AL623" s="251"/>
      <c r="AM623" s="251"/>
      <c r="AN623" s="251"/>
      <c r="AO623" s="251"/>
      <c r="AP623" s="251"/>
      <c r="AQ623" s="251"/>
      <c r="AR623" s="251"/>
      <c r="AS623" s="251"/>
      <c r="AT623" s="251"/>
      <c r="AU623" s="251"/>
      <c r="AV623" s="460"/>
      <c r="AW623" s="460"/>
      <c r="AX623" s="460"/>
      <c r="AY623" s="460"/>
      <c r="AZ623" s="460"/>
      <c r="BA623" s="460"/>
      <c r="BB623" s="251"/>
      <c r="BC623" s="251"/>
      <c r="BD623" s="251"/>
      <c r="BE623" s="251"/>
      <c r="BF623" s="251"/>
      <c r="BG623" s="251"/>
      <c r="BH623" s="251"/>
      <c r="BI623" s="251"/>
      <c r="BJ623" s="251"/>
      <c r="BK623" s="251"/>
      <c r="BL623" s="251"/>
      <c r="BM623" s="251"/>
      <c r="BN623" s="251"/>
      <c r="BO623" s="251"/>
      <c r="BP623" s="251"/>
      <c r="BQ623" s="251"/>
      <c r="BR623" s="251"/>
      <c r="BS623" s="461"/>
      <c r="BT623" s="462"/>
      <c r="BU623" s="462"/>
      <c r="BV623" s="462"/>
      <c r="BW623" s="251"/>
      <c r="BX623" s="255"/>
      <c r="BY623" s="255"/>
      <c r="BZ623" s="255"/>
      <c r="CA623" s="255"/>
      <c r="CB623" s="255"/>
      <c r="CC623" s="255"/>
      <c r="CD623" s="255"/>
      <c r="CE623" s="255"/>
      <c r="CF623" s="255"/>
      <c r="CG623" s="255"/>
      <c r="CH623" s="255"/>
      <c r="CI623" s="255"/>
      <c r="CJ623" s="255"/>
      <c r="CK623" s="255"/>
    </row>
    <row r="624" spans="1:89" ht="16" customHeight="1">
      <c r="A624" s="255">
        <f>'5.Inequality - Gini coefficient'!A131</f>
        <v>0</v>
      </c>
      <c r="B624" s="255" t="str">
        <f>'5.Inequality - Gini coefficient'!B131</f>
        <v>Mexico (2014): Scott, John, Sandra Martinez-Aguilar, Enrique de la Rosa, and Rodrigo Aranda. 2017. “CEQ Master Workbook: Mexico (2014),” CEQ Data Center on Fiscal Redistribution (CEQ Institute, Tulane University). June 15, 2019.</v>
      </c>
      <c r="C624" s="251"/>
      <c r="D624" s="251"/>
      <c r="E624" s="251"/>
      <c r="F624" s="251"/>
      <c r="G624" s="251"/>
      <c r="H624" s="704"/>
      <c r="I624" s="704"/>
      <c r="J624" s="704"/>
      <c r="K624" s="251"/>
      <c r="L624" s="251"/>
      <c r="M624" s="251"/>
      <c r="N624" s="251"/>
      <c r="O624" s="251"/>
      <c r="P624" s="251"/>
      <c r="Q624" s="251"/>
      <c r="R624" s="251"/>
      <c r="S624" s="251"/>
      <c r="T624" s="251"/>
      <c r="U624" s="251"/>
      <c r="V624" s="251"/>
      <c r="W624" s="251"/>
      <c r="X624" s="251"/>
      <c r="Y624" s="251"/>
      <c r="Z624" s="251"/>
      <c r="AA624" s="251"/>
      <c r="AB624" s="251"/>
      <c r="AC624" s="251"/>
      <c r="AD624" s="251"/>
      <c r="AE624" s="251"/>
      <c r="AF624" s="251"/>
      <c r="AG624" s="251"/>
      <c r="AH624" s="251"/>
      <c r="AI624" s="251"/>
      <c r="AJ624" s="492"/>
      <c r="AK624" s="251"/>
      <c r="AL624" s="251"/>
      <c r="AM624" s="251"/>
      <c r="AN624" s="251"/>
      <c r="AO624" s="251"/>
      <c r="AP624" s="251"/>
      <c r="AQ624" s="251"/>
      <c r="AR624" s="251"/>
      <c r="AS624" s="251"/>
      <c r="AT624" s="251"/>
      <c r="AU624" s="251"/>
      <c r="AV624" s="460"/>
      <c r="AW624" s="460"/>
      <c r="AX624" s="460"/>
      <c r="AY624" s="460"/>
      <c r="AZ624" s="460"/>
      <c r="BA624" s="460"/>
      <c r="BB624" s="251"/>
      <c r="BC624" s="251"/>
      <c r="BD624" s="251"/>
      <c r="BE624" s="251"/>
      <c r="BF624" s="251"/>
      <c r="BG624" s="251"/>
      <c r="BH624" s="251"/>
      <c r="BI624" s="251"/>
      <c r="BJ624" s="251"/>
      <c r="BK624" s="251"/>
      <c r="BL624" s="251"/>
      <c r="BM624" s="251"/>
      <c r="BN624" s="251"/>
      <c r="BO624" s="251"/>
      <c r="BP624" s="251"/>
      <c r="BQ624" s="251"/>
      <c r="BR624" s="251"/>
      <c r="BS624" s="251"/>
      <c r="BT624" s="251"/>
      <c r="BU624" s="251"/>
      <c r="BV624" s="251"/>
      <c r="BW624" s="251"/>
      <c r="BX624" s="269"/>
      <c r="BY624" s="269"/>
      <c r="BZ624" s="269"/>
      <c r="CA624" s="269"/>
      <c r="CB624" s="269"/>
      <c r="CC624" s="269"/>
      <c r="CD624" s="269"/>
      <c r="CE624" s="269"/>
      <c r="CF624" s="269"/>
      <c r="CG624" s="269"/>
      <c r="CH624" s="269"/>
      <c r="CI624" s="255"/>
      <c r="CJ624" s="255"/>
      <c r="CK624" s="255"/>
    </row>
    <row r="625" spans="1:89" ht="16" customHeight="1">
      <c r="A625" s="255">
        <f>'5.Inequality - Gini coefficient'!A132</f>
        <v>29</v>
      </c>
      <c r="B625" s="255" t="str">
        <f>'5.Inequality - Gini coefficient'!B132</f>
        <v>*,** Mongolia (2016): n.a.</v>
      </c>
      <c r="C625" s="251"/>
      <c r="D625" s="251"/>
      <c r="E625" s="251"/>
      <c r="F625" s="251"/>
      <c r="G625" s="251"/>
      <c r="H625" s="704"/>
      <c r="I625" s="704"/>
      <c r="J625" s="704"/>
      <c r="K625" s="251"/>
      <c r="L625" s="251"/>
      <c r="M625" s="251"/>
      <c r="N625" s="251"/>
      <c r="O625" s="251"/>
      <c r="P625" s="251"/>
      <c r="Q625" s="251"/>
      <c r="R625" s="251"/>
      <c r="S625" s="251"/>
      <c r="T625" s="251"/>
      <c r="U625" s="251"/>
      <c r="V625" s="251"/>
      <c r="W625" s="251"/>
      <c r="X625" s="251"/>
      <c r="Y625" s="251"/>
      <c r="Z625" s="251"/>
      <c r="AA625" s="251"/>
      <c r="AB625" s="251"/>
      <c r="AC625" s="251"/>
      <c r="AD625" s="251"/>
      <c r="AE625" s="251"/>
      <c r="AF625" s="251"/>
      <c r="AG625" s="251"/>
      <c r="AH625" s="251"/>
      <c r="AI625" s="251"/>
      <c r="AJ625" s="492"/>
      <c r="AK625" s="251"/>
      <c r="AL625" s="251"/>
      <c r="AM625" s="251"/>
      <c r="AN625" s="251"/>
      <c r="AO625" s="251"/>
      <c r="AP625" s="251"/>
      <c r="AQ625" s="251"/>
      <c r="AR625" s="251"/>
      <c r="AS625" s="251"/>
      <c r="AT625" s="251"/>
      <c r="AU625" s="251"/>
      <c r="AV625" s="460"/>
      <c r="AW625" s="460"/>
      <c r="AX625" s="460"/>
      <c r="AY625" s="460"/>
      <c r="AZ625" s="460"/>
      <c r="BA625" s="460"/>
      <c r="BB625" s="251"/>
      <c r="BC625" s="251"/>
      <c r="BD625" s="251"/>
      <c r="BE625" s="251"/>
      <c r="BF625" s="251"/>
      <c r="BG625" s="251"/>
      <c r="BH625" s="251"/>
      <c r="BI625" s="251"/>
      <c r="BJ625" s="251"/>
      <c r="BK625" s="251"/>
      <c r="BL625" s="251"/>
      <c r="BM625" s="251"/>
      <c r="BN625" s="251"/>
      <c r="BO625" s="251"/>
      <c r="BP625" s="251"/>
      <c r="BQ625" s="251"/>
      <c r="BR625" s="251"/>
      <c r="BS625" s="461"/>
      <c r="BT625" s="462"/>
      <c r="BU625" s="462"/>
      <c r="BV625" s="462"/>
      <c r="BW625" s="251"/>
      <c r="BX625" s="255"/>
      <c r="BY625" s="255"/>
      <c r="BZ625" s="255"/>
      <c r="CA625" s="255"/>
      <c r="CB625" s="255"/>
      <c r="CC625" s="255"/>
      <c r="CD625" s="255"/>
      <c r="CE625" s="255"/>
      <c r="CF625" s="255"/>
      <c r="CG625" s="255"/>
      <c r="CH625" s="255"/>
      <c r="CI625" s="255"/>
      <c r="CJ625" s="255"/>
      <c r="CK625" s="255"/>
    </row>
    <row r="626" spans="1:89" ht="16" customHeight="1">
      <c r="A626" s="255">
        <f>'5.Inequality - Gini coefficient'!A133</f>
        <v>30</v>
      </c>
      <c r="B626" s="255" t="str">
        <f>'5.Inequality - Gini coefficient'!B133</f>
        <v>*,** Namibia (2009): n.a.</v>
      </c>
      <c r="C626" s="251"/>
      <c r="D626" s="251"/>
      <c r="E626" s="251"/>
      <c r="F626" s="251"/>
      <c r="G626" s="251"/>
      <c r="H626" s="704"/>
      <c r="I626" s="704"/>
      <c r="J626" s="704"/>
      <c r="K626" s="251"/>
      <c r="L626" s="251"/>
      <c r="M626" s="251"/>
      <c r="N626" s="251"/>
      <c r="O626" s="251"/>
      <c r="P626" s="251"/>
      <c r="Q626" s="251"/>
      <c r="R626" s="251"/>
      <c r="S626" s="251"/>
      <c r="T626" s="251"/>
      <c r="U626" s="251"/>
      <c r="V626" s="251"/>
      <c r="W626" s="251"/>
      <c r="X626" s="251"/>
      <c r="Y626" s="251"/>
      <c r="Z626" s="251"/>
      <c r="AA626" s="251"/>
      <c r="AB626" s="251"/>
      <c r="AC626" s="251"/>
      <c r="AD626" s="251"/>
      <c r="AE626" s="251"/>
      <c r="AF626" s="251"/>
      <c r="AG626" s="251"/>
      <c r="AH626" s="251"/>
      <c r="AI626" s="251"/>
      <c r="AJ626" s="492"/>
      <c r="AK626" s="251"/>
      <c r="AL626" s="251"/>
      <c r="AM626" s="251"/>
      <c r="AN626" s="251"/>
      <c r="AO626" s="251"/>
      <c r="AP626" s="251"/>
      <c r="AQ626" s="251"/>
      <c r="AR626" s="251"/>
      <c r="AS626" s="251"/>
      <c r="AT626" s="251"/>
      <c r="AU626" s="251"/>
      <c r="AV626" s="460"/>
      <c r="AW626" s="460"/>
      <c r="AX626" s="460"/>
      <c r="AY626" s="460"/>
      <c r="AZ626" s="460"/>
      <c r="BA626" s="460"/>
      <c r="BB626" s="251"/>
      <c r="BC626" s="251"/>
      <c r="BD626" s="251"/>
      <c r="BE626" s="251"/>
      <c r="BF626" s="251"/>
      <c r="BG626" s="251"/>
      <c r="BH626" s="251"/>
      <c r="BI626" s="251"/>
      <c r="BJ626" s="251"/>
      <c r="BK626" s="251"/>
      <c r="BL626" s="251"/>
      <c r="BM626" s="251"/>
      <c r="BN626" s="251"/>
      <c r="BO626" s="251"/>
      <c r="BP626" s="251"/>
      <c r="BQ626" s="251"/>
      <c r="BR626" s="251"/>
      <c r="BS626" s="461"/>
      <c r="BT626" s="462"/>
      <c r="BU626" s="462"/>
      <c r="BV626" s="462"/>
      <c r="BW626" s="251"/>
      <c r="BX626" s="255"/>
      <c r="BY626" s="255"/>
      <c r="BZ626" s="255"/>
      <c r="CA626" s="255"/>
      <c r="CB626" s="255"/>
      <c r="CC626" s="255"/>
      <c r="CD626" s="255"/>
      <c r="CE626" s="255"/>
      <c r="CF626" s="255"/>
      <c r="CG626" s="255"/>
      <c r="CH626" s="255"/>
      <c r="CI626" s="255"/>
      <c r="CJ626" s="255"/>
      <c r="CK626" s="255"/>
    </row>
    <row r="627" spans="1:89" ht="16" customHeight="1">
      <c r="A627" s="255">
        <f>'5.Inequality - Gini coefficient'!A134</f>
        <v>31</v>
      </c>
      <c r="B627"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627" s="251"/>
      <c r="D627" s="251"/>
      <c r="E627" s="251"/>
      <c r="F627" s="251"/>
      <c r="G627" s="251"/>
      <c r="H627" s="704"/>
      <c r="I627" s="704"/>
      <c r="J627" s="704"/>
      <c r="K627" s="251"/>
      <c r="L627" s="251"/>
      <c r="M627" s="251"/>
      <c r="N627" s="251"/>
      <c r="O627" s="251"/>
      <c r="P627" s="251"/>
      <c r="Q627" s="251"/>
      <c r="R627" s="251"/>
      <c r="S627" s="251"/>
      <c r="T627" s="251"/>
      <c r="U627" s="251"/>
      <c r="V627" s="251"/>
      <c r="W627" s="251"/>
      <c r="X627" s="251"/>
      <c r="Y627" s="251"/>
      <c r="Z627" s="251"/>
      <c r="AA627" s="251"/>
      <c r="AB627" s="251"/>
      <c r="AC627" s="251"/>
      <c r="AD627" s="251"/>
      <c r="AE627" s="251"/>
      <c r="AF627" s="251"/>
      <c r="AG627" s="251"/>
      <c r="AH627" s="251"/>
      <c r="AI627" s="251"/>
      <c r="AJ627" s="492"/>
      <c r="AK627" s="251"/>
      <c r="AL627" s="251"/>
      <c r="AM627" s="251"/>
      <c r="AN627" s="251"/>
      <c r="AO627" s="251"/>
      <c r="AP627" s="251"/>
      <c r="AQ627" s="251"/>
      <c r="AR627" s="251"/>
      <c r="AS627" s="251"/>
      <c r="AT627" s="251"/>
      <c r="AU627" s="251"/>
      <c r="AV627" s="460"/>
      <c r="AW627" s="460"/>
      <c r="AX627" s="460"/>
      <c r="AY627" s="460"/>
      <c r="AZ627" s="460"/>
      <c r="BA627" s="460"/>
      <c r="BB627" s="251"/>
      <c r="BC627" s="251"/>
      <c r="BD627" s="251"/>
      <c r="BE627" s="251"/>
      <c r="BF627" s="251"/>
      <c r="BG627" s="251"/>
      <c r="BH627" s="251"/>
      <c r="BI627" s="251"/>
      <c r="BJ627" s="251"/>
      <c r="BK627" s="251"/>
      <c r="BL627" s="251"/>
      <c r="BM627" s="251"/>
      <c r="BN627" s="251"/>
      <c r="BO627" s="251"/>
      <c r="BP627" s="251"/>
      <c r="BQ627" s="251"/>
      <c r="BR627" s="251"/>
      <c r="BS627" s="461"/>
      <c r="BT627" s="462"/>
      <c r="BU627" s="462"/>
      <c r="BV627" s="462"/>
      <c r="BW627" s="251"/>
      <c r="BX627" s="255"/>
      <c r="BY627" s="255"/>
      <c r="BZ627" s="255"/>
      <c r="CA627" s="255"/>
      <c r="CB627" s="255"/>
      <c r="CC627" s="255"/>
      <c r="CD627" s="255"/>
      <c r="CE627" s="255"/>
      <c r="CF627" s="255"/>
      <c r="CG627" s="255"/>
      <c r="CH627" s="255"/>
      <c r="CI627" s="255"/>
      <c r="CJ627" s="255"/>
      <c r="CK627" s="255"/>
    </row>
    <row r="628" spans="1:89" ht="16" customHeight="1">
      <c r="A628" s="255">
        <f>'5.Inequality - Gini coefficient'!A135</f>
        <v>32</v>
      </c>
      <c r="B628" s="255" t="str">
        <f>'5.Inequality - Gini coefficient'!B135</f>
        <v>*,** Niger (2014): n.a.</v>
      </c>
      <c r="C628" s="251"/>
      <c r="D628" s="251"/>
      <c r="E628" s="251"/>
      <c r="F628" s="251"/>
      <c r="G628" s="251"/>
      <c r="H628" s="704"/>
      <c r="I628" s="704"/>
      <c r="J628" s="704"/>
      <c r="K628" s="251"/>
      <c r="L628" s="251"/>
      <c r="M628" s="251"/>
      <c r="N628" s="251"/>
      <c r="O628" s="251"/>
      <c r="P628" s="251"/>
      <c r="Q628" s="251"/>
      <c r="R628" s="251"/>
      <c r="S628" s="251"/>
      <c r="T628" s="251"/>
      <c r="U628" s="251"/>
      <c r="V628" s="251"/>
      <c r="W628" s="251"/>
      <c r="X628" s="251"/>
      <c r="Y628" s="251"/>
      <c r="Z628" s="251"/>
      <c r="AA628" s="251"/>
      <c r="AB628" s="251"/>
      <c r="AC628" s="251"/>
      <c r="AD628" s="251"/>
      <c r="AE628" s="251"/>
      <c r="AF628" s="251"/>
      <c r="AG628" s="251"/>
      <c r="AH628" s="251"/>
      <c r="AI628" s="251"/>
      <c r="AJ628" s="492"/>
      <c r="AK628" s="251"/>
      <c r="AL628" s="251"/>
      <c r="AM628" s="251"/>
      <c r="AN628" s="251"/>
      <c r="AO628" s="251"/>
      <c r="AP628" s="251"/>
      <c r="AQ628" s="251"/>
      <c r="AR628" s="251"/>
      <c r="AS628" s="251"/>
      <c r="AT628" s="251"/>
      <c r="AU628" s="251"/>
      <c r="AV628" s="460"/>
      <c r="AW628" s="460"/>
      <c r="AX628" s="460"/>
      <c r="AY628" s="460"/>
      <c r="AZ628" s="460"/>
      <c r="BA628" s="460"/>
      <c r="BB628" s="251"/>
      <c r="BC628" s="251"/>
      <c r="BD628" s="251"/>
      <c r="BE628" s="251"/>
      <c r="BF628" s="251"/>
      <c r="BG628" s="251"/>
      <c r="BH628" s="251"/>
      <c r="BI628" s="251"/>
      <c r="BJ628" s="251"/>
      <c r="BK628" s="251"/>
      <c r="BL628" s="251"/>
      <c r="BM628" s="251"/>
      <c r="BN628" s="251"/>
      <c r="BO628" s="251"/>
      <c r="BP628" s="251"/>
      <c r="BQ628" s="251"/>
      <c r="BR628" s="251"/>
      <c r="BS628" s="461"/>
      <c r="BT628" s="462"/>
      <c r="BU628" s="462"/>
      <c r="BV628" s="462"/>
      <c r="BW628" s="251"/>
      <c r="BX628" s="255"/>
      <c r="BY628" s="255"/>
      <c r="BZ628" s="255"/>
      <c r="CA628" s="255"/>
      <c r="CB628" s="255"/>
      <c r="CC628" s="255"/>
      <c r="CD628" s="255"/>
      <c r="CE628" s="255"/>
      <c r="CF628" s="255"/>
      <c r="CG628" s="255"/>
      <c r="CH628" s="255"/>
      <c r="CI628" s="255"/>
      <c r="CJ628" s="255"/>
      <c r="CK628" s="255"/>
    </row>
    <row r="629" spans="1:89" ht="16" customHeight="1">
      <c r="A629" s="255">
        <f>'5.Inequality - Gini coefficient'!A136</f>
        <v>33</v>
      </c>
      <c r="B629" s="255" t="str">
        <f>'5.Inequality - Gini coefficient'!B136</f>
        <v>Panama (2016): Martinez-Aguilar, Sandra. 2019. “CEQ Master Workbook: Panama (2016),” CEQ Data Center on Fiscal Redistribution (CEQ Institute, Tulane University and the Economic Co-operation and Development). January 16, 2019.</v>
      </c>
      <c r="C629" s="251"/>
      <c r="D629" s="251"/>
      <c r="E629" s="251"/>
      <c r="F629" s="251"/>
      <c r="G629" s="251"/>
      <c r="H629" s="704"/>
      <c r="I629" s="704"/>
      <c r="J629" s="704"/>
      <c r="K629" s="251"/>
      <c r="L629" s="251"/>
      <c r="M629" s="251"/>
      <c r="N629" s="251"/>
      <c r="O629" s="251"/>
      <c r="P629" s="251"/>
      <c r="Q629" s="251"/>
      <c r="R629" s="251"/>
      <c r="S629" s="251"/>
      <c r="T629" s="251"/>
      <c r="U629" s="251"/>
      <c r="V629" s="251"/>
      <c r="W629" s="251"/>
      <c r="X629" s="251"/>
      <c r="Y629" s="251"/>
      <c r="Z629" s="251"/>
      <c r="AA629" s="251"/>
      <c r="AB629" s="251"/>
      <c r="AC629" s="251"/>
      <c r="AD629" s="251"/>
      <c r="AE629" s="251"/>
      <c r="AF629" s="251"/>
      <c r="AG629" s="251"/>
      <c r="AH629" s="251"/>
      <c r="AI629" s="251"/>
      <c r="AJ629" s="492"/>
      <c r="AK629" s="251"/>
      <c r="AL629" s="251"/>
      <c r="AM629" s="251"/>
      <c r="AN629" s="251"/>
      <c r="AO629" s="251"/>
      <c r="AP629" s="251"/>
      <c r="AQ629" s="251"/>
      <c r="AR629" s="251"/>
      <c r="AS629" s="251"/>
      <c r="AT629" s="251"/>
      <c r="AU629" s="251"/>
      <c r="AV629" s="460"/>
      <c r="AW629" s="460"/>
      <c r="AX629" s="460"/>
      <c r="AY629" s="460"/>
      <c r="AZ629" s="460"/>
      <c r="BA629" s="460"/>
      <c r="BB629" s="251"/>
      <c r="BC629" s="251"/>
      <c r="BD629" s="251"/>
      <c r="BE629" s="251"/>
      <c r="BF629" s="251"/>
      <c r="BG629" s="251"/>
      <c r="BH629" s="251"/>
      <c r="BI629" s="251"/>
      <c r="BJ629" s="251"/>
      <c r="BK629" s="251"/>
      <c r="BL629" s="251"/>
      <c r="BM629" s="251"/>
      <c r="BN629" s="251"/>
      <c r="BO629" s="251"/>
      <c r="BP629" s="251"/>
      <c r="BQ629" s="251"/>
      <c r="BR629" s="251"/>
      <c r="BS629" s="251"/>
      <c r="BT629" s="251"/>
      <c r="BU629" s="251"/>
      <c r="BV629" s="251"/>
      <c r="BW629" s="251"/>
      <c r="BX629" s="269"/>
      <c r="BY629" s="269"/>
      <c r="BZ629" s="269"/>
      <c r="CA629" s="269"/>
      <c r="CB629" s="269"/>
      <c r="CC629" s="269"/>
      <c r="CD629" s="269"/>
      <c r="CE629" s="269"/>
      <c r="CF629" s="269"/>
      <c r="CG629" s="269"/>
      <c r="CH629" s="269"/>
      <c r="CI629" s="255"/>
      <c r="CJ629" s="255"/>
      <c r="CK629" s="255"/>
    </row>
    <row r="630" spans="1:89" ht="16" customHeight="1">
      <c r="A630" s="255">
        <f>'5.Inequality - Gini coefficient'!A137</f>
        <v>34</v>
      </c>
      <c r="B630" s="255" t="str">
        <f>'5.Inequality - Gini coefficient'!B137</f>
        <v>Paraguay (2014) : Gimenez, Lea, Maria Ana Lugo, Sandra Martinez-Aguilar, Humberto Colman, Juan Jose Galeano and Gabriela Farfan. 2017. “CEQ Master Workbook: Paraguay (2014) ,” CEQ Data Center (CEQ Institute, Tulane University). February 12, 2017.</v>
      </c>
      <c r="C630" s="259"/>
      <c r="D630" s="259"/>
      <c r="E630" s="259"/>
      <c r="F630" s="463"/>
      <c r="G630" s="259"/>
      <c r="H630" s="916"/>
      <c r="I630" s="916"/>
      <c r="J630" s="916"/>
      <c r="K630" s="463"/>
      <c r="L630" s="463"/>
      <c r="M630" s="259"/>
      <c r="N630" s="259"/>
      <c r="O630" s="259"/>
      <c r="P630" s="259"/>
      <c r="Q630" s="259"/>
      <c r="R630" s="259"/>
      <c r="S630" s="259"/>
      <c r="T630" s="259"/>
      <c r="U630" s="259"/>
      <c r="V630" s="464"/>
      <c r="W630" s="464"/>
      <c r="X630" s="464"/>
      <c r="Y630" s="464"/>
      <c r="Z630" s="464"/>
      <c r="AA630" s="464"/>
      <c r="AB630" s="464"/>
      <c r="AC630" s="464"/>
      <c r="AD630" s="464"/>
      <c r="AE630" s="464"/>
      <c r="AF630" s="464"/>
      <c r="AG630" s="464"/>
      <c r="AH630" s="464"/>
      <c r="AI630" s="464"/>
      <c r="AJ630" s="493"/>
      <c r="AK630" s="464"/>
      <c r="AL630" s="259"/>
      <c r="AM630" s="259"/>
      <c r="AN630" s="259"/>
      <c r="AO630" s="259"/>
      <c r="AP630" s="463"/>
      <c r="AQ630" s="463"/>
      <c r="AR630" s="463"/>
      <c r="AS630" s="259"/>
      <c r="AT630" s="259"/>
      <c r="AU630" s="259"/>
      <c r="AV630" s="465"/>
      <c r="AW630" s="465"/>
      <c r="AX630" s="465"/>
      <c r="AY630" s="465"/>
      <c r="AZ630" s="465"/>
      <c r="BA630" s="465"/>
      <c r="BB630" s="259"/>
      <c r="BC630" s="259"/>
      <c r="BD630" s="259"/>
      <c r="BE630" s="259"/>
      <c r="BF630" s="259"/>
      <c r="BG630" s="259"/>
      <c r="BH630" s="259"/>
      <c r="BI630" s="259"/>
      <c r="BJ630" s="259"/>
      <c r="BK630" s="259"/>
      <c r="BL630" s="259"/>
      <c r="BM630" s="259"/>
      <c r="BN630" s="259"/>
      <c r="BO630" s="259"/>
      <c r="BP630" s="259"/>
      <c r="BQ630" s="259"/>
      <c r="BR630" s="259"/>
      <c r="BS630" s="259"/>
      <c r="BT630" s="259"/>
      <c r="BU630" s="259"/>
      <c r="BV630" s="259"/>
      <c r="BW630" s="259"/>
      <c r="BX630" s="259"/>
      <c r="BY630" s="259"/>
      <c r="BZ630" s="259"/>
      <c r="CA630" s="464"/>
      <c r="CB630" s="464"/>
      <c r="CC630" s="464"/>
      <c r="CD630" s="464"/>
      <c r="CE630" s="464"/>
      <c r="CF630" s="464"/>
      <c r="CG630" s="464"/>
      <c r="CH630" s="464"/>
      <c r="CI630" s="464"/>
      <c r="CJ630" s="464"/>
      <c r="CK630" s="464"/>
    </row>
    <row r="631" spans="1:89" ht="16" customHeight="1">
      <c r="A631" s="255">
        <f>'5.Inequality - Gini coefficient'!A138</f>
        <v>35</v>
      </c>
      <c r="B631" s="255" t="str">
        <f>'5.Inequality - Gini coefficient'!B138</f>
        <v>Peru (2009): Jaramillo, Miguel. 2015. “CEQ Master Workbook: Peru (2009),” CEQ Data Center on Fiscal Redistribution (CEQ Institute, Tulane University). August 7, 2015.</v>
      </c>
      <c r="C631" s="259"/>
      <c r="D631" s="259"/>
      <c r="E631" s="259"/>
      <c r="F631" s="463"/>
      <c r="G631" s="259"/>
      <c r="H631" s="916"/>
      <c r="I631" s="916"/>
      <c r="J631" s="916"/>
      <c r="K631" s="463"/>
      <c r="L631" s="463"/>
      <c r="M631" s="259"/>
      <c r="N631" s="259"/>
      <c r="O631" s="259"/>
      <c r="P631" s="259"/>
      <c r="Q631" s="259"/>
      <c r="R631" s="259"/>
      <c r="S631" s="259"/>
      <c r="T631" s="259"/>
      <c r="U631" s="259"/>
      <c r="V631" s="464"/>
      <c r="W631" s="464"/>
      <c r="X631" s="464"/>
      <c r="Y631" s="464"/>
      <c r="Z631" s="464"/>
      <c r="AA631" s="464"/>
      <c r="AB631" s="464"/>
      <c r="AC631" s="464"/>
      <c r="AD631" s="464"/>
      <c r="AE631" s="464"/>
      <c r="AF631" s="464"/>
      <c r="AG631" s="464"/>
      <c r="AH631" s="464"/>
      <c r="AI631" s="464"/>
      <c r="AJ631" s="493"/>
      <c r="AK631" s="464"/>
      <c r="AL631" s="259"/>
      <c r="AM631" s="259"/>
      <c r="AN631" s="259"/>
      <c r="AO631" s="259"/>
      <c r="AP631" s="463"/>
      <c r="AQ631" s="463"/>
      <c r="AR631" s="463"/>
      <c r="AS631" s="259"/>
      <c r="AT631" s="259"/>
      <c r="AU631" s="259"/>
      <c r="AV631" s="465"/>
      <c r="AW631" s="465"/>
      <c r="AX631" s="465"/>
      <c r="AY631" s="465"/>
      <c r="AZ631" s="465"/>
      <c r="BA631" s="465"/>
      <c r="BB631" s="259"/>
      <c r="BC631" s="259"/>
      <c r="BD631" s="259"/>
      <c r="BE631" s="259"/>
      <c r="BF631" s="259"/>
      <c r="BG631" s="259"/>
      <c r="BH631" s="259"/>
      <c r="BI631" s="259"/>
      <c r="BJ631" s="259"/>
      <c r="BK631" s="259"/>
      <c r="BL631" s="259"/>
      <c r="BM631" s="259"/>
      <c r="BN631" s="259"/>
      <c r="BO631" s="259"/>
      <c r="BP631" s="259"/>
      <c r="BQ631" s="259"/>
      <c r="BR631" s="259"/>
      <c r="BS631" s="259"/>
      <c r="BT631" s="259"/>
      <c r="BU631" s="259"/>
      <c r="BV631" s="259"/>
      <c r="BW631" s="259"/>
      <c r="BX631" s="259"/>
      <c r="BY631" s="259"/>
      <c r="BZ631" s="259"/>
      <c r="CA631" s="464"/>
      <c r="CB631" s="464"/>
      <c r="CC631" s="464"/>
      <c r="CD631" s="464"/>
      <c r="CE631" s="464"/>
      <c r="CF631" s="464"/>
      <c r="CG631" s="464"/>
      <c r="CH631" s="464"/>
      <c r="CI631" s="464"/>
      <c r="CJ631" s="464"/>
      <c r="CK631" s="464"/>
    </row>
    <row r="632" spans="1:89" ht="16" customHeight="1">
      <c r="A632" s="255">
        <f>'5.Inequality - Gini coefficient'!A139</f>
        <v>0</v>
      </c>
      <c r="B632" s="255" t="str">
        <f>'5.Inequality - Gini coefficient'!B139</f>
        <v>Peru (2011): Jaramillo, Miguel. 2019. “CEQ Master Workbook: Peru (2011),” CEQ Data Center on Fiscal Redistribution (CEQ Institute, Tulane University). February 11, 2019.</v>
      </c>
      <c r="C632" s="259"/>
      <c r="D632" s="259"/>
      <c r="E632" s="259"/>
      <c r="F632" s="463"/>
      <c r="G632" s="259"/>
      <c r="H632" s="916"/>
      <c r="I632" s="916"/>
      <c r="J632" s="916"/>
      <c r="K632" s="463"/>
      <c r="L632" s="463"/>
      <c r="M632" s="259"/>
      <c r="N632" s="259"/>
      <c r="O632" s="259"/>
      <c r="P632" s="259"/>
      <c r="Q632" s="259"/>
      <c r="R632" s="259"/>
      <c r="S632" s="259"/>
      <c r="T632" s="259"/>
      <c r="U632" s="259"/>
      <c r="V632" s="464"/>
      <c r="W632" s="464"/>
      <c r="X632" s="464"/>
      <c r="Y632" s="464"/>
      <c r="Z632" s="464"/>
      <c r="AA632" s="464"/>
      <c r="AB632" s="464"/>
      <c r="AC632" s="464"/>
      <c r="AD632" s="464"/>
      <c r="AE632" s="464"/>
      <c r="AF632" s="464"/>
      <c r="AG632" s="464"/>
      <c r="AH632" s="464"/>
      <c r="AI632" s="464"/>
      <c r="AJ632" s="493"/>
      <c r="AK632" s="464"/>
      <c r="AL632" s="259"/>
      <c r="AM632" s="259"/>
      <c r="AN632" s="259"/>
      <c r="AO632" s="259"/>
      <c r="AP632" s="463"/>
      <c r="AQ632" s="463"/>
      <c r="AR632" s="463"/>
      <c r="AS632" s="259"/>
      <c r="AT632" s="259"/>
      <c r="AU632" s="259"/>
      <c r="AV632" s="465"/>
      <c r="AW632" s="465"/>
      <c r="AX632" s="465"/>
      <c r="AY632" s="465"/>
      <c r="AZ632" s="465"/>
      <c r="BA632" s="465"/>
      <c r="BB632" s="259"/>
      <c r="BC632" s="259"/>
      <c r="BD632" s="259"/>
      <c r="BE632" s="259"/>
      <c r="BF632" s="259"/>
      <c r="BG632" s="259"/>
      <c r="BH632" s="259"/>
      <c r="BI632" s="259"/>
      <c r="BJ632" s="259"/>
      <c r="BK632" s="259"/>
      <c r="BL632" s="259"/>
      <c r="BM632" s="259"/>
      <c r="BN632" s="259"/>
      <c r="BO632" s="259"/>
      <c r="BP632" s="259"/>
      <c r="BQ632" s="259"/>
      <c r="BR632" s="259"/>
      <c r="BS632" s="259"/>
      <c r="BT632" s="259"/>
      <c r="BU632" s="259"/>
      <c r="BV632" s="259"/>
      <c r="BW632" s="259"/>
      <c r="BX632" s="259"/>
      <c r="BY632" s="259"/>
      <c r="BZ632" s="259"/>
      <c r="CA632" s="464"/>
      <c r="CB632" s="464"/>
      <c r="CC632" s="464"/>
      <c r="CD632" s="464"/>
      <c r="CE632" s="464"/>
      <c r="CF632" s="464"/>
      <c r="CG632" s="464"/>
      <c r="CH632" s="464"/>
      <c r="CI632" s="464"/>
      <c r="CJ632" s="464"/>
      <c r="CK632" s="464"/>
    </row>
    <row r="633" spans="1:89" ht="16" customHeight="1">
      <c r="A633" s="255">
        <f>'5.Inequality - Gini coefficient'!A140</f>
        <v>36</v>
      </c>
      <c r="B633" s="255" t="str">
        <f>'5.Inequality - Gini coefficient'!B140</f>
        <v>*,** Poland (2014): n.a.</v>
      </c>
      <c r="C633" s="259"/>
      <c r="D633" s="259"/>
      <c r="E633" s="259"/>
      <c r="F633" s="463"/>
      <c r="G633" s="259"/>
      <c r="H633" s="916"/>
      <c r="I633" s="916"/>
      <c r="J633" s="916"/>
      <c r="K633" s="463"/>
      <c r="L633" s="463"/>
      <c r="M633" s="259"/>
      <c r="N633" s="259"/>
      <c r="O633" s="259"/>
      <c r="P633" s="259"/>
      <c r="Q633" s="259"/>
      <c r="R633" s="259"/>
      <c r="S633" s="259"/>
      <c r="T633" s="259"/>
      <c r="U633" s="259"/>
      <c r="V633" s="464"/>
      <c r="W633" s="464"/>
      <c r="X633" s="464"/>
      <c r="Y633" s="464"/>
      <c r="Z633" s="464"/>
      <c r="AA633" s="464"/>
      <c r="AB633" s="464"/>
      <c r="AC633" s="464"/>
      <c r="AD633" s="464"/>
      <c r="AE633" s="464"/>
      <c r="AF633" s="464"/>
      <c r="AG633" s="464"/>
      <c r="AH633" s="464"/>
      <c r="AI633" s="464"/>
      <c r="AJ633" s="493"/>
      <c r="AK633" s="464"/>
      <c r="AL633" s="259"/>
      <c r="AM633" s="259"/>
      <c r="AN633" s="259"/>
      <c r="AO633" s="259"/>
      <c r="AP633" s="463"/>
      <c r="AQ633" s="463"/>
      <c r="AR633" s="463"/>
      <c r="AS633" s="259"/>
      <c r="AT633" s="259"/>
      <c r="AU633" s="259"/>
      <c r="AV633" s="465"/>
      <c r="AW633" s="465"/>
      <c r="AX633" s="465"/>
      <c r="AY633" s="465"/>
      <c r="AZ633" s="465"/>
      <c r="BA633" s="465"/>
      <c r="BB633" s="259"/>
      <c r="BC633" s="259"/>
      <c r="BD633" s="259"/>
      <c r="BE633" s="259"/>
      <c r="BF633" s="259"/>
      <c r="BG633" s="259"/>
      <c r="BH633" s="259"/>
      <c r="BI633" s="259"/>
      <c r="BJ633" s="259"/>
      <c r="BK633" s="259"/>
      <c r="BL633" s="259"/>
      <c r="BM633" s="259"/>
      <c r="BN633" s="259"/>
      <c r="BO633" s="259"/>
      <c r="BP633" s="259"/>
      <c r="BQ633" s="259"/>
      <c r="BR633" s="259"/>
      <c r="BS633" s="259"/>
      <c r="BT633" s="259"/>
      <c r="BU633" s="259"/>
      <c r="BV633" s="259"/>
      <c r="BW633" s="259"/>
      <c r="BX633" s="259"/>
      <c r="BY633" s="259"/>
      <c r="BZ633" s="259"/>
      <c r="CA633" s="464"/>
      <c r="CB633" s="464"/>
      <c r="CC633" s="464"/>
      <c r="CD633" s="464"/>
      <c r="CE633" s="464"/>
      <c r="CF633" s="464"/>
      <c r="CG633" s="464"/>
      <c r="CH633" s="464"/>
      <c r="CI633" s="464"/>
      <c r="CJ633" s="464"/>
      <c r="CK633" s="464"/>
    </row>
    <row r="634" spans="1:89" ht="16" customHeight="1">
      <c r="A634" s="255">
        <f>'5.Inequality - Gini coefficient'!A141</f>
        <v>37</v>
      </c>
      <c r="B634" s="255" t="str">
        <f>'5.Inequality - Gini coefficient'!B141</f>
        <v>*,** Romania (2016): n.a.</v>
      </c>
      <c r="C634" s="260"/>
      <c r="D634" s="260"/>
      <c r="E634" s="260"/>
      <c r="F634" s="357"/>
      <c r="G634" s="260"/>
      <c r="H634" s="901"/>
      <c r="I634" s="901"/>
      <c r="J634" s="901"/>
      <c r="K634" s="357"/>
      <c r="L634" s="357"/>
      <c r="M634" s="260"/>
      <c r="N634" s="260"/>
      <c r="O634" s="260"/>
      <c r="P634" s="260"/>
      <c r="Q634" s="260"/>
      <c r="R634" s="260"/>
      <c r="S634" s="260"/>
      <c r="T634" s="260"/>
      <c r="U634" s="260"/>
      <c r="V634" s="260"/>
      <c r="W634" s="260"/>
      <c r="X634" s="260"/>
      <c r="Y634" s="260"/>
      <c r="Z634" s="260"/>
      <c r="AA634" s="260"/>
      <c r="AB634" s="260"/>
      <c r="AC634" s="260"/>
      <c r="AD634" s="260"/>
      <c r="AE634" s="260"/>
      <c r="AF634" s="260"/>
      <c r="AG634" s="260"/>
      <c r="AH634" s="260"/>
      <c r="AI634" s="260"/>
      <c r="AJ634" s="494"/>
      <c r="AK634" s="260"/>
      <c r="AL634" s="260"/>
      <c r="AM634" s="260"/>
      <c r="AN634" s="260"/>
      <c r="AO634" s="260"/>
      <c r="AP634" s="357"/>
      <c r="AQ634" s="357"/>
      <c r="AR634" s="357"/>
      <c r="AS634" s="260"/>
      <c r="AT634" s="260"/>
      <c r="AU634" s="260"/>
      <c r="AV634" s="466"/>
      <c r="AW634" s="466"/>
      <c r="AX634" s="466"/>
      <c r="AY634" s="466"/>
      <c r="AZ634" s="466"/>
      <c r="BA634" s="466"/>
      <c r="BB634" s="260"/>
      <c r="BC634" s="260"/>
      <c r="BD634" s="260"/>
      <c r="BE634" s="260"/>
      <c r="BF634" s="260"/>
      <c r="BG634" s="260"/>
      <c r="BH634" s="260"/>
      <c r="BI634" s="260"/>
      <c r="BJ634" s="260"/>
      <c r="BK634" s="260"/>
      <c r="BL634" s="260"/>
      <c r="BM634" s="260"/>
      <c r="BN634" s="260"/>
      <c r="BO634" s="260"/>
      <c r="BP634" s="260"/>
      <c r="BQ634" s="260"/>
      <c r="BR634" s="260"/>
      <c r="BS634" s="260"/>
      <c r="BT634" s="260"/>
      <c r="BU634" s="260"/>
      <c r="BV634" s="260"/>
      <c r="BW634" s="260"/>
      <c r="BX634" s="260"/>
      <c r="BY634" s="260"/>
      <c r="BZ634" s="260"/>
      <c r="CA634" s="260"/>
      <c r="CB634" s="260"/>
      <c r="CC634" s="260"/>
      <c r="CD634" s="260"/>
      <c r="CE634" s="260"/>
      <c r="CF634" s="260"/>
      <c r="CG634" s="260"/>
      <c r="CH634" s="260"/>
      <c r="CI634" s="260"/>
      <c r="CJ634" s="260"/>
      <c r="CK634" s="260"/>
    </row>
    <row r="635" spans="1:89" ht="16" customHeight="1">
      <c r="A635" s="255">
        <f>'5.Inequality - Gini coefficient'!A142</f>
        <v>38</v>
      </c>
      <c r="B635" s="255" t="str">
        <f>'5.Inequality - Gini coefficient'!B142</f>
        <v>Russia (2010): Popova, Daria. 2019. “CEQ Master Workbook: Russia (2010),” CEQ Data Center on Fiscal Redistribution (CEQ Institute, Tulane University and the World Bank). March 21, 2019.</v>
      </c>
      <c r="C635" s="260"/>
      <c r="D635" s="260"/>
      <c r="E635" s="260"/>
      <c r="F635" s="357"/>
      <c r="G635" s="260"/>
      <c r="H635" s="901"/>
      <c r="I635" s="901"/>
      <c r="J635" s="901"/>
      <c r="K635" s="357"/>
      <c r="L635" s="357"/>
      <c r="M635" s="260"/>
      <c r="N635" s="260"/>
      <c r="O635" s="260"/>
      <c r="P635" s="260"/>
      <c r="Q635" s="260"/>
      <c r="R635" s="260"/>
      <c r="S635" s="260"/>
      <c r="T635" s="260"/>
      <c r="U635" s="260"/>
      <c r="V635" s="260"/>
      <c r="W635" s="260"/>
      <c r="X635" s="260"/>
      <c r="Y635" s="260"/>
      <c r="Z635" s="260"/>
      <c r="AA635" s="260"/>
      <c r="AB635" s="260"/>
      <c r="AC635" s="260"/>
      <c r="AD635" s="260"/>
      <c r="AE635" s="260"/>
      <c r="AF635" s="260"/>
      <c r="AG635" s="260"/>
      <c r="AH635" s="260"/>
      <c r="AI635" s="260"/>
      <c r="AJ635" s="494"/>
      <c r="AK635" s="260"/>
      <c r="AL635" s="260"/>
      <c r="AM635" s="260"/>
      <c r="AN635" s="260"/>
      <c r="AO635" s="260"/>
      <c r="AP635" s="357"/>
      <c r="AQ635" s="357"/>
      <c r="AR635" s="357"/>
      <c r="AS635" s="260"/>
      <c r="AT635" s="260"/>
      <c r="AU635" s="260"/>
      <c r="AV635" s="466"/>
      <c r="AW635" s="466"/>
      <c r="AX635" s="466"/>
      <c r="AY635" s="466"/>
      <c r="AZ635" s="466"/>
      <c r="BA635" s="466"/>
      <c r="BB635" s="260"/>
      <c r="BC635" s="260"/>
      <c r="BD635" s="260"/>
      <c r="BE635" s="260"/>
      <c r="BF635" s="260"/>
      <c r="BG635" s="260"/>
      <c r="BH635" s="260"/>
      <c r="BI635" s="260"/>
      <c r="BJ635" s="260"/>
      <c r="BK635" s="260"/>
      <c r="BL635" s="260"/>
      <c r="BM635" s="260"/>
      <c r="BN635" s="260"/>
      <c r="BO635" s="260"/>
      <c r="BP635" s="260"/>
      <c r="BQ635" s="260"/>
      <c r="BR635" s="260"/>
      <c r="BS635" s="260"/>
      <c r="BT635" s="260"/>
      <c r="BU635" s="260"/>
      <c r="BV635" s="260"/>
      <c r="BW635" s="260"/>
      <c r="BX635" s="260"/>
      <c r="BY635" s="260"/>
      <c r="BZ635" s="260"/>
      <c r="CA635" s="260"/>
      <c r="CB635" s="260"/>
      <c r="CC635" s="260"/>
      <c r="CD635" s="260"/>
      <c r="CE635" s="260"/>
      <c r="CF635" s="260"/>
      <c r="CG635" s="260"/>
      <c r="CH635" s="260"/>
      <c r="CI635" s="260"/>
      <c r="CJ635" s="260"/>
      <c r="CK635" s="260"/>
    </row>
    <row r="636" spans="1:89" ht="12.75" customHeight="1">
      <c r="A636" s="255">
        <f>'5.Inequality - Gini coefficient'!A143</f>
        <v>39</v>
      </c>
      <c r="B636"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637" spans="1:89" ht="12.75" customHeight="1">
      <c r="A637" s="255">
        <f>'5.Inequality - Gini coefficient'!A144</f>
        <v>40</v>
      </c>
      <c r="B637"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638" spans="1:89">
      <c r="A638" s="255">
        <f>'5.Inequality - Gini coefficient'!A145</f>
        <v>41</v>
      </c>
      <c r="B638" s="255" t="str">
        <f>'5.Inequality - Gini coefficient'!B145</f>
        <v>Tanzania (2011): Younger, Stephen. 2019. “CEQ Master Workbook: Tanzania (2011-2012),” CEQ Data Center on Fiscal Redistribution (CEQ Institute, Tulane University). June 21, 2019.</v>
      </c>
    </row>
    <row r="639" spans="1:89">
      <c r="A639" s="255">
        <f>'5.Inequality - Gini coefficient'!A146</f>
        <v>42</v>
      </c>
      <c r="B639"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640" spans="1:89">
      <c r="A640" s="255">
        <f>'5.Inequality - Gini coefficient'!A147</f>
        <v>43</v>
      </c>
      <c r="B640"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641" spans="1:2">
      <c r="A641" s="255">
        <f>'5.Inequality - Gini coefficient'!A148</f>
        <v>44</v>
      </c>
      <c r="B641" s="255" t="str">
        <f>'5.Inequality - Gini coefficient'!B148</f>
        <v>*,** Ukraine (2016): n.a.</v>
      </c>
    </row>
    <row r="642" spans="1:2">
      <c r="A642" s="255">
        <f>'5.Inequality - Gini coefficient'!A149</f>
        <v>45</v>
      </c>
      <c r="B642" s="255" t="str">
        <f>'5.Inequality - Gini coefficient'!B149</f>
        <v>United States (2011): n.a.</v>
      </c>
    </row>
    <row r="643" spans="1:2">
      <c r="A643" s="255">
        <f>'5.Inequality - Gini coefficient'!A150</f>
        <v>46</v>
      </c>
      <c r="B643" s="255" t="str">
        <f>'5.Inequality - Gini coefficient'!B150</f>
        <v>Uruguay (2009): Bucheli, Marisa. 2019. “CEQ Master Workbook: Uruguay (2009),” CEQ Data Center on Fiscal Redistribution (CEQ Institute, Tulane University). April 7, 2019.</v>
      </c>
    </row>
    <row r="644" spans="1:2">
      <c r="A644" s="255">
        <f>'5.Inequality - Gini coefficient'!A151</f>
        <v>47</v>
      </c>
      <c r="B644" s="255" t="str">
        <f>'5.Inequality - Gini coefficient'!B151</f>
        <v>Venezuela (2013): Molina, Emiro. 2016. “CEQ Master Workbook: Venezuela (2012),” CEQ Data Center on Fiscal Redistribution (CEQ Institute, Tulane University). April 5, 2018.</v>
      </c>
    </row>
    <row r="645" spans="1:2" ht="15">
      <c r="A645" s="179"/>
    </row>
    <row r="646" spans="1:2" ht="15">
      <c r="A646" s="179"/>
    </row>
    <row r="647" spans="1:2" ht="15">
      <c r="A647" s="179"/>
    </row>
    <row r="648" spans="1:2" ht="15">
      <c r="A648" s="179"/>
    </row>
    <row r="649" spans="1:2" ht="15">
      <c r="A649" s="179"/>
    </row>
    <row r="650" spans="1:2" ht="15">
      <c r="A650" s="179"/>
    </row>
    <row r="651" spans="1:2" ht="15">
      <c r="A651" s="179"/>
    </row>
    <row r="652" spans="1:2" ht="15">
      <c r="A652" s="179"/>
    </row>
  </sheetData>
  <mergeCells count="59">
    <mergeCell ref="B536:B546"/>
    <mergeCell ref="B547:B557"/>
    <mergeCell ref="B558:B568"/>
    <mergeCell ref="B459:B469"/>
    <mergeCell ref="B470:B480"/>
    <mergeCell ref="B481:B491"/>
    <mergeCell ref="B492:B502"/>
    <mergeCell ref="B503:B513"/>
    <mergeCell ref="B525:B535"/>
    <mergeCell ref="B404:B414"/>
    <mergeCell ref="B415:B425"/>
    <mergeCell ref="B426:B436"/>
    <mergeCell ref="B437:B447"/>
    <mergeCell ref="B514:B524"/>
    <mergeCell ref="B448:B458"/>
    <mergeCell ref="B338:B348"/>
    <mergeCell ref="B371:B381"/>
    <mergeCell ref="B393:B403"/>
    <mergeCell ref="B349:B359"/>
    <mergeCell ref="B360:B370"/>
    <mergeCell ref="B382:B392"/>
    <mergeCell ref="B261:B271"/>
    <mergeCell ref="B272:B282"/>
    <mergeCell ref="B283:B293"/>
    <mergeCell ref="B316:B326"/>
    <mergeCell ref="B327:B337"/>
    <mergeCell ref="B294:B304"/>
    <mergeCell ref="B589:BV589"/>
    <mergeCell ref="B593:CK593"/>
    <mergeCell ref="B6:B7"/>
    <mergeCell ref="C6:C7"/>
    <mergeCell ref="G6:AI6"/>
    <mergeCell ref="AL6:BO6"/>
    <mergeCell ref="B585:BP585"/>
    <mergeCell ref="B590:AI590"/>
    <mergeCell ref="B8:B18"/>
    <mergeCell ref="B19:B29"/>
    <mergeCell ref="B30:B40"/>
    <mergeCell ref="B52:B62"/>
    <mergeCell ref="B63:B73"/>
    <mergeCell ref="B74:B84"/>
    <mergeCell ref="B85:B95"/>
    <mergeCell ref="B96:B106"/>
    <mergeCell ref="B41:B51"/>
    <mergeCell ref="B118:B128"/>
    <mergeCell ref="B173:B183"/>
    <mergeCell ref="B239:B249"/>
    <mergeCell ref="B305:B315"/>
    <mergeCell ref="B107:B117"/>
    <mergeCell ref="B129:B139"/>
    <mergeCell ref="B140:B150"/>
    <mergeCell ref="B151:B161"/>
    <mergeCell ref="B162:B172"/>
    <mergeCell ref="B184:B194"/>
    <mergeCell ref="B195:B205"/>
    <mergeCell ref="B206:B216"/>
    <mergeCell ref="B217:B227"/>
    <mergeCell ref="B228:B238"/>
    <mergeCell ref="B250:B260"/>
  </mergeCells>
  <conditionalFormatting sqref="G327:J336 G52:J61 G96:J105 G107:J116 G151:J160 G261:J270 G272:J281 G283:J292 G393:J402 G404:J413 G415:J424 G426:J435 G459:J468 G492:J501 G514:J523 G536:J545 G547:J556 K217:AI238 K85:AI117 K151:AI172 K19:AI40 K52:AI73 K129:L139 K184:L205 M184:AI194 K250:AI293 K316:L348 M326:AI348 G338:J348 E348 F316:F348 K393:AI436 K536:AI568 I19:J29 G19:G29 G85:G95 I162:J172 G162:G172 I228:J238 G228:G238 G250:G260 I250:J260 G326 I326:J326 I371:AI381 G371:G381 I503:J513 G503:G513 I558:J568 G558:G568 G30:J39 G217:J226 I85:J95 G184:J193 K459:AI524 G470:J490 E480 F459:F524">
    <cfRule type="expression" dxfId="1184" priority="357">
      <formula>OR(AND(E19="",+$B19="United States (2011)"),AND(E19="",+$B19="Argentina (2012)"),AND(E19="",+$B19="Armenia (2011)"),AND(E19="",+$B19="Bolivia (2009)"),AND(E19="",+$B19="Brazil (2009)"),AND(E19="",+$B19="Chile (2013)"),AND(E19="",+$B19="Colombia (2010)"),AND(E19="",+$B19="Colombia (2014)"),AND(E19="",+$B19="Costa Rica (2010)"),AND(E19="",+$B19="Dominican Republic (2013)"),AND(E19="",+$B19="El Salvador (2011)"),AND(E19="",+$B19="Ecuador (2011)"),AND(E19="",+$B19="Ethiopia (2010)"),AND(E19="",+$B19="Georgia (2013)"),AND(E19="",+$B19="Ghana (2012)"),AND(E19="",+$B19="Guatemala (2011)"),AND(E19="",+$B19="Honduras (2011)"),AND(E19="",+$B19="Indonesia (2012)"),AND(E19="",+$B19="Iran (2011)"),AND(E19="",+$B19="Jordan (2010)"),AND(E19="",+$B19="Mexico (2010)"),AND(E19="",+$B19="Mexico (2012)"),AND(E19="",+$B19="Mexico (2014)"),AND(E19="",+$B19="Nicaragua (2009)"),AND(E19="",+$B19="Panama (2016)"),AND(E19="",+$B19="Paraguay (2014) "),AND(E19="",+$B19="Peru (2009)"),AND(E19="",+$B19="Peru (2011)"),AND(E19="",+$B19="Russia (2010)"),AND(E19="",+$B19="Tunisia (2010)"),AND(E19="",+$B19="South Africa (2010)"),AND(E19="",+$B19="Sri Lanka (2009)"),AND(E19="",+$B19="Tanzania (2011)"),AND(E19="",+$B19="Uganda (2012)"),AND(E19="",+$B19="Uruguay (2009)"),AND(E19="",+$B19="Venezuela (2013)"),AND(E19="",+$B19="China (2014)"),AND(E19="",+$B19="India (2011)"))</formula>
    </cfRule>
  </conditionalFormatting>
  <conditionalFormatting sqref="G536:AI545 K547:AI556">
    <cfRule type="expression" dxfId="1183" priority="353">
      <formula>OR(AND(G536="",+$B536="United States (2011)"),AND(G536="",+$B536="Argentina (2012)"),AND(G536="",+$B536="Armenia (2011)"),AND(G536="",+$B536="Bolivia (2015)"),AND(G536="",+$B536="Brazil (2009)"),AND(G536="",+$B536="Chile (2013)"),AND(G536="",+$B536="Colombia (2010)"),AND(G536="",+$B536="Colombia (2014)"),AND(G536="",+$B536="Costa Rica (2010)"),AND(G536="",+$B536="Dominican Republic (2013)"),AND(G536="",+$B536="El Salvador (2015)"),AND(G536="",+$B536="Ecuador (2011)"),AND(G536="",+$B536="Ethiopia (2010)"),AND(G536="",+$B536="Georgia (2013)"),AND(G536="",+$B536="Ghana (2012)"),AND(G536="",+$B536="Guatemala (2011)"),AND(G536="",+$B536="Honduras (2011)"),AND(G536="",+$B536="Indonesia (2012)"),AND(G536="",+$B536="Iran (2011)"),AND(G536="",+$B536="Jordan (2010)"),AND(G536="",+$B536="Mexico (2010)"),AND(G536="",+$B536="Mexico (2012)"),AND(G536="",+$B536="Mexico (2014)"),AND(G536="",+$B536="Nicaragua (2009)"),AND(G536="",+$B536="Panama (2016)"),AND(G536="",+$B536="Paraguay (2014) "),AND(G536="",+$B536="Peru (2011)"),AND(G536="",+$B536="Russia (2010)"),AND(G536="",+$B536="Tunisia (2010)"),AND(G536="",+$B536="South Africa (2010)"),AND(G536="",+$B536="Sri Lanka (2009)"),AND(G536="",+$B536="Tanzania (2011)"),AND(G536="",+$B536="Uganda (2012)"),AND(G536="",+$B536="Uruguay (2009)"),AND(G536="",+$B536="Venezuela (2013)"))</formula>
    </cfRule>
  </conditionalFormatting>
  <conditionalFormatting sqref="AL536:AO545 AS536:BO545 AS547:BO556">
    <cfRule type="expression" dxfId="1182" priority="350">
      <formula>OR(AND(AL536="",+$B536="United States (2011)"),AND(AL536="",+$B536="Argentina (2012)"),AND(AL536="",+$B536="Armenia (2011)"),AND(AL536="",+$B536="Bolivia (2015)"),AND(AL536="",+$B536="Brazil (2009)"),AND(AL536="",+$B536="Chile (2013)"),AND(AL536="",+$B536="Colombia (2010)"),AND(AL536="",+$B536="Colombia (2014)"),AND(AL536="",+$B536="Costa Rica (2010)"),AND(AL536="",+$B536="Dominican Republic (2013)"),AND(AL536="",+$B536="El Salvador (2015)"),AND(AL536="",+$B536="Ethiopia (2010)"),AND(AL536="",+$B536="Georgia (2013)"),AND(AL536="",+$B536="Guatemala (2011)"),AND(AL536="",+$B536="Honduras (2011)"),AND(AL536="",+$B536="Indonesia (2012)"),AND(AL536="",+$B536="Iran (2011)"),AND(AL536="",+$B536="Jordan (2010)"),AND(AL536="",+$B536="Mexico (2010)"),AND(AL536="",+$B536="Mexico (2012)"),AND(AL536="",+$B536="Mexico (2014)"),AND(AL536="",+$B536="Nicaragua (2009)"),AND(AL536="",+$B536="Panama (2016)"),AND(AL536="",+$B536="Paraguay (2014) "),AND(AL536="",+$B536="Peru (2011)"),AND(AL536="",+$B536="Russia (2010)"),AND(AL536="",+$B536="Tunisia (2010)"),AND(AL536="",+$B536="Uganda (2012)"),AND(AL536="",+$B536="Uruguay (2009)"),AND(AL536="",+$B536="Venezuela (2013)"))</formula>
    </cfRule>
    <cfRule type="expression" dxfId="1181" priority="351">
      <formula>AND(AL536="",+$B536="Ecuador (2011)")</formula>
    </cfRule>
    <cfRule type="expression" dxfId="1180" priority="352">
      <formula>OR(AND(AL536="",+$B536="Ghana (2012)"),AND(AL536="",+$B536="South Africa (2010)"),AND(AL536="",+$B536="Sri Lanka (2009)"),AND(AL536="",+$B536="Tanzania (2011)"))</formula>
    </cfRule>
  </conditionalFormatting>
  <conditionalFormatting sqref="G547:J556">
    <cfRule type="expression" dxfId="1179" priority="349">
      <formula>OR(AND(G547="",+$B547="United States (2011)"),AND(G547="",+$B547="Argentina (2012)"),AND(G547="",+$B547="Armenia (2011)"),AND(G547="",+$B547="Bolivia (2015)"),AND(G547="",+$B547="Brazil (2009)"),AND(G547="",+$B547="Chile (2013)"),AND(G547="",+$B547="Colombia (2010)"),AND(G547="",+$B547="Colombia (2014)"),AND(G547="",+$B547="Costa Rica (2010)"),AND(G547="",+$B547="Dominican Republic (2013)"),AND(G547="",+$B547="El Salvador (2015)"),AND(G547="",+$B547="Ecuador (2011)"),AND(G547="",+$B547="Ethiopia (2010)"),AND(G547="",+$B547="Georgia (2013)"),AND(G547="",+$B547="Ghana (2012)"),AND(G547="",+$B547="Guatemala (2011)"),AND(G547="",+$B547="Honduras (2011)"),AND(G547="",+$B547="Indonesia (2012)"),AND(G547="",+$B547="Iran (2011)"),AND(G547="",+$B547="Jordan (2010)"),AND(G547="",+$B547="Mexico (2010)"),AND(G547="",+$B547="Mexico (2012)"),AND(G547="",+$B547="Mexico (2014)"),AND(G547="",+$B547="Nicaragua (2009)"),AND(G547="",+$B547="Panama (2016)"),AND(G547="",+$B547="Paraguay (2014) "),AND(G547="",+$B547="Peru (2011)"),AND(G547="",+$B547="Russia (2010)"),AND(G547="",+$B547="Tunisia (2010)"),AND(G547="",+$B547="South Africa (2010)"),AND(G547="",+$B547="Sri Lanka (2009)"),AND(G547="",+$B547="Tanzania (2011)"),AND(G547="",+$B547="Uganda (2012)"),AND(G547="",+$B547="Uruguay (2009)"),AND(G547="",+$B547="Venezuela (2013)"))</formula>
    </cfRule>
  </conditionalFormatting>
  <conditionalFormatting sqref="AL547:AO556">
    <cfRule type="expression" dxfId="1178" priority="346">
      <formula>OR(AND(AL547="",+$B547="United States (2011)"),AND(AL547="",+$B547="Argentina (2012)"),AND(AL547="",+$B547="Armenia (2011)"),AND(AL547="",+$B547="Bolivia (2015)"),AND(AL547="",+$B547="Brazil (2009)"),AND(AL547="",+$B547="Chile (2013)"),AND(AL547="",+$B547="Colombia (2010)"),AND(AL547="",+$B547="Colombia (2014)"),AND(AL547="",+$B547="Costa Rica (2010)"),AND(AL547="",+$B547="Dominican Republic (2013)"),AND(AL547="",+$B547="El Salvador (2015)"),AND(AL547="",+$B547="Ethiopia (2010)"),AND(AL547="",+$B547="Georgia (2013)"),AND(AL547="",+$B547="Guatemala (2011)"),AND(AL547="",+$B547="Honduras (2011)"),AND(AL547="",+$B547="Indonesia (2012)"),AND(AL547="",+$B547="Iran (2011)"),AND(AL547="",+$B547="Jordan (2010)"),AND(AL547="",+$B547="Mexico (2010)"),AND(AL547="",+$B547="Mexico (2012)"),AND(AL547="",+$B547="Mexico (2014)"),AND(AL547="",+$B547="Nicaragua (2009)"),AND(AL547="",+$B547="Panama (2016)"),AND(AL547="",+$B547="Paraguay (2014) "),AND(AL547="",+$B547="Peru (2011)"),AND(AL547="",+$B547="Russia (2010)"),AND(AL547="",+$B547="Tunisia (2010)"),AND(AL547="",+$B547="Uganda (2012)"),AND(AL547="",+$B547="Uruguay (2009)"),AND(AL547="",+$B547="Venezuela (2013)"))</formula>
    </cfRule>
    <cfRule type="expression" dxfId="1177" priority="347">
      <formula>AND(AL547="",+$B547="Ecuador (2011)")</formula>
    </cfRule>
    <cfRule type="expression" dxfId="1176" priority="348">
      <formula>OR(AND(AL547="",+$B547="Ghana (2012)"),AND(AL547="",+$B547="South Africa (2010)"),AND(AL547="",+$B547="Sri Lanka (2009)"),AND(AL547="",+$B547="Tanzania (2011)"))</formula>
    </cfRule>
  </conditionalFormatting>
  <conditionalFormatting sqref="G316:G325 I316:AI325">
    <cfRule type="expression" dxfId="1175" priority="345">
      <formula>OR(AND(G316="",+$B316="United States (2011)"),AND(G316="",+$B316="Argentina (2012)"),AND(G316="",+$B316="Armenia (2011)"),AND(G316="",+$B316="Bolivia (2009)"),AND(G316="",+$B316="Brazil (2009)"),AND(G316="",+$B316="Chile (2013)"),AND(G316="",+$B316="Colombia (2010)"),AND(G316="",+$B316="Colombia (2014)"),AND(G316="",+$B316="Costa Rica (2010)"),AND(G316="",+$B316="Dominican Republic (2013)"),AND(G316="",+$B316="El Salvador (2011)"),AND(G316="",+$B316="Ecuador (2011)"),AND(G316="",+$B316="Ethiopia (2010)"),AND(G316="",+$B316="Georgia (2013)"),AND(G316="",+$B316="Ghana (2012)"),AND(G316="",+$B316="Guatemala (2011)"),AND(G316="",+$B316="Honduras (2011)"),AND(G316="",+$B316="Indonesia (2012)"),AND(G316="",+$B316="Iran (2011)"),AND(G316="",+$B316="Jordan (2010)"),AND(G316="",+$B316="Mexico (2010)"),AND(G316="",+$B316="Mexico (2012)"),AND(G316="",+$B316="Mexico (2014)"),AND(G316="",+$B316="Nicaragua (2009)"),AND(G316="",+$B316="Panama (2016)"),AND(G316="",+$B316="Paraguay (2014) "),AND(G316="",+$B316="Peru (2009)"),AND(G316="",+$B316="Peru (2011)"),AND(G316="",+$B316="Russia (2010)"),AND(G316="",+$B316="Tunisia (2010)"),AND(G316="",+$B316="South Africa (2010)"),AND(G316="",+$B316="Sri Lanka (2009)"),AND(G316="",+$B316="Tanzania (2011)"),AND(G316="",+$B316="Uganda (2012)"),AND(G316="",+$B316="Uruguay (2009)"),AND(G316="",+$B316="Venezuela (2013)"))</formula>
    </cfRule>
  </conditionalFormatting>
  <conditionalFormatting sqref="AS316:BO325 AL316:AO325">
    <cfRule type="expression" dxfId="1174" priority="342">
      <formula>OR(AND(AL316="",+$B316="United States (2011)"),AND(AL316="",+$B316="Argentina (2012)"),AND(AL316="",+$B316="Armenia (2011)"),AND(AL316="",+$B316="Bolivia (2009)"),AND(AL316="",+$B316="Brazil (2009)"),AND(AL316="",+$B316="Chile (2013)"),AND(AL316="",+$B316="Colombia (2010)"),AND(AL316="",+$B316="Colombia (2014)"),AND(AL316="",+$B316="Costa Rica (2010)"),AND(AL316="",+$B316="Dominican Republic (2013)"),AND(AL316="",+$B316="El Salvador (2011)"),AND(AL316="",+$B316="Ethiopia (2010)"),AND(AL316="",+$B316="Georgia (2013)"),AND(AL316="",+$B316="Guatemala (2011)"),AND(AL316="",+$B316="Honduras (2011)"),AND(AL316="",+$B316="Indonesia (2012)"),AND(AL316="",+$B316="Iran (2011)"),AND(AL316="",+$B316="Jordan (2010)"),AND(AL316="",+$B316="Mexico (2010)"),AND(AL316="",+$B316="Mexico (2012)"),AND(AL316="",+$B316="Mexico (2014)"),AND(AL316="",+$B316="Nicaragua (2009)"),AND(AL316="",+$B316="Panama (2016)"),AND(AL316="",+$B316="Paraguay (2014) "),AND(AL316="",+$B316="Peru (2009)"),AND(AL316="",+$B316="Peru (2011)"),AND(AL316="",+$B316="Russia (2010)"),AND(AL316="",+$B316="Tunisia (2010)"),AND(AL316="",+$B316="Uganda (2012)"),AND(AL316="",+$B316="Uruguay (2009)"),AND(AL316="",+$B316="Venezuela (2013)"))</formula>
    </cfRule>
    <cfRule type="expression" dxfId="1173" priority="343">
      <formula>AND(AL316="",+$B316="Ecuador (2011)")</formula>
    </cfRule>
    <cfRule type="expression" dxfId="1172" priority="344">
      <formula>OR(AND(AL316="",+$B316="Ghana (2012)"),AND(AL316="",+$B316="South Africa (2010)"),AND(AL316="",+$B316="Sri Lanka (2009)"),AND(AL316="",+$B316="Tanzania (2011)"))</formula>
    </cfRule>
  </conditionalFormatting>
  <conditionalFormatting sqref="E151:E172 E217:E238 E85:E117 E30:E40 G52:AI73 E52:E62 G129:AI139 E184:E194 E250:E293 E371:E381 E393:E436 G393:AI436 E536:E568 G19:G29 I19:AI29 G96:AI117 G85:G95 G151:AI161 G162:G172 I162:AI172 G228:G238 I228:AI238 G261:AI293 G250:G260 I250:AI260 E327:AI348 E316:G326 I316:AI326 G371:G381 I371:AI381 G514:AI524 G503:G513 I503:AI513 G536:AI557 G558:G568 I558:AI568 G30:AI40 G217:AI227 I85:AI95 G184:AI205 E459:F524 G459:AI502">
    <cfRule type="expression" dxfId="1171" priority="341">
      <formula>OR(AND(E19="",+$B19="Albania (2015)"),AND(E19="",+$B19="Croatia (2014)"),AND(E19="",+$B19="Poland (2014)"),AND(E19="",+$B19="United States (2011)"),AND(E19="",+$B19="Argentina (2012)"),AND(E19="",+$B19="Armenia (2011)"),AND(E19="",+$B19="Bolivia (2009)"),AND(E19="",+$B19="Brazil (2009)"),AND(E19="",+$B19="Chile (2013)"),AND(E19="",+$B19="Colombia (2010)"),AND(E19="",+$B19="Colombia (2014)"),AND(E19="",+$B19="Costa Rica (2010)"),AND(E19="",+$B19="Dominican Republic (2013)"),AND(E19="",+$B19="El Salvador (2011)"),AND(E19="",+$B19="Ecuador (2011)"),AND(E19="",+$B19="Ethiopia (2010)"),AND(E19="",+$B19="Georgia (2013)"),AND(E19="",+$B19="Ghana (2012)"),AND(E19="",+$B19="Guatemala (2011)"),AND(E19="",+$B19="Honduras (2011)"),AND(E19="",+$B19="Indonesia (2012)"),AND(E19="",+$B19="Iran (2011)"),AND(E19="",+$B19="Jordan (2010)"),AND(E19="",+$B19="Mexico (2010)"),AND(E19="",+$B19="Mexico (2012)"),AND(E19="",+$B19="Mexico (2014)"),AND(E19="",+$B19="Nicaragua (2009)"),AND(E19="",+$B19="Panama (2016)"),AND(E19="",+$B19="Paraguay (2014) "),AND(E19="",+$B19="Peru (2009)"),AND(E19="",+$B19="Peru (2011)"),AND(E19="",+$B19="Russia (2010)"),AND(E19="",+$B19="Tunisia (2010)"),AND(E19="",+$B19="South Africa (2010)"),AND(E19="",+$B19="Sri Lanka (2009)"),AND(E19="",+$B19="Tanzania (2011)"),AND(E19="",+$B19="Uganda (2012)"),AND(E19="",+$B19="Uruguay (2009)"),AND(E19="",+$B19="Venezuela (2013)"),AND(E19="",+$B19="China (2014)"),AND(E19="",+$B19="India (2011)"))</formula>
    </cfRule>
  </conditionalFormatting>
  <conditionalFormatting sqref="E536:E545">
    <cfRule type="expression" dxfId="1170" priority="340">
      <formula>OR(AND(E536="",+$B536="United States (2011)"),AND(E536="",+$B536="Argentina (2012)"),AND(E536="",+$B536="Armenia (2011)"),AND(E536="",+$B536="Bolivia (2015)"),AND(E536="",+$B536="Brazil (2009)"),AND(E536="",+$B536="Chile (2013)"),AND(E536="",+$B536="Colombia (2010)"),AND(E536="",+$B536="Colombia (2014)"),AND(E536="",+$B536="Costa Rica (2010)"),AND(E536="",+$B536="Dominican Republic (2013)"),AND(E536="",+$B536="El Salvador (2015)"),AND(E536="",+$B536="Ecuador (2011)"),AND(E536="",+$B536="Ethiopia (2010)"),AND(E536="",+$B536="Georgia (2013)"),AND(E536="",+$B536="Ghana (2012)"),AND(E536="",+$B536="Guatemala (2011)"),AND(E536="",+$B536="Honduras (2011)"),AND(E536="",+$B536="Indonesia (2012)"),AND(E536="",+$B536="Iran (2011)"),AND(E536="",+$B536="Jordan (2010)"),AND(E536="",+$B536="Mexico (2010)"),AND(E536="",+$B536="Mexico (2012)"),AND(E536="",+$B536="Mexico (2014)"),AND(E536="",+$B536="Nicaragua (2009)"),AND(E536="",+$B536="Panama (2016)"),AND(E536="",+$B536="Paraguay (2014) "),AND(E536="",+$B536="Peru (2011)"),AND(E536="",+$B536="Russia (2010)"),AND(E536="",+$B536="Tunisia (2010)"),AND(E536="",+$B536="South Africa (2010)"),AND(E536="",+$B536="Sri Lanka (2009)"),AND(E536="",+$B536="Tanzania (2011)"),AND(E536="",+$B536="Uganda (2012)"),AND(E536="",+$B536="Uruguay (2009)"),AND(E536="",+$B536="Venezuela (2013)"))</formula>
    </cfRule>
  </conditionalFormatting>
  <conditionalFormatting sqref="E547:E556">
    <cfRule type="expression" dxfId="1169" priority="339">
      <formula>OR(AND(E547="",+$B547="United States (2011)"),AND(E547="",+$B547="Argentina (2012)"),AND(E547="",+$B547="Armenia (2011)"),AND(E547="",+$B547="Bolivia (2015)"),AND(E547="",+$B547="Brazil (2009)"),AND(E547="",+$B547="Chile (2013)"),AND(E547="",+$B547="Colombia (2010)"),AND(E547="",+$B547="Colombia (2014)"),AND(E547="",+$B547="Costa Rica (2010)"),AND(E547="",+$B547="Dominican Republic (2013)"),AND(E547="",+$B547="El Salvador (2015)"),AND(E547="",+$B547="Ecuador (2011)"),AND(E547="",+$B547="Ethiopia (2010)"),AND(E547="",+$B547="Georgia (2013)"),AND(E547="",+$B547="Ghana (2012)"),AND(E547="",+$B547="Guatemala (2011)"),AND(E547="",+$B547="Honduras (2011)"),AND(E547="",+$B547="Indonesia (2012)"),AND(E547="",+$B547="Iran (2011)"),AND(E547="",+$B547="Jordan (2010)"),AND(E547="",+$B547="Mexico (2010)"),AND(E547="",+$B547="Mexico (2012)"),AND(E547="",+$B547="Mexico (2014)"),AND(E547="",+$B547="Nicaragua (2009)"),AND(E547="",+$B547="Panama (2016)"),AND(E547="",+$B547="Paraguay (2014) "),AND(E547="",+$B547="Peru (2011)"),AND(E547="",+$B547="Russia (2010)"),AND(E547="",+$B547="Tunisia (2010)"),AND(E547="",+$B547="South Africa (2010)"),AND(E547="",+$B547="Sri Lanka (2009)"),AND(E547="",+$B547="Tanzania (2011)"),AND(E547="",+$B547="Uganda (2012)"),AND(E547="",+$B547="Uruguay (2009)"),AND(E547="",+$B547="Venezuela (2013)"))</formula>
    </cfRule>
  </conditionalFormatting>
  <conditionalFormatting sqref="E316:E325">
    <cfRule type="expression" dxfId="1168" priority="338">
      <formula>OR(AND(E316="",+$B316="United States (2011)"),AND(E316="",+$B316="Argentina (2012)"),AND(E316="",+$B316="Armenia (2011)"),AND(E316="",+$B316="Bolivia (2009)"),AND(E316="",+$B316="Brazil (2009)"),AND(E316="",+$B316="Chile (2013)"),AND(E316="",+$B316="Colombia (2010)"),AND(E316="",+$B316="Colombia (2014)"),AND(E316="",+$B316="Costa Rica (2010)"),AND(E316="",+$B316="Dominican Republic (2013)"),AND(E316="",+$B316="El Salvador (2011)"),AND(E316="",+$B316="Ecuador (2011)"),AND(E316="",+$B316="Ethiopia (2010)"),AND(E316="",+$B316="Georgia (2013)"),AND(E316="",+$B316="Ghana (2012)"),AND(E316="",+$B316="Guatemala (2011)"),AND(E316="",+$B316="Honduras (2011)"),AND(E316="",+$B316="Indonesia (2012)"),AND(E316="",+$B316="Iran (2011)"),AND(E316="",+$B316="Jordan (2010)"),AND(E316="",+$B316="Mexico (2010)"),AND(E316="",+$B316="Mexico (2012)"),AND(E316="",+$B316="Mexico (2014)"),AND(E316="",+$B316="Nicaragua (2009)"),AND(E316="",+$B316="Panama (2016)"),AND(E316="",+$B316="Paraguay (2014) "),AND(E316="",+$B316="Peru (2009)"),AND(E316="",+$B316="Peru (2011)"),AND(E316="",+$B316="Russia (2010)"),AND(E316="",+$B316="Tunisia (2010)"),AND(E316="",+$B316="South Africa (2010)"),AND(E316="",+$B316="Sri Lanka (2009)"),AND(E316="",+$B316="Tanzania (2011)"),AND(E316="",+$B316="Uganda (2012)"),AND(E316="",+$B316="Uruguay (2009)"),AND(E316="",+$B316="Venezuela (2013)"))</formula>
    </cfRule>
  </conditionalFormatting>
  <conditionalFormatting sqref="AK162:AK171 AL348:AR348 AL29 AN29:AO29 AL95 AN95:AO95 AL238 AN238:AO238 AL513 AN513:AO513 AL568 AL139:AO139 AL250:AO260 AL326:AO326 AL381:AO381 AN568:AO568 AK480:AR480">
    <cfRule type="expression" dxfId="1167" priority="335">
      <formula>OR(AND(AK29="",+$B29="United States (2011)"),AND(AK29="",+$B29="Argentina (2012)"),AND(AK29="",+$B29="Armenia (2011)"),AND(AK29="",+$B29="Bolivia (2009)"),AND(AK29="",+$B29="Brazil (2009)"),AND(AK29="",+$B29="Chile (2013)"),AND(AK29="",+$B29="Colombia (2010)"),AND(AK29="",+$B29="Colombia (2014)"),AND(AK29="",+$B29="Costa Rica (2010)"),AND(AK29="",+$B29="Dominican Republic (2013)"),AND(AK29="",+$B29="El Salvador (2011)"),AND(AK29="",+$B29="Ethiopia (2010)"),AND(AK29="",+$B29="Georgia (2013)"),AND(AK29="",+$B29="Guatemala (2011)"),AND(AK29="",+$B29="Honduras (2011)"),AND(AK29="",+$B29="Indonesia (2012)"),AND(AK29="",+$B29="Iran (2011)"),AND(AK29="",+$B29="Jordan (2010)"),AND(AK29="",+$B29="Mexico (2010)"),AND(AK29="",+$B29="Mexico (2012)"),AND(AK29="",+$B29="Mexico (2014)"),AND(AK29="",+$B29="Nicaragua (2009)"),AND(AK29="",+$B29="Panama (2016)"),AND(AK29="",+$B29="Paraguay (2014) "),AND(AK29="",+$B29="Peru (2009)"),AND(AK29="",+$B29="Peru (2011)"),AND(AK29="",+$B29="Russia (2010)"),AND(AK29="",+$B29="Tunisia (2010)"),AND(AK29="",+$B29="Uganda (2012)"),AND(AK29="",+$B29="Uruguay (2009)"),AND(AK29="",+$B29="Venezuela (2013)"),AND(AK29="",+$B29="China (2014)"),AND(AK29="",+$B29="India (2011)"))</formula>
    </cfRule>
    <cfRule type="expression" dxfId="1166" priority="336">
      <formula>AND(AK29="",+$B29="Ecuador (2011)")</formula>
    </cfRule>
    <cfRule type="expression" dxfId="1165" priority="337">
      <formula>OR(AND(AK29="",+$B29="Ghana (2012)"),AND(AK29="",+$B29="South Africa (2010)"),AND(AK29="",+$B29="Sri Lanka (2009)"),AND(AK29="",+$B29="Tanzania (2011)"))</formula>
    </cfRule>
  </conditionalFormatting>
  <conditionalFormatting sqref="AK195:AK204">
    <cfRule type="expression" dxfId="1164" priority="332">
      <formula>OR(AND(AK195="",+$B195="United States (2011)"),AND(AK195="",+$B195="Argentina (2012)"),AND(AK195="",+$B195="Armenia (2011)"),AND(AK195="",+$B195="Bolivia (2009)"),AND(AK195="",+$B195="Brazil (2009)"),AND(AK195="",+$B195="Chile (2013)"),AND(AK195="",+$B195="Colombia (2010)"),AND(AK195="",+$B195="Colombia (2014)"),AND(AK195="",+$B195="Costa Rica (2010)"),AND(AK195="",+$B195="Dominican Republic (2013)"),AND(AK195="",+$B195="El Salvador (2011)"),AND(AK195="",+$B195="Ethiopia (2010)"),AND(AK195="",+$B195="Georgia (2013)"),AND(AK195="",+$B195="Guatemala (2011)"),AND(AK195="",+$B195="Honduras (2011)"),AND(AK195="",+$B195="Indonesia (2012)"),AND(AK195="",+$B195="Iran (2011)"),AND(AK195="",+$B195="Jordan (2010)"),AND(AK195="",+$B195="Mexico (2010)"),AND(AK195="",+$B195="Mexico (2012)"),AND(AK195="",+$B195="Mexico (2014)"),AND(AK195="",+$B195="Nicaragua (2009)"),AND(AK195="",+$B195="Panama (2016)"),AND(AK195="",+$B195="Paraguay (2014) "),AND(AK195="",+$B195="Peru (2009)"),AND(AK195="",+$B195="Peru (2011)"),AND(AK195="",+$B195="Russia (2010)"),AND(AK195="",+$B195="Tunisia (2010)"),AND(AK195="",+$B195="Uganda (2012)"),AND(AK195="",+$B195="Uruguay (2009)"),AND(AK195="",+$B195="Venezuela (2013)"),AND(AK195="",+$B195="China (2014)"),AND(AK195="",+$B195="India (2011)"))</formula>
    </cfRule>
    <cfRule type="expression" dxfId="1163" priority="333">
      <formula>AND(AK195="",+$B195="Ecuador (2011)")</formula>
    </cfRule>
    <cfRule type="expression" dxfId="1162" priority="334">
      <formula>OR(AND(AK195="",+$B195="Ghana (2012)"),AND(AK195="",+$B195="South Africa (2010)"),AND(AK195="",+$B195="Sri Lanka (2009)"),AND(AK195="",+$B195="Tanzania (2011)"))</formula>
    </cfRule>
  </conditionalFormatting>
  <conditionalFormatting sqref="AK272:AK281">
    <cfRule type="expression" dxfId="1161" priority="326">
      <formula>OR(AND(AK272="",+$B272="United States (2011)"),AND(AK272="",+$B272="Argentina (2012)"),AND(AK272="",+$B272="Armenia (2011)"),AND(AK272="",+$B272="Bolivia (2009)"),AND(AK272="",+$B272="Brazil (2009)"),AND(AK272="",+$B272="Chile (2013)"),AND(AK272="",+$B272="Colombia (2010)"),AND(AK272="",+$B272="Colombia (2014)"),AND(AK272="",+$B272="Costa Rica (2010)"),AND(AK272="",+$B272="Dominican Republic (2013)"),AND(AK272="",+$B272="El Salvador (2011)"),AND(AK272="",+$B272="Ethiopia (2010)"),AND(AK272="",+$B272="Georgia (2013)"),AND(AK272="",+$B272="Guatemala (2011)"),AND(AK272="",+$B272="Honduras (2011)"),AND(AK272="",+$B272="Indonesia (2012)"),AND(AK272="",+$B272="Iran (2011)"),AND(AK272="",+$B272="Jordan (2010)"),AND(AK272="",+$B272="Mexico (2010)"),AND(AK272="",+$B272="Mexico (2012)"),AND(AK272="",+$B272="Mexico (2014)"),AND(AK272="",+$B272="Nicaragua (2009)"),AND(AK272="",+$B272="Panama (2016)"),AND(AK272="",+$B272="Paraguay (2014) "),AND(AK272="",+$B272="Peru (2009)"),AND(AK272="",+$B272="Peru (2011)"),AND(AK272="",+$B272="Russia (2010)"),AND(AK272="",+$B272="Tunisia (2010)"),AND(AK272="",+$B272="Uganda (2012)"),AND(AK272="",+$B272="Uruguay (2009)"),AND(AK272="",+$B272="Venezuela (2013)"),AND(AK272="",+$B272="China (2014)"),AND(AK272="",+$B272="India (2011)"))</formula>
    </cfRule>
    <cfRule type="expression" dxfId="1160" priority="327">
      <formula>AND(AK272="",+$B272="Ecuador (2011)")</formula>
    </cfRule>
    <cfRule type="expression" dxfId="1159" priority="328">
      <formula>OR(AND(AK272="",+$B272="Ghana (2012)"),AND(AK272="",+$B272="South Africa (2010)"),AND(AK272="",+$B272="Sri Lanka (2009)"),AND(AK272="",+$B272="Tanzania (2011)"))</formula>
    </cfRule>
  </conditionalFormatting>
  <conditionalFormatting sqref="AK404:AK413">
    <cfRule type="expression" dxfId="1158" priority="323">
      <formula>OR(AND(AK404="",+$B404="United States (2011)"),AND(AK404="",+$B404="Argentina (2012)"),AND(AK404="",+$B404="Armenia (2011)"),AND(AK404="",+$B404="Bolivia (2009)"),AND(AK404="",+$B404="Brazil (2009)"),AND(AK404="",+$B404="Chile (2013)"),AND(AK404="",+$B404="Colombia (2010)"),AND(AK404="",+$B404="Colombia (2014)"),AND(AK404="",+$B404="Costa Rica (2010)"),AND(AK404="",+$B404="Dominican Republic (2013)"),AND(AK404="",+$B404="El Salvador (2011)"),AND(AK404="",+$B404="Ethiopia (2010)"),AND(AK404="",+$B404="Georgia (2013)"),AND(AK404="",+$B404="Guatemala (2011)"),AND(AK404="",+$B404="Honduras (2011)"),AND(AK404="",+$B404="Indonesia (2012)"),AND(AK404="",+$B404="Iran (2011)"),AND(AK404="",+$B404="Jordan (2010)"),AND(AK404="",+$B404="Mexico (2010)"),AND(AK404="",+$B404="Mexico (2012)"),AND(AK404="",+$B404="Mexico (2014)"),AND(AK404="",+$B404="Nicaragua (2009)"),AND(AK404="",+$B404="Panama (2016)"),AND(AK404="",+$B404="Paraguay (2014) "),AND(AK404="",+$B404="Peru (2009)"),AND(AK404="",+$B404="Peru (2011)"),AND(AK404="",+$B404="Russia (2010)"),AND(AK404="",+$B404="Tunisia (2010)"),AND(AK404="",+$B404="Uganda (2012)"),AND(AK404="",+$B404="Uruguay (2009)"),AND(AK404="",+$B404="Venezuela (2013)"),AND(AK404="",+$B404="China (2014)"),AND(AK404="",+$B404="India (2011)"))</formula>
    </cfRule>
    <cfRule type="expression" dxfId="1157" priority="324">
      <formula>AND(AK404="",+$B404="Ecuador (2011)")</formula>
    </cfRule>
    <cfRule type="expression" dxfId="1156" priority="325">
      <formula>OR(AND(AK404="",+$B404="Ghana (2012)"),AND(AK404="",+$B404="South Africa (2010)"),AND(AK404="",+$B404="Sri Lanka (2009)"),AND(AK404="",+$B404="Tanzania (2011)"))</formula>
    </cfRule>
  </conditionalFormatting>
  <conditionalFormatting sqref="AK470:AK479 AK481:AK490 AK492:AK501">
    <cfRule type="expression" dxfId="1155" priority="320">
      <formula>OR(AND(AK470="",+$B470="United States (2011)"),AND(AK470="",+$B470="Argentina (2012)"),AND(AK470="",+$B470="Armenia (2011)"),AND(AK470="",+$B470="Bolivia (2009)"),AND(AK470="",+$B470="Brazil (2009)"),AND(AK470="",+$B470="Chile (2013)"),AND(AK470="",+$B470="Colombia (2010)"),AND(AK470="",+$B470="Colombia (2014)"),AND(AK470="",+$B470="Costa Rica (2010)"),AND(AK470="",+$B470="Dominican Republic (2013)"),AND(AK470="",+$B470="El Salvador (2011)"),AND(AK470="",+$B470="Ethiopia (2010)"),AND(AK470="",+$B470="Georgia (2013)"),AND(AK470="",+$B470="Guatemala (2011)"),AND(AK470="",+$B470="Honduras (2011)"),AND(AK470="",+$B470="Indonesia (2012)"),AND(AK470="",+$B470="Iran (2011)"),AND(AK470="",+$B470="Jordan (2010)"),AND(AK470="",+$B470="Mexico (2010)"),AND(AK470="",+$B470="Mexico (2012)"),AND(AK470="",+$B470="Mexico (2014)"),AND(AK470="",+$B470="Nicaragua (2009)"),AND(AK470="",+$B470="Panama (2016)"),AND(AK470="",+$B470="Paraguay (2014) "),AND(AK470="",+$B470="Peru (2009)"),AND(AK470="",+$B470="Peru (2011)"),AND(AK470="",+$B470="Russia (2010)"),AND(AK470="",+$B470="Tunisia (2010)"),AND(AK470="",+$B470="Uganda (2012)"),AND(AK470="",+$B470="Uruguay (2009)"),AND(AK470="",+$B470="Venezuela (2013)"),AND(AK470="",+$B470="China (2014)"),AND(AK470="",+$B470="India (2011)"))</formula>
    </cfRule>
    <cfRule type="expression" dxfId="1154" priority="321">
      <formula>AND(AK470="",+$B470="Ecuador (2011)")</formula>
    </cfRule>
    <cfRule type="expression" dxfId="1153" priority="322">
      <formula>OR(AND(AK470="",+$B470="Ghana (2012)"),AND(AK470="",+$B470="South Africa (2010)"),AND(AK470="",+$B470="Sri Lanka (2009)"),AND(AK470="",+$B470="Tanzania (2011)"))</formula>
    </cfRule>
  </conditionalFormatting>
  <conditionalFormatting sqref="AK536:AK545">
    <cfRule type="expression" dxfId="1152" priority="314">
      <formula>OR(AND(AK536="",+$B536="United States (2011)"),AND(AK536="",+$B536="Argentina (2012)"),AND(AK536="",+$B536="Armenia (2011)"),AND(AK536="",+$B536="Bolivia (2015)"),AND(AK536="",+$B536="Brazil (2009)"),AND(AK536="",+$B536="Chile (2013)"),AND(AK536="",+$B536="Colombia (2010)"),AND(AK536="",+$B536="Colombia (2014)"),AND(AK536="",+$B536="Costa Rica (2010)"),AND(AK536="",+$B536="Dominican Republic (2013)"),AND(AK536="",+$B536="El Salvador (2015)"),AND(AK536="",+$B536="Ethiopia (2010)"),AND(AK536="",+$B536="Georgia (2013)"),AND(AK536="",+$B536="Guatemala (2011)"),AND(AK536="",+$B536="Honduras (2011)"),AND(AK536="",+$B536="Indonesia (2012)"),AND(AK536="",+$B536="Iran (2011)"),AND(AK536="",+$B536="Jordan (2010)"),AND(AK536="",+$B536="Mexico (2010)"),AND(AK536="",+$B536="Mexico (2012)"),AND(AK536="",+$B536="Mexico (2014)"),AND(AK536="",+$B536="Nicaragua (2009)"),AND(AK536="",+$B536="Panama (2016)"),AND(AK536="",+$B536="Paraguay (2014) "),AND(AK536="",+$B536="Peru (2011)"),AND(AK536="",+$B536="Russia (2010)"),AND(AK536="",+$B536="Tunisia (2010)"),AND(AK536="",+$B536="Uganda (2012)"),AND(AK536="",+$B536="Uruguay (2009)"),AND(AK536="",+$B536="Venezuela (2013)"))</formula>
    </cfRule>
    <cfRule type="expression" dxfId="1151" priority="315">
      <formula>AND(AK536="",+$B536="Ecuador (2011)")</formula>
    </cfRule>
    <cfRule type="expression" dxfId="1150" priority="316">
      <formula>OR(AND(AK536="",+$B536="Ghana (2012)"),AND(AK536="",+$B536="South Africa (2010)"),AND(AK536="",+$B536="Sri Lanka (2009)"),AND(AK536="",+$B536="Tanzania (2011)"))</formula>
    </cfRule>
  </conditionalFormatting>
  <conditionalFormatting sqref="AK514:AK523 AK536:AK545">
    <cfRule type="expression" dxfId="1149" priority="317">
      <formula>OR(AND(AK514="",+$B514="United States (2011)"),AND(AK514="",+$B514="Argentina (2012)"),AND(AK514="",+$B514="Armenia (2011)"),AND(AK514="",+$B514="Bolivia (2009)"),AND(AK514="",+$B514="Brazil (2009)"),AND(AK514="",+$B514="Chile (2013)"),AND(AK514="",+$B514="Colombia (2010)"),AND(AK514="",+$B514="Colombia (2014)"),AND(AK514="",+$B514="Costa Rica (2010)"),AND(AK514="",+$B514="Dominican Republic (2013)"),AND(AK514="",+$B514="El Salvador (2011)"),AND(AK514="",+$B514="Ethiopia (2010)"),AND(AK514="",+$B514="Georgia (2013)"),AND(AK514="",+$B514="Guatemala (2011)"),AND(AK514="",+$B514="Honduras (2011)"),AND(AK514="",+$B514="Indonesia (2012)"),AND(AK514="",+$B514="Iran (2011)"),AND(AK514="",+$B514="Jordan (2010)"),AND(AK514="",+$B514="Mexico (2010)"),AND(AK514="",+$B514="Mexico (2012)"),AND(AK514="",+$B514="Mexico (2014)"),AND(AK514="",+$B514="Nicaragua (2009)"),AND(AK514="",+$B514="Panama (2016)"),AND(AK514="",+$B514="Paraguay (2014) "),AND(AK514="",+$B514="Peru (2009)"),AND(AK514="",+$B514="Peru (2011)"),AND(AK514="",+$B514="Russia (2010)"),AND(AK514="",+$B514="Tunisia (2010)"),AND(AK514="",+$B514="Uganda (2012)"),AND(AK514="",+$B514="Uruguay (2009)"),AND(AK514="",+$B514="Venezuela (2013)"),AND(AK514="",+$B514="China (2014)"),AND(AK514="",+$B514="India (2011)"))</formula>
    </cfRule>
    <cfRule type="expression" dxfId="1148" priority="318">
      <formula>AND(AK514="",+$B514="Ecuador (2011)")</formula>
    </cfRule>
    <cfRule type="expression" dxfId="1147" priority="319">
      <formula>OR(AND(AK514="",+$B514="Ghana (2012)"),AND(AK514="",+$B514="South Africa (2010)"),AND(AK514="",+$B514="Sri Lanka (2009)"),AND(AK514="",+$B514="Tanzania (2011)"))</formula>
    </cfRule>
  </conditionalFormatting>
  <conditionalFormatting sqref="G557:J557 G546:J546 G524:J524 G502:J502 G469:J469 G436:J436 G425:J425 G491:J491">
    <cfRule type="expression" dxfId="1146" priority="278">
      <formula>OR(AND(G425="",+$B425="United States (2011)"),AND(G425="",+$B425="Argentina (2012)"),AND(G425="",+$B425="Armenia (2011)"),AND(G425="",+$B425="Bolivia (2009)"),AND(G425="",+$B425="Brazil (2009)"),AND(G425="",+$B425="Chile (2013)"),AND(G425="",+$B425="Colombia (2010)"),AND(G425="",+$B425="Colombia (2014)"),AND(G425="",+$B425="Costa Rica (2010)"),AND(G425="",+$B425="Dominican Republic (2013)"),AND(G425="",+$B425="El Salvador (2011)"),AND(G425="",+$B425="Ecuador (2011)"),AND(G425="",+$B425="Ethiopia (2010)"),AND(G425="",+$B425="Georgia (2013)"),AND(G425="",+$B425="Ghana (2012)"),AND(G425="",+$B425="Guatemala (2011)"),AND(G425="",+$B425="Honduras (2011)"),AND(G425="",+$B425="Indonesia (2012)"),AND(G425="",+$B425="Iran (2011)"),AND(G425="",+$B425="Jordan (2010)"),AND(G425="",+$B425="Mexico (2010)"),AND(G425="",+$B425="Mexico (2012)"),AND(G425="",+$B425="Mexico (2014)"),AND(G425="",+$B425="Nicaragua (2009)"),AND(G425="",+$B425="Panama (2016)"),AND(G425="",+$B425="Paraguay (2014) "),AND(G425="",+$B425="Peru (2009)"),AND(G425="",+$B425="Peru (2011)"),AND(G425="",+$B425="Russia (2010)"),AND(G425="",+$B425="Tunisia (2010)"),AND(G425="",+$B425="South Africa (2010)"),AND(G425="",+$B425="Sri Lanka (2009)"),AND(G425="",+$B425="Tanzania (2011)"),AND(G425="",+$B425="Uganda (2012)"),AND(G425="",+$B425="Uruguay (2009)"),AND(G425="",+$B425="Venezuela (2013)"),AND(G425="",+$B425="China (2014)"),AND(G425="",+$B425="India (2011)"))</formula>
    </cfRule>
  </conditionalFormatting>
  <conditionalFormatting sqref="AL557:AO557 AL546:AO546 AL524:AO524 AL502:AO502 AL491:AO491 AL469:AO469 AL436:AO436 AL425:AO425">
    <cfRule type="expression" dxfId="1145" priority="275">
      <formula>OR(AND(AL425="",+$B425="United States (2011)"),AND(AL425="",+$B425="Argentina (2012)"),AND(AL425="",+$B425="Armenia (2011)"),AND(AL425="",+$B425="Bolivia (2009)"),AND(AL425="",+$B425="Brazil (2009)"),AND(AL425="",+$B425="Chile (2013)"),AND(AL425="",+$B425="Colombia (2010)"),AND(AL425="",+$B425="Colombia (2014)"),AND(AL425="",+$B425="Costa Rica (2010)"),AND(AL425="",+$B425="Dominican Republic (2013)"),AND(AL425="",+$B425="El Salvador (2011)"),AND(AL425="",+$B425="Ethiopia (2010)"),AND(AL425="",+$B425="Georgia (2013)"),AND(AL425="",+$B425="Guatemala (2011)"),AND(AL425="",+$B425="Honduras (2011)"),AND(AL425="",+$B425="Indonesia (2012)"),AND(AL425="",+$B425="Iran (2011)"),AND(AL425="",+$B425="Jordan (2010)"),AND(AL425="",+$B425="Mexico (2010)"),AND(AL425="",+$B425="Mexico (2012)"),AND(AL425="",+$B425="Mexico (2014)"),AND(AL425="",+$B425="Nicaragua (2009)"),AND(AL425="",+$B425="Panama (2016)"),AND(AL425="",+$B425="Paraguay (2014) "),AND(AL425="",+$B425="Peru (2009)"),AND(AL425="",+$B425="Peru (2011)"),AND(AL425="",+$B425="Russia (2010)"),AND(AL425="",+$B425="Tunisia (2010)"),AND(AL425="",+$B425="Uganda (2012)"),AND(AL425="",+$B425="Uruguay (2009)"),AND(AL425="",+$B425="Venezuela (2013)"),AND(AL425="",+$B425="China (2014)"),AND(AL425="",+$B425="India (2011)"))</formula>
    </cfRule>
    <cfRule type="expression" dxfId="1144" priority="276">
      <formula>AND(AL425="",+$B425="Ecuador (2011)")</formula>
    </cfRule>
    <cfRule type="expression" dxfId="1143" priority="277">
      <formula>OR(AND(AL425="",+$B425="Ghana (2012)"),AND(AL425="",+$B425="South Africa (2010)"),AND(AL425="",+$B425="Sri Lanka (2009)"),AND(AL425="",+$B425="Tanzania (2011)"))</formula>
    </cfRule>
  </conditionalFormatting>
  <conditionalFormatting sqref="E568 E557 E546 E524 E513 E502 E491 E469 E436 E425">
    <cfRule type="expression" dxfId="1142" priority="274">
      <formula>OR(AND(E425="",+$B425="United States (2011)"),AND(E425="",+$B425="Argentina (2012)"),AND(E425="",+$B425="Armenia (2011)"),AND(E425="",+$B425="Bolivia (2009)"),AND(E425="",+$B425="Brazil (2009)"),AND(E425="",+$B425="Chile (2013)"),AND(E425="",+$B425="Colombia (2010)"),AND(E425="",+$B425="Colombia (2014)"),AND(E425="",+$B425="Costa Rica (2010)"),AND(E425="",+$B425="Dominican Republic (2013)"),AND(E425="",+$B425="El Salvador (2011)"),AND(E425="",+$B425="Ecuador (2011)"),AND(E425="",+$B425="Ethiopia (2010)"),AND(E425="",+$B425="Georgia (2013)"),AND(E425="",+$B425="Ghana (2012)"),AND(E425="",+$B425="Guatemala (2011)"),AND(E425="",+$B425="Honduras (2011)"),AND(E425="",+$B425="Indonesia (2012)"),AND(E425="",+$B425="Iran (2011)"),AND(E425="",+$B425="Jordan (2010)"),AND(E425="",+$B425="Mexico (2010)"),AND(E425="",+$B425="Mexico (2012)"),AND(E425="",+$B425="Mexico (2014)"),AND(E425="",+$B425="Nicaragua (2009)"),AND(E425="",+$B425="Panama (2016)"),AND(E425="",+$B425="Paraguay (2014) "),AND(E425="",+$B425="Peru (2009)"),AND(E425="",+$B425="Peru (2011)"),AND(E425="",+$B425="Russia (2010)"),AND(E425="",+$B425="Tunisia (2010)"),AND(E425="",+$B425="South Africa (2010)"),AND(E425="",+$B425="Sri Lanka (2009)"),AND(E425="",+$B425="Tanzania (2011)"),AND(E425="",+$B425="Uganda (2012)"),AND(E425="",+$B425="Uruguay (2009)"),AND(E425="",+$B425="Venezuela (2013)"),AND(E425="",+$B425="China (2014)"),AND(E425="",+$B425="India (2011)"))</formula>
    </cfRule>
  </conditionalFormatting>
  <conditionalFormatting sqref="G40:J40">
    <cfRule type="expression" dxfId="1141" priority="303">
      <formula>OR(AND(G40="",+$B40="United States (2011)"),AND(G40="",+$B40="Argentina (2012)"),AND(G40="",+$B40="Armenia (2011)"),AND(G40="",+$B40="Bolivia (2009)"),AND(G40="",+$B40="Brazil (2009)"),AND(G40="",+$B40="Chile (2013)"),AND(G40="",+$B40="Colombia (2010)"),AND(G40="",+$B40="Colombia (2014)"),AND(G40="",+$B40="Costa Rica (2010)"),AND(G40="",+$B40="Dominican Republic (2013)"),AND(G40="",+$B40="El Salvador (2011)"),AND(G40="",+$B40="Ecuador (2011)"),AND(G40="",+$B40="Ethiopia (2010)"),AND(G40="",+$B40="Georgia (2013)"),AND(G40="",+$B40="Ghana (2012)"),AND(G40="",+$B40="Guatemala (2011)"),AND(G40="",+$B40="Honduras (2011)"),AND(G40="",+$B40="Indonesia (2012)"),AND(G40="",+$B40="Iran (2011)"),AND(G40="",+$B40="Jordan (2010)"),AND(G40="",+$B40="Mexico (2010)"),AND(G40="",+$B40="Mexico (2012)"),AND(G40="",+$B40="Mexico (2014)"),AND(G40="",+$B40="Nicaragua (2009)"),AND(G40="",+$B40="Panama (2016)"),AND(G40="",+$B40="Paraguay (2014) "),AND(G40="",+$B40="Peru (2009)"),AND(G40="",+$B40="Peru (2011)"),AND(G40="",+$B40="Russia (2010)"),AND(G40="",+$B40="Tunisia (2010)"),AND(G40="",+$B40="South Africa (2010)"),AND(G40="",+$B40="Sri Lanka (2009)"),AND(G40="",+$B40="Tanzania (2011)"),AND(G40="",+$B40="Uganda (2012)"),AND(G40="",+$B40="Uruguay (2009)"),AND(G40="",+$B40="Venezuela (2013)"),AND(G40="",+$B40="China (2014)"),AND(G40="",+$B40="India (2011)"))</formula>
    </cfRule>
  </conditionalFormatting>
  <conditionalFormatting sqref="AL40:AO40">
    <cfRule type="expression" dxfId="1140" priority="300">
      <formula>OR(AND(AL40="",+$B40="United States (2011)"),AND(AL40="",+$B40="Argentina (2012)"),AND(AL40="",+$B40="Armenia (2011)"),AND(AL40="",+$B40="Bolivia (2009)"),AND(AL40="",+$B40="Brazil (2009)"),AND(AL40="",+$B40="Chile (2013)"),AND(AL40="",+$B40="Colombia (2010)"),AND(AL40="",+$B40="Colombia (2014)"),AND(AL40="",+$B40="Costa Rica (2010)"),AND(AL40="",+$B40="Dominican Republic (2013)"),AND(AL40="",+$B40="El Salvador (2011)"),AND(AL40="",+$B40="Ethiopia (2010)"),AND(AL40="",+$B40="Georgia (2013)"),AND(AL40="",+$B40="Guatemala (2011)"),AND(AL40="",+$B40="Honduras (2011)"),AND(AL40="",+$B40="Indonesia (2012)"),AND(AL40="",+$B40="Iran (2011)"),AND(AL40="",+$B40="Jordan (2010)"),AND(AL40="",+$B40="Mexico (2010)"),AND(AL40="",+$B40="Mexico (2012)"),AND(AL40="",+$B40="Mexico (2014)"),AND(AL40="",+$B40="Nicaragua (2009)"),AND(AL40="",+$B40="Panama (2016)"),AND(AL40="",+$B40="Paraguay (2014) "),AND(AL40="",+$B40="Peru (2009)"),AND(AL40="",+$B40="Peru (2011)"),AND(AL40="",+$B40="Russia (2010)"),AND(AL40="",+$B40="Tunisia (2010)"),AND(AL40="",+$B40="Uganda (2012)"),AND(AL40="",+$B40="Uruguay (2009)"),AND(AL40="",+$B40="Venezuela (2013)"),AND(AL40="",+$B40="China (2014)"),AND(AL40="",+$B40="India (2011)"))</formula>
    </cfRule>
    <cfRule type="expression" dxfId="1139" priority="301">
      <formula>AND(AL40="",+$B40="Ecuador (2011)")</formula>
    </cfRule>
    <cfRule type="expression" dxfId="1138" priority="302">
      <formula>OR(AND(AL40="",+$B40="Ghana (2012)"),AND(AL40="",+$B40="South Africa (2010)"),AND(AL40="",+$B40="Sri Lanka (2009)"),AND(AL40="",+$B40="Tanzania (2011)"))</formula>
    </cfRule>
  </conditionalFormatting>
  <conditionalFormatting sqref="E40">
    <cfRule type="expression" dxfId="1137" priority="299">
      <formula>OR(AND(E40="",+$B40="United States (2011)"),AND(E40="",+$B40="Argentina (2012)"),AND(E40="",+$B40="Armenia (2011)"),AND(E40="",+$B40="Bolivia (2009)"),AND(E40="",+$B40="Brazil (2009)"),AND(E40="",+$B40="Chile (2013)"),AND(E40="",+$B40="Colombia (2010)"),AND(E40="",+$B40="Colombia (2014)"),AND(E40="",+$B40="Costa Rica (2010)"),AND(E40="",+$B40="Dominican Republic (2013)"),AND(E40="",+$B40="El Salvador (2011)"),AND(E40="",+$B40="Ecuador (2011)"),AND(E40="",+$B40="Ethiopia (2010)"),AND(E40="",+$B40="Georgia (2013)"),AND(E40="",+$B40="Ghana (2012)"),AND(E40="",+$B40="Guatemala (2011)"),AND(E40="",+$B40="Honduras (2011)"),AND(E40="",+$B40="Indonesia (2012)"),AND(E40="",+$B40="Iran (2011)"),AND(E40="",+$B40="Jordan (2010)"),AND(E40="",+$B40="Mexico (2010)"),AND(E40="",+$B40="Mexico (2012)"),AND(E40="",+$B40="Mexico (2014)"),AND(E40="",+$B40="Nicaragua (2009)"),AND(E40="",+$B40="Panama (2016)"),AND(E40="",+$B40="Paraguay (2014) "),AND(E40="",+$B40="Peru (2009)"),AND(E40="",+$B40="Peru (2011)"),AND(E40="",+$B40="Russia (2010)"),AND(E40="",+$B40="Tunisia (2010)"),AND(E40="",+$B40="South Africa (2010)"),AND(E40="",+$B40="Sri Lanka (2009)"),AND(E40="",+$B40="Tanzania (2011)"),AND(E40="",+$B40="Uganda (2012)"),AND(E40="",+$B40="Uruguay (2009)"),AND(E40="",+$B40="Venezuela (2013)"),AND(E40="",+$B40="China (2014)"),AND(E40="",+$B40="India (2011)"))</formula>
    </cfRule>
  </conditionalFormatting>
  <conditionalFormatting sqref="G414:J414 G403:J403 G337:J337 G293:J293 G282:J282">
    <cfRule type="expression" dxfId="1136" priority="283">
      <formula>OR(AND(G282="",+$B282="United States (2011)"),AND(G282="",+$B282="Argentina (2012)"),AND(G282="",+$B282="Armenia (2011)"),AND(G282="",+$B282="Bolivia (2009)"),AND(G282="",+$B282="Brazil (2009)"),AND(G282="",+$B282="Chile (2013)"),AND(G282="",+$B282="Colombia (2010)"),AND(G282="",+$B282="Colombia (2014)"),AND(G282="",+$B282="Costa Rica (2010)"),AND(G282="",+$B282="Dominican Republic (2013)"),AND(G282="",+$B282="El Salvador (2011)"),AND(G282="",+$B282="Ecuador (2011)"),AND(G282="",+$B282="Ethiopia (2010)"),AND(G282="",+$B282="Georgia (2013)"),AND(G282="",+$B282="Ghana (2012)"),AND(G282="",+$B282="Guatemala (2011)"),AND(G282="",+$B282="Honduras (2011)"),AND(G282="",+$B282="Indonesia (2012)"),AND(G282="",+$B282="Iran (2011)"),AND(G282="",+$B282="Jordan (2010)"),AND(G282="",+$B282="Mexico (2010)"),AND(G282="",+$B282="Mexico (2012)"),AND(G282="",+$B282="Mexico (2014)"),AND(G282="",+$B282="Nicaragua (2009)"),AND(G282="",+$B282="Panama (2016)"),AND(G282="",+$B282="Paraguay (2014) "),AND(G282="",+$B282="Peru (2009)"),AND(G282="",+$B282="Peru (2011)"),AND(G282="",+$B282="Russia (2010)"),AND(G282="",+$B282="Tunisia (2010)"),AND(G282="",+$B282="South Africa (2010)"),AND(G282="",+$B282="Sri Lanka (2009)"),AND(G282="",+$B282="Tanzania (2011)"),AND(G282="",+$B282="Uganda (2012)"),AND(G282="",+$B282="Uruguay (2009)"),AND(G282="",+$B282="Venezuela (2013)"),AND(G282="",+$B282="China (2014)"),AND(G282="",+$B282="India (2011)"))</formula>
    </cfRule>
  </conditionalFormatting>
  <conditionalFormatting sqref="AL414:AO414 AL403:AO403 AL337:AO337 AL282:AO282 AL293:AO293">
    <cfRule type="expression" dxfId="1135" priority="280">
      <formula>OR(AND(AL282="",+$B282="United States (2011)"),AND(AL282="",+$B282="Argentina (2012)"),AND(AL282="",+$B282="Armenia (2011)"),AND(AL282="",+$B282="Bolivia (2009)"),AND(AL282="",+$B282="Brazil (2009)"),AND(AL282="",+$B282="Chile (2013)"),AND(AL282="",+$B282="Colombia (2010)"),AND(AL282="",+$B282="Colombia (2014)"),AND(AL282="",+$B282="Costa Rica (2010)"),AND(AL282="",+$B282="Dominican Republic (2013)"),AND(AL282="",+$B282="El Salvador (2011)"),AND(AL282="",+$B282="Ethiopia (2010)"),AND(AL282="",+$B282="Georgia (2013)"),AND(AL282="",+$B282="Guatemala (2011)"),AND(AL282="",+$B282="Honduras (2011)"),AND(AL282="",+$B282="Indonesia (2012)"),AND(AL282="",+$B282="Iran (2011)"),AND(AL282="",+$B282="Jordan (2010)"),AND(AL282="",+$B282="Mexico (2010)"),AND(AL282="",+$B282="Mexico (2012)"),AND(AL282="",+$B282="Mexico (2014)"),AND(AL282="",+$B282="Nicaragua (2009)"),AND(AL282="",+$B282="Panama (2016)"),AND(AL282="",+$B282="Paraguay (2014) "),AND(AL282="",+$B282="Peru (2009)"),AND(AL282="",+$B282="Peru (2011)"),AND(AL282="",+$B282="Russia (2010)"),AND(AL282="",+$B282="Tunisia (2010)"),AND(AL282="",+$B282="Uganda (2012)"),AND(AL282="",+$B282="Uruguay (2009)"),AND(AL282="",+$B282="Venezuela (2013)"),AND(AL282="",+$B282="China (2014)"),AND(AL282="",+$B282="India (2011)"))</formula>
    </cfRule>
    <cfRule type="expression" dxfId="1134" priority="281">
      <formula>AND(AL282="",+$B282="Ecuador (2011)")</formula>
    </cfRule>
    <cfRule type="expression" dxfId="1133" priority="282">
      <formula>OR(AND(AL282="",+$B282="Ghana (2012)"),AND(AL282="",+$B282="South Africa (2010)"),AND(AL282="",+$B282="Sri Lanka (2009)"),AND(AL282="",+$B282="Tanzania (2011)"))</formula>
    </cfRule>
  </conditionalFormatting>
  <conditionalFormatting sqref="E414 E403 E381 E337 E326 E293 E282">
    <cfRule type="expression" dxfId="1132" priority="279">
      <formula>OR(AND(E282="",+$B282="United States (2011)"),AND(E282="",+$B282="Argentina (2012)"),AND(E282="",+$B282="Armenia (2011)"),AND(E282="",+$B282="Bolivia (2009)"),AND(E282="",+$B282="Brazil (2009)"),AND(E282="",+$B282="Chile (2013)"),AND(E282="",+$B282="Colombia (2010)"),AND(E282="",+$B282="Colombia (2014)"),AND(E282="",+$B282="Costa Rica (2010)"),AND(E282="",+$B282="Dominican Republic (2013)"),AND(E282="",+$B282="El Salvador (2011)"),AND(E282="",+$B282="Ecuador (2011)"),AND(E282="",+$B282="Ethiopia (2010)"),AND(E282="",+$B282="Georgia (2013)"),AND(E282="",+$B282="Ghana (2012)"),AND(E282="",+$B282="Guatemala (2011)"),AND(E282="",+$B282="Honduras (2011)"),AND(E282="",+$B282="Indonesia (2012)"),AND(E282="",+$B282="Iran (2011)"),AND(E282="",+$B282="Jordan (2010)"),AND(E282="",+$B282="Mexico (2010)"),AND(E282="",+$B282="Mexico (2012)"),AND(E282="",+$B282="Mexico (2014)"),AND(E282="",+$B282="Nicaragua (2009)"),AND(E282="",+$B282="Panama (2016)"),AND(E282="",+$B282="Paraguay (2014) "),AND(E282="",+$B282="Peru (2009)"),AND(E282="",+$B282="Peru (2011)"),AND(E282="",+$B282="Russia (2010)"),AND(E282="",+$B282="Tunisia (2010)"),AND(E282="",+$B282="South Africa (2010)"),AND(E282="",+$B282="Sri Lanka (2009)"),AND(E282="",+$B282="Tanzania (2011)"),AND(E282="",+$B282="Uganda (2012)"),AND(E282="",+$B282="Uruguay (2009)"),AND(E282="",+$B282="Venezuela (2013)"),AND(E282="",+$B282="China (2014)"),AND(E282="",+$B282="India (2011)"))</formula>
    </cfRule>
  </conditionalFormatting>
  <conditionalFormatting sqref="G161:J161 G117:J117 G106:J106 G62:J62 G194:J194">
    <cfRule type="expression" dxfId="1131" priority="293">
      <formula>OR(AND(G62="",+$B62="United States (2011)"),AND(G62="",+$B62="Argentina (2012)"),AND(G62="",+$B62="Armenia (2011)"),AND(G62="",+$B62="Bolivia (2009)"),AND(G62="",+$B62="Brazil (2009)"),AND(G62="",+$B62="Chile (2013)"),AND(G62="",+$B62="Colombia (2010)"),AND(G62="",+$B62="Colombia (2014)"),AND(G62="",+$B62="Costa Rica (2010)"),AND(G62="",+$B62="Dominican Republic (2013)"),AND(G62="",+$B62="El Salvador (2011)"),AND(G62="",+$B62="Ecuador (2011)"),AND(G62="",+$B62="Ethiopia (2010)"),AND(G62="",+$B62="Georgia (2013)"),AND(G62="",+$B62="Ghana (2012)"),AND(G62="",+$B62="Guatemala (2011)"),AND(G62="",+$B62="Honduras (2011)"),AND(G62="",+$B62="Indonesia (2012)"),AND(G62="",+$B62="Iran (2011)"),AND(G62="",+$B62="Jordan (2010)"),AND(G62="",+$B62="Mexico (2010)"),AND(G62="",+$B62="Mexico (2012)"),AND(G62="",+$B62="Mexico (2014)"),AND(G62="",+$B62="Nicaragua (2009)"),AND(G62="",+$B62="Panama (2016)"),AND(G62="",+$B62="Paraguay (2014) "),AND(G62="",+$B62="Peru (2009)"),AND(G62="",+$B62="Peru (2011)"),AND(G62="",+$B62="Russia (2010)"),AND(G62="",+$B62="Tunisia (2010)"),AND(G62="",+$B62="South Africa (2010)"),AND(G62="",+$B62="Sri Lanka (2009)"),AND(G62="",+$B62="Tanzania (2011)"),AND(G62="",+$B62="Uganda (2012)"),AND(G62="",+$B62="Uruguay (2009)"),AND(G62="",+$B62="Venezuela (2013)"),AND(G62="",+$B62="China (2014)"),AND(G62="",+$B62="India (2011)"))</formula>
    </cfRule>
  </conditionalFormatting>
  <conditionalFormatting sqref="AL205:AO205 AL194:AO194 AL172:AO172 AL161:AO161 AL117:AO117 AL106:AO106 AL62:AO62">
    <cfRule type="expression" dxfId="1130" priority="290">
      <formula>OR(AND(AL62="",+$B62="United States (2011)"),AND(AL62="",+$B62="Argentina (2012)"),AND(AL62="",+$B62="Armenia (2011)"),AND(AL62="",+$B62="Bolivia (2009)"),AND(AL62="",+$B62="Brazil (2009)"),AND(AL62="",+$B62="Chile (2013)"),AND(AL62="",+$B62="Colombia (2010)"),AND(AL62="",+$B62="Colombia (2014)"),AND(AL62="",+$B62="Costa Rica (2010)"),AND(AL62="",+$B62="Dominican Republic (2013)"),AND(AL62="",+$B62="El Salvador (2011)"),AND(AL62="",+$B62="Ethiopia (2010)"),AND(AL62="",+$B62="Georgia (2013)"),AND(AL62="",+$B62="Guatemala (2011)"),AND(AL62="",+$B62="Honduras (2011)"),AND(AL62="",+$B62="Indonesia (2012)"),AND(AL62="",+$B62="Iran (2011)"),AND(AL62="",+$B62="Jordan (2010)"),AND(AL62="",+$B62="Mexico (2010)"),AND(AL62="",+$B62="Mexico (2012)"),AND(AL62="",+$B62="Mexico (2014)"),AND(AL62="",+$B62="Nicaragua (2009)"),AND(AL62="",+$B62="Panama (2016)"),AND(AL62="",+$B62="Paraguay (2014) "),AND(AL62="",+$B62="Peru (2009)"),AND(AL62="",+$B62="Peru (2011)"),AND(AL62="",+$B62="Russia (2010)"),AND(AL62="",+$B62="Tunisia (2010)"),AND(AL62="",+$B62="Uganda (2012)"),AND(AL62="",+$B62="Uruguay (2009)"),AND(AL62="",+$B62="Venezuela (2013)"),AND(AL62="",+$B62="China (2014)"),AND(AL62="",+$B62="India (2011)"))</formula>
    </cfRule>
    <cfRule type="expression" dxfId="1129" priority="291">
      <formula>AND(AL62="",+$B62="Ecuador (2011)")</formula>
    </cfRule>
    <cfRule type="expression" dxfId="1128" priority="292">
      <formula>OR(AND(AL62="",+$B62="Ghana (2012)"),AND(AL62="",+$B62="South Africa (2010)"),AND(AL62="",+$B62="Sri Lanka (2009)"),AND(AL62="",+$B62="Tanzania (2011)"))</formula>
    </cfRule>
  </conditionalFormatting>
  <conditionalFormatting sqref="E194 E172 E161 E117 E106 E95 E62">
    <cfRule type="expression" dxfId="1127" priority="289">
      <formula>OR(AND(E62="",+$B62="United States (2011)"),AND(E62="",+$B62="Argentina (2012)"),AND(E62="",+$B62="Armenia (2011)"),AND(E62="",+$B62="Bolivia (2009)"),AND(E62="",+$B62="Brazil (2009)"),AND(E62="",+$B62="Chile (2013)"),AND(E62="",+$B62="Colombia (2010)"),AND(E62="",+$B62="Colombia (2014)"),AND(E62="",+$B62="Costa Rica (2010)"),AND(E62="",+$B62="Dominican Republic (2013)"),AND(E62="",+$B62="El Salvador (2011)"),AND(E62="",+$B62="Ecuador (2011)"),AND(E62="",+$B62="Ethiopia (2010)"),AND(E62="",+$B62="Georgia (2013)"),AND(E62="",+$B62="Ghana (2012)"),AND(E62="",+$B62="Guatemala (2011)"),AND(E62="",+$B62="Honduras (2011)"),AND(E62="",+$B62="Indonesia (2012)"),AND(E62="",+$B62="Iran (2011)"),AND(E62="",+$B62="Jordan (2010)"),AND(E62="",+$B62="Mexico (2010)"),AND(E62="",+$B62="Mexico (2012)"),AND(E62="",+$B62="Mexico (2014)"),AND(E62="",+$B62="Nicaragua (2009)"),AND(E62="",+$B62="Panama (2016)"),AND(E62="",+$B62="Paraguay (2014) "),AND(E62="",+$B62="Peru (2009)"),AND(E62="",+$B62="Peru (2011)"),AND(E62="",+$B62="Russia (2010)"),AND(E62="",+$B62="Tunisia (2010)"),AND(E62="",+$B62="South Africa (2010)"),AND(E62="",+$B62="Sri Lanka (2009)"),AND(E62="",+$B62="Tanzania (2011)"),AND(E62="",+$B62="Uganda (2012)"),AND(E62="",+$B62="Uruguay (2009)"),AND(E62="",+$B62="Venezuela (2013)"),AND(E62="",+$B62="China (2014)"),AND(E62="",+$B62="India (2011)"))</formula>
    </cfRule>
  </conditionalFormatting>
  <conditionalFormatting sqref="G271:J271 G227:J227">
    <cfRule type="expression" dxfId="1126" priority="288">
      <formula>OR(AND(G227="",+$B227="United States (2011)"),AND(G227="",+$B227="Argentina (2012)"),AND(G227="",+$B227="Armenia (2011)"),AND(G227="",+$B227="Bolivia (2009)"),AND(G227="",+$B227="Brazil (2009)"),AND(G227="",+$B227="Chile (2013)"),AND(G227="",+$B227="Colombia (2010)"),AND(G227="",+$B227="Colombia (2014)"),AND(G227="",+$B227="Costa Rica (2010)"),AND(G227="",+$B227="Dominican Republic (2013)"),AND(G227="",+$B227="El Salvador (2011)"),AND(G227="",+$B227="Ecuador (2011)"),AND(G227="",+$B227="Ethiopia (2010)"),AND(G227="",+$B227="Georgia (2013)"),AND(G227="",+$B227="Ghana (2012)"),AND(G227="",+$B227="Guatemala (2011)"),AND(G227="",+$B227="Honduras (2011)"),AND(G227="",+$B227="Indonesia (2012)"),AND(G227="",+$B227="Iran (2011)"),AND(G227="",+$B227="Jordan (2010)"),AND(G227="",+$B227="Mexico (2010)"),AND(G227="",+$B227="Mexico (2012)"),AND(G227="",+$B227="Mexico (2014)"),AND(G227="",+$B227="Nicaragua (2009)"),AND(G227="",+$B227="Panama (2016)"),AND(G227="",+$B227="Paraguay (2014) "),AND(G227="",+$B227="Peru (2009)"),AND(G227="",+$B227="Peru (2011)"),AND(G227="",+$B227="Russia (2010)"),AND(G227="",+$B227="Tunisia (2010)"),AND(G227="",+$B227="South Africa (2010)"),AND(G227="",+$B227="Sri Lanka (2009)"),AND(G227="",+$B227="Tanzania (2011)"),AND(G227="",+$B227="Uganda (2012)"),AND(G227="",+$B227="Uruguay (2009)"),AND(G227="",+$B227="Venezuela (2013)"),AND(G227="",+$B227="China (2014)"),AND(G227="",+$B227="India (2011)"))</formula>
    </cfRule>
  </conditionalFormatting>
  <conditionalFormatting sqref="AL271:AO271 AL227:AO227 AL216:AO216">
    <cfRule type="expression" dxfId="1125" priority="285">
      <formula>OR(AND(AL216="",+$B216="United States (2011)"),AND(AL216="",+$B216="Argentina (2012)"),AND(AL216="",+$B216="Armenia (2011)"),AND(AL216="",+$B216="Bolivia (2009)"),AND(AL216="",+$B216="Brazil (2009)"),AND(AL216="",+$B216="Chile (2013)"),AND(AL216="",+$B216="Colombia (2010)"),AND(AL216="",+$B216="Colombia (2014)"),AND(AL216="",+$B216="Costa Rica (2010)"),AND(AL216="",+$B216="Dominican Republic (2013)"),AND(AL216="",+$B216="El Salvador (2011)"),AND(AL216="",+$B216="Ethiopia (2010)"),AND(AL216="",+$B216="Georgia (2013)"),AND(AL216="",+$B216="Guatemala (2011)"),AND(AL216="",+$B216="Honduras (2011)"),AND(AL216="",+$B216="Indonesia (2012)"),AND(AL216="",+$B216="Iran (2011)"),AND(AL216="",+$B216="Jordan (2010)"),AND(AL216="",+$B216="Mexico (2010)"),AND(AL216="",+$B216="Mexico (2012)"),AND(AL216="",+$B216="Mexico (2014)"),AND(AL216="",+$B216="Nicaragua (2009)"),AND(AL216="",+$B216="Panama (2016)"),AND(AL216="",+$B216="Paraguay (2014) "),AND(AL216="",+$B216="Peru (2009)"),AND(AL216="",+$B216="Peru (2011)"),AND(AL216="",+$B216="Russia (2010)"),AND(AL216="",+$B216="Tunisia (2010)"),AND(AL216="",+$B216="Uganda (2012)"),AND(AL216="",+$B216="Uruguay (2009)"),AND(AL216="",+$B216="Venezuela (2013)"),AND(AL216="",+$B216="China (2014)"),AND(AL216="",+$B216="India (2011)"))</formula>
    </cfRule>
    <cfRule type="expression" dxfId="1124" priority="286">
      <formula>AND(AL216="",+$B216="Ecuador (2011)")</formula>
    </cfRule>
    <cfRule type="expression" dxfId="1123" priority="287">
      <formula>OR(AND(AL216="",+$B216="Ghana (2012)"),AND(AL216="",+$B216="South Africa (2010)"),AND(AL216="",+$B216="Sri Lanka (2009)"),AND(AL216="",+$B216="Tanzania (2011)"))</formula>
    </cfRule>
  </conditionalFormatting>
  <conditionalFormatting sqref="E271 E238 E227 E250:E260">
    <cfRule type="expression" dxfId="1122" priority="284">
      <formula>OR(AND(E227="",+$B227="United States (2011)"),AND(E227="",+$B227="Argentina (2012)"),AND(E227="",+$B227="Armenia (2011)"),AND(E227="",+$B227="Bolivia (2009)"),AND(E227="",+$B227="Brazil (2009)"),AND(E227="",+$B227="Chile (2013)"),AND(E227="",+$B227="Colombia (2010)"),AND(E227="",+$B227="Colombia (2014)"),AND(E227="",+$B227="Costa Rica (2010)"),AND(E227="",+$B227="Dominican Republic (2013)"),AND(E227="",+$B227="El Salvador (2011)"),AND(E227="",+$B227="Ecuador (2011)"),AND(E227="",+$B227="Ethiopia (2010)"),AND(E227="",+$B227="Georgia (2013)"),AND(E227="",+$B227="Ghana (2012)"),AND(E227="",+$B227="Guatemala (2011)"),AND(E227="",+$B227="Honduras (2011)"),AND(E227="",+$B227="Indonesia (2012)"),AND(E227="",+$B227="Iran (2011)"),AND(E227="",+$B227="Jordan (2010)"),AND(E227="",+$B227="Mexico (2010)"),AND(E227="",+$B227="Mexico (2012)"),AND(E227="",+$B227="Mexico (2014)"),AND(E227="",+$B227="Nicaragua (2009)"),AND(E227="",+$B227="Panama (2016)"),AND(E227="",+$B227="Paraguay (2014) "),AND(E227="",+$B227="Peru (2009)"),AND(E227="",+$B227="Peru (2011)"),AND(E227="",+$B227="Russia (2010)"),AND(E227="",+$B227="Tunisia (2010)"),AND(E227="",+$B227="South Africa (2010)"),AND(E227="",+$B227="Sri Lanka (2009)"),AND(E227="",+$B227="Tanzania (2011)"),AND(E227="",+$B227="Uganda (2012)"),AND(E227="",+$B227="Uruguay (2009)"),AND(E227="",+$B227="Venezuela (2013)"),AND(E227="",+$B227="China (2014)"),AND(E227="",+$B227="India (2011)"))</formula>
    </cfRule>
  </conditionalFormatting>
  <conditionalFormatting sqref="AK491">
    <cfRule type="expression" dxfId="1121" priority="250">
      <formula>OR(AND(AK491="",+$B491="United States (2011)"),AND(AK491="",+$B491="Argentina (2012)"),AND(AK491="",+$B491="Armenia (2011)"),AND(AK491="",+$B491="Bolivia (2009)"),AND(AK491="",+$B491="Brazil (2009)"),AND(AK491="",+$B491="Chile (2013)"),AND(AK491="",+$B491="Colombia (2010)"),AND(AK491="",+$B491="Colombia (2014)"),AND(AK491="",+$B491="Costa Rica (2010)"),AND(AK491="",+$B491="Dominican Republic (2013)"),AND(AK491="",+$B491="El Salvador (2011)"),AND(AK491="",+$B491="Ethiopia (2010)"),AND(AK491="",+$B491="Georgia (2013)"),AND(AK491="",+$B491="Guatemala (2011)"),AND(AK491="",+$B491="Honduras (2011)"),AND(AK491="",+$B491="Indonesia (2012)"),AND(AK491="",+$B491="Iran (2011)"),AND(AK491="",+$B491="Jordan (2010)"),AND(AK491="",+$B491="Mexico (2010)"),AND(AK491="",+$B491="Mexico (2012)"),AND(AK491="",+$B491="Mexico (2014)"),AND(AK491="",+$B491="Nicaragua (2009)"),AND(AK491="",+$B491="Panama (2016)"),AND(AK491="",+$B491="Paraguay (2014) "),AND(AK491="",+$B491="Peru (2009)"),AND(AK491="",+$B491="Peru (2011)"),AND(AK491="",+$B491="Russia (2010)"),AND(AK491="",+$B491="Tunisia (2010)"),AND(AK491="",+$B491="Uganda (2012)"),AND(AK491="",+$B491="Uruguay (2009)"),AND(AK491="",+$B491="Venezuela (2013)"),AND(AK491="",+$B491="China (2014)"),AND(AK491="",+$B491="India (2011)"))</formula>
    </cfRule>
    <cfRule type="expression" dxfId="1120" priority="251">
      <formula>AND(AK491="",+$B491="Ecuador (2011)")</formula>
    </cfRule>
    <cfRule type="expression" dxfId="1119" priority="252">
      <formula>OR(AND(AK491="",+$B491="Ghana (2012)"),AND(AK491="",+$B491="South Africa (2010)"),AND(AK491="",+$B491="Sri Lanka (2009)"),AND(AK491="",+$B491="Tanzania (2011)"))</formula>
    </cfRule>
  </conditionalFormatting>
  <conditionalFormatting sqref="AK546">
    <cfRule type="expression" dxfId="1118" priority="241">
      <formula>OR(AND(AK546="",+$B546="United States (2011)"),AND(AK546="",+$B546="Argentina (2012)"),AND(AK546="",+$B546="Armenia (2011)"),AND(AK546="",+$B546="Bolivia (2009)"),AND(AK546="",+$B546="Brazil (2009)"),AND(AK546="",+$B546="Chile (2013)"),AND(AK546="",+$B546="Colombia (2010)"),AND(AK546="",+$B546="Colombia (2014)"),AND(AK546="",+$B546="Costa Rica (2010)"),AND(AK546="",+$B546="Dominican Republic (2013)"),AND(AK546="",+$B546="El Salvador (2011)"),AND(AK546="",+$B546="Ethiopia (2010)"),AND(AK546="",+$B546="Georgia (2013)"),AND(AK546="",+$B546="Guatemala (2011)"),AND(AK546="",+$B546="Honduras (2011)"),AND(AK546="",+$B546="Indonesia (2012)"),AND(AK546="",+$B546="Iran (2011)"),AND(AK546="",+$B546="Jordan (2010)"),AND(AK546="",+$B546="Mexico (2010)"),AND(AK546="",+$B546="Mexico (2012)"),AND(AK546="",+$B546="Mexico (2014)"),AND(AK546="",+$B546="Nicaragua (2009)"),AND(AK546="",+$B546="Panama (2016)"),AND(AK546="",+$B546="Paraguay (2014) "),AND(AK546="",+$B546="Peru (2009)"),AND(AK546="",+$B546="Peru (2011)"),AND(AK546="",+$B546="Russia (2010)"),AND(AK546="",+$B546="Tunisia (2010)"),AND(AK546="",+$B546="Uganda (2012)"),AND(AK546="",+$B546="Uruguay (2009)"),AND(AK546="",+$B546="Venezuela (2013)"),AND(AK546="",+$B546="China (2014)"),AND(AK546="",+$B546="India (2011)"))</formula>
    </cfRule>
    <cfRule type="expression" dxfId="1117" priority="242">
      <formula>AND(AK546="",+$B546="Ecuador (2011)")</formula>
    </cfRule>
    <cfRule type="expression" dxfId="1116" priority="243">
      <formula>OR(AND(AK546="",+$B546="Ghana (2012)"),AND(AK546="",+$B546="South Africa (2010)"),AND(AK546="",+$B546="Sri Lanka (2009)"),AND(AK546="",+$B546="Tanzania (2011)"))</formula>
    </cfRule>
  </conditionalFormatting>
  <conditionalFormatting sqref="AK172">
    <cfRule type="expression" dxfId="1115" priority="259">
      <formula>OR(AND(AK172="",+$B172="United States (2011)"),AND(AK172="",+$B172="Argentina (2012)"),AND(AK172="",+$B172="Armenia (2011)"),AND(AK172="",+$B172="Bolivia (2009)"),AND(AK172="",+$B172="Brazil (2009)"),AND(AK172="",+$B172="Chile (2013)"),AND(AK172="",+$B172="Colombia (2010)"),AND(AK172="",+$B172="Colombia (2014)"),AND(AK172="",+$B172="Costa Rica (2010)"),AND(AK172="",+$B172="Dominican Republic (2013)"),AND(AK172="",+$B172="El Salvador (2011)"),AND(AK172="",+$B172="Ethiopia (2010)"),AND(AK172="",+$B172="Georgia (2013)"),AND(AK172="",+$B172="Guatemala (2011)"),AND(AK172="",+$B172="Honduras (2011)"),AND(AK172="",+$B172="Indonesia (2012)"),AND(AK172="",+$B172="Iran (2011)"),AND(AK172="",+$B172="Jordan (2010)"),AND(AK172="",+$B172="Mexico (2010)"),AND(AK172="",+$B172="Mexico (2012)"),AND(AK172="",+$B172="Mexico (2014)"),AND(AK172="",+$B172="Nicaragua (2009)"),AND(AK172="",+$B172="Panama (2016)"),AND(AK172="",+$B172="Paraguay (2014) "),AND(AK172="",+$B172="Peru (2009)"),AND(AK172="",+$B172="Peru (2011)"),AND(AK172="",+$B172="Russia (2010)"),AND(AK172="",+$B172="Tunisia (2010)"),AND(AK172="",+$B172="Uganda (2012)"),AND(AK172="",+$B172="Uruguay (2009)"),AND(AK172="",+$B172="Venezuela (2013)"),AND(AK172="",+$B172="China (2014)"),AND(AK172="",+$B172="India (2011)"))</formula>
    </cfRule>
    <cfRule type="expression" dxfId="1114" priority="260">
      <formula>AND(AK172="",+$B172="Ecuador (2011)")</formula>
    </cfRule>
    <cfRule type="expression" dxfId="1113" priority="261">
      <formula>OR(AND(AK172="",+$B172="Ghana (2012)"),AND(AK172="",+$B172="South Africa (2010)"),AND(AK172="",+$B172="Sri Lanka (2009)"),AND(AK172="",+$B172="Tanzania (2011)"))</formula>
    </cfRule>
  </conditionalFormatting>
  <conditionalFormatting sqref="AK205">
    <cfRule type="expression" dxfId="1112" priority="256">
      <formula>OR(AND(AK205="",+$B205="United States (2011)"),AND(AK205="",+$B205="Argentina (2012)"),AND(AK205="",+$B205="Armenia (2011)"),AND(AK205="",+$B205="Bolivia (2009)"),AND(AK205="",+$B205="Brazil (2009)"),AND(AK205="",+$B205="Chile (2013)"),AND(AK205="",+$B205="Colombia (2010)"),AND(AK205="",+$B205="Colombia (2014)"),AND(AK205="",+$B205="Costa Rica (2010)"),AND(AK205="",+$B205="Dominican Republic (2013)"),AND(AK205="",+$B205="El Salvador (2011)"),AND(AK205="",+$B205="Ethiopia (2010)"),AND(AK205="",+$B205="Georgia (2013)"),AND(AK205="",+$B205="Guatemala (2011)"),AND(AK205="",+$B205="Honduras (2011)"),AND(AK205="",+$B205="Indonesia (2012)"),AND(AK205="",+$B205="Iran (2011)"),AND(AK205="",+$B205="Jordan (2010)"),AND(AK205="",+$B205="Mexico (2010)"),AND(AK205="",+$B205="Mexico (2012)"),AND(AK205="",+$B205="Mexico (2014)"),AND(AK205="",+$B205="Nicaragua (2009)"),AND(AK205="",+$B205="Panama (2016)"),AND(AK205="",+$B205="Paraguay (2014) "),AND(AK205="",+$B205="Peru (2009)"),AND(AK205="",+$B205="Peru (2011)"),AND(AK205="",+$B205="Russia (2010)"),AND(AK205="",+$B205="Tunisia (2010)"),AND(AK205="",+$B205="Uganda (2012)"),AND(AK205="",+$B205="Uruguay (2009)"),AND(AK205="",+$B205="Venezuela (2013)"),AND(AK205="",+$B205="China (2014)"),AND(AK205="",+$B205="India (2011)"))</formula>
    </cfRule>
    <cfRule type="expression" dxfId="1111" priority="257">
      <formula>AND(AK205="",+$B205="Ecuador (2011)")</formula>
    </cfRule>
    <cfRule type="expression" dxfId="1110" priority="258">
      <formula>OR(AND(AK205="",+$B205="Ghana (2012)"),AND(AK205="",+$B205="South Africa (2010)"),AND(AK205="",+$B205="Sri Lanka (2009)"),AND(AK205="",+$B205="Tanzania (2011)"))</formula>
    </cfRule>
  </conditionalFormatting>
  <conditionalFormatting sqref="AK502">
    <cfRule type="expression" dxfId="1109" priority="247">
      <formula>OR(AND(AK502="",+$B502="United States (2011)"),AND(AK502="",+$B502="Argentina (2012)"),AND(AK502="",+$B502="Armenia (2011)"),AND(AK502="",+$B502="Bolivia (2009)"),AND(AK502="",+$B502="Brazil (2009)"),AND(AK502="",+$B502="Chile (2013)"),AND(AK502="",+$B502="Colombia (2010)"),AND(AK502="",+$B502="Colombia (2014)"),AND(AK502="",+$B502="Costa Rica (2010)"),AND(AK502="",+$B502="Dominican Republic (2013)"),AND(AK502="",+$B502="El Salvador (2011)"),AND(AK502="",+$B502="Ethiopia (2010)"),AND(AK502="",+$B502="Georgia (2013)"),AND(AK502="",+$B502="Guatemala (2011)"),AND(AK502="",+$B502="Honduras (2011)"),AND(AK502="",+$B502="Indonesia (2012)"),AND(AK502="",+$B502="Iran (2011)"),AND(AK502="",+$B502="Jordan (2010)"),AND(AK502="",+$B502="Mexico (2010)"),AND(AK502="",+$B502="Mexico (2012)"),AND(AK502="",+$B502="Mexico (2014)"),AND(AK502="",+$B502="Nicaragua (2009)"),AND(AK502="",+$B502="Panama (2016)"),AND(AK502="",+$B502="Paraguay (2014) "),AND(AK502="",+$B502="Peru (2009)"),AND(AK502="",+$B502="Peru (2011)"),AND(AK502="",+$B502="Russia (2010)"),AND(AK502="",+$B502="Tunisia (2010)"),AND(AK502="",+$B502="Uganda (2012)"),AND(AK502="",+$B502="Uruguay (2009)"),AND(AK502="",+$B502="Venezuela (2013)"),AND(AK502="",+$B502="China (2014)"),AND(AK502="",+$B502="India (2011)"))</formula>
    </cfRule>
    <cfRule type="expression" dxfId="1108" priority="248">
      <formula>AND(AK502="",+$B502="Ecuador (2011)")</formula>
    </cfRule>
    <cfRule type="expression" dxfId="1107" priority="249">
      <formula>OR(AND(AK502="",+$B502="Ghana (2012)"),AND(AK502="",+$B502="South Africa (2010)"),AND(AK502="",+$B502="Sri Lanka (2009)"),AND(AK502="",+$B502="Tanzania (2011)"))</formula>
    </cfRule>
  </conditionalFormatting>
  <conditionalFormatting sqref="AK524">
    <cfRule type="expression" dxfId="1106" priority="244">
      <formula>OR(AND(AK524="",+$B524="United States (2011)"),AND(AK524="",+$B524="Argentina (2012)"),AND(AK524="",+$B524="Armenia (2011)"),AND(AK524="",+$B524="Bolivia (2009)"),AND(AK524="",+$B524="Brazil (2009)"),AND(AK524="",+$B524="Chile (2013)"),AND(AK524="",+$B524="Colombia (2010)"),AND(AK524="",+$B524="Colombia (2014)"),AND(AK524="",+$B524="Costa Rica (2010)"),AND(AK524="",+$B524="Dominican Republic (2013)"),AND(AK524="",+$B524="El Salvador (2011)"),AND(AK524="",+$B524="Ethiopia (2010)"),AND(AK524="",+$B524="Georgia (2013)"),AND(AK524="",+$B524="Guatemala (2011)"),AND(AK524="",+$B524="Honduras (2011)"),AND(AK524="",+$B524="Indonesia (2012)"),AND(AK524="",+$B524="Iran (2011)"),AND(AK524="",+$B524="Jordan (2010)"),AND(AK524="",+$B524="Mexico (2010)"),AND(AK524="",+$B524="Mexico (2012)"),AND(AK524="",+$B524="Mexico (2014)"),AND(AK524="",+$B524="Nicaragua (2009)"),AND(AK524="",+$B524="Panama (2016)"),AND(AK524="",+$B524="Paraguay (2014) "),AND(AK524="",+$B524="Peru (2009)"),AND(AK524="",+$B524="Peru (2011)"),AND(AK524="",+$B524="Russia (2010)"),AND(AK524="",+$B524="Tunisia (2010)"),AND(AK524="",+$B524="Uganda (2012)"),AND(AK524="",+$B524="Uruguay (2009)"),AND(AK524="",+$B524="Venezuela (2013)"),AND(AK524="",+$B524="China (2014)"),AND(AK524="",+$B524="India (2011)"))</formula>
    </cfRule>
    <cfRule type="expression" dxfId="1105" priority="245">
      <formula>AND(AK524="",+$B524="Ecuador (2011)")</formula>
    </cfRule>
    <cfRule type="expression" dxfId="1104" priority="246">
      <formula>OR(AND(AK524="",+$B524="Ghana (2012)"),AND(AK524="",+$B524="South Africa (2010)"),AND(AK524="",+$B524="Sri Lanka (2009)"),AND(AK524="",+$B524="Tanzania (2011)"))</formula>
    </cfRule>
  </conditionalFormatting>
  <conditionalFormatting sqref="AK414">
    <cfRule type="expression" dxfId="1103" priority="238">
      <formula>OR(AND(AK414="",+$B414="United States (2011)"),AND(AK414="",+$B414="Argentina (2012)"),AND(AK414="",+$B414="Armenia (2011)"),AND(AK414="",+$B414="Bolivia (2009)"),AND(AK414="",+$B414="Brazil (2009)"),AND(AK414="",+$B414="Chile (2013)"),AND(AK414="",+$B414="Colombia (2010)"),AND(AK414="",+$B414="Colombia (2014)"),AND(AK414="",+$B414="Costa Rica (2010)"),AND(AK414="",+$B414="Dominican Republic (2013)"),AND(AK414="",+$B414="El Salvador (2011)"),AND(AK414="",+$B414="Ethiopia (2010)"),AND(AK414="",+$B414="Georgia (2013)"),AND(AK414="",+$B414="Guatemala (2011)"),AND(AK414="",+$B414="Honduras (2011)"),AND(AK414="",+$B414="Indonesia (2012)"),AND(AK414="",+$B414="Iran (2011)"),AND(AK414="",+$B414="Jordan (2010)"),AND(AK414="",+$B414="Mexico (2010)"),AND(AK414="",+$B414="Mexico (2012)"),AND(AK414="",+$B414="Mexico (2014)"),AND(AK414="",+$B414="Nicaragua (2009)"),AND(AK414="",+$B414="Panama (2016)"),AND(AK414="",+$B414="Paraguay (2014) "),AND(AK414="",+$B414="Peru (2009)"),AND(AK414="",+$B414="Peru (2011)"),AND(AK414="",+$B414="Russia (2010)"),AND(AK414="",+$B414="Tunisia (2010)"),AND(AK414="",+$B414="Uganda (2012)"),AND(AK414="",+$B414="Uruguay (2009)"),AND(AK414="",+$B414="Venezuela (2013)"),AND(AK414="",+$B414="China (2014)"),AND(AK414="",+$B414="India (2011)"))</formula>
    </cfRule>
    <cfRule type="expression" dxfId="1102" priority="239">
      <formula>AND(AK414="",+$B414="Ecuador (2011)")</formula>
    </cfRule>
    <cfRule type="expression" dxfId="1101" priority="240">
      <formula>OR(AND(AK414="",+$B414="Ghana (2012)"),AND(AK414="",+$B414="South Africa (2010)"),AND(AK414="",+$B414="Sri Lanka (2009)"),AND(AK414="",+$B414="Tanzania (2011)"))</formula>
    </cfRule>
  </conditionalFormatting>
  <conditionalFormatting sqref="AK282">
    <cfRule type="expression" dxfId="1100" priority="235">
      <formula>OR(AND(AK282="",+$B282="United States (2011)"),AND(AK282="",+$B282="Argentina (2012)"),AND(AK282="",+$B282="Armenia (2011)"),AND(AK282="",+$B282="Bolivia (2009)"),AND(AK282="",+$B282="Brazil (2009)"),AND(AK282="",+$B282="Chile (2013)"),AND(AK282="",+$B282="Colombia (2010)"),AND(AK282="",+$B282="Colombia (2014)"),AND(AK282="",+$B282="Costa Rica (2010)"),AND(AK282="",+$B282="Dominican Republic (2013)"),AND(AK282="",+$B282="El Salvador (2011)"),AND(AK282="",+$B282="Ethiopia (2010)"),AND(AK282="",+$B282="Georgia (2013)"),AND(AK282="",+$B282="Guatemala (2011)"),AND(AK282="",+$B282="Honduras (2011)"),AND(AK282="",+$B282="Indonesia (2012)"),AND(AK282="",+$B282="Iran (2011)"),AND(AK282="",+$B282="Jordan (2010)"),AND(AK282="",+$B282="Mexico (2010)"),AND(AK282="",+$B282="Mexico (2012)"),AND(AK282="",+$B282="Mexico (2014)"),AND(AK282="",+$B282="Nicaragua (2009)"),AND(AK282="",+$B282="Panama (2016)"),AND(AK282="",+$B282="Paraguay (2014) "),AND(AK282="",+$B282="Peru (2009)"),AND(AK282="",+$B282="Peru (2011)"),AND(AK282="",+$B282="Russia (2010)"),AND(AK282="",+$B282="Tunisia (2010)"),AND(AK282="",+$B282="Uganda (2012)"),AND(AK282="",+$B282="Uruguay (2009)"),AND(AK282="",+$B282="Venezuela (2013)"),AND(AK282="",+$B282="China (2014)"),AND(AK282="",+$B282="India (2011)"))</formula>
    </cfRule>
    <cfRule type="expression" dxfId="1099" priority="236">
      <formula>AND(AK282="",+$B282="Ecuador (2011)")</formula>
    </cfRule>
    <cfRule type="expression" dxfId="1098" priority="237">
      <formula>OR(AND(AK282="",+$B282="Ghana (2012)"),AND(AK282="",+$B282="South Africa (2010)"),AND(AK282="",+$B282="Sri Lanka (2009)"),AND(AK282="",+$B282="Tanzania (2011)"))</formula>
    </cfRule>
  </conditionalFormatting>
  <conditionalFormatting sqref="AP536:AR545">
    <cfRule type="expression" dxfId="1097" priority="219">
      <formula>OR(AND(AP536="",+$B536="United States (2011)"),AND(AP536="",+$B536="Argentina (2012)"),AND(AP536="",+$B536="Armenia (2011)"),AND(AP536="",+$B536="Bolivia (2015)"),AND(AP536="",+$B536="Brazil (2009)"),AND(AP536="",+$B536="Chile (2013)"),AND(AP536="",+$B536="Colombia (2010)"),AND(AP536="",+$B536="Colombia (2014)"),AND(AP536="",+$B536="Costa Rica (2010)"),AND(AP536="",+$B536="Dominican Republic (2013)"),AND(AP536="",+$B536="El Salvador (2015)"),AND(AP536="",+$B536="Ethiopia (2010)"),AND(AP536="",+$B536="Georgia (2013)"),AND(AP536="",+$B536="Guatemala (2011)"),AND(AP536="",+$B536="Honduras (2011)"),AND(AP536="",+$B536="Indonesia (2012)"),AND(AP536="",+$B536="Iran (2011)"),AND(AP536="",+$B536="Jordan (2010)"),AND(AP536="",+$B536="Mexico (2010)"),AND(AP536="",+$B536="Mexico (2012)"),AND(AP536="",+$B536="Mexico (2014)"),AND(AP536="",+$B536="Nicaragua (2009)"),AND(AP536="",+$B536="Panama (2016)"),AND(AP536="",+$B536="Paraguay (2014) "),AND(AP536="",+$B536="Peru (2011)"),AND(AP536="",+$B536="Russia (2010)"),AND(AP536="",+$B536="Tunisia (2010)"),AND(AP536="",+$B536="Uganda (2012)"),AND(AP536="",+$B536="Uruguay (2009)"),AND(AP536="",+$B536="Venezuela (2013)"))</formula>
    </cfRule>
    <cfRule type="expression" dxfId="1096" priority="220">
      <formula>AND(AP536="",+$B536="Ecuador (2011)")</formula>
    </cfRule>
    <cfRule type="expression" dxfId="1095" priority="221">
      <formula>OR(AND(AP536="",+$B536="Ghana (2012)"),AND(AP536="",+$B536="South Africa (2010)"),AND(AP536="",+$B536="Sri Lanka (2009)"),AND(AP536="",+$B536="Tanzania (2011)"))</formula>
    </cfRule>
  </conditionalFormatting>
  <conditionalFormatting sqref="AP547:AR556">
    <cfRule type="expression" dxfId="1094" priority="216">
      <formula>OR(AND(AP547="",+$B547="United States (2011)"),AND(AP547="",+$B547="Argentina (2012)"),AND(AP547="",+$B547="Armenia (2011)"),AND(AP547="",+$B547="Bolivia (2015)"),AND(AP547="",+$B547="Brazil (2009)"),AND(AP547="",+$B547="Chile (2013)"),AND(AP547="",+$B547="Colombia (2010)"),AND(AP547="",+$B547="Colombia (2014)"),AND(AP547="",+$B547="Costa Rica (2010)"),AND(AP547="",+$B547="Dominican Republic (2013)"),AND(AP547="",+$B547="El Salvador (2015)"),AND(AP547="",+$B547="Ethiopia (2010)"),AND(AP547="",+$B547="Georgia (2013)"),AND(AP547="",+$B547="Guatemala (2011)"),AND(AP547="",+$B547="Honduras (2011)"),AND(AP547="",+$B547="Indonesia (2012)"),AND(AP547="",+$B547="Iran (2011)"),AND(AP547="",+$B547="Jordan (2010)"),AND(AP547="",+$B547="Mexico (2010)"),AND(AP547="",+$B547="Mexico (2012)"),AND(AP547="",+$B547="Mexico (2014)"),AND(AP547="",+$B547="Nicaragua (2009)"),AND(AP547="",+$B547="Panama (2016)"),AND(AP547="",+$B547="Paraguay (2014) "),AND(AP547="",+$B547="Peru (2011)"),AND(AP547="",+$B547="Russia (2010)"),AND(AP547="",+$B547="Tunisia (2010)"),AND(AP547="",+$B547="Uganda (2012)"),AND(AP547="",+$B547="Uruguay (2009)"),AND(AP547="",+$B547="Venezuela (2013)"))</formula>
    </cfRule>
    <cfRule type="expression" dxfId="1093" priority="217">
      <formula>AND(AP547="",+$B547="Ecuador (2011)")</formula>
    </cfRule>
    <cfRule type="expression" dxfId="1092" priority="218">
      <formula>OR(AND(AP547="",+$B547="Ghana (2012)"),AND(AP547="",+$B547="South Africa (2010)"),AND(AP547="",+$B547="Sri Lanka (2009)"),AND(AP547="",+$B547="Tanzania (2011)"))</formula>
    </cfRule>
  </conditionalFormatting>
  <conditionalFormatting sqref="AP558:AR567 AP547:AR556 AP536:AR545 AP514:AR523 AP503:AR512 AP492:AR501 AP481:AR490 AP470:AR479 AP459:AR468 AP426:AR435 AP415:AR424 AP404:AR413 AP393:AR402 AP371:AR380 AP338:AR347 AP283:AR292 AP272:AR281 AP261:AR270 AP228:AR237 AP217:AR226 AP206:AR215 AP195:AR204 AP184:AR193 AP162:AR171 AP151:AR160 AP107:AR116 AP96:AR105 AP85:AR94 AP52:AR61 AP30:AR39 AP327:AR336">
    <cfRule type="expression" dxfId="1091" priority="222">
      <formula>OR(AND(AP30="",+$B30="United States (2011)"),AND(AP30="",+$B30="Argentina (2012)"),AND(AP30="",+$B30="Armenia (2011)"),AND(AP30="",+$B30="Bolivia (2009)"),AND(AP30="",+$B30="Brazil (2009)"),AND(AP30="",+$B30="Chile (2013)"),AND(AP30="",+$B30="Colombia (2010)"),AND(AP30="",+$B30="Colombia (2014)"),AND(AP30="",+$B30="Costa Rica (2010)"),AND(AP30="",+$B30="Dominican Republic (2013)"),AND(AP30="",+$B30="El Salvador (2011)"),AND(AP30="",+$B30="Ethiopia (2010)"),AND(AP30="",+$B30="Georgia (2013)"),AND(AP30="",+$B30="Guatemala (2011)"),AND(AP30="",+$B30="Honduras (2011)"),AND(AP30="",+$B30="Indonesia (2012)"),AND(AP30="",+$B30="Iran (2011)"),AND(AP30="",+$B30="Jordan (2010)"),AND(AP30="",+$B30="Mexico (2010)"),AND(AP30="",+$B30="Mexico (2012)"),AND(AP30="",+$B30="Mexico (2014)"),AND(AP30="",+$B30="Nicaragua (2009)"),AND(AP30="",+$B30="Panama (2016)"),AND(AP30="",+$B30="Paraguay (2014) "),AND(AP30="",+$B30="Peru (2009)"),AND(AP30="",+$B30="Peru (2011)"),AND(AP30="",+$B30="Russia (2010)"),AND(AP30="",+$B30="Tunisia (2010)"),AND(AP30="",+$B30="Uganda (2012)"),AND(AP30="",+$B30="Uruguay (2009)"),AND(AP30="",+$B30="Venezuela (2013)"),AND(AP30="",+$B30="China (2014)"),AND(AP30="",+$B30="India (2011)"))</formula>
    </cfRule>
    <cfRule type="expression" dxfId="1090" priority="223">
      <formula>AND(AP30="",+$B30="Ecuador (2011)")</formula>
    </cfRule>
    <cfRule type="expression" dxfId="1089" priority="224">
      <formula>OR(AND(AP30="",+$B30="Ghana (2012)"),AND(AP30="",+$B30="South Africa (2010)"),AND(AP30="",+$B30="Sri Lanka (2009)"),AND(AP30="",+$B30="Tanzania (2011)"))</formula>
    </cfRule>
  </conditionalFormatting>
  <conditionalFormatting sqref="AP316:AR325">
    <cfRule type="expression" dxfId="1088" priority="213">
      <formula>OR(AND(AP316="",+$B316="United States (2011)"),AND(AP316="",+$B316="Argentina (2012)"),AND(AP316="",+$B316="Armenia (2011)"),AND(AP316="",+$B316="Bolivia (2009)"),AND(AP316="",+$B316="Brazil (2009)"),AND(AP316="",+$B316="Chile (2013)"),AND(AP316="",+$B316="Colombia (2010)"),AND(AP316="",+$B316="Colombia (2014)"),AND(AP316="",+$B316="Costa Rica (2010)"),AND(AP316="",+$B316="Dominican Republic (2013)"),AND(AP316="",+$B316="El Salvador (2011)"),AND(AP316="",+$B316="Ethiopia (2010)"),AND(AP316="",+$B316="Georgia (2013)"),AND(AP316="",+$B316="Guatemala (2011)"),AND(AP316="",+$B316="Honduras (2011)"),AND(AP316="",+$B316="Indonesia (2012)"),AND(AP316="",+$B316="Iran (2011)"),AND(AP316="",+$B316="Jordan (2010)"),AND(AP316="",+$B316="Mexico (2010)"),AND(AP316="",+$B316="Mexico (2012)"),AND(AP316="",+$B316="Mexico (2014)"),AND(AP316="",+$B316="Nicaragua (2009)"),AND(AP316="",+$B316="Panama (2016)"),AND(AP316="",+$B316="Paraguay (2014) "),AND(AP316="",+$B316="Peru (2009)"),AND(AP316="",+$B316="Peru (2011)"),AND(AP316="",+$B316="Russia (2010)"),AND(AP316="",+$B316="Tunisia (2010)"),AND(AP316="",+$B316="Uganda (2012)"),AND(AP316="",+$B316="Uruguay (2009)"),AND(AP316="",+$B316="Venezuela (2013)"))</formula>
    </cfRule>
    <cfRule type="expression" dxfId="1087" priority="214">
      <formula>AND(AP316="",+$B316="Ecuador (2011)")</formula>
    </cfRule>
    <cfRule type="expression" dxfId="1086" priority="215">
      <formula>OR(AND(AP316="",+$B316="Ghana (2012)"),AND(AP316="",+$B316="South Africa (2010)"),AND(AP316="",+$B316="Sri Lanka (2009)"),AND(AP316="",+$B316="Tanzania (2011)"))</formula>
    </cfRule>
  </conditionalFormatting>
  <conditionalFormatting sqref="AP425:AR425 AP436:AR436 AP469:AR469 AP491:AR491 AP502:AR502 AP513:AR513 AP524:AR524 AP546:AR546 AP557:AR557 AP568:AR568">
    <cfRule type="expression" dxfId="1085" priority="195">
      <formula>OR(AND(AP425="",+$B425="United States (2011)"),AND(AP425="",+$B425="Argentina (2012)"),AND(AP425="",+$B425="Armenia (2011)"),AND(AP425="",+$B425="Bolivia (2009)"),AND(AP425="",+$B425="Brazil (2009)"),AND(AP425="",+$B425="Chile (2013)"),AND(AP425="",+$B425="Colombia (2010)"),AND(AP425="",+$B425="Colombia (2014)"),AND(AP425="",+$B425="Costa Rica (2010)"),AND(AP425="",+$B425="Dominican Republic (2013)"),AND(AP425="",+$B425="El Salvador (2011)"),AND(AP425="",+$B425="Ethiopia (2010)"),AND(AP425="",+$B425="Georgia (2013)"),AND(AP425="",+$B425="Guatemala (2011)"),AND(AP425="",+$B425="Honduras (2011)"),AND(AP425="",+$B425="Indonesia (2012)"),AND(AP425="",+$B425="Iran (2011)"),AND(AP425="",+$B425="Jordan (2010)"),AND(AP425="",+$B425="Mexico (2010)"),AND(AP425="",+$B425="Mexico (2012)"),AND(AP425="",+$B425="Mexico (2014)"),AND(AP425="",+$B425="Nicaragua (2009)"),AND(AP425="",+$B425="Panama (2016)"),AND(AP425="",+$B425="Paraguay (2014) "),AND(AP425="",+$B425="Peru (2009)"),AND(AP425="",+$B425="Peru (2011)"),AND(AP425="",+$B425="Russia (2010)"),AND(AP425="",+$B425="Tunisia (2010)"),AND(AP425="",+$B425="Uganda (2012)"),AND(AP425="",+$B425="Uruguay (2009)"),AND(AP425="",+$B425="Venezuela (2013)"),AND(AP425="",+$B425="China (2014)"),AND(AP425="",+$B425="India (2011)"))</formula>
    </cfRule>
    <cfRule type="expression" dxfId="1084" priority="196">
      <formula>AND(AP425="",+$B425="Ecuador (2011)")</formula>
    </cfRule>
    <cfRule type="expression" dxfId="1083" priority="197">
      <formula>OR(AND(AP425="",+$B425="Ghana (2012)"),AND(AP425="",+$B425="South Africa (2010)"),AND(AP425="",+$B425="Sri Lanka (2009)"),AND(AP425="",+$B425="Tanzania (2011)"))</formula>
    </cfRule>
  </conditionalFormatting>
  <conditionalFormatting sqref="AP40:AR40">
    <cfRule type="expression" dxfId="1082" priority="207">
      <formula>OR(AND(AP40="",+$B40="United States (2011)"),AND(AP40="",+$B40="Argentina (2012)"),AND(AP40="",+$B40="Armenia (2011)"),AND(AP40="",+$B40="Bolivia (2009)"),AND(AP40="",+$B40="Brazil (2009)"),AND(AP40="",+$B40="Chile (2013)"),AND(AP40="",+$B40="Colombia (2010)"),AND(AP40="",+$B40="Colombia (2014)"),AND(AP40="",+$B40="Costa Rica (2010)"),AND(AP40="",+$B40="Dominican Republic (2013)"),AND(AP40="",+$B40="El Salvador (2011)"),AND(AP40="",+$B40="Ethiopia (2010)"),AND(AP40="",+$B40="Georgia (2013)"),AND(AP40="",+$B40="Guatemala (2011)"),AND(AP40="",+$B40="Honduras (2011)"),AND(AP40="",+$B40="Indonesia (2012)"),AND(AP40="",+$B40="Iran (2011)"),AND(AP40="",+$B40="Jordan (2010)"),AND(AP40="",+$B40="Mexico (2010)"),AND(AP40="",+$B40="Mexico (2012)"),AND(AP40="",+$B40="Mexico (2014)"),AND(AP40="",+$B40="Nicaragua (2009)"),AND(AP40="",+$B40="Panama (2016)"),AND(AP40="",+$B40="Paraguay (2014) "),AND(AP40="",+$B40="Peru (2009)"),AND(AP40="",+$B40="Peru (2011)"),AND(AP40="",+$B40="Russia (2010)"),AND(AP40="",+$B40="Tunisia (2010)"),AND(AP40="",+$B40="Uganda (2012)"),AND(AP40="",+$B40="Uruguay (2009)"),AND(AP40="",+$B40="Venezuela (2013)"),AND(AP40="",+$B40="China (2014)"),AND(AP40="",+$B40="India (2011)"))</formula>
    </cfRule>
    <cfRule type="expression" dxfId="1081" priority="208">
      <formula>AND(AP40="",+$B40="Ecuador (2011)")</formula>
    </cfRule>
    <cfRule type="expression" dxfId="1080" priority="209">
      <formula>OR(AND(AP40="",+$B40="Ghana (2012)"),AND(AP40="",+$B40="South Africa (2010)"),AND(AP40="",+$B40="Sri Lanka (2009)"),AND(AP40="",+$B40="Tanzania (2011)"))</formula>
    </cfRule>
  </conditionalFormatting>
  <conditionalFormatting sqref="AP282:AR282 AP293:AR293 AP326:AR326 AP337:AR337 AP381:AR381 AP403:AR403 AP414:AR414">
    <cfRule type="expression" dxfId="1079" priority="198">
      <formula>OR(AND(AP282="",+$B282="United States (2011)"),AND(AP282="",+$B282="Argentina (2012)"),AND(AP282="",+$B282="Armenia (2011)"),AND(AP282="",+$B282="Bolivia (2009)"),AND(AP282="",+$B282="Brazil (2009)"),AND(AP282="",+$B282="Chile (2013)"),AND(AP282="",+$B282="Colombia (2010)"),AND(AP282="",+$B282="Colombia (2014)"),AND(AP282="",+$B282="Costa Rica (2010)"),AND(AP282="",+$B282="Dominican Republic (2013)"),AND(AP282="",+$B282="El Salvador (2011)"),AND(AP282="",+$B282="Ethiopia (2010)"),AND(AP282="",+$B282="Georgia (2013)"),AND(AP282="",+$B282="Guatemala (2011)"),AND(AP282="",+$B282="Honduras (2011)"),AND(AP282="",+$B282="Indonesia (2012)"),AND(AP282="",+$B282="Iran (2011)"),AND(AP282="",+$B282="Jordan (2010)"),AND(AP282="",+$B282="Mexico (2010)"),AND(AP282="",+$B282="Mexico (2012)"),AND(AP282="",+$B282="Mexico (2014)"),AND(AP282="",+$B282="Nicaragua (2009)"),AND(AP282="",+$B282="Panama (2016)"),AND(AP282="",+$B282="Paraguay (2014) "),AND(AP282="",+$B282="Peru (2009)"),AND(AP282="",+$B282="Peru (2011)"),AND(AP282="",+$B282="Russia (2010)"),AND(AP282="",+$B282="Tunisia (2010)"),AND(AP282="",+$B282="Uganda (2012)"),AND(AP282="",+$B282="Uruguay (2009)"),AND(AP282="",+$B282="Venezuela (2013)"),AND(AP282="",+$B282="China (2014)"),AND(AP282="",+$B282="India (2011)"))</formula>
    </cfRule>
    <cfRule type="expression" dxfId="1078" priority="199">
      <formula>AND(AP282="",+$B282="Ecuador (2011)")</formula>
    </cfRule>
    <cfRule type="expression" dxfId="1077" priority="200">
      <formula>OR(AND(AP282="",+$B282="Ghana (2012)"),AND(AP282="",+$B282="South Africa (2010)"),AND(AP282="",+$B282="Sri Lanka (2009)"),AND(AP282="",+$B282="Tanzania (2011)"))</formula>
    </cfRule>
  </conditionalFormatting>
  <conditionalFormatting sqref="AP62:AR62 AP95:AR95 AP106:AR106 AP117:AR117 AP161:AR161 AP172:AR172 AP194:AR194 AP205:AR205">
    <cfRule type="expression" dxfId="1076" priority="204">
      <formula>OR(AND(AP62="",+$B62="United States (2011)"),AND(AP62="",+$B62="Argentina (2012)"),AND(AP62="",+$B62="Armenia (2011)"),AND(AP62="",+$B62="Bolivia (2009)"),AND(AP62="",+$B62="Brazil (2009)"),AND(AP62="",+$B62="Chile (2013)"),AND(AP62="",+$B62="Colombia (2010)"),AND(AP62="",+$B62="Colombia (2014)"),AND(AP62="",+$B62="Costa Rica (2010)"),AND(AP62="",+$B62="Dominican Republic (2013)"),AND(AP62="",+$B62="El Salvador (2011)"),AND(AP62="",+$B62="Ethiopia (2010)"),AND(AP62="",+$B62="Georgia (2013)"),AND(AP62="",+$B62="Guatemala (2011)"),AND(AP62="",+$B62="Honduras (2011)"),AND(AP62="",+$B62="Indonesia (2012)"),AND(AP62="",+$B62="Iran (2011)"),AND(AP62="",+$B62="Jordan (2010)"),AND(AP62="",+$B62="Mexico (2010)"),AND(AP62="",+$B62="Mexico (2012)"),AND(AP62="",+$B62="Mexico (2014)"),AND(AP62="",+$B62="Nicaragua (2009)"),AND(AP62="",+$B62="Panama (2016)"),AND(AP62="",+$B62="Paraguay (2014) "),AND(AP62="",+$B62="Peru (2009)"),AND(AP62="",+$B62="Peru (2011)"),AND(AP62="",+$B62="Russia (2010)"),AND(AP62="",+$B62="Tunisia (2010)"),AND(AP62="",+$B62="Uganda (2012)"),AND(AP62="",+$B62="Uruguay (2009)"),AND(AP62="",+$B62="Venezuela (2013)"),AND(AP62="",+$B62="China (2014)"),AND(AP62="",+$B62="India (2011)"))</formula>
    </cfRule>
    <cfRule type="expression" dxfId="1075" priority="205">
      <formula>AND(AP62="",+$B62="Ecuador (2011)")</formula>
    </cfRule>
    <cfRule type="expression" dxfId="1074" priority="206">
      <formula>OR(AND(AP62="",+$B62="Ghana (2012)"),AND(AP62="",+$B62="South Africa (2010)"),AND(AP62="",+$B62="Sri Lanka (2009)"),AND(AP62="",+$B62="Tanzania (2011)"))</formula>
    </cfRule>
  </conditionalFormatting>
  <conditionalFormatting sqref="AP216:AR216 AP227:AR227 AP238:AR238 AP271:AR271 AP250:AR260">
    <cfRule type="expression" dxfId="1073" priority="201">
      <formula>OR(AND(AP216="",+$B216="United States (2011)"),AND(AP216="",+$B216="Argentina (2012)"),AND(AP216="",+$B216="Armenia (2011)"),AND(AP216="",+$B216="Bolivia (2009)"),AND(AP216="",+$B216="Brazil (2009)"),AND(AP216="",+$B216="Chile (2013)"),AND(AP216="",+$B216="Colombia (2010)"),AND(AP216="",+$B216="Colombia (2014)"),AND(AP216="",+$B216="Costa Rica (2010)"),AND(AP216="",+$B216="Dominican Republic (2013)"),AND(AP216="",+$B216="El Salvador (2011)"),AND(AP216="",+$B216="Ethiopia (2010)"),AND(AP216="",+$B216="Georgia (2013)"),AND(AP216="",+$B216="Guatemala (2011)"),AND(AP216="",+$B216="Honduras (2011)"),AND(AP216="",+$B216="Indonesia (2012)"),AND(AP216="",+$B216="Iran (2011)"),AND(AP216="",+$B216="Jordan (2010)"),AND(AP216="",+$B216="Mexico (2010)"),AND(AP216="",+$B216="Mexico (2012)"),AND(AP216="",+$B216="Mexico (2014)"),AND(AP216="",+$B216="Nicaragua (2009)"),AND(AP216="",+$B216="Panama (2016)"),AND(AP216="",+$B216="Paraguay (2014) "),AND(AP216="",+$B216="Peru (2009)"),AND(AP216="",+$B216="Peru (2011)"),AND(AP216="",+$B216="Russia (2010)"),AND(AP216="",+$B216="Tunisia (2010)"),AND(AP216="",+$B216="Uganda (2012)"),AND(AP216="",+$B216="Uruguay (2009)"),AND(AP216="",+$B216="Venezuela (2013)"),AND(AP216="",+$B216="China (2014)"),AND(AP216="",+$B216="India (2011)"))</formula>
    </cfRule>
    <cfRule type="expression" dxfId="1072" priority="202">
      <formula>AND(AP216="",+$B216="Ecuador (2011)")</formula>
    </cfRule>
    <cfRule type="expression" dxfId="1071" priority="203">
      <formula>OR(AND(AP216="",+$B216="Ghana (2012)"),AND(AP216="",+$B216="South Africa (2010)"),AND(AP216="",+$B216="Sri Lanka (2009)"),AND(AP216="",+$B216="Tanzania (2011)"))</formula>
    </cfRule>
  </conditionalFormatting>
  <conditionalFormatting sqref="AK151:AK160">
    <cfRule type="expression" dxfId="1070" priority="192">
      <formula>OR(AND(AK151="",+$B151="United States (2011)"),AND(AK151="",+$B151="Argentina (2012)"),AND(AK151="",+$B151="Armenia (2011)"),AND(AK151="",+$B151="Bolivia (2009)"),AND(AK151="",+$B151="Brazil (2009)"),AND(AK151="",+$B151="Chile (2013)"),AND(AK151="",+$B151="Colombia (2010)"),AND(AK151="",+$B151="Colombia (2014)"),AND(AK151="",+$B151="Costa Rica (2010)"),AND(AK151="",+$B151="Dominican Republic (2013)"),AND(AK151="",+$B151="El Salvador (2011)"),AND(AK151="",+$B151="Ethiopia (2010)"),AND(AK151="",+$B151="Georgia (2013)"),AND(AK151="",+$B151="Guatemala (2011)"),AND(AK151="",+$B151="Honduras (2011)"),AND(AK151="",+$B151="Indonesia (2012)"),AND(AK151="",+$B151="Iran (2011)"),AND(AK151="",+$B151="Jordan (2010)"),AND(AK151="",+$B151="Mexico (2010)"),AND(AK151="",+$B151="Mexico (2012)"),AND(AK151="",+$B151="Mexico (2014)"),AND(AK151="",+$B151="Nicaragua (2009)"),AND(AK151="",+$B151="Panama (2016)"),AND(AK151="",+$B151="Paraguay (2014) "),AND(AK151="",+$B151="Peru (2009)"),AND(AK151="",+$B151="Peru (2011)"),AND(AK151="",+$B151="Russia (2010)"),AND(AK151="",+$B151="Tunisia (2010)"),AND(AK151="",+$B151="Uganda (2012)"),AND(AK151="",+$B151="Uruguay (2009)"),AND(AK151="",+$B151="Venezuela (2013)"),AND(AK151="",+$B151="China (2014)"),AND(AK151="",+$B151="India (2011)"))</formula>
    </cfRule>
    <cfRule type="expression" dxfId="1069" priority="193">
      <formula>AND(AK151="",+$B151="Ecuador (2011)")</formula>
    </cfRule>
    <cfRule type="expression" dxfId="1068" priority="194">
      <formula>OR(AND(AK151="",+$B151="Ghana (2012)"),AND(AK151="",+$B151="South Africa (2010)"),AND(AK151="",+$B151="Sri Lanka (2009)"),AND(AK151="",+$B151="Tanzania (2011)"))</formula>
    </cfRule>
  </conditionalFormatting>
  <conditionalFormatting sqref="AK161">
    <cfRule type="expression" dxfId="1067" priority="189">
      <formula>OR(AND(AK161="",+$B161="United States (2011)"),AND(AK161="",+$B161="Argentina (2012)"),AND(AK161="",+$B161="Armenia (2011)"),AND(AK161="",+$B161="Bolivia (2009)"),AND(AK161="",+$B161="Brazil (2009)"),AND(AK161="",+$B161="Chile (2013)"),AND(AK161="",+$B161="Colombia (2010)"),AND(AK161="",+$B161="Colombia (2014)"),AND(AK161="",+$B161="Costa Rica (2010)"),AND(AK161="",+$B161="Dominican Republic (2013)"),AND(AK161="",+$B161="El Salvador (2011)"),AND(AK161="",+$B161="Ethiopia (2010)"),AND(AK161="",+$B161="Georgia (2013)"),AND(AK161="",+$B161="Guatemala (2011)"),AND(AK161="",+$B161="Honduras (2011)"),AND(AK161="",+$B161="Indonesia (2012)"),AND(AK161="",+$B161="Iran (2011)"),AND(AK161="",+$B161="Jordan (2010)"),AND(AK161="",+$B161="Mexico (2010)"),AND(AK161="",+$B161="Mexico (2012)"),AND(AK161="",+$B161="Mexico (2014)"),AND(AK161="",+$B161="Nicaragua (2009)"),AND(AK161="",+$B161="Panama (2016)"),AND(AK161="",+$B161="Paraguay (2014) "),AND(AK161="",+$B161="Peru (2009)"),AND(AK161="",+$B161="Peru (2011)"),AND(AK161="",+$B161="Russia (2010)"),AND(AK161="",+$B161="Tunisia (2010)"),AND(AK161="",+$B161="Uganda (2012)"),AND(AK161="",+$B161="Uruguay (2009)"),AND(AK161="",+$B161="Venezuela (2013)"),AND(AK161="",+$B161="China (2014)"),AND(AK161="",+$B161="India (2011)"))</formula>
    </cfRule>
    <cfRule type="expression" dxfId="1066" priority="190">
      <formula>AND(AK161="",+$B161="Ecuador (2011)")</formula>
    </cfRule>
    <cfRule type="expression" dxfId="1065" priority="191">
      <formula>OR(AND(AK161="",+$B161="Ghana (2012)"),AND(AK161="",+$B161="South Africa (2010)"),AND(AK161="",+$B161="Sri Lanka (2009)"),AND(AK161="",+$B161="Tanzania (2011)"))</formula>
    </cfRule>
  </conditionalFormatting>
  <conditionalFormatting sqref="AK184:AK193">
    <cfRule type="expression" dxfId="1064" priority="186">
      <formula>OR(AND(AK184="",+$B184="United States (2011)"),AND(AK184="",+$B184="Argentina (2012)"),AND(AK184="",+$B184="Armenia (2011)"),AND(AK184="",+$B184="Bolivia (2009)"),AND(AK184="",+$B184="Brazil (2009)"),AND(AK184="",+$B184="Chile (2013)"),AND(AK184="",+$B184="Colombia (2010)"),AND(AK184="",+$B184="Colombia (2014)"),AND(AK184="",+$B184="Costa Rica (2010)"),AND(AK184="",+$B184="Dominican Republic (2013)"),AND(AK184="",+$B184="El Salvador (2011)"),AND(AK184="",+$B184="Ethiopia (2010)"),AND(AK184="",+$B184="Georgia (2013)"),AND(AK184="",+$B184="Guatemala (2011)"),AND(AK184="",+$B184="Honduras (2011)"),AND(AK184="",+$B184="Indonesia (2012)"),AND(AK184="",+$B184="Iran (2011)"),AND(AK184="",+$B184="Jordan (2010)"),AND(AK184="",+$B184="Mexico (2010)"),AND(AK184="",+$B184="Mexico (2012)"),AND(AK184="",+$B184="Mexico (2014)"),AND(AK184="",+$B184="Nicaragua (2009)"),AND(AK184="",+$B184="Panama (2016)"),AND(AK184="",+$B184="Paraguay (2014) "),AND(AK184="",+$B184="Peru (2009)"),AND(AK184="",+$B184="Peru (2011)"),AND(AK184="",+$B184="Russia (2010)"),AND(AK184="",+$B184="Tunisia (2010)"),AND(AK184="",+$B184="Uganda (2012)"),AND(AK184="",+$B184="Uruguay (2009)"),AND(AK184="",+$B184="Venezuela (2013)"),AND(AK184="",+$B184="China (2014)"),AND(AK184="",+$B184="India (2011)"))</formula>
    </cfRule>
    <cfRule type="expression" dxfId="1063" priority="187">
      <formula>AND(AK184="",+$B184="Ecuador (2011)")</formula>
    </cfRule>
    <cfRule type="expression" dxfId="1062" priority="188">
      <formula>OR(AND(AK184="",+$B184="Ghana (2012)"),AND(AK184="",+$B184="South Africa (2010)"),AND(AK184="",+$B184="Sri Lanka (2009)"),AND(AK184="",+$B184="Tanzania (2011)"))</formula>
    </cfRule>
  </conditionalFormatting>
  <conditionalFormatting sqref="AK194">
    <cfRule type="expression" dxfId="1061" priority="183">
      <formula>OR(AND(AK194="",+$B194="United States (2011)"),AND(AK194="",+$B194="Argentina (2012)"),AND(AK194="",+$B194="Armenia (2011)"),AND(AK194="",+$B194="Bolivia (2009)"),AND(AK194="",+$B194="Brazil (2009)"),AND(AK194="",+$B194="Chile (2013)"),AND(AK194="",+$B194="Colombia (2010)"),AND(AK194="",+$B194="Colombia (2014)"),AND(AK194="",+$B194="Costa Rica (2010)"),AND(AK194="",+$B194="Dominican Republic (2013)"),AND(AK194="",+$B194="El Salvador (2011)"),AND(AK194="",+$B194="Ethiopia (2010)"),AND(AK194="",+$B194="Georgia (2013)"),AND(AK194="",+$B194="Guatemala (2011)"),AND(AK194="",+$B194="Honduras (2011)"),AND(AK194="",+$B194="Indonesia (2012)"),AND(AK194="",+$B194="Iran (2011)"),AND(AK194="",+$B194="Jordan (2010)"),AND(AK194="",+$B194="Mexico (2010)"),AND(AK194="",+$B194="Mexico (2012)"),AND(AK194="",+$B194="Mexico (2014)"),AND(AK194="",+$B194="Nicaragua (2009)"),AND(AK194="",+$B194="Panama (2016)"),AND(AK194="",+$B194="Paraguay (2014) "),AND(AK194="",+$B194="Peru (2009)"),AND(AK194="",+$B194="Peru (2011)"),AND(AK194="",+$B194="Russia (2010)"),AND(AK194="",+$B194="Tunisia (2010)"),AND(AK194="",+$B194="Uganda (2012)"),AND(AK194="",+$B194="Uruguay (2009)"),AND(AK194="",+$B194="Venezuela (2013)"),AND(AK194="",+$B194="China (2014)"),AND(AK194="",+$B194="India (2011)"))</formula>
    </cfRule>
    <cfRule type="expression" dxfId="1060" priority="184">
      <formula>AND(AK194="",+$B194="Ecuador (2011)")</formula>
    </cfRule>
    <cfRule type="expression" dxfId="1059" priority="185">
      <formula>OR(AND(AK194="",+$B194="Ghana (2012)"),AND(AK194="",+$B194="South Africa (2010)"),AND(AK194="",+$B194="Sri Lanka (2009)"),AND(AK194="",+$B194="Tanzania (2011)"))</formula>
    </cfRule>
  </conditionalFormatting>
  <conditionalFormatting sqref="AK206:AK215">
    <cfRule type="expression" dxfId="1058" priority="180">
      <formula>OR(AND(AK206="",+$B206="United States (2011)"),AND(AK206="",+$B206="Argentina (2012)"),AND(AK206="",+$B206="Armenia (2011)"),AND(AK206="",+$B206="Bolivia (2009)"),AND(AK206="",+$B206="Brazil (2009)"),AND(AK206="",+$B206="Chile (2013)"),AND(AK206="",+$B206="Colombia (2010)"),AND(AK206="",+$B206="Colombia (2014)"),AND(AK206="",+$B206="Costa Rica (2010)"),AND(AK206="",+$B206="Dominican Republic (2013)"),AND(AK206="",+$B206="El Salvador (2011)"),AND(AK206="",+$B206="Ethiopia (2010)"),AND(AK206="",+$B206="Georgia (2013)"),AND(AK206="",+$B206="Guatemala (2011)"),AND(AK206="",+$B206="Honduras (2011)"),AND(AK206="",+$B206="Indonesia (2012)"),AND(AK206="",+$B206="Iran (2011)"),AND(AK206="",+$B206="Jordan (2010)"),AND(AK206="",+$B206="Mexico (2010)"),AND(AK206="",+$B206="Mexico (2012)"),AND(AK206="",+$B206="Mexico (2014)"),AND(AK206="",+$B206="Nicaragua (2009)"),AND(AK206="",+$B206="Panama (2016)"),AND(AK206="",+$B206="Paraguay (2014) "),AND(AK206="",+$B206="Peru (2009)"),AND(AK206="",+$B206="Peru (2011)"),AND(AK206="",+$B206="Russia (2010)"),AND(AK206="",+$B206="Tunisia (2010)"),AND(AK206="",+$B206="Uganda (2012)"),AND(AK206="",+$B206="Uruguay (2009)"),AND(AK206="",+$B206="Venezuela (2013)"),AND(AK206="",+$B206="China (2014)"),AND(AK206="",+$B206="India (2011)"))</formula>
    </cfRule>
    <cfRule type="expression" dxfId="1057" priority="181">
      <formula>AND(AK206="",+$B206="Ecuador (2011)")</formula>
    </cfRule>
    <cfRule type="expression" dxfId="1056" priority="182">
      <formula>OR(AND(AK206="",+$B206="Ghana (2012)"),AND(AK206="",+$B206="South Africa (2010)"),AND(AK206="",+$B206="Sri Lanka (2009)"),AND(AK206="",+$B206="Tanzania (2011)"))</formula>
    </cfRule>
  </conditionalFormatting>
  <conditionalFormatting sqref="AK216">
    <cfRule type="expression" dxfId="1055" priority="177">
      <formula>OR(AND(AK216="",+$B216="United States (2011)"),AND(AK216="",+$B216="Argentina (2012)"),AND(AK216="",+$B216="Armenia (2011)"),AND(AK216="",+$B216="Bolivia (2009)"),AND(AK216="",+$B216="Brazil (2009)"),AND(AK216="",+$B216="Chile (2013)"),AND(AK216="",+$B216="Colombia (2010)"),AND(AK216="",+$B216="Colombia (2014)"),AND(AK216="",+$B216="Costa Rica (2010)"),AND(AK216="",+$B216="Dominican Republic (2013)"),AND(AK216="",+$B216="El Salvador (2011)"),AND(AK216="",+$B216="Ethiopia (2010)"),AND(AK216="",+$B216="Georgia (2013)"),AND(AK216="",+$B216="Guatemala (2011)"),AND(AK216="",+$B216="Honduras (2011)"),AND(AK216="",+$B216="Indonesia (2012)"),AND(AK216="",+$B216="Iran (2011)"),AND(AK216="",+$B216="Jordan (2010)"),AND(AK216="",+$B216="Mexico (2010)"),AND(AK216="",+$B216="Mexico (2012)"),AND(AK216="",+$B216="Mexico (2014)"),AND(AK216="",+$B216="Nicaragua (2009)"),AND(AK216="",+$B216="Panama (2016)"),AND(AK216="",+$B216="Paraguay (2014) "),AND(AK216="",+$B216="Peru (2009)"),AND(AK216="",+$B216="Peru (2011)"),AND(AK216="",+$B216="Russia (2010)"),AND(AK216="",+$B216="Tunisia (2010)"),AND(AK216="",+$B216="Uganda (2012)"),AND(AK216="",+$B216="Uruguay (2009)"),AND(AK216="",+$B216="Venezuela (2013)"),AND(AK216="",+$B216="China (2014)"),AND(AK216="",+$B216="India (2011)"))</formula>
    </cfRule>
    <cfRule type="expression" dxfId="1054" priority="178">
      <formula>AND(AK216="",+$B216="Ecuador (2011)")</formula>
    </cfRule>
    <cfRule type="expression" dxfId="1053" priority="179">
      <formula>OR(AND(AK216="",+$B216="Ghana (2012)"),AND(AK216="",+$B216="South Africa (2010)"),AND(AK216="",+$B216="Sri Lanka (2009)"),AND(AK216="",+$B216="Tanzania (2011)"))</formula>
    </cfRule>
  </conditionalFormatting>
  <conditionalFormatting sqref="AK151:BO172 AK52:BO62 AK393:BO436 AK19:AL29 AN19:BO29 AK96:BO117 AK85:AL95 AN85:BO95 AK184:BO227 AK228:AL238 AN228:BO238 AK514:BO524 AK503:AL513 AN503:BO513 AK536:BO557 AK558:AL568 AK30:BO40 AK129:BO139 AK250:BO293 AK316:BO348 AK371:BO381 AN558:BO568 AK459:BO502">
    <cfRule type="expression" dxfId="1052" priority="354">
      <formula>OR(AND(AK19="",+$B19="Albania (2015)"),AND(AK19="",+$B19="Croatia (2014)"),AND(AK19="",+$B19="Poland (2014)"),AND(AK19="",+$B19="United States (2011)"),AND(AK19="",+$B19="Argentina (2012)"),AND(AK19="",+$B19="Armenia (2011)"),AND(AK19="",+$B19="Bolivia (2009)"),AND(AK19="",+$B19="Brazil (2009)"),AND(AK19="",+$B19="Chile (2013)"),AND(AK19="",+$B19="Colombia (2010)"),AND(AK19="",+$B19="Colombia (2014)"),AND(AK19="",+$B19="Costa Rica (2010)"),AND(AK19="",+$B19="Dominican Republic (2013)"),AND(AK19="",+$B19="El Salvador (2011)"),AND(AK19="",+$B19="Ethiopia (2010)"),AND(AK19="",+$B19="Georgia (2013)"),AND(AK19="",+$B19="Guatemala (2011)"),AND(AK19="",+$B19="Honduras (2011)"),AND(AK19="",+$B19="Indonesia (2012)"),AND(AK19="",+$B19="Iran (2011)"),AND(AK19="",+$B19="Jordan (2010)"),AND(AK19="",+$B19="Mexico (2010)"),AND(AK19="",+$B19="Mexico (2012)"),AND(AK19="",+$B19="Mexico (2014)"),AND(AK19="",+$B19="Nicaragua (2009)"),AND(AK19="",+$B19="Panama (2016)"),AND(AK19="",+$B19="Paraguay (2014) "),AND(AK19="",+$B19="Peru (2009)"),AND(AK19="",+$B19="Peru (2011)"),AND(AK19="",+$B19="Russia (2010)"),AND(AK19="",+$B19="Tunisia (2010)"),AND(AK19="",+$B19="Uganda (2012)"),AND(AK19="",+$B19="Uruguay (2009)"),AND(AK19="",+$B19="Venezuela (2013)"),AND(AK19="",+$B19="China (2014)"),AND(AK19="",+$B19="India (2011)"))</formula>
    </cfRule>
    <cfRule type="expression" dxfId="1051" priority="355">
      <formula>AND(AK19="",+$B19="Ecuador (2011)")</formula>
    </cfRule>
    <cfRule type="expression" dxfId="1050" priority="356">
      <formula>OR(AND(AK19="",+$B19="Ghana (2012)"),AND(AK19="",+$B19="South Africa (2010)"),AND(AK19="",+$B19="Sri Lanka (2009)"),AND(AK19="",+$B19="Tanzania (2011)"))</formula>
    </cfRule>
  </conditionalFormatting>
  <conditionalFormatting sqref="G63:J72">
    <cfRule type="expression" dxfId="1049" priority="138">
      <formula>OR(AND(G63="",+$B63="United States (2011)"),AND(G63="",+$B63="Argentina (2012)"),AND(G63="",+$B63="Armenia (2011)"),AND(G63="",+$B63="Bolivia (2009)"),AND(G63="",+$B63="Brazil (2009)"),AND(G63="",+$B63="Chile (2013)"),AND(G63="",+$B63="Colombia (2010)"),AND(G63="",+$B63="Colombia (2014)"),AND(G63="",+$B63="Costa Rica (2010)"),AND(G63="",+$B63="Dominican Republic (2013)"),AND(G63="",+$B63="El Salvador (2011)"),AND(G63="",+$B63="Ecuador (2011)"),AND(G63="",+$B63="Ethiopia (2010)"),AND(G63="",+$B63="Georgia (2013)"),AND(G63="",+$B63="Ghana (2012)"),AND(G63="",+$B63="Guatemala (2011)"),AND(G63="",+$B63="Honduras (2011)"),AND(G63="",+$B63="Indonesia (2012)"),AND(G63="",+$B63="Iran (2011)"),AND(G63="",+$B63="Jordan (2010)"),AND(G63="",+$B63="Mexico (2010)"),AND(G63="",+$B63="Mexico (2012)"),AND(G63="",+$B63="Mexico (2014)"),AND(G63="",+$B63="Nicaragua (2009)"),AND(G63="",+$B63="Panama (2016)"),AND(G63="",+$B63="Paraguay (2014) "),AND(G63="",+$B63="Peru (2009)"),AND(G63="",+$B63="Peru (2011)"),AND(G63="",+$B63="Russia (2010)"),AND(G63="",+$B63="Tunisia (2010)"),AND(G63="",+$B63="South Africa (2010)"),AND(G63="",+$B63="Sri Lanka (2009)"),AND(G63="",+$B63="Tanzania (2011)"),AND(G63="",+$B63="Uganda (2012)"),AND(G63="",+$B63="Uruguay (2009)"),AND(G63="",+$B63="Venezuela (2013)"),AND(G63="",+$B63="China (2014)"),AND(G63="",+$B63="India (2011)"))</formula>
    </cfRule>
  </conditionalFormatting>
  <conditionalFormatting sqref="E63:E73">
    <cfRule type="expression" dxfId="1048" priority="134">
      <formula>OR(AND(E63="",+$B63="Albania (2015)"),AND(E63="",+$B63="Croatia (2014)"),AND(E63="",+$B63="Poland (2014)"),AND(E63="",+$B63="United States (2011)"),AND(E63="",+$B63="Argentina (2012)"),AND(E63="",+$B63="Armenia (2011)"),AND(E63="",+$B63="Bolivia (2009)"),AND(E63="",+$B63="Brazil (2009)"),AND(E63="",+$B63="Chile (2013)"),AND(E63="",+$B63="Colombia (2010)"),AND(E63="",+$B63="Colombia (2014)"),AND(E63="",+$B63="Costa Rica (2010)"),AND(E63="",+$B63="Dominican Republic (2013)"),AND(E63="",+$B63="El Salvador (2011)"),AND(E63="",+$B63="Ecuador (2011)"),AND(E63="",+$B63="Ethiopia (2010)"),AND(E63="",+$B63="Georgia (2013)"),AND(E63="",+$B63="Ghana (2012)"),AND(E63="",+$B63="Guatemala (2011)"),AND(E63="",+$B63="Honduras (2011)"),AND(E63="",+$B63="Indonesia (2012)"),AND(E63="",+$B63="Iran (2011)"),AND(E63="",+$B63="Jordan (2010)"),AND(E63="",+$B63="Mexico (2010)"),AND(E63="",+$B63="Mexico (2012)"),AND(E63="",+$B63="Mexico (2014)"),AND(E63="",+$B63="Nicaragua (2009)"),AND(E63="",+$B63="Panama (2016)"),AND(E63="",+$B63="Paraguay (2014) "),AND(E63="",+$B63="Peru (2009)"),AND(E63="",+$B63="Peru (2011)"),AND(E63="",+$B63="Russia (2010)"),AND(E63="",+$B63="Tunisia (2010)"),AND(E63="",+$B63="South Africa (2010)"),AND(E63="",+$B63="Sri Lanka (2009)"),AND(E63="",+$B63="Tanzania (2011)"),AND(E63="",+$B63="Uganda (2012)"),AND(E63="",+$B63="Uruguay (2009)"),AND(E63="",+$B63="Venezuela (2013)"),AND(E63="",+$B63="China (2014)"),AND(E63="",+$B63="India (2011)"))</formula>
    </cfRule>
  </conditionalFormatting>
  <conditionalFormatting sqref="G73:J73">
    <cfRule type="expression" dxfId="1047" priority="133">
      <formula>OR(AND(G73="",+$B73="United States (2011)"),AND(G73="",+$B73="Argentina (2012)"),AND(G73="",+$B73="Armenia (2011)"),AND(G73="",+$B73="Bolivia (2009)"),AND(G73="",+$B73="Brazil (2009)"),AND(G73="",+$B73="Chile (2013)"),AND(G73="",+$B73="Colombia (2010)"),AND(G73="",+$B73="Colombia (2014)"),AND(G73="",+$B73="Costa Rica (2010)"),AND(G73="",+$B73="Dominican Republic (2013)"),AND(G73="",+$B73="El Salvador (2011)"),AND(G73="",+$B73="Ecuador (2011)"),AND(G73="",+$B73="Ethiopia (2010)"),AND(G73="",+$B73="Georgia (2013)"),AND(G73="",+$B73="Ghana (2012)"),AND(G73="",+$B73="Guatemala (2011)"),AND(G73="",+$B73="Honduras (2011)"),AND(G73="",+$B73="Indonesia (2012)"),AND(G73="",+$B73="Iran (2011)"),AND(G73="",+$B73="Jordan (2010)"),AND(G73="",+$B73="Mexico (2010)"),AND(G73="",+$B73="Mexico (2012)"),AND(G73="",+$B73="Mexico (2014)"),AND(G73="",+$B73="Nicaragua (2009)"),AND(G73="",+$B73="Panama (2016)"),AND(G73="",+$B73="Paraguay (2014) "),AND(G73="",+$B73="Peru (2009)"),AND(G73="",+$B73="Peru (2011)"),AND(G73="",+$B73="Russia (2010)"),AND(G73="",+$B73="Tunisia (2010)"),AND(G73="",+$B73="South Africa (2010)"),AND(G73="",+$B73="Sri Lanka (2009)"),AND(G73="",+$B73="Tanzania (2011)"),AND(G73="",+$B73="Uganda (2012)"),AND(G73="",+$B73="Uruguay (2009)"),AND(G73="",+$B73="Venezuela (2013)"),AND(G73="",+$B73="China (2014)"),AND(G73="",+$B73="India (2011)"))</formula>
    </cfRule>
  </conditionalFormatting>
  <conditionalFormatting sqref="AL73:AO73">
    <cfRule type="expression" dxfId="1046" priority="130">
      <formula>OR(AND(AL73="",+$B73="United States (2011)"),AND(AL73="",+$B73="Argentina (2012)"),AND(AL73="",+$B73="Armenia (2011)"),AND(AL73="",+$B73="Bolivia (2009)"),AND(AL73="",+$B73="Brazil (2009)"),AND(AL73="",+$B73="Chile (2013)"),AND(AL73="",+$B73="Colombia (2010)"),AND(AL73="",+$B73="Colombia (2014)"),AND(AL73="",+$B73="Costa Rica (2010)"),AND(AL73="",+$B73="Dominican Republic (2013)"),AND(AL73="",+$B73="El Salvador (2011)"),AND(AL73="",+$B73="Ethiopia (2010)"),AND(AL73="",+$B73="Georgia (2013)"),AND(AL73="",+$B73="Guatemala (2011)"),AND(AL73="",+$B73="Honduras (2011)"),AND(AL73="",+$B73="Indonesia (2012)"),AND(AL73="",+$B73="Iran (2011)"),AND(AL73="",+$B73="Jordan (2010)"),AND(AL73="",+$B73="Mexico (2010)"),AND(AL73="",+$B73="Mexico (2012)"),AND(AL73="",+$B73="Mexico (2014)"),AND(AL73="",+$B73="Nicaragua (2009)"),AND(AL73="",+$B73="Panama (2016)"),AND(AL73="",+$B73="Paraguay (2014) "),AND(AL73="",+$B73="Peru (2009)"),AND(AL73="",+$B73="Peru (2011)"),AND(AL73="",+$B73="Russia (2010)"),AND(AL73="",+$B73="Tunisia (2010)"),AND(AL73="",+$B73="Uganda (2012)"),AND(AL73="",+$B73="Uruguay (2009)"),AND(AL73="",+$B73="Venezuela (2013)"),AND(AL73="",+$B73="China (2014)"),AND(AL73="",+$B73="India (2011)"))</formula>
    </cfRule>
    <cfRule type="expression" dxfId="1045" priority="131">
      <formula>AND(AL73="",+$B73="Ecuador (2011)")</formula>
    </cfRule>
    <cfRule type="expression" dxfId="1044" priority="132">
      <formula>OR(AND(AL73="",+$B73="Ghana (2012)"),AND(AL73="",+$B73="South Africa (2010)"),AND(AL73="",+$B73="Sri Lanka (2009)"),AND(AL73="",+$B73="Tanzania (2011)"))</formula>
    </cfRule>
  </conditionalFormatting>
  <conditionalFormatting sqref="E73">
    <cfRule type="expression" dxfId="1043" priority="129">
      <formula>OR(AND(E73="",+$B73="United States (2011)"),AND(E73="",+$B73="Argentina (2012)"),AND(E73="",+$B73="Armenia (2011)"),AND(E73="",+$B73="Bolivia (2009)"),AND(E73="",+$B73="Brazil (2009)"),AND(E73="",+$B73="Chile (2013)"),AND(E73="",+$B73="Colombia (2010)"),AND(E73="",+$B73="Colombia (2014)"),AND(E73="",+$B73="Costa Rica (2010)"),AND(E73="",+$B73="Dominican Republic (2013)"),AND(E73="",+$B73="El Salvador (2011)"),AND(E73="",+$B73="Ecuador (2011)"),AND(E73="",+$B73="Ethiopia (2010)"),AND(E73="",+$B73="Georgia (2013)"),AND(E73="",+$B73="Ghana (2012)"),AND(E73="",+$B73="Guatemala (2011)"),AND(E73="",+$B73="Honduras (2011)"),AND(E73="",+$B73="Indonesia (2012)"),AND(E73="",+$B73="Iran (2011)"),AND(E73="",+$B73="Jordan (2010)"),AND(E73="",+$B73="Mexico (2010)"),AND(E73="",+$B73="Mexico (2012)"),AND(E73="",+$B73="Mexico (2014)"),AND(E73="",+$B73="Nicaragua (2009)"),AND(E73="",+$B73="Panama (2016)"),AND(E73="",+$B73="Paraguay (2014) "),AND(E73="",+$B73="Peru (2009)"),AND(E73="",+$B73="Peru (2011)"),AND(E73="",+$B73="Russia (2010)"),AND(E73="",+$B73="Tunisia (2010)"),AND(E73="",+$B73="South Africa (2010)"),AND(E73="",+$B73="Sri Lanka (2009)"),AND(E73="",+$B73="Tanzania (2011)"),AND(E73="",+$B73="Uganda (2012)"),AND(E73="",+$B73="Uruguay (2009)"),AND(E73="",+$B73="Venezuela (2013)"),AND(E73="",+$B73="China (2014)"),AND(E73="",+$B73="India (2011)"))</formula>
    </cfRule>
  </conditionalFormatting>
  <conditionalFormatting sqref="AP63:AR72">
    <cfRule type="expression" dxfId="1042" priority="125">
      <formula>OR(AND(AP63="",+$B63="United States (2011)"),AND(AP63="",+$B63="Argentina (2012)"),AND(AP63="",+$B63="Armenia (2011)"),AND(AP63="",+$B63="Bolivia (2009)"),AND(AP63="",+$B63="Brazil (2009)"),AND(AP63="",+$B63="Chile (2013)"),AND(AP63="",+$B63="Colombia (2010)"),AND(AP63="",+$B63="Colombia (2014)"),AND(AP63="",+$B63="Costa Rica (2010)"),AND(AP63="",+$B63="Dominican Republic (2013)"),AND(AP63="",+$B63="El Salvador (2011)"),AND(AP63="",+$B63="Ethiopia (2010)"),AND(AP63="",+$B63="Georgia (2013)"),AND(AP63="",+$B63="Guatemala (2011)"),AND(AP63="",+$B63="Honduras (2011)"),AND(AP63="",+$B63="Indonesia (2012)"),AND(AP63="",+$B63="Iran (2011)"),AND(AP63="",+$B63="Jordan (2010)"),AND(AP63="",+$B63="Mexico (2010)"),AND(AP63="",+$B63="Mexico (2012)"),AND(AP63="",+$B63="Mexico (2014)"),AND(AP63="",+$B63="Nicaragua (2009)"),AND(AP63="",+$B63="Panama (2016)"),AND(AP63="",+$B63="Paraguay (2014) "),AND(AP63="",+$B63="Peru (2009)"),AND(AP63="",+$B63="Peru (2011)"),AND(AP63="",+$B63="Russia (2010)"),AND(AP63="",+$B63="Tunisia (2010)"),AND(AP63="",+$B63="Uganda (2012)"),AND(AP63="",+$B63="Uruguay (2009)"),AND(AP63="",+$B63="Venezuela (2013)"),AND(AP63="",+$B63="China (2014)"),AND(AP63="",+$B63="India (2011)"))</formula>
    </cfRule>
    <cfRule type="expression" dxfId="1041" priority="126">
      <formula>AND(AP63="",+$B63="Ecuador (2011)")</formula>
    </cfRule>
    <cfRule type="expression" dxfId="1040" priority="127">
      <formula>OR(AND(AP63="",+$B63="Ghana (2012)"),AND(AP63="",+$B63="South Africa (2010)"),AND(AP63="",+$B63="Sri Lanka (2009)"),AND(AP63="",+$B63="Tanzania (2011)"))</formula>
    </cfRule>
  </conditionalFormatting>
  <conditionalFormatting sqref="AP73:AR73">
    <cfRule type="expression" dxfId="1039" priority="122">
      <formula>OR(AND(AP73="",+$B73="United States (2011)"),AND(AP73="",+$B73="Argentina (2012)"),AND(AP73="",+$B73="Armenia (2011)"),AND(AP73="",+$B73="Bolivia (2009)"),AND(AP73="",+$B73="Brazil (2009)"),AND(AP73="",+$B73="Chile (2013)"),AND(AP73="",+$B73="Colombia (2010)"),AND(AP73="",+$B73="Colombia (2014)"),AND(AP73="",+$B73="Costa Rica (2010)"),AND(AP73="",+$B73="Dominican Republic (2013)"),AND(AP73="",+$B73="El Salvador (2011)"),AND(AP73="",+$B73="Ethiopia (2010)"),AND(AP73="",+$B73="Georgia (2013)"),AND(AP73="",+$B73="Guatemala (2011)"),AND(AP73="",+$B73="Honduras (2011)"),AND(AP73="",+$B73="Indonesia (2012)"),AND(AP73="",+$B73="Iran (2011)"),AND(AP73="",+$B73="Jordan (2010)"),AND(AP73="",+$B73="Mexico (2010)"),AND(AP73="",+$B73="Mexico (2012)"),AND(AP73="",+$B73="Mexico (2014)"),AND(AP73="",+$B73="Nicaragua (2009)"),AND(AP73="",+$B73="Panama (2016)"),AND(AP73="",+$B73="Paraguay (2014) "),AND(AP73="",+$B73="Peru (2009)"),AND(AP73="",+$B73="Peru (2011)"),AND(AP73="",+$B73="Russia (2010)"),AND(AP73="",+$B73="Tunisia (2010)"),AND(AP73="",+$B73="Uganda (2012)"),AND(AP73="",+$B73="Uruguay (2009)"),AND(AP73="",+$B73="Venezuela (2013)"),AND(AP73="",+$B73="China (2014)"),AND(AP73="",+$B73="India (2011)"))</formula>
    </cfRule>
    <cfRule type="expression" dxfId="1038" priority="123">
      <formula>AND(AP73="",+$B73="Ecuador (2011)")</formula>
    </cfRule>
    <cfRule type="expression" dxfId="1037" priority="124">
      <formula>OR(AND(AP73="",+$B73="Ghana (2012)"),AND(AP73="",+$B73="South Africa (2010)"),AND(AP73="",+$B73="Sri Lanka (2009)"),AND(AP73="",+$B73="Tanzania (2011)"))</formula>
    </cfRule>
  </conditionalFormatting>
  <conditionalFormatting sqref="AK63:BO73">
    <cfRule type="expression" dxfId="1036" priority="135">
      <formula>OR(AND(AK63="",+$B63="Albania (2015)"),AND(AK63="",+$B63="Croatia (2014)"),AND(AK63="",+$B63="Poland (2014)"),AND(AK63="",+$B63="United States (2011)"),AND(AK63="",+$B63="Argentina (2012)"),AND(AK63="",+$B63="Armenia (2011)"),AND(AK63="",+$B63="Bolivia (2009)"),AND(AK63="",+$B63="Brazil (2009)"),AND(AK63="",+$B63="Chile (2013)"),AND(AK63="",+$B63="Colombia (2010)"),AND(AK63="",+$B63="Colombia (2014)"),AND(AK63="",+$B63="Costa Rica (2010)"),AND(AK63="",+$B63="Dominican Republic (2013)"),AND(AK63="",+$B63="El Salvador (2011)"),AND(AK63="",+$B63="Ethiopia (2010)"),AND(AK63="",+$B63="Georgia (2013)"),AND(AK63="",+$B63="Guatemala (2011)"),AND(AK63="",+$B63="Honduras (2011)"),AND(AK63="",+$B63="Indonesia (2012)"),AND(AK63="",+$B63="Iran (2011)"),AND(AK63="",+$B63="Jordan (2010)"),AND(AK63="",+$B63="Mexico (2010)"),AND(AK63="",+$B63="Mexico (2012)"),AND(AK63="",+$B63="Mexico (2014)"),AND(AK63="",+$B63="Nicaragua (2009)"),AND(AK63="",+$B63="Panama (2016)"),AND(AK63="",+$B63="Paraguay (2014) "),AND(AK63="",+$B63="Peru (2009)"),AND(AK63="",+$B63="Peru (2011)"),AND(AK63="",+$B63="Russia (2010)"),AND(AK63="",+$B63="Tunisia (2010)"),AND(AK63="",+$B63="Uganda (2012)"),AND(AK63="",+$B63="Uruguay (2009)"),AND(AK63="",+$B63="Venezuela (2013)"),AND(AK63="",+$B63="China (2014)"),AND(AK63="",+$B63="India (2011)"))</formula>
    </cfRule>
    <cfRule type="expression" dxfId="1035" priority="136">
      <formula>AND(AK63="",+$B63="Ecuador (2011)")</formula>
    </cfRule>
    <cfRule type="expression" dxfId="1034" priority="137">
      <formula>OR(AND(AK63="",+$B63="Ghana (2012)"),AND(AK63="",+$B63="South Africa (2010)"),AND(AK63="",+$B63="Sri Lanka (2009)"),AND(AK63="",+$B63="Tanzania (2011)"))</formula>
    </cfRule>
  </conditionalFormatting>
  <conditionalFormatting sqref="E19:E29">
    <cfRule type="expression" dxfId="1033" priority="117">
      <formula>OR(AND(E19="",+$B19="Albania (2015)"),AND(E19="",+$B19="Croatia (2014)"),AND(E19="",+$B19="Poland (2014)"),AND(E19="",+$B19="United States (2011)"),AND(E19="",+$B19="Argentina (2012)"),AND(E19="",+$B19="Armenia (2011)"),AND(E19="",+$B19="Bolivia (2009)"),AND(E19="",+$B19="Brazil (2009)"),AND(E19="",+$B19="Chile (2013)"),AND(E19="",+$B19="Colombia (2010)"),AND(E19="",+$B19="Colombia (2014)"),AND(E19="",+$B19="Costa Rica (2010)"),AND(E19="",+$B19="Dominican Republic (2013)"),AND(E19="",+$B19="El Salvador (2011)"),AND(E19="",+$B19="Ecuador (2011)"),AND(E19="",+$B19="Ethiopia (2010)"),AND(E19="",+$B19="Georgia (2013)"),AND(E19="",+$B19="Ghana (2012)"),AND(E19="",+$B19="Guatemala (2011)"),AND(E19="",+$B19="Honduras (2011)"),AND(E19="",+$B19="Indonesia (2012)"),AND(E19="",+$B19="Iran (2011)"),AND(E19="",+$B19="Jordan (2010)"),AND(E19="",+$B19="Mexico (2010)"),AND(E19="",+$B19="Mexico (2012)"),AND(E19="",+$B19="Mexico (2014)"),AND(E19="",+$B19="Nicaragua (2009)"),AND(E19="",+$B19="Panama (2016)"),AND(E19="",+$B19="Paraguay (2014) "),AND(E19="",+$B19="Peru (2009)"),AND(E19="",+$B19="Peru (2011)"),AND(E19="",+$B19="Russia (2010)"),AND(E19="",+$B19="Tunisia (2010)"),AND(E19="",+$B19="South Africa (2010)"),AND(E19="",+$B19="Sri Lanka (2009)"),AND(E19="",+$B19="Tanzania (2011)"),AND(E19="",+$B19="Uganda (2012)"),AND(E19="",+$B19="Uruguay (2009)"),AND(E19="",+$B19="Venezuela (2013)"),AND(E19="",+$B19="China (2014)"),AND(E19="",+$B19="India (2011)"))</formula>
    </cfRule>
  </conditionalFormatting>
  <conditionalFormatting sqref="E29">
    <cfRule type="expression" dxfId="1032" priority="112">
      <formula>OR(AND(E29="",+$B29="United States (2011)"),AND(E29="",+$B29="Argentina (2012)"),AND(E29="",+$B29="Armenia (2011)"),AND(E29="",+$B29="Bolivia (2009)"),AND(E29="",+$B29="Brazil (2009)"),AND(E29="",+$B29="Chile (2013)"),AND(E29="",+$B29="Colombia (2010)"),AND(E29="",+$B29="Colombia (2014)"),AND(E29="",+$B29="Costa Rica (2010)"),AND(E29="",+$B29="Dominican Republic (2013)"),AND(E29="",+$B29="El Salvador (2011)"),AND(E29="",+$B29="Ecuador (2011)"),AND(E29="",+$B29="Ethiopia (2010)"),AND(E29="",+$B29="Georgia (2013)"),AND(E29="",+$B29="Ghana (2012)"),AND(E29="",+$B29="Guatemala (2011)"),AND(E29="",+$B29="Honduras (2011)"),AND(E29="",+$B29="Indonesia (2012)"),AND(E29="",+$B29="Iran (2011)"),AND(E29="",+$B29="Jordan (2010)"),AND(E29="",+$B29="Mexico (2010)"),AND(E29="",+$B29="Mexico (2012)"),AND(E29="",+$B29="Mexico (2014)"),AND(E29="",+$B29="Nicaragua (2009)"),AND(E29="",+$B29="Panama (2016)"),AND(E29="",+$B29="Paraguay (2014) "),AND(E29="",+$B29="Peru (2009)"),AND(E29="",+$B29="Peru (2011)"),AND(E29="",+$B29="Russia (2010)"),AND(E29="",+$B29="Tunisia (2010)"),AND(E29="",+$B29="South Africa (2010)"),AND(E29="",+$B29="Sri Lanka (2009)"),AND(E29="",+$B29="Tanzania (2011)"),AND(E29="",+$B29="Uganda (2012)"),AND(E29="",+$B29="Uruguay (2009)"),AND(E29="",+$B29="Venezuela (2013)"),AND(E29="",+$B29="China (2014)"),AND(E29="",+$B29="India (2011)"))</formula>
    </cfRule>
  </conditionalFormatting>
  <conditionalFormatting sqref="AP19:AR28">
    <cfRule type="expression" dxfId="1031" priority="108">
      <formula>OR(AND(AP19="",+$B19="United States (2011)"),AND(AP19="",+$B19="Argentina (2012)"),AND(AP19="",+$B19="Armenia (2011)"),AND(AP19="",+$B19="Bolivia (2009)"),AND(AP19="",+$B19="Brazil (2009)"),AND(AP19="",+$B19="Chile (2013)"),AND(AP19="",+$B19="Colombia (2010)"),AND(AP19="",+$B19="Colombia (2014)"),AND(AP19="",+$B19="Costa Rica (2010)"),AND(AP19="",+$B19="Dominican Republic (2013)"),AND(AP19="",+$B19="El Salvador (2011)"),AND(AP19="",+$B19="Ethiopia (2010)"),AND(AP19="",+$B19="Georgia (2013)"),AND(AP19="",+$B19="Guatemala (2011)"),AND(AP19="",+$B19="Honduras (2011)"),AND(AP19="",+$B19="Indonesia (2012)"),AND(AP19="",+$B19="Iran (2011)"),AND(AP19="",+$B19="Jordan (2010)"),AND(AP19="",+$B19="Mexico (2010)"),AND(AP19="",+$B19="Mexico (2012)"),AND(AP19="",+$B19="Mexico (2014)"),AND(AP19="",+$B19="Nicaragua (2009)"),AND(AP19="",+$B19="Panama (2016)"),AND(AP19="",+$B19="Paraguay (2014) "),AND(AP19="",+$B19="Peru (2009)"),AND(AP19="",+$B19="Peru (2011)"),AND(AP19="",+$B19="Russia (2010)"),AND(AP19="",+$B19="Tunisia (2010)"),AND(AP19="",+$B19="Uganda (2012)"),AND(AP19="",+$B19="Uruguay (2009)"),AND(AP19="",+$B19="Venezuela (2013)"),AND(AP19="",+$B19="China (2014)"),AND(AP19="",+$B19="India (2011)"))</formula>
    </cfRule>
    <cfRule type="expression" dxfId="1030" priority="109">
      <formula>AND(AP19="",+$B19="Ecuador (2011)")</formula>
    </cfRule>
    <cfRule type="expression" dxfId="1029" priority="110">
      <formula>OR(AND(AP19="",+$B19="Ghana (2012)"),AND(AP19="",+$B19="South Africa (2010)"),AND(AP19="",+$B19="Sri Lanka (2009)"),AND(AP19="",+$B19="Tanzania (2011)"))</formula>
    </cfRule>
  </conditionalFormatting>
  <conditionalFormatting sqref="AP29:AR29">
    <cfRule type="expression" dxfId="1028" priority="105">
      <formula>OR(AND(AP29="",+$B29="United States (2011)"),AND(AP29="",+$B29="Argentina (2012)"),AND(AP29="",+$B29="Armenia (2011)"),AND(AP29="",+$B29="Bolivia (2009)"),AND(AP29="",+$B29="Brazil (2009)"),AND(AP29="",+$B29="Chile (2013)"),AND(AP29="",+$B29="Colombia (2010)"),AND(AP29="",+$B29="Colombia (2014)"),AND(AP29="",+$B29="Costa Rica (2010)"),AND(AP29="",+$B29="Dominican Republic (2013)"),AND(AP29="",+$B29="El Salvador (2011)"),AND(AP29="",+$B29="Ethiopia (2010)"),AND(AP29="",+$B29="Georgia (2013)"),AND(AP29="",+$B29="Guatemala (2011)"),AND(AP29="",+$B29="Honduras (2011)"),AND(AP29="",+$B29="Indonesia (2012)"),AND(AP29="",+$B29="Iran (2011)"),AND(AP29="",+$B29="Jordan (2010)"),AND(AP29="",+$B29="Mexico (2010)"),AND(AP29="",+$B29="Mexico (2012)"),AND(AP29="",+$B29="Mexico (2014)"),AND(AP29="",+$B29="Nicaragua (2009)"),AND(AP29="",+$B29="Panama (2016)"),AND(AP29="",+$B29="Paraguay (2014) "),AND(AP29="",+$B29="Peru (2009)"),AND(AP29="",+$B29="Peru (2011)"),AND(AP29="",+$B29="Russia (2010)"),AND(AP29="",+$B29="Tunisia (2010)"),AND(AP29="",+$B29="Uganda (2012)"),AND(AP29="",+$B29="Uruguay (2009)"),AND(AP29="",+$B29="Venezuela (2013)"),AND(AP29="",+$B29="China (2014)"),AND(AP29="",+$B29="India (2011)"))</formula>
    </cfRule>
    <cfRule type="expression" dxfId="1027" priority="106">
      <formula>AND(AP29="",+$B29="Ecuador (2011)")</formula>
    </cfRule>
    <cfRule type="expression" dxfId="1026" priority="107">
      <formula>OR(AND(AP29="",+$B29="Ghana (2012)"),AND(AP29="",+$B29="South Africa (2010)"),AND(AP29="",+$B29="Sri Lanka (2009)"),AND(AP29="",+$B29="Tanzania (2011)"))</formula>
    </cfRule>
  </conditionalFormatting>
  <conditionalFormatting sqref="G129:J138 M129:AI139">
    <cfRule type="expression" dxfId="1025" priority="104">
      <formula>OR(AND(G129="",+$B129="United States (2011)"),AND(G129="",+$B129="Argentina (2012)"),AND(G129="",+$B129="Armenia (2011)"),AND(G129="",+$B129="Bolivia (2009)"),AND(G129="",+$B129="Brazil (2009)"),AND(G129="",+$B129="Chile (2013)"),AND(G129="",+$B129="Colombia (2010)"),AND(G129="",+$B129="Colombia (2014)"),AND(G129="",+$B129="Costa Rica (2010)"),AND(G129="",+$B129="Dominican Republic (2013)"),AND(G129="",+$B129="El Salvador (2011)"),AND(G129="",+$B129="Ecuador (2011)"),AND(G129="",+$B129="Ethiopia (2010)"),AND(G129="",+$B129="Georgia (2013)"),AND(G129="",+$B129="Ghana (2012)"),AND(G129="",+$B129="Guatemala (2011)"),AND(G129="",+$B129="Honduras (2011)"),AND(G129="",+$B129="Indonesia (2012)"),AND(G129="",+$B129="Iran (2011)"),AND(G129="",+$B129="Jordan (2010)"),AND(G129="",+$B129="Mexico (2010)"),AND(G129="",+$B129="Mexico (2012)"),AND(G129="",+$B129="Mexico (2014)"),AND(G129="",+$B129="Nicaragua (2009)"),AND(G129="",+$B129="Panama (2016)"),AND(G129="",+$B129="Paraguay (2014) "),AND(G129="",+$B129="Peru (2009)"),AND(G129="",+$B129="Peru (2011)"),AND(G129="",+$B129="Russia (2010)"),AND(G129="",+$B129="Tunisia (2010)"),AND(G129="",+$B129="South Africa (2010)"),AND(G129="",+$B129="Sri Lanka (2009)"),AND(G129="",+$B129="Tanzania (2011)"),AND(G129="",+$B129="Uganda (2012)"),AND(G129="",+$B129="Uruguay (2009)"),AND(G129="",+$B129="Venezuela (2013)"),AND(G129="",+$B129="China (2014)"),AND(G129="",+$B129="India (2011)"))</formula>
    </cfRule>
  </conditionalFormatting>
  <conditionalFormatting sqref="E129:E139">
    <cfRule type="expression" dxfId="1024" priority="103">
      <formula>OR(AND(E129="",+$B129="Albania (2015)"),AND(E129="",+$B129="Croatia (2014)"),AND(E129="",+$B129="Poland (2014)"),AND(E129="",+$B129="United States (2011)"),AND(E129="",+$B129="Argentina (2012)"),AND(E129="",+$B129="Armenia (2011)"),AND(E129="",+$B129="Bolivia (2009)"),AND(E129="",+$B129="Brazil (2009)"),AND(E129="",+$B129="Chile (2013)"),AND(E129="",+$B129="Colombia (2010)"),AND(E129="",+$B129="Colombia (2014)"),AND(E129="",+$B129="Costa Rica (2010)"),AND(E129="",+$B129="Dominican Republic (2013)"),AND(E129="",+$B129="El Salvador (2011)"),AND(E129="",+$B129="Ecuador (2011)"),AND(E129="",+$B129="Ethiopia (2010)"),AND(E129="",+$B129="Georgia (2013)"),AND(E129="",+$B129="Ghana (2012)"),AND(E129="",+$B129="Guatemala (2011)"),AND(E129="",+$B129="Honduras (2011)"),AND(E129="",+$B129="Indonesia (2012)"),AND(E129="",+$B129="Iran (2011)"),AND(E129="",+$B129="Jordan (2010)"),AND(E129="",+$B129="Mexico (2010)"),AND(E129="",+$B129="Mexico (2012)"),AND(E129="",+$B129="Mexico (2014)"),AND(E129="",+$B129="Nicaragua (2009)"),AND(E129="",+$B129="Panama (2016)"),AND(E129="",+$B129="Paraguay (2014) "),AND(E129="",+$B129="Peru (2009)"),AND(E129="",+$B129="Peru (2011)"),AND(E129="",+$B129="Russia (2010)"),AND(E129="",+$B129="Tunisia (2010)"),AND(E129="",+$B129="South Africa (2010)"),AND(E129="",+$B129="Sri Lanka (2009)"),AND(E129="",+$B129="Tanzania (2011)"),AND(E129="",+$B129="Uganda (2012)"),AND(E129="",+$B129="Uruguay (2009)"),AND(E129="",+$B129="Venezuela (2013)"),AND(E129="",+$B129="China (2014)"),AND(E129="",+$B129="India (2011)"))</formula>
    </cfRule>
  </conditionalFormatting>
  <conditionalFormatting sqref="G139:J139">
    <cfRule type="expression" dxfId="1023" priority="102">
      <formula>OR(AND(G139="",+$B139="United States (2011)"),AND(G139="",+$B139="Argentina (2012)"),AND(G139="",+$B139="Armenia (2011)"),AND(G139="",+$B139="Bolivia (2009)"),AND(G139="",+$B139="Brazil (2009)"),AND(G139="",+$B139="Chile (2013)"),AND(G139="",+$B139="Colombia (2010)"),AND(G139="",+$B139="Colombia (2014)"),AND(G139="",+$B139="Costa Rica (2010)"),AND(G139="",+$B139="Dominican Republic (2013)"),AND(G139="",+$B139="El Salvador (2011)"),AND(G139="",+$B139="Ecuador (2011)"),AND(G139="",+$B139="Ethiopia (2010)"),AND(G139="",+$B139="Georgia (2013)"),AND(G139="",+$B139="Ghana (2012)"),AND(G139="",+$B139="Guatemala (2011)"),AND(G139="",+$B139="Honduras (2011)"),AND(G139="",+$B139="Indonesia (2012)"),AND(G139="",+$B139="Iran (2011)"),AND(G139="",+$B139="Jordan (2010)"),AND(G139="",+$B139="Mexico (2010)"),AND(G139="",+$B139="Mexico (2012)"),AND(G139="",+$B139="Mexico (2014)"),AND(G139="",+$B139="Nicaragua (2009)"),AND(G139="",+$B139="Panama (2016)"),AND(G139="",+$B139="Paraguay (2014) "),AND(G139="",+$B139="Peru (2009)"),AND(G139="",+$B139="Peru (2011)"),AND(G139="",+$B139="Russia (2010)"),AND(G139="",+$B139="Tunisia (2010)"),AND(G139="",+$B139="South Africa (2010)"),AND(G139="",+$B139="Sri Lanka (2009)"),AND(G139="",+$B139="Tanzania (2011)"),AND(G139="",+$B139="Uganda (2012)"),AND(G139="",+$B139="Uruguay (2009)"),AND(G139="",+$B139="Venezuela (2013)"),AND(G139="",+$B139="China (2014)"),AND(G139="",+$B139="India (2011)"))</formula>
    </cfRule>
  </conditionalFormatting>
  <conditionalFormatting sqref="E139">
    <cfRule type="expression" dxfId="1022" priority="101">
      <formula>OR(AND(E139="",+$B139="United States (2011)"),AND(E139="",+$B139="Argentina (2012)"),AND(E139="",+$B139="Armenia (2011)"),AND(E139="",+$B139="Bolivia (2009)"),AND(E139="",+$B139="Brazil (2009)"),AND(E139="",+$B139="Chile (2013)"),AND(E139="",+$B139="Colombia (2010)"),AND(E139="",+$B139="Colombia (2014)"),AND(E139="",+$B139="Costa Rica (2010)"),AND(E139="",+$B139="Dominican Republic (2013)"),AND(E139="",+$B139="El Salvador (2011)"),AND(E139="",+$B139="Ecuador (2011)"),AND(E139="",+$B139="Ethiopia (2010)"),AND(E139="",+$B139="Georgia (2013)"),AND(E139="",+$B139="Ghana (2012)"),AND(E139="",+$B139="Guatemala (2011)"),AND(E139="",+$B139="Honduras (2011)"),AND(E139="",+$B139="Indonesia (2012)"),AND(E139="",+$B139="Iran (2011)"),AND(E139="",+$B139="Jordan (2010)"),AND(E139="",+$B139="Mexico (2010)"),AND(E139="",+$B139="Mexico (2012)"),AND(E139="",+$B139="Mexico (2014)"),AND(E139="",+$B139="Nicaragua (2009)"),AND(E139="",+$B139="Panama (2016)"),AND(E139="",+$B139="Paraguay (2014) "),AND(E139="",+$B139="Peru (2009)"),AND(E139="",+$B139="Peru (2011)"),AND(E139="",+$B139="Russia (2010)"),AND(E139="",+$B139="Tunisia (2010)"),AND(E139="",+$B139="South Africa (2010)"),AND(E139="",+$B139="Sri Lanka (2009)"),AND(E139="",+$B139="Tanzania (2011)"),AND(E139="",+$B139="Uganda (2012)"),AND(E139="",+$B139="Uruguay (2009)"),AND(E139="",+$B139="Venezuela (2013)"),AND(E139="",+$B139="China (2014)"),AND(E139="",+$B139="India (2011)"))</formula>
    </cfRule>
  </conditionalFormatting>
  <conditionalFormatting sqref="M195:AI205 G195:J204">
    <cfRule type="expression" dxfId="1021" priority="98">
      <formula>OR(AND(G195="",+$B195="United States (2011)"),AND(G195="",+$B195="Argentina (2012)"),AND(G195="",+$B195="Armenia (2011)"),AND(G195="",+$B195="Bolivia (2009)"),AND(G195="",+$B195="Brazil (2009)"),AND(G195="",+$B195="Chile (2013)"),AND(G195="",+$B195="Colombia (2010)"),AND(G195="",+$B195="Colombia (2014)"),AND(G195="",+$B195="Costa Rica (2010)"),AND(G195="",+$B195="Dominican Republic (2013)"),AND(G195="",+$B195="El Salvador (2011)"),AND(G195="",+$B195="Ecuador (2011)"),AND(G195="",+$B195="Ethiopia (2010)"),AND(G195="",+$B195="Georgia (2013)"),AND(G195="",+$B195="Ghana (2012)"),AND(G195="",+$B195="Guatemala (2011)"),AND(G195="",+$B195="Honduras (2011)"),AND(G195="",+$B195="Indonesia (2012)"),AND(G195="",+$B195="Iran (2011)"),AND(G195="",+$B195="Jordan (2010)"),AND(G195="",+$B195="Mexico (2010)"),AND(G195="",+$B195="Mexico (2012)"),AND(G195="",+$B195="Mexico (2014)"),AND(G195="",+$B195="Nicaragua (2009)"),AND(G195="",+$B195="Panama (2016)"),AND(G195="",+$B195="Paraguay (2014) "),AND(G195="",+$B195="Peru (2009)"),AND(G195="",+$B195="Peru (2011)"),AND(G195="",+$B195="Russia (2010)"),AND(G195="",+$B195="Tunisia (2010)"),AND(G195="",+$B195="South Africa (2010)"),AND(G195="",+$B195="Sri Lanka (2009)"),AND(G195="",+$B195="Tanzania (2011)"),AND(G195="",+$B195="Uganda (2012)"),AND(G195="",+$B195="Uruguay (2009)"),AND(G195="",+$B195="Venezuela (2013)"),AND(G195="",+$B195="China (2014)"),AND(G195="",+$B195="India (2011)"))</formula>
    </cfRule>
  </conditionalFormatting>
  <conditionalFormatting sqref="E195:E205">
    <cfRule type="expression" dxfId="1020" priority="97">
      <formula>OR(AND(E195="",+$B195="Albania (2015)"),AND(E195="",+$B195="Croatia (2014)"),AND(E195="",+$B195="Poland (2014)"),AND(E195="",+$B195="United States (2011)"),AND(E195="",+$B195="Argentina (2012)"),AND(E195="",+$B195="Armenia (2011)"),AND(E195="",+$B195="Bolivia (2009)"),AND(E195="",+$B195="Brazil (2009)"),AND(E195="",+$B195="Chile (2013)"),AND(E195="",+$B195="Colombia (2010)"),AND(E195="",+$B195="Colombia (2014)"),AND(E195="",+$B195="Costa Rica (2010)"),AND(E195="",+$B195="Dominican Republic (2013)"),AND(E195="",+$B195="El Salvador (2011)"),AND(E195="",+$B195="Ecuador (2011)"),AND(E195="",+$B195="Ethiopia (2010)"),AND(E195="",+$B195="Georgia (2013)"),AND(E195="",+$B195="Ghana (2012)"),AND(E195="",+$B195="Guatemala (2011)"),AND(E195="",+$B195="Honduras (2011)"),AND(E195="",+$B195="Indonesia (2012)"),AND(E195="",+$B195="Iran (2011)"),AND(E195="",+$B195="Jordan (2010)"),AND(E195="",+$B195="Mexico (2010)"),AND(E195="",+$B195="Mexico (2012)"),AND(E195="",+$B195="Mexico (2014)"),AND(E195="",+$B195="Nicaragua (2009)"),AND(E195="",+$B195="Panama (2016)"),AND(E195="",+$B195="Paraguay (2014) "),AND(E195="",+$B195="Peru (2009)"),AND(E195="",+$B195="Peru (2011)"),AND(E195="",+$B195="Russia (2010)"),AND(E195="",+$B195="Tunisia (2010)"),AND(E195="",+$B195="South Africa (2010)"),AND(E195="",+$B195="Sri Lanka (2009)"),AND(E195="",+$B195="Tanzania (2011)"),AND(E195="",+$B195="Uganda (2012)"),AND(E195="",+$B195="Uruguay (2009)"),AND(E195="",+$B195="Venezuela (2013)"),AND(E195="",+$B195="China (2014)"),AND(E195="",+$B195="India (2011)"))</formula>
    </cfRule>
  </conditionalFormatting>
  <conditionalFormatting sqref="G205:J205">
    <cfRule type="expression" dxfId="1019" priority="96">
      <formula>OR(AND(G205="",+$B205="United States (2011)"),AND(G205="",+$B205="Argentina (2012)"),AND(G205="",+$B205="Armenia (2011)"),AND(G205="",+$B205="Bolivia (2009)"),AND(G205="",+$B205="Brazil (2009)"),AND(G205="",+$B205="Chile (2013)"),AND(G205="",+$B205="Colombia (2010)"),AND(G205="",+$B205="Colombia (2014)"),AND(G205="",+$B205="Costa Rica (2010)"),AND(G205="",+$B205="Dominican Republic (2013)"),AND(G205="",+$B205="El Salvador (2011)"),AND(G205="",+$B205="Ecuador (2011)"),AND(G205="",+$B205="Ethiopia (2010)"),AND(G205="",+$B205="Georgia (2013)"),AND(G205="",+$B205="Ghana (2012)"),AND(G205="",+$B205="Guatemala (2011)"),AND(G205="",+$B205="Honduras (2011)"),AND(G205="",+$B205="Indonesia (2012)"),AND(G205="",+$B205="Iran (2011)"),AND(G205="",+$B205="Jordan (2010)"),AND(G205="",+$B205="Mexico (2010)"),AND(G205="",+$B205="Mexico (2012)"),AND(G205="",+$B205="Mexico (2014)"),AND(G205="",+$B205="Nicaragua (2009)"),AND(G205="",+$B205="Panama (2016)"),AND(G205="",+$B205="Paraguay (2014) "),AND(G205="",+$B205="Peru (2009)"),AND(G205="",+$B205="Peru (2011)"),AND(G205="",+$B205="Russia (2010)"),AND(G205="",+$B205="Tunisia (2010)"),AND(G205="",+$B205="South Africa (2010)"),AND(G205="",+$B205="Sri Lanka (2009)"),AND(G205="",+$B205="Tanzania (2011)"),AND(G205="",+$B205="Uganda (2012)"),AND(G205="",+$B205="Uruguay (2009)"),AND(G205="",+$B205="Venezuela (2013)"),AND(G205="",+$B205="China (2014)"),AND(G205="",+$B205="India (2011)"))</formula>
    </cfRule>
  </conditionalFormatting>
  <conditionalFormatting sqref="E205">
    <cfRule type="expression" dxfId="1018" priority="95">
      <formula>OR(AND(E205="",+$B205="United States (2011)"),AND(E205="",+$B205="Argentina (2012)"),AND(E205="",+$B205="Armenia (2011)"),AND(E205="",+$B205="Bolivia (2009)"),AND(E205="",+$B205="Brazil (2009)"),AND(E205="",+$B205="Chile (2013)"),AND(E205="",+$B205="Colombia (2010)"),AND(E205="",+$B205="Colombia (2014)"),AND(E205="",+$B205="Costa Rica (2010)"),AND(E205="",+$B205="Dominican Republic (2013)"),AND(E205="",+$B205="El Salvador (2011)"),AND(E205="",+$B205="Ecuador (2011)"),AND(E205="",+$B205="Ethiopia (2010)"),AND(E205="",+$B205="Georgia (2013)"),AND(E205="",+$B205="Ghana (2012)"),AND(E205="",+$B205="Guatemala (2011)"),AND(E205="",+$B205="Honduras (2011)"),AND(E205="",+$B205="Indonesia (2012)"),AND(E205="",+$B205="Iran (2011)"),AND(E205="",+$B205="Jordan (2010)"),AND(E205="",+$B205="Mexico (2010)"),AND(E205="",+$B205="Mexico (2012)"),AND(E205="",+$B205="Mexico (2014)"),AND(E205="",+$B205="Nicaragua (2009)"),AND(E205="",+$B205="Panama (2016)"),AND(E205="",+$B205="Paraguay (2014) "),AND(E205="",+$B205="Peru (2009)"),AND(E205="",+$B205="Peru (2011)"),AND(E205="",+$B205="Russia (2010)"),AND(E205="",+$B205="Tunisia (2010)"),AND(E205="",+$B205="South Africa (2010)"),AND(E205="",+$B205="Sri Lanka (2009)"),AND(E205="",+$B205="Tanzania (2011)"),AND(E205="",+$B205="Uganda (2012)"),AND(E205="",+$B205="Uruguay (2009)"),AND(E205="",+$B205="Venezuela (2013)"),AND(E205="",+$B205="China (2014)"),AND(E205="",+$B205="India (2011)"))</formula>
    </cfRule>
  </conditionalFormatting>
  <conditionalFormatting sqref="AP129:AR138">
    <cfRule type="expression" dxfId="1017" priority="84">
      <formula>OR(AND(AP129="",+$B129="United States (2011)"),AND(AP129="",+$B129="Argentina (2012)"),AND(AP129="",+$B129="Armenia (2011)"),AND(AP129="",+$B129="Bolivia (2009)"),AND(AP129="",+$B129="Brazil (2009)"),AND(AP129="",+$B129="Chile (2013)"),AND(AP129="",+$B129="Colombia (2010)"),AND(AP129="",+$B129="Colombia (2014)"),AND(AP129="",+$B129="Costa Rica (2010)"),AND(AP129="",+$B129="Dominican Republic (2013)"),AND(AP129="",+$B129="El Salvador (2011)"),AND(AP129="",+$B129="Ethiopia (2010)"),AND(AP129="",+$B129="Georgia (2013)"),AND(AP129="",+$B129="Guatemala (2011)"),AND(AP129="",+$B129="Honduras (2011)"),AND(AP129="",+$B129="Indonesia (2012)"),AND(AP129="",+$B129="Iran (2011)"),AND(AP129="",+$B129="Jordan (2010)"),AND(AP129="",+$B129="Mexico (2010)"),AND(AP129="",+$B129="Mexico (2012)"),AND(AP129="",+$B129="Mexico (2014)"),AND(AP129="",+$B129="Nicaragua (2009)"),AND(AP129="",+$B129="Panama (2016)"),AND(AP129="",+$B129="Paraguay (2014) "),AND(AP129="",+$B129="Peru (2009)"),AND(AP129="",+$B129="Peru (2011)"),AND(AP129="",+$B129="Russia (2010)"),AND(AP129="",+$B129="Tunisia (2010)"),AND(AP129="",+$B129="Uganda (2012)"),AND(AP129="",+$B129="Uruguay (2009)"),AND(AP129="",+$B129="Venezuela (2013)"),AND(AP129="",+$B129="China (2014)"),AND(AP129="",+$B129="India (2011)"))</formula>
    </cfRule>
    <cfRule type="expression" dxfId="1016" priority="85">
      <formula>AND(AP129="",+$B129="Ecuador (2011)")</formula>
    </cfRule>
    <cfRule type="expression" dxfId="1015" priority="86">
      <formula>OR(AND(AP129="",+$B129="Ghana (2012)"),AND(AP129="",+$B129="South Africa (2010)"),AND(AP129="",+$B129="Sri Lanka (2009)"),AND(AP129="",+$B129="Tanzania (2011)"))</formula>
    </cfRule>
  </conditionalFormatting>
  <conditionalFormatting sqref="AP139:AR139">
    <cfRule type="expression" dxfId="1014" priority="81">
      <formula>OR(AND(AP139="",+$B139="United States (2011)"),AND(AP139="",+$B139="Argentina (2012)"),AND(AP139="",+$B139="Armenia (2011)"),AND(AP139="",+$B139="Bolivia (2009)"),AND(AP139="",+$B139="Brazil (2009)"),AND(AP139="",+$B139="Chile (2013)"),AND(AP139="",+$B139="Colombia (2010)"),AND(AP139="",+$B139="Colombia (2014)"),AND(AP139="",+$B139="Costa Rica (2010)"),AND(AP139="",+$B139="Dominican Republic (2013)"),AND(AP139="",+$B139="El Salvador (2011)"),AND(AP139="",+$B139="Ethiopia (2010)"),AND(AP139="",+$B139="Georgia (2013)"),AND(AP139="",+$B139="Guatemala (2011)"),AND(AP139="",+$B139="Honduras (2011)"),AND(AP139="",+$B139="Indonesia (2012)"),AND(AP139="",+$B139="Iran (2011)"),AND(AP139="",+$B139="Jordan (2010)"),AND(AP139="",+$B139="Mexico (2010)"),AND(AP139="",+$B139="Mexico (2012)"),AND(AP139="",+$B139="Mexico (2014)"),AND(AP139="",+$B139="Nicaragua (2009)"),AND(AP139="",+$B139="Panama (2016)"),AND(AP139="",+$B139="Paraguay (2014) "),AND(AP139="",+$B139="Peru (2009)"),AND(AP139="",+$B139="Peru (2011)"),AND(AP139="",+$B139="Russia (2010)"),AND(AP139="",+$B139="Tunisia (2010)"),AND(AP139="",+$B139="Uganda (2012)"),AND(AP139="",+$B139="Uruguay (2009)"),AND(AP139="",+$B139="Venezuela (2013)"),AND(AP139="",+$B139="China (2014)"),AND(AP139="",+$B139="India (2011)"))</formula>
    </cfRule>
    <cfRule type="expression" dxfId="1013" priority="82">
      <formula>AND(AP139="",+$B139="Ecuador (2011)")</formula>
    </cfRule>
    <cfRule type="expression" dxfId="1012" priority="83">
      <formula>OR(AND(AP139="",+$B139="Ghana (2012)"),AND(AP139="",+$B139="South Africa (2010)"),AND(AP139="",+$B139="Sri Lanka (2009)"),AND(AP139="",+$B139="Tanzania (2011)"))</formula>
    </cfRule>
  </conditionalFormatting>
  <conditionalFormatting sqref="E206:E216 G206:AI216">
    <cfRule type="expression" dxfId="1011" priority="78">
      <formula>OR(AND(E206="",+$B206="Albania (2015)"),AND(E206="",+$B206="Croatia (2014)"),AND(E206="",+$B206="Poland (2014)"),AND(E206="",+$B206="United States (2011)"),AND(E206="",+$B206="Argentina (2012)"),AND(E206="",+$B206="Armenia (2011)"),AND(E206="",+$B206="Bolivia (2009)"),AND(E206="",+$B206="Brazil (2009)"),AND(E206="",+$B206="Chile (2013)"),AND(E206="",+$B206="Colombia (2010)"),AND(E206="",+$B206="Colombia (2014)"),AND(E206="",+$B206="Costa Rica (2010)"),AND(E206="",+$B206="Dominican Republic (2013)"),AND(E206="",+$B206="El Salvador (2011)"),AND(E206="",+$B206="Ethiopia (2010)"),AND(E206="",+$B206="Guatemala (2011)"),AND(E206="",+$B206="Honduras (2011)"),AND(E206="",+$B206="Indonesia (2012)"),AND(E206="",+$B206="Iran (2011)"),AND(E206="",+$B206="Jordan (2010)"),AND(E206="",+$B206="Mexico (2010)"),AND(E206="",+$B206="Mexico (2012)"),AND(E206="",+$B206="Mexico (2014)"),AND(E206="",+$B206="Nicaragua (2009)"),AND(E206="",+$B206="Panama (2016)"),AND(E206="",+$B206="Paraguay (2014) "),AND(E206="",+$B206="Peru (2009)"),AND(E206="",+$B206="Peru (2011)"),AND(E206="",+$B206="Russia (2010)"),AND(E206="",+$B206="Tunisia (2010)"),AND(E206="",+$B206="Uganda (2012)"),AND(E206="",+$B206="Uruguay (2009)"))</formula>
    </cfRule>
    <cfRule type="expression" dxfId="1010" priority="79">
      <formula>OR(AND(E206="",+$B206="Ecuador (2011)"),AND(E206="",+$B206="Venezuela (2013)"))</formula>
    </cfRule>
    <cfRule type="expression" dxfId="1009" priority="80">
      <formula>OR(AND(E206="",+$B206="Ghana (2012)"),AND(E206="",+$B206="Georgia (2013)"),AND(E206="",+$B206="South Africa (2010)"),AND(E206="",+$B206="Sri Lanka (2009)"),AND(E206="",+$B206="Tanzania (2011)"))</formula>
    </cfRule>
  </conditionalFormatting>
  <conditionalFormatting sqref="F30:F40 F52:F62">
    <cfRule type="expression" dxfId="1008" priority="77">
      <formula>OR(AND(F30="",+$B30="United States (2011)"),AND(F30="",+$B30="Argentina (2012)"),AND(F30="",+$B30="Armenia (2011)"),AND(F30="",+$B30="Bolivia (2009)"),AND(F30="",+$B30="Brazil (2009)"),AND(F30="",+$B30="Chile (2013)"),AND(F30="",+$B30="Colombia (2010)"),AND(F30="",+$B30="Colombia (2014)"),AND(F30="",+$B30="Costa Rica (2010)"),AND(F30="",+$B30="Dominican Republic (2013)"),AND(F30="",+$B30="El Salvador (2011)"),AND(F30="",+$B30="Ecuador (2011)"),AND(F30="",+$B30="Ethiopia (2010)"),AND(F30="",+$B30="Georgia (2013)"),AND(F30="",+$B30="Ghana (2012)"),AND(F30="",+$B30="Guatemala (2011)"),AND(F30="",+$B30="Honduras (2011)"),AND(F30="",+$B30="Indonesia (2012)"),AND(F30="",+$B30="Iran (2011)"),AND(F30="",+$B30="Jordan (2010)"),AND(F30="",+$B30="Mexico (2010)"),AND(F30="",+$B30="Mexico (2012)"),AND(F30="",+$B30="Mexico (2014)"),AND(F30="",+$B30="Nicaragua (2009)"),AND(F30="",+$B30="Panama (2016)"),AND(F30="",+$B30="Paraguay (2014) "),AND(F30="",+$B30="Peru (2009)"),AND(F30="",+$B30="Peru (2011)"),AND(F30="",+$B30="Russia (2010)"),AND(F30="",+$B30="Tunisia (2010)"),AND(F30="",+$B30="South Africa (2010)"),AND(F30="",+$B30="Sri Lanka (2009)"),AND(F30="",+$B30="Tanzania (2011)"),AND(F30="",+$B30="Uganda (2012)"),AND(F30="",+$B30="Uruguay (2009)"),AND(F30="",+$B30="Venezuela (2013)"),AND(F30="",+$B30="China (2014)"),AND(F30="",+$B30="India (2011)"))</formula>
    </cfRule>
  </conditionalFormatting>
  <conditionalFormatting sqref="F30:F40 F85:F117 F217:F238 F151:F172 F52:F62 F184:F194 F250:F293 F371:F381 F393:F436 F536:F568">
    <cfRule type="expression" dxfId="1007" priority="76">
      <formula>OR(AND(F30="",+$B30="Albania (2015)"),AND(F30="",+$B30="Croatia (2014)"),AND(F30="",+$B30="Poland (2014)"),AND(F30="",+$B30="United States (2011)"),AND(F30="",+$B30="Argentina (2012)"),AND(F30="",+$B30="Armenia (2011)"),AND(F30="",+$B30="Bolivia (2009)"),AND(F30="",+$B30="Brazil (2009)"),AND(F30="",+$B30="Chile (2013)"),AND(F30="",+$B30="Colombia (2010)"),AND(F30="",+$B30="Colombia (2014)"),AND(F30="",+$B30="Costa Rica (2010)"),AND(F30="",+$B30="Dominican Republic (2013)"),AND(F30="",+$B30="El Salvador (2011)"),AND(F30="",+$B30="Ecuador (2011)"),AND(F30="",+$B30="Ethiopia (2010)"),AND(F30="",+$B30="Georgia (2013)"),AND(F30="",+$B30="Ghana (2012)"),AND(F30="",+$B30="Guatemala (2011)"),AND(F30="",+$B30="Honduras (2011)"),AND(F30="",+$B30="Indonesia (2012)"),AND(F30="",+$B30="Iran (2011)"),AND(F30="",+$B30="Jordan (2010)"),AND(F30="",+$B30="Mexico (2010)"),AND(F30="",+$B30="Mexico (2012)"),AND(F30="",+$B30="Mexico (2014)"),AND(F30="",+$B30="Nicaragua (2009)"),AND(F30="",+$B30="Panama (2016)"),AND(F30="",+$B30="Paraguay (2014) "),AND(F30="",+$B30="Peru (2009)"),AND(F30="",+$B30="Peru (2011)"),AND(F30="",+$B30="Russia (2010)"),AND(F30="",+$B30="Tunisia (2010)"),AND(F30="",+$B30="South Africa (2010)"),AND(F30="",+$B30="Sri Lanka (2009)"),AND(F30="",+$B30="Tanzania (2011)"),AND(F30="",+$B30="Uganda (2012)"),AND(F30="",+$B30="Uruguay (2009)"),AND(F30="",+$B30="Venezuela (2013)"),AND(F30="",+$B30="China (2014)"),AND(F30="",+$B30="India (2011)"))</formula>
    </cfRule>
  </conditionalFormatting>
  <conditionalFormatting sqref="F151:F172 F217:F238 F85:F117 F184:F194 F250:F293 F371:F381 F393:F436 F536:F568">
    <cfRule type="expression" dxfId="1006" priority="75">
      <formula>OR(AND(F85="",+$B85="United States (2011)"),AND(F85="",+$B85="Argentina (2012)"),AND(F85="",+$B85="Armenia (2011)"),AND(F85="",+$B85="Bolivia (2009)"),AND(F85="",+$B85="Brazil (2009)"),AND(F85="",+$B85="Chile (2013)"),AND(F85="",+$B85="Colombia (2010)"),AND(F85="",+$B85="Colombia (2014)"),AND(F85="",+$B85="Costa Rica (2010)"),AND(F85="",+$B85="Dominican Republic (2013)"),AND(F85="",+$B85="El Salvador (2011)"),AND(F85="",+$B85="Ecuador (2011)"),AND(F85="",+$B85="Ethiopia (2010)"),AND(F85="",+$B85="Georgia (2013)"),AND(F85="",+$B85="Ghana (2012)"),AND(F85="",+$B85="Guatemala (2011)"),AND(F85="",+$B85="Honduras (2011)"),AND(F85="",+$B85="Indonesia (2012)"),AND(F85="",+$B85="Iran (2011)"),AND(F85="",+$B85="Jordan (2010)"),AND(F85="",+$B85="Mexico (2010)"),AND(F85="",+$B85="Mexico (2012)"),AND(F85="",+$B85="Mexico (2014)"),AND(F85="",+$B85="Nicaragua (2009)"),AND(F85="",+$B85="Panama (2016)"),AND(F85="",+$B85="Paraguay (2014) "),AND(F85="",+$B85="Peru (2009)"),AND(F85="",+$B85="Peru (2011)"),AND(F85="",+$B85="Russia (2010)"),AND(F85="",+$B85="Tunisia (2010)"),AND(F85="",+$B85="South Africa (2010)"),AND(F85="",+$B85="Sri Lanka (2009)"),AND(F85="",+$B85="Tanzania (2011)"),AND(F85="",+$B85="Uganda (2012)"),AND(F85="",+$B85="Uruguay (2009)"),AND(F85="",+$B85="Venezuela (2013)"),AND(F85="",+$B85="China (2014)"),AND(F85="",+$B85="India (2011)"))</formula>
    </cfRule>
  </conditionalFormatting>
  <conditionalFormatting sqref="F536:F545">
    <cfRule type="expression" dxfId="1005" priority="74">
      <formula>OR(AND(F536="",+$B536="United States (2011)"),AND(F536="",+$B536="Argentina (2012)"),AND(F536="",+$B536="Armenia (2011)"),AND(F536="",+$B536="Bolivia (2015)"),AND(F536="",+$B536="Brazil (2009)"),AND(F536="",+$B536="Chile (2013)"),AND(F536="",+$B536="Colombia (2010)"),AND(F536="",+$B536="Colombia (2014)"),AND(F536="",+$B536="Costa Rica (2010)"),AND(F536="",+$B536="Dominican Republic (2013)"),AND(F536="",+$B536="El Salvador (2015)"),AND(F536="",+$B536="Ecuador (2011)"),AND(F536="",+$B536="Ethiopia (2010)"),AND(F536="",+$B536="Georgia (2013)"),AND(F536="",+$B536="Ghana (2012)"),AND(F536="",+$B536="Guatemala (2011)"),AND(F536="",+$B536="Honduras (2011)"),AND(F536="",+$B536="Indonesia (2012)"),AND(F536="",+$B536="Iran (2011)"),AND(F536="",+$B536="Jordan (2010)"),AND(F536="",+$B536="Mexico (2010)"),AND(F536="",+$B536="Mexico (2012)"),AND(F536="",+$B536="Mexico (2014)"),AND(F536="",+$B536="Nicaragua (2009)"),AND(F536="",+$B536="Panama (2016)"),AND(F536="",+$B536="Paraguay (2014) "),AND(F536="",+$B536="Peru (2011)"),AND(F536="",+$B536="Russia (2010)"),AND(F536="",+$B536="Tunisia (2010)"),AND(F536="",+$B536="South Africa (2010)"),AND(F536="",+$B536="Sri Lanka (2009)"),AND(F536="",+$B536="Tanzania (2011)"),AND(F536="",+$B536="Uganda (2012)"),AND(F536="",+$B536="Uruguay (2009)"),AND(F536="",+$B536="Venezuela (2013)"))</formula>
    </cfRule>
  </conditionalFormatting>
  <conditionalFormatting sqref="F547:F556">
    <cfRule type="expression" dxfId="1004" priority="73">
      <formula>OR(AND(F547="",+$B547="United States (2011)"),AND(F547="",+$B547="Argentina (2012)"),AND(F547="",+$B547="Armenia (2011)"),AND(F547="",+$B547="Bolivia (2015)"),AND(F547="",+$B547="Brazil (2009)"),AND(F547="",+$B547="Chile (2013)"),AND(F547="",+$B547="Colombia (2010)"),AND(F547="",+$B547="Colombia (2014)"),AND(F547="",+$B547="Costa Rica (2010)"),AND(F547="",+$B547="Dominican Republic (2013)"),AND(F547="",+$B547="El Salvador (2015)"),AND(F547="",+$B547="Ecuador (2011)"),AND(F547="",+$B547="Ethiopia (2010)"),AND(F547="",+$B547="Georgia (2013)"),AND(F547="",+$B547="Ghana (2012)"),AND(F547="",+$B547="Guatemala (2011)"),AND(F547="",+$B547="Honduras (2011)"),AND(F547="",+$B547="Indonesia (2012)"),AND(F547="",+$B547="Iran (2011)"),AND(F547="",+$B547="Jordan (2010)"),AND(F547="",+$B547="Mexico (2010)"),AND(F547="",+$B547="Mexico (2012)"),AND(F547="",+$B547="Mexico (2014)"),AND(F547="",+$B547="Nicaragua (2009)"),AND(F547="",+$B547="Panama (2016)"),AND(F547="",+$B547="Paraguay (2014) "),AND(F547="",+$B547="Peru (2011)"),AND(F547="",+$B547="Russia (2010)"),AND(F547="",+$B547="Tunisia (2010)"),AND(F547="",+$B547="South Africa (2010)"),AND(F547="",+$B547="Sri Lanka (2009)"),AND(F547="",+$B547="Tanzania (2011)"),AND(F547="",+$B547="Uganda (2012)"),AND(F547="",+$B547="Uruguay (2009)"),AND(F547="",+$B547="Venezuela (2013)"))</formula>
    </cfRule>
  </conditionalFormatting>
  <conditionalFormatting sqref="F316:F325">
    <cfRule type="expression" dxfId="1003" priority="72">
      <formula>OR(AND(F316="",+$B316="United States (2011)"),AND(F316="",+$B316="Argentina (2012)"),AND(F316="",+$B316="Armenia (2011)"),AND(F316="",+$B316="Bolivia (2009)"),AND(F316="",+$B316="Brazil (2009)"),AND(F316="",+$B316="Chile (2013)"),AND(F316="",+$B316="Colombia (2010)"),AND(F316="",+$B316="Colombia (2014)"),AND(F316="",+$B316="Costa Rica (2010)"),AND(F316="",+$B316="Dominican Republic (2013)"),AND(F316="",+$B316="El Salvador (2011)"),AND(F316="",+$B316="Ecuador (2011)"),AND(F316="",+$B316="Ethiopia (2010)"),AND(F316="",+$B316="Georgia (2013)"),AND(F316="",+$B316="Ghana (2012)"),AND(F316="",+$B316="Guatemala (2011)"),AND(F316="",+$B316="Honduras (2011)"),AND(F316="",+$B316="Indonesia (2012)"),AND(F316="",+$B316="Iran (2011)"),AND(F316="",+$B316="Jordan (2010)"),AND(F316="",+$B316="Mexico (2010)"),AND(F316="",+$B316="Mexico (2012)"),AND(F316="",+$B316="Mexico (2014)"),AND(F316="",+$B316="Nicaragua (2009)"),AND(F316="",+$B316="Panama (2016)"),AND(F316="",+$B316="Paraguay (2014) "),AND(F316="",+$B316="Peru (2009)"),AND(F316="",+$B316="Peru (2011)"),AND(F316="",+$B316="Russia (2010)"),AND(F316="",+$B316="Tunisia (2010)"),AND(F316="",+$B316="South Africa (2010)"),AND(F316="",+$B316="Sri Lanka (2009)"),AND(F316="",+$B316="Tanzania (2011)"),AND(F316="",+$B316="Uganda (2012)"),AND(F316="",+$B316="Uruguay (2009)"),AND(F316="",+$B316="Venezuela (2013)"))</formula>
    </cfRule>
  </conditionalFormatting>
  <conditionalFormatting sqref="F40">
    <cfRule type="expression" dxfId="1002" priority="71">
      <formula>OR(AND(F40="",+$B40="United States (2011)"),AND(F40="",+$B40="Argentina (2012)"),AND(F40="",+$B40="Armenia (2011)"),AND(F40="",+$B40="Bolivia (2009)"),AND(F40="",+$B40="Brazil (2009)"),AND(F40="",+$B40="Chile (2013)"),AND(F40="",+$B40="Colombia (2010)"),AND(F40="",+$B40="Colombia (2014)"),AND(F40="",+$B40="Costa Rica (2010)"),AND(F40="",+$B40="Dominican Republic (2013)"),AND(F40="",+$B40="El Salvador (2011)"),AND(F40="",+$B40="Ecuador (2011)"),AND(F40="",+$B40="Ethiopia (2010)"),AND(F40="",+$B40="Georgia (2013)"),AND(F40="",+$B40="Ghana (2012)"),AND(F40="",+$B40="Guatemala (2011)"),AND(F40="",+$B40="Honduras (2011)"),AND(F40="",+$B40="Indonesia (2012)"),AND(F40="",+$B40="Iran (2011)"),AND(F40="",+$B40="Jordan (2010)"),AND(F40="",+$B40="Mexico (2010)"),AND(F40="",+$B40="Mexico (2012)"),AND(F40="",+$B40="Mexico (2014)"),AND(F40="",+$B40="Nicaragua (2009)"),AND(F40="",+$B40="Panama (2016)"),AND(F40="",+$B40="Paraguay (2014) "),AND(F40="",+$B40="Peru (2009)"),AND(F40="",+$B40="Peru (2011)"),AND(F40="",+$B40="Russia (2010)"),AND(F40="",+$B40="Tunisia (2010)"),AND(F40="",+$B40="South Africa (2010)"),AND(F40="",+$B40="Sri Lanka (2009)"),AND(F40="",+$B40="Tanzania (2011)"),AND(F40="",+$B40="Uganda (2012)"),AND(F40="",+$B40="Uruguay (2009)"),AND(F40="",+$B40="Venezuela (2013)"),AND(F40="",+$B40="China (2014)"),AND(F40="",+$B40="India (2011)"))</formula>
    </cfRule>
  </conditionalFormatting>
  <conditionalFormatting sqref="F282 F293 F326 F337 F381 F403 F414">
    <cfRule type="expression" dxfId="1001" priority="68">
      <formula>OR(AND(F282="",+$B282="United States (2011)"),AND(F282="",+$B282="Argentina (2012)"),AND(F282="",+$B282="Armenia (2011)"),AND(F282="",+$B282="Bolivia (2009)"),AND(F282="",+$B282="Brazil (2009)"),AND(F282="",+$B282="Chile (2013)"),AND(F282="",+$B282="Colombia (2010)"),AND(F282="",+$B282="Colombia (2014)"),AND(F282="",+$B282="Costa Rica (2010)"),AND(F282="",+$B282="Dominican Republic (2013)"),AND(F282="",+$B282="El Salvador (2011)"),AND(F282="",+$B282="Ecuador (2011)"),AND(F282="",+$B282="Ethiopia (2010)"),AND(F282="",+$B282="Georgia (2013)"),AND(F282="",+$B282="Ghana (2012)"),AND(F282="",+$B282="Guatemala (2011)"),AND(F282="",+$B282="Honduras (2011)"),AND(F282="",+$B282="Indonesia (2012)"),AND(F282="",+$B282="Iran (2011)"),AND(F282="",+$B282="Jordan (2010)"),AND(F282="",+$B282="Mexico (2010)"),AND(F282="",+$B282="Mexico (2012)"),AND(F282="",+$B282="Mexico (2014)"),AND(F282="",+$B282="Nicaragua (2009)"),AND(F282="",+$B282="Panama (2016)"),AND(F282="",+$B282="Paraguay (2014) "),AND(F282="",+$B282="Peru (2009)"),AND(F282="",+$B282="Peru (2011)"),AND(F282="",+$B282="Russia (2010)"),AND(F282="",+$B282="Tunisia (2010)"),AND(F282="",+$B282="South Africa (2010)"),AND(F282="",+$B282="Sri Lanka (2009)"),AND(F282="",+$B282="Tanzania (2011)"),AND(F282="",+$B282="Uganda (2012)"),AND(F282="",+$B282="Uruguay (2009)"),AND(F282="",+$B282="Venezuela (2013)"),AND(F282="",+$B282="China (2014)"),AND(F282="",+$B282="India (2011)"))</formula>
    </cfRule>
  </conditionalFormatting>
  <conditionalFormatting sqref="F62 F95 F106 F117 F161 F172 F194">
    <cfRule type="expression" dxfId="1000" priority="70">
      <formula>OR(AND(F62="",+$B62="United States (2011)"),AND(F62="",+$B62="Argentina (2012)"),AND(F62="",+$B62="Armenia (2011)"),AND(F62="",+$B62="Bolivia (2009)"),AND(F62="",+$B62="Brazil (2009)"),AND(F62="",+$B62="Chile (2013)"),AND(F62="",+$B62="Colombia (2010)"),AND(F62="",+$B62="Colombia (2014)"),AND(F62="",+$B62="Costa Rica (2010)"),AND(F62="",+$B62="Dominican Republic (2013)"),AND(F62="",+$B62="El Salvador (2011)"),AND(F62="",+$B62="Ecuador (2011)"),AND(F62="",+$B62="Ethiopia (2010)"),AND(F62="",+$B62="Georgia (2013)"),AND(F62="",+$B62="Ghana (2012)"),AND(F62="",+$B62="Guatemala (2011)"),AND(F62="",+$B62="Honduras (2011)"),AND(F62="",+$B62="Indonesia (2012)"),AND(F62="",+$B62="Iran (2011)"),AND(F62="",+$B62="Jordan (2010)"),AND(F62="",+$B62="Mexico (2010)"),AND(F62="",+$B62="Mexico (2012)"),AND(F62="",+$B62="Mexico (2014)"),AND(F62="",+$B62="Nicaragua (2009)"),AND(F62="",+$B62="Panama (2016)"),AND(F62="",+$B62="Paraguay (2014) "),AND(F62="",+$B62="Peru (2009)"),AND(F62="",+$B62="Peru (2011)"),AND(F62="",+$B62="Russia (2010)"),AND(F62="",+$B62="Tunisia (2010)"),AND(F62="",+$B62="South Africa (2010)"),AND(F62="",+$B62="Sri Lanka (2009)"),AND(F62="",+$B62="Tanzania (2011)"),AND(F62="",+$B62="Uganda (2012)"),AND(F62="",+$B62="Uruguay (2009)"),AND(F62="",+$B62="Venezuela (2013)"),AND(F62="",+$B62="China (2014)"),AND(F62="",+$B62="India (2011)"))</formula>
    </cfRule>
  </conditionalFormatting>
  <conditionalFormatting sqref="F227 F238 F271 F250:F260">
    <cfRule type="expression" dxfId="999" priority="69">
      <formula>OR(AND(F227="",+$B227="United States (2011)"),AND(F227="",+$B227="Argentina (2012)"),AND(F227="",+$B227="Armenia (2011)"),AND(F227="",+$B227="Bolivia (2009)"),AND(F227="",+$B227="Brazil (2009)"),AND(F227="",+$B227="Chile (2013)"),AND(F227="",+$B227="Colombia (2010)"),AND(F227="",+$B227="Colombia (2014)"),AND(F227="",+$B227="Costa Rica (2010)"),AND(F227="",+$B227="Dominican Republic (2013)"),AND(F227="",+$B227="El Salvador (2011)"),AND(F227="",+$B227="Ecuador (2011)"),AND(F227="",+$B227="Ethiopia (2010)"),AND(F227="",+$B227="Georgia (2013)"),AND(F227="",+$B227="Ghana (2012)"),AND(F227="",+$B227="Guatemala (2011)"),AND(F227="",+$B227="Honduras (2011)"),AND(F227="",+$B227="Indonesia (2012)"),AND(F227="",+$B227="Iran (2011)"),AND(F227="",+$B227="Jordan (2010)"),AND(F227="",+$B227="Mexico (2010)"),AND(F227="",+$B227="Mexico (2012)"),AND(F227="",+$B227="Mexico (2014)"),AND(F227="",+$B227="Nicaragua (2009)"),AND(F227="",+$B227="Panama (2016)"),AND(F227="",+$B227="Paraguay (2014) "),AND(F227="",+$B227="Peru (2009)"),AND(F227="",+$B227="Peru (2011)"),AND(F227="",+$B227="Russia (2010)"),AND(F227="",+$B227="Tunisia (2010)"),AND(F227="",+$B227="South Africa (2010)"),AND(F227="",+$B227="Sri Lanka (2009)"),AND(F227="",+$B227="Tanzania (2011)"),AND(F227="",+$B227="Uganda (2012)"),AND(F227="",+$B227="Uruguay (2009)"),AND(F227="",+$B227="Venezuela (2013)"),AND(F227="",+$B227="China (2014)"),AND(F227="",+$B227="India (2011)"))</formula>
    </cfRule>
  </conditionalFormatting>
  <conditionalFormatting sqref="F63:F73">
    <cfRule type="expression" dxfId="998" priority="67">
      <formula>OR(AND(F63="",+$B63="United States (2011)"),AND(F63="",+$B63="Argentina (2012)"),AND(F63="",+$B63="Armenia (2011)"),AND(F63="",+$B63="Bolivia (2009)"),AND(F63="",+$B63="Brazil (2009)"),AND(F63="",+$B63="Chile (2013)"),AND(F63="",+$B63="Colombia (2010)"),AND(F63="",+$B63="Colombia (2014)"),AND(F63="",+$B63="Costa Rica (2010)"),AND(F63="",+$B63="Dominican Republic (2013)"),AND(F63="",+$B63="El Salvador (2011)"),AND(F63="",+$B63="Ecuador (2011)"),AND(F63="",+$B63="Ethiopia (2010)"),AND(F63="",+$B63="Georgia (2013)"),AND(F63="",+$B63="Ghana (2012)"),AND(F63="",+$B63="Guatemala (2011)"),AND(F63="",+$B63="Honduras (2011)"),AND(F63="",+$B63="Indonesia (2012)"),AND(F63="",+$B63="Iran (2011)"),AND(F63="",+$B63="Jordan (2010)"),AND(F63="",+$B63="Mexico (2010)"),AND(F63="",+$B63="Mexico (2012)"),AND(F63="",+$B63="Mexico (2014)"),AND(F63="",+$B63="Nicaragua (2009)"),AND(F63="",+$B63="Panama (2016)"),AND(F63="",+$B63="Paraguay (2014) "),AND(F63="",+$B63="Peru (2009)"),AND(F63="",+$B63="Peru (2011)"),AND(F63="",+$B63="Russia (2010)"),AND(F63="",+$B63="Tunisia (2010)"),AND(F63="",+$B63="South Africa (2010)"),AND(F63="",+$B63="Sri Lanka (2009)"),AND(F63="",+$B63="Tanzania (2011)"),AND(F63="",+$B63="Uganda (2012)"),AND(F63="",+$B63="Uruguay (2009)"),AND(F63="",+$B63="Venezuela (2013)"),AND(F63="",+$B63="China (2014)"),AND(F63="",+$B63="India (2011)"))</formula>
    </cfRule>
  </conditionalFormatting>
  <conditionalFormatting sqref="F63:F73">
    <cfRule type="expression" dxfId="997" priority="66">
      <formula>OR(AND(F63="",+$B63="Albania (2015)"),AND(F63="",+$B63="Croatia (2014)"),AND(F63="",+$B63="Poland (2014)"),AND(F63="",+$B63="United States (2011)"),AND(F63="",+$B63="Argentina (2012)"),AND(F63="",+$B63="Armenia (2011)"),AND(F63="",+$B63="Bolivia (2009)"),AND(F63="",+$B63="Brazil (2009)"),AND(F63="",+$B63="Chile (2013)"),AND(F63="",+$B63="Colombia (2010)"),AND(F63="",+$B63="Colombia (2014)"),AND(F63="",+$B63="Costa Rica (2010)"),AND(F63="",+$B63="Dominican Republic (2013)"),AND(F63="",+$B63="El Salvador (2011)"),AND(F63="",+$B63="Ecuador (2011)"),AND(F63="",+$B63="Ethiopia (2010)"),AND(F63="",+$B63="Georgia (2013)"),AND(F63="",+$B63="Ghana (2012)"),AND(F63="",+$B63="Guatemala (2011)"),AND(F63="",+$B63="Honduras (2011)"),AND(F63="",+$B63="Indonesia (2012)"),AND(F63="",+$B63="Iran (2011)"),AND(F63="",+$B63="Jordan (2010)"),AND(F63="",+$B63="Mexico (2010)"),AND(F63="",+$B63="Mexico (2012)"),AND(F63="",+$B63="Mexico (2014)"),AND(F63="",+$B63="Nicaragua (2009)"),AND(F63="",+$B63="Panama (2016)"),AND(F63="",+$B63="Paraguay (2014) "),AND(F63="",+$B63="Peru (2009)"),AND(F63="",+$B63="Peru (2011)"),AND(F63="",+$B63="Russia (2010)"),AND(F63="",+$B63="Tunisia (2010)"),AND(F63="",+$B63="South Africa (2010)"),AND(F63="",+$B63="Sri Lanka (2009)"),AND(F63="",+$B63="Tanzania (2011)"),AND(F63="",+$B63="Uganda (2012)"),AND(F63="",+$B63="Uruguay (2009)"),AND(F63="",+$B63="Venezuela (2013)"),AND(F63="",+$B63="China (2014)"),AND(F63="",+$B63="India (2011)"))</formula>
    </cfRule>
  </conditionalFormatting>
  <conditionalFormatting sqref="F73">
    <cfRule type="expression" dxfId="996" priority="65">
      <formula>OR(AND(F73="",+$B73="United States (2011)"),AND(F73="",+$B73="Argentina (2012)"),AND(F73="",+$B73="Armenia (2011)"),AND(F73="",+$B73="Bolivia (2009)"),AND(F73="",+$B73="Brazil (2009)"),AND(F73="",+$B73="Chile (2013)"),AND(F73="",+$B73="Colombia (2010)"),AND(F73="",+$B73="Colombia (2014)"),AND(F73="",+$B73="Costa Rica (2010)"),AND(F73="",+$B73="Dominican Republic (2013)"),AND(F73="",+$B73="El Salvador (2011)"),AND(F73="",+$B73="Ecuador (2011)"),AND(F73="",+$B73="Ethiopia (2010)"),AND(F73="",+$B73="Georgia (2013)"),AND(F73="",+$B73="Ghana (2012)"),AND(F73="",+$B73="Guatemala (2011)"),AND(F73="",+$B73="Honduras (2011)"),AND(F73="",+$B73="Indonesia (2012)"),AND(F73="",+$B73="Iran (2011)"),AND(F73="",+$B73="Jordan (2010)"),AND(F73="",+$B73="Mexico (2010)"),AND(F73="",+$B73="Mexico (2012)"),AND(F73="",+$B73="Mexico (2014)"),AND(F73="",+$B73="Nicaragua (2009)"),AND(F73="",+$B73="Panama (2016)"),AND(F73="",+$B73="Paraguay (2014) "),AND(F73="",+$B73="Peru (2009)"),AND(F73="",+$B73="Peru (2011)"),AND(F73="",+$B73="Russia (2010)"),AND(F73="",+$B73="Tunisia (2010)"),AND(F73="",+$B73="South Africa (2010)"),AND(F73="",+$B73="Sri Lanka (2009)"),AND(F73="",+$B73="Tanzania (2011)"),AND(F73="",+$B73="Uganda (2012)"),AND(F73="",+$B73="Uruguay (2009)"),AND(F73="",+$B73="Venezuela (2013)"),AND(F73="",+$B73="China (2014)"),AND(F73="",+$B73="India (2011)"))</formula>
    </cfRule>
  </conditionalFormatting>
  <conditionalFormatting sqref="F19:F29">
    <cfRule type="expression" dxfId="995" priority="64">
      <formula>OR(AND(F19="",+$B19="United States (2011)"),AND(F19="",+$B19="Argentina (2012)"),AND(F19="",+$B19="Armenia (2011)"),AND(F19="",+$B19="Bolivia (2009)"),AND(F19="",+$B19="Brazil (2009)"),AND(F19="",+$B19="Chile (2013)"),AND(F19="",+$B19="Colombia (2010)"),AND(F19="",+$B19="Colombia (2014)"),AND(F19="",+$B19="Costa Rica (2010)"),AND(F19="",+$B19="Dominican Republic (2013)"),AND(F19="",+$B19="El Salvador (2011)"),AND(F19="",+$B19="Ecuador (2011)"),AND(F19="",+$B19="Ethiopia (2010)"),AND(F19="",+$B19="Georgia (2013)"),AND(F19="",+$B19="Ghana (2012)"),AND(F19="",+$B19="Guatemala (2011)"),AND(F19="",+$B19="Honduras (2011)"),AND(F19="",+$B19="Indonesia (2012)"),AND(F19="",+$B19="Iran (2011)"),AND(F19="",+$B19="Jordan (2010)"),AND(F19="",+$B19="Mexico (2010)"),AND(F19="",+$B19="Mexico (2012)"),AND(F19="",+$B19="Mexico (2014)"),AND(F19="",+$B19="Nicaragua (2009)"),AND(F19="",+$B19="Panama (2016)"),AND(F19="",+$B19="Paraguay (2014) "),AND(F19="",+$B19="Peru (2009)"),AND(F19="",+$B19="Peru (2011)"),AND(F19="",+$B19="Russia (2010)"),AND(F19="",+$B19="Tunisia (2010)"),AND(F19="",+$B19="South Africa (2010)"),AND(F19="",+$B19="Sri Lanka (2009)"),AND(F19="",+$B19="Tanzania (2011)"),AND(F19="",+$B19="Uganda (2012)"),AND(F19="",+$B19="Uruguay (2009)"),AND(F19="",+$B19="Venezuela (2013)"),AND(F19="",+$B19="China (2014)"),AND(F19="",+$B19="India (2011)"))</formula>
    </cfRule>
  </conditionalFormatting>
  <conditionalFormatting sqref="F19:F29">
    <cfRule type="expression" dxfId="994" priority="63">
      <formula>OR(AND(F19="",+$B19="Albania (2015)"),AND(F19="",+$B19="Croatia (2014)"),AND(F19="",+$B19="Poland (2014)"),AND(F19="",+$B19="United States (2011)"),AND(F19="",+$B19="Argentina (2012)"),AND(F19="",+$B19="Armenia (2011)"),AND(F19="",+$B19="Bolivia (2009)"),AND(F19="",+$B19="Brazil (2009)"),AND(F19="",+$B19="Chile (2013)"),AND(F19="",+$B19="Colombia (2010)"),AND(F19="",+$B19="Colombia (2014)"),AND(F19="",+$B19="Costa Rica (2010)"),AND(F19="",+$B19="Dominican Republic (2013)"),AND(F19="",+$B19="El Salvador (2011)"),AND(F19="",+$B19="Ecuador (2011)"),AND(F19="",+$B19="Ethiopia (2010)"),AND(F19="",+$B19="Georgia (2013)"),AND(F19="",+$B19="Ghana (2012)"),AND(F19="",+$B19="Guatemala (2011)"),AND(F19="",+$B19="Honduras (2011)"),AND(F19="",+$B19="Indonesia (2012)"),AND(F19="",+$B19="Iran (2011)"),AND(F19="",+$B19="Jordan (2010)"),AND(F19="",+$B19="Mexico (2010)"),AND(F19="",+$B19="Mexico (2012)"),AND(F19="",+$B19="Mexico (2014)"),AND(F19="",+$B19="Nicaragua (2009)"),AND(F19="",+$B19="Panama (2016)"),AND(F19="",+$B19="Paraguay (2014) "),AND(F19="",+$B19="Peru (2009)"),AND(F19="",+$B19="Peru (2011)"),AND(F19="",+$B19="Russia (2010)"),AND(F19="",+$B19="Tunisia (2010)"),AND(F19="",+$B19="South Africa (2010)"),AND(F19="",+$B19="Sri Lanka (2009)"),AND(F19="",+$B19="Tanzania (2011)"),AND(F19="",+$B19="Uganda (2012)"),AND(F19="",+$B19="Uruguay (2009)"),AND(F19="",+$B19="Venezuela (2013)"),AND(F19="",+$B19="China (2014)"),AND(F19="",+$B19="India (2011)"))</formula>
    </cfRule>
  </conditionalFormatting>
  <conditionalFormatting sqref="F29">
    <cfRule type="expression" dxfId="993" priority="62">
      <formula>OR(AND(F29="",+$B29="United States (2011)"),AND(F29="",+$B29="Argentina (2012)"),AND(F29="",+$B29="Armenia (2011)"),AND(F29="",+$B29="Bolivia (2009)"),AND(F29="",+$B29="Brazil (2009)"),AND(F29="",+$B29="Chile (2013)"),AND(F29="",+$B29="Colombia (2010)"),AND(F29="",+$B29="Colombia (2014)"),AND(F29="",+$B29="Costa Rica (2010)"),AND(F29="",+$B29="Dominican Republic (2013)"),AND(F29="",+$B29="El Salvador (2011)"),AND(F29="",+$B29="Ecuador (2011)"),AND(F29="",+$B29="Ethiopia (2010)"),AND(F29="",+$B29="Georgia (2013)"),AND(F29="",+$B29="Ghana (2012)"),AND(F29="",+$B29="Guatemala (2011)"),AND(F29="",+$B29="Honduras (2011)"),AND(F29="",+$B29="Indonesia (2012)"),AND(F29="",+$B29="Iran (2011)"),AND(F29="",+$B29="Jordan (2010)"),AND(F29="",+$B29="Mexico (2010)"),AND(F29="",+$B29="Mexico (2012)"),AND(F29="",+$B29="Mexico (2014)"),AND(F29="",+$B29="Nicaragua (2009)"),AND(F29="",+$B29="Panama (2016)"),AND(F29="",+$B29="Paraguay (2014) "),AND(F29="",+$B29="Peru (2009)"),AND(F29="",+$B29="Peru (2011)"),AND(F29="",+$B29="Russia (2010)"),AND(F29="",+$B29="Tunisia (2010)"),AND(F29="",+$B29="South Africa (2010)"),AND(F29="",+$B29="Sri Lanka (2009)"),AND(F29="",+$B29="Tanzania (2011)"),AND(F29="",+$B29="Uganda (2012)"),AND(F29="",+$B29="Uruguay (2009)"),AND(F29="",+$B29="Venezuela (2013)"),AND(F29="",+$B29="China (2014)"),AND(F29="",+$B29="India (2011)"))</formula>
    </cfRule>
  </conditionalFormatting>
  <conditionalFormatting sqref="F129:F139">
    <cfRule type="expression" dxfId="992" priority="61">
      <formula>OR(AND(F129="",+$B129="Albania (2015)"),AND(F129="",+$B129="Croatia (2014)"),AND(F129="",+$B129="Poland (2014)"),AND(F129="",+$B129="United States (2011)"),AND(F129="",+$B129="Argentina (2012)"),AND(F129="",+$B129="Armenia (2011)"),AND(F129="",+$B129="Bolivia (2009)"),AND(F129="",+$B129="Brazil (2009)"),AND(F129="",+$B129="Chile (2013)"),AND(F129="",+$B129="Colombia (2010)"),AND(F129="",+$B129="Colombia (2014)"),AND(F129="",+$B129="Costa Rica (2010)"),AND(F129="",+$B129="Dominican Republic (2013)"),AND(F129="",+$B129="El Salvador (2011)"),AND(F129="",+$B129="Ecuador (2011)"),AND(F129="",+$B129="Ethiopia (2010)"),AND(F129="",+$B129="Georgia (2013)"),AND(F129="",+$B129="Ghana (2012)"),AND(F129="",+$B129="Guatemala (2011)"),AND(F129="",+$B129="Honduras (2011)"),AND(F129="",+$B129="Indonesia (2012)"),AND(F129="",+$B129="Iran (2011)"),AND(F129="",+$B129="Jordan (2010)"),AND(F129="",+$B129="Mexico (2010)"),AND(F129="",+$B129="Mexico (2012)"),AND(F129="",+$B129="Mexico (2014)"),AND(F129="",+$B129="Nicaragua (2009)"),AND(F129="",+$B129="Panama (2016)"),AND(F129="",+$B129="Paraguay (2014) "),AND(F129="",+$B129="Peru (2009)"),AND(F129="",+$B129="Peru (2011)"),AND(F129="",+$B129="Russia (2010)"),AND(F129="",+$B129="Tunisia (2010)"),AND(F129="",+$B129="South Africa (2010)"),AND(F129="",+$B129="Sri Lanka (2009)"),AND(F129="",+$B129="Tanzania (2011)"),AND(F129="",+$B129="Uganda (2012)"),AND(F129="",+$B129="Uruguay (2009)"),AND(F129="",+$B129="Venezuela (2013)"),AND(F129="",+$B129="China (2014)"),AND(F129="",+$B129="India (2011)"))</formula>
    </cfRule>
  </conditionalFormatting>
  <conditionalFormatting sqref="F129:F139">
    <cfRule type="expression" dxfId="991" priority="60">
      <formula>OR(AND(F129="",+$B129="United States (2011)"),AND(F129="",+$B129="Argentina (2012)"),AND(F129="",+$B129="Armenia (2011)"),AND(F129="",+$B129="Bolivia (2009)"),AND(F129="",+$B129="Brazil (2009)"),AND(F129="",+$B129="Chile (2013)"),AND(F129="",+$B129="Colombia (2010)"),AND(F129="",+$B129="Colombia (2014)"),AND(F129="",+$B129="Costa Rica (2010)"),AND(F129="",+$B129="Dominican Republic (2013)"),AND(F129="",+$B129="El Salvador (2011)"),AND(F129="",+$B129="Ecuador (2011)"),AND(F129="",+$B129="Ethiopia (2010)"),AND(F129="",+$B129="Georgia (2013)"),AND(F129="",+$B129="Ghana (2012)"),AND(F129="",+$B129="Guatemala (2011)"),AND(F129="",+$B129="Honduras (2011)"),AND(F129="",+$B129="Indonesia (2012)"),AND(F129="",+$B129="Iran (2011)"),AND(F129="",+$B129="Jordan (2010)"),AND(F129="",+$B129="Mexico (2010)"),AND(F129="",+$B129="Mexico (2012)"),AND(F129="",+$B129="Mexico (2014)"),AND(F129="",+$B129="Nicaragua (2009)"),AND(F129="",+$B129="Panama (2016)"),AND(F129="",+$B129="Paraguay (2014) "),AND(F129="",+$B129="Peru (2009)"),AND(F129="",+$B129="Peru (2011)"),AND(F129="",+$B129="Russia (2010)"),AND(F129="",+$B129="Tunisia (2010)"),AND(F129="",+$B129="South Africa (2010)"),AND(F129="",+$B129="Sri Lanka (2009)"),AND(F129="",+$B129="Tanzania (2011)"),AND(F129="",+$B129="Uganda (2012)"),AND(F129="",+$B129="Uruguay (2009)"),AND(F129="",+$B129="Venezuela (2013)"),AND(F129="",+$B129="China (2014)"),AND(F129="",+$B129="India (2011)"))</formula>
    </cfRule>
  </conditionalFormatting>
  <conditionalFormatting sqref="F139">
    <cfRule type="expression" dxfId="990" priority="59">
      <formula>OR(AND(F139="",+$B139="United States (2011)"),AND(F139="",+$B139="Argentina (2012)"),AND(F139="",+$B139="Armenia (2011)"),AND(F139="",+$B139="Bolivia (2009)"),AND(F139="",+$B139="Brazil (2009)"),AND(F139="",+$B139="Chile (2013)"),AND(F139="",+$B139="Colombia (2010)"),AND(F139="",+$B139="Colombia (2014)"),AND(F139="",+$B139="Costa Rica (2010)"),AND(F139="",+$B139="Dominican Republic (2013)"),AND(F139="",+$B139="El Salvador (2011)"),AND(F139="",+$B139="Ecuador (2011)"),AND(F139="",+$B139="Ethiopia (2010)"),AND(F139="",+$B139="Georgia (2013)"),AND(F139="",+$B139="Ghana (2012)"),AND(F139="",+$B139="Guatemala (2011)"),AND(F139="",+$B139="Honduras (2011)"),AND(F139="",+$B139="Indonesia (2012)"),AND(F139="",+$B139="Iran (2011)"),AND(F139="",+$B139="Jordan (2010)"),AND(F139="",+$B139="Mexico (2010)"),AND(F139="",+$B139="Mexico (2012)"),AND(F139="",+$B139="Mexico (2014)"),AND(F139="",+$B139="Nicaragua (2009)"),AND(F139="",+$B139="Panama (2016)"),AND(F139="",+$B139="Paraguay (2014) "),AND(F139="",+$B139="Peru (2009)"),AND(F139="",+$B139="Peru (2011)"),AND(F139="",+$B139="Russia (2010)"),AND(F139="",+$B139="Tunisia (2010)"),AND(F139="",+$B139="South Africa (2010)"),AND(F139="",+$B139="Sri Lanka (2009)"),AND(F139="",+$B139="Tanzania (2011)"),AND(F139="",+$B139="Uganda (2012)"),AND(F139="",+$B139="Uruguay (2009)"),AND(F139="",+$B139="Venezuela (2013)"),AND(F139="",+$B139="China (2014)"),AND(F139="",+$B139="India (2011)"))</formula>
    </cfRule>
  </conditionalFormatting>
  <conditionalFormatting sqref="F195:F205">
    <cfRule type="expression" dxfId="989" priority="58">
      <formula>OR(AND(F195="",+$B195="Albania (2015)"),AND(F195="",+$B195="Croatia (2014)"),AND(F195="",+$B195="Poland (2014)"),AND(F195="",+$B195="United States (2011)"),AND(F195="",+$B195="Argentina (2012)"),AND(F195="",+$B195="Armenia (2011)"),AND(F195="",+$B195="Bolivia (2009)"),AND(F195="",+$B195="Brazil (2009)"),AND(F195="",+$B195="Chile (2013)"),AND(F195="",+$B195="Colombia (2010)"),AND(F195="",+$B195="Colombia (2014)"),AND(F195="",+$B195="Costa Rica (2010)"),AND(F195="",+$B195="Dominican Republic (2013)"),AND(F195="",+$B195="El Salvador (2011)"),AND(F195="",+$B195="Ecuador (2011)"),AND(F195="",+$B195="Ethiopia (2010)"),AND(F195="",+$B195="Georgia (2013)"),AND(F195="",+$B195="Ghana (2012)"),AND(F195="",+$B195="Guatemala (2011)"),AND(F195="",+$B195="Honduras (2011)"),AND(F195="",+$B195="Indonesia (2012)"),AND(F195="",+$B195="Iran (2011)"),AND(F195="",+$B195="Jordan (2010)"),AND(F195="",+$B195="Mexico (2010)"),AND(F195="",+$B195="Mexico (2012)"),AND(F195="",+$B195="Mexico (2014)"),AND(F195="",+$B195="Nicaragua (2009)"),AND(F195="",+$B195="Panama (2016)"),AND(F195="",+$B195="Paraguay (2014) "),AND(F195="",+$B195="Peru (2009)"),AND(F195="",+$B195="Peru (2011)"),AND(F195="",+$B195="Russia (2010)"),AND(F195="",+$B195="Tunisia (2010)"),AND(F195="",+$B195="South Africa (2010)"),AND(F195="",+$B195="Sri Lanka (2009)"),AND(F195="",+$B195="Tanzania (2011)"),AND(F195="",+$B195="Uganda (2012)"),AND(F195="",+$B195="Uruguay (2009)"),AND(F195="",+$B195="Venezuela (2013)"),AND(F195="",+$B195="China (2014)"),AND(F195="",+$B195="India (2011)"))</formula>
    </cfRule>
  </conditionalFormatting>
  <conditionalFormatting sqref="F195:F205">
    <cfRule type="expression" dxfId="988" priority="57">
      <formula>OR(AND(F195="",+$B195="United States (2011)"),AND(F195="",+$B195="Argentina (2012)"),AND(F195="",+$B195="Armenia (2011)"),AND(F195="",+$B195="Bolivia (2009)"),AND(F195="",+$B195="Brazil (2009)"),AND(F195="",+$B195="Chile (2013)"),AND(F195="",+$B195="Colombia (2010)"),AND(F195="",+$B195="Colombia (2014)"),AND(F195="",+$B195="Costa Rica (2010)"),AND(F195="",+$B195="Dominican Republic (2013)"),AND(F195="",+$B195="El Salvador (2011)"),AND(F195="",+$B195="Ecuador (2011)"),AND(F195="",+$B195="Ethiopia (2010)"),AND(F195="",+$B195="Georgia (2013)"),AND(F195="",+$B195="Ghana (2012)"),AND(F195="",+$B195="Guatemala (2011)"),AND(F195="",+$B195="Honduras (2011)"),AND(F195="",+$B195="Indonesia (2012)"),AND(F195="",+$B195="Iran (2011)"),AND(F195="",+$B195="Jordan (2010)"),AND(F195="",+$B195="Mexico (2010)"),AND(F195="",+$B195="Mexico (2012)"),AND(F195="",+$B195="Mexico (2014)"),AND(F195="",+$B195="Nicaragua (2009)"),AND(F195="",+$B195="Panama (2016)"),AND(F195="",+$B195="Paraguay (2014) "),AND(F195="",+$B195="Peru (2009)"),AND(F195="",+$B195="Peru (2011)"),AND(F195="",+$B195="Russia (2010)"),AND(F195="",+$B195="Tunisia (2010)"),AND(F195="",+$B195="South Africa (2010)"),AND(F195="",+$B195="Sri Lanka (2009)"),AND(F195="",+$B195="Tanzania (2011)"),AND(F195="",+$B195="Uganda (2012)"),AND(F195="",+$B195="Uruguay (2009)"),AND(F195="",+$B195="Venezuela (2013)"),AND(F195="",+$B195="China (2014)"),AND(F195="",+$B195="India (2011)"))</formula>
    </cfRule>
  </conditionalFormatting>
  <conditionalFormatting sqref="F205">
    <cfRule type="expression" dxfId="987" priority="56">
      <formula>OR(AND(F205="",+$B205="United States (2011)"),AND(F205="",+$B205="Argentina (2012)"),AND(F205="",+$B205="Armenia (2011)"),AND(F205="",+$B205="Bolivia (2009)"),AND(F205="",+$B205="Brazil (2009)"),AND(F205="",+$B205="Chile (2013)"),AND(F205="",+$B205="Colombia (2010)"),AND(F205="",+$B205="Colombia (2014)"),AND(F205="",+$B205="Costa Rica (2010)"),AND(F205="",+$B205="Dominican Republic (2013)"),AND(F205="",+$B205="El Salvador (2011)"),AND(F205="",+$B205="Ecuador (2011)"),AND(F205="",+$B205="Ethiopia (2010)"),AND(F205="",+$B205="Georgia (2013)"),AND(F205="",+$B205="Ghana (2012)"),AND(F205="",+$B205="Guatemala (2011)"),AND(F205="",+$B205="Honduras (2011)"),AND(F205="",+$B205="Indonesia (2012)"),AND(F205="",+$B205="Iran (2011)"),AND(F205="",+$B205="Jordan (2010)"),AND(F205="",+$B205="Mexico (2010)"),AND(F205="",+$B205="Mexico (2012)"),AND(F205="",+$B205="Mexico (2014)"),AND(F205="",+$B205="Nicaragua (2009)"),AND(F205="",+$B205="Panama (2016)"),AND(F205="",+$B205="Paraguay (2014) "),AND(F205="",+$B205="Peru (2009)"),AND(F205="",+$B205="Peru (2011)"),AND(F205="",+$B205="Russia (2010)"),AND(F205="",+$B205="Tunisia (2010)"),AND(F205="",+$B205="South Africa (2010)"),AND(F205="",+$B205="Sri Lanka (2009)"),AND(F205="",+$B205="Tanzania (2011)"),AND(F205="",+$B205="Uganda (2012)"),AND(F205="",+$B205="Uruguay (2009)"),AND(F205="",+$B205="Venezuela (2013)"),AND(F205="",+$B205="China (2014)"),AND(F205="",+$B205="India (2011)"))</formula>
    </cfRule>
  </conditionalFormatting>
  <conditionalFormatting sqref="F206:F216">
    <cfRule type="expression" dxfId="986" priority="53">
      <formula>OR(AND(F206="",+$B206="Albania (2015)"),AND(F206="",+$B206="Croatia (2014)"),AND(F206="",+$B206="Poland (2014)"),AND(F206="",+$B206="United States (2011)"),AND(F206="",+$B206="Argentina (2012)"),AND(F206="",+$B206="Armenia (2011)"),AND(F206="",+$B206="Bolivia (2009)"),AND(F206="",+$B206="Brazil (2009)"),AND(F206="",+$B206="Chile (2013)"),AND(F206="",+$B206="Colombia (2010)"),AND(F206="",+$B206="Colombia (2014)"),AND(F206="",+$B206="Costa Rica (2010)"),AND(F206="",+$B206="Dominican Republic (2013)"),AND(F206="",+$B206="El Salvador (2011)"),AND(F206="",+$B206="Ethiopia (2010)"),AND(F206="",+$B206="Guatemala (2011)"),AND(F206="",+$B206="Honduras (2011)"),AND(F206="",+$B206="Indonesia (2012)"),AND(F206="",+$B206="Iran (2011)"),AND(F206="",+$B206="Jordan (2010)"),AND(F206="",+$B206="Mexico (2010)"),AND(F206="",+$B206="Mexico (2012)"),AND(F206="",+$B206="Mexico (2014)"),AND(F206="",+$B206="Nicaragua (2009)"),AND(F206="",+$B206="Panama (2016)"),AND(F206="",+$B206="Paraguay (2014) "),AND(F206="",+$B206="Peru (2009)"),AND(F206="",+$B206="Peru (2011)"),AND(F206="",+$B206="Russia (2010)"),AND(F206="",+$B206="Tunisia (2010)"),AND(F206="",+$B206="Uganda (2012)"),AND(F206="",+$B206="Uruguay (2009)"))</formula>
    </cfRule>
    <cfRule type="expression" dxfId="985" priority="54">
      <formula>OR(AND(F206="",+$B206="Ecuador (2011)"),AND(F206="",+$B206="Venezuela (2013)"))</formula>
    </cfRule>
    <cfRule type="expression" dxfId="984" priority="55">
      <formula>OR(AND(F206="",+$B206="Ghana (2012)"),AND(F206="",+$B206="Georgia (2013)"),AND(F206="",+$B206="South Africa (2010)"),AND(F206="",+$B206="Sri Lanka (2009)"),AND(F206="",+$B206="Tanzania (2011)"))</formula>
    </cfRule>
  </conditionalFormatting>
  <conditionalFormatting sqref="H19:H29">
    <cfRule type="expression" dxfId="983" priority="52">
      <formula>OR(AND(H19="",+$B19="United States (2011)"),AND(H19="",+$B19="Argentina (2012)"),AND(H19="",+$B19="Armenia (2011)"),AND(H19="",+$B19="Bolivia (2009)"),AND(H19="",+$B19="Brazil (2009)"),AND(H19="",+$B19="Chile (2013)"),AND(H19="",+$B19="Colombia (2010)"),AND(H19="",+$B19="Colombia (2014)"),AND(H19="",+$B19="Costa Rica (2010)"),AND(H19="",+$B19="Dominican Republic (2013)"),AND(H19="",+$B19="El Salvador (2011)"),AND(H19="",+$B19="Ecuador (2011)"),AND(H19="",+$B19="Ethiopia (2010)"),AND(H19="",+$B19="Georgia (2013)"),AND(H19="",+$B19="Ghana (2012)"),AND(H19="",+$B19="Guatemala (2011)"),AND(H19="",+$B19="Honduras (2011)"),AND(H19="",+$B19="Indonesia (2012)"),AND(H19="",+$B19="Iran (2011)"),AND(H19="",+$B19="Jordan (2010)"),AND(H19="",+$B19="Mexico (2010)"),AND(H19="",+$B19="Mexico (2012)"),AND(H19="",+$B19="Mexico (2014)"),AND(H19="",+$B19="Nicaragua (2009)"),AND(H19="",+$B19="Panama (2016)"),AND(H19="",+$B19="Paraguay (2014) "),AND(H19="",+$B19="Peru (2009)"),AND(H19="",+$B19="Peru (2011)"),AND(H19="",+$B19="Russia (2010)"),AND(H19="",+$B19="Tunisia (2010)"),AND(H19="",+$B19="South Africa (2010)"),AND(H19="",+$B19="Sri Lanka (2009)"),AND(H19="",+$B19="Tanzania (2011)"),AND(H19="",+$B19="Uganda (2012)"),AND(H19="",+$B19="Uruguay (2009)"),AND(H19="",+$B19="Venezuela (2013)"),AND(H19="",+$B19="China (2014)"),AND(H19="",+$B19="India (2011)"))</formula>
    </cfRule>
  </conditionalFormatting>
  <conditionalFormatting sqref="H19:H29">
    <cfRule type="expression" dxfId="982" priority="51">
      <formula>OR(AND(H19="",+$B19="Albania (2015)"),AND(H19="",+$B19="Croatia (2014)"),AND(H19="",+$B19="Poland (2014)"),AND(H19="",+$B19="United States (2011)"),AND(H19="",+$B19="Argentina (2012)"),AND(H19="",+$B19="Armenia (2011)"),AND(H19="",+$B19="Bolivia (2009)"),AND(H19="",+$B19="Brazil (2009)"),AND(H19="",+$B19="Chile (2013)"),AND(H19="",+$B19="Colombia (2010)"),AND(H19="",+$B19="Colombia (2014)"),AND(H19="",+$B19="Costa Rica (2010)"),AND(H19="",+$B19="Dominican Republic (2013)"),AND(H19="",+$B19="El Salvador (2011)"),AND(H19="",+$B19="Ecuador (2011)"),AND(H19="",+$B19="Ethiopia (2010)"),AND(H19="",+$B19="Georgia (2013)"),AND(H19="",+$B19="Ghana (2012)"),AND(H19="",+$B19="Guatemala (2011)"),AND(H19="",+$B19="Honduras (2011)"),AND(H19="",+$B19="Indonesia (2012)"),AND(H19="",+$B19="Iran (2011)"),AND(H19="",+$B19="Jordan (2010)"),AND(H19="",+$B19="Mexico (2010)"),AND(H19="",+$B19="Mexico (2012)"),AND(H19="",+$B19="Mexico (2014)"),AND(H19="",+$B19="Nicaragua (2009)"),AND(H19="",+$B19="Panama (2016)"),AND(H19="",+$B19="Paraguay (2014) "),AND(H19="",+$B19="Peru (2009)"),AND(H19="",+$B19="Peru (2011)"),AND(H19="",+$B19="Russia (2010)"),AND(H19="",+$B19="Tunisia (2010)"),AND(H19="",+$B19="South Africa (2010)"),AND(H19="",+$B19="Sri Lanka (2009)"),AND(H19="",+$B19="Tanzania (2011)"),AND(H19="",+$B19="Uganda (2012)"),AND(H19="",+$B19="Uruguay (2009)"),AND(H19="",+$B19="Venezuela (2013)"),AND(H19="",+$B19="China (2014)"),AND(H19="",+$B19="India (2011)"))</formula>
    </cfRule>
  </conditionalFormatting>
  <conditionalFormatting sqref="H29">
    <cfRule type="expression" dxfId="981" priority="50">
      <formula>OR(AND(H29="",+$B29="United States (2011)"),AND(H29="",+$B29="Argentina (2012)"),AND(H29="",+$B29="Armenia (2011)"),AND(H29="",+$B29="Bolivia (2009)"),AND(H29="",+$B29="Brazil (2009)"),AND(H29="",+$B29="Chile (2013)"),AND(H29="",+$B29="Colombia (2010)"),AND(H29="",+$B29="Colombia (2014)"),AND(H29="",+$B29="Costa Rica (2010)"),AND(H29="",+$B29="Dominican Republic (2013)"),AND(H29="",+$B29="El Salvador (2011)"),AND(H29="",+$B29="Ecuador (2011)"),AND(H29="",+$B29="Ethiopia (2010)"),AND(H29="",+$B29="Georgia (2013)"),AND(H29="",+$B29="Ghana (2012)"),AND(H29="",+$B29="Guatemala (2011)"),AND(H29="",+$B29="Honduras (2011)"),AND(H29="",+$B29="Indonesia (2012)"),AND(H29="",+$B29="Iran (2011)"),AND(H29="",+$B29="Jordan (2010)"),AND(H29="",+$B29="Mexico (2010)"),AND(H29="",+$B29="Mexico (2012)"),AND(H29="",+$B29="Mexico (2014)"),AND(H29="",+$B29="Nicaragua (2009)"),AND(H29="",+$B29="Panama (2016)"),AND(H29="",+$B29="Paraguay (2014) "),AND(H29="",+$B29="Peru (2009)"),AND(H29="",+$B29="Peru (2011)"),AND(H29="",+$B29="Russia (2010)"),AND(H29="",+$B29="Tunisia (2010)"),AND(H29="",+$B29="South Africa (2010)"),AND(H29="",+$B29="Sri Lanka (2009)"),AND(H29="",+$B29="Tanzania (2011)"),AND(H29="",+$B29="Uganda (2012)"),AND(H29="",+$B29="Uruguay (2009)"),AND(H29="",+$B29="Venezuela (2013)"),AND(H29="",+$B29="China (2014)"),AND(H29="",+$B29="India (2011)"))</formula>
    </cfRule>
  </conditionalFormatting>
  <conditionalFormatting sqref="AM29">
    <cfRule type="expression" dxfId="980" priority="44">
      <formula>OR(AND(AM29="",+$B29="United States (2011)"),AND(AM29="",+$B29="Argentina (2012)"),AND(AM29="",+$B29="Armenia (2011)"),AND(AM29="",+$B29="Bolivia (2009)"),AND(AM29="",+$B29="Brazil (2009)"),AND(AM29="",+$B29="Chile (2013)"),AND(AM29="",+$B29="Colombia (2010)"),AND(AM29="",+$B29="Colombia (2014)"),AND(AM29="",+$B29="Costa Rica (2010)"),AND(AM29="",+$B29="Dominican Republic (2013)"),AND(AM29="",+$B29="El Salvador (2011)"),AND(AM29="",+$B29="Ethiopia (2010)"),AND(AM29="",+$B29="Georgia (2013)"),AND(AM29="",+$B29="Guatemala (2011)"),AND(AM29="",+$B29="Honduras (2011)"),AND(AM29="",+$B29="Indonesia (2012)"),AND(AM29="",+$B29="Iran (2011)"),AND(AM29="",+$B29="Jordan (2010)"),AND(AM29="",+$B29="Mexico (2010)"),AND(AM29="",+$B29="Mexico (2012)"),AND(AM29="",+$B29="Mexico (2014)"),AND(AM29="",+$B29="Nicaragua (2009)"),AND(AM29="",+$B29="Panama (2016)"),AND(AM29="",+$B29="Paraguay (2014) "),AND(AM29="",+$B29="Peru (2009)"),AND(AM29="",+$B29="Peru (2011)"),AND(AM29="",+$B29="Russia (2010)"),AND(AM29="",+$B29="Tunisia (2010)"),AND(AM29="",+$B29="Uganda (2012)"),AND(AM29="",+$B29="Uruguay (2009)"),AND(AM29="",+$B29="Venezuela (2013)"),AND(AM29="",+$B29="China (2014)"),AND(AM29="",+$B29="India (2011)"))</formula>
    </cfRule>
    <cfRule type="expression" dxfId="979" priority="45">
      <formula>AND(AM29="",+$B29="Ecuador (2011)")</formula>
    </cfRule>
    <cfRule type="expression" dxfId="978" priority="46">
      <formula>OR(AND(AM29="",+$B29="Ghana (2012)"),AND(AM29="",+$B29="South Africa (2010)"),AND(AM29="",+$B29="Sri Lanka (2009)"),AND(AM29="",+$B29="Tanzania (2011)"))</formula>
    </cfRule>
  </conditionalFormatting>
  <conditionalFormatting sqref="AM19:AM29">
    <cfRule type="expression" dxfId="977" priority="47">
      <formula>OR(AND(AM19="",+$B19="Albania (2015)"),AND(AM19="",+$B19="Croatia (2014)"),AND(AM19="",+$B19="Poland (2014)"),AND(AM19="",+$B19="United States (2011)"),AND(AM19="",+$B19="Argentina (2012)"),AND(AM19="",+$B19="Armenia (2011)"),AND(AM19="",+$B19="Bolivia (2009)"),AND(AM19="",+$B19="Brazil (2009)"),AND(AM19="",+$B19="Chile (2013)"),AND(AM19="",+$B19="Colombia (2010)"),AND(AM19="",+$B19="Colombia (2014)"),AND(AM19="",+$B19="Costa Rica (2010)"),AND(AM19="",+$B19="Dominican Republic (2013)"),AND(AM19="",+$B19="El Salvador (2011)"),AND(AM19="",+$B19="Ethiopia (2010)"),AND(AM19="",+$B19="Georgia (2013)"),AND(AM19="",+$B19="Guatemala (2011)"),AND(AM19="",+$B19="Honduras (2011)"),AND(AM19="",+$B19="Indonesia (2012)"),AND(AM19="",+$B19="Iran (2011)"),AND(AM19="",+$B19="Jordan (2010)"),AND(AM19="",+$B19="Mexico (2010)"),AND(AM19="",+$B19="Mexico (2012)"),AND(AM19="",+$B19="Mexico (2014)"),AND(AM19="",+$B19="Nicaragua (2009)"),AND(AM19="",+$B19="Panama (2016)"),AND(AM19="",+$B19="Paraguay (2014) "),AND(AM19="",+$B19="Peru (2009)"),AND(AM19="",+$B19="Peru (2011)"),AND(AM19="",+$B19="Russia (2010)"),AND(AM19="",+$B19="Tunisia (2010)"),AND(AM19="",+$B19="Uganda (2012)"),AND(AM19="",+$B19="Uruguay (2009)"),AND(AM19="",+$B19="Venezuela (2013)"),AND(AM19="",+$B19="China (2014)"),AND(AM19="",+$B19="India (2011)"))</formula>
    </cfRule>
    <cfRule type="expression" dxfId="976" priority="48">
      <formula>AND(AM19="",+$B19="Ecuador (2011)")</formula>
    </cfRule>
    <cfRule type="expression" dxfId="975" priority="49">
      <formula>OR(AND(AM19="",+$B19="Ghana (2012)"),AND(AM19="",+$B19="South Africa (2010)"),AND(AM19="",+$B19="Sri Lanka (2009)"),AND(AM19="",+$B19="Tanzania (2011)"))</formula>
    </cfRule>
  </conditionalFormatting>
  <conditionalFormatting sqref="H85:H95">
    <cfRule type="expression" dxfId="974" priority="43">
      <formula>OR(AND(H85="",+$B85="United States (2011)"),AND(H85="",+$B85="Argentina (2012)"),AND(H85="",+$B85="Armenia (2011)"),AND(H85="",+$B85="Bolivia (2009)"),AND(H85="",+$B85="Brazil (2009)"),AND(H85="",+$B85="Chile (2013)"),AND(H85="",+$B85="Colombia (2010)"),AND(H85="",+$B85="Colombia (2014)"),AND(H85="",+$B85="Costa Rica (2010)"),AND(H85="",+$B85="Dominican Republic (2013)"),AND(H85="",+$B85="El Salvador (2011)"),AND(H85="",+$B85="Ecuador (2011)"),AND(H85="",+$B85="Ethiopia (2010)"),AND(H85="",+$B85="Georgia (2013)"),AND(H85="",+$B85="Ghana (2012)"),AND(H85="",+$B85="Guatemala (2011)"),AND(H85="",+$B85="Honduras (2011)"),AND(H85="",+$B85="Indonesia (2012)"),AND(H85="",+$B85="Iran (2011)"),AND(H85="",+$B85="Jordan (2010)"),AND(H85="",+$B85="Mexico (2010)"),AND(H85="",+$B85="Mexico (2012)"),AND(H85="",+$B85="Mexico (2014)"),AND(H85="",+$B85="Nicaragua (2009)"),AND(H85="",+$B85="Panama (2016)"),AND(H85="",+$B85="Paraguay (2014) "),AND(H85="",+$B85="Peru (2009)"),AND(H85="",+$B85="Peru (2011)"),AND(H85="",+$B85="Russia (2010)"),AND(H85="",+$B85="Tunisia (2010)"),AND(H85="",+$B85="South Africa (2010)"),AND(H85="",+$B85="Sri Lanka (2009)"),AND(H85="",+$B85="Tanzania (2011)"),AND(H85="",+$B85="Uganda (2012)"),AND(H85="",+$B85="Uruguay (2009)"),AND(H85="",+$B85="Venezuela (2013)"),AND(H85="",+$B85="China (2014)"),AND(H85="",+$B85="India (2011)"))</formula>
    </cfRule>
  </conditionalFormatting>
  <conditionalFormatting sqref="H85:H95">
    <cfRule type="expression" dxfId="973" priority="42">
      <formula>OR(AND(H85="",+$B85="Albania (2015)"),AND(H85="",+$B85="Croatia (2014)"),AND(H85="",+$B85="Poland (2014)"),AND(H85="",+$B85="United States (2011)"),AND(H85="",+$B85="Argentina (2012)"),AND(H85="",+$B85="Armenia (2011)"),AND(H85="",+$B85="Bolivia (2009)"),AND(H85="",+$B85="Brazil (2009)"),AND(H85="",+$B85="Chile (2013)"),AND(H85="",+$B85="Colombia (2010)"),AND(H85="",+$B85="Colombia (2014)"),AND(H85="",+$B85="Costa Rica (2010)"),AND(H85="",+$B85="Dominican Republic (2013)"),AND(H85="",+$B85="El Salvador (2011)"),AND(H85="",+$B85="Ecuador (2011)"),AND(H85="",+$B85="Ethiopia (2010)"),AND(H85="",+$B85="Georgia (2013)"),AND(H85="",+$B85="Ghana (2012)"),AND(H85="",+$B85="Guatemala (2011)"),AND(H85="",+$B85="Honduras (2011)"),AND(H85="",+$B85="Indonesia (2012)"),AND(H85="",+$B85="Iran (2011)"),AND(H85="",+$B85="Jordan (2010)"),AND(H85="",+$B85="Mexico (2010)"),AND(H85="",+$B85="Mexico (2012)"),AND(H85="",+$B85="Mexico (2014)"),AND(H85="",+$B85="Nicaragua (2009)"),AND(H85="",+$B85="Panama (2016)"),AND(H85="",+$B85="Paraguay (2014) "),AND(H85="",+$B85="Peru (2009)"),AND(H85="",+$B85="Peru (2011)"),AND(H85="",+$B85="Russia (2010)"),AND(H85="",+$B85="Tunisia (2010)"),AND(H85="",+$B85="South Africa (2010)"),AND(H85="",+$B85="Sri Lanka (2009)"),AND(H85="",+$B85="Tanzania (2011)"),AND(H85="",+$B85="Uganda (2012)"),AND(H85="",+$B85="Uruguay (2009)"),AND(H85="",+$B85="Venezuela (2013)"),AND(H85="",+$B85="China (2014)"),AND(H85="",+$B85="India (2011)"))</formula>
    </cfRule>
  </conditionalFormatting>
  <conditionalFormatting sqref="AM95">
    <cfRule type="expression" dxfId="972" priority="36">
      <formula>OR(AND(AM95="",+$B95="United States (2011)"),AND(AM95="",+$B95="Argentina (2012)"),AND(AM95="",+$B95="Armenia (2011)"),AND(AM95="",+$B95="Bolivia (2009)"),AND(AM95="",+$B95="Brazil (2009)"),AND(AM95="",+$B95="Chile (2013)"),AND(AM95="",+$B95="Colombia (2010)"),AND(AM95="",+$B95="Colombia (2014)"),AND(AM95="",+$B95="Costa Rica (2010)"),AND(AM95="",+$B95="Dominican Republic (2013)"),AND(AM95="",+$B95="El Salvador (2011)"),AND(AM95="",+$B95="Ethiopia (2010)"),AND(AM95="",+$B95="Georgia (2013)"),AND(AM95="",+$B95="Guatemala (2011)"),AND(AM95="",+$B95="Honduras (2011)"),AND(AM95="",+$B95="Indonesia (2012)"),AND(AM95="",+$B95="Iran (2011)"),AND(AM95="",+$B95="Jordan (2010)"),AND(AM95="",+$B95="Mexico (2010)"),AND(AM95="",+$B95="Mexico (2012)"),AND(AM95="",+$B95="Mexico (2014)"),AND(AM95="",+$B95="Nicaragua (2009)"),AND(AM95="",+$B95="Panama (2016)"),AND(AM95="",+$B95="Paraguay (2014) "),AND(AM95="",+$B95="Peru (2009)"),AND(AM95="",+$B95="Peru (2011)"),AND(AM95="",+$B95="Russia (2010)"),AND(AM95="",+$B95="Tunisia (2010)"),AND(AM95="",+$B95="Uganda (2012)"),AND(AM95="",+$B95="Uruguay (2009)"),AND(AM95="",+$B95="Venezuela (2013)"),AND(AM95="",+$B95="China (2014)"),AND(AM95="",+$B95="India (2011)"))</formula>
    </cfRule>
    <cfRule type="expression" dxfId="971" priority="37">
      <formula>AND(AM95="",+$B95="Ecuador (2011)")</formula>
    </cfRule>
    <cfRule type="expression" dxfId="970" priority="38">
      <formula>OR(AND(AM95="",+$B95="Ghana (2012)"),AND(AM95="",+$B95="South Africa (2010)"),AND(AM95="",+$B95="Sri Lanka (2009)"),AND(AM95="",+$B95="Tanzania (2011)"))</formula>
    </cfRule>
  </conditionalFormatting>
  <conditionalFormatting sqref="AM85:AM95">
    <cfRule type="expression" dxfId="969" priority="39">
      <formula>OR(AND(AM85="",+$B85="Albania (2015)"),AND(AM85="",+$B85="Croatia (2014)"),AND(AM85="",+$B85="Poland (2014)"),AND(AM85="",+$B85="United States (2011)"),AND(AM85="",+$B85="Argentina (2012)"),AND(AM85="",+$B85="Armenia (2011)"),AND(AM85="",+$B85="Bolivia (2009)"),AND(AM85="",+$B85="Brazil (2009)"),AND(AM85="",+$B85="Chile (2013)"),AND(AM85="",+$B85="Colombia (2010)"),AND(AM85="",+$B85="Colombia (2014)"),AND(AM85="",+$B85="Costa Rica (2010)"),AND(AM85="",+$B85="Dominican Republic (2013)"),AND(AM85="",+$B85="El Salvador (2011)"),AND(AM85="",+$B85="Ethiopia (2010)"),AND(AM85="",+$B85="Georgia (2013)"),AND(AM85="",+$B85="Guatemala (2011)"),AND(AM85="",+$B85="Honduras (2011)"),AND(AM85="",+$B85="Indonesia (2012)"),AND(AM85="",+$B85="Iran (2011)"),AND(AM85="",+$B85="Jordan (2010)"),AND(AM85="",+$B85="Mexico (2010)"),AND(AM85="",+$B85="Mexico (2012)"),AND(AM85="",+$B85="Mexico (2014)"),AND(AM85="",+$B85="Nicaragua (2009)"),AND(AM85="",+$B85="Panama (2016)"),AND(AM85="",+$B85="Paraguay (2014) "),AND(AM85="",+$B85="Peru (2009)"),AND(AM85="",+$B85="Peru (2011)"),AND(AM85="",+$B85="Russia (2010)"),AND(AM85="",+$B85="Tunisia (2010)"),AND(AM85="",+$B85="Uganda (2012)"),AND(AM85="",+$B85="Uruguay (2009)"),AND(AM85="",+$B85="Venezuela (2013)"),AND(AM85="",+$B85="China (2014)"),AND(AM85="",+$B85="India (2011)"))</formula>
    </cfRule>
    <cfRule type="expression" dxfId="968" priority="40">
      <formula>AND(AM85="",+$B85="Ecuador (2011)")</formula>
    </cfRule>
    <cfRule type="expression" dxfId="967" priority="41">
      <formula>OR(AND(AM85="",+$B85="Ghana (2012)"),AND(AM85="",+$B85="South Africa (2010)"),AND(AM85="",+$B85="Sri Lanka (2009)"),AND(AM85="",+$B85="Tanzania (2011)"))</formula>
    </cfRule>
  </conditionalFormatting>
  <conditionalFormatting sqref="H228:H238">
    <cfRule type="expression" dxfId="966" priority="35">
      <formula>OR(AND(H228="",+$B228="United States (2011)"),AND(H228="",+$B228="Argentina (2012)"),AND(H228="",+$B228="Armenia (2011)"),AND(H228="",+$B228="Bolivia (2009)"),AND(H228="",+$B228="Brazil (2009)"),AND(H228="",+$B228="Chile (2013)"),AND(H228="",+$B228="Colombia (2010)"),AND(H228="",+$B228="Colombia (2014)"),AND(H228="",+$B228="Costa Rica (2010)"),AND(H228="",+$B228="Dominican Republic (2013)"),AND(H228="",+$B228="El Salvador (2011)"),AND(H228="",+$B228="Ecuador (2011)"),AND(H228="",+$B228="Ethiopia (2010)"),AND(H228="",+$B228="Georgia (2013)"),AND(H228="",+$B228="Ghana (2012)"),AND(H228="",+$B228="Guatemala (2011)"),AND(H228="",+$B228="Honduras (2011)"),AND(H228="",+$B228="Indonesia (2012)"),AND(H228="",+$B228="Iran (2011)"),AND(H228="",+$B228="Jordan (2010)"),AND(H228="",+$B228="Mexico (2010)"),AND(H228="",+$B228="Mexico (2012)"),AND(H228="",+$B228="Mexico (2014)"),AND(H228="",+$B228="Nicaragua (2009)"),AND(H228="",+$B228="Panama (2016)"),AND(H228="",+$B228="Paraguay (2014) "),AND(H228="",+$B228="Peru (2009)"),AND(H228="",+$B228="Peru (2011)"),AND(H228="",+$B228="Russia (2010)"),AND(H228="",+$B228="Tunisia (2010)"),AND(H228="",+$B228="South Africa (2010)"),AND(H228="",+$B228="Sri Lanka (2009)"),AND(H228="",+$B228="Tanzania (2011)"),AND(H228="",+$B228="Uganda (2012)"),AND(H228="",+$B228="Uruguay (2009)"),AND(H228="",+$B228="Venezuela (2013)"),AND(H228="",+$B228="China (2014)"),AND(H228="",+$B228="India (2011)"))</formula>
    </cfRule>
  </conditionalFormatting>
  <conditionalFormatting sqref="H228:H238">
    <cfRule type="expression" dxfId="965" priority="34">
      <formula>OR(AND(H228="",+$B228="Albania (2015)"),AND(H228="",+$B228="Croatia (2014)"),AND(H228="",+$B228="Poland (2014)"),AND(H228="",+$B228="United States (2011)"),AND(H228="",+$B228="Argentina (2012)"),AND(H228="",+$B228="Armenia (2011)"),AND(H228="",+$B228="Bolivia (2009)"),AND(H228="",+$B228="Brazil (2009)"),AND(H228="",+$B228="Chile (2013)"),AND(H228="",+$B228="Colombia (2010)"),AND(H228="",+$B228="Colombia (2014)"),AND(H228="",+$B228="Costa Rica (2010)"),AND(H228="",+$B228="Dominican Republic (2013)"),AND(H228="",+$B228="El Salvador (2011)"),AND(H228="",+$B228="Ecuador (2011)"),AND(H228="",+$B228="Ethiopia (2010)"),AND(H228="",+$B228="Georgia (2013)"),AND(H228="",+$B228="Ghana (2012)"),AND(H228="",+$B228="Guatemala (2011)"),AND(H228="",+$B228="Honduras (2011)"),AND(H228="",+$B228="Indonesia (2012)"),AND(H228="",+$B228="Iran (2011)"),AND(H228="",+$B228="Jordan (2010)"),AND(H228="",+$B228="Mexico (2010)"),AND(H228="",+$B228="Mexico (2012)"),AND(H228="",+$B228="Mexico (2014)"),AND(H228="",+$B228="Nicaragua (2009)"),AND(H228="",+$B228="Panama (2016)"),AND(H228="",+$B228="Paraguay (2014) "),AND(H228="",+$B228="Peru (2009)"),AND(H228="",+$B228="Peru (2011)"),AND(H228="",+$B228="Russia (2010)"),AND(H228="",+$B228="Tunisia (2010)"),AND(H228="",+$B228="South Africa (2010)"),AND(H228="",+$B228="Sri Lanka (2009)"),AND(H228="",+$B228="Tanzania (2011)"),AND(H228="",+$B228="Uganda (2012)"),AND(H228="",+$B228="Uruguay (2009)"),AND(H228="",+$B228="Venezuela (2013)"),AND(H228="",+$B228="China (2014)"),AND(H228="",+$B228="India (2011)"))</formula>
    </cfRule>
  </conditionalFormatting>
  <conditionalFormatting sqref="AM238">
    <cfRule type="expression" dxfId="964" priority="28">
      <formula>OR(AND(AM238="",+$B238="United States (2011)"),AND(AM238="",+$B238="Argentina (2012)"),AND(AM238="",+$B238="Armenia (2011)"),AND(AM238="",+$B238="Bolivia (2009)"),AND(AM238="",+$B238="Brazil (2009)"),AND(AM238="",+$B238="Chile (2013)"),AND(AM238="",+$B238="Colombia (2010)"),AND(AM238="",+$B238="Colombia (2014)"),AND(AM238="",+$B238="Costa Rica (2010)"),AND(AM238="",+$B238="Dominican Republic (2013)"),AND(AM238="",+$B238="El Salvador (2011)"),AND(AM238="",+$B238="Ethiopia (2010)"),AND(AM238="",+$B238="Georgia (2013)"),AND(AM238="",+$B238="Guatemala (2011)"),AND(AM238="",+$B238="Honduras (2011)"),AND(AM238="",+$B238="Indonesia (2012)"),AND(AM238="",+$B238="Iran (2011)"),AND(AM238="",+$B238="Jordan (2010)"),AND(AM238="",+$B238="Mexico (2010)"),AND(AM238="",+$B238="Mexico (2012)"),AND(AM238="",+$B238="Mexico (2014)"),AND(AM238="",+$B238="Nicaragua (2009)"),AND(AM238="",+$B238="Panama (2016)"),AND(AM238="",+$B238="Paraguay (2014) "),AND(AM238="",+$B238="Peru (2009)"),AND(AM238="",+$B238="Peru (2011)"),AND(AM238="",+$B238="Russia (2010)"),AND(AM238="",+$B238="Tunisia (2010)"),AND(AM238="",+$B238="Uganda (2012)"),AND(AM238="",+$B238="Uruguay (2009)"),AND(AM238="",+$B238="Venezuela (2013)"),AND(AM238="",+$B238="China (2014)"),AND(AM238="",+$B238="India (2011)"))</formula>
    </cfRule>
    <cfRule type="expression" dxfId="963" priority="29">
      <formula>AND(AM238="",+$B238="Ecuador (2011)")</formula>
    </cfRule>
    <cfRule type="expression" dxfId="962" priority="30">
      <formula>OR(AND(AM238="",+$B238="Ghana (2012)"),AND(AM238="",+$B238="South Africa (2010)"),AND(AM238="",+$B238="Sri Lanka (2009)"),AND(AM238="",+$B238="Tanzania (2011)"))</formula>
    </cfRule>
  </conditionalFormatting>
  <conditionalFormatting sqref="AM228:AM238">
    <cfRule type="expression" dxfId="961" priority="31">
      <formula>OR(AND(AM228="",+$B228="Albania (2015)"),AND(AM228="",+$B228="Croatia (2014)"),AND(AM228="",+$B228="Poland (2014)"),AND(AM228="",+$B228="United States (2011)"),AND(AM228="",+$B228="Argentina (2012)"),AND(AM228="",+$B228="Armenia (2011)"),AND(AM228="",+$B228="Bolivia (2009)"),AND(AM228="",+$B228="Brazil (2009)"),AND(AM228="",+$B228="Chile (2013)"),AND(AM228="",+$B228="Colombia (2010)"),AND(AM228="",+$B228="Colombia (2014)"),AND(AM228="",+$B228="Costa Rica (2010)"),AND(AM228="",+$B228="Dominican Republic (2013)"),AND(AM228="",+$B228="El Salvador (2011)"),AND(AM228="",+$B228="Ethiopia (2010)"),AND(AM228="",+$B228="Georgia (2013)"),AND(AM228="",+$B228="Guatemala (2011)"),AND(AM228="",+$B228="Honduras (2011)"),AND(AM228="",+$B228="Indonesia (2012)"),AND(AM228="",+$B228="Iran (2011)"),AND(AM228="",+$B228="Jordan (2010)"),AND(AM228="",+$B228="Mexico (2010)"),AND(AM228="",+$B228="Mexico (2012)"),AND(AM228="",+$B228="Mexico (2014)"),AND(AM228="",+$B228="Nicaragua (2009)"),AND(AM228="",+$B228="Panama (2016)"),AND(AM228="",+$B228="Paraguay (2014) "),AND(AM228="",+$B228="Peru (2009)"),AND(AM228="",+$B228="Peru (2011)"),AND(AM228="",+$B228="Russia (2010)"),AND(AM228="",+$B228="Tunisia (2010)"),AND(AM228="",+$B228="Uganda (2012)"),AND(AM228="",+$B228="Uruguay (2009)"),AND(AM228="",+$B228="Venezuela (2013)"),AND(AM228="",+$B228="China (2014)"),AND(AM228="",+$B228="India (2011)"))</formula>
    </cfRule>
    <cfRule type="expression" dxfId="960" priority="32">
      <formula>AND(AM228="",+$B228="Ecuador (2011)")</formula>
    </cfRule>
    <cfRule type="expression" dxfId="959" priority="33">
      <formula>OR(AND(AM228="",+$B228="Ghana (2012)"),AND(AM228="",+$B228="South Africa (2010)"),AND(AM228="",+$B228="Sri Lanka (2009)"),AND(AM228="",+$B228="Tanzania (2011)"))</formula>
    </cfRule>
  </conditionalFormatting>
  <conditionalFormatting sqref="H250:H260">
    <cfRule type="expression" dxfId="958" priority="27">
      <formula>OR(AND(H250="",+$B250="Albania (2015)"),AND(H250="",+$B250="Croatia (2014)"),AND(H250="",+$B250="Poland (2014)"),AND(H250="",+$B250="United States (2011)"),AND(H250="",+$B250="Argentina (2012)"),AND(H250="",+$B250="Armenia (2011)"),AND(H250="",+$B250="Bolivia (2009)"),AND(H250="",+$B250="Brazil (2009)"),AND(H250="",+$B250="Chile (2013)"),AND(H250="",+$B250="Colombia (2010)"),AND(H250="",+$B250="Colombia (2014)"),AND(H250="",+$B250="Costa Rica (2010)"),AND(H250="",+$B250="Dominican Republic (2013)"),AND(H250="",+$B250="El Salvador (2011)"),AND(H250="",+$B250="Ecuador (2011)"),AND(H250="",+$B250="Ethiopia (2010)"),AND(H250="",+$B250="Georgia (2013)"),AND(H250="",+$B250="Ghana (2012)"),AND(H250="",+$B250="Guatemala (2011)"),AND(H250="",+$B250="Honduras (2011)"),AND(H250="",+$B250="Indonesia (2012)"),AND(H250="",+$B250="Iran (2011)"),AND(H250="",+$B250="Jordan (2010)"),AND(H250="",+$B250="Mexico (2010)"),AND(H250="",+$B250="Mexico (2012)"),AND(H250="",+$B250="Mexico (2014)"),AND(H250="",+$B250="Nicaragua (2009)"),AND(H250="",+$B250="Panama (2016)"),AND(H250="",+$B250="Paraguay (2014) "),AND(H250="",+$B250="Peru (2009)"),AND(H250="",+$B250="Peru (2011)"),AND(H250="",+$B250="Russia (2010)"),AND(H250="",+$B250="Tunisia (2010)"),AND(H250="",+$B250="South Africa (2010)"),AND(H250="",+$B250="Sri Lanka (2009)"),AND(H250="",+$B250="Tanzania (2011)"),AND(H250="",+$B250="Uganda (2012)"),AND(H250="",+$B250="Uruguay (2009)"),AND(H250="",+$B250="Venezuela (2013)"),AND(H250="",+$B250="China (2014)"),AND(H250="",+$B250="India (2011)"))</formula>
    </cfRule>
  </conditionalFormatting>
  <conditionalFormatting sqref="H250:H260">
    <cfRule type="expression" dxfId="957" priority="26">
      <formula>OR(AND(H250="",+$B250="United States (2011)"),AND(H250="",+$B250="Argentina (2012)"),AND(H250="",+$B250="Armenia (2011)"),AND(H250="",+$B250="Bolivia (2009)"),AND(H250="",+$B250="Brazil (2009)"),AND(H250="",+$B250="Chile (2013)"),AND(H250="",+$B250="Colombia (2010)"),AND(H250="",+$B250="Colombia (2014)"),AND(H250="",+$B250="Costa Rica (2010)"),AND(H250="",+$B250="Dominican Republic (2013)"),AND(H250="",+$B250="El Salvador (2011)"),AND(H250="",+$B250="Ecuador (2011)"),AND(H250="",+$B250="Ethiopia (2010)"),AND(H250="",+$B250="Georgia (2013)"),AND(H250="",+$B250="Ghana (2012)"),AND(H250="",+$B250="Guatemala (2011)"),AND(H250="",+$B250="Honduras (2011)"),AND(H250="",+$B250="Indonesia (2012)"),AND(H250="",+$B250="Iran (2011)"),AND(H250="",+$B250="Jordan (2010)"),AND(H250="",+$B250="Mexico (2010)"),AND(H250="",+$B250="Mexico (2012)"),AND(H250="",+$B250="Mexico (2014)"),AND(H250="",+$B250="Nicaragua (2009)"),AND(H250="",+$B250="Panama (2016)"),AND(H250="",+$B250="Paraguay (2014) "),AND(H250="",+$B250="Peru (2009)"),AND(H250="",+$B250="Peru (2011)"),AND(H250="",+$B250="Russia (2010)"),AND(H250="",+$B250="Tunisia (2010)"),AND(H250="",+$B250="South Africa (2010)"),AND(H250="",+$B250="Sri Lanka (2009)"),AND(H250="",+$B250="Tanzania (2011)"),AND(H250="",+$B250="Uganda (2012)"),AND(H250="",+$B250="Uruguay (2009)"),AND(H250="",+$B250="Venezuela (2013)"),AND(H250="",+$B250="China (2014)"),AND(H250="",+$B250="India (2011)"))</formula>
    </cfRule>
  </conditionalFormatting>
  <conditionalFormatting sqref="H250:H260">
    <cfRule type="expression" dxfId="956" priority="25">
      <formula>OR(AND(H250="",+$B250="United States (2011)"),AND(H250="",+$B250="Argentina (2012)"),AND(H250="",+$B250="Armenia (2011)"),AND(H250="",+$B250="Bolivia (2009)"),AND(H250="",+$B250="Brazil (2009)"),AND(H250="",+$B250="Chile (2013)"),AND(H250="",+$B250="Colombia (2010)"),AND(H250="",+$B250="Colombia (2014)"),AND(H250="",+$B250="Costa Rica (2010)"),AND(H250="",+$B250="Dominican Republic (2013)"),AND(H250="",+$B250="El Salvador (2011)"),AND(H250="",+$B250="Ecuador (2011)"),AND(H250="",+$B250="Ethiopia (2010)"),AND(H250="",+$B250="Georgia (2013)"),AND(H250="",+$B250="Ghana (2012)"),AND(H250="",+$B250="Guatemala (2011)"),AND(H250="",+$B250="Honduras (2011)"),AND(H250="",+$B250="Indonesia (2012)"),AND(H250="",+$B250="Iran (2011)"),AND(H250="",+$B250="Jordan (2010)"),AND(H250="",+$B250="Mexico (2010)"),AND(H250="",+$B250="Mexico (2012)"),AND(H250="",+$B250="Mexico (2014)"),AND(H250="",+$B250="Nicaragua (2009)"),AND(H250="",+$B250="Panama (2016)"),AND(H250="",+$B250="Paraguay (2014) "),AND(H250="",+$B250="Peru (2009)"),AND(H250="",+$B250="Peru (2011)"),AND(H250="",+$B250="Russia (2010)"),AND(H250="",+$B250="Tunisia (2010)"),AND(H250="",+$B250="South Africa (2010)"),AND(H250="",+$B250="Sri Lanka (2009)"),AND(H250="",+$B250="Tanzania (2011)"),AND(H250="",+$B250="Uganda (2012)"),AND(H250="",+$B250="Uruguay (2009)"),AND(H250="",+$B250="Venezuela (2013)"),AND(H250="",+$B250="China (2014)"),AND(H250="",+$B250="India (2011)"))</formula>
    </cfRule>
  </conditionalFormatting>
  <conditionalFormatting sqref="H326">
    <cfRule type="expression" dxfId="955" priority="24">
      <formula>OR(AND(H326="",+$B326="United States (2011)"),AND(H326="",+$B326="Argentina (2012)"),AND(H326="",+$B326="Armenia (2011)"),AND(H326="",+$B326="Bolivia (2009)"),AND(H326="",+$B326="Brazil (2009)"),AND(H326="",+$B326="Chile (2013)"),AND(H326="",+$B326="Colombia (2010)"),AND(H326="",+$B326="Colombia (2014)"),AND(H326="",+$B326="Costa Rica (2010)"),AND(H326="",+$B326="Dominican Republic (2013)"),AND(H326="",+$B326="El Salvador (2011)"),AND(H326="",+$B326="Ecuador (2011)"),AND(H326="",+$B326="Ethiopia (2010)"),AND(H326="",+$B326="Georgia (2013)"),AND(H326="",+$B326="Ghana (2012)"),AND(H326="",+$B326="Guatemala (2011)"),AND(H326="",+$B326="Honduras (2011)"),AND(H326="",+$B326="Indonesia (2012)"),AND(H326="",+$B326="Iran (2011)"),AND(H326="",+$B326="Jordan (2010)"),AND(H326="",+$B326="Mexico (2010)"),AND(H326="",+$B326="Mexico (2012)"),AND(H326="",+$B326="Mexico (2014)"),AND(H326="",+$B326="Nicaragua (2009)"),AND(H326="",+$B326="Panama (2016)"),AND(H326="",+$B326="Paraguay (2014) "),AND(H326="",+$B326="Peru (2009)"),AND(H326="",+$B326="Peru (2011)"),AND(H326="",+$B326="Russia (2010)"),AND(H326="",+$B326="Tunisia (2010)"),AND(H326="",+$B326="South Africa (2010)"),AND(H326="",+$B326="Sri Lanka (2009)"),AND(H326="",+$B326="Tanzania (2011)"),AND(H326="",+$B326="Uganda (2012)"),AND(H326="",+$B326="Uruguay (2009)"),AND(H326="",+$B326="Venezuela (2013)"),AND(H326="",+$B326="China (2014)"),AND(H326="",+$B326="India (2011)"))</formula>
    </cfRule>
  </conditionalFormatting>
  <conditionalFormatting sqref="H316:H325">
    <cfRule type="expression" dxfId="954" priority="23">
      <formula>OR(AND(H316="",+$B316="United States (2011)"),AND(H316="",+$B316="Argentina (2012)"),AND(H316="",+$B316="Armenia (2011)"),AND(H316="",+$B316="Bolivia (2009)"),AND(H316="",+$B316="Brazil (2009)"),AND(H316="",+$B316="Chile (2013)"),AND(H316="",+$B316="Colombia (2010)"),AND(H316="",+$B316="Colombia (2014)"),AND(H316="",+$B316="Costa Rica (2010)"),AND(H316="",+$B316="Dominican Republic (2013)"),AND(H316="",+$B316="El Salvador (2011)"),AND(H316="",+$B316="Ecuador (2011)"),AND(H316="",+$B316="Ethiopia (2010)"),AND(H316="",+$B316="Georgia (2013)"),AND(H316="",+$B316="Ghana (2012)"),AND(H316="",+$B316="Guatemala (2011)"),AND(H316="",+$B316="Honduras (2011)"),AND(H316="",+$B316="Indonesia (2012)"),AND(H316="",+$B316="Iran (2011)"),AND(H316="",+$B316="Jordan (2010)"),AND(H316="",+$B316="Mexico (2010)"),AND(H316="",+$B316="Mexico (2012)"),AND(H316="",+$B316="Mexico (2014)"),AND(H316="",+$B316="Nicaragua (2009)"),AND(H316="",+$B316="Panama (2016)"),AND(H316="",+$B316="Paraguay (2014) "),AND(H316="",+$B316="Peru (2009)"),AND(H316="",+$B316="Peru (2011)"),AND(H316="",+$B316="Russia (2010)"),AND(H316="",+$B316="Tunisia (2010)"),AND(H316="",+$B316="South Africa (2010)"),AND(H316="",+$B316="Sri Lanka (2009)"),AND(H316="",+$B316="Tanzania (2011)"),AND(H316="",+$B316="Uganda (2012)"),AND(H316="",+$B316="Uruguay (2009)"),AND(H316="",+$B316="Venezuela (2013)"))</formula>
    </cfRule>
  </conditionalFormatting>
  <conditionalFormatting sqref="H316:H326">
    <cfRule type="expression" dxfId="953" priority="22">
      <formula>OR(AND(H316="",+$B316="Albania (2015)"),AND(H316="",+$B316="Croatia (2014)"),AND(H316="",+$B316="Poland (2014)"),AND(H316="",+$B316="United States (2011)"),AND(H316="",+$B316="Argentina (2012)"),AND(H316="",+$B316="Armenia (2011)"),AND(H316="",+$B316="Bolivia (2009)"),AND(H316="",+$B316="Brazil (2009)"),AND(H316="",+$B316="Chile (2013)"),AND(H316="",+$B316="Colombia (2010)"),AND(H316="",+$B316="Colombia (2014)"),AND(H316="",+$B316="Costa Rica (2010)"),AND(H316="",+$B316="Dominican Republic (2013)"),AND(H316="",+$B316="El Salvador (2011)"),AND(H316="",+$B316="Ecuador (2011)"),AND(H316="",+$B316="Ethiopia (2010)"),AND(H316="",+$B316="Georgia (2013)"),AND(H316="",+$B316="Ghana (2012)"),AND(H316="",+$B316="Guatemala (2011)"),AND(H316="",+$B316="Honduras (2011)"),AND(H316="",+$B316="Indonesia (2012)"),AND(H316="",+$B316="Iran (2011)"),AND(H316="",+$B316="Jordan (2010)"),AND(H316="",+$B316="Mexico (2010)"),AND(H316="",+$B316="Mexico (2012)"),AND(H316="",+$B316="Mexico (2014)"),AND(H316="",+$B316="Nicaragua (2009)"),AND(H316="",+$B316="Panama (2016)"),AND(H316="",+$B316="Paraguay (2014) "),AND(H316="",+$B316="Peru (2009)"),AND(H316="",+$B316="Peru (2011)"),AND(H316="",+$B316="Russia (2010)"),AND(H316="",+$B316="Tunisia (2010)"),AND(H316="",+$B316="South Africa (2010)"),AND(H316="",+$B316="Sri Lanka (2009)"),AND(H316="",+$B316="Tanzania (2011)"),AND(H316="",+$B316="Uganda (2012)"),AND(H316="",+$B316="Uruguay (2009)"),AND(H316="",+$B316="Venezuela (2013)"),AND(H316="",+$B316="China (2014)"),AND(H316="",+$B316="India (2011)"))</formula>
    </cfRule>
  </conditionalFormatting>
  <conditionalFormatting sqref="H371:H381">
    <cfRule type="expression" dxfId="952" priority="21">
      <formula>OR(AND(H371="",+$B371="Albania (2015)"),AND(H371="",+$B371="Croatia (2014)"),AND(H371="",+$B371="Poland (2014)"),AND(H371="",+$B371="United States (2011)"),AND(H371="",+$B371="Argentina (2012)"),AND(H371="",+$B371="Armenia (2011)"),AND(H371="",+$B371="Bolivia (2009)"),AND(H371="",+$B371="Brazil (2009)"),AND(H371="",+$B371="Chile (2013)"),AND(H371="",+$B371="Colombia (2010)"),AND(H371="",+$B371="Colombia (2014)"),AND(H371="",+$B371="Costa Rica (2010)"),AND(H371="",+$B371="Dominican Republic (2013)"),AND(H371="",+$B371="El Salvador (2011)"),AND(H371="",+$B371="Ecuador (2011)"),AND(H371="",+$B371="Ethiopia (2010)"),AND(H371="",+$B371="Georgia (2013)"),AND(H371="",+$B371="Ghana (2012)"),AND(H371="",+$B371="Guatemala (2011)"),AND(H371="",+$B371="Honduras (2011)"),AND(H371="",+$B371="Indonesia (2012)"),AND(H371="",+$B371="Iran (2011)"),AND(H371="",+$B371="Jordan (2010)"),AND(H371="",+$B371="Mexico (2010)"),AND(H371="",+$B371="Mexico (2012)"),AND(H371="",+$B371="Mexico (2014)"),AND(H371="",+$B371="Nicaragua (2009)"),AND(H371="",+$B371="Panama (2016)"),AND(H371="",+$B371="Paraguay (2014) "),AND(H371="",+$B371="Peru (2009)"),AND(H371="",+$B371="Peru (2011)"),AND(H371="",+$B371="Russia (2010)"),AND(H371="",+$B371="Tunisia (2010)"),AND(H371="",+$B371="South Africa (2010)"),AND(H371="",+$B371="Sri Lanka (2009)"),AND(H371="",+$B371="Tanzania (2011)"),AND(H371="",+$B371="Uganda (2012)"),AND(H371="",+$B371="Uruguay (2009)"),AND(H371="",+$B371="Venezuela (2013)"),AND(H371="",+$B371="China (2014)"),AND(H371="",+$B371="India (2011)"))</formula>
    </cfRule>
  </conditionalFormatting>
  <conditionalFormatting sqref="H371:H381">
    <cfRule type="expression" dxfId="951" priority="20">
      <formula>OR(AND(H371="",+$B371="United States (2011)"),AND(H371="",+$B371="Argentina (2012)"),AND(H371="",+$B371="Armenia (2011)"),AND(H371="",+$B371="Bolivia (2009)"),AND(H371="",+$B371="Brazil (2009)"),AND(H371="",+$B371="Chile (2013)"),AND(H371="",+$B371="Colombia (2010)"),AND(H371="",+$B371="Colombia (2014)"),AND(H371="",+$B371="Costa Rica (2010)"),AND(H371="",+$B371="Dominican Republic (2013)"),AND(H371="",+$B371="El Salvador (2011)"),AND(H371="",+$B371="Ecuador (2011)"),AND(H371="",+$B371="Ethiopia (2010)"),AND(H371="",+$B371="Georgia (2013)"),AND(H371="",+$B371="Ghana (2012)"),AND(H371="",+$B371="Guatemala (2011)"),AND(H371="",+$B371="Honduras (2011)"),AND(H371="",+$B371="Indonesia (2012)"),AND(H371="",+$B371="Iran (2011)"),AND(H371="",+$B371="Jordan (2010)"),AND(H371="",+$B371="Mexico (2010)"),AND(H371="",+$B371="Mexico (2012)"),AND(H371="",+$B371="Mexico (2014)"),AND(H371="",+$B371="Nicaragua (2009)"),AND(H371="",+$B371="Panama (2016)"),AND(H371="",+$B371="Paraguay (2014) "),AND(H371="",+$B371="Peru (2009)"),AND(H371="",+$B371="Peru (2011)"),AND(H371="",+$B371="Russia (2010)"),AND(H371="",+$B371="Tunisia (2010)"),AND(H371="",+$B371="South Africa (2010)"),AND(H371="",+$B371="Sri Lanka (2009)"),AND(H371="",+$B371="Tanzania (2011)"),AND(H371="",+$B371="Uganda (2012)"),AND(H371="",+$B371="Uruguay (2009)"),AND(H371="",+$B371="Venezuela (2013)"),AND(H371="",+$B371="China (2014)"),AND(H371="",+$B371="India (2011)"))</formula>
    </cfRule>
  </conditionalFormatting>
  <conditionalFormatting sqref="H381">
    <cfRule type="expression" dxfId="950" priority="19">
      <formula>OR(AND(H381="",+$B381="United States (2011)"),AND(H381="",+$B381="Argentina (2012)"),AND(H381="",+$B381="Armenia (2011)"),AND(H381="",+$B381="Bolivia (2009)"),AND(H381="",+$B381="Brazil (2009)"),AND(H381="",+$B381="Chile (2013)"),AND(H381="",+$B381="Colombia (2010)"),AND(H381="",+$B381="Colombia (2014)"),AND(H381="",+$B381="Costa Rica (2010)"),AND(H381="",+$B381="Dominican Republic (2013)"),AND(H381="",+$B381="El Salvador (2011)"),AND(H381="",+$B381="Ecuador (2011)"),AND(H381="",+$B381="Ethiopia (2010)"),AND(H381="",+$B381="Georgia (2013)"),AND(H381="",+$B381="Ghana (2012)"),AND(H381="",+$B381="Guatemala (2011)"),AND(H381="",+$B381="Honduras (2011)"),AND(H381="",+$B381="Indonesia (2012)"),AND(H381="",+$B381="Iran (2011)"),AND(H381="",+$B381="Jordan (2010)"),AND(H381="",+$B381="Mexico (2010)"),AND(H381="",+$B381="Mexico (2012)"),AND(H381="",+$B381="Mexico (2014)"),AND(H381="",+$B381="Nicaragua (2009)"),AND(H381="",+$B381="Panama (2016)"),AND(H381="",+$B381="Paraguay (2014) "),AND(H381="",+$B381="Peru (2009)"),AND(H381="",+$B381="Peru (2011)"),AND(H381="",+$B381="Russia (2010)"),AND(H381="",+$B381="Tunisia (2010)"),AND(H381="",+$B381="South Africa (2010)"),AND(H381="",+$B381="Sri Lanka (2009)"),AND(H381="",+$B381="Tanzania (2011)"),AND(H381="",+$B381="Uganda (2012)"),AND(H381="",+$B381="Uruguay (2009)"),AND(H381="",+$B381="Venezuela (2013)"),AND(H381="",+$B381="China (2014)"),AND(H381="",+$B381="India (2011)"))</formula>
    </cfRule>
  </conditionalFormatting>
  <conditionalFormatting sqref="H503:H513">
    <cfRule type="expression" dxfId="949" priority="18">
      <formula>OR(AND(H503="",+$B503="United States (2011)"),AND(H503="",+$B503="Argentina (2012)"),AND(H503="",+$B503="Armenia (2011)"),AND(H503="",+$B503="Bolivia (2009)"),AND(H503="",+$B503="Brazil (2009)"),AND(H503="",+$B503="Chile (2013)"),AND(H503="",+$B503="Colombia (2010)"),AND(H503="",+$B503="Colombia (2014)"),AND(H503="",+$B503="Costa Rica (2010)"),AND(H503="",+$B503="Dominican Republic (2013)"),AND(H503="",+$B503="El Salvador (2011)"),AND(H503="",+$B503="Ecuador (2011)"),AND(H503="",+$B503="Ethiopia (2010)"),AND(H503="",+$B503="Georgia (2013)"),AND(H503="",+$B503="Ghana (2012)"),AND(H503="",+$B503="Guatemala (2011)"),AND(H503="",+$B503="Honduras (2011)"),AND(H503="",+$B503="Indonesia (2012)"),AND(H503="",+$B503="Iran (2011)"),AND(H503="",+$B503="Jordan (2010)"),AND(H503="",+$B503="Mexico (2010)"),AND(H503="",+$B503="Mexico (2012)"),AND(H503="",+$B503="Mexico (2014)"),AND(H503="",+$B503="Nicaragua (2009)"),AND(H503="",+$B503="Panama (2016)"),AND(H503="",+$B503="Paraguay (2014) "),AND(H503="",+$B503="Peru (2009)"),AND(H503="",+$B503="Peru (2011)"),AND(H503="",+$B503="Russia (2010)"),AND(H503="",+$B503="Tunisia (2010)"),AND(H503="",+$B503="South Africa (2010)"),AND(H503="",+$B503="Sri Lanka (2009)"),AND(H503="",+$B503="Tanzania (2011)"),AND(H503="",+$B503="Uganda (2012)"),AND(H503="",+$B503="Uruguay (2009)"),AND(H503="",+$B503="Venezuela (2013)"),AND(H503="",+$B503="China (2014)"),AND(H503="",+$B503="India (2011)"))</formula>
    </cfRule>
  </conditionalFormatting>
  <conditionalFormatting sqref="H503:H513">
    <cfRule type="expression" dxfId="948" priority="17">
      <formula>OR(AND(H503="",+$B503="Albania (2015)"),AND(H503="",+$B503="Croatia (2014)"),AND(H503="",+$B503="Poland (2014)"),AND(H503="",+$B503="United States (2011)"),AND(H503="",+$B503="Argentina (2012)"),AND(H503="",+$B503="Armenia (2011)"),AND(H503="",+$B503="Bolivia (2009)"),AND(H503="",+$B503="Brazil (2009)"),AND(H503="",+$B503="Chile (2013)"),AND(H503="",+$B503="Colombia (2010)"),AND(H503="",+$B503="Colombia (2014)"),AND(H503="",+$B503="Costa Rica (2010)"),AND(H503="",+$B503="Dominican Republic (2013)"),AND(H503="",+$B503="El Salvador (2011)"),AND(H503="",+$B503="Ecuador (2011)"),AND(H503="",+$B503="Ethiopia (2010)"),AND(H503="",+$B503="Georgia (2013)"),AND(H503="",+$B503="Ghana (2012)"),AND(H503="",+$B503="Guatemala (2011)"),AND(H503="",+$B503="Honduras (2011)"),AND(H503="",+$B503="Indonesia (2012)"),AND(H503="",+$B503="Iran (2011)"),AND(H503="",+$B503="Jordan (2010)"),AND(H503="",+$B503="Mexico (2010)"),AND(H503="",+$B503="Mexico (2012)"),AND(H503="",+$B503="Mexico (2014)"),AND(H503="",+$B503="Nicaragua (2009)"),AND(H503="",+$B503="Panama (2016)"),AND(H503="",+$B503="Paraguay (2014) "),AND(H503="",+$B503="Peru (2009)"),AND(H503="",+$B503="Peru (2011)"),AND(H503="",+$B503="Russia (2010)"),AND(H503="",+$B503="Tunisia (2010)"),AND(H503="",+$B503="South Africa (2010)"),AND(H503="",+$B503="Sri Lanka (2009)"),AND(H503="",+$B503="Tanzania (2011)"),AND(H503="",+$B503="Uganda (2012)"),AND(H503="",+$B503="Uruguay (2009)"),AND(H503="",+$B503="Venezuela (2013)"),AND(H503="",+$B503="China (2014)"),AND(H503="",+$B503="India (2011)"))</formula>
    </cfRule>
  </conditionalFormatting>
  <conditionalFormatting sqref="AM513">
    <cfRule type="expression" dxfId="947" priority="11">
      <formula>OR(AND(AM513="",+$B513="United States (2011)"),AND(AM513="",+$B513="Argentina (2012)"),AND(AM513="",+$B513="Armenia (2011)"),AND(AM513="",+$B513="Bolivia (2009)"),AND(AM513="",+$B513="Brazil (2009)"),AND(AM513="",+$B513="Chile (2013)"),AND(AM513="",+$B513="Colombia (2010)"),AND(AM513="",+$B513="Colombia (2014)"),AND(AM513="",+$B513="Costa Rica (2010)"),AND(AM513="",+$B513="Dominican Republic (2013)"),AND(AM513="",+$B513="El Salvador (2011)"),AND(AM513="",+$B513="Ethiopia (2010)"),AND(AM513="",+$B513="Georgia (2013)"),AND(AM513="",+$B513="Guatemala (2011)"),AND(AM513="",+$B513="Honduras (2011)"),AND(AM513="",+$B513="Indonesia (2012)"),AND(AM513="",+$B513="Iran (2011)"),AND(AM513="",+$B513="Jordan (2010)"),AND(AM513="",+$B513="Mexico (2010)"),AND(AM513="",+$B513="Mexico (2012)"),AND(AM513="",+$B513="Mexico (2014)"),AND(AM513="",+$B513="Nicaragua (2009)"),AND(AM513="",+$B513="Panama (2016)"),AND(AM513="",+$B513="Paraguay (2014) "),AND(AM513="",+$B513="Peru (2009)"),AND(AM513="",+$B513="Peru (2011)"),AND(AM513="",+$B513="Russia (2010)"),AND(AM513="",+$B513="Tunisia (2010)"),AND(AM513="",+$B513="Uganda (2012)"),AND(AM513="",+$B513="Uruguay (2009)"),AND(AM513="",+$B513="Venezuela (2013)"),AND(AM513="",+$B513="China (2014)"),AND(AM513="",+$B513="India (2011)"))</formula>
    </cfRule>
    <cfRule type="expression" dxfId="946" priority="12">
      <formula>AND(AM513="",+$B513="Ecuador (2011)")</formula>
    </cfRule>
    <cfRule type="expression" dxfId="945" priority="13">
      <formula>OR(AND(AM513="",+$B513="Ghana (2012)"),AND(AM513="",+$B513="South Africa (2010)"),AND(AM513="",+$B513="Sri Lanka (2009)"),AND(AM513="",+$B513="Tanzania (2011)"))</formula>
    </cfRule>
  </conditionalFormatting>
  <conditionalFormatting sqref="AM503:AM513">
    <cfRule type="expression" dxfId="944" priority="14">
      <formula>OR(AND(AM503="",+$B503="Albania (2015)"),AND(AM503="",+$B503="Croatia (2014)"),AND(AM503="",+$B503="Poland (2014)"),AND(AM503="",+$B503="United States (2011)"),AND(AM503="",+$B503="Argentina (2012)"),AND(AM503="",+$B503="Armenia (2011)"),AND(AM503="",+$B503="Bolivia (2009)"),AND(AM503="",+$B503="Brazil (2009)"),AND(AM503="",+$B503="Chile (2013)"),AND(AM503="",+$B503="Colombia (2010)"),AND(AM503="",+$B503="Colombia (2014)"),AND(AM503="",+$B503="Costa Rica (2010)"),AND(AM503="",+$B503="Dominican Republic (2013)"),AND(AM503="",+$B503="El Salvador (2011)"),AND(AM503="",+$B503="Ethiopia (2010)"),AND(AM503="",+$B503="Georgia (2013)"),AND(AM503="",+$B503="Guatemala (2011)"),AND(AM503="",+$B503="Honduras (2011)"),AND(AM503="",+$B503="Indonesia (2012)"),AND(AM503="",+$B503="Iran (2011)"),AND(AM503="",+$B503="Jordan (2010)"),AND(AM503="",+$B503="Mexico (2010)"),AND(AM503="",+$B503="Mexico (2012)"),AND(AM503="",+$B503="Mexico (2014)"),AND(AM503="",+$B503="Nicaragua (2009)"),AND(AM503="",+$B503="Panama (2016)"),AND(AM503="",+$B503="Paraguay (2014) "),AND(AM503="",+$B503="Peru (2009)"),AND(AM503="",+$B503="Peru (2011)"),AND(AM503="",+$B503="Russia (2010)"),AND(AM503="",+$B503="Tunisia (2010)"),AND(AM503="",+$B503="Uganda (2012)"),AND(AM503="",+$B503="Uruguay (2009)"),AND(AM503="",+$B503="Venezuela (2013)"),AND(AM503="",+$B503="China (2014)"),AND(AM503="",+$B503="India (2011)"))</formula>
    </cfRule>
    <cfRule type="expression" dxfId="943" priority="15">
      <formula>AND(AM503="",+$B503="Ecuador (2011)")</formula>
    </cfRule>
    <cfRule type="expression" dxfId="942" priority="16">
      <formula>OR(AND(AM503="",+$B503="Ghana (2012)"),AND(AM503="",+$B503="South Africa (2010)"),AND(AM503="",+$B503="Sri Lanka (2009)"),AND(AM503="",+$B503="Tanzania (2011)"))</formula>
    </cfRule>
  </conditionalFormatting>
  <conditionalFormatting sqref="H558:H568">
    <cfRule type="expression" dxfId="941" priority="10">
      <formula>OR(AND(H558="",+$B558="Albania (2015)"),AND(H558="",+$B558="Croatia (2014)"),AND(H558="",+$B558="Poland (2014)"),AND(H558="",+$B558="United States (2011)"),AND(H558="",+$B558="Argentina (2012)"),AND(H558="",+$B558="Armenia (2011)"),AND(H558="",+$B558="Bolivia (2009)"),AND(H558="",+$B558="Brazil (2009)"),AND(H558="",+$B558="Chile (2013)"),AND(H558="",+$B558="Colombia (2010)"),AND(H558="",+$B558="Colombia (2014)"),AND(H558="",+$B558="Costa Rica (2010)"),AND(H558="",+$B558="Dominican Republic (2013)"),AND(H558="",+$B558="El Salvador (2011)"),AND(H558="",+$B558="Ecuador (2011)"),AND(H558="",+$B558="Ethiopia (2010)"),AND(H558="",+$B558="Georgia (2013)"),AND(H558="",+$B558="Ghana (2012)"),AND(H558="",+$B558="Guatemala (2011)"),AND(H558="",+$B558="Honduras (2011)"),AND(H558="",+$B558="Indonesia (2012)"),AND(H558="",+$B558="Iran (2011)"),AND(H558="",+$B558="Jordan (2010)"),AND(H558="",+$B558="Mexico (2010)"),AND(H558="",+$B558="Mexico (2012)"),AND(H558="",+$B558="Mexico (2014)"),AND(H558="",+$B558="Nicaragua (2009)"),AND(H558="",+$B558="Panama (2016)"),AND(H558="",+$B558="Paraguay (2014) "),AND(H558="",+$B558="Peru (2009)"),AND(H558="",+$B558="Peru (2011)"),AND(H558="",+$B558="Russia (2010)"),AND(H558="",+$B558="Tunisia (2010)"),AND(H558="",+$B558="South Africa (2010)"),AND(H558="",+$B558="Sri Lanka (2009)"),AND(H558="",+$B558="Tanzania (2011)"),AND(H558="",+$B558="Uganda (2012)"),AND(H558="",+$B558="Uruguay (2009)"),AND(H558="",+$B558="Venezuela (2013)"),AND(H558="",+$B558="China (2014)"),AND(H558="",+$B558="India (2011)"))</formula>
    </cfRule>
  </conditionalFormatting>
  <conditionalFormatting sqref="H558:H568">
    <cfRule type="expression" dxfId="940" priority="9">
      <formula>OR(AND(H558="",+$B558="United States (2011)"),AND(H558="",+$B558="Argentina (2012)"),AND(H558="",+$B558="Armenia (2011)"),AND(H558="",+$B558="Bolivia (2009)"),AND(H558="",+$B558="Brazil (2009)"),AND(H558="",+$B558="Chile (2013)"),AND(H558="",+$B558="Colombia (2010)"),AND(H558="",+$B558="Colombia (2014)"),AND(H558="",+$B558="Costa Rica (2010)"),AND(H558="",+$B558="Dominican Republic (2013)"),AND(H558="",+$B558="El Salvador (2011)"),AND(H558="",+$B558="Ecuador (2011)"),AND(H558="",+$B558="Ethiopia (2010)"),AND(H558="",+$B558="Georgia (2013)"),AND(H558="",+$B558="Ghana (2012)"),AND(H558="",+$B558="Guatemala (2011)"),AND(H558="",+$B558="Honduras (2011)"),AND(H558="",+$B558="Indonesia (2012)"),AND(H558="",+$B558="Iran (2011)"),AND(H558="",+$B558="Jordan (2010)"),AND(H558="",+$B558="Mexico (2010)"),AND(H558="",+$B558="Mexico (2012)"),AND(H558="",+$B558="Mexico (2014)"),AND(H558="",+$B558="Nicaragua (2009)"),AND(H558="",+$B558="Panama (2016)"),AND(H558="",+$B558="Paraguay (2014) "),AND(H558="",+$B558="Peru (2009)"),AND(H558="",+$B558="Peru (2011)"),AND(H558="",+$B558="Russia (2010)"),AND(H558="",+$B558="Tunisia (2010)"),AND(H558="",+$B558="South Africa (2010)"),AND(H558="",+$B558="Sri Lanka (2009)"),AND(H558="",+$B558="Tanzania (2011)"),AND(H558="",+$B558="Uganda (2012)"),AND(H558="",+$B558="Uruguay (2009)"),AND(H558="",+$B558="Venezuela (2013)"),AND(H558="",+$B558="China (2014)"),AND(H558="",+$B558="India (2011)"))</formula>
    </cfRule>
  </conditionalFormatting>
  <conditionalFormatting sqref="AM568">
    <cfRule type="expression" dxfId="939" priority="3">
      <formula>OR(AND(AM568="",+$B568="United States (2011)"),AND(AM568="",+$B568="Argentina (2012)"),AND(AM568="",+$B568="Armenia (2011)"),AND(AM568="",+$B568="Bolivia (2009)"),AND(AM568="",+$B568="Brazil (2009)"),AND(AM568="",+$B568="Chile (2013)"),AND(AM568="",+$B568="Colombia (2010)"),AND(AM568="",+$B568="Colombia (2014)"),AND(AM568="",+$B568="Costa Rica (2010)"),AND(AM568="",+$B568="Dominican Republic (2013)"),AND(AM568="",+$B568="El Salvador (2011)"),AND(AM568="",+$B568="Ethiopia (2010)"),AND(AM568="",+$B568="Georgia (2013)"),AND(AM568="",+$B568="Guatemala (2011)"),AND(AM568="",+$B568="Honduras (2011)"),AND(AM568="",+$B568="Indonesia (2012)"),AND(AM568="",+$B568="Iran (2011)"),AND(AM568="",+$B568="Jordan (2010)"),AND(AM568="",+$B568="Mexico (2010)"),AND(AM568="",+$B568="Mexico (2012)"),AND(AM568="",+$B568="Mexico (2014)"),AND(AM568="",+$B568="Nicaragua (2009)"),AND(AM568="",+$B568="Panama (2016)"),AND(AM568="",+$B568="Paraguay (2014) "),AND(AM568="",+$B568="Peru (2009)"),AND(AM568="",+$B568="Peru (2011)"),AND(AM568="",+$B568="Russia (2010)"),AND(AM568="",+$B568="Tunisia (2010)"),AND(AM568="",+$B568="Uganda (2012)"),AND(AM568="",+$B568="Uruguay (2009)"),AND(AM568="",+$B568="Venezuela (2013)"),AND(AM568="",+$B568="China (2014)"),AND(AM568="",+$B568="India (2011)"))</formula>
    </cfRule>
    <cfRule type="expression" dxfId="938" priority="4">
      <formula>AND(AM568="",+$B568="Ecuador (2011)")</formula>
    </cfRule>
    <cfRule type="expression" dxfId="937" priority="5">
      <formula>OR(AND(AM568="",+$B568="Ghana (2012)"),AND(AM568="",+$B568="South Africa (2010)"),AND(AM568="",+$B568="Sri Lanka (2009)"),AND(AM568="",+$B568="Tanzania (2011)"))</formula>
    </cfRule>
  </conditionalFormatting>
  <conditionalFormatting sqref="AM558:AM568">
    <cfRule type="expression" dxfId="936" priority="6">
      <formula>OR(AND(AM558="",+$B558="Albania (2015)"),AND(AM558="",+$B558="Croatia (2014)"),AND(AM558="",+$B558="Poland (2014)"),AND(AM558="",+$B558="United States (2011)"),AND(AM558="",+$B558="Argentina (2012)"),AND(AM558="",+$B558="Armenia (2011)"),AND(AM558="",+$B558="Bolivia (2009)"),AND(AM558="",+$B558="Brazil (2009)"),AND(AM558="",+$B558="Chile (2013)"),AND(AM558="",+$B558="Colombia (2010)"),AND(AM558="",+$B558="Colombia (2014)"),AND(AM558="",+$B558="Costa Rica (2010)"),AND(AM558="",+$B558="Dominican Republic (2013)"),AND(AM558="",+$B558="El Salvador (2011)"),AND(AM558="",+$B558="Ethiopia (2010)"),AND(AM558="",+$B558="Georgia (2013)"),AND(AM558="",+$B558="Guatemala (2011)"),AND(AM558="",+$B558="Honduras (2011)"),AND(AM558="",+$B558="Indonesia (2012)"),AND(AM558="",+$B558="Iran (2011)"),AND(AM558="",+$B558="Jordan (2010)"),AND(AM558="",+$B558="Mexico (2010)"),AND(AM558="",+$B558="Mexico (2012)"),AND(AM558="",+$B558="Mexico (2014)"),AND(AM558="",+$B558="Nicaragua (2009)"),AND(AM558="",+$B558="Panama (2016)"),AND(AM558="",+$B558="Paraguay (2014) "),AND(AM558="",+$B558="Peru (2009)"),AND(AM558="",+$B558="Peru (2011)"),AND(AM558="",+$B558="Russia (2010)"),AND(AM558="",+$B558="Tunisia (2010)"),AND(AM558="",+$B558="Uganda (2012)"),AND(AM558="",+$B558="Uruguay (2009)"),AND(AM558="",+$B558="Venezuela (2013)"),AND(AM558="",+$B558="China (2014)"),AND(AM558="",+$B558="India (2011)"))</formula>
    </cfRule>
    <cfRule type="expression" dxfId="935" priority="7">
      <formula>AND(AM558="",+$B558="Ecuador (2011)")</formula>
    </cfRule>
    <cfRule type="expression" dxfId="934" priority="8">
      <formula>OR(AND(AM558="",+$B558="Ghana (2012)"),AND(AM558="",+$B558="South Africa (2010)"),AND(AM558="",+$B558="Sri Lanka (2009)"),AND(AM558="",+$B558="Tanzania (2011)"))</formula>
    </cfRule>
  </conditionalFormatting>
  <conditionalFormatting sqref="H162:H172">
    <cfRule type="expression" dxfId="933" priority="2">
      <formula>OR(AND(H162="",+$B162="United States (2011)"),AND(H162="",+$B162="Argentina (2012)"),AND(H162="",+$B162="Armenia (2011)"),AND(H162="",+$B162="Bolivia (2009)"),AND(H162="",+$B162="Brazil (2009)"),AND(H162="",+$B162="Chile (2013)"),AND(H162="",+$B162="Colombia (2010)"),AND(H162="",+$B162="Colombia (2014)"),AND(H162="",+$B162="Costa Rica (2010)"),AND(H162="",+$B162="Dominican Republic (2013)"),AND(H162="",+$B162="El Salvador (2011)"),AND(H162="",+$B162="Ecuador (2011)"),AND(H162="",+$B162="Ethiopia (2010)"),AND(H162="",+$B162="Georgia (2013)"),AND(H162="",+$B162="Ghana (2012)"),AND(H162="",+$B162="Guatemala (2011)"),AND(H162="",+$B162="Honduras (2011)"),AND(H162="",+$B162="Indonesia (2012)"),AND(H162="",+$B162="Iran (2011)"),AND(H162="",+$B162="Jordan (2010)"),AND(H162="",+$B162="Mexico (2010)"),AND(H162="",+$B162="Mexico (2012)"),AND(H162="",+$B162="Mexico (2014)"),AND(H162="",+$B162="Nicaragua (2009)"),AND(H162="",+$B162="Panama (2016)"),AND(H162="",+$B162="Paraguay (2014) "),AND(H162="",+$B162="Peru (2009)"),AND(H162="",+$B162="Peru (2011)"),AND(H162="",+$B162="Russia (2010)"),AND(H162="",+$B162="Tunisia (2010)"),AND(H162="",+$B162="South Africa (2010)"),AND(H162="",+$B162="Sri Lanka (2009)"),AND(H162="",+$B162="Tanzania (2011)"),AND(H162="",+$B162="Uganda (2012)"),AND(H162="",+$B162="Uruguay (2009)"),AND(H162="",+$B162="Venezuela (2013)"),AND(H162="",+$B162="China (2014)"),AND(H162="",+$B162="India (2011)"))</formula>
    </cfRule>
  </conditionalFormatting>
  <conditionalFormatting sqref="H162:H172">
    <cfRule type="expression" dxfId="932" priority="1">
      <formula>OR(AND(H162="",+$B162="Albania (2015)"),AND(H162="",+$B162="Croatia (2014)"),AND(H162="",+$B162="Poland (2014)"),AND(H162="",+$B162="United States (2011)"),AND(H162="",+$B162="Argentina (2012)"),AND(H162="",+$B162="Armenia (2011)"),AND(H162="",+$B162="Bolivia (2009)"),AND(H162="",+$B162="Brazil (2009)"),AND(H162="",+$B162="Chile (2013)"),AND(H162="",+$B162="Colombia (2010)"),AND(H162="",+$B162="Colombia (2014)"),AND(H162="",+$B162="Costa Rica (2010)"),AND(H162="",+$B162="Dominican Republic (2013)"),AND(H162="",+$B162="El Salvador (2011)"),AND(H162="",+$B162="Ecuador (2011)"),AND(H162="",+$B162="Ethiopia (2010)"),AND(H162="",+$B162="Georgia (2013)"),AND(H162="",+$B162="Ghana (2012)"),AND(H162="",+$B162="Guatemala (2011)"),AND(H162="",+$B162="Honduras (2011)"),AND(H162="",+$B162="Indonesia (2012)"),AND(H162="",+$B162="Iran (2011)"),AND(H162="",+$B162="Jordan (2010)"),AND(H162="",+$B162="Mexico (2010)"),AND(H162="",+$B162="Mexico (2012)"),AND(H162="",+$B162="Mexico (2014)"),AND(H162="",+$B162="Nicaragua (2009)"),AND(H162="",+$B162="Panama (2016)"),AND(H162="",+$B162="Paraguay (2014) "),AND(H162="",+$B162="Peru (2009)"),AND(H162="",+$B162="Peru (2011)"),AND(H162="",+$B162="Russia (2010)"),AND(H162="",+$B162="Tunisia (2010)"),AND(H162="",+$B162="South Africa (2010)"),AND(H162="",+$B162="Sri Lanka (2009)"),AND(H162="",+$B162="Tanzania (2011)"),AND(H162="",+$B162="Uganda (2012)"),AND(H162="",+$B162="Uruguay (2009)"),AND(H162="",+$B162="Venezuela (2013)"),AND(H162="",+$B162="China (2014)"),AND(H162="",+$B162="India (2011)"))</formula>
    </cfRule>
  </conditionalFormatting>
  <hyperlinks>
    <hyperlink ref="A1" location="Contents!A1" display="Go to Contents" xr:uid="{00000000-0004-0000-0C00-000001000000}"/>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FF0000"/>
  </sheetPr>
  <dimension ref="A1:CK449"/>
  <sheetViews>
    <sheetView showGridLines="0" topLeftCell="A346" zoomScale="84" zoomScaleNormal="84" workbookViewId="0">
      <selection activeCell="B337" sqref="B337:B343"/>
    </sheetView>
  </sheetViews>
  <sheetFormatPr baseColWidth="10" defaultColWidth="10.83203125" defaultRowHeight="14"/>
  <cols>
    <col min="1" max="1" width="10.33203125" style="252" customWidth="1" collapsed="1"/>
    <col min="2" max="2" width="29.6640625" style="252" customWidth="1" collapsed="1"/>
    <col min="3" max="3" width="16.33203125" style="241" customWidth="1" collapsed="1"/>
    <col min="4" max="4" width="2.5" style="241" customWidth="1" collapsed="1"/>
    <col min="5" max="5" width="12.1640625" style="241" customWidth="1" collapsed="1"/>
    <col min="6" max="6" width="19" style="241" customWidth="1" collapsed="1"/>
    <col min="7" max="8" width="12.1640625" style="241" customWidth="1" collapsed="1"/>
    <col min="9" max="9" width="13.33203125" style="888" customWidth="1" collapsed="1"/>
    <col min="10" max="11" width="13.33203125" style="888" customWidth="1"/>
    <col min="12" max="13" width="12.1640625" style="241" customWidth="1"/>
    <col min="14" max="15" width="12.1640625" style="241" customWidth="1" collapsed="1"/>
    <col min="16" max="16" width="12.1640625" style="241" customWidth="1"/>
    <col min="17" max="17" width="12.1640625" style="241" customWidth="1" collapsed="1"/>
    <col min="18" max="22" width="12.1640625" style="241" customWidth="1"/>
    <col min="23" max="24" width="12.1640625" style="241" customWidth="1" collapsed="1"/>
    <col min="25" max="31" width="12.1640625" style="241" customWidth="1"/>
    <col min="32" max="35" width="12.1640625" style="241" customWidth="1" collapsed="1"/>
    <col min="36" max="36" width="11.83203125" style="241" customWidth="1" collapsed="1"/>
    <col min="37" max="37" width="7.5" style="241" customWidth="1" collapsed="1"/>
    <col min="38" max="38" width="11.83203125" style="241" customWidth="1" collapsed="1"/>
    <col min="39" max="39" width="19" style="241" customWidth="1" collapsed="1"/>
    <col min="40" max="41" width="11.83203125" style="241" customWidth="1" collapsed="1"/>
    <col min="42" max="42" width="13.1640625" style="241" customWidth="1"/>
    <col min="43" max="43" width="11.83203125" style="241" customWidth="1"/>
    <col min="44" max="44" width="11.83203125" style="241" customWidth="1" collapsed="1"/>
    <col min="45" max="46" width="11.83203125" style="241" customWidth="1"/>
    <col min="47" max="48" width="11.83203125" style="241" customWidth="1" collapsed="1"/>
    <col min="49" max="49" width="11.83203125" style="241" customWidth="1"/>
    <col min="50" max="50" width="11.83203125" style="252" customWidth="1" collapsed="1"/>
    <col min="51" max="55" width="11.83203125" style="252" customWidth="1"/>
    <col min="56" max="57" width="11.83203125" style="252" customWidth="1" collapsed="1"/>
    <col min="58" max="64" width="11.83203125" style="252" customWidth="1"/>
    <col min="65" max="69" width="11.83203125" style="252" customWidth="1" collapsed="1"/>
    <col min="70" max="73" width="11.6640625" style="252" customWidth="1" collapsed="1"/>
    <col min="74" max="86" width="10.83203125" style="252" collapsed="1"/>
    <col min="87" max="89" width="10.83203125" style="252"/>
    <col min="90" max="16384" width="10.83203125" style="252" collapsed="1"/>
  </cols>
  <sheetData>
    <row r="1" spans="1:69" ht="36" customHeight="1">
      <c r="A1" s="354" t="s">
        <v>209</v>
      </c>
      <c r="AR1" s="396"/>
      <c r="AS1" s="396"/>
      <c r="AT1" s="396"/>
      <c r="AU1" s="396"/>
      <c r="AV1" s="396"/>
      <c r="AW1" s="396"/>
      <c r="AX1" s="396"/>
      <c r="AY1" s="396"/>
      <c r="AZ1" s="396"/>
      <c r="BA1" s="396"/>
      <c r="BB1" s="396"/>
      <c r="BC1" s="396"/>
      <c r="BD1" s="396"/>
      <c r="BE1" s="396"/>
      <c r="BF1" s="396"/>
      <c r="BG1" s="396"/>
      <c r="BH1" s="396"/>
      <c r="BI1" s="396"/>
      <c r="BJ1" s="396"/>
      <c r="BK1" s="396"/>
      <c r="BL1" s="396"/>
      <c r="BN1" s="396"/>
      <c r="BO1" s="396"/>
      <c r="BP1" s="396"/>
      <c r="BQ1" s="396"/>
    </row>
    <row r="2" spans="1:69" ht="36" customHeight="1">
      <c r="A2" s="354"/>
      <c r="AR2" s="396"/>
      <c r="AS2" s="396"/>
      <c r="AT2" s="396"/>
      <c r="AU2" s="396"/>
      <c r="AV2" s="396"/>
      <c r="AW2" s="396"/>
      <c r="AX2" s="396"/>
      <c r="AY2" s="396"/>
      <c r="AZ2" s="396"/>
      <c r="BA2" s="396"/>
      <c r="BB2" s="396"/>
      <c r="BC2" s="396"/>
      <c r="BD2" s="396"/>
      <c r="BE2" s="396"/>
      <c r="BF2" s="396"/>
      <c r="BG2" s="396"/>
      <c r="BH2" s="396"/>
      <c r="BI2" s="396"/>
      <c r="BJ2" s="396"/>
      <c r="BK2" s="396"/>
      <c r="BL2" s="396"/>
      <c r="BN2" s="396"/>
      <c r="BO2" s="396"/>
      <c r="BP2" s="396"/>
      <c r="BQ2" s="396"/>
    </row>
    <row r="3" spans="1:69" ht="32" customHeight="1">
      <c r="A3" s="390"/>
      <c r="B3" s="360" t="s">
        <v>440</v>
      </c>
      <c r="G3" s="396"/>
      <c r="H3" s="396"/>
      <c r="I3" s="889"/>
      <c r="J3" s="889"/>
      <c r="K3" s="889"/>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row>
    <row r="4" spans="1:69" ht="16">
      <c r="B4" s="397" t="s">
        <v>0</v>
      </c>
      <c r="G4" s="396"/>
      <c r="H4" s="396"/>
      <c r="I4" s="889"/>
      <c r="J4" s="889"/>
      <c r="K4" s="889"/>
      <c r="L4" s="396"/>
      <c r="M4" s="396"/>
      <c r="N4" s="396"/>
      <c r="O4" s="396"/>
      <c r="P4" s="396"/>
      <c r="Q4" s="396"/>
      <c r="R4" s="396"/>
      <c r="S4" s="396"/>
      <c r="T4" s="396"/>
      <c r="U4" s="396"/>
      <c r="V4" s="396"/>
      <c r="W4" s="396"/>
      <c r="X4" s="396"/>
      <c r="Y4" s="396"/>
      <c r="Z4" s="396"/>
      <c r="AA4" s="396"/>
      <c r="AB4" s="396"/>
      <c r="AC4" s="396"/>
      <c r="AD4" s="396"/>
      <c r="AE4" s="396"/>
      <c r="AF4" s="396"/>
      <c r="AG4" s="396"/>
      <c r="AH4" s="396"/>
      <c r="AI4" s="396"/>
      <c r="AJ4" s="396"/>
      <c r="AN4" s="396"/>
      <c r="AO4" s="396"/>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c r="BP4" s="396"/>
      <c r="BQ4" s="396"/>
    </row>
    <row r="5" spans="1:69" ht="20" thickBot="1">
      <c r="B5" s="398"/>
      <c r="C5" s="399"/>
      <c r="E5" s="399"/>
      <c r="F5" s="399"/>
      <c r="G5" s="401"/>
      <c r="H5" s="401"/>
      <c r="I5" s="890"/>
      <c r="J5" s="890"/>
      <c r="K5" s="890"/>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L5" s="400"/>
      <c r="AM5" s="400"/>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row>
    <row r="6" spans="1:69" ht="29" customHeight="1">
      <c r="B6" s="1226" t="s">
        <v>3</v>
      </c>
      <c r="C6" s="1259" t="s">
        <v>115</v>
      </c>
      <c r="D6" s="402"/>
      <c r="E6" s="698"/>
      <c r="F6" s="1221" t="s">
        <v>239</v>
      </c>
      <c r="G6" s="1221"/>
      <c r="H6" s="1221"/>
      <c r="I6" s="1221"/>
      <c r="J6" s="1221"/>
      <c r="K6" s="1221"/>
      <c r="L6" s="1221"/>
      <c r="M6" s="1221"/>
      <c r="N6" s="1221"/>
      <c r="O6" s="1221"/>
      <c r="P6" s="1221"/>
      <c r="Q6" s="1221"/>
      <c r="R6" s="1221"/>
      <c r="S6" s="1221"/>
      <c r="T6" s="1221"/>
      <c r="U6" s="1221"/>
      <c r="V6" s="1221"/>
      <c r="W6" s="1221"/>
      <c r="X6" s="1221"/>
      <c r="Y6" s="1221"/>
      <c r="Z6" s="1221"/>
      <c r="AA6" s="1221"/>
      <c r="AB6" s="1221"/>
      <c r="AC6" s="1221"/>
      <c r="AD6" s="1221"/>
      <c r="AE6" s="1221"/>
      <c r="AF6" s="1221"/>
      <c r="AG6" s="1221"/>
      <c r="AH6" s="1221"/>
      <c r="AI6" s="1221"/>
      <c r="AJ6" s="1221"/>
      <c r="AL6" s="715"/>
      <c r="AM6" s="1221" t="s">
        <v>266</v>
      </c>
      <c r="AN6" s="1221"/>
      <c r="AO6" s="1221"/>
      <c r="AP6" s="1221"/>
      <c r="AQ6" s="1221"/>
      <c r="AR6" s="1221"/>
      <c r="AS6" s="1221"/>
      <c r="AT6" s="1221"/>
      <c r="AU6" s="1221"/>
      <c r="AV6" s="1221"/>
      <c r="AW6" s="1221"/>
      <c r="AX6" s="1221"/>
      <c r="AY6" s="1221"/>
      <c r="AZ6" s="1221"/>
      <c r="BA6" s="1221"/>
      <c r="BB6" s="1221"/>
      <c r="BC6" s="1221"/>
      <c r="BD6" s="1221"/>
      <c r="BE6" s="1221"/>
      <c r="BF6" s="1221"/>
      <c r="BG6" s="1221"/>
      <c r="BH6" s="1221"/>
      <c r="BI6" s="1221"/>
      <c r="BJ6" s="1221"/>
      <c r="BK6" s="1221"/>
      <c r="BL6" s="1221"/>
      <c r="BM6" s="1221"/>
      <c r="BN6" s="1221"/>
      <c r="BO6" s="1221"/>
      <c r="BP6" s="1221"/>
      <c r="BQ6" s="1221"/>
    </row>
    <row r="7" spans="1:69" ht="67" customHeight="1" thickBot="1">
      <c r="B7" s="1228"/>
      <c r="C7" s="1233"/>
      <c r="D7" s="262"/>
      <c r="E7" s="695" t="s">
        <v>85</v>
      </c>
      <c r="F7" s="467" t="s">
        <v>546</v>
      </c>
      <c r="G7" s="694" t="s">
        <v>250</v>
      </c>
      <c r="H7" s="403" t="s">
        <v>63</v>
      </c>
      <c r="I7" s="699" t="s">
        <v>734</v>
      </c>
      <c r="J7" s="699" t="s">
        <v>735</v>
      </c>
      <c r="K7" s="699" t="s">
        <v>733</v>
      </c>
      <c r="L7" s="694" t="s">
        <v>248</v>
      </c>
      <c r="M7" s="694" t="s">
        <v>249</v>
      </c>
      <c r="N7" s="694" t="s">
        <v>268</v>
      </c>
      <c r="O7" s="694" t="s">
        <v>6</v>
      </c>
      <c r="P7" s="694" t="s">
        <v>64</v>
      </c>
      <c r="Q7" s="694" t="s">
        <v>246</v>
      </c>
      <c r="R7" s="694" t="s">
        <v>103</v>
      </c>
      <c r="S7" s="694" t="s">
        <v>104</v>
      </c>
      <c r="T7" s="694" t="s">
        <v>105</v>
      </c>
      <c r="U7" s="694" t="s">
        <v>252</v>
      </c>
      <c r="V7" s="694" t="s">
        <v>106</v>
      </c>
      <c r="W7" s="694" t="s">
        <v>251</v>
      </c>
      <c r="X7" s="694" t="s">
        <v>7</v>
      </c>
      <c r="Y7" s="694" t="s">
        <v>107</v>
      </c>
      <c r="Z7" s="694" t="s">
        <v>253</v>
      </c>
      <c r="AA7" s="694" t="s">
        <v>254</v>
      </c>
      <c r="AB7" s="694" t="s">
        <v>255</v>
      </c>
      <c r="AC7" s="694" t="s">
        <v>256</v>
      </c>
      <c r="AD7" s="694" t="s">
        <v>108</v>
      </c>
      <c r="AE7" s="694" t="s">
        <v>109</v>
      </c>
      <c r="AF7" s="694" t="s">
        <v>101</v>
      </c>
      <c r="AG7" s="694" t="s">
        <v>102</v>
      </c>
      <c r="AH7" s="695" t="s">
        <v>217</v>
      </c>
      <c r="AI7" s="695" t="s">
        <v>218</v>
      </c>
      <c r="AJ7" s="695" t="s">
        <v>8</v>
      </c>
      <c r="AL7" s="403" t="s">
        <v>85</v>
      </c>
      <c r="AM7" s="467" t="s">
        <v>544</v>
      </c>
      <c r="AN7" s="403" t="s">
        <v>112</v>
      </c>
      <c r="AO7" s="699" t="s">
        <v>734</v>
      </c>
      <c r="AP7" s="699" t="s">
        <v>735</v>
      </c>
      <c r="AQ7" s="699" t="s">
        <v>733</v>
      </c>
      <c r="AR7" s="694" t="s">
        <v>250</v>
      </c>
      <c r="AS7" s="694" t="s">
        <v>248</v>
      </c>
      <c r="AT7" s="694" t="s">
        <v>249</v>
      </c>
      <c r="AU7" s="694" t="s">
        <v>545</v>
      </c>
      <c r="AV7" s="694" t="s">
        <v>6</v>
      </c>
      <c r="AW7" s="694" t="s">
        <v>64</v>
      </c>
      <c r="AX7" s="694" t="s">
        <v>246</v>
      </c>
      <c r="AY7" s="694" t="s">
        <v>103</v>
      </c>
      <c r="AZ7" s="694" t="s">
        <v>104</v>
      </c>
      <c r="BA7" s="694" t="s">
        <v>105</v>
      </c>
      <c r="BB7" s="694" t="s">
        <v>252</v>
      </c>
      <c r="BC7" s="694" t="s">
        <v>106</v>
      </c>
      <c r="BD7" s="694" t="s">
        <v>251</v>
      </c>
      <c r="BE7" s="694" t="s">
        <v>7</v>
      </c>
      <c r="BF7" s="694" t="s">
        <v>107</v>
      </c>
      <c r="BG7" s="694" t="s">
        <v>253</v>
      </c>
      <c r="BH7" s="694" t="s">
        <v>254</v>
      </c>
      <c r="BI7" s="694" t="s">
        <v>255</v>
      </c>
      <c r="BJ7" s="694" t="s">
        <v>256</v>
      </c>
      <c r="BK7" s="694" t="s">
        <v>108</v>
      </c>
      <c r="BL7" s="694" t="s">
        <v>109</v>
      </c>
      <c r="BM7" s="694" t="s">
        <v>101</v>
      </c>
      <c r="BN7" s="694" t="s">
        <v>102</v>
      </c>
      <c r="BO7" s="695" t="s">
        <v>217</v>
      </c>
      <c r="BP7" s="695" t="s">
        <v>218</v>
      </c>
      <c r="BQ7" s="694" t="s">
        <v>8</v>
      </c>
    </row>
    <row r="8" spans="1:69" ht="15.75" customHeight="1">
      <c r="B8" s="1258" t="s">
        <v>709</v>
      </c>
      <c r="C8" s="262" t="s">
        <v>528</v>
      </c>
      <c r="D8" s="262"/>
      <c r="E8" s="653"/>
      <c r="F8" s="666"/>
      <c r="G8" s="653"/>
      <c r="H8" s="653"/>
      <c r="I8" s="707"/>
      <c r="J8" s="707"/>
      <c r="K8" s="707"/>
      <c r="L8" s="653"/>
      <c r="M8" s="653"/>
      <c r="N8" s="653"/>
      <c r="O8" s="653"/>
      <c r="P8" s="653"/>
      <c r="Q8" s="653"/>
      <c r="R8" s="653"/>
      <c r="S8" s="653"/>
      <c r="T8" s="653"/>
      <c r="U8" s="653"/>
      <c r="V8" s="653"/>
      <c r="W8" s="653"/>
      <c r="X8" s="653"/>
      <c r="Y8" s="653"/>
      <c r="Z8" s="653"/>
      <c r="AA8" s="653"/>
      <c r="AB8" s="653"/>
      <c r="AC8" s="653"/>
      <c r="AD8" s="653"/>
      <c r="AE8" s="653"/>
      <c r="AF8" s="653"/>
      <c r="AG8" s="653"/>
      <c r="AH8" s="653"/>
      <c r="AI8" s="667"/>
      <c r="AJ8" s="653"/>
      <c r="AK8" s="340"/>
      <c r="AL8" s="653"/>
      <c r="AM8" s="666"/>
      <c r="AN8" s="653"/>
      <c r="AO8" s="653"/>
      <c r="AP8" s="653"/>
      <c r="AQ8" s="653"/>
      <c r="AR8" s="653"/>
      <c r="AS8" s="653"/>
      <c r="AT8" s="653"/>
      <c r="AU8" s="653"/>
      <c r="AV8" s="653"/>
      <c r="AW8" s="653"/>
      <c r="AX8" s="653"/>
      <c r="AY8" s="653"/>
      <c r="AZ8" s="653"/>
      <c r="BA8" s="653"/>
      <c r="BB8" s="653"/>
      <c r="BC8" s="653"/>
      <c r="BD8" s="653"/>
      <c r="BE8" s="653"/>
      <c r="BF8" s="653"/>
      <c r="BG8" s="653"/>
      <c r="BH8" s="653"/>
      <c r="BI8" s="653"/>
      <c r="BJ8" s="653"/>
      <c r="BK8" s="653"/>
      <c r="BL8" s="653"/>
      <c r="BM8" s="653"/>
      <c r="BN8" s="653"/>
      <c r="BO8" s="653"/>
      <c r="BP8" s="667"/>
      <c r="BQ8" s="653"/>
    </row>
    <row r="9" spans="1:69" ht="15.75" customHeight="1">
      <c r="B9" s="1252"/>
      <c r="C9" s="262" t="s">
        <v>529</v>
      </c>
      <c r="D9" s="262"/>
      <c r="E9" s="653"/>
      <c r="F9" s="666"/>
      <c r="G9" s="653"/>
      <c r="H9" s="653"/>
      <c r="I9" s="707"/>
      <c r="J9" s="707"/>
      <c r="K9" s="707"/>
      <c r="L9" s="653"/>
      <c r="M9" s="653"/>
      <c r="N9" s="653"/>
      <c r="O9" s="653"/>
      <c r="P9" s="653"/>
      <c r="Q9" s="653"/>
      <c r="R9" s="653"/>
      <c r="S9" s="653"/>
      <c r="T9" s="653"/>
      <c r="U9" s="653"/>
      <c r="V9" s="653"/>
      <c r="W9" s="653"/>
      <c r="X9" s="653"/>
      <c r="Y9" s="653"/>
      <c r="Z9" s="653"/>
      <c r="AA9" s="653"/>
      <c r="AB9" s="653"/>
      <c r="AC9" s="653"/>
      <c r="AD9" s="653"/>
      <c r="AE9" s="653"/>
      <c r="AF9" s="653"/>
      <c r="AG9" s="653"/>
      <c r="AH9" s="653"/>
      <c r="AI9" s="667"/>
      <c r="AJ9" s="653"/>
      <c r="AK9" s="340"/>
      <c r="AL9" s="653"/>
      <c r="AM9" s="666"/>
      <c r="AN9" s="653"/>
      <c r="AO9" s="653"/>
      <c r="AP9" s="653"/>
      <c r="AQ9" s="653"/>
      <c r="AR9" s="653"/>
      <c r="AS9" s="653"/>
      <c r="AT9" s="653"/>
      <c r="AU9" s="653"/>
      <c r="AV9" s="653"/>
      <c r="AW9" s="653"/>
      <c r="AX9" s="653"/>
      <c r="AY9" s="653"/>
      <c r="AZ9" s="653"/>
      <c r="BA9" s="653"/>
      <c r="BB9" s="653"/>
      <c r="BC9" s="653"/>
      <c r="BD9" s="653"/>
      <c r="BE9" s="653"/>
      <c r="BF9" s="653"/>
      <c r="BG9" s="653"/>
      <c r="BH9" s="653"/>
      <c r="BI9" s="653"/>
      <c r="BJ9" s="653"/>
      <c r="BK9" s="653"/>
      <c r="BL9" s="653"/>
      <c r="BM9" s="653"/>
      <c r="BN9" s="653"/>
      <c r="BO9" s="653"/>
      <c r="BP9" s="667"/>
      <c r="BQ9" s="653"/>
    </row>
    <row r="10" spans="1:69" ht="15.75" customHeight="1">
      <c r="B10" s="1252"/>
      <c r="C10" s="262" t="s">
        <v>530</v>
      </c>
      <c r="D10" s="262"/>
      <c r="E10" s="653"/>
      <c r="F10" s="666"/>
      <c r="G10" s="653"/>
      <c r="H10" s="653"/>
      <c r="I10" s="707"/>
      <c r="J10" s="707"/>
      <c r="K10" s="707"/>
      <c r="L10" s="653"/>
      <c r="M10" s="653"/>
      <c r="N10" s="653"/>
      <c r="O10" s="653"/>
      <c r="P10" s="653"/>
      <c r="Q10" s="653"/>
      <c r="R10" s="653"/>
      <c r="S10" s="653"/>
      <c r="T10" s="653"/>
      <c r="U10" s="653"/>
      <c r="V10" s="653"/>
      <c r="W10" s="653"/>
      <c r="X10" s="653"/>
      <c r="Y10" s="653"/>
      <c r="Z10" s="653"/>
      <c r="AA10" s="653"/>
      <c r="AB10" s="653"/>
      <c r="AC10" s="653"/>
      <c r="AD10" s="653"/>
      <c r="AE10" s="653"/>
      <c r="AF10" s="653"/>
      <c r="AG10" s="653"/>
      <c r="AH10" s="653"/>
      <c r="AI10" s="667"/>
      <c r="AJ10" s="653"/>
      <c r="AK10" s="340"/>
      <c r="AL10" s="653"/>
      <c r="AM10" s="666"/>
      <c r="AN10" s="653"/>
      <c r="AO10" s="653"/>
      <c r="AP10" s="653"/>
      <c r="AQ10" s="653"/>
      <c r="AR10" s="653"/>
      <c r="AS10" s="653"/>
      <c r="AT10" s="653"/>
      <c r="AU10" s="653"/>
      <c r="AV10" s="653"/>
      <c r="AW10" s="653"/>
      <c r="AX10" s="653"/>
      <c r="AY10" s="653"/>
      <c r="AZ10" s="653"/>
      <c r="BA10" s="653"/>
      <c r="BB10" s="653"/>
      <c r="BC10" s="653"/>
      <c r="BD10" s="653"/>
      <c r="BE10" s="653"/>
      <c r="BF10" s="653"/>
      <c r="BG10" s="653"/>
      <c r="BH10" s="653"/>
      <c r="BI10" s="653"/>
      <c r="BJ10" s="653"/>
      <c r="BK10" s="653"/>
      <c r="BL10" s="653"/>
      <c r="BM10" s="653"/>
      <c r="BN10" s="653"/>
      <c r="BO10" s="653"/>
      <c r="BP10" s="667"/>
      <c r="BQ10" s="653"/>
    </row>
    <row r="11" spans="1:69" ht="15.75" customHeight="1">
      <c r="B11" s="1252"/>
      <c r="C11" s="262" t="s">
        <v>531</v>
      </c>
      <c r="D11" s="262"/>
      <c r="E11" s="653"/>
      <c r="F11" s="666"/>
      <c r="G11" s="653"/>
      <c r="H11" s="653"/>
      <c r="I11" s="707"/>
      <c r="J11" s="707"/>
      <c r="K11" s="707"/>
      <c r="L11" s="653"/>
      <c r="M11" s="653"/>
      <c r="N11" s="653"/>
      <c r="O11" s="653"/>
      <c r="P11" s="653"/>
      <c r="Q11" s="653"/>
      <c r="R11" s="653"/>
      <c r="S11" s="653"/>
      <c r="T11" s="653"/>
      <c r="U11" s="653"/>
      <c r="V11" s="653"/>
      <c r="W11" s="653"/>
      <c r="X11" s="653"/>
      <c r="Y11" s="653"/>
      <c r="Z11" s="653"/>
      <c r="AA11" s="653"/>
      <c r="AB11" s="653"/>
      <c r="AC11" s="653"/>
      <c r="AD11" s="653"/>
      <c r="AE11" s="653"/>
      <c r="AF11" s="653"/>
      <c r="AG11" s="653"/>
      <c r="AH11" s="653"/>
      <c r="AI11" s="667"/>
      <c r="AJ11" s="653"/>
      <c r="AK11" s="340"/>
      <c r="AL11" s="653"/>
      <c r="AM11" s="666"/>
      <c r="AN11" s="653"/>
      <c r="AO11" s="653"/>
      <c r="AP11" s="653"/>
      <c r="AQ11" s="653"/>
      <c r="AR11" s="653"/>
      <c r="AS11" s="653"/>
      <c r="AT11" s="653"/>
      <c r="AU11" s="653"/>
      <c r="AV11" s="653"/>
      <c r="AW11" s="653"/>
      <c r="AX11" s="653"/>
      <c r="AY11" s="653"/>
      <c r="AZ11" s="653"/>
      <c r="BA11" s="653"/>
      <c r="BB11" s="653"/>
      <c r="BC11" s="653"/>
      <c r="BD11" s="653"/>
      <c r="BE11" s="653"/>
      <c r="BF11" s="653"/>
      <c r="BG11" s="653"/>
      <c r="BH11" s="653"/>
      <c r="BI11" s="653"/>
      <c r="BJ11" s="653"/>
      <c r="BK11" s="653"/>
      <c r="BL11" s="653"/>
      <c r="BM11" s="653"/>
      <c r="BN11" s="653"/>
      <c r="BO11" s="653"/>
      <c r="BP11" s="667"/>
      <c r="BQ11" s="653"/>
    </row>
    <row r="12" spans="1:69" ht="15.75" customHeight="1">
      <c r="B12" s="1252"/>
      <c r="C12" s="262" t="s">
        <v>532</v>
      </c>
      <c r="D12" s="262"/>
      <c r="E12" s="653"/>
      <c r="F12" s="666"/>
      <c r="G12" s="653"/>
      <c r="H12" s="653"/>
      <c r="I12" s="707"/>
      <c r="J12" s="707"/>
      <c r="K12" s="707"/>
      <c r="L12" s="653"/>
      <c r="M12" s="653"/>
      <c r="N12" s="653"/>
      <c r="O12" s="653"/>
      <c r="P12" s="653"/>
      <c r="Q12" s="653"/>
      <c r="R12" s="653"/>
      <c r="S12" s="653"/>
      <c r="T12" s="653"/>
      <c r="U12" s="653"/>
      <c r="V12" s="653"/>
      <c r="W12" s="653"/>
      <c r="X12" s="653"/>
      <c r="Y12" s="653"/>
      <c r="Z12" s="653"/>
      <c r="AA12" s="653"/>
      <c r="AB12" s="653"/>
      <c r="AC12" s="653"/>
      <c r="AD12" s="653"/>
      <c r="AE12" s="653"/>
      <c r="AF12" s="653"/>
      <c r="AG12" s="653"/>
      <c r="AH12" s="653"/>
      <c r="AI12" s="667"/>
      <c r="AJ12" s="653"/>
      <c r="AK12" s="340"/>
      <c r="AL12" s="653"/>
      <c r="AM12" s="666"/>
      <c r="AN12" s="653"/>
      <c r="AO12" s="653"/>
      <c r="AP12" s="653"/>
      <c r="AQ12" s="653"/>
      <c r="AR12" s="653"/>
      <c r="AS12" s="653"/>
      <c r="AT12" s="653"/>
      <c r="AU12" s="653"/>
      <c r="AV12" s="653"/>
      <c r="AW12" s="653"/>
      <c r="AX12" s="653"/>
      <c r="AY12" s="653"/>
      <c r="AZ12" s="653"/>
      <c r="BA12" s="653"/>
      <c r="BB12" s="653"/>
      <c r="BC12" s="653"/>
      <c r="BD12" s="653"/>
      <c r="BE12" s="653"/>
      <c r="BF12" s="653"/>
      <c r="BG12" s="653"/>
      <c r="BH12" s="653"/>
      <c r="BI12" s="653"/>
      <c r="BJ12" s="653"/>
      <c r="BK12" s="653"/>
      <c r="BL12" s="653"/>
      <c r="BM12" s="653"/>
      <c r="BN12" s="653"/>
      <c r="BO12" s="653"/>
      <c r="BP12" s="667"/>
      <c r="BQ12" s="653"/>
    </row>
    <row r="13" spans="1:69" ht="15.75" customHeight="1">
      <c r="B13" s="1252"/>
      <c r="C13" s="262" t="s">
        <v>533</v>
      </c>
      <c r="D13" s="262"/>
      <c r="E13" s="653"/>
      <c r="F13" s="666"/>
      <c r="G13" s="653"/>
      <c r="H13" s="653"/>
      <c r="I13" s="707"/>
      <c r="J13" s="707"/>
      <c r="K13" s="707"/>
      <c r="L13" s="653"/>
      <c r="M13" s="653"/>
      <c r="N13" s="653"/>
      <c r="O13" s="653"/>
      <c r="P13" s="653"/>
      <c r="Q13" s="653"/>
      <c r="R13" s="653"/>
      <c r="S13" s="653"/>
      <c r="T13" s="653"/>
      <c r="U13" s="653"/>
      <c r="V13" s="653"/>
      <c r="W13" s="653"/>
      <c r="X13" s="653"/>
      <c r="Y13" s="653"/>
      <c r="Z13" s="653"/>
      <c r="AA13" s="653"/>
      <c r="AB13" s="653"/>
      <c r="AC13" s="653"/>
      <c r="AD13" s="653"/>
      <c r="AE13" s="653"/>
      <c r="AF13" s="653"/>
      <c r="AG13" s="653"/>
      <c r="AH13" s="653"/>
      <c r="AI13" s="667"/>
      <c r="AJ13" s="653"/>
      <c r="AK13" s="340"/>
      <c r="AL13" s="653"/>
      <c r="AM13" s="666"/>
      <c r="AN13" s="653"/>
      <c r="AO13" s="653"/>
      <c r="AP13" s="653"/>
      <c r="AQ13" s="653"/>
      <c r="AR13" s="653"/>
      <c r="AS13" s="653"/>
      <c r="AT13" s="653"/>
      <c r="AU13" s="653"/>
      <c r="AV13" s="653"/>
      <c r="AW13" s="653"/>
      <c r="AX13" s="653"/>
      <c r="AY13" s="653"/>
      <c r="AZ13" s="653"/>
      <c r="BA13" s="653"/>
      <c r="BB13" s="653"/>
      <c r="BC13" s="653"/>
      <c r="BD13" s="653"/>
      <c r="BE13" s="653"/>
      <c r="BF13" s="653"/>
      <c r="BG13" s="653"/>
      <c r="BH13" s="653"/>
      <c r="BI13" s="653"/>
      <c r="BJ13" s="653"/>
      <c r="BK13" s="653"/>
      <c r="BL13" s="653"/>
      <c r="BM13" s="653"/>
      <c r="BN13" s="653"/>
      <c r="BO13" s="653"/>
      <c r="BP13" s="667"/>
      <c r="BQ13" s="653"/>
    </row>
    <row r="14" spans="1:69" s="255" customFormat="1" ht="15.75" customHeight="1">
      <c r="B14" s="1253"/>
      <c r="C14" s="338" t="s">
        <v>527</v>
      </c>
      <c r="D14" s="339"/>
      <c r="E14" s="669"/>
      <c r="F14" s="668"/>
      <c r="G14" s="669"/>
      <c r="H14" s="669"/>
      <c r="I14" s="891"/>
      <c r="J14" s="891"/>
      <c r="K14" s="891"/>
      <c r="L14" s="669"/>
      <c r="M14" s="669"/>
      <c r="N14" s="669"/>
      <c r="O14" s="669"/>
      <c r="P14" s="669"/>
      <c r="Q14" s="669"/>
      <c r="R14" s="669"/>
      <c r="S14" s="669"/>
      <c r="T14" s="669"/>
      <c r="U14" s="669"/>
      <c r="V14" s="669"/>
      <c r="W14" s="669"/>
      <c r="X14" s="669"/>
      <c r="Y14" s="669"/>
      <c r="Z14" s="669"/>
      <c r="AA14" s="669"/>
      <c r="AB14" s="669"/>
      <c r="AC14" s="669"/>
      <c r="AD14" s="669"/>
      <c r="AE14" s="669"/>
      <c r="AF14" s="669"/>
      <c r="AG14" s="669"/>
      <c r="AH14" s="670"/>
      <c r="AI14" s="670"/>
      <c r="AJ14" s="669"/>
      <c r="AK14" s="340"/>
      <c r="AL14" s="669"/>
      <c r="AM14" s="668"/>
      <c r="AN14" s="669"/>
      <c r="AO14" s="669"/>
      <c r="AP14" s="669"/>
      <c r="AQ14" s="669"/>
      <c r="AR14" s="669"/>
      <c r="AS14" s="669"/>
      <c r="AT14" s="669"/>
      <c r="AU14" s="669"/>
      <c r="AV14" s="669"/>
      <c r="AW14" s="669"/>
      <c r="AX14" s="669"/>
      <c r="AY14" s="669"/>
      <c r="AZ14" s="669"/>
      <c r="BA14" s="669"/>
      <c r="BB14" s="669"/>
      <c r="BC14" s="669"/>
      <c r="BD14" s="669"/>
      <c r="BE14" s="669"/>
      <c r="BF14" s="669"/>
      <c r="BG14" s="669"/>
      <c r="BH14" s="669"/>
      <c r="BI14" s="669"/>
      <c r="BJ14" s="669"/>
      <c r="BK14" s="669"/>
      <c r="BL14" s="669"/>
      <c r="BM14" s="669"/>
      <c r="BN14" s="669"/>
      <c r="BO14" s="670"/>
      <c r="BP14" s="670"/>
      <c r="BQ14" s="669"/>
    </row>
    <row r="15" spans="1:69" s="255" customFormat="1" ht="15" customHeight="1">
      <c r="B15" s="1251" t="s">
        <v>10</v>
      </c>
      <c r="C15" s="262" t="s">
        <v>528</v>
      </c>
      <c r="D15" s="339"/>
      <c r="E15" s="283"/>
      <c r="F15" s="341">
        <v>413809554.67132801</v>
      </c>
      <c r="G15" s="283"/>
      <c r="H15" s="283">
        <v>-9.3810420673378705E-3</v>
      </c>
      <c r="I15" s="892"/>
      <c r="J15" s="892">
        <v>-1.08214712011948E-2</v>
      </c>
      <c r="K15" s="892"/>
      <c r="L15" s="283"/>
      <c r="M15" s="283"/>
      <c r="N15" s="283">
        <v>2.4623562503208301</v>
      </c>
      <c r="O15" s="283">
        <v>2.44215369522006</v>
      </c>
      <c r="P15" s="283"/>
      <c r="Q15" s="283">
        <v>-0.81290870353571298</v>
      </c>
      <c r="R15" s="283"/>
      <c r="S15" s="283"/>
      <c r="T15" s="283"/>
      <c r="U15" s="283"/>
      <c r="V15" s="283"/>
      <c r="W15" s="283">
        <v>0.36585098969764701</v>
      </c>
      <c r="X15" s="283">
        <v>1.9950960057739699</v>
      </c>
      <c r="Y15" s="283"/>
      <c r="Z15" s="283"/>
      <c r="AA15" s="283"/>
      <c r="AB15" s="283"/>
      <c r="AC15" s="283"/>
      <c r="AD15" s="283"/>
      <c r="AE15" s="283"/>
      <c r="AF15" s="283">
        <v>3.2126575369377099</v>
      </c>
      <c r="AG15" s="283">
        <v>4.3707876203852196</v>
      </c>
      <c r="AH15" s="283"/>
      <c r="AI15" s="297"/>
      <c r="AJ15" s="283">
        <v>9.5785411630969008</v>
      </c>
      <c r="AK15" s="340"/>
      <c r="AL15" s="331"/>
      <c r="AM15" s="470">
        <v>751173625.92558002</v>
      </c>
      <c r="AN15" s="346">
        <v>-1.54903993211225E-2</v>
      </c>
      <c r="AO15" s="346"/>
      <c r="AP15" s="346"/>
      <c r="AQ15" s="346">
        <v>-2.38908266912852E-2</v>
      </c>
      <c r="AR15" s="346">
        <v>67.789579749190594</v>
      </c>
      <c r="AS15" s="346"/>
      <c r="AT15" s="346"/>
      <c r="AU15" s="346">
        <v>79.774177873501202</v>
      </c>
      <c r="AV15" s="346">
        <v>79.734795834206594</v>
      </c>
      <c r="AW15" s="346"/>
      <c r="AX15" s="346">
        <v>-18.0973084163629</v>
      </c>
      <c r="AY15" s="346"/>
      <c r="AZ15" s="346"/>
      <c r="BA15" s="346"/>
      <c r="BB15" s="346"/>
      <c r="BC15" s="346"/>
      <c r="BD15" s="346">
        <v>5.6927389909659203</v>
      </c>
      <c r="BE15" s="346">
        <v>67.330228498435005</v>
      </c>
      <c r="BF15" s="346"/>
      <c r="BG15" s="346"/>
      <c r="BH15" s="346"/>
      <c r="BI15" s="346"/>
      <c r="BJ15" s="346"/>
      <c r="BK15" s="346"/>
      <c r="BL15" s="346"/>
      <c r="BM15" s="346">
        <v>3.7142284884047698</v>
      </c>
      <c r="BN15" s="346">
        <v>14.981385826949399</v>
      </c>
      <c r="BO15" s="346"/>
      <c r="BP15" s="347"/>
      <c r="BQ15" s="346">
        <v>86.025842604826593</v>
      </c>
    </row>
    <row r="16" spans="1:69" s="255" customFormat="1" ht="15" customHeight="1">
      <c r="B16" s="1257" t="s">
        <v>10</v>
      </c>
      <c r="C16" s="262" t="s">
        <v>529</v>
      </c>
      <c r="D16" s="339"/>
      <c r="E16" s="283"/>
      <c r="F16" s="341">
        <v>3205765202.62152</v>
      </c>
      <c r="G16" s="283"/>
      <c r="H16" s="283">
        <v>-4.4700263307951996E-3</v>
      </c>
      <c r="I16" s="892"/>
      <c r="J16" s="892">
        <v>-1.63242248245664E-2</v>
      </c>
      <c r="K16" s="892"/>
      <c r="L16" s="283"/>
      <c r="M16" s="283"/>
      <c r="N16" s="283">
        <v>1.0260431041275799</v>
      </c>
      <c r="O16" s="283">
        <v>1.0052488654924301</v>
      </c>
      <c r="P16" s="283"/>
      <c r="Q16" s="283">
        <v>-0.47283911452968602</v>
      </c>
      <c r="R16" s="283"/>
      <c r="S16" s="283"/>
      <c r="T16" s="283"/>
      <c r="U16" s="283"/>
      <c r="V16" s="283"/>
      <c r="W16" s="283">
        <v>0.18486225376551299</v>
      </c>
      <c r="X16" s="283">
        <v>0.717272020378528</v>
      </c>
      <c r="Y16" s="283"/>
      <c r="Z16" s="283"/>
      <c r="AA16" s="283"/>
      <c r="AB16" s="283"/>
      <c r="AC16" s="283"/>
      <c r="AD16" s="283"/>
      <c r="AE16" s="283"/>
      <c r="AF16" s="283">
        <v>0.982758881077753</v>
      </c>
      <c r="AG16" s="283">
        <v>1.3652393282184601</v>
      </c>
      <c r="AH16" s="283"/>
      <c r="AI16" s="297"/>
      <c r="AJ16" s="283">
        <v>3.0652700731720501</v>
      </c>
      <c r="AK16" s="340"/>
      <c r="AL16" s="331"/>
      <c r="AM16" s="470">
        <v>3857569210.368</v>
      </c>
      <c r="AN16" s="346">
        <v>-5.2699846646600199E-3</v>
      </c>
      <c r="AO16" s="346"/>
      <c r="AP16" s="346"/>
      <c r="AQ16" s="346">
        <v>-2.4231330552367501E-2</v>
      </c>
      <c r="AR16" s="346">
        <v>0.89803010766235503</v>
      </c>
      <c r="AS16" s="346"/>
      <c r="AT16" s="346"/>
      <c r="AU16" s="346">
        <v>1.67423960139928</v>
      </c>
      <c r="AV16" s="346">
        <v>1.64473828539481</v>
      </c>
      <c r="AW16" s="346"/>
      <c r="AX16" s="346">
        <v>-0.62762692011646204</v>
      </c>
      <c r="AY16" s="346"/>
      <c r="AZ16" s="346"/>
      <c r="BA16" s="346"/>
      <c r="BB16" s="346"/>
      <c r="BC16" s="346"/>
      <c r="BD16" s="346">
        <v>0.24958993812711999</v>
      </c>
      <c r="BE16" s="346">
        <v>1.2667012876567201</v>
      </c>
      <c r="BF16" s="346"/>
      <c r="BG16" s="346"/>
      <c r="BH16" s="346"/>
      <c r="BI16" s="346"/>
      <c r="BJ16" s="346"/>
      <c r="BK16" s="346"/>
      <c r="BL16" s="346"/>
      <c r="BM16" s="346">
        <v>0.982204784862307</v>
      </c>
      <c r="BN16" s="346">
        <v>1.3717870297277199</v>
      </c>
      <c r="BO16" s="346"/>
      <c r="BP16" s="347"/>
      <c r="BQ16" s="346">
        <v>3.6206930628749001</v>
      </c>
    </row>
    <row r="17" spans="2:69" s="255" customFormat="1" ht="15" customHeight="1">
      <c r="B17" s="1257" t="s">
        <v>10</v>
      </c>
      <c r="C17" s="262" t="s">
        <v>530</v>
      </c>
      <c r="D17" s="339"/>
      <c r="E17" s="283"/>
      <c r="F17" s="341">
        <v>11451890586.6672</v>
      </c>
      <c r="G17" s="283"/>
      <c r="H17" s="283">
        <v>-3.44007794738552E-3</v>
      </c>
      <c r="I17" s="892"/>
      <c r="J17" s="892">
        <v>-3.5373921615603397E-2</v>
      </c>
      <c r="K17" s="892"/>
      <c r="L17" s="283"/>
      <c r="M17" s="283"/>
      <c r="N17" s="283">
        <v>0.65507156858119397</v>
      </c>
      <c r="O17" s="283">
        <v>0.61625756810203902</v>
      </c>
      <c r="P17" s="283"/>
      <c r="Q17" s="283">
        <v>-0.37703238783496701</v>
      </c>
      <c r="R17" s="283"/>
      <c r="S17" s="283"/>
      <c r="T17" s="283"/>
      <c r="U17" s="283"/>
      <c r="V17" s="283"/>
      <c r="W17" s="283">
        <v>0.13287922048949799</v>
      </c>
      <c r="X17" s="283">
        <v>0.37210437785242501</v>
      </c>
      <c r="Y17" s="283"/>
      <c r="Z17" s="283"/>
      <c r="AA17" s="283"/>
      <c r="AB17" s="283"/>
      <c r="AC17" s="283"/>
      <c r="AD17" s="283"/>
      <c r="AE17" s="283"/>
      <c r="AF17" s="283">
        <v>0.61851417606232895</v>
      </c>
      <c r="AG17" s="283">
        <v>0.69112402548590002</v>
      </c>
      <c r="AH17" s="283"/>
      <c r="AI17" s="297"/>
      <c r="AJ17" s="283">
        <v>1.6817425564965101</v>
      </c>
      <c r="AK17" s="340"/>
      <c r="AL17" s="331"/>
      <c r="AM17" s="470">
        <v>12567425309.5193</v>
      </c>
      <c r="AN17" s="346">
        <v>-3.8878508753511501E-3</v>
      </c>
      <c r="AO17" s="346"/>
      <c r="AP17" s="346"/>
      <c r="AQ17" s="346">
        <v>-4.4379415676587E-2</v>
      </c>
      <c r="AR17" s="346">
        <v>0.447778569587926</v>
      </c>
      <c r="AS17" s="346"/>
      <c r="AT17" s="346"/>
      <c r="AU17" s="346">
        <v>0.81293328282066701</v>
      </c>
      <c r="AV17" s="346">
        <v>0.76466603521323395</v>
      </c>
      <c r="AW17" s="346"/>
      <c r="AX17" s="346">
        <v>-0.41219907499394298</v>
      </c>
      <c r="AY17" s="346"/>
      <c r="AZ17" s="346"/>
      <c r="BA17" s="346"/>
      <c r="BB17" s="346"/>
      <c r="BC17" s="346"/>
      <c r="BD17" s="346">
        <v>0.134359454934112</v>
      </c>
      <c r="BE17" s="346">
        <v>0.486826397111017</v>
      </c>
      <c r="BF17" s="346"/>
      <c r="BG17" s="346"/>
      <c r="BH17" s="346"/>
      <c r="BI17" s="346"/>
      <c r="BJ17" s="346"/>
      <c r="BK17" s="346"/>
      <c r="BL17" s="346"/>
      <c r="BM17" s="346">
        <v>0.62783016810496795</v>
      </c>
      <c r="BN17" s="346">
        <v>0.65939376591366605</v>
      </c>
      <c r="BO17" s="346"/>
      <c r="BP17" s="347"/>
      <c r="BQ17" s="346">
        <v>1.77405042134158</v>
      </c>
    </row>
    <row r="18" spans="2:69" s="255" customFormat="1" ht="15" customHeight="1">
      <c r="B18" s="1257" t="s">
        <v>10</v>
      </c>
      <c r="C18" s="262" t="s">
        <v>531</v>
      </c>
      <c r="D18" s="339"/>
      <c r="E18" s="283"/>
      <c r="F18" s="341">
        <v>98139135221.119202</v>
      </c>
      <c r="G18" s="283"/>
      <c r="H18" s="283">
        <v>-2.8872659214810399E-3</v>
      </c>
      <c r="I18" s="892"/>
      <c r="J18" s="892">
        <v>-8.3241241437791297E-2</v>
      </c>
      <c r="K18" s="892"/>
      <c r="L18" s="283"/>
      <c r="M18" s="283"/>
      <c r="N18" s="283">
        <v>0.131755500731013</v>
      </c>
      <c r="O18" s="283">
        <v>4.5626984372655999E-2</v>
      </c>
      <c r="P18" s="283"/>
      <c r="Q18" s="283">
        <v>-0.25315189950342898</v>
      </c>
      <c r="R18" s="283"/>
      <c r="S18" s="283"/>
      <c r="T18" s="283"/>
      <c r="U18" s="283"/>
      <c r="V18" s="283"/>
      <c r="W18" s="283">
        <v>8.1133963786057903E-2</v>
      </c>
      <c r="X18" s="283">
        <v>-0.12639094809203399</v>
      </c>
      <c r="Y18" s="283"/>
      <c r="Z18" s="283"/>
      <c r="AA18" s="283"/>
      <c r="AB18" s="283"/>
      <c r="AC18" s="283"/>
      <c r="AD18" s="283"/>
      <c r="AE18" s="283"/>
      <c r="AF18" s="283">
        <v>0.283267248791778</v>
      </c>
      <c r="AG18" s="283">
        <v>0.29596848065259201</v>
      </c>
      <c r="AH18" s="283"/>
      <c r="AI18" s="297"/>
      <c r="AJ18" s="283">
        <v>0.45284482472141702</v>
      </c>
      <c r="AK18" s="340"/>
      <c r="AL18" s="331"/>
      <c r="AM18" s="470">
        <v>101678428908.908</v>
      </c>
      <c r="AN18" s="346">
        <v>-3.3003712342503798E-3</v>
      </c>
      <c r="AO18" s="346"/>
      <c r="AP18" s="346"/>
      <c r="AQ18" s="346">
        <v>-8.9624412902449893E-2</v>
      </c>
      <c r="AR18" s="346">
        <v>0.18536407570081601</v>
      </c>
      <c r="AS18" s="346"/>
      <c r="AT18" s="346"/>
      <c r="AU18" s="346">
        <v>0.299517537320585</v>
      </c>
      <c r="AV18" s="346">
        <v>0.206592788210293</v>
      </c>
      <c r="AW18" s="346"/>
      <c r="AX18" s="346">
        <v>-0.28988652465945097</v>
      </c>
      <c r="AY18" s="346"/>
      <c r="AZ18" s="346"/>
      <c r="BA18" s="346"/>
      <c r="BB18" s="346"/>
      <c r="BC18" s="346"/>
      <c r="BD18" s="346">
        <v>9.4164680730908501E-2</v>
      </c>
      <c r="BE18" s="346">
        <v>1.08709138240035E-2</v>
      </c>
      <c r="BF18" s="346"/>
      <c r="BG18" s="346"/>
      <c r="BH18" s="346"/>
      <c r="BI18" s="346"/>
      <c r="BJ18" s="346"/>
      <c r="BK18" s="346"/>
      <c r="BL18" s="346"/>
      <c r="BM18" s="346">
        <v>0.27559695715793697</v>
      </c>
      <c r="BN18" s="346">
        <v>0.28685817613310499</v>
      </c>
      <c r="BO18" s="346"/>
      <c r="BP18" s="347"/>
      <c r="BQ18" s="346">
        <v>0.57332603623727896</v>
      </c>
    </row>
    <row r="19" spans="2:69" s="255" customFormat="1" ht="15" customHeight="1">
      <c r="B19" s="1257" t="s">
        <v>10</v>
      </c>
      <c r="C19" s="262" t="s">
        <v>532</v>
      </c>
      <c r="D19" s="339"/>
      <c r="E19" s="283"/>
      <c r="F19" s="341">
        <v>722798984009.28796</v>
      </c>
      <c r="G19" s="283"/>
      <c r="H19" s="283">
        <v>-1.2201832501362401E-2</v>
      </c>
      <c r="I19" s="892"/>
      <c r="J19" s="892">
        <v>-0.15499846468787301</v>
      </c>
      <c r="K19" s="892"/>
      <c r="L19" s="283"/>
      <c r="M19" s="283"/>
      <c r="N19" s="283">
        <v>2.07068535636507E-2</v>
      </c>
      <c r="O19" s="283">
        <v>-0.146493442659654</v>
      </c>
      <c r="P19" s="283"/>
      <c r="Q19" s="283">
        <v>-0.20175798671921399</v>
      </c>
      <c r="R19" s="283"/>
      <c r="S19" s="283"/>
      <c r="T19" s="283"/>
      <c r="U19" s="283"/>
      <c r="V19" s="283"/>
      <c r="W19" s="283">
        <v>5.9076085349762199E-2</v>
      </c>
      <c r="X19" s="283">
        <v>-0.28917532333059298</v>
      </c>
      <c r="Y19" s="283"/>
      <c r="Z19" s="283"/>
      <c r="AA19" s="283"/>
      <c r="AB19" s="283"/>
      <c r="AC19" s="283"/>
      <c r="AD19" s="283"/>
      <c r="AE19" s="283"/>
      <c r="AF19" s="283">
        <v>7.75702299649529E-2</v>
      </c>
      <c r="AG19" s="283">
        <v>6.1543006454037499E-2</v>
      </c>
      <c r="AH19" s="283"/>
      <c r="AI19" s="297"/>
      <c r="AJ19" s="283">
        <v>-0.15006210761011499</v>
      </c>
      <c r="AK19" s="340"/>
      <c r="AL19" s="331"/>
      <c r="AM19" s="470">
        <v>620427895123.66699</v>
      </c>
      <c r="AN19" s="346">
        <v>-1.5579758562842201E-2</v>
      </c>
      <c r="AO19" s="346"/>
      <c r="AP19" s="346"/>
      <c r="AQ19" s="346">
        <v>-0.181397086720893</v>
      </c>
      <c r="AR19" s="346">
        <v>5.6589678001515903E-2</v>
      </c>
      <c r="AS19" s="346"/>
      <c r="AT19" s="346"/>
      <c r="AU19" s="346">
        <v>7.5460466084185496E-2</v>
      </c>
      <c r="AV19" s="346">
        <v>-0.12151379769689</v>
      </c>
      <c r="AW19" s="346"/>
      <c r="AX19" s="346">
        <v>-0.20845044056499401</v>
      </c>
      <c r="AY19" s="346"/>
      <c r="AZ19" s="346"/>
      <c r="BA19" s="346"/>
      <c r="BB19" s="346"/>
      <c r="BC19" s="346"/>
      <c r="BD19" s="346">
        <v>6.0811535566609502E-2</v>
      </c>
      <c r="BE19" s="346">
        <v>-0.26915270619628201</v>
      </c>
      <c r="BF19" s="346"/>
      <c r="BG19" s="346"/>
      <c r="BH19" s="346"/>
      <c r="BI19" s="346"/>
      <c r="BJ19" s="346"/>
      <c r="BK19" s="346"/>
      <c r="BL19" s="346"/>
      <c r="BM19" s="346">
        <v>8.5842753172446398E-2</v>
      </c>
      <c r="BN19" s="346">
        <v>5.50307950342694E-2</v>
      </c>
      <c r="BO19" s="346"/>
      <c r="BP19" s="347"/>
      <c r="BQ19" s="346">
        <v>-0.128279143985537</v>
      </c>
    </row>
    <row r="20" spans="2:69" s="255" customFormat="1" ht="15" customHeight="1">
      <c r="B20" s="1257" t="s">
        <v>10</v>
      </c>
      <c r="C20" s="262" t="s">
        <v>533</v>
      </c>
      <c r="D20" s="339"/>
      <c r="E20" s="283"/>
      <c r="F20" s="341">
        <v>373298221655.02802</v>
      </c>
      <c r="G20" s="283"/>
      <c r="H20" s="283">
        <v>-0.11664741659960599</v>
      </c>
      <c r="I20" s="892"/>
      <c r="J20" s="892">
        <v>-0.19816759876316201</v>
      </c>
      <c r="K20" s="892"/>
      <c r="L20" s="283"/>
      <c r="M20" s="283"/>
      <c r="N20" s="283">
        <v>2.6540867008167002E-3</v>
      </c>
      <c r="O20" s="283">
        <v>-0.31216088934853298</v>
      </c>
      <c r="P20" s="283"/>
      <c r="Q20" s="283">
        <v>-0.145914601290767</v>
      </c>
      <c r="R20" s="283"/>
      <c r="S20" s="283"/>
      <c r="T20" s="283"/>
      <c r="U20" s="283"/>
      <c r="V20" s="283"/>
      <c r="W20" s="283">
        <v>2.5897327821626299E-2</v>
      </c>
      <c r="X20" s="283">
        <v>-0.43217816190455399</v>
      </c>
      <c r="Y20" s="283"/>
      <c r="Z20" s="283"/>
      <c r="AA20" s="283"/>
      <c r="AB20" s="283"/>
      <c r="AC20" s="283"/>
      <c r="AD20" s="283"/>
      <c r="AE20" s="283"/>
      <c r="AF20" s="283">
        <v>2.06465547980423E-2</v>
      </c>
      <c r="AG20" s="283">
        <v>8.2825583252377696E-3</v>
      </c>
      <c r="AH20" s="283"/>
      <c r="AI20" s="297"/>
      <c r="AJ20" s="283">
        <v>-0.403249050333576</v>
      </c>
      <c r="AK20" s="340"/>
      <c r="AL20" s="346"/>
      <c r="AM20" s="470">
        <v>341043858892.60797</v>
      </c>
      <c r="AN20" s="346">
        <v>-0.12497567658617099</v>
      </c>
      <c r="AO20" s="346"/>
      <c r="AP20" s="346"/>
      <c r="AQ20" s="346">
        <v>-0.21203618250592601</v>
      </c>
      <c r="AR20" s="346">
        <v>1.3741472299956E-2</v>
      </c>
      <c r="AS20" s="346"/>
      <c r="AT20" s="346"/>
      <c r="AU20" s="346">
        <v>1.6079231844289499E-2</v>
      </c>
      <c r="AV20" s="346">
        <v>-0.32093259576788902</v>
      </c>
      <c r="AW20" s="346"/>
      <c r="AX20" s="346">
        <v>-0.143536535526327</v>
      </c>
      <c r="AY20" s="346"/>
      <c r="AZ20" s="346"/>
      <c r="BA20" s="346"/>
      <c r="BB20" s="346"/>
      <c r="BC20" s="346"/>
      <c r="BD20" s="346">
        <v>2.43252886263608E-2</v>
      </c>
      <c r="BE20" s="346">
        <v>-0.44014384085470498</v>
      </c>
      <c r="BF20" s="346"/>
      <c r="BG20" s="346"/>
      <c r="BH20" s="346"/>
      <c r="BI20" s="346"/>
      <c r="BJ20" s="346"/>
      <c r="BK20" s="346"/>
      <c r="BL20" s="346"/>
      <c r="BM20" s="346">
        <v>2.1660035370939801E-2</v>
      </c>
      <c r="BN20" s="346">
        <v>7.5619921592120203E-3</v>
      </c>
      <c r="BO20" s="346"/>
      <c r="BP20" s="347"/>
      <c r="BQ20" s="346">
        <v>-0.41092181114877202</v>
      </c>
    </row>
    <row r="21" spans="2:69" s="255" customFormat="1" ht="15" customHeight="1">
      <c r="B21" s="1253" t="s">
        <v>10</v>
      </c>
      <c r="C21" s="338" t="s">
        <v>527</v>
      </c>
      <c r="D21" s="339"/>
      <c r="E21" s="343"/>
      <c r="F21" s="342">
        <v>1209307806229.3999</v>
      </c>
      <c r="G21" s="343"/>
      <c r="H21" s="343">
        <v>-4.3582540390036603E-2</v>
      </c>
      <c r="I21" s="708"/>
      <c r="J21" s="708">
        <v>-0.16095114527019699</v>
      </c>
      <c r="K21" s="708"/>
      <c r="L21" s="343"/>
      <c r="M21" s="343"/>
      <c r="N21" s="343">
        <v>3.3653993639096498E-2</v>
      </c>
      <c r="O21" s="343">
        <v>-0.170879680028347</v>
      </c>
      <c r="P21" s="343"/>
      <c r="Q21" s="343">
        <v>-0.19127815971960799</v>
      </c>
      <c r="R21" s="343"/>
      <c r="S21" s="343"/>
      <c r="T21" s="343"/>
      <c r="U21" s="343"/>
      <c r="V21" s="343"/>
      <c r="W21" s="343">
        <v>5.1761605706898001E-2</v>
      </c>
      <c r="X21" s="343">
        <v>-0.31039622129085997</v>
      </c>
      <c r="Y21" s="343"/>
      <c r="Z21" s="343"/>
      <c r="AA21" s="343"/>
      <c r="AB21" s="343"/>
      <c r="AC21" s="343"/>
      <c r="AD21" s="343"/>
      <c r="AE21" s="343"/>
      <c r="AF21" s="343">
        <v>8.5286547542172894E-2</v>
      </c>
      <c r="AG21" s="343">
        <v>7.5019084669875002E-2</v>
      </c>
      <c r="AH21" s="285"/>
      <c r="AI21" s="285"/>
      <c r="AJ21" s="343">
        <v>-0.15009059904165001</v>
      </c>
      <c r="AK21" s="340"/>
      <c r="AL21" s="345"/>
      <c r="AM21" s="469">
        <v>1080326351071</v>
      </c>
      <c r="AN21" s="345">
        <v>-4.8785911699278497E-2</v>
      </c>
      <c r="AO21" s="345"/>
      <c r="AP21" s="345"/>
      <c r="AQ21" s="345">
        <v>-0.18016729397622</v>
      </c>
      <c r="AR21" s="345">
        <v>0.10983455959025699</v>
      </c>
      <c r="AS21" s="345"/>
      <c r="AT21" s="345"/>
      <c r="AU21" s="345">
        <v>0.147506543536949</v>
      </c>
      <c r="AV21" s="345">
        <v>-8.1445166703532301E-2</v>
      </c>
      <c r="AW21" s="345"/>
      <c r="AX21" s="345">
        <v>-0.21192813112488501</v>
      </c>
      <c r="AY21" s="345"/>
      <c r="AZ21" s="345"/>
      <c r="BA21" s="345"/>
      <c r="BB21" s="345"/>
      <c r="BC21" s="345"/>
      <c r="BD21" s="345">
        <v>5.7878138685056903E-2</v>
      </c>
      <c r="BE21" s="345">
        <v>-0.23549516226138201</v>
      </c>
      <c r="BF21" s="345"/>
      <c r="BG21" s="345"/>
      <c r="BH21" s="345"/>
      <c r="BI21" s="345"/>
      <c r="BJ21" s="345"/>
      <c r="BK21" s="345"/>
      <c r="BL21" s="345"/>
      <c r="BM21" s="345">
        <v>9.5469011178834107E-2</v>
      </c>
      <c r="BN21" s="345">
        <v>8.3975705230831907E-2</v>
      </c>
      <c r="BO21" s="348"/>
      <c r="BP21" s="348"/>
      <c r="BQ21" s="345">
        <v>-5.6050437382629797E-2</v>
      </c>
    </row>
    <row r="22" spans="2:69" s="255" customFormat="1" ht="15" customHeight="1">
      <c r="B22" s="1251" t="s">
        <v>11</v>
      </c>
      <c r="C22" s="262" t="s">
        <v>528</v>
      </c>
      <c r="D22" s="339"/>
      <c r="E22" s="283">
        <v>0.13102546768640499</v>
      </c>
      <c r="F22" s="341">
        <v>26600060867.953201</v>
      </c>
      <c r="G22" s="283">
        <v>0.26882058597582498</v>
      </c>
      <c r="H22" s="283">
        <v>-2.4968191153529298E-3</v>
      </c>
      <c r="I22" s="892">
        <v>-3.2218151739169802E-2</v>
      </c>
      <c r="J22" s="892"/>
      <c r="K22" s="892">
        <v>-3.2218151739169802E-2</v>
      </c>
      <c r="L22" s="283">
        <v>0.30632746899005309</v>
      </c>
      <c r="M22" s="283">
        <v>0.1766308980254776</v>
      </c>
      <c r="N22" s="283">
        <v>0.51723745497720997</v>
      </c>
      <c r="O22" s="283">
        <v>0.51474063586185603</v>
      </c>
      <c r="P22" s="283">
        <v>-0.11753329602473574</v>
      </c>
      <c r="Q22" s="283">
        <v>-0.169692978409134</v>
      </c>
      <c r="R22" s="283"/>
      <c r="S22" s="283"/>
      <c r="T22" s="283"/>
      <c r="U22" s="283"/>
      <c r="V22" s="283"/>
      <c r="W22" s="283"/>
      <c r="X22" s="283">
        <v>0.34504765745272298</v>
      </c>
      <c r="Y22" s="283">
        <v>1.8141217521691694E-2</v>
      </c>
      <c r="Z22" s="283">
        <v>7.8988111737561456E-2</v>
      </c>
      <c r="AA22" s="283"/>
      <c r="AB22" s="283">
        <v>0.1016641799185645</v>
      </c>
      <c r="AC22" s="283">
        <v>3.1767551070202453E-2</v>
      </c>
      <c r="AD22" s="283">
        <v>7.169052909443533E-3</v>
      </c>
      <c r="AE22" s="283">
        <v>7.7261279912075095E-3</v>
      </c>
      <c r="AF22" s="283">
        <v>0.24545624114867101</v>
      </c>
      <c r="AG22" s="283">
        <v>7.9135062898477201E-2</v>
      </c>
      <c r="AH22" s="283"/>
      <c r="AI22" s="297"/>
      <c r="AJ22" s="283">
        <v>0.66963896149987101</v>
      </c>
      <c r="AK22" s="340"/>
      <c r="AL22" s="331">
        <v>0.21348541889022499</v>
      </c>
      <c r="AM22" s="470">
        <v>33458941987.137001</v>
      </c>
      <c r="AN22" s="346">
        <v>-9.51529379610408E-4</v>
      </c>
      <c r="AO22" s="346">
        <v>-1.7814262467837901E-2</v>
      </c>
      <c r="AP22" s="346"/>
      <c r="AQ22" s="346">
        <v>-1.7814262467837901E-2</v>
      </c>
      <c r="AR22" s="346">
        <v>1.8365745129864599</v>
      </c>
      <c r="AS22" s="346"/>
      <c r="AT22" s="346"/>
      <c r="AU22" s="346">
        <v>2.39012695088981</v>
      </c>
      <c r="AV22" s="346">
        <v>2.37136115904236</v>
      </c>
      <c r="AW22" s="346"/>
      <c r="AX22" s="346">
        <v>-0.35684865121052101</v>
      </c>
      <c r="AY22" s="346"/>
      <c r="AZ22" s="346"/>
      <c r="BA22" s="346"/>
      <c r="BB22" s="346"/>
      <c r="BC22" s="346"/>
      <c r="BD22" s="346"/>
      <c r="BE22" s="346">
        <v>2.01451250783184</v>
      </c>
      <c r="BF22" s="346">
        <v>1.7021273115963322E-2</v>
      </c>
      <c r="BG22" s="346">
        <v>8.1776633082406999E-2</v>
      </c>
      <c r="BH22" s="346"/>
      <c r="BI22" s="346">
        <v>0.10621162590524494</v>
      </c>
      <c r="BJ22" s="346">
        <v>3.3148531502092196E-2</v>
      </c>
      <c r="BK22" s="346">
        <v>1.3859942157551604E-2</v>
      </c>
      <c r="BL22" s="346">
        <v>9.58085953789381E-3</v>
      </c>
      <c r="BM22" s="346">
        <v>0.26159886530115301</v>
      </c>
      <c r="BN22" s="346">
        <v>0.119811588366735</v>
      </c>
      <c r="BO22" s="346"/>
      <c r="BP22" s="347"/>
      <c r="BQ22" s="346">
        <v>2.3959229614997302</v>
      </c>
    </row>
    <row r="23" spans="2:69" s="255" customFormat="1" ht="15" customHeight="1">
      <c r="B23" s="1257" t="s">
        <v>11</v>
      </c>
      <c r="C23" s="262" t="s">
        <v>529</v>
      </c>
      <c r="D23" s="339"/>
      <c r="E23" s="283">
        <v>0.18834940670777101</v>
      </c>
      <c r="F23" s="341">
        <v>107842488232.745</v>
      </c>
      <c r="G23" s="283">
        <v>0.23023455987310801</v>
      </c>
      <c r="H23" s="283">
        <v>-1.16620257675863E-2</v>
      </c>
      <c r="I23" s="892">
        <v>-7.0167731083297005E-2</v>
      </c>
      <c r="J23" s="892"/>
      <c r="K23" s="892">
        <v>-7.0167731083297005E-2</v>
      </c>
      <c r="L23" s="283">
        <v>5.369332921272011E-2</v>
      </c>
      <c r="M23" s="283">
        <v>3.7778773957606863E-2</v>
      </c>
      <c r="N23" s="283">
        <v>0.10089511728386399</v>
      </c>
      <c r="O23" s="283">
        <v>8.9233091516277993E-2</v>
      </c>
      <c r="P23" s="283">
        <v>-8.3763883347026058E-2</v>
      </c>
      <c r="Q23" s="283">
        <v>-0.12148318556509601</v>
      </c>
      <c r="R23" s="283"/>
      <c r="S23" s="283"/>
      <c r="T23" s="283"/>
      <c r="U23" s="283"/>
      <c r="V23" s="283"/>
      <c r="W23" s="283"/>
      <c r="X23" s="283">
        <v>-3.2250094048818102E-2</v>
      </c>
      <c r="Y23" s="283">
        <v>7.1758033807268785E-3</v>
      </c>
      <c r="Z23" s="283">
        <v>2.4091368621737282E-2</v>
      </c>
      <c r="AA23" s="283"/>
      <c r="AB23" s="283">
        <v>3.0031947915439505E-2</v>
      </c>
      <c r="AC23" s="283">
        <v>1.01505782100245E-2</v>
      </c>
      <c r="AD23" s="283">
        <v>5.8576267406331038E-3</v>
      </c>
      <c r="AE23" s="283">
        <v>2.3120432543660596E-3</v>
      </c>
      <c r="AF23" s="283">
        <v>7.9619368122927303E-2</v>
      </c>
      <c r="AG23" s="283">
        <v>3.4150494112017898E-2</v>
      </c>
      <c r="AH23" s="283"/>
      <c r="AI23" s="297"/>
      <c r="AJ23" s="283">
        <v>8.1519768186127495E-2</v>
      </c>
      <c r="AK23" s="340"/>
      <c r="AL23" s="331">
        <v>0.18237364912871301</v>
      </c>
      <c r="AM23" s="470">
        <v>102403256463.11099</v>
      </c>
      <c r="AN23" s="346">
        <v>-1.1053605077900101E-2</v>
      </c>
      <c r="AO23" s="346">
        <v>-7.1672808520722497E-2</v>
      </c>
      <c r="AP23" s="346"/>
      <c r="AQ23" s="346">
        <v>-7.1672808520722497E-2</v>
      </c>
      <c r="AR23" s="346">
        <v>0.34180368532862099</v>
      </c>
      <c r="AS23" s="346"/>
      <c r="AT23" s="346"/>
      <c r="AU23" s="346">
        <v>0.42624977418406401</v>
      </c>
      <c r="AV23" s="346">
        <v>0.34352336058544097</v>
      </c>
      <c r="AW23" s="346"/>
      <c r="AX23" s="346">
        <v>-0.146732431747019</v>
      </c>
      <c r="AY23" s="346"/>
      <c r="AZ23" s="346"/>
      <c r="BA23" s="346"/>
      <c r="BB23" s="346"/>
      <c r="BC23" s="346"/>
      <c r="BD23" s="346"/>
      <c r="BE23" s="346">
        <v>0.196790928838423</v>
      </c>
      <c r="BF23" s="346">
        <v>7.5911924597128139E-3</v>
      </c>
      <c r="BG23" s="346">
        <v>2.2577600267994182E-2</v>
      </c>
      <c r="BH23" s="346"/>
      <c r="BI23" s="346">
        <v>2.8656965894457903E-2</v>
      </c>
      <c r="BJ23" s="346">
        <v>1.0750783951124913E-2</v>
      </c>
      <c r="BK23" s="346">
        <v>6.4663982672380103E-3</v>
      </c>
      <c r="BL23" s="346">
        <v>2.6416820370868182E-3</v>
      </c>
      <c r="BM23" s="346">
        <v>7.8684622877614699E-2</v>
      </c>
      <c r="BN23" s="346">
        <v>3.7195179090023303E-2</v>
      </c>
      <c r="BO23" s="346"/>
      <c r="BP23" s="347"/>
      <c r="BQ23" s="346">
        <v>0.312670730806061</v>
      </c>
    </row>
    <row r="24" spans="2:69" s="255" customFormat="1" ht="15" customHeight="1">
      <c r="B24" s="1257" t="s">
        <v>11</v>
      </c>
      <c r="C24" s="262" t="s">
        <v>530</v>
      </c>
      <c r="D24" s="339"/>
      <c r="E24" s="283">
        <v>0.24078731373947701</v>
      </c>
      <c r="F24" s="341">
        <v>234244243180.33801</v>
      </c>
      <c r="G24" s="283">
        <v>0.20132003294502199</v>
      </c>
      <c r="H24" s="283">
        <v>-2.5053843457579199E-2</v>
      </c>
      <c r="I24" s="892">
        <v>-9.9242953847228796E-2</v>
      </c>
      <c r="J24" s="892"/>
      <c r="K24" s="892">
        <v>-9.9242953847228796E-2</v>
      </c>
      <c r="L24" s="283">
        <v>1.6629716095044746E-2</v>
      </c>
      <c r="M24" s="283">
        <v>1.4760898048912381E-2</v>
      </c>
      <c r="N24" s="283">
        <v>3.6971848452779399E-2</v>
      </c>
      <c r="O24" s="283">
        <v>1.1918004995199899E-2</v>
      </c>
      <c r="P24" s="283">
        <v>-7.8417633062936989E-2</v>
      </c>
      <c r="Q24" s="283">
        <v>-0.110635453596701</v>
      </c>
      <c r="R24" s="283"/>
      <c r="S24" s="283"/>
      <c r="T24" s="283"/>
      <c r="U24" s="283"/>
      <c r="V24" s="283"/>
      <c r="W24" s="283"/>
      <c r="X24" s="283">
        <v>-9.8717448601501404E-2</v>
      </c>
      <c r="Y24" s="283">
        <v>4.6074543722507402E-3</v>
      </c>
      <c r="Z24" s="283">
        <v>1.3544271566193176E-2</v>
      </c>
      <c r="AA24" s="283"/>
      <c r="AB24" s="283">
        <v>1.3498778229573984E-2</v>
      </c>
      <c r="AC24" s="283">
        <v>6.1568338444849208E-3</v>
      </c>
      <c r="AD24" s="283">
        <v>2.5929997690706491E-3</v>
      </c>
      <c r="AE24" s="283">
        <v>2.9567050049106895E-3</v>
      </c>
      <c r="AF24" s="283">
        <v>4.3357042786484098E-2</v>
      </c>
      <c r="AG24" s="283">
        <v>1.7955433263143101E-2</v>
      </c>
      <c r="AH24" s="283"/>
      <c r="AI24" s="297"/>
      <c r="AJ24" s="283">
        <v>-3.7404972551874201E-2</v>
      </c>
      <c r="AK24" s="340"/>
      <c r="AL24" s="331">
        <v>0.19176136730224699</v>
      </c>
      <c r="AM24" s="470">
        <v>185531216481.13199</v>
      </c>
      <c r="AN24" s="346">
        <v>-2.5786104946911501E-2</v>
      </c>
      <c r="AO24" s="346">
        <v>-0.103090763751503</v>
      </c>
      <c r="AP24" s="346"/>
      <c r="AQ24" s="346">
        <v>-0.103090763751503</v>
      </c>
      <c r="AR24" s="346">
        <v>0.18193482518335399</v>
      </c>
      <c r="AS24" s="346"/>
      <c r="AT24" s="346"/>
      <c r="AU24" s="346">
        <v>0.21737484630811399</v>
      </c>
      <c r="AV24" s="346">
        <v>8.8497977609699199E-2</v>
      </c>
      <c r="AW24" s="346"/>
      <c r="AX24" s="346">
        <v>-0.11992774575882099</v>
      </c>
      <c r="AY24" s="346"/>
      <c r="AZ24" s="346"/>
      <c r="BA24" s="346"/>
      <c r="BB24" s="346"/>
      <c r="BC24" s="346"/>
      <c r="BD24" s="346"/>
      <c r="BE24" s="346">
        <v>-3.1429768149121601E-2</v>
      </c>
      <c r="BF24" s="346">
        <v>4.7122471978965725E-3</v>
      </c>
      <c r="BG24" s="346">
        <v>1.3788118124875945E-2</v>
      </c>
      <c r="BH24" s="346"/>
      <c r="BI24" s="346">
        <v>1.3852019711903871E-2</v>
      </c>
      <c r="BJ24" s="346">
        <v>6.534693142866161E-3</v>
      </c>
      <c r="BK24" s="346">
        <v>1.3678510803649968E-3</v>
      </c>
      <c r="BL24" s="346">
        <v>2.0542698338460882E-3</v>
      </c>
      <c r="BM24" s="346">
        <v>4.2309199091753603E-2</v>
      </c>
      <c r="BN24" s="346">
        <v>1.66835773507381E-2</v>
      </c>
      <c r="BO24" s="346"/>
      <c r="BP24" s="347"/>
      <c r="BQ24" s="346">
        <v>2.7563008293369599E-2</v>
      </c>
    </row>
    <row r="25" spans="2:69" s="255" customFormat="1" ht="15" customHeight="1">
      <c r="B25" s="1257" t="s">
        <v>11</v>
      </c>
      <c r="C25" s="262" t="s">
        <v>531</v>
      </c>
      <c r="D25" s="339"/>
      <c r="E25" s="283">
        <v>0.38143923682380698</v>
      </c>
      <c r="F25" s="341">
        <v>691330261959.823</v>
      </c>
      <c r="G25" s="283">
        <v>0.132975254870288</v>
      </c>
      <c r="H25" s="283">
        <v>-4.3283477002019601E-2</v>
      </c>
      <c r="I25" s="892">
        <v>-0.107838903766983</v>
      </c>
      <c r="J25" s="892"/>
      <c r="K25" s="892">
        <v>-0.107838903766983</v>
      </c>
      <c r="L25" s="283">
        <v>2.9908925444940364E-3</v>
      </c>
      <c r="M25" s="283">
        <v>7.099742611774631E-3</v>
      </c>
      <c r="N25" s="283">
        <v>1.35412792107349E-2</v>
      </c>
      <c r="O25" s="283">
        <v>-2.9742197791284598E-2</v>
      </c>
      <c r="P25" s="283">
        <v>-7.6492171386814606E-2</v>
      </c>
      <c r="Q25" s="283">
        <v>-0.105631644644562</v>
      </c>
      <c r="R25" s="283"/>
      <c r="S25" s="283"/>
      <c r="T25" s="283"/>
      <c r="U25" s="283"/>
      <c r="V25" s="283"/>
      <c r="W25" s="283"/>
      <c r="X25" s="283">
        <v>-0.13537384243584599</v>
      </c>
      <c r="Y25" s="283">
        <v>2.1165673169489447E-3</v>
      </c>
      <c r="Z25" s="283">
        <v>4.2931705008243922E-3</v>
      </c>
      <c r="AA25" s="283"/>
      <c r="AB25" s="283">
        <v>5.5149131561871914E-3</v>
      </c>
      <c r="AC25" s="283">
        <v>3.1979465885363192E-3</v>
      </c>
      <c r="AD25" s="283">
        <v>7.6838407941228425E-4</v>
      </c>
      <c r="AE25" s="283">
        <v>2.0160783467104695E-3</v>
      </c>
      <c r="AF25" s="283">
        <v>1.7907059988619502E-2</v>
      </c>
      <c r="AG25" s="283">
        <v>1.0215328206140699E-2</v>
      </c>
      <c r="AH25" s="283"/>
      <c r="AI25" s="297"/>
      <c r="AJ25" s="283">
        <v>-0.10725145424108599</v>
      </c>
      <c r="AK25" s="340"/>
      <c r="AL25" s="331">
        <v>0.34615097181379101</v>
      </c>
      <c r="AM25" s="470">
        <v>643258905433.95898</v>
      </c>
      <c r="AN25" s="346">
        <v>-4.3952921154921797E-2</v>
      </c>
      <c r="AO25" s="346">
        <v>-0.11471815752582</v>
      </c>
      <c r="AP25" s="346"/>
      <c r="AQ25" s="346">
        <v>-0.11471815752582</v>
      </c>
      <c r="AR25" s="346">
        <v>7.5152256407360202E-2</v>
      </c>
      <c r="AS25" s="346"/>
      <c r="AT25" s="346"/>
      <c r="AU25" s="346">
        <v>8.8685646861474898E-2</v>
      </c>
      <c r="AV25" s="346">
        <v>-6.9985431819266503E-2</v>
      </c>
      <c r="AW25" s="346"/>
      <c r="AX25" s="346">
        <v>-0.101559971521942</v>
      </c>
      <c r="AY25" s="346"/>
      <c r="AZ25" s="346"/>
      <c r="BA25" s="346"/>
      <c r="BB25" s="346"/>
      <c r="BC25" s="346"/>
      <c r="BD25" s="346"/>
      <c r="BE25" s="346">
        <v>-0.17154540334120799</v>
      </c>
      <c r="BF25" s="346">
        <v>2.396185119920723E-3</v>
      </c>
      <c r="BG25" s="346">
        <v>4.9097359900393692E-3</v>
      </c>
      <c r="BH25" s="346"/>
      <c r="BI25" s="346">
        <v>5.9366980995059493E-3</v>
      </c>
      <c r="BJ25" s="346">
        <v>3.2755869060582649E-3</v>
      </c>
      <c r="BK25" s="346">
        <v>8.8766477960448777E-4</v>
      </c>
      <c r="BL25" s="346">
        <v>2.3575098047812788E-3</v>
      </c>
      <c r="BM25" s="346">
        <v>1.9763380699910099E-2</v>
      </c>
      <c r="BN25" s="346">
        <v>9.6409271997738404E-3</v>
      </c>
      <c r="BO25" s="346"/>
      <c r="BP25" s="347"/>
      <c r="BQ25" s="346">
        <v>-0.14214109544152501</v>
      </c>
    </row>
    <row r="26" spans="2:69" s="255" customFormat="1" ht="15" customHeight="1">
      <c r="B26" s="1257" t="s">
        <v>11</v>
      </c>
      <c r="C26" s="262" t="s">
        <v>532</v>
      </c>
      <c r="D26" s="339"/>
      <c r="E26" s="283">
        <v>5.8123202056245403E-2</v>
      </c>
      <c r="F26" s="341">
        <v>260946619450.366</v>
      </c>
      <c r="G26" s="283">
        <v>5.8125531144057198E-2</v>
      </c>
      <c r="H26" s="283">
        <v>-7.5909307331110204E-2</v>
      </c>
      <c r="I26" s="892">
        <v>-9.5280014823855994E-2</v>
      </c>
      <c r="J26" s="892"/>
      <c r="K26" s="892">
        <v>-9.5280014823855994E-2</v>
      </c>
      <c r="L26" s="283">
        <v>1.8746894196048542E-3</v>
      </c>
      <c r="M26" s="283">
        <v>4.4369530102729322E-3</v>
      </c>
      <c r="N26" s="283">
        <v>7.4687571784155396E-3</v>
      </c>
      <c r="O26" s="283">
        <v>-6.8440550152694596E-2</v>
      </c>
      <c r="P26" s="283">
        <v>-7.2392474072554502E-2</v>
      </c>
      <c r="Q26" s="283">
        <v>-9.7479044209796598E-2</v>
      </c>
      <c r="R26" s="283"/>
      <c r="S26" s="283"/>
      <c r="T26" s="283"/>
      <c r="U26" s="283"/>
      <c r="V26" s="283"/>
      <c r="W26" s="283"/>
      <c r="X26" s="283">
        <v>-0.16591959436249101</v>
      </c>
      <c r="Y26" s="283">
        <v>5.1454478597501231E-4</v>
      </c>
      <c r="Z26" s="283">
        <v>1.2730594284068285E-3</v>
      </c>
      <c r="AA26" s="283"/>
      <c r="AB26" s="283">
        <v>1.34527767673656E-3</v>
      </c>
      <c r="AC26" s="283">
        <v>9.6994790666344276E-4</v>
      </c>
      <c r="AD26" s="283">
        <v>1.4744948269896455E-5</v>
      </c>
      <c r="AE26" s="283">
        <v>1.2976837880306208E-3</v>
      </c>
      <c r="AF26" s="283">
        <v>5.4152585340823704E-3</v>
      </c>
      <c r="AG26" s="283">
        <v>3.6938582450886698E-3</v>
      </c>
      <c r="AH26" s="283"/>
      <c r="AI26" s="297"/>
      <c r="AJ26" s="283">
        <v>-0.15681047758332001</v>
      </c>
      <c r="AK26" s="340"/>
      <c r="AL26" s="331">
        <v>6.5743651251654697E-2</v>
      </c>
      <c r="AM26" s="470">
        <v>297957685224.02899</v>
      </c>
      <c r="AN26" s="346">
        <v>-7.5182431859618204E-2</v>
      </c>
      <c r="AO26" s="346">
        <v>-0.100704565895692</v>
      </c>
      <c r="AP26" s="346"/>
      <c r="AQ26" s="346">
        <v>-0.100704565895692</v>
      </c>
      <c r="AR26" s="346">
        <v>2.5797794017187198E-2</v>
      </c>
      <c r="AS26" s="346"/>
      <c r="AT26" s="346"/>
      <c r="AU26" s="346">
        <v>3.3049415738832397E-2</v>
      </c>
      <c r="AV26" s="346">
        <v>-0.142837582016478</v>
      </c>
      <c r="AW26" s="346"/>
      <c r="AX26" s="346">
        <v>-9.1360313866535994E-2</v>
      </c>
      <c r="AY26" s="346"/>
      <c r="AZ26" s="346"/>
      <c r="BA26" s="346"/>
      <c r="BB26" s="346"/>
      <c r="BC26" s="346"/>
      <c r="BD26" s="346"/>
      <c r="BE26" s="346">
        <v>-0.23419789588301401</v>
      </c>
      <c r="BF26" s="346">
        <v>5.7285454435503514E-4</v>
      </c>
      <c r="BG26" s="346">
        <v>1.3676152038037744E-3</v>
      </c>
      <c r="BH26" s="346"/>
      <c r="BI26" s="346">
        <v>1.2610409500968967E-3</v>
      </c>
      <c r="BJ26" s="346">
        <v>1.0617516806169852E-3</v>
      </c>
      <c r="BK26" s="346">
        <v>4.7495926159047903E-5</v>
      </c>
      <c r="BL26" s="346">
        <v>1.3127456098859915E-3</v>
      </c>
      <c r="BM26" s="346">
        <v>5.6235039149177303E-3</v>
      </c>
      <c r="BN26" s="346">
        <v>3.0382866068268898E-3</v>
      </c>
      <c r="BO26" s="346"/>
      <c r="BP26" s="347"/>
      <c r="BQ26" s="346">
        <v>-0.225536105361269</v>
      </c>
    </row>
    <row r="27" spans="2:69" s="255" customFormat="1" ht="15" customHeight="1">
      <c r="B27" s="1257" t="s">
        <v>11</v>
      </c>
      <c r="C27" s="262" t="s">
        <v>533</v>
      </c>
      <c r="D27" s="339"/>
      <c r="E27" s="283">
        <v>2.7537298629414501E-4</v>
      </c>
      <c r="F27" s="341">
        <v>5815204633.4916201</v>
      </c>
      <c r="G27" s="283">
        <v>1.4781771642264701E-2</v>
      </c>
      <c r="H27" s="283">
        <v>-3.1647071352387597E-2</v>
      </c>
      <c r="I27" s="892">
        <v>-2.10413518881408E-2</v>
      </c>
      <c r="J27" s="892"/>
      <c r="K27" s="892">
        <v>-2.10413518881408E-2</v>
      </c>
      <c r="L27" s="283">
        <v>0</v>
      </c>
      <c r="M27" s="283">
        <v>1.4533891274526825E-3</v>
      </c>
      <c r="N27" s="283">
        <v>1.4533891274526799E-3</v>
      </c>
      <c r="O27" s="283">
        <v>-3.01936822249349E-2</v>
      </c>
      <c r="P27" s="283">
        <v>-5.6836258594571379E-2</v>
      </c>
      <c r="Q27" s="283">
        <v>-6.8560918552952904E-2</v>
      </c>
      <c r="R27" s="283"/>
      <c r="S27" s="283"/>
      <c r="T27" s="283"/>
      <c r="U27" s="283"/>
      <c r="V27" s="283"/>
      <c r="W27" s="283"/>
      <c r="X27" s="283">
        <v>-9.8754600777887794E-2</v>
      </c>
      <c r="Y27" s="283">
        <v>0</v>
      </c>
      <c r="Z27" s="283">
        <v>0</v>
      </c>
      <c r="AA27" s="283"/>
      <c r="AB27" s="283">
        <v>0</v>
      </c>
      <c r="AC27" s="283">
        <v>0</v>
      </c>
      <c r="AD27" s="283">
        <v>0</v>
      </c>
      <c r="AE27" s="283">
        <v>0</v>
      </c>
      <c r="AF27" s="283">
        <v>0</v>
      </c>
      <c r="AG27" s="283">
        <v>1.4337877577824399E-4</v>
      </c>
      <c r="AH27" s="283"/>
      <c r="AI27" s="297"/>
      <c r="AJ27" s="283">
        <v>-9.8611222002109505E-2</v>
      </c>
      <c r="AK27" s="340"/>
      <c r="AL27" s="346">
        <v>4.8494161336995901E-4</v>
      </c>
      <c r="AM27" s="470">
        <v>9056477804.3624001</v>
      </c>
      <c r="AN27" s="346">
        <v>-5.3674705554342901E-2</v>
      </c>
      <c r="AO27" s="346">
        <v>-3.8371130335185702E-2</v>
      </c>
      <c r="AP27" s="346"/>
      <c r="AQ27" s="346">
        <v>-3.8371130335185702E-2</v>
      </c>
      <c r="AR27" s="346">
        <v>9.4914412426326707E-3</v>
      </c>
      <c r="AS27" s="346"/>
      <c r="AT27" s="346"/>
      <c r="AU27" s="346">
        <v>1.0424668858357401E-2</v>
      </c>
      <c r="AV27" s="346">
        <v>-8.1621167031171199E-2</v>
      </c>
      <c r="AW27" s="346"/>
      <c r="AX27" s="346">
        <v>-6.9080340685243199E-2</v>
      </c>
      <c r="AY27" s="346"/>
      <c r="AZ27" s="346"/>
      <c r="BA27" s="346"/>
      <c r="BB27" s="346"/>
      <c r="BC27" s="346"/>
      <c r="BD27" s="346"/>
      <c r="BE27" s="346">
        <v>-0.150701507716414</v>
      </c>
      <c r="BF27" s="346">
        <v>0</v>
      </c>
      <c r="BG27" s="346">
        <v>0</v>
      </c>
      <c r="BH27" s="346"/>
      <c r="BI27" s="346">
        <v>1.7477416636590408E-3</v>
      </c>
      <c r="BJ27" s="346">
        <v>0</v>
      </c>
      <c r="BK27" s="346">
        <v>0</v>
      </c>
      <c r="BL27" s="346">
        <v>0</v>
      </c>
      <c r="BM27" s="346">
        <v>1.74774166365904E-3</v>
      </c>
      <c r="BN27" s="346">
        <v>9.2064148917626702E-5</v>
      </c>
      <c r="BO27" s="346"/>
      <c r="BP27" s="347"/>
      <c r="BQ27" s="346">
        <v>-0.14886170190383799</v>
      </c>
    </row>
    <row r="28" spans="2:69" s="255" customFormat="1" ht="15" customHeight="1">
      <c r="B28" s="1253" t="s">
        <v>11</v>
      </c>
      <c r="C28" s="338" t="s">
        <v>527</v>
      </c>
      <c r="D28" s="339"/>
      <c r="E28" s="343">
        <v>1</v>
      </c>
      <c r="F28" s="342">
        <v>1326778878324.72</v>
      </c>
      <c r="G28" s="343">
        <v>0.1404312438402</v>
      </c>
      <c r="H28" s="343">
        <v>-4.3042805227513803E-2</v>
      </c>
      <c r="I28" s="708">
        <v>-9.8892751005150201E-2</v>
      </c>
      <c r="J28" s="708"/>
      <c r="K28" s="708">
        <v>-9.8892751005150201E-2</v>
      </c>
      <c r="L28" s="343">
        <v>1.5368842187207533E-2</v>
      </c>
      <c r="M28" s="343">
        <v>1.3796369447316414E-2</v>
      </c>
      <c r="N28" s="343">
        <v>3.3629315682627899E-2</v>
      </c>
      <c r="O28" s="343">
        <v>-9.4134895448858592E-3</v>
      </c>
      <c r="P28" s="343">
        <v>-7.7353519835040685E-2</v>
      </c>
      <c r="Q28" s="343">
        <v>-0.107321942168096</v>
      </c>
      <c r="R28" s="343"/>
      <c r="S28" s="343"/>
      <c r="T28" s="343"/>
      <c r="U28" s="343"/>
      <c r="V28" s="343"/>
      <c r="W28" s="343"/>
      <c r="X28" s="343">
        <v>-0.11673543171298199</v>
      </c>
      <c r="Y28" s="343">
        <v>2.9644724292433419E-3</v>
      </c>
      <c r="Z28" s="343">
        <v>8.420414873424889E-3</v>
      </c>
      <c r="AA28" s="343"/>
      <c r="AB28" s="343">
        <v>1.0000669056113038E-2</v>
      </c>
      <c r="AC28" s="343">
        <v>4.4060297183855183E-3</v>
      </c>
      <c r="AD28" s="343">
        <v>1.4809162238623114E-3</v>
      </c>
      <c r="AE28" s="343">
        <v>2.1705540498778604E-3</v>
      </c>
      <c r="AF28" s="343">
        <v>2.9443056350906899E-2</v>
      </c>
      <c r="AG28" s="343">
        <v>1.3582314312407201E-2</v>
      </c>
      <c r="AH28" s="285"/>
      <c r="AI28" s="285"/>
      <c r="AJ28" s="343">
        <v>-7.3710061049667902E-2</v>
      </c>
      <c r="AK28" s="340"/>
      <c r="AL28" s="345">
        <v>1</v>
      </c>
      <c r="AM28" s="469">
        <v>1271666483393.73</v>
      </c>
      <c r="AN28" s="345">
        <v>-4.4908225219008398E-2</v>
      </c>
      <c r="AO28" s="345">
        <v>-0.103178636038986</v>
      </c>
      <c r="AP28" s="345"/>
      <c r="AQ28" s="345">
        <v>-0.103178636038986</v>
      </c>
      <c r="AR28" s="345">
        <v>0.146517353895185</v>
      </c>
      <c r="AS28" s="345"/>
      <c r="AT28" s="345"/>
      <c r="AU28" s="345">
        <v>0.18160412100188</v>
      </c>
      <c r="AV28" s="345">
        <v>3.3517259743885502E-2</v>
      </c>
      <c r="AW28" s="345"/>
      <c r="AX28" s="345">
        <v>-0.111973137539499</v>
      </c>
      <c r="AY28" s="345"/>
      <c r="AZ28" s="345"/>
      <c r="BA28" s="345"/>
      <c r="BB28" s="345"/>
      <c r="BC28" s="345"/>
      <c r="BD28" s="345"/>
      <c r="BE28" s="345">
        <v>-7.8455877795612999E-2</v>
      </c>
      <c r="BF28" s="345">
        <v>3.0929488634468022E-3</v>
      </c>
      <c r="BG28" s="345">
        <v>8.7853448578563975E-3</v>
      </c>
      <c r="BH28" s="345"/>
      <c r="BI28" s="345">
        <v>1.0434085230709145E-2</v>
      </c>
      <c r="BJ28" s="345">
        <v>4.5969813972166589E-3</v>
      </c>
      <c r="BK28" s="345">
        <v>1.5450972342569483E-3</v>
      </c>
      <c r="BL28" s="345">
        <v>2.2646230794371473E-3</v>
      </c>
      <c r="BM28" s="345">
        <v>3.0719080662923101E-2</v>
      </c>
      <c r="BN28" s="345">
        <v>1.4170954400226801E-2</v>
      </c>
      <c r="BO28" s="348"/>
      <c r="BP28" s="348"/>
      <c r="BQ28" s="345">
        <v>-3.35658427324632E-2</v>
      </c>
    </row>
    <row r="29" spans="2:69" s="255" customFormat="1" ht="15" customHeight="1">
      <c r="B29" s="1251" t="s">
        <v>713</v>
      </c>
      <c r="C29" s="262" t="s">
        <v>528</v>
      </c>
      <c r="D29" s="339"/>
      <c r="E29" s="653"/>
      <c r="F29" s="666"/>
      <c r="G29" s="653"/>
      <c r="H29" s="653"/>
      <c r="I29" s="707"/>
      <c r="J29" s="707"/>
      <c r="K29" s="707"/>
      <c r="L29" s="653"/>
      <c r="M29" s="653"/>
      <c r="N29" s="653"/>
      <c r="O29" s="653"/>
      <c r="P29" s="653"/>
      <c r="Q29" s="653"/>
      <c r="R29" s="653"/>
      <c r="S29" s="653"/>
      <c r="T29" s="653"/>
      <c r="U29" s="653"/>
      <c r="V29" s="653"/>
      <c r="W29" s="653"/>
      <c r="X29" s="653"/>
      <c r="Y29" s="653"/>
      <c r="Z29" s="653"/>
      <c r="AA29" s="653"/>
      <c r="AB29" s="653"/>
      <c r="AC29" s="653"/>
      <c r="AD29" s="653"/>
      <c r="AE29" s="653"/>
      <c r="AF29" s="653"/>
      <c r="AG29" s="653"/>
      <c r="AH29" s="653"/>
      <c r="AI29" s="667"/>
      <c r="AJ29" s="653"/>
      <c r="AK29" s="340"/>
      <c r="AL29" s="653"/>
      <c r="AM29" s="666"/>
      <c r="AN29" s="653"/>
      <c r="AO29" s="653"/>
      <c r="AP29" s="653"/>
      <c r="AQ29" s="653"/>
      <c r="AR29" s="653"/>
      <c r="AS29" s="653"/>
      <c r="AT29" s="653"/>
      <c r="AU29" s="653"/>
      <c r="AV29" s="653"/>
      <c r="AW29" s="653"/>
      <c r="AX29" s="653"/>
      <c r="AY29" s="653"/>
      <c r="AZ29" s="653"/>
      <c r="BA29" s="653"/>
      <c r="BB29" s="653"/>
      <c r="BC29" s="653"/>
      <c r="BD29" s="653"/>
      <c r="BE29" s="653"/>
      <c r="BF29" s="653"/>
      <c r="BG29" s="653"/>
      <c r="BH29" s="653"/>
      <c r="BI29" s="653"/>
      <c r="BJ29" s="653"/>
      <c r="BK29" s="653"/>
      <c r="BL29" s="653"/>
      <c r="BM29" s="653"/>
      <c r="BN29" s="653"/>
      <c r="BO29" s="653"/>
      <c r="BP29" s="667"/>
      <c r="BQ29" s="653"/>
    </row>
    <row r="30" spans="2:69" s="255" customFormat="1" ht="15" customHeight="1">
      <c r="B30" s="1252"/>
      <c r="C30" s="262" t="s">
        <v>529</v>
      </c>
      <c r="D30" s="339"/>
      <c r="E30" s="653"/>
      <c r="F30" s="666"/>
      <c r="G30" s="653"/>
      <c r="H30" s="653"/>
      <c r="I30" s="707"/>
      <c r="J30" s="707"/>
      <c r="K30" s="707"/>
      <c r="L30" s="653"/>
      <c r="M30" s="653"/>
      <c r="N30" s="653"/>
      <c r="O30" s="653"/>
      <c r="P30" s="653"/>
      <c r="Q30" s="653"/>
      <c r="R30" s="653"/>
      <c r="S30" s="653"/>
      <c r="T30" s="653"/>
      <c r="U30" s="653"/>
      <c r="V30" s="653"/>
      <c r="W30" s="653"/>
      <c r="X30" s="653"/>
      <c r="Y30" s="653"/>
      <c r="Z30" s="653"/>
      <c r="AA30" s="653"/>
      <c r="AB30" s="653"/>
      <c r="AC30" s="653"/>
      <c r="AD30" s="653"/>
      <c r="AE30" s="653"/>
      <c r="AF30" s="653"/>
      <c r="AG30" s="653"/>
      <c r="AH30" s="653"/>
      <c r="AI30" s="667"/>
      <c r="AJ30" s="653"/>
      <c r="AK30" s="340"/>
      <c r="AL30" s="653"/>
      <c r="AM30" s="666"/>
      <c r="AN30" s="653"/>
      <c r="AO30" s="653"/>
      <c r="AP30" s="653"/>
      <c r="AQ30" s="653"/>
      <c r="AR30" s="653"/>
      <c r="AS30" s="653"/>
      <c r="AT30" s="653"/>
      <c r="AU30" s="653"/>
      <c r="AV30" s="653"/>
      <c r="AW30" s="653"/>
      <c r="AX30" s="653"/>
      <c r="AY30" s="653"/>
      <c r="AZ30" s="653"/>
      <c r="BA30" s="653"/>
      <c r="BB30" s="653"/>
      <c r="BC30" s="653"/>
      <c r="BD30" s="653"/>
      <c r="BE30" s="653"/>
      <c r="BF30" s="653"/>
      <c r="BG30" s="653"/>
      <c r="BH30" s="653"/>
      <c r="BI30" s="653"/>
      <c r="BJ30" s="653"/>
      <c r="BK30" s="653"/>
      <c r="BL30" s="653"/>
      <c r="BM30" s="653"/>
      <c r="BN30" s="653"/>
      <c r="BO30" s="653"/>
      <c r="BP30" s="667"/>
      <c r="BQ30" s="653"/>
    </row>
    <row r="31" spans="2:69" s="255" customFormat="1" ht="15" customHeight="1">
      <c r="B31" s="1252"/>
      <c r="C31" s="262" t="s">
        <v>530</v>
      </c>
      <c r="D31" s="339"/>
      <c r="E31" s="653"/>
      <c r="F31" s="666"/>
      <c r="G31" s="653"/>
      <c r="H31" s="653"/>
      <c r="I31" s="707"/>
      <c r="J31" s="707"/>
      <c r="K31" s="707"/>
      <c r="L31" s="653"/>
      <c r="M31" s="653"/>
      <c r="N31" s="653"/>
      <c r="O31" s="653"/>
      <c r="P31" s="653"/>
      <c r="Q31" s="653"/>
      <c r="R31" s="653"/>
      <c r="S31" s="653"/>
      <c r="T31" s="653"/>
      <c r="U31" s="653"/>
      <c r="V31" s="653"/>
      <c r="W31" s="653"/>
      <c r="X31" s="653"/>
      <c r="Y31" s="653"/>
      <c r="Z31" s="653"/>
      <c r="AA31" s="653"/>
      <c r="AB31" s="653"/>
      <c r="AC31" s="653"/>
      <c r="AD31" s="653"/>
      <c r="AE31" s="653"/>
      <c r="AF31" s="653"/>
      <c r="AG31" s="653"/>
      <c r="AH31" s="653"/>
      <c r="AI31" s="667"/>
      <c r="AJ31" s="653"/>
      <c r="AK31" s="340"/>
      <c r="AL31" s="653"/>
      <c r="AM31" s="666"/>
      <c r="AN31" s="653"/>
      <c r="AO31" s="653"/>
      <c r="AP31" s="653"/>
      <c r="AQ31" s="653"/>
      <c r="AR31" s="653"/>
      <c r="AS31" s="653"/>
      <c r="AT31" s="653"/>
      <c r="AU31" s="653"/>
      <c r="AV31" s="653"/>
      <c r="AW31" s="653"/>
      <c r="AX31" s="653"/>
      <c r="AY31" s="653"/>
      <c r="AZ31" s="653"/>
      <c r="BA31" s="653"/>
      <c r="BB31" s="653"/>
      <c r="BC31" s="653"/>
      <c r="BD31" s="653"/>
      <c r="BE31" s="653"/>
      <c r="BF31" s="653"/>
      <c r="BG31" s="653"/>
      <c r="BH31" s="653"/>
      <c r="BI31" s="653"/>
      <c r="BJ31" s="653"/>
      <c r="BK31" s="653"/>
      <c r="BL31" s="653"/>
      <c r="BM31" s="653"/>
      <c r="BN31" s="653"/>
      <c r="BO31" s="653"/>
      <c r="BP31" s="667"/>
      <c r="BQ31" s="653"/>
    </row>
    <row r="32" spans="2:69" s="255" customFormat="1" ht="15" customHeight="1">
      <c r="B32" s="1252"/>
      <c r="C32" s="262" t="s">
        <v>531</v>
      </c>
      <c r="D32" s="339"/>
      <c r="E32" s="653"/>
      <c r="F32" s="666"/>
      <c r="G32" s="653"/>
      <c r="H32" s="653"/>
      <c r="I32" s="707"/>
      <c r="J32" s="707"/>
      <c r="K32" s="707"/>
      <c r="L32" s="653"/>
      <c r="M32" s="653"/>
      <c r="N32" s="653"/>
      <c r="O32" s="653"/>
      <c r="P32" s="653"/>
      <c r="Q32" s="653"/>
      <c r="R32" s="653"/>
      <c r="S32" s="653"/>
      <c r="T32" s="653"/>
      <c r="U32" s="653"/>
      <c r="V32" s="653"/>
      <c r="W32" s="653"/>
      <c r="X32" s="653"/>
      <c r="Y32" s="653"/>
      <c r="Z32" s="653"/>
      <c r="AA32" s="653"/>
      <c r="AB32" s="653"/>
      <c r="AC32" s="653"/>
      <c r="AD32" s="653"/>
      <c r="AE32" s="653"/>
      <c r="AF32" s="653"/>
      <c r="AG32" s="653"/>
      <c r="AH32" s="653"/>
      <c r="AI32" s="667"/>
      <c r="AJ32" s="653"/>
      <c r="AK32" s="340"/>
      <c r="AL32" s="653"/>
      <c r="AM32" s="666"/>
      <c r="AN32" s="653"/>
      <c r="AO32" s="653"/>
      <c r="AP32" s="653"/>
      <c r="AQ32" s="653"/>
      <c r="AR32" s="653"/>
      <c r="AS32" s="653"/>
      <c r="AT32" s="653"/>
      <c r="AU32" s="653"/>
      <c r="AV32" s="653"/>
      <c r="AW32" s="653"/>
      <c r="AX32" s="653"/>
      <c r="AY32" s="653"/>
      <c r="AZ32" s="653"/>
      <c r="BA32" s="653"/>
      <c r="BB32" s="653"/>
      <c r="BC32" s="653"/>
      <c r="BD32" s="653"/>
      <c r="BE32" s="653"/>
      <c r="BF32" s="653"/>
      <c r="BG32" s="653"/>
      <c r="BH32" s="653"/>
      <c r="BI32" s="653"/>
      <c r="BJ32" s="653"/>
      <c r="BK32" s="653"/>
      <c r="BL32" s="653"/>
      <c r="BM32" s="653"/>
      <c r="BN32" s="653"/>
      <c r="BO32" s="653"/>
      <c r="BP32" s="667"/>
      <c r="BQ32" s="653"/>
    </row>
    <row r="33" spans="2:69" s="255" customFormat="1" ht="15" customHeight="1">
      <c r="B33" s="1252"/>
      <c r="C33" s="262" t="s">
        <v>532</v>
      </c>
      <c r="D33" s="339"/>
      <c r="E33" s="653"/>
      <c r="F33" s="666"/>
      <c r="G33" s="653"/>
      <c r="H33" s="653"/>
      <c r="I33" s="707"/>
      <c r="J33" s="707"/>
      <c r="K33" s="707"/>
      <c r="L33" s="653"/>
      <c r="M33" s="653"/>
      <c r="N33" s="653"/>
      <c r="O33" s="653"/>
      <c r="P33" s="653"/>
      <c r="Q33" s="653"/>
      <c r="R33" s="653"/>
      <c r="S33" s="653"/>
      <c r="T33" s="653"/>
      <c r="U33" s="653"/>
      <c r="V33" s="653"/>
      <c r="W33" s="653"/>
      <c r="X33" s="653"/>
      <c r="Y33" s="653"/>
      <c r="Z33" s="653"/>
      <c r="AA33" s="653"/>
      <c r="AB33" s="653"/>
      <c r="AC33" s="653"/>
      <c r="AD33" s="653"/>
      <c r="AE33" s="653"/>
      <c r="AF33" s="653"/>
      <c r="AG33" s="653"/>
      <c r="AH33" s="653"/>
      <c r="AI33" s="667"/>
      <c r="AJ33" s="653"/>
      <c r="AK33" s="340"/>
      <c r="AL33" s="653"/>
      <c r="AM33" s="666"/>
      <c r="AN33" s="653"/>
      <c r="AO33" s="653"/>
      <c r="AP33" s="653"/>
      <c r="AQ33" s="653"/>
      <c r="AR33" s="653"/>
      <c r="AS33" s="653"/>
      <c r="AT33" s="653"/>
      <c r="AU33" s="653"/>
      <c r="AV33" s="653"/>
      <c r="AW33" s="653"/>
      <c r="AX33" s="653"/>
      <c r="AY33" s="653"/>
      <c r="AZ33" s="653"/>
      <c r="BA33" s="653"/>
      <c r="BB33" s="653"/>
      <c r="BC33" s="653"/>
      <c r="BD33" s="653"/>
      <c r="BE33" s="653"/>
      <c r="BF33" s="653"/>
      <c r="BG33" s="653"/>
      <c r="BH33" s="653"/>
      <c r="BI33" s="653"/>
      <c r="BJ33" s="653"/>
      <c r="BK33" s="653"/>
      <c r="BL33" s="653"/>
      <c r="BM33" s="653"/>
      <c r="BN33" s="653"/>
      <c r="BO33" s="653"/>
      <c r="BP33" s="667"/>
      <c r="BQ33" s="653"/>
    </row>
    <row r="34" spans="2:69" s="255" customFormat="1" ht="15" customHeight="1">
      <c r="B34" s="1252"/>
      <c r="C34" s="262" t="s">
        <v>533</v>
      </c>
      <c r="D34" s="339"/>
      <c r="E34" s="653"/>
      <c r="F34" s="666"/>
      <c r="G34" s="653"/>
      <c r="H34" s="653"/>
      <c r="I34" s="707"/>
      <c r="J34" s="707"/>
      <c r="K34" s="707"/>
      <c r="L34" s="653"/>
      <c r="M34" s="653"/>
      <c r="N34" s="653"/>
      <c r="O34" s="653"/>
      <c r="P34" s="653"/>
      <c r="Q34" s="653"/>
      <c r="R34" s="653"/>
      <c r="S34" s="653"/>
      <c r="T34" s="653"/>
      <c r="U34" s="653"/>
      <c r="V34" s="653"/>
      <c r="W34" s="653"/>
      <c r="X34" s="653"/>
      <c r="Y34" s="653"/>
      <c r="Z34" s="653"/>
      <c r="AA34" s="653"/>
      <c r="AB34" s="653"/>
      <c r="AC34" s="653"/>
      <c r="AD34" s="653"/>
      <c r="AE34" s="653"/>
      <c r="AF34" s="653"/>
      <c r="AG34" s="653"/>
      <c r="AH34" s="653"/>
      <c r="AI34" s="667"/>
      <c r="AJ34" s="653"/>
      <c r="AK34" s="340"/>
      <c r="AL34" s="653"/>
      <c r="AM34" s="666"/>
      <c r="AN34" s="653"/>
      <c r="AO34" s="653"/>
      <c r="AP34" s="653"/>
      <c r="AQ34" s="653"/>
      <c r="AR34" s="653"/>
      <c r="AS34" s="653"/>
      <c r="AT34" s="653"/>
      <c r="AU34" s="653"/>
      <c r="AV34" s="653"/>
      <c r="AW34" s="653"/>
      <c r="AX34" s="653"/>
      <c r="AY34" s="653"/>
      <c r="AZ34" s="653"/>
      <c r="BA34" s="653"/>
      <c r="BB34" s="653"/>
      <c r="BC34" s="653"/>
      <c r="BD34" s="653"/>
      <c r="BE34" s="653"/>
      <c r="BF34" s="653"/>
      <c r="BG34" s="653"/>
      <c r="BH34" s="653"/>
      <c r="BI34" s="653"/>
      <c r="BJ34" s="653"/>
      <c r="BK34" s="653"/>
      <c r="BL34" s="653"/>
      <c r="BM34" s="653"/>
      <c r="BN34" s="653"/>
      <c r="BO34" s="653"/>
      <c r="BP34" s="667"/>
      <c r="BQ34" s="653"/>
    </row>
    <row r="35" spans="2:69" s="255" customFormat="1" ht="15" customHeight="1">
      <c r="B35" s="1253"/>
      <c r="C35" s="338" t="s">
        <v>527</v>
      </c>
      <c r="D35" s="339"/>
      <c r="E35" s="669"/>
      <c r="F35" s="668"/>
      <c r="G35" s="669"/>
      <c r="H35" s="669"/>
      <c r="I35" s="891"/>
      <c r="J35" s="891"/>
      <c r="K35" s="891"/>
      <c r="L35" s="669"/>
      <c r="M35" s="669"/>
      <c r="N35" s="669"/>
      <c r="O35" s="669"/>
      <c r="P35" s="669"/>
      <c r="Q35" s="669"/>
      <c r="R35" s="669"/>
      <c r="S35" s="669"/>
      <c r="T35" s="669"/>
      <c r="U35" s="669"/>
      <c r="V35" s="669"/>
      <c r="W35" s="669"/>
      <c r="X35" s="669"/>
      <c r="Y35" s="669"/>
      <c r="Z35" s="669"/>
      <c r="AA35" s="669"/>
      <c r="AB35" s="669"/>
      <c r="AC35" s="669"/>
      <c r="AD35" s="669"/>
      <c r="AE35" s="669"/>
      <c r="AF35" s="669"/>
      <c r="AG35" s="669"/>
      <c r="AH35" s="670"/>
      <c r="AI35" s="670"/>
      <c r="AJ35" s="669"/>
      <c r="AK35" s="340"/>
      <c r="AL35" s="669"/>
      <c r="AM35" s="668"/>
      <c r="AN35" s="669"/>
      <c r="AO35" s="669"/>
      <c r="AP35" s="669"/>
      <c r="AQ35" s="669"/>
      <c r="AR35" s="669"/>
      <c r="AS35" s="669"/>
      <c r="AT35" s="669"/>
      <c r="AU35" s="669"/>
      <c r="AV35" s="669"/>
      <c r="AW35" s="669"/>
      <c r="AX35" s="669"/>
      <c r="AY35" s="669"/>
      <c r="AZ35" s="669"/>
      <c r="BA35" s="669"/>
      <c r="BB35" s="669"/>
      <c r="BC35" s="669"/>
      <c r="BD35" s="669"/>
      <c r="BE35" s="669"/>
      <c r="BF35" s="669"/>
      <c r="BG35" s="669"/>
      <c r="BH35" s="669"/>
      <c r="BI35" s="669"/>
      <c r="BJ35" s="669"/>
      <c r="BK35" s="669"/>
      <c r="BL35" s="669"/>
      <c r="BM35" s="669"/>
      <c r="BN35" s="669"/>
      <c r="BO35" s="670"/>
      <c r="BP35" s="670"/>
      <c r="BQ35" s="669"/>
    </row>
    <row r="36" spans="2:69" s="255" customFormat="1" ht="15" customHeight="1">
      <c r="B36" s="1251" t="s">
        <v>12</v>
      </c>
      <c r="C36" s="262" t="s">
        <v>528</v>
      </c>
      <c r="D36" s="339"/>
      <c r="E36" s="283">
        <v>9.9593506065159196E-2</v>
      </c>
      <c r="F36" s="341">
        <v>786250000</v>
      </c>
      <c r="G36" s="283"/>
      <c r="H36" s="283"/>
      <c r="I36" s="892"/>
      <c r="J36" s="892"/>
      <c r="K36" s="892"/>
      <c r="L36" s="283"/>
      <c r="M36" s="283"/>
      <c r="N36" s="283">
        <v>0.35785055643879199</v>
      </c>
      <c r="O36" s="283">
        <v>0.35785055643879099</v>
      </c>
      <c r="P36" s="283"/>
      <c r="Q36" s="283">
        <v>-0.24344674085850601</v>
      </c>
      <c r="R36" s="283"/>
      <c r="S36" s="283"/>
      <c r="T36" s="283"/>
      <c r="U36" s="283"/>
      <c r="V36" s="283"/>
      <c r="W36" s="283">
        <v>1.49443561208267E-2</v>
      </c>
      <c r="X36" s="283">
        <v>0.12936089030206699</v>
      </c>
      <c r="Y36" s="283"/>
      <c r="Z36" s="283"/>
      <c r="AA36" s="283"/>
      <c r="AB36" s="283"/>
      <c r="AC36" s="283"/>
      <c r="AD36" s="283"/>
      <c r="AE36" s="283"/>
      <c r="AF36" s="283"/>
      <c r="AG36" s="283"/>
      <c r="AH36" s="283"/>
      <c r="AI36" s="297"/>
      <c r="AJ36" s="283"/>
      <c r="AK36" s="340"/>
      <c r="AL36" s="331"/>
      <c r="AM36" s="470"/>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6"/>
      <c r="BK36" s="346"/>
      <c r="BL36" s="346"/>
      <c r="BM36" s="346"/>
      <c r="BN36" s="346"/>
      <c r="BO36" s="346"/>
      <c r="BP36" s="347"/>
      <c r="BQ36" s="346"/>
    </row>
    <row r="37" spans="2:69" s="255" customFormat="1" ht="15" customHeight="1">
      <c r="B37" s="1252" t="s">
        <v>12</v>
      </c>
      <c r="C37" s="262" t="s">
        <v>529</v>
      </c>
      <c r="D37" s="339"/>
      <c r="E37" s="283">
        <v>9.6451203869974703E-2</v>
      </c>
      <c r="F37" s="341">
        <v>2071260000</v>
      </c>
      <c r="G37" s="283"/>
      <c r="H37" s="283"/>
      <c r="I37" s="892"/>
      <c r="J37" s="892"/>
      <c r="K37" s="892"/>
      <c r="L37" s="283"/>
      <c r="M37" s="283"/>
      <c r="N37" s="283">
        <v>0.16234079738902901</v>
      </c>
      <c r="O37" s="283">
        <v>0.16234079738902901</v>
      </c>
      <c r="P37" s="283"/>
      <c r="Q37" s="283">
        <v>-0.143883433272501</v>
      </c>
      <c r="R37" s="283"/>
      <c r="S37" s="283"/>
      <c r="T37" s="283"/>
      <c r="U37" s="283"/>
      <c r="V37" s="283"/>
      <c r="W37" s="283">
        <v>1.33348782866468E-2</v>
      </c>
      <c r="X37" s="283">
        <v>3.1787414424070203E-2</v>
      </c>
      <c r="Y37" s="283"/>
      <c r="Z37" s="283"/>
      <c r="AA37" s="283"/>
      <c r="AB37" s="283"/>
      <c r="AC37" s="283"/>
      <c r="AD37" s="283"/>
      <c r="AE37" s="283"/>
      <c r="AF37" s="283"/>
      <c r="AG37" s="283"/>
      <c r="AH37" s="283"/>
      <c r="AI37" s="297"/>
      <c r="AJ37" s="283"/>
      <c r="AK37" s="340"/>
      <c r="AL37" s="331"/>
      <c r="AM37" s="470"/>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7"/>
      <c r="BQ37" s="346"/>
    </row>
    <row r="38" spans="2:69" s="255" customFormat="1" ht="15" customHeight="1">
      <c r="B38" s="1252" t="s">
        <v>12</v>
      </c>
      <c r="C38" s="262" t="s">
        <v>530</v>
      </c>
      <c r="D38" s="339"/>
      <c r="E38" s="283">
        <v>0.12883585590207799</v>
      </c>
      <c r="F38" s="341">
        <v>4902200000</v>
      </c>
      <c r="G38" s="283"/>
      <c r="H38" s="283"/>
      <c r="I38" s="892"/>
      <c r="J38" s="892"/>
      <c r="K38" s="892"/>
      <c r="L38" s="283"/>
      <c r="M38" s="283"/>
      <c r="N38" s="283">
        <v>6.3969238301170905E-2</v>
      </c>
      <c r="O38" s="283">
        <v>6.3969238301171003E-2</v>
      </c>
      <c r="P38" s="283"/>
      <c r="Q38" s="283">
        <v>-0.11234139773979</v>
      </c>
      <c r="R38" s="283"/>
      <c r="S38" s="283"/>
      <c r="T38" s="283"/>
      <c r="U38" s="283"/>
      <c r="V38" s="283"/>
      <c r="W38" s="283">
        <v>1.18885398392558E-2</v>
      </c>
      <c r="X38" s="283">
        <v>-3.64856594998164E-2</v>
      </c>
      <c r="Y38" s="283"/>
      <c r="Z38" s="283"/>
      <c r="AA38" s="283"/>
      <c r="AB38" s="283"/>
      <c r="AC38" s="283"/>
      <c r="AD38" s="283"/>
      <c r="AE38" s="283"/>
      <c r="AF38" s="283"/>
      <c r="AG38" s="283"/>
      <c r="AH38" s="283"/>
      <c r="AI38" s="297"/>
      <c r="AJ38" s="283"/>
      <c r="AK38" s="340"/>
      <c r="AL38" s="331"/>
      <c r="AM38" s="470"/>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c r="BP38" s="347"/>
      <c r="BQ38" s="346"/>
    </row>
    <row r="39" spans="2:69" s="255" customFormat="1" ht="15" customHeight="1">
      <c r="B39" s="1252" t="s">
        <v>12</v>
      </c>
      <c r="C39" s="262" t="s">
        <v>531</v>
      </c>
      <c r="D39" s="339"/>
      <c r="E39" s="283">
        <v>0.394578028609472</v>
      </c>
      <c r="F39" s="341">
        <v>30580680000</v>
      </c>
      <c r="G39" s="283"/>
      <c r="H39" s="283"/>
      <c r="I39" s="892"/>
      <c r="J39" s="892"/>
      <c r="K39" s="892"/>
      <c r="L39" s="283"/>
      <c r="M39" s="283"/>
      <c r="N39" s="283">
        <v>2.7641635176196201E-2</v>
      </c>
      <c r="O39" s="283">
        <v>2.7641308172349398E-2</v>
      </c>
      <c r="P39" s="283"/>
      <c r="Q39" s="283">
        <v>-8.8290057644238099E-2</v>
      </c>
      <c r="R39" s="283"/>
      <c r="S39" s="283"/>
      <c r="T39" s="283"/>
      <c r="U39" s="283"/>
      <c r="V39" s="283"/>
      <c r="W39" s="283">
        <v>8.6757390613943202E-3</v>
      </c>
      <c r="X39" s="283">
        <v>-5.19730104104945E-2</v>
      </c>
      <c r="Y39" s="283"/>
      <c r="Z39" s="283"/>
      <c r="AA39" s="283"/>
      <c r="AB39" s="283"/>
      <c r="AC39" s="283"/>
      <c r="AD39" s="283"/>
      <c r="AE39" s="283"/>
      <c r="AF39" s="283"/>
      <c r="AG39" s="283"/>
      <c r="AH39" s="283"/>
      <c r="AI39" s="297"/>
      <c r="AJ39" s="283"/>
      <c r="AK39" s="340"/>
      <c r="AL39" s="331"/>
      <c r="AM39" s="470"/>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7"/>
      <c r="BQ39" s="346"/>
    </row>
    <row r="40" spans="2:69" s="255" customFormat="1" ht="15" customHeight="1">
      <c r="B40" s="1252" t="s">
        <v>12</v>
      </c>
      <c r="C40" s="262" t="s">
        <v>532</v>
      </c>
      <c r="D40" s="339"/>
      <c r="E40" s="283">
        <v>0.27039229914122698</v>
      </c>
      <c r="F40" s="341">
        <v>56606050000</v>
      </c>
      <c r="G40" s="283"/>
      <c r="H40" s="283"/>
      <c r="I40" s="892"/>
      <c r="J40" s="892"/>
      <c r="K40" s="892"/>
      <c r="L40" s="283"/>
      <c r="M40" s="283"/>
      <c r="N40" s="283">
        <v>1.14145042800195E-2</v>
      </c>
      <c r="O40" s="283">
        <v>1.14145042800196E-2</v>
      </c>
      <c r="P40" s="283"/>
      <c r="Q40" s="283">
        <v>-7.1555072293509298E-2</v>
      </c>
      <c r="R40" s="283"/>
      <c r="S40" s="283"/>
      <c r="T40" s="283"/>
      <c r="U40" s="283"/>
      <c r="V40" s="283"/>
      <c r="W40" s="283">
        <v>6.4781061388314498E-3</v>
      </c>
      <c r="X40" s="283">
        <v>-5.3662285215096299E-2</v>
      </c>
      <c r="Y40" s="283"/>
      <c r="Z40" s="283"/>
      <c r="AA40" s="283"/>
      <c r="AB40" s="283"/>
      <c r="AC40" s="283"/>
      <c r="AD40" s="283"/>
      <c r="AE40" s="283"/>
      <c r="AF40" s="283"/>
      <c r="AG40" s="283"/>
      <c r="AH40" s="283"/>
      <c r="AI40" s="297"/>
      <c r="AJ40" s="283"/>
      <c r="AK40" s="340"/>
      <c r="AL40" s="331"/>
      <c r="AM40" s="470"/>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c r="BP40" s="347"/>
      <c r="BQ40" s="346"/>
    </row>
    <row r="41" spans="2:69" s="255" customFormat="1" ht="15" customHeight="1">
      <c r="B41" s="1252" t="s">
        <v>12</v>
      </c>
      <c r="C41" s="262" t="s">
        <v>533</v>
      </c>
      <c r="D41" s="339"/>
      <c r="E41" s="283">
        <v>1.01491064120888E-2</v>
      </c>
      <c r="F41" s="341">
        <v>10903920000</v>
      </c>
      <c r="G41" s="283"/>
      <c r="H41" s="283"/>
      <c r="I41" s="892"/>
      <c r="J41" s="892"/>
      <c r="K41" s="892"/>
      <c r="L41" s="283"/>
      <c r="M41" s="283"/>
      <c r="N41" s="283">
        <v>2.5110235585000598E-3</v>
      </c>
      <c r="O41" s="283">
        <v>2.5119406598728099E-3</v>
      </c>
      <c r="P41" s="283"/>
      <c r="Q41" s="283">
        <v>-3.5215775610972902E-2</v>
      </c>
      <c r="R41" s="283"/>
      <c r="S41" s="283"/>
      <c r="T41" s="283"/>
      <c r="U41" s="283"/>
      <c r="V41" s="283"/>
      <c r="W41" s="283">
        <v>3.4932391286803298E-3</v>
      </c>
      <c r="X41" s="283">
        <v>-2.9211512923792499E-2</v>
      </c>
      <c r="Y41" s="283"/>
      <c r="Z41" s="283"/>
      <c r="AA41" s="283"/>
      <c r="AB41" s="283"/>
      <c r="AC41" s="283"/>
      <c r="AD41" s="283"/>
      <c r="AE41" s="283"/>
      <c r="AF41" s="283"/>
      <c r="AG41" s="283"/>
      <c r="AH41" s="283"/>
      <c r="AI41" s="297"/>
      <c r="AJ41" s="283"/>
      <c r="AK41" s="340"/>
      <c r="AL41" s="346"/>
      <c r="AM41" s="470"/>
      <c r="AN41" s="346"/>
      <c r="AO41" s="346"/>
      <c r="AP41" s="346"/>
      <c r="AQ41" s="346"/>
      <c r="AR41" s="346"/>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c r="BP41" s="347"/>
      <c r="BQ41" s="346"/>
    </row>
    <row r="42" spans="2:69" s="255" customFormat="1" ht="15" customHeight="1">
      <c r="B42" s="1253" t="s">
        <v>12</v>
      </c>
      <c r="C42" s="338" t="s">
        <v>527</v>
      </c>
      <c r="D42" s="339"/>
      <c r="E42" s="343">
        <v>1</v>
      </c>
      <c r="F42" s="342">
        <v>105850360000</v>
      </c>
      <c r="G42" s="343"/>
      <c r="H42" s="343"/>
      <c r="I42" s="708"/>
      <c r="J42" s="708"/>
      <c r="K42" s="708"/>
      <c r="L42" s="343"/>
      <c r="M42" s="343"/>
      <c r="N42" s="343">
        <v>2.31459770188783E-2</v>
      </c>
      <c r="O42" s="343">
        <v>2.31459770188784E-2</v>
      </c>
      <c r="P42" s="343"/>
      <c r="Q42" s="343">
        <v>-7.7227512499721304E-2</v>
      </c>
      <c r="R42" s="343"/>
      <c r="S42" s="343"/>
      <c r="T42" s="343"/>
      <c r="U42" s="343"/>
      <c r="V42" s="343"/>
      <c r="W42" s="343">
        <v>7.2531638059615501E-3</v>
      </c>
      <c r="X42" s="343">
        <v>-4.6828466147871402E-2</v>
      </c>
      <c r="Y42" s="343"/>
      <c r="Z42" s="343"/>
      <c r="AA42" s="343"/>
      <c r="AB42" s="343"/>
      <c r="AC42" s="343"/>
      <c r="AD42" s="343"/>
      <c r="AE42" s="343"/>
      <c r="AF42" s="343"/>
      <c r="AG42" s="343"/>
      <c r="AH42" s="285"/>
      <c r="AI42" s="285"/>
      <c r="AJ42" s="343"/>
      <c r="AK42" s="340"/>
      <c r="AL42" s="345"/>
      <c r="AM42" s="469"/>
      <c r="AN42" s="345"/>
      <c r="AO42" s="345"/>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5"/>
      <c r="BN42" s="345"/>
      <c r="BO42" s="348"/>
      <c r="BP42" s="348"/>
      <c r="BQ42" s="345"/>
    </row>
    <row r="43" spans="2:69" s="255" customFormat="1" ht="15" customHeight="1">
      <c r="B43" s="1260" t="s">
        <v>688</v>
      </c>
      <c r="C43" s="262" t="s">
        <v>528</v>
      </c>
      <c r="D43" s="339"/>
      <c r="E43" s="283">
        <v>6.5500436851666996E-2</v>
      </c>
      <c r="F43" s="341">
        <v>6380708060.5951204</v>
      </c>
      <c r="G43" s="283">
        <v>3.64017004792924E-2</v>
      </c>
      <c r="H43" s="283">
        <v>-1.09090318779827E-2</v>
      </c>
      <c r="I43" s="892">
        <v>-4.9271374554663997E-3</v>
      </c>
      <c r="J43" s="892">
        <v>-5.7573740567386511E-3</v>
      </c>
      <c r="K43" s="892">
        <v>-1.068451151220505E-2</v>
      </c>
      <c r="L43" s="283">
        <v>0.27024204373182409</v>
      </c>
      <c r="M43" s="283">
        <v>0.18811718086376911</v>
      </c>
      <c r="N43" s="283">
        <v>0.95703143697270099</v>
      </c>
      <c r="O43" s="283">
        <v>0.94612240509471801</v>
      </c>
      <c r="P43" s="283">
        <v>-0.2189923953923239</v>
      </c>
      <c r="Q43" s="283">
        <v>-0.26978754179802</v>
      </c>
      <c r="R43" s="283"/>
      <c r="S43" s="283">
        <v>2.1673743886230112E-2</v>
      </c>
      <c r="T43" s="283"/>
      <c r="U43" s="283"/>
      <c r="V43" s="283"/>
      <c r="W43" s="283">
        <v>2.1673743886230199E-2</v>
      </c>
      <c r="X43" s="283">
        <v>0.69800860718292901</v>
      </c>
      <c r="Y43" s="283">
        <v>6.8060460758846128E-2</v>
      </c>
      <c r="Z43" s="283">
        <v>0.74662346638419752</v>
      </c>
      <c r="AA43" s="283">
        <v>5.2696645734408736E-2</v>
      </c>
      <c r="AB43" s="283"/>
      <c r="AC43" s="283"/>
      <c r="AD43" s="283">
        <v>0</v>
      </c>
      <c r="AE43" s="283">
        <v>1.5619450895072792E-2</v>
      </c>
      <c r="AF43" s="283">
        <v>0.94432867620686101</v>
      </c>
      <c r="AG43" s="283">
        <v>0.92130930750314299</v>
      </c>
      <c r="AH43" s="283"/>
      <c r="AI43" s="297"/>
      <c r="AJ43" s="283">
        <v>2.56364659089293</v>
      </c>
      <c r="AK43" s="340"/>
      <c r="AL43" s="331">
        <v>0.104924520842981</v>
      </c>
      <c r="AM43" s="470">
        <v>9194865484.9790401</v>
      </c>
      <c r="AN43" s="346">
        <v>-0.37932317855054698</v>
      </c>
      <c r="AO43" s="346">
        <v>-3.6495559750494601E-3</v>
      </c>
      <c r="AP43" s="346">
        <v>-4.5472492995659499E-3</v>
      </c>
      <c r="AQ43" s="346">
        <v>-8.19680527461541E-3</v>
      </c>
      <c r="AR43" s="346">
        <v>3.2506984998947801</v>
      </c>
      <c r="AS43" s="346">
        <v>0.22355423376996897</v>
      </c>
      <c r="AT43" s="346">
        <v>0.20592911822202778</v>
      </c>
      <c r="AU43" s="346">
        <v>4.5888874915345399</v>
      </c>
      <c r="AV43" s="346">
        <v>4.2059147570089399</v>
      </c>
      <c r="AW43" s="346">
        <v>-0.6349618222313359</v>
      </c>
      <c r="AX43" s="346">
        <v>-0.76636198344955098</v>
      </c>
      <c r="AY43" s="346"/>
      <c r="AZ43" s="346">
        <v>2.5702347562256218E-2</v>
      </c>
      <c r="BA43" s="346"/>
      <c r="BB43" s="346"/>
      <c r="BC43" s="346"/>
      <c r="BD43" s="346">
        <v>2.57023475622562E-2</v>
      </c>
      <c r="BE43" s="346">
        <v>3.4652551211216398</v>
      </c>
      <c r="BF43" s="346">
        <v>5.3893178057810659E-2</v>
      </c>
      <c r="BG43" s="346">
        <v>0.6815395480718045</v>
      </c>
      <c r="BH43" s="346">
        <v>5.5751388402077239E-2</v>
      </c>
      <c r="BI43" s="346"/>
      <c r="BJ43" s="346"/>
      <c r="BK43" s="346">
        <v>0</v>
      </c>
      <c r="BL43" s="346">
        <v>3.7355452207781442E-2</v>
      </c>
      <c r="BM43" s="346">
        <v>0.87964802480236504</v>
      </c>
      <c r="BN43" s="346">
        <v>1.0508480915651</v>
      </c>
      <c r="BO43" s="346"/>
      <c r="BP43" s="347"/>
      <c r="BQ43" s="346">
        <v>5.3957512374891099</v>
      </c>
    </row>
    <row r="44" spans="2:69" s="255" customFormat="1" ht="15" customHeight="1">
      <c r="B44" s="1254"/>
      <c r="C44" s="262" t="s">
        <v>529</v>
      </c>
      <c r="D44" s="339"/>
      <c r="E44" s="283">
        <v>0.106224910523429</v>
      </c>
      <c r="F44" s="341">
        <v>26191532221.5788</v>
      </c>
      <c r="G44" s="283">
        <v>8.3995669435907999E-2</v>
      </c>
      <c r="H44" s="283">
        <v>-2.3178478357206E-2</v>
      </c>
      <c r="I44" s="892">
        <v>-1.2005132097132E-2</v>
      </c>
      <c r="J44" s="892">
        <v>-1.5592290400180096E-2</v>
      </c>
      <c r="K44" s="892">
        <v>-2.7597422497312098E-2</v>
      </c>
      <c r="L44" s="283">
        <v>8.4052433936006185E-2</v>
      </c>
      <c r="M44" s="283">
        <v>3.7933739447913208E-2</v>
      </c>
      <c r="N44" s="283">
        <v>0.300688404057183</v>
      </c>
      <c r="O44" s="283">
        <v>0.27750992569997601</v>
      </c>
      <c r="P44" s="283">
        <v>-0.14415906608700016</v>
      </c>
      <c r="Q44" s="283">
        <v>-0.17962136380924201</v>
      </c>
      <c r="R44" s="283"/>
      <c r="S44" s="283">
        <v>8.6583122137123027E-3</v>
      </c>
      <c r="T44" s="283"/>
      <c r="U44" s="283"/>
      <c r="V44" s="283"/>
      <c r="W44" s="283">
        <v>8.6583122137122905E-3</v>
      </c>
      <c r="X44" s="283">
        <v>0.10654687410444701</v>
      </c>
      <c r="Y44" s="283">
        <v>2.0256927600208623E-2</v>
      </c>
      <c r="Z44" s="283">
        <v>0.26581485834602564</v>
      </c>
      <c r="AA44" s="283">
        <v>2.6425977560968799E-2</v>
      </c>
      <c r="AB44" s="283"/>
      <c r="AC44" s="283"/>
      <c r="AD44" s="283">
        <v>4.220036015331286E-4</v>
      </c>
      <c r="AE44" s="283">
        <v>1.5694257622947249E-2</v>
      </c>
      <c r="AF44" s="283">
        <v>0.34948071386186502</v>
      </c>
      <c r="AG44" s="283">
        <v>0.375182048543446</v>
      </c>
      <c r="AH44" s="283"/>
      <c r="AI44" s="297"/>
      <c r="AJ44" s="283">
        <v>0.83120963650975699</v>
      </c>
      <c r="AK44" s="340"/>
      <c r="AL44" s="331">
        <v>0.12502254568502399</v>
      </c>
      <c r="AM44" s="470">
        <v>30666011139.244801</v>
      </c>
      <c r="AN44" s="346">
        <v>-4.0408782707019399E-2</v>
      </c>
      <c r="AO44" s="346">
        <v>-9.3490922478730205E-3</v>
      </c>
      <c r="AP44" s="346">
        <v>-1.2822833078667304E-2</v>
      </c>
      <c r="AQ44" s="346">
        <v>-8.19680527461541E-3</v>
      </c>
      <c r="AR44" s="346">
        <v>0.70526428048919099</v>
      </c>
      <c r="AS44" s="346">
        <v>6.9014973962861353E-2</v>
      </c>
      <c r="AT44" s="346">
        <v>3.7813011890024804E-2</v>
      </c>
      <c r="AU44" s="346">
        <v>1.0104688926235099</v>
      </c>
      <c r="AV44" s="346">
        <v>0.960711017668614</v>
      </c>
      <c r="AW44" s="346">
        <v>-0.22372988486283898</v>
      </c>
      <c r="AX44" s="346">
        <v>-0.27599644585073702</v>
      </c>
      <c r="AY44" s="346"/>
      <c r="AZ44" s="346">
        <v>8.7498632094591376E-3</v>
      </c>
      <c r="BA44" s="346"/>
      <c r="BB44" s="346"/>
      <c r="BC44" s="346"/>
      <c r="BD44" s="346">
        <v>8.7498632094591394E-3</v>
      </c>
      <c r="BE44" s="346">
        <v>0.69346443502733601</v>
      </c>
      <c r="BF44" s="346">
        <v>1.7153420932199522E-2</v>
      </c>
      <c r="BG44" s="346">
        <v>0.22093772102436274</v>
      </c>
      <c r="BH44" s="346">
        <v>2.5624388722424635E-2</v>
      </c>
      <c r="BI44" s="346"/>
      <c r="BJ44" s="346"/>
      <c r="BK44" s="346">
        <v>9.2233064082798677E-4</v>
      </c>
      <c r="BL44" s="346">
        <v>1.9145980526298768E-2</v>
      </c>
      <c r="BM44" s="346">
        <v>0.30150089120031698</v>
      </c>
      <c r="BN44" s="346">
        <v>0.38158142564530101</v>
      </c>
      <c r="BO44" s="346"/>
      <c r="BP44" s="347"/>
      <c r="BQ44" s="346">
        <v>1.3765467518729499</v>
      </c>
    </row>
    <row r="45" spans="2:69" s="255" customFormat="1" ht="15" customHeight="1">
      <c r="B45" s="1254"/>
      <c r="C45" s="262" t="s">
        <v>530</v>
      </c>
      <c r="D45" s="339"/>
      <c r="E45" s="283">
        <v>0.123156330160425</v>
      </c>
      <c r="F45" s="341">
        <v>52219461078.212402</v>
      </c>
      <c r="G45" s="283">
        <v>0.114502345443773</v>
      </c>
      <c r="H45" s="283">
        <v>-3.4045889144007503E-2</v>
      </c>
      <c r="I45" s="892">
        <v>-1.79433793422424E-2</v>
      </c>
      <c r="J45" s="892">
        <v>-2.3543040003956649E-2</v>
      </c>
      <c r="K45" s="892">
        <v>-4.1486419346199052E-2</v>
      </c>
      <c r="L45" s="283">
        <v>3.1817879860657955E-2</v>
      </c>
      <c r="M45" s="283">
        <v>2.2933033929548839E-2</v>
      </c>
      <c r="N45" s="283">
        <v>0.15496858791068999</v>
      </c>
      <c r="O45" s="283">
        <v>0.120922698766683</v>
      </c>
      <c r="P45" s="283">
        <v>-0.12903056973428817</v>
      </c>
      <c r="Q45" s="283">
        <v>-0.15913964478880099</v>
      </c>
      <c r="R45" s="283"/>
      <c r="S45" s="283">
        <v>4.2583888803703366E-3</v>
      </c>
      <c r="T45" s="283"/>
      <c r="U45" s="283"/>
      <c r="V45" s="283"/>
      <c r="W45" s="283">
        <v>4.2583888803703297E-3</v>
      </c>
      <c r="X45" s="283">
        <v>-3.3958557141747898E-2</v>
      </c>
      <c r="Y45" s="283">
        <v>9.9296064480585335E-3</v>
      </c>
      <c r="Z45" s="283">
        <v>0.13349905566868273</v>
      </c>
      <c r="AA45" s="283">
        <v>1.7491548901044728E-2</v>
      </c>
      <c r="AB45" s="283"/>
      <c r="AC45" s="283"/>
      <c r="AD45" s="283">
        <v>8.8791633954554575E-4</v>
      </c>
      <c r="AE45" s="283">
        <v>9.321198554399843E-3</v>
      </c>
      <c r="AF45" s="283">
        <v>0.181238650212522</v>
      </c>
      <c r="AG45" s="283">
        <v>0.23410766361681701</v>
      </c>
      <c r="AH45" s="283"/>
      <c r="AI45" s="297"/>
      <c r="AJ45" s="283">
        <v>0.38138775668759101</v>
      </c>
      <c r="AK45" s="340"/>
      <c r="AL45" s="331">
        <v>0.12934927107123201</v>
      </c>
      <c r="AM45" s="470">
        <v>54456559130.724403</v>
      </c>
      <c r="AN45" s="346">
        <v>-5.4888637373553199E-2</v>
      </c>
      <c r="AO45" s="346">
        <v>-1.7301375772899599E-2</v>
      </c>
      <c r="AP45" s="346">
        <v>-2.3326568885177972E-2</v>
      </c>
      <c r="AQ45" s="346">
        <v>-8.19680527461541E-3</v>
      </c>
      <c r="AR45" s="346">
        <v>0.459138085968545</v>
      </c>
      <c r="AS45" s="346">
        <v>2.7896238272042045E-2</v>
      </c>
      <c r="AT45" s="346">
        <v>1.5665931715657708E-2</v>
      </c>
      <c r="AU45" s="346">
        <v>0.64355610823843901</v>
      </c>
      <c r="AV45" s="346">
        <v>0.57136609509198499</v>
      </c>
      <c r="AW45" s="346">
        <v>-0.18171433011808652</v>
      </c>
      <c r="AX45" s="346">
        <v>-0.22225471923569701</v>
      </c>
      <c r="AY45" s="346"/>
      <c r="AZ45" s="346">
        <v>4.0820367426654628E-3</v>
      </c>
      <c r="BA45" s="346"/>
      <c r="BB45" s="346"/>
      <c r="BC45" s="346"/>
      <c r="BD45" s="346">
        <v>4.0820367426654498E-3</v>
      </c>
      <c r="BE45" s="346">
        <v>0.35319341259895298</v>
      </c>
      <c r="BF45" s="346">
        <v>9.465421912066764E-3</v>
      </c>
      <c r="BG45" s="346">
        <v>0.11785347395841743</v>
      </c>
      <c r="BH45" s="346">
        <v>1.621721068452436E-2</v>
      </c>
      <c r="BI45" s="346"/>
      <c r="BJ45" s="346"/>
      <c r="BK45" s="346">
        <v>1.6207253378301481E-3</v>
      </c>
      <c r="BL45" s="346">
        <v>1.3807747937071161E-2</v>
      </c>
      <c r="BM45" s="346">
        <v>0.16863356341795699</v>
      </c>
      <c r="BN45" s="346">
        <v>0.23061630220436299</v>
      </c>
      <c r="BO45" s="346"/>
      <c r="BP45" s="347"/>
      <c r="BQ45" s="346">
        <v>0.75244327822127299</v>
      </c>
    </row>
    <row r="46" spans="2:69" s="255" customFormat="1" ht="15" customHeight="1">
      <c r="B46" s="1254"/>
      <c r="C46" s="262" t="s">
        <v>531</v>
      </c>
      <c r="D46" s="339"/>
      <c r="E46" s="283">
        <v>0.33908908961165102</v>
      </c>
      <c r="F46" s="341">
        <v>292577492522.81201</v>
      </c>
      <c r="G46" s="283">
        <v>0.132466187687651</v>
      </c>
      <c r="H46" s="283">
        <v>-4.6718039491086598E-2</v>
      </c>
      <c r="I46" s="892">
        <v>-2.3973251193944198E-2</v>
      </c>
      <c r="J46" s="892">
        <v>-3.2613922190721407E-2</v>
      </c>
      <c r="K46" s="892">
        <v>-5.6587173384665609E-2</v>
      </c>
      <c r="L46" s="283">
        <v>5.0654587476091275E-3</v>
      </c>
      <c r="M46" s="283">
        <v>5.9708633959973632E-3</v>
      </c>
      <c r="N46" s="283">
        <v>8.1818173064271194E-2</v>
      </c>
      <c r="O46" s="283">
        <v>3.5100133573185102E-2</v>
      </c>
      <c r="P46" s="283">
        <v>-0.12399426618741889</v>
      </c>
      <c r="Q46" s="283">
        <v>-0.15122358394435501</v>
      </c>
      <c r="R46" s="283"/>
      <c r="S46" s="283">
        <v>1.4127849361371856E-3</v>
      </c>
      <c r="T46" s="283"/>
      <c r="U46" s="283"/>
      <c r="V46" s="283"/>
      <c r="W46" s="283">
        <v>1.41278493613718E-3</v>
      </c>
      <c r="X46" s="283">
        <v>-0.114710665435033</v>
      </c>
      <c r="Y46" s="283">
        <v>3.1558860876334067E-3</v>
      </c>
      <c r="Z46" s="283">
        <v>4.5018581664371005E-2</v>
      </c>
      <c r="AA46" s="283">
        <v>8.5796974735606862E-3</v>
      </c>
      <c r="AB46" s="283"/>
      <c r="AC46" s="283"/>
      <c r="AD46" s="283">
        <v>1.0194513615910459E-3</v>
      </c>
      <c r="AE46" s="283">
        <v>1.0647003327638885E-2</v>
      </c>
      <c r="AF46" s="283">
        <v>7.2094023102720797E-2</v>
      </c>
      <c r="AG46" s="283">
        <v>0.11729458639661</v>
      </c>
      <c r="AH46" s="283"/>
      <c r="AI46" s="297"/>
      <c r="AJ46" s="283">
        <v>7.4677944064297702E-2</v>
      </c>
      <c r="AK46" s="340"/>
      <c r="AL46" s="331">
        <v>0.32096196342998601</v>
      </c>
      <c r="AM46" s="470">
        <v>274689353476.30899</v>
      </c>
      <c r="AN46" s="346">
        <v>-6.3036372884641007E-2</v>
      </c>
      <c r="AO46" s="346">
        <v>-2.5665976561927199E-2</v>
      </c>
      <c r="AP46" s="346">
        <v>-3.4988893628170606E-2</v>
      </c>
      <c r="AQ46" s="346">
        <v>-8.19680527461541E-3</v>
      </c>
      <c r="AR46" s="346">
        <v>0.23253508083997501</v>
      </c>
      <c r="AS46" s="346">
        <v>5.0745437871174146E-3</v>
      </c>
      <c r="AT46" s="346">
        <v>4.5845047610606647E-3</v>
      </c>
      <c r="AU46" s="346">
        <v>0.32091964520502098</v>
      </c>
      <c r="AV46" s="346">
        <v>0.23221729575845301</v>
      </c>
      <c r="AW46" s="346">
        <v>-0.14834476629170071</v>
      </c>
      <c r="AX46" s="346">
        <v>-0.180067825849823</v>
      </c>
      <c r="AY46" s="346"/>
      <c r="AZ46" s="346">
        <v>1.2184501946791938E-3</v>
      </c>
      <c r="BA46" s="346"/>
      <c r="BB46" s="346"/>
      <c r="BC46" s="346"/>
      <c r="BD46" s="346">
        <v>1.2184501946791899E-3</v>
      </c>
      <c r="BE46" s="346">
        <v>5.3367920103309298E-2</v>
      </c>
      <c r="BF46" s="346">
        <v>3.2581173010666257E-3</v>
      </c>
      <c r="BG46" s="346">
        <v>4.5916431769141654E-2</v>
      </c>
      <c r="BH46" s="346">
        <v>8.5397644610794542E-3</v>
      </c>
      <c r="BI46" s="346"/>
      <c r="BJ46" s="346"/>
      <c r="BK46" s="346">
        <v>9.9067930303847339E-4</v>
      </c>
      <c r="BL46" s="346">
        <v>1.0863188300923339E-2</v>
      </c>
      <c r="BM46" s="346">
        <v>7.3345003161420702E-2</v>
      </c>
      <c r="BN46" s="346">
        <v>0.114084336674148</v>
      </c>
      <c r="BO46" s="346"/>
      <c r="BP46" s="347"/>
      <c r="BQ46" s="346">
        <v>0.24079725993887799</v>
      </c>
    </row>
    <row r="47" spans="2:69" s="255" customFormat="1" ht="15" customHeight="1">
      <c r="B47" s="1254"/>
      <c r="C47" s="262" t="s">
        <v>532</v>
      </c>
      <c r="D47" s="339"/>
      <c r="E47" s="283">
        <v>0.32668997242046399</v>
      </c>
      <c r="F47" s="341">
        <v>834682759525.73901</v>
      </c>
      <c r="G47" s="283">
        <v>0.13505416693122399</v>
      </c>
      <c r="H47" s="283">
        <v>-7.2673288959085203E-2</v>
      </c>
      <c r="I47" s="892">
        <v>-2.99688156268649E-2</v>
      </c>
      <c r="J47" s="892">
        <v>-4.2426521073142487E-2</v>
      </c>
      <c r="K47" s="892">
        <v>-7.239533670000739E-2</v>
      </c>
      <c r="L47" s="283">
        <v>2.470995694073697E-4</v>
      </c>
      <c r="M47" s="283">
        <v>4.4210262019692207E-4</v>
      </c>
      <c r="N47" s="283">
        <v>3.5153909195911402E-2</v>
      </c>
      <c r="O47" s="283">
        <v>-3.7519379763173703E-2</v>
      </c>
      <c r="P47" s="283">
        <v>-0.11970566236348809</v>
      </c>
      <c r="Q47" s="283">
        <v>-0.14356307194434101</v>
      </c>
      <c r="R47" s="283"/>
      <c r="S47" s="283">
        <v>2.6572737823555485E-4</v>
      </c>
      <c r="T47" s="283"/>
      <c r="U47" s="283"/>
      <c r="V47" s="283"/>
      <c r="W47" s="283">
        <v>2.6572737823555502E-4</v>
      </c>
      <c r="X47" s="283">
        <v>-0.180816724329279</v>
      </c>
      <c r="Y47" s="283">
        <v>5.2622851686148797E-4</v>
      </c>
      <c r="Z47" s="283">
        <v>6.4815748323686804E-3</v>
      </c>
      <c r="AA47" s="283">
        <v>1.8166549494038338E-3</v>
      </c>
      <c r="AB47" s="283"/>
      <c r="AC47" s="283"/>
      <c r="AD47" s="283">
        <v>4.4303933953407859E-4</v>
      </c>
      <c r="AE47" s="283">
        <v>8.9190302210526481E-3</v>
      </c>
      <c r="AF47" s="283">
        <v>1.87725720176193E-2</v>
      </c>
      <c r="AG47" s="283">
        <v>2.4176593092009101E-2</v>
      </c>
      <c r="AH47" s="283"/>
      <c r="AI47" s="297"/>
      <c r="AJ47" s="283">
        <v>-0.13786755921965099</v>
      </c>
      <c r="AK47" s="340"/>
      <c r="AL47" s="331">
        <v>0.28606508517836998</v>
      </c>
      <c r="AM47" s="470">
        <v>731646005502.80798</v>
      </c>
      <c r="AN47" s="346">
        <v>-8.3257656114672798E-2</v>
      </c>
      <c r="AO47" s="346">
        <v>-3.3930949311832201E-2</v>
      </c>
      <c r="AP47" s="346">
        <v>-4.8627667554561368E-2</v>
      </c>
      <c r="AQ47" s="346">
        <v>-8.19680527461541E-3</v>
      </c>
      <c r="AR47" s="346">
        <v>9.6443988057665797E-2</v>
      </c>
      <c r="AS47" s="346">
        <v>2.6169158853537564E-4</v>
      </c>
      <c r="AT47" s="346">
        <v>4.6599285107019482E-4</v>
      </c>
      <c r="AU47" s="346">
        <v>0.12842326602263099</v>
      </c>
      <c r="AV47" s="346">
        <v>1.1234660596126E-2</v>
      </c>
      <c r="AW47" s="346">
        <v>-0.12652078701860689</v>
      </c>
      <c r="AX47" s="346">
        <v>-0.15167574734183301</v>
      </c>
      <c r="AY47" s="346"/>
      <c r="AZ47" s="346">
        <v>2.2329729915454438E-4</v>
      </c>
      <c r="BA47" s="346"/>
      <c r="BB47" s="346"/>
      <c r="BC47" s="346"/>
      <c r="BD47" s="346">
        <v>2.2329729915454401E-4</v>
      </c>
      <c r="BE47" s="346">
        <v>-0.140217789446552</v>
      </c>
      <c r="BF47" s="346">
        <v>5.6575959198049261E-4</v>
      </c>
      <c r="BG47" s="346">
        <v>7.1182561510637439E-3</v>
      </c>
      <c r="BH47" s="346">
        <v>1.9727839692652307E-3</v>
      </c>
      <c r="BI47" s="346"/>
      <c r="BJ47" s="346"/>
      <c r="BK47" s="346">
        <v>4.8009929210461897E-4</v>
      </c>
      <c r="BL47" s="346">
        <v>9.5986725119345945E-3</v>
      </c>
      <c r="BM47" s="346">
        <v>2.0354302461427502E-2</v>
      </c>
      <c r="BN47" s="346">
        <v>2.3780071456904899E-2</v>
      </c>
      <c r="BO47" s="346"/>
      <c r="BP47" s="347"/>
      <c r="BQ47" s="346">
        <v>-9.6083415528220098E-2</v>
      </c>
    </row>
    <row r="48" spans="2:69" s="255" customFormat="1" ht="15" customHeight="1">
      <c r="B48" s="1254"/>
      <c r="C48" s="262" t="s">
        <v>533</v>
      </c>
      <c r="D48" s="339"/>
      <c r="E48" s="283">
        <v>3.9339260432364798E-2</v>
      </c>
      <c r="F48" s="341">
        <v>477306397841.83698</v>
      </c>
      <c r="G48" s="283">
        <v>0.149832962218543</v>
      </c>
      <c r="H48" s="283">
        <v>-0.13756412760475401</v>
      </c>
      <c r="I48" s="892">
        <v>-2.7223366675372802E-2</v>
      </c>
      <c r="J48" s="892">
        <v>-4.8573360523909703E-2</v>
      </c>
      <c r="K48" s="892">
        <v>-7.5796727199282501E-2</v>
      </c>
      <c r="L48" s="283">
        <v>7.7283596611340824E-6</v>
      </c>
      <c r="M48" s="283">
        <v>1.6145911896589061E-5</v>
      </c>
      <c r="N48" s="283">
        <v>1.8396110936309398E-2</v>
      </c>
      <c r="O48" s="283">
        <v>-0.119168016668445</v>
      </c>
      <c r="P48" s="283">
        <v>-0.11825696436039541</v>
      </c>
      <c r="Q48" s="283">
        <v>-0.13931276849809701</v>
      </c>
      <c r="R48" s="283"/>
      <c r="S48" s="283">
        <v>3.7752188419808009E-5</v>
      </c>
      <c r="T48" s="283"/>
      <c r="U48" s="283"/>
      <c r="V48" s="283"/>
      <c r="W48" s="283">
        <v>3.7752188419808097E-5</v>
      </c>
      <c r="X48" s="283">
        <v>-0.25844303297812199</v>
      </c>
      <c r="Y48" s="283">
        <v>5.9789657915054855E-6</v>
      </c>
      <c r="Z48" s="283">
        <v>1.3050270688369069E-4</v>
      </c>
      <c r="AA48" s="283">
        <v>5.3737960106385214E-5</v>
      </c>
      <c r="AB48" s="283"/>
      <c r="AC48" s="283"/>
      <c r="AD48" s="283">
        <v>1.9282082054260748E-4</v>
      </c>
      <c r="AE48" s="283">
        <v>3.1076831453243133E-3</v>
      </c>
      <c r="AF48" s="283">
        <v>3.4943227432909698E-3</v>
      </c>
      <c r="AG48" s="283">
        <v>3.30747288338545E-3</v>
      </c>
      <c r="AH48" s="283"/>
      <c r="AI48" s="297"/>
      <c r="AJ48" s="283">
        <v>-0.251641237351446</v>
      </c>
      <c r="AK48" s="340"/>
      <c r="AL48" s="346">
        <v>3.3676613792405899E-2</v>
      </c>
      <c r="AM48" s="470">
        <v>403599060150.495</v>
      </c>
      <c r="AN48" s="346">
        <v>-0.13998043371860699</v>
      </c>
      <c r="AO48" s="346">
        <v>-3.2624445624258099E-2</v>
      </c>
      <c r="AP48" s="346">
        <v>-5.678668205733637E-2</v>
      </c>
      <c r="AQ48" s="346">
        <v>-8.19680527461541E-3</v>
      </c>
      <c r="AR48" s="346">
        <v>5.0677789586326003E-2</v>
      </c>
      <c r="AS48" s="346">
        <v>6.9399254361961302E-6</v>
      </c>
      <c r="AT48" s="346">
        <v>2.1413547455685578E-5</v>
      </c>
      <c r="AU48" s="346">
        <v>6.2454445120188898E-2</v>
      </c>
      <c r="AV48" s="346">
        <v>-0.11015043422267599</v>
      </c>
      <c r="AW48" s="346">
        <v>-0.12051064909535289</v>
      </c>
      <c r="AX48" s="346">
        <v>-0.141863790456175</v>
      </c>
      <c r="AY48" s="346"/>
      <c r="AZ48" s="346">
        <v>3.8624928835698766E-5</v>
      </c>
      <c r="BA48" s="346"/>
      <c r="BB48" s="346"/>
      <c r="BC48" s="346"/>
      <c r="BD48" s="346">
        <v>3.8624928835698901E-5</v>
      </c>
      <c r="BE48" s="346">
        <v>-0.25197559975001499</v>
      </c>
      <c r="BF48" s="346">
        <v>7.0708752981211608E-6</v>
      </c>
      <c r="BG48" s="346">
        <v>1.498255052379896E-4</v>
      </c>
      <c r="BH48" s="346">
        <v>5.7643183917691532E-5</v>
      </c>
      <c r="BI48" s="346"/>
      <c r="BJ48" s="346"/>
      <c r="BK48" s="346">
        <v>1.922322442252852E-4</v>
      </c>
      <c r="BL48" s="346">
        <v>3.3475174388366159E-3</v>
      </c>
      <c r="BM48" s="346">
        <v>3.7578996794948101E-3</v>
      </c>
      <c r="BN48" s="346">
        <v>3.3386833890728198E-3</v>
      </c>
      <c r="BO48" s="346"/>
      <c r="BP48" s="347"/>
      <c r="BQ48" s="346">
        <v>-0.24487901668144799</v>
      </c>
    </row>
    <row r="49" spans="2:69" s="255" customFormat="1" ht="15" customHeight="1">
      <c r="B49" s="1256"/>
      <c r="C49" s="338" t="s">
        <v>527</v>
      </c>
      <c r="D49" s="339"/>
      <c r="E49" s="343">
        <v>1</v>
      </c>
      <c r="F49" s="342">
        <v>1689358351250.77</v>
      </c>
      <c r="G49" s="343">
        <v>0.13698202974988699</v>
      </c>
      <c r="H49" s="343">
        <v>-8.4317558515212596E-2</v>
      </c>
      <c r="I49" s="708">
        <v>-2.7409956880230499E-2</v>
      </c>
      <c r="J49" s="708">
        <v>-4.1325564770778075E-2</v>
      </c>
      <c r="K49" s="708">
        <v>-6.8735521651008574E-2</v>
      </c>
      <c r="L49" s="343">
        <v>4.3089069390805377E-3</v>
      </c>
      <c r="M49" s="343">
        <v>3.2645983385223808E-3</v>
      </c>
      <c r="N49" s="343">
        <v>4.9803230681708201E-2</v>
      </c>
      <c r="O49" s="343">
        <v>-3.4514327833504298E-2</v>
      </c>
      <c r="P49" s="343">
        <v>-0.1210814566305233</v>
      </c>
      <c r="Q49" s="343">
        <v>-0.145206192841424</v>
      </c>
      <c r="R49" s="343"/>
      <c r="S49" s="343">
        <v>7.3436495201001047E-4</v>
      </c>
      <c r="T49" s="343"/>
      <c r="U49" s="343"/>
      <c r="V49" s="343"/>
      <c r="W49" s="343">
        <v>7.3436495201001102E-4</v>
      </c>
      <c r="X49" s="343">
        <v>-0.17898615572291801</v>
      </c>
      <c r="Y49" s="343">
        <v>1.6863097786667129E-3</v>
      </c>
      <c r="Z49" s="343">
        <v>2.2103721093712309E-2</v>
      </c>
      <c r="AA49" s="343">
        <v>3.5480834598742906E-3</v>
      </c>
      <c r="AB49" s="343"/>
      <c r="AC49" s="343"/>
      <c r="AD49" s="343">
        <v>4.8392329902157544E-4</v>
      </c>
      <c r="AE49" s="343">
        <v>7.719155090644407E-3</v>
      </c>
      <c r="AF49" s="343">
        <v>3.73355948368412E-2</v>
      </c>
      <c r="AG49" s="343">
        <v>4.9726805319037601E-2</v>
      </c>
      <c r="AH49" s="285"/>
      <c r="AI49" s="285"/>
      <c r="AJ49" s="343">
        <v>-9.1923755567038995E-2</v>
      </c>
      <c r="AK49" s="340"/>
      <c r="AL49" s="345">
        <v>1</v>
      </c>
      <c r="AM49" s="469">
        <v>1504251854884.5601</v>
      </c>
      <c r="AN49" s="345">
        <v>-9.4693299644082199E-2</v>
      </c>
      <c r="AO49" s="345">
        <v>-3.07829034165257E-2</v>
      </c>
      <c r="AP49" s="345">
        <v>-4.6410903692072458E-2</v>
      </c>
      <c r="AQ49" s="345">
        <v>-8.19680527461541E-3</v>
      </c>
      <c r="AR49" s="345">
        <v>0.153838424847422</v>
      </c>
      <c r="AS49" s="345">
        <v>4.8391417292663018E-3</v>
      </c>
      <c r="AT49" s="345">
        <v>3.6663251893316916E-3</v>
      </c>
      <c r="AU49" s="345">
        <v>0.20977021804961099</v>
      </c>
      <c r="AV49" s="345">
        <v>8.4294014989003199E-2</v>
      </c>
      <c r="AW49" s="345">
        <v>-0.13598119841180484</v>
      </c>
      <c r="AX49" s="345">
        <v>-0.16307461661652001</v>
      </c>
      <c r="AY49" s="345"/>
      <c r="AZ49" s="345">
        <v>8.2473261410017794E-4</v>
      </c>
      <c r="BA49" s="345"/>
      <c r="BB49" s="345"/>
      <c r="BC49" s="345"/>
      <c r="BD49" s="345">
        <v>8.2473261410017805E-4</v>
      </c>
      <c r="BE49" s="345">
        <v>-7.7955869013416806E-2</v>
      </c>
      <c r="BF49" s="345">
        <v>1.8938195077745652E-3</v>
      </c>
      <c r="BG49" s="345">
        <v>2.4823706018462181E-2</v>
      </c>
      <c r="BH49" s="345">
        <v>3.9846947201094603E-3</v>
      </c>
      <c r="BI49" s="345"/>
      <c r="BJ49" s="345"/>
      <c r="BK49" s="345">
        <v>5.4347273291523483E-4</v>
      </c>
      <c r="BL49" s="345">
        <v>8.6690397453296156E-3</v>
      </c>
      <c r="BM49" s="345">
        <v>4.19299459274214E-2</v>
      </c>
      <c r="BN49" s="345">
        <v>5.5845963276664502E-2</v>
      </c>
      <c r="BO49" s="348"/>
      <c r="BP49" s="348"/>
      <c r="BQ49" s="345">
        <v>1.9820040190668999E-2</v>
      </c>
    </row>
    <row r="50" spans="2:69" s="255" customFormat="1" ht="15" customHeight="1">
      <c r="B50" s="1251" t="s">
        <v>714</v>
      </c>
      <c r="C50" s="262" t="s">
        <v>528</v>
      </c>
      <c r="D50" s="339"/>
      <c r="E50" s="653"/>
      <c r="F50" s="666"/>
      <c r="G50" s="653"/>
      <c r="H50" s="653"/>
      <c r="I50" s="707"/>
      <c r="J50" s="707"/>
      <c r="K50" s="707"/>
      <c r="L50" s="653"/>
      <c r="M50" s="653"/>
      <c r="N50" s="653"/>
      <c r="O50" s="653"/>
      <c r="P50" s="653"/>
      <c r="Q50" s="653"/>
      <c r="R50" s="653"/>
      <c r="S50" s="653"/>
      <c r="T50" s="653"/>
      <c r="U50" s="653"/>
      <c r="V50" s="653"/>
      <c r="W50" s="653"/>
      <c r="X50" s="653"/>
      <c r="Y50" s="653"/>
      <c r="Z50" s="653"/>
      <c r="AA50" s="653"/>
      <c r="AB50" s="653"/>
      <c r="AC50" s="653"/>
      <c r="AD50" s="653"/>
      <c r="AE50" s="653"/>
      <c r="AF50" s="653"/>
      <c r="AG50" s="653"/>
      <c r="AH50" s="653"/>
      <c r="AI50" s="667"/>
      <c r="AJ50" s="653"/>
      <c r="AK50" s="340"/>
      <c r="AL50" s="653"/>
      <c r="AM50" s="666"/>
      <c r="AN50" s="653"/>
      <c r="AO50" s="653"/>
      <c r="AP50" s="653"/>
      <c r="AQ50" s="653"/>
      <c r="AR50" s="653"/>
      <c r="AS50" s="653"/>
      <c r="AT50" s="653"/>
      <c r="AU50" s="653"/>
      <c r="AV50" s="653"/>
      <c r="AW50" s="653"/>
      <c r="AX50" s="653"/>
      <c r="AY50" s="653"/>
      <c r="AZ50" s="653"/>
      <c r="BA50" s="653"/>
      <c r="BB50" s="653"/>
      <c r="BC50" s="653"/>
      <c r="BD50" s="653"/>
      <c r="BE50" s="653"/>
      <c r="BF50" s="653"/>
      <c r="BG50" s="653"/>
      <c r="BH50" s="653"/>
      <c r="BI50" s="653"/>
      <c r="BJ50" s="653"/>
      <c r="BK50" s="653"/>
      <c r="BL50" s="653"/>
      <c r="BM50" s="653"/>
      <c r="BN50" s="653"/>
      <c r="BO50" s="653"/>
      <c r="BP50" s="667"/>
      <c r="BQ50" s="653"/>
    </row>
    <row r="51" spans="2:69" s="255" customFormat="1" ht="15" customHeight="1">
      <c r="B51" s="1252"/>
      <c r="C51" s="262" t="s">
        <v>529</v>
      </c>
      <c r="D51" s="339"/>
      <c r="E51" s="653"/>
      <c r="F51" s="666"/>
      <c r="G51" s="653"/>
      <c r="H51" s="653"/>
      <c r="I51" s="707"/>
      <c r="J51" s="707"/>
      <c r="K51" s="707"/>
      <c r="L51" s="653"/>
      <c r="M51" s="653"/>
      <c r="N51" s="653"/>
      <c r="O51" s="653"/>
      <c r="P51" s="653"/>
      <c r="Q51" s="653"/>
      <c r="R51" s="653"/>
      <c r="S51" s="653"/>
      <c r="T51" s="653"/>
      <c r="U51" s="653"/>
      <c r="V51" s="653"/>
      <c r="W51" s="653"/>
      <c r="X51" s="653"/>
      <c r="Y51" s="653"/>
      <c r="Z51" s="653"/>
      <c r="AA51" s="653"/>
      <c r="AB51" s="653"/>
      <c r="AC51" s="653"/>
      <c r="AD51" s="653"/>
      <c r="AE51" s="653"/>
      <c r="AF51" s="653"/>
      <c r="AG51" s="653"/>
      <c r="AH51" s="653"/>
      <c r="AI51" s="667"/>
      <c r="AJ51" s="653"/>
      <c r="AK51" s="340"/>
      <c r="AL51" s="653"/>
      <c r="AM51" s="666"/>
      <c r="AN51" s="653"/>
      <c r="AO51" s="653"/>
      <c r="AP51" s="653"/>
      <c r="AQ51" s="653"/>
      <c r="AR51" s="653"/>
      <c r="AS51" s="653"/>
      <c r="AT51" s="653"/>
      <c r="AU51" s="653"/>
      <c r="AV51" s="653"/>
      <c r="AW51" s="653"/>
      <c r="AX51" s="653"/>
      <c r="AY51" s="653"/>
      <c r="AZ51" s="653"/>
      <c r="BA51" s="653"/>
      <c r="BB51" s="653"/>
      <c r="BC51" s="653"/>
      <c r="BD51" s="653"/>
      <c r="BE51" s="653"/>
      <c r="BF51" s="653"/>
      <c r="BG51" s="653"/>
      <c r="BH51" s="653"/>
      <c r="BI51" s="653"/>
      <c r="BJ51" s="653"/>
      <c r="BK51" s="653"/>
      <c r="BL51" s="653"/>
      <c r="BM51" s="653"/>
      <c r="BN51" s="653"/>
      <c r="BO51" s="653"/>
      <c r="BP51" s="667"/>
      <c r="BQ51" s="653"/>
    </row>
    <row r="52" spans="2:69" s="255" customFormat="1" ht="15" customHeight="1">
      <c r="B52" s="1252"/>
      <c r="C52" s="262" t="s">
        <v>530</v>
      </c>
      <c r="D52" s="339"/>
      <c r="E52" s="653"/>
      <c r="F52" s="666"/>
      <c r="G52" s="653"/>
      <c r="H52" s="653"/>
      <c r="I52" s="707"/>
      <c r="J52" s="707"/>
      <c r="K52" s="707"/>
      <c r="L52" s="653"/>
      <c r="M52" s="653"/>
      <c r="N52" s="653"/>
      <c r="O52" s="653"/>
      <c r="P52" s="653"/>
      <c r="Q52" s="653"/>
      <c r="R52" s="653"/>
      <c r="S52" s="653"/>
      <c r="T52" s="653"/>
      <c r="U52" s="653"/>
      <c r="V52" s="653"/>
      <c r="W52" s="653"/>
      <c r="X52" s="653"/>
      <c r="Y52" s="653"/>
      <c r="Z52" s="653"/>
      <c r="AA52" s="653"/>
      <c r="AB52" s="653"/>
      <c r="AC52" s="653"/>
      <c r="AD52" s="653"/>
      <c r="AE52" s="653"/>
      <c r="AF52" s="653"/>
      <c r="AG52" s="653"/>
      <c r="AH52" s="653"/>
      <c r="AI52" s="667"/>
      <c r="AJ52" s="653"/>
      <c r="AK52" s="340"/>
      <c r="AL52" s="653"/>
      <c r="AM52" s="666"/>
      <c r="AN52" s="653"/>
      <c r="AO52" s="653"/>
      <c r="AP52" s="653"/>
      <c r="AQ52" s="653"/>
      <c r="AR52" s="653"/>
      <c r="AS52" s="653"/>
      <c r="AT52" s="653"/>
      <c r="AU52" s="653"/>
      <c r="AV52" s="653"/>
      <c r="AW52" s="653"/>
      <c r="AX52" s="653"/>
      <c r="AY52" s="653"/>
      <c r="AZ52" s="653"/>
      <c r="BA52" s="653"/>
      <c r="BB52" s="653"/>
      <c r="BC52" s="653"/>
      <c r="BD52" s="653"/>
      <c r="BE52" s="653"/>
      <c r="BF52" s="653"/>
      <c r="BG52" s="653"/>
      <c r="BH52" s="653"/>
      <c r="BI52" s="653"/>
      <c r="BJ52" s="653"/>
      <c r="BK52" s="653"/>
      <c r="BL52" s="653"/>
      <c r="BM52" s="653"/>
      <c r="BN52" s="653"/>
      <c r="BO52" s="653"/>
      <c r="BP52" s="667"/>
      <c r="BQ52" s="653"/>
    </row>
    <row r="53" spans="2:69" s="255" customFormat="1" ht="15" customHeight="1">
      <c r="B53" s="1252"/>
      <c r="C53" s="262" t="s">
        <v>531</v>
      </c>
      <c r="D53" s="339"/>
      <c r="E53" s="653"/>
      <c r="F53" s="666"/>
      <c r="G53" s="653"/>
      <c r="H53" s="653"/>
      <c r="I53" s="707"/>
      <c r="J53" s="707"/>
      <c r="K53" s="707"/>
      <c r="L53" s="653"/>
      <c r="M53" s="653"/>
      <c r="N53" s="653"/>
      <c r="O53" s="653"/>
      <c r="P53" s="653"/>
      <c r="Q53" s="653"/>
      <c r="R53" s="653"/>
      <c r="S53" s="653"/>
      <c r="T53" s="653"/>
      <c r="U53" s="653"/>
      <c r="V53" s="653"/>
      <c r="W53" s="653"/>
      <c r="X53" s="653"/>
      <c r="Y53" s="653"/>
      <c r="Z53" s="653"/>
      <c r="AA53" s="653"/>
      <c r="AB53" s="653"/>
      <c r="AC53" s="653"/>
      <c r="AD53" s="653"/>
      <c r="AE53" s="653"/>
      <c r="AF53" s="653"/>
      <c r="AG53" s="653"/>
      <c r="AH53" s="653"/>
      <c r="AI53" s="667"/>
      <c r="AJ53" s="653"/>
      <c r="AK53" s="340"/>
      <c r="AL53" s="653"/>
      <c r="AM53" s="666"/>
      <c r="AN53" s="653"/>
      <c r="AO53" s="653"/>
      <c r="AP53" s="653"/>
      <c r="AQ53" s="653"/>
      <c r="AR53" s="653"/>
      <c r="AS53" s="653"/>
      <c r="AT53" s="653"/>
      <c r="AU53" s="653"/>
      <c r="AV53" s="653"/>
      <c r="AW53" s="653"/>
      <c r="AX53" s="653"/>
      <c r="AY53" s="653"/>
      <c r="AZ53" s="653"/>
      <c r="BA53" s="653"/>
      <c r="BB53" s="653"/>
      <c r="BC53" s="653"/>
      <c r="BD53" s="653"/>
      <c r="BE53" s="653"/>
      <c r="BF53" s="653"/>
      <c r="BG53" s="653"/>
      <c r="BH53" s="653"/>
      <c r="BI53" s="653"/>
      <c r="BJ53" s="653"/>
      <c r="BK53" s="653"/>
      <c r="BL53" s="653"/>
      <c r="BM53" s="653"/>
      <c r="BN53" s="653"/>
      <c r="BO53" s="653"/>
      <c r="BP53" s="667"/>
      <c r="BQ53" s="653"/>
    </row>
    <row r="54" spans="2:69" s="255" customFormat="1" ht="15" customHeight="1">
      <c r="B54" s="1252"/>
      <c r="C54" s="262" t="s">
        <v>532</v>
      </c>
      <c r="D54" s="339"/>
      <c r="E54" s="653"/>
      <c r="F54" s="666"/>
      <c r="G54" s="653"/>
      <c r="H54" s="653"/>
      <c r="I54" s="707"/>
      <c r="J54" s="707"/>
      <c r="K54" s="707"/>
      <c r="L54" s="653"/>
      <c r="M54" s="653"/>
      <c r="N54" s="653"/>
      <c r="O54" s="653"/>
      <c r="P54" s="653"/>
      <c r="Q54" s="653"/>
      <c r="R54" s="653"/>
      <c r="S54" s="653"/>
      <c r="T54" s="653"/>
      <c r="U54" s="653"/>
      <c r="V54" s="653"/>
      <c r="W54" s="653"/>
      <c r="X54" s="653"/>
      <c r="Y54" s="653"/>
      <c r="Z54" s="653"/>
      <c r="AA54" s="653"/>
      <c r="AB54" s="653"/>
      <c r="AC54" s="653"/>
      <c r="AD54" s="653"/>
      <c r="AE54" s="653"/>
      <c r="AF54" s="653"/>
      <c r="AG54" s="653"/>
      <c r="AH54" s="653"/>
      <c r="AI54" s="667"/>
      <c r="AJ54" s="653"/>
      <c r="AK54" s="340"/>
      <c r="AL54" s="653"/>
      <c r="AM54" s="666"/>
      <c r="AN54" s="653"/>
      <c r="AO54" s="653"/>
      <c r="AP54" s="653"/>
      <c r="AQ54" s="653"/>
      <c r="AR54" s="653"/>
      <c r="AS54" s="653"/>
      <c r="AT54" s="653"/>
      <c r="AU54" s="653"/>
      <c r="AV54" s="653"/>
      <c r="AW54" s="653"/>
      <c r="AX54" s="653"/>
      <c r="AY54" s="653"/>
      <c r="AZ54" s="653"/>
      <c r="BA54" s="653"/>
      <c r="BB54" s="653"/>
      <c r="BC54" s="653"/>
      <c r="BD54" s="653"/>
      <c r="BE54" s="653"/>
      <c r="BF54" s="653"/>
      <c r="BG54" s="653"/>
      <c r="BH54" s="653"/>
      <c r="BI54" s="653"/>
      <c r="BJ54" s="653"/>
      <c r="BK54" s="653"/>
      <c r="BL54" s="653"/>
      <c r="BM54" s="653"/>
      <c r="BN54" s="653"/>
      <c r="BO54" s="653"/>
      <c r="BP54" s="667"/>
      <c r="BQ54" s="653"/>
    </row>
    <row r="55" spans="2:69" s="255" customFormat="1" ht="15" customHeight="1">
      <c r="B55" s="1252"/>
      <c r="C55" s="262" t="s">
        <v>533</v>
      </c>
      <c r="D55" s="339"/>
      <c r="E55" s="653"/>
      <c r="F55" s="666"/>
      <c r="G55" s="653"/>
      <c r="H55" s="653"/>
      <c r="I55" s="707"/>
      <c r="J55" s="707"/>
      <c r="K55" s="707"/>
      <c r="L55" s="653"/>
      <c r="M55" s="653"/>
      <c r="N55" s="653"/>
      <c r="O55" s="653"/>
      <c r="P55" s="653"/>
      <c r="Q55" s="653"/>
      <c r="R55" s="653"/>
      <c r="S55" s="653"/>
      <c r="T55" s="653"/>
      <c r="U55" s="653"/>
      <c r="V55" s="653"/>
      <c r="W55" s="653"/>
      <c r="X55" s="653"/>
      <c r="Y55" s="653"/>
      <c r="Z55" s="653"/>
      <c r="AA55" s="653"/>
      <c r="AB55" s="653"/>
      <c r="AC55" s="653"/>
      <c r="AD55" s="653"/>
      <c r="AE55" s="653"/>
      <c r="AF55" s="653"/>
      <c r="AG55" s="653"/>
      <c r="AH55" s="653"/>
      <c r="AI55" s="667"/>
      <c r="AJ55" s="653"/>
      <c r="AK55" s="340"/>
      <c r="AL55" s="653"/>
      <c r="AM55" s="666"/>
      <c r="AN55" s="653"/>
      <c r="AO55" s="653"/>
      <c r="AP55" s="653"/>
      <c r="AQ55" s="653"/>
      <c r="AR55" s="653"/>
      <c r="AS55" s="653"/>
      <c r="AT55" s="653"/>
      <c r="AU55" s="653"/>
      <c r="AV55" s="653"/>
      <c r="AW55" s="653"/>
      <c r="AX55" s="653"/>
      <c r="AY55" s="653"/>
      <c r="AZ55" s="653"/>
      <c r="BA55" s="653"/>
      <c r="BB55" s="653"/>
      <c r="BC55" s="653"/>
      <c r="BD55" s="653"/>
      <c r="BE55" s="653"/>
      <c r="BF55" s="653"/>
      <c r="BG55" s="653"/>
      <c r="BH55" s="653"/>
      <c r="BI55" s="653"/>
      <c r="BJ55" s="653"/>
      <c r="BK55" s="653"/>
      <c r="BL55" s="653"/>
      <c r="BM55" s="653"/>
      <c r="BN55" s="653"/>
      <c r="BO55" s="653"/>
      <c r="BP55" s="667"/>
      <c r="BQ55" s="653"/>
    </row>
    <row r="56" spans="2:69" s="255" customFormat="1" ht="15" customHeight="1">
      <c r="B56" s="1253"/>
      <c r="C56" s="338" t="s">
        <v>527</v>
      </c>
      <c r="D56" s="339"/>
      <c r="E56" s="669"/>
      <c r="F56" s="668"/>
      <c r="G56" s="669"/>
      <c r="H56" s="669"/>
      <c r="I56" s="891"/>
      <c r="J56" s="891"/>
      <c r="K56" s="891"/>
      <c r="L56" s="669"/>
      <c r="M56" s="669"/>
      <c r="N56" s="669"/>
      <c r="O56" s="669"/>
      <c r="P56" s="669"/>
      <c r="Q56" s="669"/>
      <c r="R56" s="669"/>
      <c r="S56" s="669"/>
      <c r="T56" s="669"/>
      <c r="U56" s="669"/>
      <c r="V56" s="669"/>
      <c r="W56" s="669"/>
      <c r="X56" s="669"/>
      <c r="Y56" s="669"/>
      <c r="Z56" s="669"/>
      <c r="AA56" s="669"/>
      <c r="AB56" s="669"/>
      <c r="AC56" s="669"/>
      <c r="AD56" s="669"/>
      <c r="AE56" s="669"/>
      <c r="AF56" s="669"/>
      <c r="AG56" s="669"/>
      <c r="AH56" s="670"/>
      <c r="AI56" s="670"/>
      <c r="AJ56" s="669"/>
      <c r="AK56" s="340"/>
      <c r="AL56" s="669"/>
      <c r="AM56" s="668"/>
      <c r="AN56" s="669"/>
      <c r="AO56" s="669"/>
      <c r="AP56" s="669"/>
      <c r="AQ56" s="669"/>
      <c r="AR56" s="669"/>
      <c r="AS56" s="669"/>
      <c r="AT56" s="669"/>
      <c r="AU56" s="669"/>
      <c r="AV56" s="669"/>
      <c r="AW56" s="669"/>
      <c r="AX56" s="669"/>
      <c r="AY56" s="669"/>
      <c r="AZ56" s="669"/>
      <c r="BA56" s="669"/>
      <c r="BB56" s="669"/>
      <c r="BC56" s="669"/>
      <c r="BD56" s="669"/>
      <c r="BE56" s="669"/>
      <c r="BF56" s="669"/>
      <c r="BG56" s="669"/>
      <c r="BH56" s="669"/>
      <c r="BI56" s="669"/>
      <c r="BJ56" s="669"/>
      <c r="BK56" s="669"/>
      <c r="BL56" s="669"/>
      <c r="BM56" s="669"/>
      <c r="BN56" s="669"/>
      <c r="BO56" s="670"/>
      <c r="BP56" s="670"/>
      <c r="BQ56" s="669"/>
    </row>
    <row r="57" spans="2:69" s="255" customFormat="1" ht="15" customHeight="1">
      <c r="B57" s="1251" t="s">
        <v>14</v>
      </c>
      <c r="C57" s="262" t="s">
        <v>528</v>
      </c>
      <c r="D57" s="339"/>
      <c r="E57" s="283">
        <v>7.62299087650661E-3</v>
      </c>
      <c r="F57" s="341">
        <v>16947159520.9844</v>
      </c>
      <c r="G57" s="283">
        <v>6.0541118924949198E-4</v>
      </c>
      <c r="H57" s="283">
        <v>0</v>
      </c>
      <c r="I57" s="892"/>
      <c r="J57" s="892"/>
      <c r="K57" s="892">
        <v>-2.12985617165861E-2</v>
      </c>
      <c r="L57" s="837"/>
      <c r="M57" s="837"/>
      <c r="N57" s="283">
        <v>2.1546324796862701</v>
      </c>
      <c r="O57" s="283">
        <v>2.1333339200971899</v>
      </c>
      <c r="P57" s="837"/>
      <c r="Q57" s="283">
        <v>-0.34288073928810298</v>
      </c>
      <c r="R57" s="837"/>
      <c r="S57" s="837"/>
      <c r="T57" s="837"/>
      <c r="U57" s="837"/>
      <c r="V57" s="837"/>
      <c r="W57" s="283">
        <v>0.11718021835094</v>
      </c>
      <c r="X57" s="283">
        <v>1.9076334096232901</v>
      </c>
      <c r="Y57" s="837"/>
      <c r="Z57" s="837"/>
      <c r="AA57" s="837"/>
      <c r="AB57" s="837"/>
      <c r="AC57" s="837"/>
      <c r="AD57" s="837"/>
      <c r="AE57" s="837"/>
      <c r="AF57" s="283">
        <v>2.0463174955111598</v>
      </c>
      <c r="AG57" s="283">
        <v>1.1344530212927</v>
      </c>
      <c r="AH57" s="837"/>
      <c r="AI57" s="297">
        <v>-1.8394516179186401E-2</v>
      </c>
      <c r="AJ57" s="283">
        <v>5.0700094032567398</v>
      </c>
      <c r="AK57" s="340"/>
      <c r="AL57" s="331">
        <v>9.7319117241152307E-3</v>
      </c>
      <c r="AM57" s="470">
        <v>22038866035.617199</v>
      </c>
      <c r="AN57" s="346">
        <v>-1.43534789625187E-4</v>
      </c>
      <c r="AO57" s="346"/>
      <c r="AP57" s="346"/>
      <c r="AQ57" s="346">
        <v>-8.60433939701961E-2</v>
      </c>
      <c r="AR57" s="346">
        <v>1.2208718308225199</v>
      </c>
      <c r="AS57" s="838"/>
      <c r="AT57" s="838"/>
      <c r="AU57" s="346">
        <v>3.1513793587582701</v>
      </c>
      <c r="AV57" s="346">
        <v>3.0651924236616899</v>
      </c>
      <c r="AW57" s="838"/>
      <c r="AX57" s="346">
        <v>-0.46633180084659698</v>
      </c>
      <c r="AY57" s="838"/>
      <c r="AZ57" s="838"/>
      <c r="BA57" s="838"/>
      <c r="BB57" s="838"/>
      <c r="BC57" s="838"/>
      <c r="BD57" s="346">
        <v>0.12057170859395699</v>
      </c>
      <c r="BE57" s="346">
        <v>2.7194323470544099</v>
      </c>
      <c r="BF57" s="838"/>
      <c r="BG57" s="838"/>
      <c r="BH57" s="838"/>
      <c r="BI57" s="838"/>
      <c r="BJ57" s="838"/>
      <c r="BK57" s="838"/>
      <c r="BL57" s="838"/>
      <c r="BM57" s="346">
        <v>1.7901957747420201</v>
      </c>
      <c r="BN57" s="346">
        <v>1.1723383337712101</v>
      </c>
      <c r="BO57" s="838"/>
      <c r="BP57" s="347">
        <v>-1.99903933028132E-2</v>
      </c>
      <c r="BQ57" s="346">
        <v>5.66197604516148</v>
      </c>
    </row>
    <row r="58" spans="2:69" s="255" customFormat="1" ht="15" customHeight="1">
      <c r="B58" s="1257" t="s">
        <v>14</v>
      </c>
      <c r="C58" s="262" t="s">
        <v>529</v>
      </c>
      <c r="D58" s="339"/>
      <c r="E58" s="283">
        <v>2.01463599876659E-2</v>
      </c>
      <c r="F58" s="341">
        <v>124742443343.46899</v>
      </c>
      <c r="G58" s="283">
        <v>2.50658257404172E-2</v>
      </c>
      <c r="H58" s="283">
        <v>0</v>
      </c>
      <c r="I58" s="892"/>
      <c r="J58" s="892"/>
      <c r="K58" s="892">
        <v>-1.37719643863488E-2</v>
      </c>
      <c r="L58" s="283"/>
      <c r="M58" s="283"/>
      <c r="N58" s="283">
        <v>0.75275131268555595</v>
      </c>
      <c r="O58" s="283">
        <v>0.738979345862528</v>
      </c>
      <c r="P58" s="283"/>
      <c r="Q58" s="283">
        <v>-0.17516181240516901</v>
      </c>
      <c r="R58" s="283"/>
      <c r="S58" s="283"/>
      <c r="T58" s="283"/>
      <c r="U58" s="283"/>
      <c r="V58" s="283"/>
      <c r="W58" s="283">
        <v>4.54701771026313E-2</v>
      </c>
      <c r="X58" s="283">
        <v>0.60928771339411902</v>
      </c>
      <c r="Y58" s="283"/>
      <c r="Z58" s="283"/>
      <c r="AA58" s="283"/>
      <c r="AB58" s="283"/>
      <c r="AC58" s="283"/>
      <c r="AD58" s="283"/>
      <c r="AE58" s="283"/>
      <c r="AF58" s="283">
        <v>0.73060483795818298</v>
      </c>
      <c r="AG58" s="283">
        <v>0.42650138192324599</v>
      </c>
      <c r="AH58" s="283"/>
      <c r="AI58" s="297">
        <v>-1.6571612874851999E-2</v>
      </c>
      <c r="AJ58" s="283">
        <v>1.74982231360969</v>
      </c>
      <c r="AK58" s="340"/>
      <c r="AL58" s="331">
        <v>2.45358499448807E-2</v>
      </c>
      <c r="AM58" s="470">
        <v>151115359633.28101</v>
      </c>
      <c r="AN58" s="346">
        <v>-7.6728982993607995E-5</v>
      </c>
      <c r="AO58" s="346"/>
      <c r="AP58" s="346"/>
      <c r="AQ58" s="346">
        <v>-3.4585521768666798E-2</v>
      </c>
      <c r="AR58" s="346">
        <v>0.39570415864256497</v>
      </c>
      <c r="AS58" s="346"/>
      <c r="AT58" s="346"/>
      <c r="AU58" s="346">
        <v>1.1564420889634299</v>
      </c>
      <c r="AV58" s="346">
        <v>1.1217798347579599</v>
      </c>
      <c r="AW58" s="346"/>
      <c r="AX58" s="346">
        <v>-0.21676812574607199</v>
      </c>
      <c r="AY58" s="346"/>
      <c r="AZ58" s="346"/>
      <c r="BA58" s="346"/>
      <c r="BB58" s="346"/>
      <c r="BC58" s="346"/>
      <c r="BD58" s="346">
        <v>4.6316655076329101E-2</v>
      </c>
      <c r="BE58" s="346">
        <v>0.95132836671989296</v>
      </c>
      <c r="BF58" s="346"/>
      <c r="BG58" s="346"/>
      <c r="BH58" s="346"/>
      <c r="BI58" s="346"/>
      <c r="BJ58" s="346"/>
      <c r="BK58" s="346"/>
      <c r="BL58" s="346"/>
      <c r="BM58" s="346">
        <v>0.68165110822886199</v>
      </c>
      <c r="BN58" s="346">
        <v>0.47761360611367398</v>
      </c>
      <c r="BO58" s="346"/>
      <c r="BP58" s="347">
        <v>-2.01135840050688E-2</v>
      </c>
      <c r="BQ58" s="346">
        <v>2.0904794944890899</v>
      </c>
    </row>
    <row r="59" spans="2:69" s="255" customFormat="1" ht="15" customHeight="1">
      <c r="B59" s="1257" t="s">
        <v>14</v>
      </c>
      <c r="C59" s="262" t="s">
        <v>530</v>
      </c>
      <c r="D59" s="339"/>
      <c r="E59" s="283">
        <v>4.68570200691125E-2</v>
      </c>
      <c r="F59" s="341">
        <v>490870860273.84399</v>
      </c>
      <c r="G59" s="283">
        <v>2.82012317712508E-2</v>
      </c>
      <c r="H59" s="283">
        <v>0</v>
      </c>
      <c r="I59" s="892"/>
      <c r="J59" s="892"/>
      <c r="K59" s="892">
        <v>-1.0435145611996601E-2</v>
      </c>
      <c r="L59" s="283"/>
      <c r="M59" s="283"/>
      <c r="N59" s="283">
        <v>0.34642608989281698</v>
      </c>
      <c r="O59" s="283">
        <v>0.33599094512198402</v>
      </c>
      <c r="P59" s="283"/>
      <c r="Q59" s="283">
        <v>-0.136428501234753</v>
      </c>
      <c r="R59" s="283"/>
      <c r="S59" s="283"/>
      <c r="T59" s="283"/>
      <c r="U59" s="283"/>
      <c r="V59" s="283"/>
      <c r="W59" s="283">
        <v>2.9659648368536101E-2</v>
      </c>
      <c r="X59" s="283">
        <v>0.22922209161179199</v>
      </c>
      <c r="Y59" s="283"/>
      <c r="Z59" s="283"/>
      <c r="AA59" s="283"/>
      <c r="AB59" s="283"/>
      <c r="AC59" s="283"/>
      <c r="AD59" s="283"/>
      <c r="AE59" s="283"/>
      <c r="AF59" s="283">
        <v>0.46818684029647401</v>
      </c>
      <c r="AG59" s="283">
        <v>0.22957311536192099</v>
      </c>
      <c r="AH59" s="283"/>
      <c r="AI59" s="297">
        <v>-1.47086702967874E-2</v>
      </c>
      <c r="AJ59" s="283">
        <v>0.91227337775501804</v>
      </c>
      <c r="AK59" s="340"/>
      <c r="AL59" s="331">
        <v>5.4951319289584799E-2</v>
      </c>
      <c r="AM59" s="470">
        <v>572776080160.81201</v>
      </c>
      <c r="AN59" s="346">
        <v>-2.3079301817892199E-4</v>
      </c>
      <c r="AO59" s="346"/>
      <c r="AP59" s="346"/>
      <c r="AQ59" s="346">
        <v>-2.5170301940515401E-2</v>
      </c>
      <c r="AR59" s="346">
        <v>0.25545476727993199</v>
      </c>
      <c r="AS59" s="346"/>
      <c r="AT59" s="346"/>
      <c r="AU59" s="346">
        <v>0.60702835493242202</v>
      </c>
      <c r="AV59" s="346">
        <v>0.58162725947295302</v>
      </c>
      <c r="AW59" s="346"/>
      <c r="AX59" s="346">
        <v>-0.15899643134113001</v>
      </c>
      <c r="AY59" s="346"/>
      <c r="AZ59" s="346"/>
      <c r="BA59" s="346"/>
      <c r="BB59" s="346"/>
      <c r="BC59" s="346"/>
      <c r="BD59" s="346">
        <v>3.0587350450814999E-2</v>
      </c>
      <c r="BE59" s="346">
        <v>0.45321817931203701</v>
      </c>
      <c r="BF59" s="346"/>
      <c r="BG59" s="346"/>
      <c r="BH59" s="346"/>
      <c r="BI59" s="346"/>
      <c r="BJ59" s="346"/>
      <c r="BK59" s="346"/>
      <c r="BL59" s="346"/>
      <c r="BM59" s="346">
        <v>0.419774587176587</v>
      </c>
      <c r="BN59" s="346">
        <v>0.25821563549056098</v>
      </c>
      <c r="BO59" s="346"/>
      <c r="BP59" s="347">
        <v>-1.6084197910310901E-2</v>
      </c>
      <c r="BQ59" s="346">
        <v>1.1151242002519099</v>
      </c>
    </row>
    <row r="60" spans="2:69" s="255" customFormat="1" ht="15" customHeight="1">
      <c r="B60" s="1257" t="s">
        <v>14</v>
      </c>
      <c r="C60" s="262" t="s">
        <v>531</v>
      </c>
      <c r="D60" s="339"/>
      <c r="E60" s="283">
        <v>0.32113210895156102</v>
      </c>
      <c r="F60" s="341">
        <v>7222454515309.25</v>
      </c>
      <c r="G60" s="283">
        <v>3.62162263835656E-2</v>
      </c>
      <c r="H60" s="283">
        <v>-4.1947075104944701E-5</v>
      </c>
      <c r="I60" s="892"/>
      <c r="J60" s="892"/>
      <c r="K60" s="892">
        <v>-2.9074231622840899E-2</v>
      </c>
      <c r="L60" s="283"/>
      <c r="M60" s="283"/>
      <c r="N60" s="283">
        <v>0.100776922888766</v>
      </c>
      <c r="O60" s="283">
        <v>7.1660744457648307E-2</v>
      </c>
      <c r="P60" s="283"/>
      <c r="Q60" s="283">
        <v>-0.112628070571942</v>
      </c>
      <c r="R60" s="283"/>
      <c r="S60" s="283"/>
      <c r="T60" s="283"/>
      <c r="U60" s="283"/>
      <c r="V60" s="283"/>
      <c r="W60" s="283">
        <v>1.48896445600647E-2</v>
      </c>
      <c r="X60" s="283">
        <v>-2.6077681722322599E-2</v>
      </c>
      <c r="Y60" s="283"/>
      <c r="Z60" s="283"/>
      <c r="AA60" s="283"/>
      <c r="AB60" s="283"/>
      <c r="AC60" s="283"/>
      <c r="AD60" s="283"/>
      <c r="AE60" s="283"/>
      <c r="AF60" s="283">
        <v>0.18298231918514499</v>
      </c>
      <c r="AG60" s="283">
        <v>9.6262507381212295E-2</v>
      </c>
      <c r="AH60" s="283"/>
      <c r="AI60" s="297">
        <v>-1.3603552614481399E-2</v>
      </c>
      <c r="AJ60" s="283">
        <v>0.239563593336097</v>
      </c>
      <c r="AK60" s="340"/>
      <c r="AL60" s="331">
        <v>0.334128524910353</v>
      </c>
      <c r="AM60" s="470">
        <v>7468144581169.9404</v>
      </c>
      <c r="AN60" s="346">
        <v>-2.23734308583286E-4</v>
      </c>
      <c r="AO60" s="346"/>
      <c r="AP60" s="346"/>
      <c r="AQ60" s="346">
        <v>-3.3042440431066897E-2</v>
      </c>
      <c r="AR60" s="346">
        <v>8.5278034346105994E-2</v>
      </c>
      <c r="AS60" s="346"/>
      <c r="AT60" s="346"/>
      <c r="AU60" s="346">
        <v>0.18344863049530699</v>
      </c>
      <c r="AV60" s="346">
        <v>0.15018245601544</v>
      </c>
      <c r="AW60" s="346"/>
      <c r="AX60" s="346">
        <v>-0.12015789730672601</v>
      </c>
      <c r="AY60" s="346"/>
      <c r="AZ60" s="346"/>
      <c r="BA60" s="346"/>
      <c r="BB60" s="346"/>
      <c r="BC60" s="346"/>
      <c r="BD60" s="346">
        <v>1.50395266671699E-2</v>
      </c>
      <c r="BE60" s="346">
        <v>4.50640852049531E-2</v>
      </c>
      <c r="BF60" s="346"/>
      <c r="BG60" s="346"/>
      <c r="BH60" s="346"/>
      <c r="BI60" s="346"/>
      <c r="BJ60" s="346"/>
      <c r="BK60" s="346"/>
      <c r="BL60" s="346"/>
      <c r="BM60" s="346">
        <v>0.17870500495532099</v>
      </c>
      <c r="BN60" s="346">
        <v>9.8457792893381704E-2</v>
      </c>
      <c r="BO60" s="346"/>
      <c r="BP60" s="347">
        <v>-1.3766042569404099E-2</v>
      </c>
      <c r="BQ60" s="346">
        <v>0.308460841681366</v>
      </c>
    </row>
    <row r="61" spans="2:69" s="255" customFormat="1" ht="15" customHeight="1">
      <c r="B61" s="1257" t="s">
        <v>14</v>
      </c>
      <c r="C61" s="262" t="s">
        <v>532</v>
      </c>
      <c r="D61" s="339"/>
      <c r="E61" s="283">
        <v>0.53750847737850305</v>
      </c>
      <c r="F61" s="341">
        <v>33893252176929.102</v>
      </c>
      <c r="G61" s="283">
        <v>4.0902871906916001E-2</v>
      </c>
      <c r="H61" s="283">
        <v>-4.5177510658939001E-3</v>
      </c>
      <c r="I61" s="892"/>
      <c r="J61" s="892"/>
      <c r="K61" s="892">
        <v>-3.0084196231510599E-2</v>
      </c>
      <c r="L61" s="283"/>
      <c r="M61" s="283"/>
      <c r="N61" s="283">
        <v>1.7017610927998202E-2</v>
      </c>
      <c r="O61" s="283">
        <v>-1.7584336144177499E-2</v>
      </c>
      <c r="P61" s="283"/>
      <c r="Q61" s="283">
        <v>-0.10254472692854801</v>
      </c>
      <c r="R61" s="283"/>
      <c r="S61" s="283"/>
      <c r="T61" s="283"/>
      <c r="U61" s="283"/>
      <c r="V61" s="283"/>
      <c r="W61" s="283">
        <v>5.2845143545562001E-3</v>
      </c>
      <c r="X61" s="283">
        <v>-0.114844548397736</v>
      </c>
      <c r="Y61" s="283"/>
      <c r="Z61" s="283"/>
      <c r="AA61" s="283"/>
      <c r="AB61" s="283"/>
      <c r="AC61" s="283"/>
      <c r="AD61" s="283"/>
      <c r="AE61" s="283"/>
      <c r="AF61" s="283">
        <v>4.21740629488438E-2</v>
      </c>
      <c r="AG61" s="283">
        <v>3.05995705701144E-2</v>
      </c>
      <c r="AH61" s="283"/>
      <c r="AI61" s="297">
        <v>-9.7524858555495392E-3</v>
      </c>
      <c r="AJ61" s="283">
        <v>-5.18234008417865E-2</v>
      </c>
      <c r="AK61" s="340"/>
      <c r="AL61" s="331">
        <v>0.51255857381040404</v>
      </c>
      <c r="AM61" s="470">
        <v>32142113754622</v>
      </c>
      <c r="AN61" s="346">
        <v>-4.9655865321639502E-3</v>
      </c>
      <c r="AO61" s="346"/>
      <c r="AP61" s="346"/>
      <c r="AQ61" s="346">
        <v>-3.2027128296237002E-2</v>
      </c>
      <c r="AR61" s="346">
        <v>3.2214218190438799E-2</v>
      </c>
      <c r="AS61" s="346"/>
      <c r="AT61" s="346"/>
      <c r="AU61" s="346">
        <v>4.82365664314479E-2</v>
      </c>
      <c r="AV61" s="346">
        <v>1.1243851688593799E-2</v>
      </c>
      <c r="AW61" s="346"/>
      <c r="AX61" s="346">
        <v>-0.105817397194798</v>
      </c>
      <c r="AY61" s="346"/>
      <c r="AZ61" s="346"/>
      <c r="BA61" s="346"/>
      <c r="BB61" s="346"/>
      <c r="BC61" s="346"/>
      <c r="BD61" s="346">
        <v>5.2949362277020101E-3</v>
      </c>
      <c r="BE61" s="346">
        <v>-8.9278609004984202E-2</v>
      </c>
      <c r="BF61" s="346"/>
      <c r="BG61" s="346"/>
      <c r="BH61" s="346"/>
      <c r="BI61" s="346"/>
      <c r="BJ61" s="346"/>
      <c r="BK61" s="346"/>
      <c r="BL61" s="346"/>
      <c r="BM61" s="346">
        <v>4.32439740123923E-2</v>
      </c>
      <c r="BN61" s="346">
        <v>2.9301787727409299E-2</v>
      </c>
      <c r="BO61" s="346"/>
      <c r="BP61" s="347">
        <v>-1.0064289726545999E-2</v>
      </c>
      <c r="BQ61" s="346">
        <v>-2.6797136862456401E-2</v>
      </c>
    </row>
    <row r="62" spans="2:69" s="255" customFormat="1" ht="15" customHeight="1">
      <c r="B62" s="1257" t="s">
        <v>14</v>
      </c>
      <c r="C62" s="262" t="s">
        <v>533</v>
      </c>
      <c r="D62" s="339"/>
      <c r="E62" s="283">
        <v>6.6733042736650497E-2</v>
      </c>
      <c r="F62" s="341">
        <v>19852611078002</v>
      </c>
      <c r="G62" s="283">
        <v>1.6903385116320599E-2</v>
      </c>
      <c r="H62" s="283">
        <v>-6.2267437743957599E-2</v>
      </c>
      <c r="I62" s="892"/>
      <c r="J62" s="892"/>
      <c r="K62" s="892">
        <v>-7.4973930739857704E-3</v>
      </c>
      <c r="L62" s="283"/>
      <c r="M62" s="283"/>
      <c r="N62" s="283">
        <v>1.38547149331579E-3</v>
      </c>
      <c r="O62" s="283">
        <v>-6.8379360656000004E-2</v>
      </c>
      <c r="P62" s="283"/>
      <c r="Q62" s="283">
        <v>-9.9023927762327504E-2</v>
      </c>
      <c r="R62" s="283"/>
      <c r="S62" s="283"/>
      <c r="T62" s="283"/>
      <c r="U62" s="283"/>
      <c r="V62" s="283"/>
      <c r="W62" s="283">
        <v>9.8932981954893994E-4</v>
      </c>
      <c r="X62" s="283">
        <v>-0.16641395812295801</v>
      </c>
      <c r="Y62" s="283"/>
      <c r="Z62" s="283"/>
      <c r="AA62" s="283"/>
      <c r="AB62" s="283"/>
      <c r="AC62" s="283"/>
      <c r="AD62" s="283"/>
      <c r="AE62" s="283"/>
      <c r="AF62" s="283">
        <v>6.0424919750490403E-3</v>
      </c>
      <c r="AG62" s="283">
        <v>2.3423430560364799E-3</v>
      </c>
      <c r="AH62" s="283"/>
      <c r="AI62" s="297">
        <v>-1.5337148808643301E-3</v>
      </c>
      <c r="AJ62" s="283">
        <v>-0.159562838541806</v>
      </c>
      <c r="AK62" s="340"/>
      <c r="AL62" s="346">
        <v>6.4093820320662395E-2</v>
      </c>
      <c r="AM62" s="470">
        <v>19244231670184</v>
      </c>
      <c r="AN62" s="346">
        <v>-6.3820328296953902E-2</v>
      </c>
      <c r="AO62" s="346"/>
      <c r="AP62" s="346"/>
      <c r="AQ62" s="346">
        <v>-7.6402588220399097E-3</v>
      </c>
      <c r="AR62" s="346">
        <v>4.94351682366181E-3</v>
      </c>
      <c r="AS62" s="346"/>
      <c r="AT62" s="346"/>
      <c r="AU62" s="346">
        <v>6.2731042578022898E-3</v>
      </c>
      <c r="AV62" s="346">
        <v>-6.5187484253041397E-2</v>
      </c>
      <c r="AW62" s="346"/>
      <c r="AX62" s="346">
        <v>-9.9608213485696498E-2</v>
      </c>
      <c r="AY62" s="346"/>
      <c r="AZ62" s="346"/>
      <c r="BA62" s="346"/>
      <c r="BB62" s="346"/>
      <c r="BC62" s="346"/>
      <c r="BD62" s="346">
        <v>9.78111368379102E-4</v>
      </c>
      <c r="BE62" s="346">
        <v>-0.163817585843548</v>
      </c>
      <c r="BF62" s="346"/>
      <c r="BG62" s="346"/>
      <c r="BH62" s="346"/>
      <c r="BI62" s="346"/>
      <c r="BJ62" s="346"/>
      <c r="BK62" s="346"/>
      <c r="BL62" s="346"/>
      <c r="BM62" s="346">
        <v>6.1912902538668602E-3</v>
      </c>
      <c r="BN62" s="346">
        <v>2.1285119129349798E-3</v>
      </c>
      <c r="BO62" s="346"/>
      <c r="BP62" s="347">
        <v>-1.5513584302042601E-3</v>
      </c>
      <c r="BQ62" s="346">
        <v>-0.15704914272943299</v>
      </c>
    </row>
    <row r="63" spans="2:69" s="255" customFormat="1" ht="15" customHeight="1">
      <c r="B63" s="1253" t="s">
        <v>14</v>
      </c>
      <c r="C63" s="338" t="s">
        <v>527</v>
      </c>
      <c r="D63" s="339"/>
      <c r="E63" s="343">
        <v>1</v>
      </c>
      <c r="F63" s="342">
        <v>61600878233378.703</v>
      </c>
      <c r="G63" s="343">
        <v>3.2474503340000099E-2</v>
      </c>
      <c r="H63" s="343">
        <v>-2.25580462681206E-2</v>
      </c>
      <c r="I63" s="708"/>
      <c r="J63" s="708"/>
      <c r="K63" s="708">
        <v>-2.2494526716634801E-2</v>
      </c>
      <c r="L63" s="343"/>
      <c r="M63" s="343"/>
      <c r="N63" s="343">
        <v>2.6503024064095299E-2</v>
      </c>
      <c r="O63" s="343">
        <v>-1.8549549192171302E-2</v>
      </c>
      <c r="P63" s="343"/>
      <c r="Q63" s="343">
        <v>-0.10307545697798</v>
      </c>
      <c r="R63" s="343"/>
      <c r="S63" s="343"/>
      <c r="T63" s="343"/>
      <c r="U63" s="343"/>
      <c r="V63" s="343"/>
      <c r="W63" s="343">
        <v>5.3328286502798503E-3</v>
      </c>
      <c r="X63" s="343">
        <v>-0.116292177206442</v>
      </c>
      <c r="Y63" s="343"/>
      <c r="Z63" s="343"/>
      <c r="AA63" s="343"/>
      <c r="AB63" s="343"/>
      <c r="AC63" s="343"/>
      <c r="AD63" s="343"/>
      <c r="AE63" s="343"/>
      <c r="AF63" s="343">
        <v>5.23790072905699E-2</v>
      </c>
      <c r="AG63" s="343">
        <v>3.1882524379213198E-2</v>
      </c>
      <c r="AH63" s="285"/>
      <c r="AI63" s="285">
        <v>-7.6109584288573196E-3</v>
      </c>
      <c r="AJ63" s="343">
        <v>-3.9641604087749097E-2</v>
      </c>
      <c r="AK63" s="340"/>
      <c r="AL63" s="345">
        <v>1</v>
      </c>
      <c r="AM63" s="469">
        <v>59600420311805.602</v>
      </c>
      <c r="AN63" s="345">
        <v>-2.3315195665997199E-2</v>
      </c>
      <c r="AO63" s="345"/>
      <c r="AP63" s="345"/>
      <c r="AQ63" s="345">
        <v>-2.4240699577178001E-2</v>
      </c>
      <c r="AR63" s="345">
        <v>3.3564493597045102E-2</v>
      </c>
      <c r="AS63" s="345"/>
      <c r="AT63" s="345"/>
      <c r="AU63" s="345">
        <v>6.0957078240701498E-2</v>
      </c>
      <c r="AV63" s="345">
        <v>1.34011826108893E-2</v>
      </c>
      <c r="AW63" s="345"/>
      <c r="AX63" s="345">
        <v>-0.106535132486183</v>
      </c>
      <c r="AY63" s="345"/>
      <c r="AZ63" s="345"/>
      <c r="BA63" s="345"/>
      <c r="BB63" s="345"/>
      <c r="BC63" s="345"/>
      <c r="BD63" s="345">
        <v>5.5118223429758504E-3</v>
      </c>
      <c r="BE63" s="345">
        <v>-8.7622127216661405E-2</v>
      </c>
      <c r="BF63" s="345"/>
      <c r="BG63" s="345"/>
      <c r="BH63" s="345"/>
      <c r="BI63" s="345"/>
      <c r="BJ63" s="345"/>
      <c r="BK63" s="345"/>
      <c r="BL63" s="345"/>
      <c r="BM63" s="345">
        <v>5.4137082141558698E-2</v>
      </c>
      <c r="BN63" s="345">
        <v>3.2952645162262602E-2</v>
      </c>
      <c r="BO63" s="348"/>
      <c r="BP63" s="348">
        <v>-7.8664163937528196E-3</v>
      </c>
      <c r="BQ63" s="345">
        <v>-8.3988163373845993E-3</v>
      </c>
    </row>
    <row r="64" spans="2:69" s="255" customFormat="1" ht="15" customHeight="1">
      <c r="B64" s="1260" t="s">
        <v>15</v>
      </c>
      <c r="C64" s="262" t="s">
        <v>528</v>
      </c>
      <c r="D64" s="339"/>
      <c r="E64" s="283">
        <v>7.0915629847668096E-2</v>
      </c>
      <c r="F64" s="341">
        <v>1378495521381.8201</v>
      </c>
      <c r="G64" s="283">
        <v>1.5773921363234399E-3</v>
      </c>
      <c r="H64" s="283">
        <v>-7.1077514889732003E-3</v>
      </c>
      <c r="I64" s="892">
        <v>-8.1511076121291201E-4</v>
      </c>
      <c r="J64" s="892">
        <v>-3.378940974881063E-3</v>
      </c>
      <c r="K64" s="892">
        <v>-4.1940517360939747E-3</v>
      </c>
      <c r="L64" s="283">
        <v>9.7357816199148642E-4</v>
      </c>
      <c r="M64" s="283"/>
      <c r="N64" s="283">
        <v>0.16730917022366301</v>
      </c>
      <c r="O64" s="283">
        <v>0.16020141873468999</v>
      </c>
      <c r="P64" s="283">
        <v>-4.0733865618111709E-2</v>
      </c>
      <c r="Q64" s="283">
        <v>-4.1518938192373699E-2</v>
      </c>
      <c r="R64" s="283"/>
      <c r="S64" s="283">
        <v>4.2473553682208252E-2</v>
      </c>
      <c r="T64" s="283"/>
      <c r="U64" s="283"/>
      <c r="V64" s="283"/>
      <c r="W64" s="283">
        <v>5.7692488182455898E-2</v>
      </c>
      <c r="X64" s="283">
        <v>0.17637496872477201</v>
      </c>
      <c r="Y64" s="283">
        <v>0.10909938531118725</v>
      </c>
      <c r="Z64" s="283">
        <v>0.28154002084046337</v>
      </c>
      <c r="AA64" s="283"/>
      <c r="AB64" s="283">
        <v>0.18784274190356529</v>
      </c>
      <c r="AC64" s="283">
        <v>3.5931794952999821E-2</v>
      </c>
      <c r="AD64" s="283"/>
      <c r="AE64" s="283">
        <v>7.5106032946422995E-3</v>
      </c>
      <c r="AF64" s="283">
        <v>0.63050449558463695</v>
      </c>
      <c r="AG64" s="283">
        <v>0.440234666166467</v>
      </c>
      <c r="AH64" s="283"/>
      <c r="AI64" s="297"/>
      <c r="AJ64" s="283">
        <v>1.2471141304758799</v>
      </c>
      <c r="AK64" s="340"/>
      <c r="AL64" s="331">
        <v>7.7503463280257395E-2</v>
      </c>
      <c r="AM64" s="470">
        <v>1440694039382.3501</v>
      </c>
      <c r="AN64" s="346">
        <v>-2.0697394668812801E-2</v>
      </c>
      <c r="AO64" s="346">
        <v>-5.6931304064515998E-4</v>
      </c>
      <c r="AP64" s="346">
        <v>-1.1283946824940654E-2</v>
      </c>
      <c r="AQ64" s="346">
        <v>-1.1853259865585813E-2</v>
      </c>
      <c r="AR64" s="346">
        <v>0.76462804908427595</v>
      </c>
      <c r="AS64" s="346">
        <v>9.3154625432877094E-4</v>
      </c>
      <c r="AT64" s="346"/>
      <c r="AU64" s="346">
        <v>0.93225174165018199</v>
      </c>
      <c r="AV64" s="346">
        <v>0.91098503394072305</v>
      </c>
      <c r="AW64" s="346">
        <v>-7.6307318435650834E-2</v>
      </c>
      <c r="AX64" s="346">
        <v>-7.9739960604916199E-2</v>
      </c>
      <c r="AY64" s="346"/>
      <c r="AZ64" s="346">
        <v>4.4830795653182168E-2</v>
      </c>
      <c r="BA64" s="346"/>
      <c r="BB64" s="346"/>
      <c r="BC64" s="346"/>
      <c r="BD64" s="346">
        <v>6.20557356888356E-2</v>
      </c>
      <c r="BE64" s="346">
        <v>0.89330080902464204</v>
      </c>
      <c r="BF64" s="346">
        <v>0.10914167420146369</v>
      </c>
      <c r="BG64" s="346">
        <v>0.27857470876334856</v>
      </c>
      <c r="BH64" s="346"/>
      <c r="BI64" s="346">
        <v>0.19437326469725619</v>
      </c>
      <c r="BJ64" s="346">
        <v>3.6368651133035224E-2</v>
      </c>
      <c r="BK64" s="346"/>
      <c r="BL64" s="346">
        <v>1.2248910213899043E-2</v>
      </c>
      <c r="BM64" s="346">
        <v>0.63915434362956103</v>
      </c>
      <c r="BN64" s="346">
        <v>0.48655701751839298</v>
      </c>
      <c r="BO64" s="346"/>
      <c r="BP64" s="347"/>
      <c r="BQ64" s="346">
        <v>2.0190121701726</v>
      </c>
    </row>
    <row r="65" spans="2:69" s="255" customFormat="1" ht="15" customHeight="1">
      <c r="B65" s="1255" t="s">
        <v>15</v>
      </c>
      <c r="C65" s="262" t="s">
        <v>529</v>
      </c>
      <c r="D65" s="339"/>
      <c r="E65" s="283">
        <v>0.13535864938834799</v>
      </c>
      <c r="F65" s="341">
        <v>6302682943448.4004</v>
      </c>
      <c r="G65" s="283">
        <v>7.4466330280743096E-3</v>
      </c>
      <c r="H65" s="283">
        <v>-1.4155261053737E-2</v>
      </c>
      <c r="I65" s="892">
        <v>-3.41093958762116E-3</v>
      </c>
      <c r="J65" s="892">
        <v>-1.124168747339078E-2</v>
      </c>
      <c r="K65" s="892">
        <v>-1.465262706101194E-2</v>
      </c>
      <c r="L65" s="283">
        <v>1.9391213007617016E-3</v>
      </c>
      <c r="M65" s="283"/>
      <c r="N65" s="283">
        <v>6.8841095549564205E-2</v>
      </c>
      <c r="O65" s="283">
        <v>5.4685834495827201E-2</v>
      </c>
      <c r="P65" s="283">
        <v>-3.9485113385357852E-2</v>
      </c>
      <c r="Q65" s="283">
        <v>-4.08570027840102E-2</v>
      </c>
      <c r="R65" s="283"/>
      <c r="S65" s="283">
        <v>1.8809548499003358E-2</v>
      </c>
      <c r="T65" s="283"/>
      <c r="U65" s="283"/>
      <c r="V65" s="283"/>
      <c r="W65" s="283">
        <v>2.6024283553313699E-2</v>
      </c>
      <c r="X65" s="283">
        <v>3.9853115265130697E-2</v>
      </c>
      <c r="Y65" s="283">
        <v>3.6678376341978645E-2</v>
      </c>
      <c r="Z65" s="283">
        <v>0.1012394762927056</v>
      </c>
      <c r="AA65" s="283"/>
      <c r="AB65" s="283">
        <v>7.7993800605369784E-2</v>
      </c>
      <c r="AC65" s="283">
        <v>2.3062799024301809E-2</v>
      </c>
      <c r="AD65" s="283"/>
      <c r="AE65" s="283">
        <v>2.5926494122505304E-3</v>
      </c>
      <c r="AF65" s="283">
        <v>0.24737011761425501</v>
      </c>
      <c r="AG65" s="283">
        <v>0.19643559849102599</v>
      </c>
      <c r="AH65" s="283"/>
      <c r="AI65" s="297"/>
      <c r="AJ65" s="283">
        <v>0.48365883137041199</v>
      </c>
      <c r="AK65" s="340"/>
      <c r="AL65" s="331">
        <v>0.14109783615830701</v>
      </c>
      <c r="AM65" s="470">
        <v>6562948806706.25</v>
      </c>
      <c r="AN65" s="346">
        <v>-1.5717402754758199E-2</v>
      </c>
      <c r="AO65" s="346">
        <v>-1.98787290346267E-3</v>
      </c>
      <c r="AP65" s="346">
        <v>-1.146651927267104E-2</v>
      </c>
      <c r="AQ65" s="346">
        <v>-1.3454392176133711E-2</v>
      </c>
      <c r="AR65" s="346">
        <v>0.132851806479859</v>
      </c>
      <c r="AS65" s="346">
        <v>1.4793365823271261E-3</v>
      </c>
      <c r="AT65" s="346"/>
      <c r="AU65" s="346">
        <v>0.19791090149155999</v>
      </c>
      <c r="AV65" s="346">
        <v>0.18020562583333799</v>
      </c>
      <c r="AW65" s="346">
        <v>-4.4892742255154473E-2</v>
      </c>
      <c r="AX65" s="346">
        <v>-4.6366119183469501E-2</v>
      </c>
      <c r="AY65" s="346"/>
      <c r="AZ65" s="346">
        <v>1.9034718004475808E-2</v>
      </c>
      <c r="BA65" s="346"/>
      <c r="BB65" s="346"/>
      <c r="BC65" s="346"/>
      <c r="BD65" s="346">
        <v>2.6641947015670998E-2</v>
      </c>
      <c r="BE65" s="346">
        <v>0.16048145366554001</v>
      </c>
      <c r="BF65" s="346">
        <v>3.5383220734687769E-2</v>
      </c>
      <c r="BG65" s="346">
        <v>9.8307808070507138E-2</v>
      </c>
      <c r="BH65" s="346"/>
      <c r="BI65" s="346">
        <v>7.5855635383407422E-2</v>
      </c>
      <c r="BJ65" s="346">
        <v>2.2971719411641868E-2</v>
      </c>
      <c r="BK65" s="346"/>
      <c r="BL65" s="346">
        <v>2.8304618313628317E-3</v>
      </c>
      <c r="BM65" s="346">
        <v>0.24140687590143101</v>
      </c>
      <c r="BN65" s="346">
        <v>0.20068662905073201</v>
      </c>
      <c r="BO65" s="346"/>
      <c r="BP65" s="347"/>
      <c r="BQ65" s="346">
        <v>0.60257495861770205</v>
      </c>
    </row>
    <row r="66" spans="2:69" s="255" customFormat="1" ht="15" customHeight="1">
      <c r="B66" s="1255" t="s">
        <v>15</v>
      </c>
      <c r="C66" s="262" t="s">
        <v>530</v>
      </c>
      <c r="D66" s="339"/>
      <c r="E66" s="283">
        <v>0.15951933996860901</v>
      </c>
      <c r="F66" s="341">
        <v>12727766231882.301</v>
      </c>
      <c r="G66" s="283">
        <v>1.45790543418429E-2</v>
      </c>
      <c r="H66" s="283">
        <v>-2.41992328218575E-2</v>
      </c>
      <c r="I66" s="892">
        <v>-5.9532898094920798E-3</v>
      </c>
      <c r="J66" s="892">
        <v>-2.1933858514428813E-2</v>
      </c>
      <c r="K66" s="892">
        <v>-2.7887148323920891E-2</v>
      </c>
      <c r="L66" s="283">
        <v>5.1446936201604097E-3</v>
      </c>
      <c r="M66" s="283"/>
      <c r="N66" s="283">
        <v>3.43984639904132E-2</v>
      </c>
      <c r="O66" s="283">
        <v>1.0199231168555501E-2</v>
      </c>
      <c r="P66" s="283">
        <v>-4.1969447793787251E-2</v>
      </c>
      <c r="Q66" s="283">
        <v>-4.4406015548417402E-2</v>
      </c>
      <c r="R66" s="283"/>
      <c r="S66" s="283">
        <v>1.1351272707714887E-2</v>
      </c>
      <c r="T66" s="283"/>
      <c r="U66" s="283"/>
      <c r="V66" s="283"/>
      <c r="W66" s="283">
        <v>1.6745512885186099E-2</v>
      </c>
      <c r="X66" s="283">
        <v>-1.7461271494675398E-2</v>
      </c>
      <c r="Y66" s="283">
        <v>1.9662360037587281E-2</v>
      </c>
      <c r="Z66" s="283">
        <v>4.8365946385575238E-2</v>
      </c>
      <c r="AA66" s="283"/>
      <c r="AB66" s="283">
        <v>4.0063766925224668E-2</v>
      </c>
      <c r="AC66" s="283">
        <v>1.1659456090223588E-2</v>
      </c>
      <c r="AD66" s="283"/>
      <c r="AE66" s="283">
        <v>2.598694940818116E-3</v>
      </c>
      <c r="AF66" s="283">
        <v>0.12705230939805001</v>
      </c>
      <c r="AG66" s="283">
        <v>0.13014618466709399</v>
      </c>
      <c r="AH66" s="283"/>
      <c r="AI66" s="297"/>
      <c r="AJ66" s="283">
        <v>0.23973722257046701</v>
      </c>
      <c r="AK66" s="340"/>
      <c r="AL66" s="331">
        <v>0.16863639187537899</v>
      </c>
      <c r="AM66" s="470">
        <v>13485286969992.301</v>
      </c>
      <c r="AN66" s="346">
        <v>-2.6379560667552E-2</v>
      </c>
      <c r="AO66" s="346">
        <v>-5.1392896999993701E-3</v>
      </c>
      <c r="AP66" s="346">
        <v>-2.325888546838439E-2</v>
      </c>
      <c r="AQ66" s="346">
        <v>-2.839817516838376E-2</v>
      </c>
      <c r="AR66" s="346">
        <v>0.15226564188849601</v>
      </c>
      <c r="AS66" s="346">
        <v>5.1294951780527266E-3</v>
      </c>
      <c r="AT66" s="346"/>
      <c r="AU66" s="346">
        <v>0.18524619034737999</v>
      </c>
      <c r="AV66" s="346">
        <v>0.15372733997982899</v>
      </c>
      <c r="AW66" s="346">
        <v>-5.0850199713898404E-2</v>
      </c>
      <c r="AX66" s="346">
        <v>-5.3861542949903703E-2</v>
      </c>
      <c r="AY66" s="346"/>
      <c r="AZ66" s="346">
        <v>1.1376990606323677E-2</v>
      </c>
      <c r="BA66" s="346"/>
      <c r="BB66" s="346"/>
      <c r="BC66" s="346"/>
      <c r="BD66" s="346">
        <v>1.6954828390624802E-2</v>
      </c>
      <c r="BE66" s="346">
        <v>0.11682062542054999</v>
      </c>
      <c r="BF66" s="346">
        <v>1.8547355409238291E-2</v>
      </c>
      <c r="BG66" s="346">
        <v>4.6378991576210629E-2</v>
      </c>
      <c r="BH66" s="346"/>
      <c r="BI66" s="346">
        <v>3.9012545745465893E-2</v>
      </c>
      <c r="BJ66" s="346">
        <v>1.1863156634796406E-2</v>
      </c>
      <c r="BK66" s="346"/>
      <c r="BL66" s="346">
        <v>3.1760343483338734E-3</v>
      </c>
      <c r="BM66" s="346">
        <v>0.12390132946030299</v>
      </c>
      <c r="BN66" s="346">
        <v>0.133208352313546</v>
      </c>
      <c r="BO66" s="346"/>
      <c r="BP66" s="347"/>
      <c r="BQ66" s="346">
        <v>0.37393030719439901</v>
      </c>
    </row>
    <row r="67" spans="2:69" s="255" customFormat="1" ht="15" customHeight="1">
      <c r="B67" s="1255" t="s">
        <v>15</v>
      </c>
      <c r="C67" s="262" t="s">
        <v>531</v>
      </c>
      <c r="D67" s="339"/>
      <c r="E67" s="283">
        <v>0.36901550377377301</v>
      </c>
      <c r="F67" s="341">
        <v>57802759732175.797</v>
      </c>
      <c r="G67" s="283">
        <v>4.486656151711E-2</v>
      </c>
      <c r="H67" s="283">
        <v>-3.8089511385386299E-2</v>
      </c>
      <c r="I67" s="892">
        <v>-1.04606878332952E-2</v>
      </c>
      <c r="J67" s="892">
        <v>-3.510472621141144E-2</v>
      </c>
      <c r="K67" s="892">
        <v>-4.556541404470664E-2</v>
      </c>
      <c r="L67" s="283">
        <v>4.6908564149734941E-3</v>
      </c>
      <c r="M67" s="283"/>
      <c r="N67" s="283">
        <v>1.2319934640805399E-2</v>
      </c>
      <c r="O67" s="283">
        <v>-2.5769576744580899E-2</v>
      </c>
      <c r="P67" s="283">
        <v>-5.1905139924203238E-2</v>
      </c>
      <c r="Q67" s="283">
        <v>-5.5323916912501998E-2</v>
      </c>
      <c r="R67" s="283"/>
      <c r="S67" s="283">
        <v>5.938749495950529E-3</v>
      </c>
      <c r="T67" s="283"/>
      <c r="U67" s="283"/>
      <c r="V67" s="283"/>
      <c r="W67" s="283">
        <v>9.5752729854865597E-3</v>
      </c>
      <c r="X67" s="283">
        <v>-7.1518220671596397E-2</v>
      </c>
      <c r="Y67" s="283">
        <v>6.0689684660038103E-3</v>
      </c>
      <c r="Z67" s="283">
        <v>1.4560630500094415E-2</v>
      </c>
      <c r="AA67" s="283"/>
      <c r="AB67" s="283">
        <v>1.6962684673698009E-2</v>
      </c>
      <c r="AC67" s="283">
        <v>6.7505783795516142E-3</v>
      </c>
      <c r="AD67" s="283"/>
      <c r="AE67" s="283">
        <v>4.4299152580828454E-3</v>
      </c>
      <c r="AF67" s="283">
        <v>5.2527240847834701E-2</v>
      </c>
      <c r="AG67" s="283">
        <v>8.07624415526845E-2</v>
      </c>
      <c r="AH67" s="283"/>
      <c r="AI67" s="297"/>
      <c r="AJ67" s="283">
        <v>6.1771461728922901E-2</v>
      </c>
      <c r="AK67" s="340"/>
      <c r="AL67" s="331">
        <v>0.37065643292864497</v>
      </c>
      <c r="AM67" s="470">
        <v>57608035008537</v>
      </c>
      <c r="AN67" s="346">
        <v>-3.9683779116333799E-2</v>
      </c>
      <c r="AO67" s="346">
        <v>-9.0787256054711708E-3</v>
      </c>
      <c r="AP67" s="346">
        <v>-3.5974522974127343E-2</v>
      </c>
      <c r="AQ67" s="346">
        <v>-4.5053248579598512E-2</v>
      </c>
      <c r="AR67" s="346">
        <v>0.113939825126255</v>
      </c>
      <c r="AS67" s="346">
        <v>4.6775866532777132E-3</v>
      </c>
      <c r="AT67" s="346"/>
      <c r="AU67" s="346">
        <v>0.12618295633314699</v>
      </c>
      <c r="AV67" s="346">
        <v>7.7420451611342395E-2</v>
      </c>
      <c r="AW67" s="346">
        <v>-5.7940354513081903E-2</v>
      </c>
      <c r="AX67" s="346">
        <v>-6.20913614856703E-2</v>
      </c>
      <c r="AY67" s="346"/>
      <c r="AZ67" s="346">
        <v>5.9315221546571376E-3</v>
      </c>
      <c r="BA67" s="346"/>
      <c r="BB67" s="346"/>
      <c r="BC67" s="346"/>
      <c r="BD67" s="346">
        <v>9.5718163686948198E-3</v>
      </c>
      <c r="BE67" s="346">
        <v>2.4900906494366999E-2</v>
      </c>
      <c r="BF67" s="346">
        <v>5.9797617891856614E-3</v>
      </c>
      <c r="BG67" s="346">
        <v>1.424499065937453E-2</v>
      </c>
      <c r="BH67" s="346"/>
      <c r="BI67" s="346">
        <v>1.6382408571050895E-2</v>
      </c>
      <c r="BJ67" s="346">
        <v>6.6436465913089961E-3</v>
      </c>
      <c r="BK67" s="346"/>
      <c r="BL67" s="346">
        <v>4.4326402624223129E-3</v>
      </c>
      <c r="BM67" s="346">
        <v>5.1479187435152098E-2</v>
      </c>
      <c r="BN67" s="346">
        <v>8.19635366915199E-2</v>
      </c>
      <c r="BO67" s="346"/>
      <c r="BP67" s="347"/>
      <c r="BQ67" s="346">
        <v>0.15834363062103901</v>
      </c>
    </row>
    <row r="68" spans="2:69" s="255" customFormat="1" ht="15" customHeight="1">
      <c r="B68" s="1255" t="s">
        <v>15</v>
      </c>
      <c r="C68" s="262" t="s">
        <v>532</v>
      </c>
      <c r="D68" s="339"/>
      <c r="E68" s="283">
        <v>0.23903525692255101</v>
      </c>
      <c r="F68" s="341">
        <v>112557317591453</v>
      </c>
      <c r="G68" s="283">
        <v>0.106191889795154</v>
      </c>
      <c r="H68" s="283">
        <v>-5.4142405421657297E-2</v>
      </c>
      <c r="I68" s="892">
        <v>-1.8389760873128502E-2</v>
      </c>
      <c r="J68" s="892">
        <v>-4.8350062462457988E-2</v>
      </c>
      <c r="K68" s="892">
        <v>-6.6739823335586493E-2</v>
      </c>
      <c r="L68" s="283">
        <v>2.109443188254193E-3</v>
      </c>
      <c r="M68" s="283"/>
      <c r="N68" s="283">
        <v>2.7903688095689098E-3</v>
      </c>
      <c r="O68" s="283">
        <v>-5.1352036612088599E-2</v>
      </c>
      <c r="P68" s="283">
        <v>-6.129923037802245E-2</v>
      </c>
      <c r="Q68" s="283">
        <v>-6.6541594640990603E-2</v>
      </c>
      <c r="R68" s="283"/>
      <c r="S68" s="283">
        <v>1.7521945484953213E-3</v>
      </c>
      <c r="T68" s="283"/>
      <c r="U68" s="283"/>
      <c r="V68" s="283"/>
      <c r="W68" s="283">
        <v>2.9090859555807201E-3</v>
      </c>
      <c r="X68" s="283">
        <v>-0.11498454529749801</v>
      </c>
      <c r="Y68" s="283">
        <v>9.2233053187529041E-4</v>
      </c>
      <c r="Z68" s="283">
        <v>1.9209094600681764E-3</v>
      </c>
      <c r="AA68" s="283"/>
      <c r="AB68" s="283">
        <v>2.3849912883170043E-3</v>
      </c>
      <c r="AC68" s="283">
        <v>1.2897703083754421E-3</v>
      </c>
      <c r="AD68" s="283"/>
      <c r="AE68" s="283">
        <v>2.3436024385395443E-3</v>
      </c>
      <c r="AF68" s="283">
        <v>1.02199738779763E-2</v>
      </c>
      <c r="AG68" s="283">
        <v>3.3815278884620402E-2</v>
      </c>
      <c r="AH68" s="283"/>
      <c r="AI68" s="297"/>
      <c r="AJ68" s="283">
        <v>-7.0949292534901995E-2</v>
      </c>
      <c r="AK68" s="340"/>
      <c r="AL68" s="331">
        <v>0.22010768195012201</v>
      </c>
      <c r="AM68" s="470">
        <v>102708907019993</v>
      </c>
      <c r="AN68" s="346">
        <v>-5.9990234997009902E-2</v>
      </c>
      <c r="AO68" s="346">
        <v>-2.1194159046531401E-2</v>
      </c>
      <c r="AP68" s="346">
        <v>-5.3767177978030711E-2</v>
      </c>
      <c r="AQ68" s="346">
        <v>-7.4961337024562119E-2</v>
      </c>
      <c r="AR68" s="346">
        <v>7.9892298430803393E-2</v>
      </c>
      <c r="AS68" s="346">
        <v>2.3143175172861607E-3</v>
      </c>
      <c r="AT68" s="346"/>
      <c r="AU68" s="346">
        <v>8.29083681894488E-2</v>
      </c>
      <c r="AV68" s="346">
        <v>1.72397414590764E-3</v>
      </c>
      <c r="AW68" s="346">
        <v>-6.5305018020935413E-2</v>
      </c>
      <c r="AX68" s="346">
        <v>-7.0908488348939605E-2</v>
      </c>
      <c r="AY68" s="346"/>
      <c r="AZ68" s="346">
        <v>1.745318856024829E-3</v>
      </c>
      <c r="BA68" s="346"/>
      <c r="BB68" s="346"/>
      <c r="BC68" s="346"/>
      <c r="BD68" s="346">
        <v>2.8839613434833598E-3</v>
      </c>
      <c r="BE68" s="346">
        <v>-6.6300552859548695E-2</v>
      </c>
      <c r="BF68" s="346">
        <v>9.9684175666623579E-4</v>
      </c>
      <c r="BG68" s="346">
        <v>2.0203160373287151E-3</v>
      </c>
      <c r="BH68" s="346"/>
      <c r="BI68" s="346">
        <v>2.560300276048171E-3</v>
      </c>
      <c r="BJ68" s="346">
        <v>1.2929695753574845E-3</v>
      </c>
      <c r="BK68" s="346"/>
      <c r="BL68" s="346">
        <v>2.3874458630519396E-3</v>
      </c>
      <c r="BM68" s="346">
        <v>1.0631636379334499E-2</v>
      </c>
      <c r="BN68" s="346">
        <v>3.4200104330306499E-2</v>
      </c>
      <c r="BO68" s="346"/>
      <c r="BP68" s="347"/>
      <c r="BQ68" s="346">
        <v>-2.1468812149907899E-2</v>
      </c>
    </row>
    <row r="69" spans="2:69" s="255" customFormat="1" ht="15" customHeight="1">
      <c r="B69" s="1255" t="s">
        <v>15</v>
      </c>
      <c r="C69" s="262" t="s">
        <v>533</v>
      </c>
      <c r="D69" s="339"/>
      <c r="E69" s="283">
        <v>2.6155620099051501E-2</v>
      </c>
      <c r="F69" s="341">
        <v>63716612832085.5</v>
      </c>
      <c r="G69" s="283">
        <v>9.5556339519244901E-2</v>
      </c>
      <c r="H69" s="283">
        <v>-4.92316684183682E-2</v>
      </c>
      <c r="I69" s="892">
        <v>-1.32564835876123E-2</v>
      </c>
      <c r="J69" s="892">
        <v>-3.8276486746808176E-2</v>
      </c>
      <c r="K69" s="892">
        <v>-5.1532970334420475E-2</v>
      </c>
      <c r="L69" s="283">
        <v>1.8525021968111629E-4</v>
      </c>
      <c r="M69" s="283"/>
      <c r="N69" s="283">
        <v>2.1365687495303299E-4</v>
      </c>
      <c r="O69" s="283">
        <v>-4.9018011543415001E-2</v>
      </c>
      <c r="P69" s="283">
        <v>-6.1670565175360577E-2</v>
      </c>
      <c r="Q69" s="283">
        <v>-6.8498250667592103E-2</v>
      </c>
      <c r="R69" s="283"/>
      <c r="S69" s="283">
        <v>1.6243452004455704E-4</v>
      </c>
      <c r="T69" s="283"/>
      <c r="U69" s="283"/>
      <c r="V69" s="283"/>
      <c r="W69" s="283">
        <v>2.56169160962426E-4</v>
      </c>
      <c r="X69" s="283">
        <v>-0.11726009305004501</v>
      </c>
      <c r="Y69" s="283">
        <v>3.4613826108815133E-5</v>
      </c>
      <c r="Z69" s="283">
        <v>9.4093336640724664E-5</v>
      </c>
      <c r="AA69" s="283"/>
      <c r="AB69" s="283">
        <v>6.4692382249173039E-5</v>
      </c>
      <c r="AC69" s="283">
        <v>8.7110240006077971E-5</v>
      </c>
      <c r="AD69" s="283"/>
      <c r="AE69" s="283">
        <v>1.8756873774386599E-4</v>
      </c>
      <c r="AF69" s="283">
        <v>5.4659053275774104E-4</v>
      </c>
      <c r="AG69" s="283">
        <v>7.1779700459777499E-3</v>
      </c>
      <c r="AH69" s="283"/>
      <c r="AI69" s="297"/>
      <c r="AJ69" s="283">
        <v>-0.109535532471309</v>
      </c>
      <c r="AK69" s="340"/>
      <c r="AL69" s="346">
        <v>2.1998193807290501E-2</v>
      </c>
      <c r="AM69" s="470">
        <v>55428095178867.797</v>
      </c>
      <c r="AN69" s="346">
        <v>-5.2380497187480099E-2</v>
      </c>
      <c r="AO69" s="346">
        <v>-1.50574004851101E-2</v>
      </c>
      <c r="AP69" s="346">
        <v>-4.086154934823303E-2</v>
      </c>
      <c r="AQ69" s="346">
        <v>-5.5918949833343126E-2</v>
      </c>
      <c r="AR69" s="346">
        <v>3.7398686955215102E-2</v>
      </c>
      <c r="AS69" s="346">
        <v>2.1711428147563357E-4</v>
      </c>
      <c r="AT69" s="346"/>
      <c r="AU69" s="346">
        <v>3.7648455720846699E-2</v>
      </c>
      <c r="AV69" s="346">
        <v>-2.97894419517436E-2</v>
      </c>
      <c r="AW69" s="346">
        <v>-6.3740904506086229E-2</v>
      </c>
      <c r="AX69" s="346">
        <v>-7.0841590242127606E-2</v>
      </c>
      <c r="AY69" s="346"/>
      <c r="AZ69" s="346">
        <v>1.5386284277949989E-4</v>
      </c>
      <c r="BA69" s="346"/>
      <c r="BB69" s="346"/>
      <c r="BC69" s="346"/>
      <c r="BD69" s="346">
        <v>2.4188321161023799E-4</v>
      </c>
      <c r="BE69" s="346">
        <v>-0.10038914898226101</v>
      </c>
      <c r="BF69" s="346">
        <v>3.9789852956255934E-5</v>
      </c>
      <c r="BG69" s="346">
        <v>9.9775593996980535E-5</v>
      </c>
      <c r="BH69" s="346"/>
      <c r="BI69" s="346">
        <v>5.0598583419979522E-5</v>
      </c>
      <c r="BJ69" s="346">
        <v>1.0013639145033117E-4</v>
      </c>
      <c r="BK69" s="346"/>
      <c r="BL69" s="346">
        <v>2.1561709100162914E-4</v>
      </c>
      <c r="BM69" s="346">
        <v>5.9760259198411703E-4</v>
      </c>
      <c r="BN69" s="346">
        <v>6.9344923427227603E-3</v>
      </c>
      <c r="BO69" s="346"/>
      <c r="BP69" s="347"/>
      <c r="BQ69" s="346">
        <v>-9.2857054047553997E-2</v>
      </c>
    </row>
    <row r="70" spans="2:69" s="255" customFormat="1" ht="15" customHeight="1">
      <c r="B70" s="1256" t="s">
        <v>15</v>
      </c>
      <c r="C70" s="338" t="s">
        <v>527</v>
      </c>
      <c r="D70" s="339"/>
      <c r="E70" s="343">
        <v>1</v>
      </c>
      <c r="F70" s="342">
        <v>254485634852427</v>
      </c>
      <c r="G70" s="343">
        <v>8.2005723553337295E-2</v>
      </c>
      <c r="H70" s="343">
        <v>-4.6524018002187903E-2</v>
      </c>
      <c r="I70" s="708">
        <v>-1.42153830928536E-2</v>
      </c>
      <c r="J70" s="708">
        <v>-4.0335601473209373E-2</v>
      </c>
      <c r="K70" s="708">
        <v>-5.4550984566062971E-2</v>
      </c>
      <c r="L70" s="343">
        <v>2.3554391494908906E-3</v>
      </c>
      <c r="M70" s="343"/>
      <c r="N70" s="343">
        <v>8.4175686099169696E-3</v>
      </c>
      <c r="O70" s="343">
        <v>-3.8106449392271001E-2</v>
      </c>
      <c r="P70" s="343">
        <v>-5.7640061801415794E-2</v>
      </c>
      <c r="Q70" s="343">
        <v>-6.2604817732019896E-2</v>
      </c>
      <c r="R70" s="343"/>
      <c r="S70" s="343">
        <v>3.4281886909492197E-3</v>
      </c>
      <c r="T70" s="343"/>
      <c r="U70" s="343"/>
      <c r="V70" s="343"/>
      <c r="W70" s="343">
        <v>5.3202333627449796E-3</v>
      </c>
      <c r="X70" s="343">
        <v>-9.5391033761545799E-2</v>
      </c>
      <c r="Y70" s="343">
        <v>4.2778318948247223E-3</v>
      </c>
      <c r="Z70" s="343">
        <v>1.0631738762812306E-2</v>
      </c>
      <c r="AA70" s="343"/>
      <c r="AB70" s="343">
        <v>9.8767579727243714E-3</v>
      </c>
      <c r="AC70" s="343">
        <v>3.4745131144987141E-3</v>
      </c>
      <c r="AD70" s="343"/>
      <c r="AE70" s="343">
        <v>2.3245781170049807E-3</v>
      </c>
      <c r="AF70" s="343">
        <v>3.2484011788910201E-2</v>
      </c>
      <c r="AG70" s="343">
        <v>4.8856227429262697E-2</v>
      </c>
      <c r="AH70" s="285"/>
      <c r="AI70" s="285"/>
      <c r="AJ70" s="343">
        <v>-1.40507945433731E-2</v>
      </c>
      <c r="AK70" s="340"/>
      <c r="AL70" s="345">
        <v>1</v>
      </c>
      <c r="AM70" s="469">
        <v>237233967023479</v>
      </c>
      <c r="AN70" s="345">
        <v>-4.9907247287235099E-2</v>
      </c>
      <c r="AO70" s="345">
        <v>-1.5249126575105E-2</v>
      </c>
      <c r="AP70" s="345">
        <v>-4.3268808749668965E-2</v>
      </c>
      <c r="AQ70" s="345">
        <v>-5.8517935324773965E-2</v>
      </c>
      <c r="AR70" s="345">
        <v>8.7969184522123003E-2</v>
      </c>
      <c r="AS70" s="345">
        <v>2.5267268209325441E-3</v>
      </c>
      <c r="AT70" s="345"/>
      <c r="AU70" s="345">
        <v>9.6998879209126199E-2</v>
      </c>
      <c r="AV70" s="345">
        <v>3.1842505346786301E-2</v>
      </c>
      <c r="AW70" s="345">
        <v>-6.1831650435684463E-2</v>
      </c>
      <c r="AX70" s="345">
        <v>-6.7157443705254893E-2</v>
      </c>
      <c r="AY70" s="345"/>
      <c r="AZ70" s="345">
        <v>3.67748677120836E-3</v>
      </c>
      <c r="BA70" s="345"/>
      <c r="BB70" s="345"/>
      <c r="BC70" s="345"/>
      <c r="BD70" s="345">
        <v>5.7071210411754501E-3</v>
      </c>
      <c r="BE70" s="345">
        <v>-2.96078173172931E-2</v>
      </c>
      <c r="BF70" s="345">
        <v>4.5889160781039783E-3</v>
      </c>
      <c r="BG70" s="345">
        <v>1.1404879421721579E-2</v>
      </c>
      <c r="BH70" s="345"/>
      <c r="BI70" s="345">
        <v>1.0594996384829561E-2</v>
      </c>
      <c r="BJ70" s="345">
        <v>3.7271799095227355E-3</v>
      </c>
      <c r="BK70" s="345"/>
      <c r="BL70" s="345">
        <v>2.4936215723759527E-3</v>
      </c>
      <c r="BM70" s="345">
        <v>3.48462510085513E-2</v>
      </c>
      <c r="BN70" s="345">
        <v>5.2409055118991403E-2</v>
      </c>
      <c r="BO70" s="348"/>
      <c r="BP70" s="348"/>
      <c r="BQ70" s="345">
        <v>5.7647488810249399E-2</v>
      </c>
    </row>
    <row r="71" spans="2:69" s="255" customFormat="1" ht="15" customHeight="1">
      <c r="B71" s="1260" t="s">
        <v>279</v>
      </c>
      <c r="C71" s="262" t="s">
        <v>528</v>
      </c>
      <c r="D71" s="339"/>
      <c r="E71" s="283">
        <v>6.0589830552423903E-2</v>
      </c>
      <c r="F71" s="341">
        <v>1219101417279.01</v>
      </c>
      <c r="G71" s="283">
        <v>1.35609062262425E-3</v>
      </c>
      <c r="H71" s="283">
        <v>-2.1416453100164502E-3</v>
      </c>
      <c r="I71" s="892">
        <v>-1.1350839072015401E-3</v>
      </c>
      <c r="J71" s="892">
        <v>-1.6976538052258967E-3</v>
      </c>
      <c r="K71" s="892">
        <v>-2.8327377124274366E-3</v>
      </c>
      <c r="L71" s="283">
        <v>1.4270149926352226E-3</v>
      </c>
      <c r="M71" s="283"/>
      <c r="N71" s="283">
        <v>0.27494798604869097</v>
      </c>
      <c r="O71" s="283">
        <v>0.27280634073867499</v>
      </c>
      <c r="P71" s="283">
        <v>-3.3231793891498614E-2</v>
      </c>
      <c r="Q71" s="283">
        <v>-3.4760864205591602E-2</v>
      </c>
      <c r="R71" s="283"/>
      <c r="S71" s="283">
        <v>4.0807220891528391E-2</v>
      </c>
      <c r="T71" s="283"/>
      <c r="U71" s="283"/>
      <c r="V71" s="283"/>
      <c r="W71" s="283">
        <v>6.7468235938015902E-2</v>
      </c>
      <c r="X71" s="283">
        <v>0.30551371247109899</v>
      </c>
      <c r="Y71" s="283">
        <v>0.13945231431239571</v>
      </c>
      <c r="Z71" s="283">
        <v>0.33414198996593414</v>
      </c>
      <c r="AA71" s="283"/>
      <c r="AB71" s="283">
        <v>0.21134312501005201</v>
      </c>
      <c r="AC71" s="283">
        <v>7.6877225748602562E-2</v>
      </c>
      <c r="AD71" s="283"/>
      <c r="AE71" s="283">
        <v>1.929184291852671E-2</v>
      </c>
      <c r="AF71" s="283">
        <v>0.78882951886091202</v>
      </c>
      <c r="AG71" s="283">
        <v>0.75083252314077797</v>
      </c>
      <c r="AH71" s="283"/>
      <c r="AI71" s="297"/>
      <c r="AJ71" s="283">
        <v>1.84517575447279</v>
      </c>
      <c r="AK71" s="340"/>
      <c r="AL71" s="331">
        <v>6.7480453188342907E-2</v>
      </c>
      <c r="AM71" s="470">
        <v>1288480357988.8</v>
      </c>
      <c r="AN71" s="346">
        <v>-1.04952606772974E-2</v>
      </c>
      <c r="AO71" s="346">
        <v>-1.0739646836060101E-3</v>
      </c>
      <c r="AP71" s="346">
        <v>-9.9300497807287384E-3</v>
      </c>
      <c r="AQ71" s="346">
        <v>-1.1004014464334749E-2</v>
      </c>
      <c r="AR71" s="346">
        <v>1.5158761946455199</v>
      </c>
      <c r="AS71" s="346"/>
      <c r="AT71" s="346"/>
      <c r="AU71" s="346">
        <v>1.7862696521727399</v>
      </c>
      <c r="AV71" s="346">
        <v>1.77470042681184</v>
      </c>
      <c r="AW71" s="346"/>
      <c r="AX71" s="346">
        <v>-9.8716444285862598E-2</v>
      </c>
      <c r="AY71" s="346"/>
      <c r="AZ71" s="346"/>
      <c r="BA71" s="346"/>
      <c r="BB71" s="346"/>
      <c r="BC71" s="346"/>
      <c r="BD71" s="346">
        <v>7.4419236012050499E-2</v>
      </c>
      <c r="BE71" s="346">
        <v>1.75040321853803</v>
      </c>
      <c r="BF71" s="346"/>
      <c r="BG71" s="346"/>
      <c r="BH71" s="346"/>
      <c r="BI71" s="346"/>
      <c r="BJ71" s="346"/>
      <c r="BK71" s="346"/>
      <c r="BL71" s="346"/>
      <c r="BM71" s="346">
        <v>0.79735261227354903</v>
      </c>
      <c r="BN71" s="346">
        <v>0.93481224687013598</v>
      </c>
      <c r="BO71" s="346"/>
      <c r="BP71" s="347"/>
      <c r="BQ71" s="346">
        <v>3.4825680776817101</v>
      </c>
    </row>
    <row r="72" spans="2:69" s="255" customFormat="1" ht="15" customHeight="1">
      <c r="B72" s="1254" t="s">
        <v>279</v>
      </c>
      <c r="C72" s="262" t="s">
        <v>529</v>
      </c>
      <c r="D72" s="339"/>
      <c r="E72" s="283">
        <v>0.108810418944111</v>
      </c>
      <c r="F72" s="341">
        <v>6017773747225.1104</v>
      </c>
      <c r="G72" s="283">
        <v>5.0081977992836998E-3</v>
      </c>
      <c r="H72" s="283">
        <v>-4.5493274868208299E-3</v>
      </c>
      <c r="I72" s="892">
        <v>-1.0166900280724599E-3</v>
      </c>
      <c r="J72" s="892">
        <v>-4.2730709528481861E-3</v>
      </c>
      <c r="K72" s="892">
        <v>-5.289760980920646E-3</v>
      </c>
      <c r="L72" s="283">
        <v>1.1787242754466849E-3</v>
      </c>
      <c r="M72" s="283"/>
      <c r="N72" s="283">
        <v>9.1390449835321005E-2</v>
      </c>
      <c r="O72" s="283">
        <v>8.6841122348499902E-2</v>
      </c>
      <c r="P72" s="283">
        <v>-3.2135203762827018E-2</v>
      </c>
      <c r="Q72" s="283">
        <v>-3.3783131883902202E-2</v>
      </c>
      <c r="R72" s="283"/>
      <c r="S72" s="283">
        <v>1.4108199232338818E-2</v>
      </c>
      <c r="T72" s="283"/>
      <c r="U72" s="283"/>
      <c r="V72" s="283"/>
      <c r="W72" s="283">
        <v>2.3530319226191299E-2</v>
      </c>
      <c r="X72" s="283">
        <v>7.6588309690789294E-2</v>
      </c>
      <c r="Y72" s="283">
        <v>4.6863987429549406E-2</v>
      </c>
      <c r="Z72" s="283">
        <v>0.10798765253272005</v>
      </c>
      <c r="AA72" s="283"/>
      <c r="AB72" s="283">
        <v>8.7802605957514199E-2</v>
      </c>
      <c r="AC72" s="283">
        <v>2.4728740748815876E-2</v>
      </c>
      <c r="AD72" s="283"/>
      <c r="AE72" s="283">
        <v>2.341759729786804E-3</v>
      </c>
      <c r="AF72" s="283">
        <v>0.27605522149818201</v>
      </c>
      <c r="AG72" s="283">
        <v>0.25043540406781001</v>
      </c>
      <c r="AH72" s="283"/>
      <c r="AI72" s="297"/>
      <c r="AJ72" s="283">
        <v>0.60307893525678102</v>
      </c>
      <c r="AK72" s="340"/>
      <c r="AL72" s="331">
        <v>0.11584850832756</v>
      </c>
      <c r="AM72" s="470">
        <v>6406647786367.3398</v>
      </c>
      <c r="AN72" s="346">
        <v>-6.6792014817897904E-3</v>
      </c>
      <c r="AO72" s="346">
        <v>-3.9506164290562997E-5</v>
      </c>
      <c r="AP72" s="346">
        <v>-6.2870908130441905E-3</v>
      </c>
      <c r="AQ72" s="346">
        <v>-6.3265969773347534E-3</v>
      </c>
      <c r="AR72" s="346">
        <v>0.23956101065225899</v>
      </c>
      <c r="AS72" s="346"/>
      <c r="AT72" s="346"/>
      <c r="AU72" s="346">
        <v>0.32687303899784398</v>
      </c>
      <c r="AV72" s="346">
        <v>0.32015433135176302</v>
      </c>
      <c r="AW72" s="346"/>
      <c r="AX72" s="346">
        <v>-4.6875367747403897E-2</v>
      </c>
      <c r="AY72" s="346"/>
      <c r="AZ72" s="346"/>
      <c r="BA72" s="346"/>
      <c r="BB72" s="346"/>
      <c r="BC72" s="346"/>
      <c r="BD72" s="346">
        <v>2.4146196558772402E-2</v>
      </c>
      <c r="BE72" s="346">
        <v>0.29742516016313097</v>
      </c>
      <c r="BF72" s="346"/>
      <c r="BG72" s="346"/>
      <c r="BH72" s="346"/>
      <c r="BI72" s="346"/>
      <c r="BJ72" s="346"/>
      <c r="BK72" s="346"/>
      <c r="BL72" s="346"/>
      <c r="BM72" s="346">
        <v>0.26657470811497003</v>
      </c>
      <c r="BN72" s="346">
        <v>0.2732741326914</v>
      </c>
      <c r="BO72" s="346"/>
      <c r="BP72" s="347"/>
      <c r="BQ72" s="346">
        <v>0.837274000969501</v>
      </c>
    </row>
    <row r="73" spans="2:69" s="255" customFormat="1" ht="15" customHeight="1">
      <c r="B73" s="1254" t="s">
        <v>279</v>
      </c>
      <c r="C73" s="262" t="s">
        <v>530</v>
      </c>
      <c r="D73" s="339"/>
      <c r="E73" s="283">
        <v>0.150719574597519</v>
      </c>
      <c r="F73" s="341">
        <v>14090199761673.301</v>
      </c>
      <c r="G73" s="283">
        <v>1.32247894679388E-2</v>
      </c>
      <c r="H73" s="283">
        <v>-8.4198404303383202E-3</v>
      </c>
      <c r="I73" s="892">
        <v>-5.9096128559742696E-3</v>
      </c>
      <c r="J73" s="892">
        <v>-8.1323727479916397E-3</v>
      </c>
      <c r="K73" s="892">
        <v>-1.4041985603965908E-2</v>
      </c>
      <c r="L73" s="283">
        <v>1.8185019966641806E-3</v>
      </c>
      <c r="M73" s="283"/>
      <c r="N73" s="283">
        <v>4.1056714962249399E-2</v>
      </c>
      <c r="O73" s="283">
        <v>3.2636874531910803E-2</v>
      </c>
      <c r="P73" s="283">
        <v>-3.5652250030363958E-2</v>
      </c>
      <c r="Q73" s="283">
        <v>-3.9243351205905497E-2</v>
      </c>
      <c r="R73" s="283"/>
      <c r="S73" s="283">
        <v>8.7982708563195088E-3</v>
      </c>
      <c r="T73" s="283"/>
      <c r="U73" s="283"/>
      <c r="V73" s="283"/>
      <c r="W73" s="283">
        <v>1.57505117187377E-2</v>
      </c>
      <c r="X73" s="283">
        <v>9.1440350447429299E-3</v>
      </c>
      <c r="Y73" s="283">
        <v>2.3366473843798904E-2</v>
      </c>
      <c r="Z73" s="283">
        <v>5.1387482228603613E-2</v>
      </c>
      <c r="AA73" s="283"/>
      <c r="AB73" s="283">
        <v>4.4800172359690332E-2</v>
      </c>
      <c r="AC73" s="283">
        <v>1.6247380263578588E-2</v>
      </c>
      <c r="AD73" s="283"/>
      <c r="AE73" s="283">
        <v>1.724035717220749E-3</v>
      </c>
      <c r="AF73" s="283">
        <v>0.142432426585793</v>
      </c>
      <c r="AG73" s="283">
        <v>0.14864299974959699</v>
      </c>
      <c r="AH73" s="283"/>
      <c r="AI73" s="297"/>
      <c r="AJ73" s="283">
        <v>0.300219461380132</v>
      </c>
      <c r="AK73" s="340"/>
      <c r="AL73" s="331">
        <v>0.156704063748004</v>
      </c>
      <c r="AM73" s="470">
        <v>14673772209354.5</v>
      </c>
      <c r="AN73" s="346">
        <v>-9.7695475067597903E-3</v>
      </c>
      <c r="AO73" s="346">
        <v>-3.8877150578978201E-3</v>
      </c>
      <c r="AP73" s="346">
        <v>-9.1729405501839532E-3</v>
      </c>
      <c r="AQ73" s="346">
        <v>-1.3060655608081773E-2</v>
      </c>
      <c r="AR73" s="346">
        <v>0.13125907891834099</v>
      </c>
      <c r="AS73" s="346"/>
      <c r="AT73" s="346"/>
      <c r="AU73" s="346">
        <v>0.17148028876572999</v>
      </c>
      <c r="AV73" s="346">
        <v>0.157823026201072</v>
      </c>
      <c r="AW73" s="346"/>
      <c r="AX73" s="346">
        <v>-4.6513629869986597E-2</v>
      </c>
      <c r="AY73" s="346"/>
      <c r="AZ73" s="346"/>
      <c r="BA73" s="346"/>
      <c r="BB73" s="346"/>
      <c r="BC73" s="346"/>
      <c r="BD73" s="346">
        <v>1.5838486414694999E-2</v>
      </c>
      <c r="BE73" s="346">
        <v>0.12714788274578101</v>
      </c>
      <c r="BF73" s="346"/>
      <c r="BG73" s="346"/>
      <c r="BH73" s="346"/>
      <c r="BI73" s="346"/>
      <c r="BJ73" s="346"/>
      <c r="BK73" s="346"/>
      <c r="BL73" s="346"/>
      <c r="BM73" s="346">
        <v>0.138474087112642</v>
      </c>
      <c r="BN73" s="346">
        <v>0.16335724551668501</v>
      </c>
      <c r="BO73" s="346"/>
      <c r="BP73" s="347"/>
      <c r="BQ73" s="346">
        <v>0.42897921537510803</v>
      </c>
    </row>
    <row r="74" spans="2:69" s="255" customFormat="1" ht="15" customHeight="1">
      <c r="B74" s="1254" t="s">
        <v>279</v>
      </c>
      <c r="C74" s="262" t="s">
        <v>531</v>
      </c>
      <c r="D74" s="339"/>
      <c r="E74" s="283">
        <v>0.36164617208651301</v>
      </c>
      <c r="F74" s="341">
        <v>68159388592644.203</v>
      </c>
      <c r="G74" s="283">
        <v>3.9143625359284999E-2</v>
      </c>
      <c r="H74" s="283">
        <v>-1.5589894047396999E-2</v>
      </c>
      <c r="I74" s="892">
        <v>-1.1297070377720301E-2</v>
      </c>
      <c r="J74" s="892">
        <v>-1.5265593431457371E-2</v>
      </c>
      <c r="K74" s="892">
        <v>-2.656266380917767E-2</v>
      </c>
      <c r="L74" s="283">
        <v>3.7164481822734162E-3</v>
      </c>
      <c r="M74" s="283"/>
      <c r="N74" s="283">
        <v>1.4640588126684201E-2</v>
      </c>
      <c r="O74" s="283">
        <v>-9.4930592071285102E-4</v>
      </c>
      <c r="P74" s="283">
        <v>-4.53830857266306E-2</v>
      </c>
      <c r="Q74" s="283">
        <v>-5.01171210713902E-2</v>
      </c>
      <c r="R74" s="283"/>
      <c r="S74" s="283">
        <v>4.7218701463642978E-3</v>
      </c>
      <c r="T74" s="283"/>
      <c r="U74" s="283"/>
      <c r="V74" s="283"/>
      <c r="W74" s="283">
        <v>8.9123484919749908E-3</v>
      </c>
      <c r="X74" s="283">
        <v>-4.2154078500127999E-2</v>
      </c>
      <c r="Y74" s="283">
        <v>8.0960601340670322E-3</v>
      </c>
      <c r="Z74" s="283">
        <v>1.6524617431030793E-2</v>
      </c>
      <c r="AA74" s="283"/>
      <c r="AB74" s="283">
        <v>1.7719828151231437E-2</v>
      </c>
      <c r="AC74" s="283">
        <v>8.1723363520507571E-3</v>
      </c>
      <c r="AD74" s="283"/>
      <c r="AE74" s="283">
        <v>3.4422689486327141E-3</v>
      </c>
      <c r="AF74" s="283">
        <v>5.7022587352485998E-2</v>
      </c>
      <c r="AG74" s="283">
        <v>8.9634560389129203E-2</v>
      </c>
      <c r="AH74" s="283"/>
      <c r="AI74" s="297"/>
      <c r="AJ74" s="283">
        <v>0.104503069241487</v>
      </c>
      <c r="AK74" s="340"/>
      <c r="AL74" s="331">
        <v>0.36398744238342201</v>
      </c>
      <c r="AM74" s="470">
        <v>68281007912441.602</v>
      </c>
      <c r="AN74" s="346">
        <v>-1.6137472427178001E-2</v>
      </c>
      <c r="AO74" s="346">
        <v>-1.00975703869152E-2</v>
      </c>
      <c r="AP74" s="346">
        <v>-1.5731000825023728E-2</v>
      </c>
      <c r="AQ74" s="346">
        <v>-2.5828571211938926E-2</v>
      </c>
      <c r="AR74" s="346">
        <v>9.0035793397444802E-2</v>
      </c>
      <c r="AS74" s="346"/>
      <c r="AT74" s="346"/>
      <c r="AU74" s="346">
        <v>0.104251783494708</v>
      </c>
      <c r="AV74" s="346">
        <v>7.8016740680614302E-2</v>
      </c>
      <c r="AW74" s="346"/>
      <c r="AX74" s="346">
        <v>-5.5567535884480303E-2</v>
      </c>
      <c r="AY74" s="346"/>
      <c r="AZ74" s="346"/>
      <c r="BA74" s="346"/>
      <c r="BB74" s="346"/>
      <c r="BC74" s="346"/>
      <c r="BD74" s="346">
        <v>9.0087443711481495E-3</v>
      </c>
      <c r="BE74" s="346">
        <v>3.1457949167282201E-2</v>
      </c>
      <c r="BF74" s="346"/>
      <c r="BG74" s="346"/>
      <c r="BH74" s="346"/>
      <c r="BI74" s="346"/>
      <c r="BJ74" s="346"/>
      <c r="BK74" s="346"/>
      <c r="BL74" s="346"/>
      <c r="BM74" s="346">
        <v>5.60505946624087E-2</v>
      </c>
      <c r="BN74" s="346">
        <v>9.3335869784379896E-2</v>
      </c>
      <c r="BO74" s="346"/>
      <c r="BP74" s="347"/>
      <c r="BQ74" s="346">
        <v>0.180844413614071</v>
      </c>
    </row>
    <row r="75" spans="2:69" s="255" customFormat="1" ht="15" customHeight="1">
      <c r="B75" s="1254" t="s">
        <v>279</v>
      </c>
      <c r="C75" s="262" t="s">
        <v>532</v>
      </c>
      <c r="D75" s="339"/>
      <c r="E75" s="283">
        <v>0.28888235882055602</v>
      </c>
      <c r="F75" s="341">
        <v>158480955024542</v>
      </c>
      <c r="G75" s="283">
        <v>9.0265583213216399E-2</v>
      </c>
      <c r="H75" s="283">
        <v>-2.15707974867702E-2</v>
      </c>
      <c r="I75" s="892">
        <v>-1.9871578874759498E-2</v>
      </c>
      <c r="J75" s="892">
        <v>-2.0615940785176264E-2</v>
      </c>
      <c r="K75" s="892">
        <v>-4.0487519659935758E-2</v>
      </c>
      <c r="L75" s="283">
        <v>1.7472451926928325E-3</v>
      </c>
      <c r="M75" s="283"/>
      <c r="N75" s="283">
        <v>2.7002863393032301E-3</v>
      </c>
      <c r="O75" s="283">
        <v>-1.8870511147466899E-2</v>
      </c>
      <c r="P75" s="283">
        <v>-5.6835799220091937E-2</v>
      </c>
      <c r="Q75" s="283">
        <v>-6.4337272429888098E-2</v>
      </c>
      <c r="R75" s="283"/>
      <c r="S75" s="283">
        <v>1.6827756261143891E-3</v>
      </c>
      <c r="T75" s="283"/>
      <c r="U75" s="283"/>
      <c r="V75" s="283"/>
      <c r="W75" s="283">
        <v>3.2874234743623301E-3</v>
      </c>
      <c r="X75" s="283">
        <v>-7.9920360102992694E-2</v>
      </c>
      <c r="Y75" s="283">
        <v>1.0756537453128125E-3</v>
      </c>
      <c r="Z75" s="283">
        <v>2.4601901627612733E-3</v>
      </c>
      <c r="AA75" s="283"/>
      <c r="AB75" s="283">
        <v>2.5734624611730293E-3</v>
      </c>
      <c r="AC75" s="283">
        <v>1.3306421184363976E-3</v>
      </c>
      <c r="AD75" s="283"/>
      <c r="AE75" s="283">
        <v>1.88675332643544E-3</v>
      </c>
      <c r="AF75" s="283">
        <v>1.0753757957549801E-2</v>
      </c>
      <c r="AG75" s="283">
        <v>4.1854323761716002E-2</v>
      </c>
      <c r="AH75" s="283"/>
      <c r="AI75" s="297"/>
      <c r="AJ75" s="283">
        <v>-2.73122783837269E-2</v>
      </c>
      <c r="AK75" s="340"/>
      <c r="AL75" s="331">
        <v>0.270229626550472</v>
      </c>
      <c r="AM75" s="470">
        <v>146630366758930</v>
      </c>
      <c r="AN75" s="346">
        <v>-2.3360034314730199E-2</v>
      </c>
      <c r="AO75" s="346">
        <v>-2.2107043757133901E-2</v>
      </c>
      <c r="AP75" s="346">
        <v>-2.2313939436452098E-2</v>
      </c>
      <c r="AQ75" s="346">
        <v>-4.4420983193585999E-2</v>
      </c>
      <c r="AR75" s="346">
        <v>7.6086230333805793E-2</v>
      </c>
      <c r="AS75" s="346"/>
      <c r="AT75" s="346"/>
      <c r="AU75" s="346">
        <v>7.8950245131444094E-2</v>
      </c>
      <c r="AV75" s="346">
        <v>3.3483167059579703E-2</v>
      </c>
      <c r="AW75" s="346"/>
      <c r="AX75" s="346">
        <v>-6.8267153389070107E-2</v>
      </c>
      <c r="AY75" s="346"/>
      <c r="AZ75" s="346"/>
      <c r="BA75" s="346"/>
      <c r="BB75" s="346"/>
      <c r="BC75" s="346"/>
      <c r="BD75" s="346">
        <v>3.2722781103744201E-3</v>
      </c>
      <c r="BE75" s="346">
        <v>-3.1511708219116197E-2</v>
      </c>
      <c r="BF75" s="346"/>
      <c r="BG75" s="346"/>
      <c r="BH75" s="346"/>
      <c r="BI75" s="346"/>
      <c r="BJ75" s="346"/>
      <c r="BK75" s="346"/>
      <c r="BL75" s="346"/>
      <c r="BM75" s="346">
        <v>1.1127886658155801E-2</v>
      </c>
      <c r="BN75" s="346">
        <v>3.8977370462777397E-2</v>
      </c>
      <c r="BO75" s="346"/>
      <c r="BP75" s="347"/>
      <c r="BQ75" s="346">
        <v>1.8593548901816699E-2</v>
      </c>
    </row>
    <row r="76" spans="2:69" s="255" customFormat="1" ht="15" customHeight="1">
      <c r="B76" s="1254" t="s">
        <v>279</v>
      </c>
      <c r="C76" s="262" t="s">
        <v>533</v>
      </c>
      <c r="D76" s="339"/>
      <c r="E76" s="283">
        <v>2.9351644998877401E-2</v>
      </c>
      <c r="F76" s="341">
        <v>91077174396737.297</v>
      </c>
      <c r="G76" s="283">
        <v>9.4726001425185405E-2</v>
      </c>
      <c r="H76" s="283">
        <v>-2.8340533360022398E-2</v>
      </c>
      <c r="I76" s="892">
        <v>-1.3673225553220199E-2</v>
      </c>
      <c r="J76" s="892">
        <v>-2.2405682370876714E-2</v>
      </c>
      <c r="K76" s="892">
        <v>-3.6078907924096917E-2</v>
      </c>
      <c r="L76" s="283">
        <v>5.6787229448625515E-5</v>
      </c>
      <c r="M76" s="283"/>
      <c r="N76" s="283">
        <v>1.5225575682921899E-4</v>
      </c>
      <c r="O76" s="283">
        <v>-2.8188277603193201E-2</v>
      </c>
      <c r="P76" s="283">
        <v>-4.9703585091247955E-2</v>
      </c>
      <c r="Q76" s="283">
        <v>-5.7484556265468299E-2</v>
      </c>
      <c r="R76" s="283"/>
      <c r="S76" s="283">
        <v>1.6620311740997838E-4</v>
      </c>
      <c r="T76" s="283"/>
      <c r="U76" s="283"/>
      <c r="V76" s="283"/>
      <c r="W76" s="283">
        <v>3.0189639288782098E-4</v>
      </c>
      <c r="X76" s="283">
        <v>-8.5370937475773706E-2</v>
      </c>
      <c r="Y76" s="283">
        <v>3.2489237665853672E-5</v>
      </c>
      <c r="Z76" s="283">
        <v>1.2668542938364742E-4</v>
      </c>
      <c r="AA76" s="283"/>
      <c r="AB76" s="283">
        <v>1.8307423570342255E-4</v>
      </c>
      <c r="AC76" s="283">
        <v>6.9906494465512173E-5</v>
      </c>
      <c r="AD76" s="283"/>
      <c r="AE76" s="283">
        <v>2.1218397724262624E-4</v>
      </c>
      <c r="AF76" s="283">
        <v>8.7736206046641E-4</v>
      </c>
      <c r="AG76" s="283">
        <v>8.2984667215975395E-3</v>
      </c>
      <c r="AH76" s="283"/>
      <c r="AI76" s="297"/>
      <c r="AJ76" s="283">
        <v>-7.6195108693709795E-2</v>
      </c>
      <c r="AK76" s="340"/>
      <c r="AL76" s="346">
        <v>2.5749905802199002E-2</v>
      </c>
      <c r="AM76" s="470">
        <v>81200785194040.5</v>
      </c>
      <c r="AN76" s="346">
        <v>-3.0592256482781001E-2</v>
      </c>
      <c r="AO76" s="346">
        <v>-1.55864998646718E-2</v>
      </c>
      <c r="AP76" s="346">
        <v>-2.4101235872265321E-2</v>
      </c>
      <c r="AQ76" s="346">
        <v>-3.9687735736937124E-2</v>
      </c>
      <c r="AR76" s="346">
        <v>3.8184078672274198E-2</v>
      </c>
      <c r="AS76" s="346"/>
      <c r="AT76" s="346"/>
      <c r="AU76" s="346">
        <v>3.8365773296068599E-2</v>
      </c>
      <c r="AV76" s="346">
        <v>-7.8129830513841095E-3</v>
      </c>
      <c r="AW76" s="346"/>
      <c r="AX76" s="346">
        <v>-5.8275974769593397E-2</v>
      </c>
      <c r="AY76" s="346"/>
      <c r="AZ76" s="346"/>
      <c r="BA76" s="346"/>
      <c r="BB76" s="346"/>
      <c r="BC76" s="346"/>
      <c r="BD76" s="346">
        <v>2.93014341980233E-4</v>
      </c>
      <c r="BE76" s="346">
        <v>-6.5795943478997407E-2</v>
      </c>
      <c r="BF76" s="346"/>
      <c r="BG76" s="346"/>
      <c r="BH76" s="346"/>
      <c r="BI76" s="346"/>
      <c r="BJ76" s="346"/>
      <c r="BK76" s="346"/>
      <c r="BL76" s="346"/>
      <c r="BM76" s="346">
        <v>9.1825118327183697E-4</v>
      </c>
      <c r="BN76" s="346">
        <v>7.0751329802792896E-3</v>
      </c>
      <c r="BO76" s="346"/>
      <c r="BP76" s="347"/>
      <c r="BQ76" s="346">
        <v>-5.78025593154462E-2</v>
      </c>
    </row>
    <row r="77" spans="2:69" s="255" customFormat="1" ht="15" customHeight="1">
      <c r="B77" s="1256" t="s">
        <v>279</v>
      </c>
      <c r="C77" s="338" t="s">
        <v>527</v>
      </c>
      <c r="D77" s="339"/>
      <c r="E77" s="343">
        <v>1</v>
      </c>
      <c r="F77" s="342">
        <v>339044592940101</v>
      </c>
      <c r="G77" s="343">
        <v>7.6151898107932894E-2</v>
      </c>
      <c r="H77" s="343">
        <v>-2.1268467400144101E-2</v>
      </c>
      <c r="I77" s="708">
        <v>-1.55004877944499E-2</v>
      </c>
      <c r="J77" s="708">
        <v>-1.9144220606959486E-2</v>
      </c>
      <c r="K77" s="708">
        <v>-3.4644708401409388E-2</v>
      </c>
      <c r="L77" s="343">
        <v>1.6807345797745091E-3</v>
      </c>
      <c r="M77" s="343"/>
      <c r="N77" s="343">
        <v>8.5633524982562693E-3</v>
      </c>
      <c r="O77" s="343">
        <v>-1.27051149018877E-2</v>
      </c>
      <c r="P77" s="343">
        <v>-5.1213852696960084E-2</v>
      </c>
      <c r="Q77" s="343">
        <v>-5.7946178746374803E-2</v>
      </c>
      <c r="R77" s="343"/>
      <c r="S77" s="343">
        <v>2.5432715474054757E-3</v>
      </c>
      <c r="T77" s="343"/>
      <c r="U77" s="343"/>
      <c r="V77" s="343"/>
      <c r="W77" s="343">
        <v>4.7242420481677996E-3</v>
      </c>
      <c r="X77" s="343">
        <v>-6.5927051600095002E-2</v>
      </c>
      <c r="Y77" s="343">
        <v>4.4434091336805542E-3</v>
      </c>
      <c r="Z77" s="343">
        <v>9.7597703990493414E-3</v>
      </c>
      <c r="AA77" s="343"/>
      <c r="AB77" s="343">
        <v>8.9945679333074801E-3</v>
      </c>
      <c r="AC77" s="343">
        <v>3.674241471614719E-3</v>
      </c>
      <c r="AD77" s="343"/>
      <c r="AE77" s="343">
        <v>1.8135237865528752E-3</v>
      </c>
      <c r="AF77" s="343">
        <v>3.0381255991969301E-2</v>
      </c>
      <c r="AG77" s="343">
        <v>5.3135090378182398E-2</v>
      </c>
      <c r="AH77" s="285"/>
      <c r="AI77" s="285"/>
      <c r="AJ77" s="343">
        <v>1.7589294770056899E-2</v>
      </c>
      <c r="AK77" s="340"/>
      <c r="AL77" s="345">
        <v>1</v>
      </c>
      <c r="AM77" s="469">
        <v>318481060219123</v>
      </c>
      <c r="AN77" s="345">
        <v>-2.2641719627472801E-2</v>
      </c>
      <c r="AO77" s="345">
        <v>-1.6501315874251601E-2</v>
      </c>
      <c r="AP77" s="345">
        <v>-2.0380315483678291E-2</v>
      </c>
      <c r="AQ77" s="345">
        <v>-3.6881631357929892E-2</v>
      </c>
      <c r="AR77" s="345">
        <v>8.1068837430571597E-2</v>
      </c>
      <c r="AS77" s="345"/>
      <c r="AT77" s="345"/>
      <c r="AU77" s="345">
        <v>9.01851043758536E-2</v>
      </c>
      <c r="AV77" s="345">
        <v>5.1042068874128897E-2</v>
      </c>
      <c r="AW77" s="345"/>
      <c r="AX77" s="345">
        <v>-6.1687619891687702E-2</v>
      </c>
      <c r="AY77" s="345"/>
      <c r="AZ77" s="345"/>
      <c r="BA77" s="345"/>
      <c r="BB77" s="345"/>
      <c r="BC77" s="345"/>
      <c r="BD77" s="345">
        <v>5.0292746484501497E-3</v>
      </c>
      <c r="BE77" s="345">
        <v>-5.6162763691085501E-3</v>
      </c>
      <c r="BF77" s="345"/>
      <c r="BG77" s="345"/>
      <c r="BH77" s="345"/>
      <c r="BI77" s="345"/>
      <c r="BJ77" s="345"/>
      <c r="BK77" s="345"/>
      <c r="BL77" s="345"/>
      <c r="BM77" s="345">
        <v>3.2342898393138898E-2</v>
      </c>
      <c r="BN77" s="345">
        <v>5.6565891471572698E-2</v>
      </c>
      <c r="BO77" s="348"/>
      <c r="BP77" s="348"/>
      <c r="BQ77" s="345">
        <v>8.3292513495603099E-2</v>
      </c>
    </row>
    <row r="78" spans="2:69" s="255" customFormat="1" ht="15" customHeight="1">
      <c r="B78" s="1251" t="s">
        <v>715</v>
      </c>
      <c r="C78" s="262" t="s">
        <v>528</v>
      </c>
      <c r="D78" s="339"/>
      <c r="E78" s="653"/>
      <c r="F78" s="666"/>
      <c r="G78" s="653"/>
      <c r="H78" s="653"/>
      <c r="I78" s="707"/>
      <c r="J78" s="707"/>
      <c r="K78" s="707"/>
      <c r="L78" s="653"/>
      <c r="M78" s="653"/>
      <c r="N78" s="653"/>
      <c r="O78" s="653"/>
      <c r="P78" s="653"/>
      <c r="Q78" s="653"/>
      <c r="R78" s="653"/>
      <c r="S78" s="653"/>
      <c r="T78" s="653"/>
      <c r="U78" s="653"/>
      <c r="V78" s="653"/>
      <c r="W78" s="653"/>
      <c r="X78" s="653"/>
      <c r="Y78" s="653"/>
      <c r="Z78" s="653"/>
      <c r="AA78" s="653"/>
      <c r="AB78" s="653"/>
      <c r="AC78" s="653"/>
      <c r="AD78" s="653"/>
      <c r="AE78" s="653"/>
      <c r="AF78" s="653"/>
      <c r="AG78" s="653"/>
      <c r="AH78" s="653"/>
      <c r="AI78" s="667"/>
      <c r="AJ78" s="653"/>
      <c r="AK78" s="340"/>
      <c r="AL78" s="653"/>
      <c r="AM78" s="666"/>
      <c r="AN78" s="653"/>
      <c r="AO78" s="653"/>
      <c r="AP78" s="653"/>
      <c r="AQ78" s="653"/>
      <c r="AR78" s="653"/>
      <c r="AS78" s="653"/>
      <c r="AT78" s="653"/>
      <c r="AU78" s="653"/>
      <c r="AV78" s="653"/>
      <c r="AW78" s="653"/>
      <c r="AX78" s="653"/>
      <c r="AY78" s="653"/>
      <c r="AZ78" s="653"/>
      <c r="BA78" s="653"/>
      <c r="BB78" s="653"/>
      <c r="BC78" s="653"/>
      <c r="BD78" s="653"/>
      <c r="BE78" s="653"/>
      <c r="BF78" s="653"/>
      <c r="BG78" s="653"/>
      <c r="BH78" s="653"/>
      <c r="BI78" s="653"/>
      <c r="BJ78" s="653"/>
      <c r="BK78" s="653"/>
      <c r="BL78" s="653"/>
      <c r="BM78" s="653"/>
      <c r="BN78" s="653"/>
      <c r="BO78" s="653"/>
      <c r="BP78" s="667"/>
      <c r="BQ78" s="653"/>
    </row>
    <row r="79" spans="2:69" s="255" customFormat="1" ht="15" customHeight="1">
      <c r="B79" s="1252"/>
      <c r="C79" s="262" t="s">
        <v>529</v>
      </c>
      <c r="D79" s="339"/>
      <c r="E79" s="653"/>
      <c r="F79" s="666"/>
      <c r="G79" s="653"/>
      <c r="H79" s="653"/>
      <c r="I79" s="707"/>
      <c r="J79" s="707"/>
      <c r="K79" s="707"/>
      <c r="L79" s="653"/>
      <c r="M79" s="653"/>
      <c r="N79" s="653"/>
      <c r="O79" s="653"/>
      <c r="P79" s="653"/>
      <c r="Q79" s="653"/>
      <c r="R79" s="653"/>
      <c r="S79" s="653"/>
      <c r="T79" s="653"/>
      <c r="U79" s="653"/>
      <c r="V79" s="653"/>
      <c r="W79" s="653"/>
      <c r="X79" s="653"/>
      <c r="Y79" s="653"/>
      <c r="Z79" s="653"/>
      <c r="AA79" s="653"/>
      <c r="AB79" s="653"/>
      <c r="AC79" s="653"/>
      <c r="AD79" s="653"/>
      <c r="AE79" s="653"/>
      <c r="AF79" s="653"/>
      <c r="AG79" s="653"/>
      <c r="AH79" s="653"/>
      <c r="AI79" s="667"/>
      <c r="AJ79" s="653"/>
      <c r="AK79" s="340"/>
      <c r="AL79" s="653"/>
      <c r="AM79" s="666"/>
      <c r="AN79" s="653"/>
      <c r="AO79" s="653"/>
      <c r="AP79" s="653"/>
      <c r="AQ79" s="653"/>
      <c r="AR79" s="653"/>
      <c r="AS79" s="653"/>
      <c r="AT79" s="653"/>
      <c r="AU79" s="653"/>
      <c r="AV79" s="653"/>
      <c r="AW79" s="653"/>
      <c r="AX79" s="653"/>
      <c r="AY79" s="653"/>
      <c r="AZ79" s="653"/>
      <c r="BA79" s="653"/>
      <c r="BB79" s="653"/>
      <c r="BC79" s="653"/>
      <c r="BD79" s="653"/>
      <c r="BE79" s="653"/>
      <c r="BF79" s="653"/>
      <c r="BG79" s="653"/>
      <c r="BH79" s="653"/>
      <c r="BI79" s="653"/>
      <c r="BJ79" s="653"/>
      <c r="BK79" s="653"/>
      <c r="BL79" s="653"/>
      <c r="BM79" s="653"/>
      <c r="BN79" s="653"/>
      <c r="BO79" s="653"/>
      <c r="BP79" s="667"/>
      <c r="BQ79" s="653"/>
    </row>
    <row r="80" spans="2:69" s="255" customFormat="1" ht="15" customHeight="1">
      <c r="B80" s="1252"/>
      <c r="C80" s="262" t="s">
        <v>530</v>
      </c>
      <c r="D80" s="339"/>
      <c r="E80" s="653"/>
      <c r="F80" s="666"/>
      <c r="G80" s="653"/>
      <c r="H80" s="653"/>
      <c r="I80" s="707"/>
      <c r="J80" s="707"/>
      <c r="K80" s="707"/>
      <c r="L80" s="653"/>
      <c r="M80" s="653"/>
      <c r="N80" s="653"/>
      <c r="O80" s="653"/>
      <c r="P80" s="653"/>
      <c r="Q80" s="653"/>
      <c r="R80" s="653"/>
      <c r="S80" s="653"/>
      <c r="T80" s="653"/>
      <c r="U80" s="653"/>
      <c r="V80" s="653"/>
      <c r="W80" s="653"/>
      <c r="X80" s="653"/>
      <c r="Y80" s="653"/>
      <c r="Z80" s="653"/>
      <c r="AA80" s="653"/>
      <c r="AB80" s="653"/>
      <c r="AC80" s="653"/>
      <c r="AD80" s="653"/>
      <c r="AE80" s="653"/>
      <c r="AF80" s="653"/>
      <c r="AG80" s="653"/>
      <c r="AH80" s="653"/>
      <c r="AI80" s="667"/>
      <c r="AJ80" s="653"/>
      <c r="AK80" s="340"/>
      <c r="AL80" s="653"/>
      <c r="AM80" s="666"/>
      <c r="AN80" s="653"/>
      <c r="AO80" s="653"/>
      <c r="AP80" s="653"/>
      <c r="AQ80" s="653"/>
      <c r="AR80" s="653"/>
      <c r="AS80" s="653"/>
      <c r="AT80" s="653"/>
      <c r="AU80" s="653"/>
      <c r="AV80" s="653"/>
      <c r="AW80" s="653"/>
      <c r="AX80" s="653"/>
      <c r="AY80" s="653"/>
      <c r="AZ80" s="653"/>
      <c r="BA80" s="653"/>
      <c r="BB80" s="653"/>
      <c r="BC80" s="653"/>
      <c r="BD80" s="653"/>
      <c r="BE80" s="653"/>
      <c r="BF80" s="653"/>
      <c r="BG80" s="653"/>
      <c r="BH80" s="653"/>
      <c r="BI80" s="653"/>
      <c r="BJ80" s="653"/>
      <c r="BK80" s="653"/>
      <c r="BL80" s="653"/>
      <c r="BM80" s="653"/>
      <c r="BN80" s="653"/>
      <c r="BO80" s="653"/>
      <c r="BP80" s="667"/>
      <c r="BQ80" s="653"/>
    </row>
    <row r="81" spans="2:69" s="255" customFormat="1" ht="15" customHeight="1">
      <c r="B81" s="1252"/>
      <c r="C81" s="262" t="s">
        <v>531</v>
      </c>
      <c r="D81" s="339"/>
      <c r="E81" s="653"/>
      <c r="F81" s="666"/>
      <c r="G81" s="653"/>
      <c r="H81" s="653"/>
      <c r="I81" s="707"/>
      <c r="J81" s="707"/>
      <c r="K81" s="707"/>
      <c r="L81" s="653"/>
      <c r="M81" s="653"/>
      <c r="N81" s="653"/>
      <c r="O81" s="653"/>
      <c r="P81" s="653"/>
      <c r="Q81" s="653"/>
      <c r="R81" s="653"/>
      <c r="S81" s="653"/>
      <c r="T81" s="653"/>
      <c r="U81" s="653"/>
      <c r="V81" s="653"/>
      <c r="W81" s="653"/>
      <c r="X81" s="653"/>
      <c r="Y81" s="653"/>
      <c r="Z81" s="653"/>
      <c r="AA81" s="653"/>
      <c r="AB81" s="653"/>
      <c r="AC81" s="653"/>
      <c r="AD81" s="653"/>
      <c r="AE81" s="653"/>
      <c r="AF81" s="653"/>
      <c r="AG81" s="653"/>
      <c r="AH81" s="653"/>
      <c r="AI81" s="667"/>
      <c r="AJ81" s="653"/>
      <c r="AK81" s="340"/>
      <c r="AL81" s="653"/>
      <c r="AM81" s="666"/>
      <c r="AN81" s="653"/>
      <c r="AO81" s="653"/>
      <c r="AP81" s="653"/>
      <c r="AQ81" s="653"/>
      <c r="AR81" s="653"/>
      <c r="AS81" s="653"/>
      <c r="AT81" s="653"/>
      <c r="AU81" s="653"/>
      <c r="AV81" s="653"/>
      <c r="AW81" s="653"/>
      <c r="AX81" s="653"/>
      <c r="AY81" s="653"/>
      <c r="AZ81" s="653"/>
      <c r="BA81" s="653"/>
      <c r="BB81" s="653"/>
      <c r="BC81" s="653"/>
      <c r="BD81" s="653"/>
      <c r="BE81" s="653"/>
      <c r="BF81" s="653"/>
      <c r="BG81" s="653"/>
      <c r="BH81" s="653"/>
      <c r="BI81" s="653"/>
      <c r="BJ81" s="653"/>
      <c r="BK81" s="653"/>
      <c r="BL81" s="653"/>
      <c r="BM81" s="653"/>
      <c r="BN81" s="653"/>
      <c r="BO81" s="653"/>
      <c r="BP81" s="667"/>
      <c r="BQ81" s="653"/>
    </row>
    <row r="82" spans="2:69" s="255" customFormat="1" ht="15" customHeight="1">
      <c r="B82" s="1252"/>
      <c r="C82" s="262" t="s">
        <v>532</v>
      </c>
      <c r="D82" s="339"/>
      <c r="E82" s="653"/>
      <c r="F82" s="666"/>
      <c r="G82" s="653"/>
      <c r="H82" s="653"/>
      <c r="I82" s="707"/>
      <c r="J82" s="707"/>
      <c r="K82" s="707"/>
      <c r="L82" s="653"/>
      <c r="M82" s="653"/>
      <c r="N82" s="653"/>
      <c r="O82" s="653"/>
      <c r="P82" s="653"/>
      <c r="Q82" s="653"/>
      <c r="R82" s="653"/>
      <c r="S82" s="653"/>
      <c r="T82" s="653"/>
      <c r="U82" s="653"/>
      <c r="V82" s="653"/>
      <c r="W82" s="653"/>
      <c r="X82" s="653"/>
      <c r="Y82" s="653"/>
      <c r="Z82" s="653"/>
      <c r="AA82" s="653"/>
      <c r="AB82" s="653"/>
      <c r="AC82" s="653"/>
      <c r="AD82" s="653"/>
      <c r="AE82" s="653"/>
      <c r="AF82" s="653"/>
      <c r="AG82" s="653"/>
      <c r="AH82" s="653"/>
      <c r="AI82" s="667"/>
      <c r="AJ82" s="653"/>
      <c r="AK82" s="340"/>
      <c r="AL82" s="653"/>
      <c r="AM82" s="666"/>
      <c r="AN82" s="653"/>
      <c r="AO82" s="653"/>
      <c r="AP82" s="653"/>
      <c r="AQ82" s="653"/>
      <c r="AR82" s="653"/>
      <c r="AS82" s="653"/>
      <c r="AT82" s="653"/>
      <c r="AU82" s="653"/>
      <c r="AV82" s="653"/>
      <c r="AW82" s="653"/>
      <c r="AX82" s="653"/>
      <c r="AY82" s="653"/>
      <c r="AZ82" s="653"/>
      <c r="BA82" s="653"/>
      <c r="BB82" s="653"/>
      <c r="BC82" s="653"/>
      <c r="BD82" s="653"/>
      <c r="BE82" s="653"/>
      <c r="BF82" s="653"/>
      <c r="BG82" s="653"/>
      <c r="BH82" s="653"/>
      <c r="BI82" s="653"/>
      <c r="BJ82" s="653"/>
      <c r="BK82" s="653"/>
      <c r="BL82" s="653"/>
      <c r="BM82" s="653"/>
      <c r="BN82" s="653"/>
      <c r="BO82" s="653"/>
      <c r="BP82" s="667"/>
      <c r="BQ82" s="653"/>
    </row>
    <row r="83" spans="2:69" s="255" customFormat="1" ht="15" customHeight="1">
      <c r="B83" s="1252"/>
      <c r="C83" s="262" t="s">
        <v>533</v>
      </c>
      <c r="D83" s="339"/>
      <c r="E83" s="653"/>
      <c r="F83" s="666"/>
      <c r="G83" s="653"/>
      <c r="H83" s="653"/>
      <c r="I83" s="707"/>
      <c r="J83" s="707"/>
      <c r="K83" s="707"/>
      <c r="L83" s="653"/>
      <c r="M83" s="653"/>
      <c r="N83" s="653"/>
      <c r="O83" s="653"/>
      <c r="P83" s="653"/>
      <c r="Q83" s="653"/>
      <c r="R83" s="653"/>
      <c r="S83" s="653"/>
      <c r="T83" s="653"/>
      <c r="U83" s="653"/>
      <c r="V83" s="653"/>
      <c r="W83" s="653"/>
      <c r="X83" s="653"/>
      <c r="Y83" s="653"/>
      <c r="Z83" s="653"/>
      <c r="AA83" s="653"/>
      <c r="AB83" s="653"/>
      <c r="AC83" s="653"/>
      <c r="AD83" s="653"/>
      <c r="AE83" s="653"/>
      <c r="AF83" s="653"/>
      <c r="AG83" s="653"/>
      <c r="AH83" s="653"/>
      <c r="AI83" s="667"/>
      <c r="AJ83" s="653"/>
      <c r="AK83" s="340"/>
      <c r="AL83" s="653"/>
      <c r="AM83" s="666"/>
      <c r="AN83" s="653"/>
      <c r="AO83" s="653"/>
      <c r="AP83" s="653"/>
      <c r="AQ83" s="653"/>
      <c r="AR83" s="653"/>
      <c r="AS83" s="653"/>
      <c r="AT83" s="653"/>
      <c r="AU83" s="653"/>
      <c r="AV83" s="653"/>
      <c r="AW83" s="653"/>
      <c r="AX83" s="653"/>
      <c r="AY83" s="653"/>
      <c r="AZ83" s="653"/>
      <c r="BA83" s="653"/>
      <c r="BB83" s="653"/>
      <c r="BC83" s="653"/>
      <c r="BD83" s="653"/>
      <c r="BE83" s="653"/>
      <c r="BF83" s="653"/>
      <c r="BG83" s="653"/>
      <c r="BH83" s="653"/>
      <c r="BI83" s="653"/>
      <c r="BJ83" s="653"/>
      <c r="BK83" s="653"/>
      <c r="BL83" s="653"/>
      <c r="BM83" s="653"/>
      <c r="BN83" s="653"/>
      <c r="BO83" s="653"/>
      <c r="BP83" s="667"/>
      <c r="BQ83" s="653"/>
    </row>
    <row r="84" spans="2:69" s="255" customFormat="1" ht="15" customHeight="1">
      <c r="B84" s="1253"/>
      <c r="C84" s="338" t="s">
        <v>527</v>
      </c>
      <c r="D84" s="339"/>
      <c r="E84" s="669"/>
      <c r="F84" s="668"/>
      <c r="G84" s="669"/>
      <c r="H84" s="669"/>
      <c r="I84" s="891"/>
      <c r="J84" s="891"/>
      <c r="K84" s="891"/>
      <c r="L84" s="669"/>
      <c r="M84" s="669"/>
      <c r="N84" s="669"/>
      <c r="O84" s="669"/>
      <c r="P84" s="669"/>
      <c r="Q84" s="669"/>
      <c r="R84" s="669"/>
      <c r="S84" s="669"/>
      <c r="T84" s="669"/>
      <c r="U84" s="669"/>
      <c r="V84" s="669"/>
      <c r="W84" s="669"/>
      <c r="X84" s="669"/>
      <c r="Y84" s="669"/>
      <c r="Z84" s="669"/>
      <c r="AA84" s="669"/>
      <c r="AB84" s="669"/>
      <c r="AC84" s="669"/>
      <c r="AD84" s="669"/>
      <c r="AE84" s="669"/>
      <c r="AF84" s="669"/>
      <c r="AG84" s="669"/>
      <c r="AH84" s="670"/>
      <c r="AI84" s="670"/>
      <c r="AJ84" s="669"/>
      <c r="AK84" s="340"/>
      <c r="AL84" s="669"/>
      <c r="AM84" s="668"/>
      <c r="AN84" s="669"/>
      <c r="AO84" s="669"/>
      <c r="AP84" s="669"/>
      <c r="AQ84" s="669"/>
      <c r="AR84" s="669"/>
      <c r="AS84" s="669"/>
      <c r="AT84" s="669"/>
      <c r="AU84" s="669"/>
      <c r="AV84" s="669"/>
      <c r="AW84" s="669"/>
      <c r="AX84" s="669"/>
      <c r="AY84" s="669"/>
      <c r="AZ84" s="669"/>
      <c r="BA84" s="669"/>
      <c r="BB84" s="669"/>
      <c r="BC84" s="669"/>
      <c r="BD84" s="669"/>
      <c r="BE84" s="669"/>
      <c r="BF84" s="669"/>
      <c r="BG84" s="669"/>
      <c r="BH84" s="669"/>
      <c r="BI84" s="669"/>
      <c r="BJ84" s="669"/>
      <c r="BK84" s="669"/>
      <c r="BL84" s="669"/>
      <c r="BM84" s="669"/>
      <c r="BN84" s="669"/>
      <c r="BO84" s="670"/>
      <c r="BP84" s="670"/>
      <c r="BQ84" s="669"/>
    </row>
    <row r="85" spans="2:69" s="255" customFormat="1" ht="15" customHeight="1">
      <c r="B85" s="1251" t="s">
        <v>16</v>
      </c>
      <c r="C85" s="262" t="s">
        <v>528</v>
      </c>
      <c r="D85" s="339"/>
      <c r="E85" s="283"/>
      <c r="F85" s="341">
        <v>12754007220.115299</v>
      </c>
      <c r="G85" s="283"/>
      <c r="H85" s="283">
        <v>-7.8445791121017502E-2</v>
      </c>
      <c r="I85" s="892"/>
      <c r="J85" s="892"/>
      <c r="K85" s="892"/>
      <c r="L85" s="283"/>
      <c r="M85" s="283"/>
      <c r="N85" s="283">
        <v>1.30288727131468</v>
      </c>
      <c r="O85" s="283">
        <v>1.2244414801936601</v>
      </c>
      <c r="P85" s="283"/>
      <c r="Q85" s="283">
        <v>-0.58879566038446496</v>
      </c>
      <c r="R85" s="283"/>
      <c r="S85" s="283"/>
      <c r="T85" s="283"/>
      <c r="U85" s="283"/>
      <c r="V85" s="283"/>
      <c r="W85" s="283"/>
      <c r="X85" s="283">
        <v>0.74536794196009304</v>
      </c>
      <c r="Y85" s="283"/>
      <c r="Z85" s="283"/>
      <c r="AA85" s="283"/>
      <c r="AB85" s="283"/>
      <c r="AC85" s="283"/>
      <c r="AD85" s="283"/>
      <c r="AE85" s="283"/>
      <c r="AF85" s="283">
        <v>2.97497022029094</v>
      </c>
      <c r="AG85" s="283">
        <v>2.4981906113719701</v>
      </c>
      <c r="AH85" s="283">
        <v>1.7194692488866701</v>
      </c>
      <c r="AI85" s="297"/>
      <c r="AJ85" s="283">
        <v>7.8285135834917599</v>
      </c>
      <c r="AK85" s="340"/>
      <c r="AL85" s="331"/>
      <c r="AM85" s="470"/>
      <c r="AN85" s="346"/>
      <c r="AO85" s="346"/>
      <c r="AP85" s="346"/>
      <c r="AQ85" s="346"/>
      <c r="AR85" s="346"/>
      <c r="AS85" s="346"/>
      <c r="AT85" s="346"/>
      <c r="AU85" s="346"/>
      <c r="AV85" s="346"/>
      <c r="AW85" s="346"/>
      <c r="AX85" s="346"/>
      <c r="AY85" s="346"/>
      <c r="AZ85" s="346"/>
      <c r="BA85" s="346"/>
      <c r="BB85" s="346"/>
      <c r="BC85" s="346"/>
      <c r="BD85" s="346"/>
      <c r="BE85" s="346"/>
      <c r="BF85" s="346"/>
      <c r="BG85" s="346"/>
      <c r="BH85" s="346"/>
      <c r="BI85" s="346"/>
      <c r="BJ85" s="346"/>
      <c r="BK85" s="346"/>
      <c r="BL85" s="346"/>
      <c r="BM85" s="346"/>
      <c r="BN85" s="346"/>
      <c r="BO85" s="346"/>
      <c r="BP85" s="347"/>
      <c r="BQ85" s="346"/>
    </row>
    <row r="86" spans="2:69" s="255" customFormat="1" ht="15" customHeight="1">
      <c r="B86" s="1257" t="s">
        <v>16</v>
      </c>
      <c r="C86" s="262" t="s">
        <v>529</v>
      </c>
      <c r="D86" s="339"/>
      <c r="E86" s="283"/>
      <c r="F86" s="341">
        <v>69406995386.860306</v>
      </c>
      <c r="G86" s="283"/>
      <c r="H86" s="283">
        <v>-2.7272272586619701E-2</v>
      </c>
      <c r="I86" s="892"/>
      <c r="J86" s="892"/>
      <c r="K86" s="892"/>
      <c r="L86" s="283"/>
      <c r="M86" s="283"/>
      <c r="N86" s="283">
        <v>0.33435180378967999</v>
      </c>
      <c r="O86" s="283">
        <v>0.30707953120305898</v>
      </c>
      <c r="P86" s="283"/>
      <c r="Q86" s="283">
        <v>-0.104754298314407</v>
      </c>
      <c r="R86" s="283"/>
      <c r="S86" s="283"/>
      <c r="T86" s="283"/>
      <c r="U86" s="283"/>
      <c r="V86" s="283"/>
      <c r="W86" s="283"/>
      <c r="X86" s="283">
        <v>0.20232523288865201</v>
      </c>
      <c r="Y86" s="283"/>
      <c r="Z86" s="283"/>
      <c r="AA86" s="283"/>
      <c r="AB86" s="283"/>
      <c r="AC86" s="283"/>
      <c r="AD86" s="283"/>
      <c r="AE86" s="283"/>
      <c r="AF86" s="283">
        <v>1.0322223093730201</v>
      </c>
      <c r="AG86" s="283">
        <v>0.88254279032821203</v>
      </c>
      <c r="AH86" s="283">
        <v>0.59555936982943902</v>
      </c>
      <c r="AI86" s="297"/>
      <c r="AJ86" s="283">
        <v>2.7126497024193399</v>
      </c>
      <c r="AK86" s="340"/>
      <c r="AL86" s="331"/>
      <c r="AM86" s="470"/>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6"/>
      <c r="BN86" s="346"/>
      <c r="BO86" s="346"/>
      <c r="BP86" s="347"/>
      <c r="BQ86" s="346"/>
    </row>
    <row r="87" spans="2:69" s="255" customFormat="1" ht="15" customHeight="1">
      <c r="B87" s="1257" t="s">
        <v>16</v>
      </c>
      <c r="C87" s="262" t="s">
        <v>530</v>
      </c>
      <c r="D87" s="339"/>
      <c r="E87" s="283"/>
      <c r="F87" s="341">
        <v>208443588586.32199</v>
      </c>
      <c r="G87" s="283"/>
      <c r="H87" s="283">
        <v>-3.87392102099723E-2</v>
      </c>
      <c r="I87" s="892"/>
      <c r="J87" s="892"/>
      <c r="K87" s="892"/>
      <c r="L87" s="283"/>
      <c r="M87" s="283"/>
      <c r="N87" s="283">
        <v>0.14591198099107799</v>
      </c>
      <c r="O87" s="283">
        <v>0.107172770781105</v>
      </c>
      <c r="P87" s="283"/>
      <c r="Q87" s="283">
        <v>-0.121155400368917</v>
      </c>
      <c r="R87" s="283"/>
      <c r="S87" s="283"/>
      <c r="T87" s="283"/>
      <c r="U87" s="283"/>
      <c r="V87" s="283"/>
      <c r="W87" s="283"/>
      <c r="X87" s="283">
        <v>-1.3982629587812E-2</v>
      </c>
      <c r="Y87" s="283"/>
      <c r="Z87" s="283"/>
      <c r="AA87" s="283"/>
      <c r="AB87" s="283"/>
      <c r="AC87" s="283"/>
      <c r="AD87" s="283"/>
      <c r="AE87" s="283"/>
      <c r="AF87" s="283">
        <v>0.62731459287026403</v>
      </c>
      <c r="AG87" s="283">
        <v>0.49188476218702998</v>
      </c>
      <c r="AH87" s="283">
        <v>0.29653930306830201</v>
      </c>
      <c r="AI87" s="297"/>
      <c r="AJ87" s="283">
        <v>1.4017560285377899</v>
      </c>
      <c r="AK87" s="340"/>
      <c r="AL87" s="331"/>
      <c r="AM87" s="470"/>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6"/>
      <c r="BN87" s="346"/>
      <c r="BO87" s="346"/>
      <c r="BP87" s="347"/>
      <c r="BQ87" s="346"/>
    </row>
    <row r="88" spans="2:69" s="255" customFormat="1" ht="15" customHeight="1">
      <c r="B88" s="1257" t="s">
        <v>16</v>
      </c>
      <c r="C88" s="262" t="s">
        <v>531</v>
      </c>
      <c r="D88" s="339"/>
      <c r="E88" s="283"/>
      <c r="F88" s="341">
        <v>1794037094537.77</v>
      </c>
      <c r="G88" s="283"/>
      <c r="H88" s="283">
        <v>-4.6179802031100101E-2</v>
      </c>
      <c r="I88" s="892"/>
      <c r="J88" s="892"/>
      <c r="K88" s="892"/>
      <c r="L88" s="283"/>
      <c r="M88" s="283"/>
      <c r="N88" s="283">
        <v>4.2289979697308099E-2</v>
      </c>
      <c r="O88" s="283">
        <v>-3.88982233379231E-3</v>
      </c>
      <c r="P88" s="283"/>
      <c r="Q88" s="283">
        <v>-0.12668898626289499</v>
      </c>
      <c r="R88" s="283"/>
      <c r="S88" s="283"/>
      <c r="T88" s="283"/>
      <c r="U88" s="283"/>
      <c r="V88" s="283"/>
      <c r="W88" s="283"/>
      <c r="X88" s="283">
        <v>-0.13057880859669099</v>
      </c>
      <c r="Y88" s="283"/>
      <c r="Z88" s="283"/>
      <c r="AA88" s="283"/>
      <c r="AB88" s="283"/>
      <c r="AC88" s="283"/>
      <c r="AD88" s="283"/>
      <c r="AE88" s="283"/>
      <c r="AF88" s="283">
        <v>0.26748942459623098</v>
      </c>
      <c r="AG88" s="283">
        <v>0.24567366998475801</v>
      </c>
      <c r="AH88" s="283">
        <v>0.13420998581228299</v>
      </c>
      <c r="AI88" s="297"/>
      <c r="AJ88" s="283">
        <v>0.51679427179659299</v>
      </c>
      <c r="AK88" s="340"/>
      <c r="AL88" s="331"/>
      <c r="AM88" s="470"/>
      <c r="AN88" s="346"/>
      <c r="AO88" s="346"/>
      <c r="AP88" s="346"/>
      <c r="AQ88" s="346"/>
      <c r="AR88" s="346"/>
      <c r="AS88" s="346"/>
      <c r="AT88" s="346"/>
      <c r="AU88" s="346"/>
      <c r="AV88" s="346"/>
      <c r="AW88" s="346"/>
      <c r="AX88" s="346"/>
      <c r="AY88" s="346"/>
      <c r="AZ88" s="346"/>
      <c r="BA88" s="346"/>
      <c r="BB88" s="346"/>
      <c r="BC88" s="346"/>
      <c r="BD88" s="346"/>
      <c r="BE88" s="346"/>
      <c r="BF88" s="346"/>
      <c r="BG88" s="346"/>
      <c r="BH88" s="346"/>
      <c r="BI88" s="346"/>
      <c r="BJ88" s="346"/>
      <c r="BK88" s="346"/>
      <c r="BL88" s="346"/>
      <c r="BM88" s="346"/>
      <c r="BN88" s="346"/>
      <c r="BO88" s="346"/>
      <c r="BP88" s="347"/>
      <c r="BQ88" s="346"/>
    </row>
    <row r="89" spans="2:69" s="255" customFormat="1" ht="15" customHeight="1">
      <c r="B89" s="1257" t="s">
        <v>16</v>
      </c>
      <c r="C89" s="262" t="s">
        <v>532</v>
      </c>
      <c r="D89" s="339"/>
      <c r="E89" s="283"/>
      <c r="F89" s="341">
        <v>6449294514599.1299</v>
      </c>
      <c r="G89" s="283"/>
      <c r="H89" s="283">
        <v>-6.1328534234053898E-2</v>
      </c>
      <c r="I89" s="892"/>
      <c r="J89" s="892"/>
      <c r="K89" s="892"/>
      <c r="L89" s="283"/>
      <c r="M89" s="283"/>
      <c r="N89" s="283">
        <v>5.3720574247129302E-3</v>
      </c>
      <c r="O89" s="283">
        <v>-5.5956476809340801E-2</v>
      </c>
      <c r="P89" s="283"/>
      <c r="Q89" s="283">
        <v>-0.12198941422252201</v>
      </c>
      <c r="R89" s="283"/>
      <c r="S89" s="283"/>
      <c r="T89" s="283"/>
      <c r="U89" s="283"/>
      <c r="V89" s="283"/>
      <c r="W89" s="283"/>
      <c r="X89" s="283">
        <v>-0.17794589103186001</v>
      </c>
      <c r="Y89" s="283"/>
      <c r="Z89" s="283"/>
      <c r="AA89" s="283"/>
      <c r="AB89" s="283"/>
      <c r="AC89" s="283"/>
      <c r="AD89" s="283"/>
      <c r="AE89" s="283"/>
      <c r="AF89" s="283">
        <v>7.8025823513531198E-2</v>
      </c>
      <c r="AG89" s="283">
        <v>7.5816743261645697E-2</v>
      </c>
      <c r="AH89" s="283">
        <v>2.7288940344781999E-2</v>
      </c>
      <c r="AI89" s="297"/>
      <c r="AJ89" s="283">
        <v>3.1856160881007498E-3</v>
      </c>
      <c r="AK89" s="340"/>
      <c r="AL89" s="331"/>
      <c r="AM89" s="470"/>
      <c r="AN89" s="346"/>
      <c r="AO89" s="346"/>
      <c r="AP89" s="346"/>
      <c r="AQ89" s="346"/>
      <c r="AR89" s="346"/>
      <c r="AS89" s="346"/>
      <c r="AT89" s="346"/>
      <c r="AU89" s="346"/>
      <c r="AV89" s="346"/>
      <c r="AW89" s="346"/>
      <c r="AX89" s="346"/>
      <c r="AY89" s="346"/>
      <c r="AZ89" s="346"/>
      <c r="BA89" s="346"/>
      <c r="BB89" s="346"/>
      <c r="BC89" s="346"/>
      <c r="BD89" s="346"/>
      <c r="BE89" s="346"/>
      <c r="BF89" s="346"/>
      <c r="BG89" s="346"/>
      <c r="BH89" s="346"/>
      <c r="BI89" s="346"/>
      <c r="BJ89" s="346"/>
      <c r="BK89" s="346"/>
      <c r="BL89" s="346"/>
      <c r="BM89" s="346"/>
      <c r="BN89" s="346"/>
      <c r="BO89" s="346"/>
      <c r="BP89" s="347"/>
      <c r="BQ89" s="346"/>
    </row>
    <row r="90" spans="2:69" s="255" customFormat="1" ht="15" customHeight="1">
      <c r="B90" s="1257" t="s">
        <v>16</v>
      </c>
      <c r="C90" s="262" t="s">
        <v>533</v>
      </c>
      <c r="D90" s="339"/>
      <c r="E90" s="283"/>
      <c r="F90" s="341">
        <v>2579045476725.96</v>
      </c>
      <c r="G90" s="283"/>
      <c r="H90" s="283">
        <v>-9.4799884348702207E-2</v>
      </c>
      <c r="I90" s="892"/>
      <c r="J90" s="892"/>
      <c r="K90" s="892"/>
      <c r="L90" s="283"/>
      <c r="M90" s="283"/>
      <c r="N90" s="283">
        <v>4.6230926558286901E-4</v>
      </c>
      <c r="O90" s="283">
        <v>-9.4337575083118796E-2</v>
      </c>
      <c r="P90" s="283"/>
      <c r="Q90" s="283">
        <v>-0.14791973433300101</v>
      </c>
      <c r="R90" s="283"/>
      <c r="S90" s="283"/>
      <c r="T90" s="283"/>
      <c r="U90" s="283"/>
      <c r="V90" s="283"/>
      <c r="W90" s="283"/>
      <c r="X90" s="283">
        <v>-0.242257309416121</v>
      </c>
      <c r="Y90" s="283"/>
      <c r="Z90" s="283"/>
      <c r="AA90" s="283"/>
      <c r="AB90" s="283"/>
      <c r="AC90" s="283"/>
      <c r="AD90" s="283"/>
      <c r="AE90" s="283"/>
      <c r="AF90" s="283">
        <v>1.3285969383065E-2</v>
      </c>
      <c r="AG90" s="283">
        <v>1.2299574447263401E-2</v>
      </c>
      <c r="AH90" s="283">
        <v>5.4475866991922899E-3</v>
      </c>
      <c r="AI90" s="297"/>
      <c r="AJ90" s="283">
        <v>-0.2112241788866</v>
      </c>
      <c r="AK90" s="340"/>
      <c r="AL90" s="346"/>
      <c r="AM90" s="470"/>
      <c r="AN90" s="346"/>
      <c r="AO90" s="346"/>
      <c r="AP90" s="346"/>
      <c r="AQ90" s="346"/>
      <c r="AR90" s="346"/>
      <c r="AS90" s="346"/>
      <c r="AT90" s="346"/>
      <c r="AU90" s="346"/>
      <c r="AV90" s="346"/>
      <c r="AW90" s="346"/>
      <c r="AX90" s="346"/>
      <c r="AY90" s="346"/>
      <c r="AZ90" s="346"/>
      <c r="BA90" s="346"/>
      <c r="BB90" s="346"/>
      <c r="BC90" s="346"/>
      <c r="BD90" s="346"/>
      <c r="BE90" s="346"/>
      <c r="BF90" s="346"/>
      <c r="BG90" s="346"/>
      <c r="BH90" s="346"/>
      <c r="BI90" s="346"/>
      <c r="BJ90" s="346"/>
      <c r="BK90" s="346"/>
      <c r="BL90" s="346"/>
      <c r="BM90" s="346"/>
      <c r="BN90" s="346"/>
      <c r="BO90" s="346"/>
      <c r="BP90" s="347"/>
      <c r="BQ90" s="346"/>
    </row>
    <row r="91" spans="2:69" s="255" customFormat="1" ht="15" customHeight="1">
      <c r="B91" s="1253" t="s">
        <v>16</v>
      </c>
      <c r="C91" s="338" t="s">
        <v>527</v>
      </c>
      <c r="D91" s="339"/>
      <c r="E91" s="343"/>
      <c r="F91" s="342">
        <v>11112981677056.199</v>
      </c>
      <c r="G91" s="343"/>
      <c r="H91" s="343">
        <v>-6.60340866397858E-2</v>
      </c>
      <c r="I91" s="708"/>
      <c r="J91" s="708"/>
      <c r="K91" s="708"/>
      <c r="L91" s="343"/>
      <c r="M91" s="343"/>
      <c r="N91" s="343">
        <v>1.6372374165388E-2</v>
      </c>
      <c r="O91" s="343">
        <v>-4.9661712474397698E-2</v>
      </c>
      <c r="P91" s="343"/>
      <c r="Q91" s="343">
        <v>-0.1291783263853</v>
      </c>
      <c r="R91" s="343"/>
      <c r="S91" s="343"/>
      <c r="T91" s="343"/>
      <c r="U91" s="343"/>
      <c r="V91" s="343"/>
      <c r="W91" s="343"/>
      <c r="X91" s="343">
        <v>-0.17871411435277401</v>
      </c>
      <c r="Y91" s="343"/>
      <c r="Z91" s="343"/>
      <c r="AA91" s="343"/>
      <c r="AB91" s="343"/>
      <c r="AC91" s="343"/>
      <c r="AD91" s="343"/>
      <c r="AE91" s="343"/>
      <c r="AF91" s="343">
        <v>0.113174714684143</v>
      </c>
      <c r="AG91" s="343">
        <v>0.104119685290369</v>
      </c>
      <c r="AH91" s="285">
        <v>5.0022534222354101E-2</v>
      </c>
      <c r="AI91" s="285"/>
      <c r="AJ91" s="343">
        <v>8.8477168118366506E-2</v>
      </c>
      <c r="AK91" s="340"/>
      <c r="AL91" s="345"/>
      <c r="AM91" s="469"/>
      <c r="AN91" s="345"/>
      <c r="AO91" s="345"/>
      <c r="AP91" s="345"/>
      <c r="AQ91" s="345"/>
      <c r="AR91" s="345"/>
      <c r="AS91" s="345"/>
      <c r="AT91" s="345"/>
      <c r="AU91" s="345"/>
      <c r="AV91" s="345"/>
      <c r="AW91" s="345"/>
      <c r="AX91" s="345"/>
      <c r="AY91" s="345"/>
      <c r="AZ91" s="345"/>
      <c r="BA91" s="345"/>
      <c r="BB91" s="345"/>
      <c r="BC91" s="345"/>
      <c r="BD91" s="345"/>
      <c r="BE91" s="345"/>
      <c r="BF91" s="345"/>
      <c r="BG91" s="345"/>
      <c r="BH91" s="345"/>
      <c r="BI91" s="345"/>
      <c r="BJ91" s="345"/>
      <c r="BK91" s="345"/>
      <c r="BL91" s="345"/>
      <c r="BM91" s="345"/>
      <c r="BN91" s="345"/>
      <c r="BO91" s="348"/>
      <c r="BP91" s="348"/>
      <c r="BQ91" s="345"/>
    </row>
    <row r="92" spans="2:69" s="255" customFormat="1" ht="15" customHeight="1">
      <c r="B92" s="1251" t="s">
        <v>710</v>
      </c>
      <c r="C92" s="262" t="s">
        <v>528</v>
      </c>
      <c r="D92" s="339"/>
      <c r="E92" s="653"/>
      <c r="F92" s="666"/>
      <c r="G92" s="653"/>
      <c r="H92" s="653"/>
      <c r="I92" s="707"/>
      <c r="J92" s="707"/>
      <c r="K92" s="707"/>
      <c r="L92" s="653"/>
      <c r="M92" s="653"/>
      <c r="N92" s="653"/>
      <c r="O92" s="653"/>
      <c r="P92" s="653"/>
      <c r="Q92" s="653"/>
      <c r="R92" s="653"/>
      <c r="S92" s="653"/>
      <c r="T92" s="653"/>
      <c r="U92" s="653"/>
      <c r="V92" s="653"/>
      <c r="W92" s="653"/>
      <c r="X92" s="653"/>
      <c r="Y92" s="653"/>
      <c r="Z92" s="653"/>
      <c r="AA92" s="653"/>
      <c r="AB92" s="653"/>
      <c r="AC92" s="653"/>
      <c r="AD92" s="653"/>
      <c r="AE92" s="653"/>
      <c r="AF92" s="653"/>
      <c r="AG92" s="653"/>
      <c r="AH92" s="653"/>
      <c r="AI92" s="667"/>
      <c r="AJ92" s="653"/>
      <c r="AK92" s="340"/>
      <c r="AL92" s="653"/>
      <c r="AM92" s="666"/>
      <c r="AN92" s="653"/>
      <c r="AO92" s="653"/>
      <c r="AP92" s="653"/>
      <c r="AQ92" s="653"/>
      <c r="AR92" s="653"/>
      <c r="AS92" s="653"/>
      <c r="AT92" s="653"/>
      <c r="AU92" s="653"/>
      <c r="AV92" s="653"/>
      <c r="AW92" s="653"/>
      <c r="AX92" s="653"/>
      <c r="AY92" s="653"/>
      <c r="AZ92" s="653"/>
      <c r="BA92" s="653"/>
      <c r="BB92" s="653"/>
      <c r="BC92" s="653"/>
      <c r="BD92" s="653"/>
      <c r="BE92" s="653"/>
      <c r="BF92" s="653"/>
      <c r="BG92" s="653"/>
      <c r="BH92" s="653"/>
      <c r="BI92" s="653"/>
      <c r="BJ92" s="653"/>
      <c r="BK92" s="653"/>
      <c r="BL92" s="653"/>
      <c r="BM92" s="653"/>
      <c r="BN92" s="653"/>
      <c r="BO92" s="653"/>
      <c r="BP92" s="667"/>
      <c r="BQ92" s="653"/>
    </row>
    <row r="93" spans="2:69" s="255" customFormat="1" ht="15" customHeight="1">
      <c r="B93" s="1252"/>
      <c r="C93" s="262" t="s">
        <v>529</v>
      </c>
      <c r="D93" s="339"/>
      <c r="E93" s="653"/>
      <c r="F93" s="666"/>
      <c r="G93" s="653"/>
      <c r="H93" s="653"/>
      <c r="I93" s="707"/>
      <c r="J93" s="707"/>
      <c r="K93" s="707"/>
      <c r="L93" s="653"/>
      <c r="M93" s="653"/>
      <c r="N93" s="653"/>
      <c r="O93" s="653"/>
      <c r="P93" s="653"/>
      <c r="Q93" s="653"/>
      <c r="R93" s="653"/>
      <c r="S93" s="653"/>
      <c r="T93" s="653"/>
      <c r="U93" s="653"/>
      <c r="V93" s="653"/>
      <c r="W93" s="653"/>
      <c r="X93" s="653"/>
      <c r="Y93" s="653"/>
      <c r="Z93" s="653"/>
      <c r="AA93" s="653"/>
      <c r="AB93" s="653"/>
      <c r="AC93" s="653"/>
      <c r="AD93" s="653"/>
      <c r="AE93" s="653"/>
      <c r="AF93" s="653"/>
      <c r="AG93" s="653"/>
      <c r="AH93" s="653"/>
      <c r="AI93" s="667"/>
      <c r="AJ93" s="653"/>
      <c r="AK93" s="340"/>
      <c r="AL93" s="653"/>
      <c r="AM93" s="666"/>
      <c r="AN93" s="653"/>
      <c r="AO93" s="653"/>
      <c r="AP93" s="653"/>
      <c r="AQ93" s="653"/>
      <c r="AR93" s="653"/>
      <c r="AS93" s="653"/>
      <c r="AT93" s="653"/>
      <c r="AU93" s="653"/>
      <c r="AV93" s="653"/>
      <c r="AW93" s="653"/>
      <c r="AX93" s="653"/>
      <c r="AY93" s="653"/>
      <c r="AZ93" s="653"/>
      <c r="BA93" s="653"/>
      <c r="BB93" s="653"/>
      <c r="BC93" s="653"/>
      <c r="BD93" s="653"/>
      <c r="BE93" s="653"/>
      <c r="BF93" s="653"/>
      <c r="BG93" s="653"/>
      <c r="BH93" s="653"/>
      <c r="BI93" s="653"/>
      <c r="BJ93" s="653"/>
      <c r="BK93" s="653"/>
      <c r="BL93" s="653"/>
      <c r="BM93" s="653"/>
      <c r="BN93" s="653"/>
      <c r="BO93" s="653"/>
      <c r="BP93" s="667"/>
      <c r="BQ93" s="653"/>
    </row>
    <row r="94" spans="2:69" s="255" customFormat="1" ht="15" customHeight="1">
      <c r="B94" s="1252"/>
      <c r="C94" s="262" t="s">
        <v>530</v>
      </c>
      <c r="D94" s="339"/>
      <c r="E94" s="653"/>
      <c r="F94" s="666"/>
      <c r="G94" s="653"/>
      <c r="H94" s="653"/>
      <c r="I94" s="707"/>
      <c r="J94" s="707"/>
      <c r="K94" s="707"/>
      <c r="L94" s="653"/>
      <c r="M94" s="653"/>
      <c r="N94" s="653"/>
      <c r="O94" s="653"/>
      <c r="P94" s="653"/>
      <c r="Q94" s="653"/>
      <c r="R94" s="653"/>
      <c r="S94" s="653"/>
      <c r="T94" s="653"/>
      <c r="U94" s="653"/>
      <c r="V94" s="653"/>
      <c r="W94" s="653"/>
      <c r="X94" s="653"/>
      <c r="Y94" s="653"/>
      <c r="Z94" s="653"/>
      <c r="AA94" s="653"/>
      <c r="AB94" s="653"/>
      <c r="AC94" s="653"/>
      <c r="AD94" s="653"/>
      <c r="AE94" s="653"/>
      <c r="AF94" s="653"/>
      <c r="AG94" s="653"/>
      <c r="AH94" s="653"/>
      <c r="AI94" s="667"/>
      <c r="AJ94" s="653"/>
      <c r="AK94" s="340"/>
      <c r="AL94" s="653"/>
      <c r="AM94" s="666"/>
      <c r="AN94" s="653"/>
      <c r="AO94" s="653"/>
      <c r="AP94" s="653"/>
      <c r="AQ94" s="653"/>
      <c r="AR94" s="653"/>
      <c r="AS94" s="653"/>
      <c r="AT94" s="653"/>
      <c r="AU94" s="653"/>
      <c r="AV94" s="653"/>
      <c r="AW94" s="653"/>
      <c r="AX94" s="653"/>
      <c r="AY94" s="653"/>
      <c r="AZ94" s="653"/>
      <c r="BA94" s="653"/>
      <c r="BB94" s="653"/>
      <c r="BC94" s="653"/>
      <c r="BD94" s="653"/>
      <c r="BE94" s="653"/>
      <c r="BF94" s="653"/>
      <c r="BG94" s="653"/>
      <c r="BH94" s="653"/>
      <c r="BI94" s="653"/>
      <c r="BJ94" s="653"/>
      <c r="BK94" s="653"/>
      <c r="BL94" s="653"/>
      <c r="BM94" s="653"/>
      <c r="BN94" s="653"/>
      <c r="BO94" s="653"/>
      <c r="BP94" s="667"/>
      <c r="BQ94" s="653"/>
    </row>
    <row r="95" spans="2:69" s="255" customFormat="1" ht="15" customHeight="1">
      <c r="B95" s="1252"/>
      <c r="C95" s="262" t="s">
        <v>531</v>
      </c>
      <c r="D95" s="339"/>
      <c r="E95" s="653"/>
      <c r="F95" s="666"/>
      <c r="G95" s="653"/>
      <c r="H95" s="653"/>
      <c r="I95" s="707"/>
      <c r="J95" s="707"/>
      <c r="K95" s="707"/>
      <c r="L95" s="653"/>
      <c r="M95" s="653"/>
      <c r="N95" s="653"/>
      <c r="O95" s="653"/>
      <c r="P95" s="653"/>
      <c r="Q95" s="653"/>
      <c r="R95" s="653"/>
      <c r="S95" s="653"/>
      <c r="T95" s="653"/>
      <c r="U95" s="653"/>
      <c r="V95" s="653"/>
      <c r="W95" s="653"/>
      <c r="X95" s="653"/>
      <c r="Y95" s="653"/>
      <c r="Z95" s="653"/>
      <c r="AA95" s="653"/>
      <c r="AB95" s="653"/>
      <c r="AC95" s="653"/>
      <c r="AD95" s="653"/>
      <c r="AE95" s="653"/>
      <c r="AF95" s="653"/>
      <c r="AG95" s="653"/>
      <c r="AH95" s="653"/>
      <c r="AI95" s="667"/>
      <c r="AJ95" s="653"/>
      <c r="AK95" s="340"/>
      <c r="AL95" s="653"/>
      <c r="AM95" s="666"/>
      <c r="AN95" s="653"/>
      <c r="AO95" s="653"/>
      <c r="AP95" s="653"/>
      <c r="AQ95" s="653"/>
      <c r="AR95" s="653"/>
      <c r="AS95" s="653"/>
      <c r="AT95" s="653"/>
      <c r="AU95" s="653"/>
      <c r="AV95" s="653"/>
      <c r="AW95" s="653"/>
      <c r="AX95" s="653"/>
      <c r="AY95" s="653"/>
      <c r="AZ95" s="653"/>
      <c r="BA95" s="653"/>
      <c r="BB95" s="653"/>
      <c r="BC95" s="653"/>
      <c r="BD95" s="653"/>
      <c r="BE95" s="653"/>
      <c r="BF95" s="653"/>
      <c r="BG95" s="653"/>
      <c r="BH95" s="653"/>
      <c r="BI95" s="653"/>
      <c r="BJ95" s="653"/>
      <c r="BK95" s="653"/>
      <c r="BL95" s="653"/>
      <c r="BM95" s="653"/>
      <c r="BN95" s="653"/>
      <c r="BO95" s="653"/>
      <c r="BP95" s="667"/>
      <c r="BQ95" s="653"/>
    </row>
    <row r="96" spans="2:69" s="255" customFormat="1" ht="15" customHeight="1">
      <c r="B96" s="1252"/>
      <c r="C96" s="262" t="s">
        <v>532</v>
      </c>
      <c r="D96" s="339"/>
      <c r="E96" s="653"/>
      <c r="F96" s="666"/>
      <c r="G96" s="653"/>
      <c r="H96" s="653"/>
      <c r="I96" s="707"/>
      <c r="J96" s="707"/>
      <c r="K96" s="707"/>
      <c r="L96" s="653"/>
      <c r="M96" s="653"/>
      <c r="N96" s="653"/>
      <c r="O96" s="653"/>
      <c r="P96" s="653"/>
      <c r="Q96" s="653"/>
      <c r="R96" s="653"/>
      <c r="S96" s="653"/>
      <c r="T96" s="653"/>
      <c r="U96" s="653"/>
      <c r="V96" s="653"/>
      <c r="W96" s="653"/>
      <c r="X96" s="653"/>
      <c r="Y96" s="653"/>
      <c r="Z96" s="653"/>
      <c r="AA96" s="653"/>
      <c r="AB96" s="653"/>
      <c r="AC96" s="653"/>
      <c r="AD96" s="653"/>
      <c r="AE96" s="653"/>
      <c r="AF96" s="653"/>
      <c r="AG96" s="653"/>
      <c r="AH96" s="653"/>
      <c r="AI96" s="667"/>
      <c r="AJ96" s="653"/>
      <c r="AK96" s="340"/>
      <c r="AL96" s="653"/>
      <c r="AM96" s="666"/>
      <c r="AN96" s="653"/>
      <c r="AO96" s="653"/>
      <c r="AP96" s="653"/>
      <c r="AQ96" s="653"/>
      <c r="AR96" s="653"/>
      <c r="AS96" s="653"/>
      <c r="AT96" s="653"/>
      <c r="AU96" s="653"/>
      <c r="AV96" s="653"/>
      <c r="AW96" s="653"/>
      <c r="AX96" s="653"/>
      <c r="AY96" s="653"/>
      <c r="AZ96" s="653"/>
      <c r="BA96" s="653"/>
      <c r="BB96" s="653"/>
      <c r="BC96" s="653"/>
      <c r="BD96" s="653"/>
      <c r="BE96" s="653"/>
      <c r="BF96" s="653"/>
      <c r="BG96" s="653"/>
      <c r="BH96" s="653"/>
      <c r="BI96" s="653"/>
      <c r="BJ96" s="653"/>
      <c r="BK96" s="653"/>
      <c r="BL96" s="653"/>
      <c r="BM96" s="653"/>
      <c r="BN96" s="653"/>
      <c r="BO96" s="653"/>
      <c r="BP96" s="667"/>
      <c r="BQ96" s="653"/>
    </row>
    <row r="97" spans="2:69" s="255" customFormat="1" ht="15" customHeight="1">
      <c r="B97" s="1252"/>
      <c r="C97" s="262" t="s">
        <v>533</v>
      </c>
      <c r="D97" s="339"/>
      <c r="E97" s="653"/>
      <c r="F97" s="666"/>
      <c r="G97" s="653"/>
      <c r="H97" s="653"/>
      <c r="I97" s="707"/>
      <c r="J97" s="707"/>
      <c r="K97" s="707"/>
      <c r="L97" s="653"/>
      <c r="M97" s="653"/>
      <c r="N97" s="653"/>
      <c r="O97" s="653"/>
      <c r="P97" s="653"/>
      <c r="Q97" s="653"/>
      <c r="R97" s="653"/>
      <c r="S97" s="653"/>
      <c r="T97" s="653"/>
      <c r="U97" s="653"/>
      <c r="V97" s="653"/>
      <c r="W97" s="653"/>
      <c r="X97" s="653"/>
      <c r="Y97" s="653"/>
      <c r="Z97" s="653"/>
      <c r="AA97" s="653"/>
      <c r="AB97" s="653"/>
      <c r="AC97" s="653"/>
      <c r="AD97" s="653"/>
      <c r="AE97" s="653"/>
      <c r="AF97" s="653"/>
      <c r="AG97" s="653"/>
      <c r="AH97" s="653"/>
      <c r="AI97" s="667"/>
      <c r="AJ97" s="653"/>
      <c r="AK97" s="340"/>
      <c r="AL97" s="653"/>
      <c r="AM97" s="666"/>
      <c r="AN97" s="653"/>
      <c r="AO97" s="653"/>
      <c r="AP97" s="653"/>
      <c r="AQ97" s="653"/>
      <c r="AR97" s="653"/>
      <c r="AS97" s="653"/>
      <c r="AT97" s="653"/>
      <c r="AU97" s="653"/>
      <c r="AV97" s="653"/>
      <c r="AW97" s="653"/>
      <c r="AX97" s="653"/>
      <c r="AY97" s="653"/>
      <c r="AZ97" s="653"/>
      <c r="BA97" s="653"/>
      <c r="BB97" s="653"/>
      <c r="BC97" s="653"/>
      <c r="BD97" s="653"/>
      <c r="BE97" s="653"/>
      <c r="BF97" s="653"/>
      <c r="BG97" s="653"/>
      <c r="BH97" s="653"/>
      <c r="BI97" s="653"/>
      <c r="BJ97" s="653"/>
      <c r="BK97" s="653"/>
      <c r="BL97" s="653"/>
      <c r="BM97" s="653"/>
      <c r="BN97" s="653"/>
      <c r="BO97" s="653"/>
      <c r="BP97" s="667"/>
      <c r="BQ97" s="653"/>
    </row>
    <row r="98" spans="2:69" s="255" customFormat="1" ht="15" customHeight="1">
      <c r="B98" s="1253"/>
      <c r="C98" s="338" t="s">
        <v>527</v>
      </c>
      <c r="D98" s="339"/>
      <c r="E98" s="669"/>
      <c r="F98" s="668"/>
      <c r="G98" s="669"/>
      <c r="H98" s="669"/>
      <c r="I98" s="891"/>
      <c r="J98" s="891"/>
      <c r="K98" s="891"/>
      <c r="L98" s="669"/>
      <c r="M98" s="669"/>
      <c r="N98" s="669"/>
      <c r="O98" s="669"/>
      <c r="P98" s="669"/>
      <c r="Q98" s="669"/>
      <c r="R98" s="669"/>
      <c r="S98" s="669"/>
      <c r="T98" s="669"/>
      <c r="U98" s="669"/>
      <c r="V98" s="669"/>
      <c r="W98" s="669"/>
      <c r="X98" s="669"/>
      <c r="Y98" s="669"/>
      <c r="Z98" s="669"/>
      <c r="AA98" s="669"/>
      <c r="AB98" s="669"/>
      <c r="AC98" s="669"/>
      <c r="AD98" s="669"/>
      <c r="AE98" s="669"/>
      <c r="AF98" s="669"/>
      <c r="AG98" s="669"/>
      <c r="AH98" s="670"/>
      <c r="AI98" s="670"/>
      <c r="AJ98" s="669"/>
      <c r="AK98" s="340"/>
      <c r="AL98" s="669"/>
      <c r="AM98" s="668"/>
      <c r="AN98" s="669"/>
      <c r="AO98" s="669"/>
      <c r="AP98" s="669"/>
      <c r="AQ98" s="669"/>
      <c r="AR98" s="669"/>
      <c r="AS98" s="669"/>
      <c r="AT98" s="669"/>
      <c r="AU98" s="669"/>
      <c r="AV98" s="669"/>
      <c r="AW98" s="669"/>
      <c r="AX98" s="669"/>
      <c r="AY98" s="669"/>
      <c r="AZ98" s="669"/>
      <c r="BA98" s="669"/>
      <c r="BB98" s="669"/>
      <c r="BC98" s="669"/>
      <c r="BD98" s="669"/>
      <c r="BE98" s="669"/>
      <c r="BF98" s="669"/>
      <c r="BG98" s="669"/>
      <c r="BH98" s="669"/>
      <c r="BI98" s="669"/>
      <c r="BJ98" s="669"/>
      <c r="BK98" s="669"/>
      <c r="BL98" s="669"/>
      <c r="BM98" s="669"/>
      <c r="BN98" s="669"/>
      <c r="BO98" s="670"/>
      <c r="BP98" s="670"/>
      <c r="BQ98" s="669"/>
    </row>
    <row r="99" spans="2:69" s="255" customFormat="1" ht="15" customHeight="1">
      <c r="B99" s="1251" t="s">
        <v>724</v>
      </c>
      <c r="C99" s="243" t="s">
        <v>528</v>
      </c>
      <c r="D99" s="344"/>
      <c r="E99" s="283">
        <v>5.84841797764587E-2</v>
      </c>
      <c r="F99" s="341">
        <v>3770244563.3200002</v>
      </c>
      <c r="G99" s="283">
        <v>3.3001331110052898E-3</v>
      </c>
      <c r="H99" s="283">
        <v>0</v>
      </c>
      <c r="I99" s="893"/>
      <c r="J99" s="893"/>
      <c r="K99" s="893"/>
      <c r="L99" s="283">
        <v>4.3810600539543991E-2</v>
      </c>
      <c r="M99" s="283"/>
      <c r="N99" s="283">
        <v>0.135222226059272</v>
      </c>
      <c r="O99" s="283">
        <v>0.135222226059272</v>
      </c>
      <c r="P99" s="283">
        <v>-3.4430234248701258E-2</v>
      </c>
      <c r="Q99" s="283">
        <v>-4.6106222564757798E-2</v>
      </c>
      <c r="R99" s="283"/>
      <c r="S99" s="283">
        <v>4.4945698411346637E-2</v>
      </c>
      <c r="T99" s="283"/>
      <c r="U99" s="283"/>
      <c r="V99" s="283"/>
      <c r="W99" s="283">
        <v>4.4945698411346602E-2</v>
      </c>
      <c r="X99" s="283">
        <v>0.134061701905861</v>
      </c>
      <c r="Y99" s="283">
        <v>2.9541197943383075E-2</v>
      </c>
      <c r="Z99" s="283">
        <v>0.29541309480179406</v>
      </c>
      <c r="AA99" s="283"/>
      <c r="AB99" s="283">
        <v>6.5569146430201453E-2</v>
      </c>
      <c r="AC99" s="283">
        <v>6.1704450460142356E-2</v>
      </c>
      <c r="AD99" s="283"/>
      <c r="AE99" s="283">
        <v>4.6411935236878206E-3</v>
      </c>
      <c r="AF99" s="283">
        <v>0.45686908315920899</v>
      </c>
      <c r="AG99" s="283">
        <v>0.23884629543952701</v>
      </c>
      <c r="AH99" s="283"/>
      <c r="AI99" s="297"/>
      <c r="AJ99" s="283">
        <v>0.82977708050459698</v>
      </c>
      <c r="AK99" s="340"/>
      <c r="AL99" s="331">
        <v>6.0461775400495098E-2</v>
      </c>
      <c r="AM99" s="470">
        <v>3902436412.1399999</v>
      </c>
      <c r="AN99" s="346">
        <v>0</v>
      </c>
      <c r="AO99" s="346"/>
      <c r="AP99" s="346"/>
      <c r="AQ99" s="346"/>
      <c r="AR99" s="346">
        <v>5.1562340642895103E-2</v>
      </c>
      <c r="AS99" s="346">
        <v>4.429114005350749E-2</v>
      </c>
      <c r="AT99" s="346"/>
      <c r="AU99" s="346">
        <v>0.18694376961800099</v>
      </c>
      <c r="AV99" s="346">
        <v>0.18694376961800099</v>
      </c>
      <c r="AW99" s="346">
        <v>-3.6431529240994479E-2</v>
      </c>
      <c r="AX99" s="346">
        <v>-4.8496439024926397E-2</v>
      </c>
      <c r="AY99" s="346"/>
      <c r="AZ99" s="346">
        <v>4.7432086884023145E-2</v>
      </c>
      <c r="BA99" s="346"/>
      <c r="BB99" s="346"/>
      <c r="BC99" s="346"/>
      <c r="BD99" s="346">
        <v>4.7432086884023103E-2</v>
      </c>
      <c r="BE99" s="346">
        <v>0.18587941747709799</v>
      </c>
      <c r="BF99" s="346">
        <v>2.896135727629261E-2</v>
      </c>
      <c r="BG99" s="346">
        <v>0.28706280095302966</v>
      </c>
      <c r="BH99" s="346"/>
      <c r="BI99" s="346">
        <v>6.5689591664460797E-2</v>
      </c>
      <c r="BJ99" s="346">
        <v>6.0978206466023276E-2</v>
      </c>
      <c r="BK99" s="346"/>
      <c r="BL99" s="346">
        <v>4.4839768805878602E-3</v>
      </c>
      <c r="BM99" s="346">
        <v>0.44717593324039401</v>
      </c>
      <c r="BN99" s="346">
        <v>0.236338132572988</v>
      </c>
      <c r="BO99" s="346"/>
      <c r="BP99" s="347"/>
      <c r="BQ99" s="346">
        <v>0.86939348329048105</v>
      </c>
    </row>
    <row r="100" spans="2:69" s="255" customFormat="1" ht="15" customHeight="1">
      <c r="B100" s="1257" t="s">
        <v>17</v>
      </c>
      <c r="C100" s="243" t="s">
        <v>529</v>
      </c>
      <c r="D100" s="344"/>
      <c r="E100" s="283">
        <v>0.14259014563515801</v>
      </c>
      <c r="F100" s="341">
        <v>21390706242.16</v>
      </c>
      <c r="G100" s="283">
        <v>8.2936192522872904E-3</v>
      </c>
      <c r="H100" s="283">
        <v>-4.8460577143399898E-5</v>
      </c>
      <c r="I100" s="892"/>
      <c r="J100" s="892"/>
      <c r="K100" s="892"/>
      <c r="L100" s="283">
        <v>1.6042537249361437E-2</v>
      </c>
      <c r="M100" s="283"/>
      <c r="N100" s="283">
        <v>5.28804470925116E-2</v>
      </c>
      <c r="O100" s="283">
        <v>5.2831986515368398E-2</v>
      </c>
      <c r="P100" s="283">
        <v>-3.9181873952253726E-2</v>
      </c>
      <c r="Q100" s="283">
        <v>-5.38091858922079E-2</v>
      </c>
      <c r="R100" s="283"/>
      <c r="S100" s="283">
        <v>2.4746619325578065E-2</v>
      </c>
      <c r="T100" s="283"/>
      <c r="U100" s="283"/>
      <c r="V100" s="283"/>
      <c r="W100" s="283">
        <v>2.47466193255781E-2</v>
      </c>
      <c r="X100" s="283">
        <v>2.37694199487384E-2</v>
      </c>
      <c r="Y100" s="283">
        <v>1.6067714308683513E-2</v>
      </c>
      <c r="Z100" s="283">
        <v>0.10765070066370443</v>
      </c>
      <c r="AA100" s="283"/>
      <c r="AB100" s="283">
        <v>2.6294243269136888E-2</v>
      </c>
      <c r="AC100" s="283">
        <v>2.4265124628142589E-2</v>
      </c>
      <c r="AD100" s="283"/>
      <c r="AE100" s="283">
        <v>3.069817706653205E-3</v>
      </c>
      <c r="AF100" s="283">
        <v>0.17734760057632101</v>
      </c>
      <c r="AG100" s="283">
        <v>9.7757636154552893E-2</v>
      </c>
      <c r="AH100" s="283"/>
      <c r="AI100" s="297"/>
      <c r="AJ100" s="283">
        <v>0.29887465667961199</v>
      </c>
      <c r="AK100" s="340"/>
      <c r="AL100" s="331">
        <v>0.142671471575014</v>
      </c>
      <c r="AM100" s="470">
        <v>21365558769.310001</v>
      </c>
      <c r="AN100" s="346">
        <v>-4.8517615719416902E-5</v>
      </c>
      <c r="AO100" s="346"/>
      <c r="AP100" s="346"/>
      <c r="AQ100" s="346"/>
      <c r="AR100" s="346">
        <v>1.11877175009039E-2</v>
      </c>
      <c r="AS100" s="346">
        <v>1.6009567153999902E-2</v>
      </c>
      <c r="AT100" s="346"/>
      <c r="AU100" s="346">
        <v>6.4148683854630698E-2</v>
      </c>
      <c r="AV100" s="346">
        <v>6.4100166238911099E-2</v>
      </c>
      <c r="AW100" s="346">
        <v>-3.9571793103509105E-2</v>
      </c>
      <c r="AX100" s="346">
        <v>-5.4256455226208797E-2</v>
      </c>
      <c r="AY100" s="346"/>
      <c r="AZ100" s="346">
        <v>2.538593787395322E-2</v>
      </c>
      <c r="BA100" s="346"/>
      <c r="BB100" s="346"/>
      <c r="BC100" s="346"/>
      <c r="BD100" s="346">
        <v>2.5385937873953199E-2</v>
      </c>
      <c r="BE100" s="346">
        <v>3.5229648886655703E-2</v>
      </c>
      <c r="BF100" s="346">
        <v>1.6009758799818495E-2</v>
      </c>
      <c r="BG100" s="346">
        <v>0.10803668793608366</v>
      </c>
      <c r="BH100" s="346"/>
      <c r="BI100" s="346">
        <v>2.6493960042978125E-2</v>
      </c>
      <c r="BJ100" s="346">
        <v>2.4044559471476476E-2</v>
      </c>
      <c r="BK100" s="346"/>
      <c r="BL100" s="346">
        <v>3.2659038662836469E-3</v>
      </c>
      <c r="BM100" s="346">
        <v>0.17785087011664</v>
      </c>
      <c r="BN100" s="346">
        <v>9.7233561799193305E-2</v>
      </c>
      <c r="BO100" s="346"/>
      <c r="BP100" s="347"/>
      <c r="BQ100" s="346">
        <v>0.31031408080248901</v>
      </c>
    </row>
    <row r="101" spans="2:69" s="255" customFormat="1" ht="15" customHeight="1">
      <c r="B101" s="1257" t="s">
        <v>17</v>
      </c>
      <c r="C101" s="243" t="s">
        <v>530</v>
      </c>
      <c r="D101" s="344"/>
      <c r="E101" s="283">
        <v>0.174595097529402</v>
      </c>
      <c r="F101" s="341">
        <v>44771517135.830002</v>
      </c>
      <c r="G101" s="283">
        <v>5.8881557294610297E-3</v>
      </c>
      <c r="H101" s="283">
        <v>-2.16557108855281E-4</v>
      </c>
      <c r="I101" s="892"/>
      <c r="J101" s="892"/>
      <c r="K101" s="892"/>
      <c r="L101" s="283">
        <v>7.491454734098818E-3</v>
      </c>
      <c r="M101" s="283"/>
      <c r="N101" s="283">
        <v>2.6391992643786801E-2</v>
      </c>
      <c r="O101" s="283">
        <v>2.6175435534931499E-2</v>
      </c>
      <c r="P101" s="283">
        <v>-4.0416344461597045E-2</v>
      </c>
      <c r="Q101" s="283">
        <v>-5.4161912523607102E-2</v>
      </c>
      <c r="R101" s="283"/>
      <c r="S101" s="283">
        <v>1.9388453585936487E-2</v>
      </c>
      <c r="T101" s="283"/>
      <c r="U101" s="283"/>
      <c r="V101" s="283"/>
      <c r="W101" s="283">
        <v>1.9388453585936501E-2</v>
      </c>
      <c r="X101" s="283">
        <v>-8.5980234027390693E-3</v>
      </c>
      <c r="Y101" s="283">
        <v>8.4945301593463522E-3</v>
      </c>
      <c r="Z101" s="283">
        <v>5.0729408505175828E-2</v>
      </c>
      <c r="AA101" s="283"/>
      <c r="AB101" s="283">
        <v>1.7460058771258526E-2</v>
      </c>
      <c r="AC101" s="283">
        <v>1.7332347967698909E-2</v>
      </c>
      <c r="AD101" s="283"/>
      <c r="AE101" s="283">
        <v>2.6040429189900546E-3</v>
      </c>
      <c r="AF101" s="283">
        <v>9.6620388322469705E-2</v>
      </c>
      <c r="AG101" s="283">
        <v>5.2130014740603497E-2</v>
      </c>
      <c r="AH101" s="283"/>
      <c r="AI101" s="297"/>
      <c r="AJ101" s="283">
        <v>0.140152379660334</v>
      </c>
      <c r="AK101" s="340"/>
      <c r="AL101" s="331">
        <v>0.17731957065967999</v>
      </c>
      <c r="AM101" s="470">
        <v>45464773778.370003</v>
      </c>
      <c r="AN101" s="346">
        <v>-2.13254999513771E-4</v>
      </c>
      <c r="AO101" s="346"/>
      <c r="AP101" s="346"/>
      <c r="AQ101" s="346"/>
      <c r="AR101" s="346">
        <v>1.3632533029447801E-2</v>
      </c>
      <c r="AS101" s="346">
        <v>7.381329600932891E-3</v>
      </c>
      <c r="AT101" s="346"/>
      <c r="AU101" s="346">
        <v>3.97382442791245E-2</v>
      </c>
      <c r="AV101" s="346">
        <v>3.9524989279610602E-2</v>
      </c>
      <c r="AW101" s="346">
        <v>-4.0734495222784696E-2</v>
      </c>
      <c r="AX101" s="346">
        <v>-5.4721606276057801E-2</v>
      </c>
      <c r="AY101" s="346"/>
      <c r="AZ101" s="346">
        <v>1.9663588986234513E-2</v>
      </c>
      <c r="BA101" s="346"/>
      <c r="BB101" s="346"/>
      <c r="BC101" s="346"/>
      <c r="BD101" s="346">
        <v>1.96635889862345E-2</v>
      </c>
      <c r="BE101" s="346">
        <v>4.4669719897873997E-3</v>
      </c>
      <c r="BF101" s="346">
        <v>8.3650037377054967E-3</v>
      </c>
      <c r="BG101" s="346">
        <v>5.0265404421680863E-2</v>
      </c>
      <c r="BH101" s="346"/>
      <c r="BI101" s="346">
        <v>1.6983479211709014E-2</v>
      </c>
      <c r="BJ101" s="346">
        <v>1.7240265822963511E-2</v>
      </c>
      <c r="BK101" s="346"/>
      <c r="BL101" s="346">
        <v>2.6620830469760493E-3</v>
      </c>
      <c r="BM101" s="346">
        <v>9.5516236241034905E-2</v>
      </c>
      <c r="BN101" s="346">
        <v>5.2048567762714999E-2</v>
      </c>
      <c r="BO101" s="346"/>
      <c r="BP101" s="347"/>
      <c r="BQ101" s="346">
        <v>0.15203177599353701</v>
      </c>
    </row>
    <row r="102" spans="2:69" s="255" customFormat="1" ht="15" customHeight="1">
      <c r="B102" s="1257" t="s">
        <v>17</v>
      </c>
      <c r="C102" s="243" t="s">
        <v>531</v>
      </c>
      <c r="D102" s="344"/>
      <c r="E102" s="283">
        <v>0.39750365100407797</v>
      </c>
      <c r="F102" s="341">
        <v>198218283999.10001</v>
      </c>
      <c r="G102" s="283">
        <v>6.8342316406903797E-3</v>
      </c>
      <c r="H102" s="283">
        <v>-4.9549672895183596E-4</v>
      </c>
      <c r="I102" s="892"/>
      <c r="J102" s="892"/>
      <c r="K102" s="892"/>
      <c r="L102" s="283">
        <v>3.0020639911437323E-3</v>
      </c>
      <c r="M102" s="283"/>
      <c r="N102" s="283">
        <v>1.00642333736935E-2</v>
      </c>
      <c r="O102" s="283">
        <v>9.5687366447416693E-3</v>
      </c>
      <c r="P102" s="283">
        <v>-4.3844070531048794E-2</v>
      </c>
      <c r="Q102" s="283">
        <v>-6.3112534356753902E-2</v>
      </c>
      <c r="R102" s="283"/>
      <c r="S102" s="283">
        <v>1.7138975328408277E-2</v>
      </c>
      <c r="T102" s="283"/>
      <c r="U102" s="283"/>
      <c r="V102" s="283"/>
      <c r="W102" s="283">
        <v>1.7138975328408301E-2</v>
      </c>
      <c r="X102" s="283">
        <v>-3.6404822383603999E-2</v>
      </c>
      <c r="Y102" s="283">
        <v>2.1318422057973155E-3</v>
      </c>
      <c r="Z102" s="283">
        <v>1.5287667627340367E-2</v>
      </c>
      <c r="AA102" s="283"/>
      <c r="AB102" s="283">
        <v>6.3137494872858571E-3</v>
      </c>
      <c r="AC102" s="283">
        <v>9.0511275790186238E-3</v>
      </c>
      <c r="AD102" s="283"/>
      <c r="AE102" s="283">
        <v>2.3843820091901612E-3</v>
      </c>
      <c r="AF102" s="283">
        <v>3.5168768908632297E-2</v>
      </c>
      <c r="AG102" s="283">
        <v>1.7948868433378999E-2</v>
      </c>
      <c r="AH102" s="283"/>
      <c r="AI102" s="297"/>
      <c r="AJ102" s="283">
        <v>1.6712814958407499E-2</v>
      </c>
      <c r="AK102" s="340"/>
      <c r="AL102" s="331">
        <v>0.39661762059142502</v>
      </c>
      <c r="AM102" s="470">
        <v>198208562660.41</v>
      </c>
      <c r="AN102" s="346">
        <v>-5.6885923557792502E-4</v>
      </c>
      <c r="AO102" s="346"/>
      <c r="AP102" s="346"/>
      <c r="AQ102" s="346"/>
      <c r="AR102" s="346">
        <v>1.0373015929551799E-2</v>
      </c>
      <c r="AS102" s="346">
        <v>2.9917387679459875E-3</v>
      </c>
      <c r="AT102" s="346"/>
      <c r="AU102" s="346">
        <v>2.03928995143122E-2</v>
      </c>
      <c r="AV102" s="346">
        <v>1.98240402787342E-2</v>
      </c>
      <c r="AW102" s="346">
        <v>-4.4183150288739828E-2</v>
      </c>
      <c r="AX102" s="346">
        <v>-6.3829076570600607E-2</v>
      </c>
      <c r="AY102" s="346"/>
      <c r="AZ102" s="346">
        <v>1.7171034639059016E-2</v>
      </c>
      <c r="BA102" s="346"/>
      <c r="BB102" s="346"/>
      <c r="BC102" s="346"/>
      <c r="BD102" s="346">
        <v>1.7171034639058998E-2</v>
      </c>
      <c r="BE102" s="346">
        <v>-2.68340016528072E-2</v>
      </c>
      <c r="BF102" s="346">
        <v>2.1319467641465512E-3</v>
      </c>
      <c r="BG102" s="346">
        <v>1.5194922856234238E-2</v>
      </c>
      <c r="BH102" s="346"/>
      <c r="BI102" s="346">
        <v>6.2980140166231996E-3</v>
      </c>
      <c r="BJ102" s="346">
        <v>9.1273472675827624E-3</v>
      </c>
      <c r="BK102" s="346"/>
      <c r="BL102" s="346">
        <v>2.3576792628815148E-3</v>
      </c>
      <c r="BM102" s="346">
        <v>3.5109910167468297E-2</v>
      </c>
      <c r="BN102" s="346">
        <v>1.7800548136282499E-2</v>
      </c>
      <c r="BO102" s="346"/>
      <c r="BP102" s="347"/>
      <c r="BQ102" s="346">
        <v>2.6076456650943498E-2</v>
      </c>
    </row>
    <row r="103" spans="2:69" s="255" customFormat="1" ht="15" customHeight="1">
      <c r="B103" s="1257" t="s">
        <v>17</v>
      </c>
      <c r="C103" s="243" t="s">
        <v>532</v>
      </c>
      <c r="D103" s="344"/>
      <c r="E103" s="283">
        <v>0.21268899076349601</v>
      </c>
      <c r="F103" s="341">
        <v>311705820902.26001</v>
      </c>
      <c r="G103" s="283">
        <v>1.0521425081498101E-2</v>
      </c>
      <c r="H103" s="283">
        <v>-1.6146940721130099E-2</v>
      </c>
      <c r="I103" s="892"/>
      <c r="J103" s="892"/>
      <c r="K103" s="892"/>
      <c r="L103" s="283">
        <v>4.5384648098810746E-4</v>
      </c>
      <c r="M103" s="283"/>
      <c r="N103" s="283">
        <v>1.9778734507602202E-3</v>
      </c>
      <c r="O103" s="283">
        <v>-1.4169067270369901E-2</v>
      </c>
      <c r="P103" s="283">
        <v>-4.4617968288153849E-2</v>
      </c>
      <c r="Q103" s="283">
        <v>-7.8654378691752694E-2</v>
      </c>
      <c r="R103" s="283"/>
      <c r="S103" s="283">
        <v>1.0146065948385597E-2</v>
      </c>
      <c r="T103" s="283"/>
      <c r="U103" s="283"/>
      <c r="V103" s="283"/>
      <c r="W103" s="283">
        <v>1.01460659483856E-2</v>
      </c>
      <c r="X103" s="283">
        <v>-8.2677380013736895E-2</v>
      </c>
      <c r="Y103" s="283">
        <v>3.6547055621306823E-4</v>
      </c>
      <c r="Z103" s="283">
        <v>1.8613779712889321E-3</v>
      </c>
      <c r="AA103" s="283"/>
      <c r="AB103" s="283">
        <v>1.0844130796838424E-3</v>
      </c>
      <c r="AC103" s="283">
        <v>1.7888830074971407E-3</v>
      </c>
      <c r="AD103" s="283"/>
      <c r="AE103" s="283">
        <v>1.3741371117169741E-3</v>
      </c>
      <c r="AF103" s="283">
        <v>6.4742817263999603E-3</v>
      </c>
      <c r="AG103" s="283">
        <v>2.5108182685667801E-3</v>
      </c>
      <c r="AH103" s="283"/>
      <c r="AI103" s="297"/>
      <c r="AJ103" s="283">
        <v>-7.3692280018770401E-2</v>
      </c>
      <c r="AK103" s="340"/>
      <c r="AL103" s="331">
        <v>0.20888594724578</v>
      </c>
      <c r="AM103" s="470">
        <v>306187279641.85999</v>
      </c>
      <c r="AN103" s="346">
        <v>-1.63904887175917E-2</v>
      </c>
      <c r="AO103" s="346"/>
      <c r="AP103" s="346"/>
      <c r="AQ103" s="346"/>
      <c r="AR103" s="346">
        <v>6.5129277722527903E-3</v>
      </c>
      <c r="AS103" s="346">
        <v>4.4677496047519665E-4</v>
      </c>
      <c r="AT103" s="346"/>
      <c r="AU103" s="346">
        <v>8.4765469792402598E-3</v>
      </c>
      <c r="AV103" s="346">
        <v>-7.9139417383513599E-3</v>
      </c>
      <c r="AW103" s="346">
        <v>-4.5063573320808979E-2</v>
      </c>
      <c r="AX103" s="346">
        <v>-7.9470066304457201E-2</v>
      </c>
      <c r="AY103" s="346"/>
      <c r="AZ103" s="346">
        <v>1.0133300346993971E-2</v>
      </c>
      <c r="BA103" s="346"/>
      <c r="BB103" s="346"/>
      <c r="BC103" s="346"/>
      <c r="BD103" s="346">
        <v>1.0133300346994001E-2</v>
      </c>
      <c r="BE103" s="346">
        <v>-7.7250707695814699E-2</v>
      </c>
      <c r="BF103" s="346">
        <v>3.7205758473457388E-4</v>
      </c>
      <c r="BG103" s="346">
        <v>1.8702825008923393E-3</v>
      </c>
      <c r="BH103" s="346"/>
      <c r="BI103" s="346">
        <v>1.1039579096668269E-3</v>
      </c>
      <c r="BJ103" s="346">
        <v>1.7465015844403858E-3</v>
      </c>
      <c r="BK103" s="346"/>
      <c r="BL103" s="346">
        <v>1.3883205263693942E-3</v>
      </c>
      <c r="BM103" s="346">
        <v>6.48112010610352E-3</v>
      </c>
      <c r="BN103" s="346">
        <v>2.5204410400806701E-3</v>
      </c>
      <c r="BO103" s="346"/>
      <c r="BP103" s="347"/>
      <c r="BQ103" s="346">
        <v>-6.8249146549630393E-2</v>
      </c>
    </row>
    <row r="104" spans="2:69" s="255" customFormat="1" ht="15" customHeight="1">
      <c r="B104" s="1257" t="s">
        <v>17</v>
      </c>
      <c r="C104" s="243" t="s">
        <v>533</v>
      </c>
      <c r="D104" s="344"/>
      <c r="E104" s="283">
        <v>1.41379352914078E-2</v>
      </c>
      <c r="F104" s="341">
        <v>91302996174.740005</v>
      </c>
      <c r="G104" s="283">
        <v>2.9945546956283002E-3</v>
      </c>
      <c r="H104" s="283">
        <v>-4.14003191868502E-2</v>
      </c>
      <c r="I104" s="892"/>
      <c r="J104" s="892"/>
      <c r="K104" s="892"/>
      <c r="L104" s="283">
        <v>3.6536698901047859E-5</v>
      </c>
      <c r="M104" s="283"/>
      <c r="N104" s="283">
        <v>1.3637814432912199E-4</v>
      </c>
      <c r="O104" s="283">
        <v>-4.12639410425212E-2</v>
      </c>
      <c r="P104" s="283">
        <v>-4.4812024770792262E-2</v>
      </c>
      <c r="Q104" s="283">
        <v>-0.103975196992017</v>
      </c>
      <c r="R104" s="283"/>
      <c r="S104" s="283">
        <v>2.3848584913168658E-3</v>
      </c>
      <c r="T104" s="283"/>
      <c r="U104" s="283"/>
      <c r="V104" s="283"/>
      <c r="W104" s="283">
        <v>2.3848584913168701E-3</v>
      </c>
      <c r="X104" s="283">
        <v>-0.142854279543222</v>
      </c>
      <c r="Y104" s="283">
        <v>0</v>
      </c>
      <c r="Z104" s="283">
        <v>2.0717897103614812E-5</v>
      </c>
      <c r="AA104" s="283"/>
      <c r="AB104" s="283">
        <v>2.2322075784889253E-5</v>
      </c>
      <c r="AC104" s="283">
        <v>1.8342262271381249E-4</v>
      </c>
      <c r="AD104" s="283"/>
      <c r="AE104" s="283">
        <v>1.9748335537085504E-4</v>
      </c>
      <c r="AF104" s="283">
        <v>4.2394595097317202E-4</v>
      </c>
      <c r="AG104" s="283">
        <v>1.3010661114850101E-4</v>
      </c>
      <c r="AH104" s="283"/>
      <c r="AI104" s="297"/>
      <c r="AJ104" s="283">
        <v>-0.14230022698110001</v>
      </c>
      <c r="AK104" s="340"/>
      <c r="AL104" s="346">
        <v>1.4043614527606701E-2</v>
      </c>
      <c r="AM104" s="470">
        <v>90669816481.869995</v>
      </c>
      <c r="AN104" s="346">
        <v>-4.1689432393478297E-2</v>
      </c>
      <c r="AO104" s="346"/>
      <c r="AP104" s="346"/>
      <c r="AQ104" s="346"/>
      <c r="AR104" s="346">
        <v>2.7671219227643198E-3</v>
      </c>
      <c r="AS104" s="346">
        <v>3.6791847711162368E-5</v>
      </c>
      <c r="AT104" s="346"/>
      <c r="AU104" s="346">
        <v>2.90445244435515E-3</v>
      </c>
      <c r="AV104" s="346">
        <v>-3.8784979949123E-2</v>
      </c>
      <c r="AW104" s="346">
        <v>-4.4913369324666934E-2</v>
      </c>
      <c r="AX104" s="346">
        <v>-0.10421902673509301</v>
      </c>
      <c r="AY104" s="346"/>
      <c r="AZ104" s="346">
        <v>2.3913735841006763E-3</v>
      </c>
      <c r="BA104" s="346"/>
      <c r="BB104" s="346"/>
      <c r="BC104" s="346"/>
      <c r="BD104" s="346">
        <v>2.3913735841006802E-3</v>
      </c>
      <c r="BE104" s="346">
        <v>-0.14061263310011601</v>
      </c>
      <c r="BF104" s="346">
        <v>0</v>
      </c>
      <c r="BG104" s="346">
        <v>2.0862577574293854E-5</v>
      </c>
      <c r="BH104" s="346"/>
      <c r="BI104" s="346">
        <v>2.2477958807907431E-5</v>
      </c>
      <c r="BJ104" s="346">
        <v>1.8470352836049553E-4</v>
      </c>
      <c r="BK104" s="346"/>
      <c r="BL104" s="346">
        <v>1.988624521326276E-4</v>
      </c>
      <c r="BM104" s="346">
        <v>4.2690651687532402E-4</v>
      </c>
      <c r="BN104" s="346">
        <v>1.3008792647505201E-4</v>
      </c>
      <c r="BO104" s="346"/>
      <c r="BP104" s="347"/>
      <c r="BQ104" s="346">
        <v>-0.14005563865676501</v>
      </c>
    </row>
    <row r="105" spans="2:69" s="255" customFormat="1" ht="15" customHeight="1">
      <c r="B105" s="1253" t="s">
        <v>17</v>
      </c>
      <c r="C105" s="338" t="s">
        <v>527</v>
      </c>
      <c r="D105" s="339"/>
      <c r="E105" s="343">
        <v>1</v>
      </c>
      <c r="F105" s="342">
        <v>671159569017.41003</v>
      </c>
      <c r="G105" s="343">
        <v>7.9878787712120494E-3</v>
      </c>
      <c r="H105" s="343">
        <v>-1.3293436786682499E-2</v>
      </c>
      <c r="I105" s="708"/>
      <c r="J105" s="708"/>
      <c r="K105" s="708"/>
      <c r="L105" s="343">
        <v>2.3595106440610415E-3</v>
      </c>
      <c r="M105" s="343"/>
      <c r="N105" s="343">
        <v>8.1150031148683795E-3</v>
      </c>
      <c r="O105" s="343">
        <v>-5.1784336718142497E-3</v>
      </c>
      <c r="P105" s="343">
        <v>-4.390504100786443E-2</v>
      </c>
      <c r="Q105" s="343">
        <v>-7.4900358258612507E-2</v>
      </c>
      <c r="R105" s="343"/>
      <c r="S105" s="343">
        <v>1.2432878300336866E-2</v>
      </c>
      <c r="T105" s="343"/>
      <c r="U105" s="343"/>
      <c r="V105" s="343"/>
      <c r="W105" s="343">
        <v>1.2432878300336901E-2</v>
      </c>
      <c r="X105" s="343">
        <v>-6.7645913630089802E-2</v>
      </c>
      <c r="Y105" s="343">
        <v>2.0440440204532243E-3</v>
      </c>
      <c r="Z105" s="343">
        <v>1.3856802970321283E-2</v>
      </c>
      <c r="AA105" s="343"/>
      <c r="AB105" s="343">
        <v>4.7424400238826577E-3</v>
      </c>
      <c r="AC105" s="343">
        <v>5.8050811967324169E-3</v>
      </c>
      <c r="AD105" s="343"/>
      <c r="AE105" s="343">
        <v>1.6668710035347492E-3</v>
      </c>
      <c r="AF105" s="343">
        <v>2.8115239214924301E-2</v>
      </c>
      <c r="AG105" s="343">
        <v>1.44196161588347E-2</v>
      </c>
      <c r="AH105" s="285"/>
      <c r="AI105" s="285"/>
      <c r="AJ105" s="343">
        <v>-2.5111058256330799E-2</v>
      </c>
      <c r="AK105" s="340"/>
      <c r="AL105" s="345">
        <v>1</v>
      </c>
      <c r="AM105" s="469">
        <v>665798427743.95996</v>
      </c>
      <c r="AN105" s="345">
        <v>-1.34004781818756E-2</v>
      </c>
      <c r="AO105" s="345"/>
      <c r="AP105" s="345"/>
      <c r="AQ105" s="345"/>
      <c r="AR105" s="345">
        <v>8.0521987587385598E-3</v>
      </c>
      <c r="AS105" s="345">
        <v>2.3785098927403799E-3</v>
      </c>
      <c r="AT105" s="345"/>
      <c r="AU105" s="345">
        <v>1.62325454916156E-2</v>
      </c>
      <c r="AV105" s="345">
        <v>2.83206730973995E-3</v>
      </c>
      <c r="AW105" s="345">
        <v>-4.4258573124570322E-2</v>
      </c>
      <c r="AX105" s="345">
        <v>-7.5503470830411604E-2</v>
      </c>
      <c r="AY105" s="345"/>
      <c r="AZ105" s="345">
        <v>1.2532990307554386E-2</v>
      </c>
      <c r="BA105" s="345"/>
      <c r="BB105" s="345"/>
      <c r="BC105" s="345"/>
      <c r="BD105" s="345">
        <v>1.2532990307554399E-2</v>
      </c>
      <c r="BE105" s="345">
        <v>-6.0138413213117102E-2</v>
      </c>
      <c r="BF105" s="345">
        <v>2.0605030691775248E-3</v>
      </c>
      <c r="BG105" s="345">
        <v>1.3968380701998991E-2</v>
      </c>
      <c r="BH105" s="345"/>
      <c r="BI105" s="345">
        <v>4.7806270935563579E-3</v>
      </c>
      <c r="BJ105" s="345">
        <v>5.8518248643391231E-3</v>
      </c>
      <c r="BK105" s="345"/>
      <c r="BL105" s="345">
        <v>1.6802929801603894E-3</v>
      </c>
      <c r="BM105" s="345">
        <v>2.8341628709232399E-2</v>
      </c>
      <c r="BN105" s="345">
        <v>1.4535725774170401E-2</v>
      </c>
      <c r="BO105" s="348"/>
      <c r="BP105" s="348"/>
      <c r="BQ105" s="345">
        <v>-1.72610587297145E-2</v>
      </c>
    </row>
    <row r="106" spans="2:69" s="255" customFormat="1" ht="15" customHeight="1">
      <c r="B106" s="1251" t="s">
        <v>18</v>
      </c>
      <c r="C106" s="243" t="s">
        <v>528</v>
      </c>
      <c r="D106" s="344"/>
      <c r="E106" s="283">
        <v>3.4481221523179201E-2</v>
      </c>
      <c r="F106" s="341">
        <v>85447023.604432106</v>
      </c>
      <c r="G106" s="283">
        <v>2.9691010917849401E-2</v>
      </c>
      <c r="H106" s="283">
        <v>0</v>
      </c>
      <c r="I106" s="892">
        <v>-2.39950719076592E-4</v>
      </c>
      <c r="J106" s="892"/>
      <c r="K106" s="892"/>
      <c r="L106" s="283"/>
      <c r="M106" s="283"/>
      <c r="N106" s="283">
        <v>0.84897189393267003</v>
      </c>
      <c r="O106" s="283">
        <v>0.84873194429725696</v>
      </c>
      <c r="P106" s="283"/>
      <c r="Q106" s="283">
        <v>-9.0498667865476001E-2</v>
      </c>
      <c r="R106" s="283"/>
      <c r="S106" s="283"/>
      <c r="T106" s="283"/>
      <c r="U106" s="283"/>
      <c r="V106" s="283"/>
      <c r="W106" s="283">
        <v>0.30929484939788499</v>
      </c>
      <c r="X106" s="283">
        <v>1.0675281402783701</v>
      </c>
      <c r="Y106" s="283"/>
      <c r="Z106" s="283"/>
      <c r="AA106" s="283"/>
      <c r="AB106" s="283"/>
      <c r="AC106" s="283"/>
      <c r="AD106" s="283"/>
      <c r="AE106" s="283"/>
      <c r="AF106" s="283">
        <v>0.89295034690363695</v>
      </c>
      <c r="AG106" s="283">
        <v>0.39865979633151999</v>
      </c>
      <c r="AH106" s="283"/>
      <c r="AI106" s="297"/>
      <c r="AJ106" s="283">
        <v>2.3591382870204098</v>
      </c>
      <c r="AK106" s="340"/>
      <c r="AL106" s="331"/>
      <c r="AM106" s="470"/>
      <c r="AN106" s="346"/>
      <c r="AO106" s="346"/>
      <c r="AP106" s="346"/>
      <c r="AQ106" s="346"/>
      <c r="AR106" s="346"/>
      <c r="AS106" s="346"/>
      <c r="AT106" s="346"/>
      <c r="AU106" s="346"/>
      <c r="AV106" s="346"/>
      <c r="AW106" s="346"/>
      <c r="AX106" s="346"/>
      <c r="AY106" s="346"/>
      <c r="AZ106" s="346"/>
      <c r="BA106" s="346"/>
      <c r="BB106" s="346"/>
      <c r="BC106" s="346"/>
      <c r="BD106" s="346"/>
      <c r="BE106" s="346"/>
      <c r="BF106" s="346"/>
      <c r="BG106" s="346"/>
      <c r="BH106" s="346"/>
      <c r="BI106" s="346"/>
      <c r="BJ106" s="346"/>
      <c r="BK106" s="346"/>
      <c r="BL106" s="346"/>
      <c r="BM106" s="346"/>
      <c r="BN106" s="346"/>
      <c r="BO106" s="346"/>
      <c r="BP106" s="347"/>
      <c r="BQ106" s="346"/>
    </row>
    <row r="107" spans="2:69" s="255" customFormat="1" ht="15" customHeight="1">
      <c r="B107" s="1257" t="s">
        <v>18</v>
      </c>
      <c r="C107" s="243" t="s">
        <v>529</v>
      </c>
      <c r="D107" s="344"/>
      <c r="E107" s="283">
        <v>7.3747341480055795E-2</v>
      </c>
      <c r="F107" s="341">
        <v>519606462.792611</v>
      </c>
      <c r="G107" s="283">
        <v>2.19348691592509E-2</v>
      </c>
      <c r="H107" s="283">
        <v>-7.6246749250665899E-6</v>
      </c>
      <c r="I107" s="892">
        <v>-6.3208233824533003E-4</v>
      </c>
      <c r="J107" s="892"/>
      <c r="K107" s="892"/>
      <c r="L107" s="283"/>
      <c r="M107" s="283"/>
      <c r="N107" s="283">
        <v>0.235701331394855</v>
      </c>
      <c r="O107" s="283">
        <v>0.23506162267753</v>
      </c>
      <c r="P107" s="283"/>
      <c r="Q107" s="283">
        <v>-5.8870570889537503E-2</v>
      </c>
      <c r="R107" s="283"/>
      <c r="S107" s="283"/>
      <c r="T107" s="283"/>
      <c r="U107" s="283"/>
      <c r="V107" s="283"/>
      <c r="W107" s="283">
        <v>0.124642820891628</v>
      </c>
      <c r="X107" s="283">
        <v>0.30083387359903702</v>
      </c>
      <c r="Y107" s="283"/>
      <c r="Z107" s="283"/>
      <c r="AA107" s="283"/>
      <c r="AB107" s="283"/>
      <c r="AC107" s="283"/>
      <c r="AD107" s="283"/>
      <c r="AE107" s="283"/>
      <c r="AF107" s="283">
        <v>0.37196021061107298</v>
      </c>
      <c r="AG107" s="283">
        <v>0.182732960847902</v>
      </c>
      <c r="AH107" s="283"/>
      <c r="AI107" s="297"/>
      <c r="AJ107" s="283">
        <v>0.85552704238384403</v>
      </c>
      <c r="AK107" s="340"/>
      <c r="AL107" s="331"/>
      <c r="AM107" s="470"/>
      <c r="AN107" s="346"/>
      <c r="AO107" s="346"/>
      <c r="AP107" s="346"/>
      <c r="AQ107" s="346"/>
      <c r="AR107" s="346"/>
      <c r="AS107" s="346"/>
      <c r="AT107" s="346"/>
      <c r="AU107" s="346"/>
      <c r="AV107" s="346"/>
      <c r="AW107" s="346"/>
      <c r="AX107" s="346"/>
      <c r="AY107" s="346"/>
      <c r="AZ107" s="346"/>
      <c r="BA107" s="346"/>
      <c r="BB107" s="346"/>
      <c r="BC107" s="346"/>
      <c r="BD107" s="346"/>
      <c r="BE107" s="346"/>
      <c r="BF107" s="346"/>
      <c r="BG107" s="346"/>
      <c r="BH107" s="346"/>
      <c r="BI107" s="346"/>
      <c r="BJ107" s="346"/>
      <c r="BK107" s="346"/>
      <c r="BL107" s="346"/>
      <c r="BM107" s="346"/>
      <c r="BN107" s="346"/>
      <c r="BO107" s="346"/>
      <c r="BP107" s="347"/>
      <c r="BQ107" s="346"/>
    </row>
    <row r="108" spans="2:69" s="255" customFormat="1" ht="15" customHeight="1">
      <c r="B108" s="1257" t="s">
        <v>18</v>
      </c>
      <c r="C108" s="243" t="s">
        <v>530</v>
      </c>
      <c r="D108" s="344"/>
      <c r="E108" s="283">
        <v>0.134044369851513</v>
      </c>
      <c r="F108" s="341">
        <v>1587235522.1971099</v>
      </c>
      <c r="G108" s="283">
        <v>1.7278591463685499E-2</v>
      </c>
      <c r="H108" s="283">
        <v>-1.42913921483609E-4</v>
      </c>
      <c r="I108" s="892">
        <v>-2.24439111417495E-3</v>
      </c>
      <c r="J108" s="892"/>
      <c r="K108" s="892"/>
      <c r="L108" s="283"/>
      <c r="M108" s="283"/>
      <c r="N108" s="283">
        <v>0.112547971206862</v>
      </c>
      <c r="O108" s="283">
        <v>0.110160662525389</v>
      </c>
      <c r="P108" s="283"/>
      <c r="Q108" s="283">
        <v>-5.5333263619303699E-2</v>
      </c>
      <c r="R108" s="283"/>
      <c r="S108" s="283"/>
      <c r="T108" s="283"/>
      <c r="U108" s="283"/>
      <c r="V108" s="283"/>
      <c r="W108" s="283">
        <v>8.2056250419594801E-2</v>
      </c>
      <c r="X108" s="283">
        <v>0.13688364840973399</v>
      </c>
      <c r="Y108" s="283"/>
      <c r="Z108" s="283"/>
      <c r="AA108" s="283"/>
      <c r="AB108" s="283"/>
      <c r="AC108" s="283"/>
      <c r="AD108" s="283"/>
      <c r="AE108" s="283"/>
      <c r="AF108" s="283">
        <v>0.221146200218655</v>
      </c>
      <c r="AG108" s="283">
        <v>9.3016176641402007E-2</v>
      </c>
      <c r="AH108" s="283"/>
      <c r="AI108" s="297"/>
      <c r="AJ108" s="283">
        <v>0.45104602008469302</v>
      </c>
      <c r="AK108" s="340"/>
      <c r="AL108" s="331"/>
      <c r="AM108" s="470"/>
      <c r="AN108" s="346"/>
      <c r="AO108" s="346"/>
      <c r="AP108" s="346"/>
      <c r="AQ108" s="346"/>
      <c r="AR108" s="346"/>
      <c r="AS108" s="346"/>
      <c r="AT108" s="346"/>
      <c r="AU108" s="346"/>
      <c r="AV108" s="346"/>
      <c r="AW108" s="346"/>
      <c r="AX108" s="346"/>
      <c r="AY108" s="346"/>
      <c r="AZ108" s="346"/>
      <c r="BA108" s="346"/>
      <c r="BB108" s="346"/>
      <c r="BC108" s="346"/>
      <c r="BD108" s="346"/>
      <c r="BE108" s="346"/>
      <c r="BF108" s="346"/>
      <c r="BG108" s="346"/>
      <c r="BH108" s="346"/>
      <c r="BI108" s="346"/>
      <c r="BJ108" s="346"/>
      <c r="BK108" s="346"/>
      <c r="BL108" s="346"/>
      <c r="BM108" s="346"/>
      <c r="BN108" s="346"/>
      <c r="BO108" s="346"/>
      <c r="BP108" s="347"/>
      <c r="BQ108" s="346"/>
    </row>
    <row r="109" spans="2:69" s="255" customFormat="1" ht="15" customHeight="1">
      <c r="B109" s="1257" t="s">
        <v>18</v>
      </c>
      <c r="C109" s="243" t="s">
        <v>531</v>
      </c>
      <c r="D109" s="344"/>
      <c r="E109" s="283">
        <v>0.43286469885349599</v>
      </c>
      <c r="F109" s="341">
        <v>10361106996.8624</v>
      </c>
      <c r="G109" s="283">
        <v>2.9631983433210898E-2</v>
      </c>
      <c r="H109" s="283">
        <v>-2.3462393290201E-4</v>
      </c>
      <c r="I109" s="892">
        <v>-6.5583435710505397E-3</v>
      </c>
      <c r="J109" s="892"/>
      <c r="K109" s="892"/>
      <c r="L109" s="283"/>
      <c r="M109" s="283"/>
      <c r="N109" s="283">
        <v>3.5174332027395297E-2</v>
      </c>
      <c r="O109" s="283">
        <v>2.8381357754307699E-2</v>
      </c>
      <c r="P109" s="283"/>
      <c r="Q109" s="283">
        <v>-5.6121879895353097E-2</v>
      </c>
      <c r="R109" s="283"/>
      <c r="S109" s="283"/>
      <c r="T109" s="283"/>
      <c r="U109" s="283"/>
      <c r="V109" s="283"/>
      <c r="W109" s="283">
        <v>5.2111369420307502E-2</v>
      </c>
      <c r="X109" s="283">
        <v>2.43708450579561E-2</v>
      </c>
      <c r="Y109" s="283"/>
      <c r="Z109" s="283"/>
      <c r="AA109" s="283"/>
      <c r="AB109" s="283"/>
      <c r="AC109" s="283"/>
      <c r="AD109" s="283"/>
      <c r="AE109" s="283"/>
      <c r="AF109" s="283">
        <v>8.25513140075992E-2</v>
      </c>
      <c r="AG109" s="283">
        <v>3.97505919468885E-2</v>
      </c>
      <c r="AH109" s="283"/>
      <c r="AI109" s="297"/>
      <c r="AJ109" s="283">
        <v>0.14667275608209501</v>
      </c>
      <c r="AK109" s="340"/>
      <c r="AL109" s="331"/>
      <c r="AM109" s="470"/>
      <c r="AN109" s="346"/>
      <c r="AO109" s="346"/>
      <c r="AP109" s="346"/>
      <c r="AQ109" s="346"/>
      <c r="AR109" s="346"/>
      <c r="AS109" s="346"/>
      <c r="AT109" s="346"/>
      <c r="AU109" s="346"/>
      <c r="AV109" s="346"/>
      <c r="AW109" s="346"/>
      <c r="AX109" s="346"/>
      <c r="AY109" s="346"/>
      <c r="AZ109" s="346"/>
      <c r="BA109" s="346"/>
      <c r="BB109" s="346"/>
      <c r="BC109" s="346"/>
      <c r="BD109" s="346"/>
      <c r="BE109" s="346"/>
      <c r="BF109" s="346"/>
      <c r="BG109" s="346"/>
      <c r="BH109" s="346"/>
      <c r="BI109" s="346"/>
      <c r="BJ109" s="346"/>
      <c r="BK109" s="346"/>
      <c r="BL109" s="346"/>
      <c r="BM109" s="346"/>
      <c r="BN109" s="346"/>
      <c r="BO109" s="346"/>
      <c r="BP109" s="347"/>
      <c r="BQ109" s="346"/>
    </row>
    <row r="110" spans="2:69" s="255" customFormat="1" ht="15" customHeight="1">
      <c r="B110" s="1257" t="s">
        <v>18</v>
      </c>
      <c r="C110" s="243" t="s">
        <v>532</v>
      </c>
      <c r="D110" s="344"/>
      <c r="E110" s="283">
        <v>0.30861534169032101</v>
      </c>
      <c r="F110" s="341">
        <v>20624591684.643799</v>
      </c>
      <c r="G110" s="283">
        <v>5.7965510355736903E-2</v>
      </c>
      <c r="H110" s="283">
        <v>-3.5020095371516E-3</v>
      </c>
      <c r="I110" s="892">
        <v>-1.3582179676846599E-2</v>
      </c>
      <c r="J110" s="892"/>
      <c r="K110" s="892"/>
      <c r="L110" s="283"/>
      <c r="M110" s="283"/>
      <c r="N110" s="283">
        <v>3.4604510310272799E-3</v>
      </c>
      <c r="O110" s="283">
        <v>-1.3623736106974999E-2</v>
      </c>
      <c r="P110" s="283"/>
      <c r="Q110" s="283">
        <v>-6.40679934982607E-2</v>
      </c>
      <c r="R110" s="283"/>
      <c r="S110" s="283"/>
      <c r="T110" s="283"/>
      <c r="U110" s="283"/>
      <c r="V110" s="283"/>
      <c r="W110" s="283">
        <v>3.4062826892569197E-2</v>
      </c>
      <c r="X110" s="283">
        <v>-4.3628902698277003E-2</v>
      </c>
      <c r="Y110" s="283"/>
      <c r="Z110" s="283"/>
      <c r="AA110" s="283"/>
      <c r="AB110" s="283"/>
      <c r="AC110" s="283"/>
      <c r="AD110" s="283"/>
      <c r="AE110" s="283"/>
      <c r="AF110" s="283">
        <v>1.34887389039308E-2</v>
      </c>
      <c r="AG110" s="283">
        <v>1.0090490065603801E-2</v>
      </c>
      <c r="AH110" s="283"/>
      <c r="AI110" s="297"/>
      <c r="AJ110" s="283">
        <v>-2.0049675973632101E-2</v>
      </c>
      <c r="AK110" s="340"/>
      <c r="AL110" s="331"/>
      <c r="AM110" s="470"/>
      <c r="AN110" s="346"/>
      <c r="AO110" s="346"/>
      <c r="AP110" s="346"/>
      <c r="AQ110" s="346"/>
      <c r="AR110" s="346"/>
      <c r="AS110" s="346"/>
      <c r="AT110" s="346"/>
      <c r="AU110" s="346"/>
      <c r="AV110" s="346"/>
      <c r="AW110" s="346"/>
      <c r="AX110" s="346"/>
      <c r="AY110" s="346"/>
      <c r="AZ110" s="346"/>
      <c r="BA110" s="346"/>
      <c r="BB110" s="346"/>
      <c r="BC110" s="346"/>
      <c r="BD110" s="346"/>
      <c r="BE110" s="346"/>
      <c r="BF110" s="346"/>
      <c r="BG110" s="346"/>
      <c r="BH110" s="346"/>
      <c r="BI110" s="346"/>
      <c r="BJ110" s="346"/>
      <c r="BK110" s="346"/>
      <c r="BL110" s="346"/>
      <c r="BM110" s="346"/>
      <c r="BN110" s="346"/>
      <c r="BO110" s="346"/>
      <c r="BP110" s="347"/>
      <c r="BQ110" s="346"/>
    </row>
    <row r="111" spans="2:69" s="255" customFormat="1" ht="15" customHeight="1">
      <c r="B111" s="1257" t="s">
        <v>18</v>
      </c>
      <c r="C111" s="243" t="s">
        <v>533</v>
      </c>
      <c r="D111" s="344"/>
      <c r="E111" s="283">
        <v>1.6247026601435999E-2</v>
      </c>
      <c r="F111" s="341">
        <v>4890576580.8432503</v>
      </c>
      <c r="G111" s="283">
        <v>3.5353416005581298E-2</v>
      </c>
      <c r="H111" s="283">
        <v>-1.9418188328120999E-2</v>
      </c>
      <c r="I111" s="892">
        <v>-1.4512110375401699E-2</v>
      </c>
      <c r="J111" s="892"/>
      <c r="K111" s="892"/>
      <c r="L111" s="283"/>
      <c r="M111" s="283"/>
      <c r="N111" s="283">
        <v>3.1252643163422597E-5</v>
      </c>
      <c r="O111" s="283">
        <v>-3.38990429846883E-2</v>
      </c>
      <c r="P111" s="283"/>
      <c r="Q111" s="283">
        <v>-7.2099656143221502E-2</v>
      </c>
      <c r="R111" s="283"/>
      <c r="S111" s="283"/>
      <c r="T111" s="283"/>
      <c r="U111" s="283"/>
      <c r="V111" s="283"/>
      <c r="W111" s="283">
        <v>2.0117506875128401E-2</v>
      </c>
      <c r="X111" s="283">
        <v>-8.58811908577468E-2</v>
      </c>
      <c r="Y111" s="283"/>
      <c r="Z111" s="283"/>
      <c r="AA111" s="283"/>
      <c r="AB111" s="283"/>
      <c r="AC111" s="283"/>
      <c r="AD111" s="283"/>
      <c r="AE111" s="283"/>
      <c r="AF111" s="283">
        <v>4.1770146692917602E-4</v>
      </c>
      <c r="AG111" s="283">
        <v>1.2640420452857801E-3</v>
      </c>
      <c r="AH111" s="283"/>
      <c r="AI111" s="297"/>
      <c r="AJ111" s="283">
        <v>-8.4199452084877904E-2</v>
      </c>
      <c r="AK111" s="340"/>
      <c r="AL111" s="346"/>
      <c r="AM111" s="470"/>
      <c r="AN111" s="346"/>
      <c r="AO111" s="346"/>
      <c r="AP111" s="346"/>
      <c r="AQ111" s="346"/>
      <c r="AR111" s="346"/>
      <c r="AS111" s="346"/>
      <c r="AT111" s="346"/>
      <c r="AU111" s="346"/>
      <c r="AV111" s="346"/>
      <c r="AW111" s="346"/>
      <c r="AX111" s="346"/>
      <c r="AY111" s="346"/>
      <c r="AZ111" s="346"/>
      <c r="BA111" s="346"/>
      <c r="BB111" s="346"/>
      <c r="BC111" s="346"/>
      <c r="BD111" s="346"/>
      <c r="BE111" s="346"/>
      <c r="BF111" s="346"/>
      <c r="BG111" s="346"/>
      <c r="BH111" s="346"/>
      <c r="BI111" s="346"/>
      <c r="BJ111" s="346"/>
      <c r="BK111" s="346"/>
      <c r="BL111" s="346"/>
      <c r="BM111" s="346"/>
      <c r="BN111" s="346"/>
      <c r="BO111" s="346"/>
      <c r="BP111" s="347"/>
      <c r="BQ111" s="346"/>
    </row>
    <row r="112" spans="2:69" s="255" customFormat="1" ht="15" customHeight="1">
      <c r="B112" s="1253" t="s">
        <v>18</v>
      </c>
      <c r="C112" s="338" t="s">
        <v>527</v>
      </c>
      <c r="D112" s="339"/>
      <c r="E112" s="343">
        <v>1</v>
      </c>
      <c r="F112" s="342">
        <v>38068564270.943604</v>
      </c>
      <c r="G112" s="343">
        <v>4.5097404050800503E-2</v>
      </c>
      <c r="H112" s="343">
        <v>-4.4618288256545197E-3</v>
      </c>
      <c r="I112" s="708">
        <v>-1.1110545384883401E-2</v>
      </c>
      <c r="J112" s="708"/>
      <c r="K112" s="708"/>
      <c r="L112" s="343"/>
      <c r="M112" s="343"/>
      <c r="N112" s="343">
        <v>2.1267480415436999E-2</v>
      </c>
      <c r="O112" s="343">
        <v>5.6951057095555599E-3</v>
      </c>
      <c r="P112" s="343"/>
      <c r="Q112" s="343">
        <v>-6.2561308426936704E-2</v>
      </c>
      <c r="R112" s="343"/>
      <c r="S112" s="343"/>
      <c r="T112" s="343"/>
      <c r="U112" s="343"/>
      <c r="V112" s="343"/>
      <c r="W112" s="343">
        <v>4.1038734808267301E-2</v>
      </c>
      <c r="X112" s="343">
        <v>-1.5827468319882802E-2</v>
      </c>
      <c r="Y112" s="343"/>
      <c r="Z112" s="343"/>
      <c r="AA112" s="343"/>
      <c r="AB112" s="343"/>
      <c r="AC112" s="343"/>
      <c r="AD112" s="343"/>
      <c r="AE112" s="343"/>
      <c r="AF112" s="343">
        <v>4.6131225259830898E-2</v>
      </c>
      <c r="AG112" s="343">
        <v>2.3715272317679399E-2</v>
      </c>
      <c r="AH112" s="285"/>
      <c r="AI112" s="285"/>
      <c r="AJ112" s="343">
        <v>5.4019028567538603E-2</v>
      </c>
      <c r="AK112" s="340"/>
      <c r="AL112" s="345"/>
      <c r="AM112" s="469"/>
      <c r="AN112" s="345"/>
      <c r="AO112" s="345"/>
      <c r="AP112" s="345"/>
      <c r="AQ112" s="345"/>
      <c r="AR112" s="345"/>
      <c r="AS112" s="345"/>
      <c r="AT112" s="345"/>
      <c r="AU112" s="345"/>
      <c r="AV112" s="345"/>
      <c r="AW112" s="345"/>
      <c r="AX112" s="345"/>
      <c r="AY112" s="345"/>
      <c r="AZ112" s="345"/>
      <c r="BA112" s="345"/>
      <c r="BB112" s="345"/>
      <c r="BC112" s="345"/>
      <c r="BD112" s="345"/>
      <c r="BE112" s="345"/>
      <c r="BF112" s="345"/>
      <c r="BG112" s="345"/>
      <c r="BH112" s="345"/>
      <c r="BI112" s="345"/>
      <c r="BJ112" s="345"/>
      <c r="BK112" s="345"/>
      <c r="BL112" s="345"/>
      <c r="BM112" s="345"/>
      <c r="BN112" s="345"/>
      <c r="BO112" s="348"/>
      <c r="BP112" s="348"/>
      <c r="BQ112" s="345"/>
    </row>
    <row r="113" spans="2:69" s="255" customFormat="1" ht="15" customHeight="1">
      <c r="B113" s="1251" t="s">
        <v>716</v>
      </c>
      <c r="C113" s="243" t="s">
        <v>528</v>
      </c>
      <c r="D113" s="339"/>
      <c r="E113" s="653"/>
      <c r="F113" s="666"/>
      <c r="G113" s="653"/>
      <c r="H113" s="653"/>
      <c r="I113" s="707"/>
      <c r="J113" s="707"/>
      <c r="K113" s="707"/>
      <c r="L113" s="653"/>
      <c r="M113" s="653"/>
      <c r="N113" s="653"/>
      <c r="O113" s="653"/>
      <c r="P113" s="653"/>
      <c r="Q113" s="653"/>
      <c r="R113" s="653"/>
      <c r="S113" s="653"/>
      <c r="T113" s="653"/>
      <c r="U113" s="653"/>
      <c r="V113" s="653"/>
      <c r="W113" s="653"/>
      <c r="X113" s="653"/>
      <c r="Y113" s="653"/>
      <c r="Z113" s="653"/>
      <c r="AA113" s="653"/>
      <c r="AB113" s="653"/>
      <c r="AC113" s="653"/>
      <c r="AD113" s="653"/>
      <c r="AE113" s="653"/>
      <c r="AF113" s="653"/>
      <c r="AG113" s="653"/>
      <c r="AH113" s="653"/>
      <c r="AI113" s="667"/>
      <c r="AJ113" s="653"/>
      <c r="AK113" s="340"/>
      <c r="AL113" s="653"/>
      <c r="AM113" s="666"/>
      <c r="AN113" s="653"/>
      <c r="AO113" s="653"/>
      <c r="AP113" s="653"/>
      <c r="AQ113" s="653"/>
      <c r="AR113" s="653"/>
      <c r="AS113" s="653"/>
      <c r="AT113" s="653"/>
      <c r="AU113" s="653"/>
      <c r="AV113" s="653"/>
      <c r="AW113" s="653"/>
      <c r="AX113" s="653"/>
      <c r="AY113" s="653"/>
      <c r="AZ113" s="653"/>
      <c r="BA113" s="653"/>
      <c r="BB113" s="653"/>
      <c r="BC113" s="653"/>
      <c r="BD113" s="653"/>
      <c r="BE113" s="653"/>
      <c r="BF113" s="653"/>
      <c r="BG113" s="653"/>
      <c r="BH113" s="653"/>
      <c r="BI113" s="653"/>
      <c r="BJ113" s="653"/>
      <c r="BK113" s="653"/>
      <c r="BL113" s="653"/>
      <c r="BM113" s="653"/>
      <c r="BN113" s="653"/>
      <c r="BO113" s="653"/>
      <c r="BP113" s="667"/>
      <c r="BQ113" s="653"/>
    </row>
    <row r="114" spans="2:69" s="255" customFormat="1" ht="15" customHeight="1">
      <c r="B114" s="1252"/>
      <c r="C114" s="243" t="s">
        <v>529</v>
      </c>
      <c r="D114" s="339"/>
      <c r="E114" s="653"/>
      <c r="F114" s="666"/>
      <c r="G114" s="653"/>
      <c r="H114" s="653"/>
      <c r="I114" s="707"/>
      <c r="J114" s="707"/>
      <c r="K114" s="707"/>
      <c r="L114" s="653"/>
      <c r="M114" s="653"/>
      <c r="N114" s="653"/>
      <c r="O114" s="653"/>
      <c r="P114" s="653"/>
      <c r="Q114" s="653"/>
      <c r="R114" s="653"/>
      <c r="S114" s="653"/>
      <c r="T114" s="653"/>
      <c r="U114" s="653"/>
      <c r="V114" s="653"/>
      <c r="W114" s="653"/>
      <c r="X114" s="653"/>
      <c r="Y114" s="653"/>
      <c r="Z114" s="653"/>
      <c r="AA114" s="653"/>
      <c r="AB114" s="653"/>
      <c r="AC114" s="653"/>
      <c r="AD114" s="653"/>
      <c r="AE114" s="653"/>
      <c r="AF114" s="653"/>
      <c r="AG114" s="653"/>
      <c r="AH114" s="653"/>
      <c r="AI114" s="667"/>
      <c r="AJ114" s="653"/>
      <c r="AK114" s="340"/>
      <c r="AL114" s="653"/>
      <c r="AM114" s="666"/>
      <c r="AN114" s="653"/>
      <c r="AO114" s="653"/>
      <c r="AP114" s="653"/>
      <c r="AQ114" s="653"/>
      <c r="AR114" s="653"/>
      <c r="AS114" s="653"/>
      <c r="AT114" s="653"/>
      <c r="AU114" s="653"/>
      <c r="AV114" s="653"/>
      <c r="AW114" s="653"/>
      <c r="AX114" s="653"/>
      <c r="AY114" s="653"/>
      <c r="AZ114" s="653"/>
      <c r="BA114" s="653"/>
      <c r="BB114" s="653"/>
      <c r="BC114" s="653"/>
      <c r="BD114" s="653"/>
      <c r="BE114" s="653"/>
      <c r="BF114" s="653"/>
      <c r="BG114" s="653"/>
      <c r="BH114" s="653"/>
      <c r="BI114" s="653"/>
      <c r="BJ114" s="653"/>
      <c r="BK114" s="653"/>
      <c r="BL114" s="653"/>
      <c r="BM114" s="653"/>
      <c r="BN114" s="653"/>
      <c r="BO114" s="653"/>
      <c r="BP114" s="667"/>
      <c r="BQ114" s="653"/>
    </row>
    <row r="115" spans="2:69" s="255" customFormat="1" ht="15" customHeight="1">
      <c r="B115" s="1252"/>
      <c r="C115" s="243" t="s">
        <v>530</v>
      </c>
      <c r="D115" s="339"/>
      <c r="E115" s="653"/>
      <c r="F115" s="666"/>
      <c r="G115" s="653"/>
      <c r="H115" s="653"/>
      <c r="I115" s="707"/>
      <c r="J115" s="707"/>
      <c r="K115" s="707"/>
      <c r="L115" s="653"/>
      <c r="M115" s="653"/>
      <c r="N115" s="653"/>
      <c r="O115" s="653"/>
      <c r="P115" s="653"/>
      <c r="Q115" s="653"/>
      <c r="R115" s="653"/>
      <c r="S115" s="653"/>
      <c r="T115" s="653"/>
      <c r="U115" s="653"/>
      <c r="V115" s="653"/>
      <c r="W115" s="653"/>
      <c r="X115" s="653"/>
      <c r="Y115" s="653"/>
      <c r="Z115" s="653"/>
      <c r="AA115" s="653"/>
      <c r="AB115" s="653"/>
      <c r="AC115" s="653"/>
      <c r="AD115" s="653"/>
      <c r="AE115" s="653"/>
      <c r="AF115" s="653"/>
      <c r="AG115" s="653"/>
      <c r="AH115" s="653"/>
      <c r="AI115" s="667"/>
      <c r="AJ115" s="653"/>
      <c r="AK115" s="340"/>
      <c r="AL115" s="653"/>
      <c r="AM115" s="666"/>
      <c r="AN115" s="653"/>
      <c r="AO115" s="653"/>
      <c r="AP115" s="653"/>
      <c r="AQ115" s="653"/>
      <c r="AR115" s="653"/>
      <c r="AS115" s="653"/>
      <c r="AT115" s="653"/>
      <c r="AU115" s="653"/>
      <c r="AV115" s="653"/>
      <c r="AW115" s="653"/>
      <c r="AX115" s="653"/>
      <c r="AY115" s="653"/>
      <c r="AZ115" s="653"/>
      <c r="BA115" s="653"/>
      <c r="BB115" s="653"/>
      <c r="BC115" s="653"/>
      <c r="BD115" s="653"/>
      <c r="BE115" s="653"/>
      <c r="BF115" s="653"/>
      <c r="BG115" s="653"/>
      <c r="BH115" s="653"/>
      <c r="BI115" s="653"/>
      <c r="BJ115" s="653"/>
      <c r="BK115" s="653"/>
      <c r="BL115" s="653"/>
      <c r="BM115" s="653"/>
      <c r="BN115" s="653"/>
      <c r="BO115" s="653"/>
      <c r="BP115" s="667"/>
      <c r="BQ115" s="653"/>
    </row>
    <row r="116" spans="2:69" s="255" customFormat="1" ht="15" customHeight="1">
      <c r="B116" s="1252"/>
      <c r="C116" s="243" t="s">
        <v>531</v>
      </c>
      <c r="D116" s="339"/>
      <c r="E116" s="653"/>
      <c r="F116" s="666"/>
      <c r="G116" s="653"/>
      <c r="H116" s="653"/>
      <c r="I116" s="707"/>
      <c r="J116" s="707"/>
      <c r="K116" s="707"/>
      <c r="L116" s="653"/>
      <c r="M116" s="653"/>
      <c r="N116" s="653"/>
      <c r="O116" s="653"/>
      <c r="P116" s="653"/>
      <c r="Q116" s="653"/>
      <c r="R116" s="653"/>
      <c r="S116" s="653"/>
      <c r="T116" s="653"/>
      <c r="U116" s="653"/>
      <c r="V116" s="653"/>
      <c r="W116" s="653"/>
      <c r="X116" s="653"/>
      <c r="Y116" s="653"/>
      <c r="Z116" s="653"/>
      <c r="AA116" s="653"/>
      <c r="AB116" s="653"/>
      <c r="AC116" s="653"/>
      <c r="AD116" s="653"/>
      <c r="AE116" s="653"/>
      <c r="AF116" s="653"/>
      <c r="AG116" s="653"/>
      <c r="AH116" s="653"/>
      <c r="AI116" s="667"/>
      <c r="AJ116" s="653"/>
      <c r="AK116" s="340"/>
      <c r="AL116" s="653"/>
      <c r="AM116" s="666"/>
      <c r="AN116" s="653"/>
      <c r="AO116" s="653"/>
      <c r="AP116" s="653"/>
      <c r="AQ116" s="653"/>
      <c r="AR116" s="653"/>
      <c r="AS116" s="653"/>
      <c r="AT116" s="653"/>
      <c r="AU116" s="653"/>
      <c r="AV116" s="653"/>
      <c r="AW116" s="653"/>
      <c r="AX116" s="653"/>
      <c r="AY116" s="653"/>
      <c r="AZ116" s="653"/>
      <c r="BA116" s="653"/>
      <c r="BB116" s="653"/>
      <c r="BC116" s="653"/>
      <c r="BD116" s="653"/>
      <c r="BE116" s="653"/>
      <c r="BF116" s="653"/>
      <c r="BG116" s="653"/>
      <c r="BH116" s="653"/>
      <c r="BI116" s="653"/>
      <c r="BJ116" s="653"/>
      <c r="BK116" s="653"/>
      <c r="BL116" s="653"/>
      <c r="BM116" s="653"/>
      <c r="BN116" s="653"/>
      <c r="BO116" s="653"/>
      <c r="BP116" s="667"/>
      <c r="BQ116" s="653"/>
    </row>
    <row r="117" spans="2:69" s="255" customFormat="1" ht="15" customHeight="1">
      <c r="B117" s="1252"/>
      <c r="C117" s="243" t="s">
        <v>532</v>
      </c>
      <c r="D117" s="339"/>
      <c r="E117" s="653"/>
      <c r="F117" s="666"/>
      <c r="G117" s="653"/>
      <c r="H117" s="653"/>
      <c r="I117" s="707"/>
      <c r="J117" s="707"/>
      <c r="K117" s="707"/>
      <c r="L117" s="653"/>
      <c r="M117" s="653"/>
      <c r="N117" s="653"/>
      <c r="O117" s="653"/>
      <c r="P117" s="653"/>
      <c r="Q117" s="653"/>
      <c r="R117" s="653"/>
      <c r="S117" s="653"/>
      <c r="T117" s="653"/>
      <c r="U117" s="653"/>
      <c r="V117" s="653"/>
      <c r="W117" s="653"/>
      <c r="X117" s="653"/>
      <c r="Y117" s="653"/>
      <c r="Z117" s="653"/>
      <c r="AA117" s="653"/>
      <c r="AB117" s="653"/>
      <c r="AC117" s="653"/>
      <c r="AD117" s="653"/>
      <c r="AE117" s="653"/>
      <c r="AF117" s="653"/>
      <c r="AG117" s="653"/>
      <c r="AH117" s="653"/>
      <c r="AI117" s="667"/>
      <c r="AJ117" s="653"/>
      <c r="AK117" s="340"/>
      <c r="AL117" s="653"/>
      <c r="AM117" s="666"/>
      <c r="AN117" s="653"/>
      <c r="AO117" s="653"/>
      <c r="AP117" s="653"/>
      <c r="AQ117" s="653"/>
      <c r="AR117" s="653"/>
      <c r="AS117" s="653"/>
      <c r="AT117" s="653"/>
      <c r="AU117" s="653"/>
      <c r="AV117" s="653"/>
      <c r="AW117" s="653"/>
      <c r="AX117" s="653"/>
      <c r="AY117" s="653"/>
      <c r="AZ117" s="653"/>
      <c r="BA117" s="653"/>
      <c r="BB117" s="653"/>
      <c r="BC117" s="653"/>
      <c r="BD117" s="653"/>
      <c r="BE117" s="653"/>
      <c r="BF117" s="653"/>
      <c r="BG117" s="653"/>
      <c r="BH117" s="653"/>
      <c r="BI117" s="653"/>
      <c r="BJ117" s="653"/>
      <c r="BK117" s="653"/>
      <c r="BL117" s="653"/>
      <c r="BM117" s="653"/>
      <c r="BN117" s="653"/>
      <c r="BO117" s="653"/>
      <c r="BP117" s="667"/>
      <c r="BQ117" s="653"/>
    </row>
    <row r="118" spans="2:69" s="255" customFormat="1" ht="15" customHeight="1">
      <c r="B118" s="1252"/>
      <c r="C118" s="243" t="s">
        <v>533</v>
      </c>
      <c r="D118" s="339"/>
      <c r="E118" s="653"/>
      <c r="F118" s="666"/>
      <c r="G118" s="653"/>
      <c r="H118" s="653"/>
      <c r="I118" s="707"/>
      <c r="J118" s="707"/>
      <c r="K118" s="707"/>
      <c r="L118" s="653"/>
      <c r="M118" s="653"/>
      <c r="N118" s="653"/>
      <c r="O118" s="653"/>
      <c r="P118" s="653"/>
      <c r="Q118" s="653"/>
      <c r="R118" s="653"/>
      <c r="S118" s="653"/>
      <c r="T118" s="653"/>
      <c r="U118" s="653"/>
      <c r="V118" s="653"/>
      <c r="W118" s="653"/>
      <c r="X118" s="653"/>
      <c r="Y118" s="653"/>
      <c r="Z118" s="653"/>
      <c r="AA118" s="653"/>
      <c r="AB118" s="653"/>
      <c r="AC118" s="653"/>
      <c r="AD118" s="653"/>
      <c r="AE118" s="653"/>
      <c r="AF118" s="653"/>
      <c r="AG118" s="653"/>
      <c r="AH118" s="653"/>
      <c r="AI118" s="667"/>
      <c r="AJ118" s="653"/>
      <c r="AK118" s="340"/>
      <c r="AL118" s="653"/>
      <c r="AM118" s="666"/>
      <c r="AN118" s="653"/>
      <c r="AO118" s="653"/>
      <c r="AP118" s="653"/>
      <c r="AQ118" s="653"/>
      <c r="AR118" s="653"/>
      <c r="AS118" s="653"/>
      <c r="AT118" s="653"/>
      <c r="AU118" s="653"/>
      <c r="AV118" s="653"/>
      <c r="AW118" s="653"/>
      <c r="AX118" s="653"/>
      <c r="AY118" s="653"/>
      <c r="AZ118" s="653"/>
      <c r="BA118" s="653"/>
      <c r="BB118" s="653"/>
      <c r="BC118" s="653"/>
      <c r="BD118" s="653"/>
      <c r="BE118" s="653"/>
      <c r="BF118" s="653"/>
      <c r="BG118" s="653"/>
      <c r="BH118" s="653"/>
      <c r="BI118" s="653"/>
      <c r="BJ118" s="653"/>
      <c r="BK118" s="653"/>
      <c r="BL118" s="653"/>
      <c r="BM118" s="653"/>
      <c r="BN118" s="653"/>
      <c r="BO118" s="653"/>
      <c r="BP118" s="667"/>
      <c r="BQ118" s="653"/>
    </row>
    <row r="119" spans="2:69" s="255" customFormat="1" ht="15" customHeight="1">
      <c r="B119" s="1253"/>
      <c r="C119" s="338" t="s">
        <v>527</v>
      </c>
      <c r="D119" s="339"/>
      <c r="E119" s="669"/>
      <c r="F119" s="668"/>
      <c r="G119" s="669"/>
      <c r="H119" s="669"/>
      <c r="I119" s="891"/>
      <c r="J119" s="891"/>
      <c r="K119" s="891"/>
      <c r="L119" s="669"/>
      <c r="M119" s="669"/>
      <c r="N119" s="669"/>
      <c r="O119" s="669"/>
      <c r="P119" s="669"/>
      <c r="Q119" s="669"/>
      <c r="R119" s="669"/>
      <c r="S119" s="669"/>
      <c r="T119" s="669"/>
      <c r="U119" s="669"/>
      <c r="V119" s="669"/>
      <c r="W119" s="669"/>
      <c r="X119" s="669"/>
      <c r="Y119" s="669"/>
      <c r="Z119" s="669"/>
      <c r="AA119" s="669"/>
      <c r="AB119" s="669"/>
      <c r="AC119" s="669"/>
      <c r="AD119" s="669"/>
      <c r="AE119" s="669"/>
      <c r="AF119" s="669"/>
      <c r="AG119" s="669"/>
      <c r="AH119" s="670"/>
      <c r="AI119" s="670"/>
      <c r="AJ119" s="669"/>
      <c r="AK119" s="340"/>
      <c r="AL119" s="669"/>
      <c r="AM119" s="668"/>
      <c r="AN119" s="669"/>
      <c r="AO119" s="669"/>
      <c r="AP119" s="669"/>
      <c r="AQ119" s="669"/>
      <c r="AR119" s="669"/>
      <c r="AS119" s="669"/>
      <c r="AT119" s="669"/>
      <c r="AU119" s="669"/>
      <c r="AV119" s="669"/>
      <c r="AW119" s="669"/>
      <c r="AX119" s="669"/>
      <c r="AY119" s="669"/>
      <c r="AZ119" s="669"/>
      <c r="BA119" s="669"/>
      <c r="BB119" s="669"/>
      <c r="BC119" s="669"/>
      <c r="BD119" s="669"/>
      <c r="BE119" s="669"/>
      <c r="BF119" s="669"/>
      <c r="BG119" s="669"/>
      <c r="BH119" s="669"/>
      <c r="BI119" s="669"/>
      <c r="BJ119" s="669"/>
      <c r="BK119" s="669"/>
      <c r="BL119" s="669"/>
      <c r="BM119" s="669"/>
      <c r="BN119" s="669"/>
      <c r="BO119" s="670"/>
      <c r="BP119" s="670"/>
      <c r="BQ119" s="669"/>
    </row>
    <row r="120" spans="2:69" s="255" customFormat="1" ht="15" customHeight="1">
      <c r="B120" s="1251" t="s">
        <v>19</v>
      </c>
      <c r="C120" s="243" t="s">
        <v>528</v>
      </c>
      <c r="D120" s="344"/>
      <c r="E120" s="283">
        <v>4.5538210620665535E-2</v>
      </c>
      <c r="F120" s="341">
        <v>66051638.001000002</v>
      </c>
      <c r="G120" s="283">
        <v>1.8649045463207906E-3</v>
      </c>
      <c r="H120" s="283">
        <v>-3.984369017404468E-4</v>
      </c>
      <c r="I120" s="892"/>
      <c r="J120" s="892"/>
      <c r="K120" s="892"/>
      <c r="L120" s="283"/>
      <c r="M120" s="283">
        <v>1.7831431523048204E-2</v>
      </c>
      <c r="N120" s="283">
        <v>0.20399040353542797</v>
      </c>
      <c r="O120" s="283">
        <v>0.20359196663368739</v>
      </c>
      <c r="P120" s="283">
        <v>-6.9938542325476652E-2</v>
      </c>
      <c r="Q120" s="283">
        <v>-7.0188226973717321E-2</v>
      </c>
      <c r="R120" s="283"/>
      <c r="S120" s="283">
        <v>4.2633721967006571E-2</v>
      </c>
      <c r="T120" s="283"/>
      <c r="U120" s="283"/>
      <c r="V120" s="283"/>
      <c r="W120" s="283">
        <v>4.7743047643303817E-2</v>
      </c>
      <c r="X120" s="283">
        <v>0.18114678730327394</v>
      </c>
      <c r="Y120" s="283">
        <v>3.0697172717644078E-2</v>
      </c>
      <c r="Z120" s="283">
        <v>0.21437750809125464</v>
      </c>
      <c r="AA120" s="283"/>
      <c r="AB120" s="283"/>
      <c r="AC120" s="283">
        <v>6.0544356219287944E-3</v>
      </c>
      <c r="AD120" s="283"/>
      <c r="AE120" s="283">
        <v>0</v>
      </c>
      <c r="AF120" s="283">
        <v>0.25112911643082753</v>
      </c>
      <c r="AG120" s="283">
        <v>0.20118987056458479</v>
      </c>
      <c r="AH120" s="283"/>
      <c r="AI120" s="297"/>
      <c r="AJ120" s="283">
        <v>0.63346577429868645</v>
      </c>
      <c r="AK120" s="340"/>
      <c r="AL120" s="331">
        <v>5.0390365707980493E-2</v>
      </c>
      <c r="AM120" s="470">
        <v>72146670.364999995</v>
      </c>
      <c r="AN120" s="346">
        <v>-3.6910767836236517E-4</v>
      </c>
      <c r="AO120" s="346"/>
      <c r="AP120" s="346"/>
      <c r="AQ120" s="346"/>
      <c r="AR120" s="346">
        <v>0.43532610848298298</v>
      </c>
      <c r="AS120" s="346"/>
      <c r="AT120" s="346">
        <v>1.7031889119530543E-2</v>
      </c>
      <c r="AU120" s="346">
        <v>0.63792988598303424</v>
      </c>
      <c r="AV120" s="346">
        <v>0.63756077830467195</v>
      </c>
      <c r="AW120" s="346">
        <v>-0.11276611545398241</v>
      </c>
      <c r="AX120" s="346">
        <v>-0.11309303615428186</v>
      </c>
      <c r="AY120" s="346"/>
      <c r="AZ120" s="346">
        <v>4.9793695285247422E-2</v>
      </c>
      <c r="BA120" s="346"/>
      <c r="BB120" s="346"/>
      <c r="BC120" s="346"/>
      <c r="BD120" s="346">
        <v>6.3858573329740959E-2</v>
      </c>
      <c r="BE120" s="346">
        <v>0.58832631548013103</v>
      </c>
      <c r="BF120" s="346">
        <v>2.9181163307313778E-2</v>
      </c>
      <c r="BG120" s="346">
        <v>0.20949932856960338</v>
      </c>
      <c r="BH120" s="346"/>
      <c r="BI120" s="346"/>
      <c r="BJ120" s="346">
        <v>8.4240401798894599E-3</v>
      </c>
      <c r="BK120" s="346"/>
      <c r="BL120" s="346">
        <v>8.778130671810388E-4</v>
      </c>
      <c r="BM120" s="346">
        <v>0.24798234512398767</v>
      </c>
      <c r="BN120" s="346">
        <v>0.21640575581675359</v>
      </c>
      <c r="BO120" s="346"/>
      <c r="BP120" s="347"/>
      <c r="BQ120" s="346">
        <v>1.0527144164208719</v>
      </c>
    </row>
    <row r="121" spans="2:69" s="255" customFormat="1" ht="15" customHeight="1">
      <c r="B121" s="1257" t="s">
        <v>19</v>
      </c>
      <c r="C121" s="243" t="s">
        <v>529</v>
      </c>
      <c r="D121" s="344"/>
      <c r="E121" s="283">
        <v>0.15912253789080452</v>
      </c>
      <c r="F121" s="341">
        <v>473678668.70499998</v>
      </c>
      <c r="G121" s="283">
        <v>6.5187660412105997E-3</v>
      </c>
      <c r="H121" s="283">
        <v>-5.2065658492549448E-3</v>
      </c>
      <c r="I121" s="892"/>
      <c r="J121" s="892"/>
      <c r="K121" s="892"/>
      <c r="L121" s="283"/>
      <c r="M121" s="283">
        <v>1.6796177505208434E-3</v>
      </c>
      <c r="N121" s="283">
        <v>8.7066233281626909E-2</v>
      </c>
      <c r="O121" s="283">
        <v>8.1859667432371941E-2</v>
      </c>
      <c r="P121" s="283">
        <v>-7.8139363001484677E-2</v>
      </c>
      <c r="Q121" s="283">
        <v>-7.9297339782452222E-2</v>
      </c>
      <c r="R121" s="283"/>
      <c r="S121" s="283">
        <v>3.0415684221939552E-2</v>
      </c>
      <c r="T121" s="283"/>
      <c r="U121" s="283"/>
      <c r="V121" s="283"/>
      <c r="W121" s="283">
        <v>4.2319699839564254E-2</v>
      </c>
      <c r="X121" s="283">
        <v>4.4882027489484111E-2</v>
      </c>
      <c r="Y121" s="283">
        <v>1.1301643801346656E-2</v>
      </c>
      <c r="Z121" s="283">
        <v>0.10063291771259117</v>
      </c>
      <c r="AA121" s="283"/>
      <c r="AB121" s="283"/>
      <c r="AC121" s="283">
        <v>1.1406063365215182E-2</v>
      </c>
      <c r="AD121" s="283"/>
      <c r="AE121" s="283">
        <v>9.5665760343160815E-4</v>
      </c>
      <c r="AF121" s="283">
        <v>0.12429728248258462</v>
      </c>
      <c r="AG121" s="283">
        <v>0.10228062366087416</v>
      </c>
      <c r="AH121" s="283"/>
      <c r="AI121" s="297"/>
      <c r="AJ121" s="283">
        <v>0.27145993363294263</v>
      </c>
      <c r="AK121" s="340"/>
      <c r="AL121" s="331">
        <v>0.16413282965780962</v>
      </c>
      <c r="AM121" s="470">
        <v>488570046.84600002</v>
      </c>
      <c r="AN121" s="346">
        <v>-5.4408286532512048E-3</v>
      </c>
      <c r="AO121" s="346"/>
      <c r="AP121" s="346"/>
      <c r="AQ121" s="346"/>
      <c r="AR121" s="346">
        <v>6.1785166210803176E-2</v>
      </c>
      <c r="AS121" s="346"/>
      <c r="AT121" s="346">
        <v>1.8887685521394037E-3</v>
      </c>
      <c r="AU121" s="346">
        <v>0.14816342298777307</v>
      </c>
      <c r="AV121" s="346">
        <v>0.14272259433452184</v>
      </c>
      <c r="AW121" s="346">
        <v>-8.5022461585929895E-2</v>
      </c>
      <c r="AX121" s="346">
        <v>-8.6206966026461856E-2</v>
      </c>
      <c r="AY121" s="346"/>
      <c r="AZ121" s="346">
        <v>3.0922029517626147E-2</v>
      </c>
      <c r="BA121" s="346"/>
      <c r="BB121" s="346"/>
      <c r="BC121" s="346"/>
      <c r="BD121" s="346">
        <v>4.4290911364078776E-2</v>
      </c>
      <c r="BE121" s="346">
        <v>0.10080653967213893</v>
      </c>
      <c r="BF121" s="346">
        <v>1.1202582915864259E-2</v>
      </c>
      <c r="BG121" s="346">
        <v>9.8844474363001728E-2</v>
      </c>
      <c r="BH121" s="346"/>
      <c r="BI121" s="346"/>
      <c r="BJ121" s="346">
        <v>1.1450146966875607E-2</v>
      </c>
      <c r="BK121" s="346"/>
      <c r="BL121" s="346">
        <v>1.5797950262867598E-3</v>
      </c>
      <c r="BM121" s="346">
        <v>0.12307699927202835</v>
      </c>
      <c r="BN121" s="346">
        <v>0.1046076004452839</v>
      </c>
      <c r="BO121" s="346"/>
      <c r="BP121" s="347"/>
      <c r="BQ121" s="346">
        <v>0.32849113938945096</v>
      </c>
    </row>
    <row r="122" spans="2:69" s="255" customFormat="1" ht="15" customHeight="1">
      <c r="B122" s="1257" t="s">
        <v>19</v>
      </c>
      <c r="C122" s="243" t="s">
        <v>530</v>
      </c>
      <c r="D122" s="344"/>
      <c r="E122" s="283">
        <v>0.21502369312594991</v>
      </c>
      <c r="F122" s="341">
        <v>1082047240.1010001</v>
      </c>
      <c r="G122" s="283">
        <v>1.307419629727026E-2</v>
      </c>
      <c r="H122" s="283">
        <v>-1.6202604979024333E-2</v>
      </c>
      <c r="I122" s="892"/>
      <c r="J122" s="892"/>
      <c r="K122" s="892"/>
      <c r="L122" s="283"/>
      <c r="M122" s="283">
        <v>8.1124089362130311E-4</v>
      </c>
      <c r="N122" s="283">
        <v>4.5997680827090541E-2</v>
      </c>
      <c r="O122" s="283">
        <v>2.9795075848066066E-2</v>
      </c>
      <c r="P122" s="283">
        <v>-8.5125808806094536E-2</v>
      </c>
      <c r="Q122" s="283">
        <v>-8.5686029282183371E-2</v>
      </c>
      <c r="R122" s="283"/>
      <c r="S122" s="283">
        <v>2.1453201209434464E-2</v>
      </c>
      <c r="T122" s="283"/>
      <c r="U122" s="283"/>
      <c r="V122" s="283"/>
      <c r="W122" s="283">
        <v>3.480356284304633E-2</v>
      </c>
      <c r="X122" s="283">
        <v>-2.1087390591070898E-2</v>
      </c>
      <c r="Y122" s="283">
        <v>6.2418116323364739E-3</v>
      </c>
      <c r="Z122" s="283">
        <v>5.4011463708871749E-2</v>
      </c>
      <c r="AA122" s="283"/>
      <c r="AB122" s="283"/>
      <c r="AC122" s="283">
        <v>7.6283605780737779E-3</v>
      </c>
      <c r="AD122" s="283"/>
      <c r="AE122" s="283">
        <v>1.7974769103597129E-3</v>
      </c>
      <c r="AF122" s="283">
        <v>6.9679112829641718E-2</v>
      </c>
      <c r="AG122" s="283">
        <v>6.7986145127206646E-2</v>
      </c>
      <c r="AH122" s="283"/>
      <c r="AI122" s="297"/>
      <c r="AJ122" s="283">
        <v>0.11657786736577735</v>
      </c>
      <c r="AK122" s="340"/>
      <c r="AL122" s="331">
        <v>0.21592742331578799</v>
      </c>
      <c r="AM122" s="470">
        <v>1086643647.7520001</v>
      </c>
      <c r="AN122" s="346">
        <v>-1.6520980486233149E-2</v>
      </c>
      <c r="AO122" s="346"/>
      <c r="AP122" s="346"/>
      <c r="AQ122" s="346"/>
      <c r="AR122" s="346">
        <v>3.0594834478420947E-2</v>
      </c>
      <c r="AS122" s="346"/>
      <c r="AT122" s="346">
        <v>7.724723203752378E-4</v>
      </c>
      <c r="AU122" s="346">
        <v>7.6523744432708346E-2</v>
      </c>
      <c r="AV122" s="346">
        <v>6.0002763946475079E-2</v>
      </c>
      <c r="AW122" s="346">
        <v>-8.8112589143715239E-2</v>
      </c>
      <c r="AX122" s="346">
        <v>-8.8766711727020692E-2</v>
      </c>
      <c r="AY122" s="346"/>
      <c r="AZ122" s="346">
        <v>2.1795325117848791E-2</v>
      </c>
      <c r="BA122" s="346"/>
      <c r="BB122" s="346"/>
      <c r="BC122" s="346"/>
      <c r="BD122" s="346">
        <v>3.5936356330601042E-2</v>
      </c>
      <c r="BE122" s="346">
        <v>7.1724085500555201E-3</v>
      </c>
      <c r="BF122" s="346">
        <v>6.1608865554495925E-3</v>
      </c>
      <c r="BG122" s="346">
        <v>5.3449079686936497E-2</v>
      </c>
      <c r="BH122" s="346"/>
      <c r="BI122" s="346"/>
      <c r="BJ122" s="346">
        <v>7.6401833822662395E-3</v>
      </c>
      <c r="BK122" s="346"/>
      <c r="BL122" s="346">
        <v>1.955053825046473E-3</v>
      </c>
      <c r="BM122" s="346">
        <v>6.9205203449698799E-2</v>
      </c>
      <c r="BN122" s="346">
        <v>6.8574749214386915E-2</v>
      </c>
      <c r="BO122" s="346"/>
      <c r="BP122" s="347"/>
      <c r="BQ122" s="346">
        <v>0.14495236121414123</v>
      </c>
    </row>
    <row r="123" spans="2:69" s="255" customFormat="1" ht="15" customHeight="1">
      <c r="B123" s="1257" t="s">
        <v>19</v>
      </c>
      <c r="C123" s="243" t="s">
        <v>531</v>
      </c>
      <c r="D123" s="344"/>
      <c r="E123" s="283">
        <v>0.41481956476019105</v>
      </c>
      <c r="F123" s="341">
        <v>4034325253.0209999</v>
      </c>
      <c r="G123" s="283">
        <v>1.9826993832513292E-2</v>
      </c>
      <c r="H123" s="283">
        <v>-3.1841615775477318E-2</v>
      </c>
      <c r="I123" s="892"/>
      <c r="J123" s="892"/>
      <c r="K123" s="892"/>
      <c r="L123" s="283"/>
      <c r="M123" s="283">
        <v>2.068732632241379E-4</v>
      </c>
      <c r="N123" s="283">
        <v>2.1215553935793306E-2</v>
      </c>
      <c r="O123" s="283">
        <v>-1.0626061839683953E-2</v>
      </c>
      <c r="P123" s="283">
        <v>-9.3475773862707209E-2</v>
      </c>
      <c r="Q123" s="283">
        <v>-9.478272459902963E-2</v>
      </c>
      <c r="R123" s="283"/>
      <c r="S123" s="283">
        <v>1.3061425193851546E-2</v>
      </c>
      <c r="T123" s="283"/>
      <c r="U123" s="283"/>
      <c r="V123" s="283"/>
      <c r="W123" s="283">
        <v>2.9195991094619581E-2</v>
      </c>
      <c r="X123" s="283">
        <v>-7.6212795344094086E-2</v>
      </c>
      <c r="Y123" s="283">
        <v>2.4125782601964484E-3</v>
      </c>
      <c r="Z123" s="283">
        <v>1.8628202003228223E-2</v>
      </c>
      <c r="AA123" s="283"/>
      <c r="AB123" s="283"/>
      <c r="AC123" s="283">
        <v>4.6823941886823548E-3</v>
      </c>
      <c r="AD123" s="283"/>
      <c r="AE123" s="283">
        <v>2.842592661911066E-3</v>
      </c>
      <c r="AF123" s="283">
        <v>2.8565767114018092E-2</v>
      </c>
      <c r="AG123" s="283">
        <v>4.287202197207169E-2</v>
      </c>
      <c r="AH123" s="283"/>
      <c r="AI123" s="297"/>
      <c r="AJ123" s="283">
        <v>-4.7750062580043107E-3</v>
      </c>
      <c r="AK123" s="340"/>
      <c r="AL123" s="331">
        <v>0.41198163939748317</v>
      </c>
      <c r="AM123" s="470">
        <v>3996022657.96</v>
      </c>
      <c r="AN123" s="346">
        <v>-3.2882970385128212E-2</v>
      </c>
      <c r="AO123" s="346"/>
      <c r="AP123" s="346"/>
      <c r="AQ123" s="346"/>
      <c r="AR123" s="346">
        <v>2.0832421699154762E-2</v>
      </c>
      <c r="AS123" s="346"/>
      <c r="AT123" s="346">
        <v>2.4639434614783803E-4</v>
      </c>
      <c r="AU123" s="346">
        <v>4.2089767730662253E-2</v>
      </c>
      <c r="AV123" s="346">
        <v>9.2067973455340901E-3</v>
      </c>
      <c r="AW123" s="346">
        <v>-9.5629229568754151E-2</v>
      </c>
      <c r="AX123" s="346">
        <v>-9.6973534138524123E-2</v>
      </c>
      <c r="AY123" s="346"/>
      <c r="AZ123" s="346">
        <v>1.3022314557286701E-2</v>
      </c>
      <c r="BA123" s="346"/>
      <c r="BB123" s="346"/>
      <c r="BC123" s="346"/>
      <c r="BD123" s="346">
        <v>2.9363656321183589E-2</v>
      </c>
      <c r="BE123" s="346">
        <v>-5.8403080471806534E-2</v>
      </c>
      <c r="BF123" s="346">
        <v>2.4227223063200431E-3</v>
      </c>
      <c r="BG123" s="346">
        <v>1.8565909683273533E-2</v>
      </c>
      <c r="BH123" s="346"/>
      <c r="BI123" s="346"/>
      <c r="BJ123" s="346">
        <v>4.6566865212670349E-3</v>
      </c>
      <c r="BK123" s="346"/>
      <c r="BL123" s="346">
        <v>2.7745777161484212E-3</v>
      </c>
      <c r="BM123" s="346">
        <v>2.8419896227009033E-2</v>
      </c>
      <c r="BN123" s="346">
        <v>4.3108464799832061E-2</v>
      </c>
      <c r="BO123" s="346"/>
      <c r="BP123" s="347"/>
      <c r="BQ123" s="346">
        <v>1.3125280555034591E-2</v>
      </c>
    </row>
    <row r="124" spans="2:69" s="255" customFormat="1" ht="15" customHeight="1">
      <c r="B124" s="1257" t="s">
        <v>19</v>
      </c>
      <c r="C124" s="243" t="s">
        <v>532</v>
      </c>
      <c r="D124" s="344"/>
      <c r="E124" s="283">
        <v>0.16220990695701548</v>
      </c>
      <c r="F124" s="341">
        <v>4255562116.5780001</v>
      </c>
      <c r="G124" s="283">
        <v>4.4798082273863976E-2</v>
      </c>
      <c r="H124" s="283">
        <v>-5.984869240841964E-2</v>
      </c>
      <c r="I124" s="892"/>
      <c r="J124" s="892"/>
      <c r="K124" s="892"/>
      <c r="L124" s="283"/>
      <c r="M124" s="283">
        <v>1.2266299626234871E-4</v>
      </c>
      <c r="N124" s="283">
        <v>6.006462450735911E-3</v>
      </c>
      <c r="O124" s="283">
        <v>-5.384222995768384E-2</v>
      </c>
      <c r="P124" s="283">
        <v>-0.10046795775684771</v>
      </c>
      <c r="Q124" s="283">
        <v>-0.10439040890965162</v>
      </c>
      <c r="R124" s="283"/>
      <c r="S124" s="283">
        <v>5.08419824862012E-3</v>
      </c>
      <c r="T124" s="283"/>
      <c r="U124" s="283"/>
      <c r="V124" s="283"/>
      <c r="W124" s="283">
        <v>1.800605785578727E-2</v>
      </c>
      <c r="X124" s="283">
        <v>-0.14022658101154817</v>
      </c>
      <c r="Y124" s="283">
        <v>4.0688944552226991E-4</v>
      </c>
      <c r="Z124" s="283">
        <v>2.5718261184261102E-3</v>
      </c>
      <c r="AA124" s="283"/>
      <c r="AB124" s="283"/>
      <c r="AC124" s="283">
        <v>9.1652362793762804E-4</v>
      </c>
      <c r="AD124" s="283"/>
      <c r="AE124" s="283">
        <v>1.9494432845151358E-3</v>
      </c>
      <c r="AF124" s="283">
        <v>5.8446824764011428E-3</v>
      </c>
      <c r="AG124" s="283">
        <v>2.2049413532107737E-2</v>
      </c>
      <c r="AH124" s="283"/>
      <c r="AI124" s="297"/>
      <c r="AJ124" s="283">
        <v>-0.11233248500303927</v>
      </c>
      <c r="AK124" s="340"/>
      <c r="AL124" s="331">
        <v>0.15477667783500257</v>
      </c>
      <c r="AM124" s="470">
        <v>4006024399.9530001</v>
      </c>
      <c r="AN124" s="346">
        <v>-6.297674588626069E-2</v>
      </c>
      <c r="AO124" s="346"/>
      <c r="AP124" s="346"/>
      <c r="AQ124" s="346"/>
      <c r="AR124" s="346">
        <v>3.3245105472039196E-2</v>
      </c>
      <c r="AS124" s="346"/>
      <c r="AT124" s="346">
        <v>5.7962702374634628E-5</v>
      </c>
      <c r="AU124" s="346">
        <v>3.9231167409225935E-2</v>
      </c>
      <c r="AV124" s="346">
        <v>-2.3745578477034623E-2</v>
      </c>
      <c r="AW124" s="346">
        <v>-0.10388921583325424</v>
      </c>
      <c r="AX124" s="346">
        <v>-0.10801477464667383</v>
      </c>
      <c r="AY124" s="346"/>
      <c r="AZ124" s="346">
        <v>5.0818471850143619E-3</v>
      </c>
      <c r="BA124" s="346"/>
      <c r="BB124" s="346"/>
      <c r="BC124" s="346"/>
      <c r="BD124" s="346">
        <v>1.8214607567256975E-2</v>
      </c>
      <c r="BE124" s="346">
        <v>-0.11354574555645147</v>
      </c>
      <c r="BF124" s="346">
        <v>4.1064108097277195E-4</v>
      </c>
      <c r="BG124" s="346">
        <v>2.6685737860521826E-3</v>
      </c>
      <c r="BH124" s="346"/>
      <c r="BI124" s="346"/>
      <c r="BJ124" s="346">
        <v>9.3240527442714103E-4</v>
      </c>
      <c r="BK124" s="346"/>
      <c r="BL124" s="346">
        <v>2.0257314259232192E-3</v>
      </c>
      <c r="BM124" s="346">
        <v>6.0373515673753158E-3</v>
      </c>
      <c r="BN124" s="346">
        <v>2.2212834902114929E-2</v>
      </c>
      <c r="BO124" s="346"/>
      <c r="BP124" s="347"/>
      <c r="BQ124" s="346">
        <v>-8.5295559086961181E-2</v>
      </c>
    </row>
    <row r="125" spans="2:69" s="255" customFormat="1" ht="15" customHeight="1">
      <c r="B125" s="1257" t="s">
        <v>19</v>
      </c>
      <c r="C125" s="243" t="s">
        <v>533</v>
      </c>
      <c r="D125" s="344"/>
      <c r="E125" s="283">
        <v>3.2860866453735039E-3</v>
      </c>
      <c r="F125" s="341">
        <v>384493114.92000002</v>
      </c>
      <c r="G125" s="283">
        <v>6.916452588633E-2</v>
      </c>
      <c r="H125" s="283">
        <v>-4.8087340559653413E-2</v>
      </c>
      <c r="I125" s="892"/>
      <c r="J125" s="892"/>
      <c r="K125" s="892"/>
      <c r="L125" s="283"/>
      <c r="M125" s="283">
        <v>0</v>
      </c>
      <c r="N125" s="283">
        <v>5.3966818116671204E-4</v>
      </c>
      <c r="O125" s="283">
        <v>-4.7547672378486783E-2</v>
      </c>
      <c r="P125" s="283">
        <v>-0.10825009807694477</v>
      </c>
      <c r="Q125" s="283">
        <v>-0.10978658402968522</v>
      </c>
      <c r="R125" s="283"/>
      <c r="S125" s="283">
        <v>1.1242212753014777E-3</v>
      </c>
      <c r="T125" s="283"/>
      <c r="U125" s="283"/>
      <c r="V125" s="283"/>
      <c r="W125" s="283">
        <v>7.8465746015444933E-3</v>
      </c>
      <c r="X125" s="283">
        <v>-0.14948768180662753</v>
      </c>
      <c r="Y125" s="283">
        <v>0</v>
      </c>
      <c r="Z125" s="283">
        <v>8.6233013579186291E-5</v>
      </c>
      <c r="AA125" s="283"/>
      <c r="AB125" s="283"/>
      <c r="AC125" s="283">
        <v>0</v>
      </c>
      <c r="AD125" s="283"/>
      <c r="AE125" s="283">
        <v>3.6993432256802498E-5</v>
      </c>
      <c r="AF125" s="283">
        <v>1.232264458359888E-4</v>
      </c>
      <c r="AG125" s="283">
        <v>5.0782593607853303E-3</v>
      </c>
      <c r="AH125" s="283"/>
      <c r="AI125" s="297"/>
      <c r="AJ125" s="283">
        <v>-0.14428619600000614</v>
      </c>
      <c r="AK125" s="340"/>
      <c r="AL125" s="346">
        <v>2.7910640859361738E-3</v>
      </c>
      <c r="AM125" s="470">
        <v>332169882.27999997</v>
      </c>
      <c r="AN125" s="346">
        <v>-5.2197101437946786E-2</v>
      </c>
      <c r="AO125" s="346"/>
      <c r="AP125" s="346"/>
      <c r="AQ125" s="346"/>
      <c r="AR125" s="346">
        <v>9.9762205328617331E-3</v>
      </c>
      <c r="AS125" s="346"/>
      <c r="AT125" s="346">
        <v>0</v>
      </c>
      <c r="AU125" s="346">
        <v>1.0558083580388353E-2</v>
      </c>
      <c r="AV125" s="346">
        <v>-4.1639017857558303E-2</v>
      </c>
      <c r="AW125" s="346">
        <v>-0.10922713290850497</v>
      </c>
      <c r="AX125" s="346">
        <v>-0.11077692600373222</v>
      </c>
      <c r="AY125" s="346"/>
      <c r="AZ125" s="346">
        <v>1.2639113068237322E-3</v>
      </c>
      <c r="BA125" s="346"/>
      <c r="BB125" s="346"/>
      <c r="BC125" s="346"/>
      <c r="BD125" s="346">
        <v>8.08355258330316E-3</v>
      </c>
      <c r="BE125" s="346">
        <v>-0.14433239127798736</v>
      </c>
      <c r="BF125" s="346">
        <v>0</v>
      </c>
      <c r="BG125" s="346">
        <v>9.9816394467850685E-5</v>
      </c>
      <c r="BH125" s="346"/>
      <c r="BI125" s="346"/>
      <c r="BJ125" s="346">
        <v>0</v>
      </c>
      <c r="BK125" s="346"/>
      <c r="BL125" s="346">
        <v>4.2820619083129961E-5</v>
      </c>
      <c r="BM125" s="346">
        <v>1.4263701355098066E-4</v>
      </c>
      <c r="BN125" s="346">
        <v>4.7000200598680247E-3</v>
      </c>
      <c r="BO125" s="346"/>
      <c r="BP125" s="347"/>
      <c r="BQ125" s="346">
        <v>-0.13948973420456834</v>
      </c>
    </row>
    <row r="126" spans="2:69" s="255" customFormat="1" ht="15" customHeight="1">
      <c r="B126" s="1253" t="s">
        <v>19</v>
      </c>
      <c r="C126" s="338" t="s">
        <v>527</v>
      </c>
      <c r="D126" s="339"/>
      <c r="E126" s="343">
        <v>1</v>
      </c>
      <c r="F126" s="342">
        <v>10296158031.326</v>
      </c>
      <c r="G126" s="343">
        <v>3.0553214627523192E-2</v>
      </c>
      <c r="H126" s="343">
        <v>-4.0953436556343897E-2</v>
      </c>
      <c r="I126" s="708"/>
      <c r="J126" s="708"/>
      <c r="K126" s="708"/>
      <c r="L126" s="343"/>
      <c r="M126" s="343">
        <v>4.086756775874871E-4</v>
      </c>
      <c r="N126" s="343">
        <v>2.0963722434454716E-2</v>
      </c>
      <c r="O126" s="343">
        <v>-1.9989714121889213E-2</v>
      </c>
      <c r="P126" s="343">
        <v>-9.518340487959534E-2</v>
      </c>
      <c r="Q126" s="343">
        <v>-9.7487842426864049E-2</v>
      </c>
      <c r="R126" s="343"/>
      <c r="S126" s="343">
        <v>1.1188550048426556E-2</v>
      </c>
      <c r="T126" s="343"/>
      <c r="U126" s="343"/>
      <c r="V126" s="343"/>
      <c r="W126" s="343">
        <v>2.5085815472544393E-2</v>
      </c>
      <c r="X126" s="343">
        <v>-9.2391741076208844E-2</v>
      </c>
      <c r="Y126" s="343">
        <v>2.486320607367672E-3</v>
      </c>
      <c r="Z126" s="343">
        <v>2.0046366248655814E-2</v>
      </c>
      <c r="AA126" s="343"/>
      <c r="AB126" s="343"/>
      <c r="AC126" s="343">
        <v>3.5787703576315977E-3</v>
      </c>
      <c r="AD126" s="343"/>
      <c r="AE126" s="343">
        <v>2.1538371140505902E-3</v>
      </c>
      <c r="AF126" s="343">
        <v>2.8265294327705671E-2</v>
      </c>
      <c r="AG126" s="343">
        <v>3.9242421803423362E-2</v>
      </c>
      <c r="AH126" s="285"/>
      <c r="AI126" s="285"/>
      <c r="AJ126" s="343">
        <v>-2.4884024945079908E-2</v>
      </c>
      <c r="AK126" s="340"/>
      <c r="AL126" s="345">
        <v>1</v>
      </c>
      <c r="AM126" s="469">
        <v>9981577305.1560001</v>
      </c>
      <c r="AN126" s="345">
        <v>-4.2244130543595479E-2</v>
      </c>
      <c r="AO126" s="345"/>
      <c r="AP126" s="345"/>
      <c r="AQ126" s="345"/>
      <c r="AR126" s="345">
        <v>3.1516133828618731E-2</v>
      </c>
      <c r="AS126" s="345"/>
      <c r="AT126" s="345">
        <v>4.2155555493483582E-4</v>
      </c>
      <c r="AU126" s="345">
        <v>5.3140551744863741E-2</v>
      </c>
      <c r="AV126" s="345">
        <v>1.0896421201268325E-2</v>
      </c>
      <c r="AW126" s="345">
        <v>-9.8183217806044276E-2</v>
      </c>
      <c r="AX126" s="345">
        <v>-0.10056028231545242</v>
      </c>
      <c r="AY126" s="345"/>
      <c r="AZ126" s="345">
        <v>1.1541169889100965E-2</v>
      </c>
      <c r="BA126" s="345"/>
      <c r="BB126" s="345"/>
      <c r="BC126" s="345"/>
      <c r="BD126" s="345">
        <v>2.5876423390177136E-2</v>
      </c>
      <c r="BE126" s="345">
        <v>-6.3787437724006968E-2</v>
      </c>
      <c r="BF126" s="345">
        <v>2.5646798203703253E-3</v>
      </c>
      <c r="BG126" s="345">
        <v>2.0678150210125954E-2</v>
      </c>
      <c r="BH126" s="345"/>
      <c r="BI126" s="345"/>
      <c r="BJ126" s="345">
        <v>3.6915593631646096E-3</v>
      </c>
      <c r="BK126" s="345"/>
      <c r="BL126" s="345">
        <v>2.2217177327820544E-3</v>
      </c>
      <c r="BM126" s="345">
        <v>2.9156107126442947E-2</v>
      </c>
      <c r="BN126" s="345">
        <v>4.0479191220739168E-2</v>
      </c>
      <c r="BO126" s="348"/>
      <c r="BP126" s="348"/>
      <c r="BQ126" s="345">
        <v>5.8478606231751051E-3</v>
      </c>
    </row>
    <row r="127" spans="2:69" s="255" customFormat="1" ht="15" customHeight="1">
      <c r="B127" s="1251" t="s">
        <v>280</v>
      </c>
      <c r="C127" s="243" t="s">
        <v>528</v>
      </c>
      <c r="D127" s="344"/>
      <c r="E127" s="283">
        <v>0.31914408702511299</v>
      </c>
      <c r="F127" s="341">
        <v>53638614221.156403</v>
      </c>
      <c r="G127" s="837"/>
      <c r="H127" s="283">
        <v>-1.2896560259813001E-2</v>
      </c>
      <c r="I127" s="892">
        <v>-5.1137014251137168E-3</v>
      </c>
      <c r="J127" s="894"/>
      <c r="K127" s="892">
        <v>-5.1137014251137168E-3</v>
      </c>
      <c r="L127" s="843"/>
      <c r="M127" s="843"/>
      <c r="N127" s="283">
        <v>7.4321249080577495E-2</v>
      </c>
      <c r="O127" s="283">
        <v>5.6526473187222398E-2</v>
      </c>
      <c r="P127" s="837"/>
      <c r="Q127" s="283">
        <v>-3.6963561486091E-2</v>
      </c>
      <c r="R127" s="837"/>
      <c r="S127" s="837"/>
      <c r="T127" s="837"/>
      <c r="U127" s="837"/>
      <c r="V127" s="837"/>
      <c r="W127" s="283">
        <v>5.6085599848784001E-3</v>
      </c>
      <c r="X127" s="283">
        <v>2.42367581299523E-2</v>
      </c>
      <c r="Y127" s="837"/>
      <c r="Z127" s="837"/>
      <c r="AA127" s="837"/>
      <c r="AB127" s="837"/>
      <c r="AC127" s="837"/>
      <c r="AD127" s="837"/>
      <c r="AE127" s="837"/>
      <c r="AF127" s="283">
        <v>2.7927664165216502E-2</v>
      </c>
      <c r="AG127" s="283">
        <v>3.07837797800453E-2</v>
      </c>
      <c r="AH127" s="837"/>
      <c r="AI127" s="839"/>
      <c r="AJ127" s="283">
        <v>0.116905152328056</v>
      </c>
      <c r="AK127" s="340"/>
      <c r="AL127" s="840"/>
      <c r="AM127" s="841"/>
      <c r="AN127" s="838"/>
      <c r="AO127" s="838"/>
      <c r="AP127" s="838"/>
      <c r="AQ127" s="838"/>
      <c r="AR127" s="838"/>
      <c r="AS127" s="838"/>
      <c r="AT127" s="838"/>
      <c r="AU127" s="838"/>
      <c r="AV127" s="838"/>
      <c r="AW127" s="838"/>
      <c r="AX127" s="838"/>
      <c r="AY127" s="838"/>
      <c r="AZ127" s="838"/>
      <c r="BA127" s="838"/>
      <c r="BB127" s="838"/>
      <c r="BC127" s="838"/>
      <c r="BD127" s="838"/>
      <c r="BE127" s="838"/>
      <c r="BF127" s="838"/>
      <c r="BG127" s="838"/>
      <c r="BH127" s="838"/>
      <c r="BI127" s="838"/>
      <c r="BJ127" s="838"/>
      <c r="BK127" s="838"/>
      <c r="BL127" s="838"/>
      <c r="BM127" s="838"/>
      <c r="BN127" s="838"/>
      <c r="BO127" s="838"/>
      <c r="BP127" s="842"/>
      <c r="BQ127" s="838"/>
    </row>
    <row r="128" spans="2:69" s="255" customFormat="1" ht="15" customHeight="1">
      <c r="B128" s="1257" t="s">
        <v>280</v>
      </c>
      <c r="C128" s="243" t="s">
        <v>529</v>
      </c>
      <c r="D128" s="344"/>
      <c r="E128" s="283">
        <v>0.49735823494584203</v>
      </c>
      <c r="F128" s="341">
        <v>165081936000</v>
      </c>
      <c r="G128" s="283"/>
      <c r="H128" s="283">
        <v>-1.48144400366518E-2</v>
      </c>
      <c r="I128" s="892">
        <v>-5.1516538067153715E-3</v>
      </c>
      <c r="J128" s="892"/>
      <c r="K128" s="892">
        <v>-5.1516538067153715E-3</v>
      </c>
      <c r="L128" s="283"/>
      <c r="M128" s="283"/>
      <c r="N128" s="283">
        <v>1.3857368194612101E-2</v>
      </c>
      <c r="O128" s="283">
        <v>-7.1754372553212197E-4</v>
      </c>
      <c r="P128" s="283"/>
      <c r="Q128" s="283">
        <v>-3.8780541218074199E-2</v>
      </c>
      <c r="R128" s="283"/>
      <c r="S128" s="283"/>
      <c r="T128" s="283"/>
      <c r="U128" s="283"/>
      <c r="V128" s="283"/>
      <c r="W128" s="283">
        <v>5.9083999751219102E-3</v>
      </c>
      <c r="X128" s="283">
        <v>-3.4798051531011898E-2</v>
      </c>
      <c r="Y128" s="283"/>
      <c r="Z128" s="283"/>
      <c r="AA128" s="283"/>
      <c r="AB128" s="283"/>
      <c r="AC128" s="283"/>
      <c r="AD128" s="283"/>
      <c r="AE128" s="283"/>
      <c r="AF128" s="283">
        <v>1.4699403183421E-2</v>
      </c>
      <c r="AG128" s="283">
        <v>1.69429212406568E-2</v>
      </c>
      <c r="AH128" s="283"/>
      <c r="AI128" s="297"/>
      <c r="AJ128" s="283">
        <v>1.6863694050882599E-2</v>
      </c>
      <c r="AK128" s="340"/>
      <c r="AL128" s="331"/>
      <c r="AM128" s="470"/>
      <c r="AN128" s="346"/>
      <c r="AO128" s="346"/>
      <c r="AP128" s="346"/>
      <c r="AQ128" s="346"/>
      <c r="AR128" s="346"/>
      <c r="AS128" s="346"/>
      <c r="AT128" s="346"/>
      <c r="AU128" s="346"/>
      <c r="AV128" s="346"/>
      <c r="AW128" s="346"/>
      <c r="AX128" s="346"/>
      <c r="AY128" s="346"/>
      <c r="AZ128" s="346"/>
      <c r="BA128" s="346"/>
      <c r="BB128" s="346"/>
      <c r="BC128" s="346"/>
      <c r="BD128" s="346"/>
      <c r="BE128" s="346"/>
      <c r="BF128" s="346"/>
      <c r="BG128" s="346"/>
      <c r="BH128" s="346"/>
      <c r="BI128" s="346"/>
      <c r="BJ128" s="346"/>
      <c r="BK128" s="346"/>
      <c r="BL128" s="346"/>
      <c r="BM128" s="346"/>
      <c r="BN128" s="346"/>
      <c r="BO128" s="346"/>
      <c r="BP128" s="347"/>
      <c r="BQ128" s="346"/>
    </row>
    <row r="129" spans="2:69" s="255" customFormat="1" ht="15" customHeight="1">
      <c r="B129" s="1257" t="s">
        <v>280</v>
      </c>
      <c r="C129" s="243" t="s">
        <v>530</v>
      </c>
      <c r="D129" s="344"/>
      <c r="E129" s="283">
        <v>0.13582669410260301</v>
      </c>
      <c r="F129" s="341">
        <v>77714634091.028793</v>
      </c>
      <c r="G129" s="283"/>
      <c r="H129" s="283">
        <v>-2.6080469598706399E-2</v>
      </c>
      <c r="I129" s="892">
        <v>-7.9262550778548199E-3</v>
      </c>
      <c r="J129" s="892"/>
      <c r="K129" s="892">
        <v>-7.9262550778548199E-3</v>
      </c>
      <c r="L129" s="283"/>
      <c r="M129" s="283"/>
      <c r="N129" s="283">
        <v>5.5296235667156701E-3</v>
      </c>
      <c r="O129" s="283">
        <v>-2.0550846221005101E-2</v>
      </c>
      <c r="P129" s="283"/>
      <c r="Q129" s="283">
        <v>-4.4989203777874902E-2</v>
      </c>
      <c r="R129" s="283"/>
      <c r="S129" s="283"/>
      <c r="T129" s="283"/>
      <c r="U129" s="283"/>
      <c r="V129" s="283"/>
      <c r="W129" s="283">
        <v>7.6483114637343301E-3</v>
      </c>
      <c r="X129" s="283">
        <v>-5.9394012685386403E-2</v>
      </c>
      <c r="Y129" s="283"/>
      <c r="Z129" s="283"/>
      <c r="AA129" s="283"/>
      <c r="AB129" s="283"/>
      <c r="AC129" s="283"/>
      <c r="AD129" s="283"/>
      <c r="AE129" s="283"/>
      <c r="AF129" s="283">
        <v>1.12255359094353E-2</v>
      </c>
      <c r="AG129" s="283">
        <v>1.22741788283313E-2</v>
      </c>
      <c r="AH129" s="283"/>
      <c r="AI129" s="297"/>
      <c r="AJ129" s="283">
        <v>-1.7225229328883301E-2</v>
      </c>
      <c r="AK129" s="340"/>
      <c r="AL129" s="331"/>
      <c r="AM129" s="470"/>
      <c r="AN129" s="346"/>
      <c r="AO129" s="346"/>
      <c r="AP129" s="346"/>
      <c r="AQ129" s="346"/>
      <c r="AR129" s="346"/>
      <c r="AS129" s="346"/>
      <c r="AT129" s="346"/>
      <c r="AU129" s="346"/>
      <c r="AV129" s="346"/>
      <c r="AW129" s="346"/>
      <c r="AX129" s="346"/>
      <c r="AY129" s="346"/>
      <c r="AZ129" s="346"/>
      <c r="BA129" s="346"/>
      <c r="BB129" s="346"/>
      <c r="BC129" s="346"/>
      <c r="BD129" s="346"/>
      <c r="BE129" s="346"/>
      <c r="BF129" s="346"/>
      <c r="BG129" s="346"/>
      <c r="BH129" s="346"/>
      <c r="BI129" s="346"/>
      <c r="BJ129" s="346"/>
      <c r="BK129" s="346"/>
      <c r="BL129" s="346"/>
      <c r="BM129" s="346"/>
      <c r="BN129" s="346"/>
      <c r="BO129" s="346"/>
      <c r="BP129" s="347"/>
      <c r="BQ129" s="346"/>
    </row>
    <row r="130" spans="2:69" s="255" customFormat="1" ht="15" customHeight="1">
      <c r="B130" s="1257" t="s">
        <v>280</v>
      </c>
      <c r="C130" s="243" t="s">
        <v>531</v>
      </c>
      <c r="D130" s="344"/>
      <c r="E130" s="283">
        <v>4.38159848912274E-2</v>
      </c>
      <c r="F130" s="341">
        <v>45072142672.071297</v>
      </c>
      <c r="G130" s="283"/>
      <c r="H130" s="283">
        <v>-5.3694125745549402E-2</v>
      </c>
      <c r="I130" s="892">
        <v>-1.1705538006726489E-2</v>
      </c>
      <c r="J130" s="892"/>
      <c r="K130" s="892">
        <v>-1.1705538006726489E-2</v>
      </c>
      <c r="L130" s="283"/>
      <c r="M130" s="283"/>
      <c r="N130" s="283">
        <v>1.8786159429750699E-3</v>
      </c>
      <c r="O130" s="283">
        <v>-5.1815510247196099E-2</v>
      </c>
      <c r="P130" s="283"/>
      <c r="Q130" s="283">
        <v>-5.5463607330419801E-2</v>
      </c>
      <c r="R130" s="283"/>
      <c r="S130" s="283"/>
      <c r="T130" s="283"/>
      <c r="U130" s="283"/>
      <c r="V130" s="283"/>
      <c r="W130" s="283">
        <v>1.03789602401983E-2</v>
      </c>
      <c r="X130" s="283">
        <v>-9.9108986021847603E-2</v>
      </c>
      <c r="Y130" s="283"/>
      <c r="Z130" s="283"/>
      <c r="AA130" s="283"/>
      <c r="AB130" s="283"/>
      <c r="AC130" s="283"/>
      <c r="AD130" s="283"/>
      <c r="AE130" s="283"/>
      <c r="AF130" s="283">
        <v>1.07429489747393E-2</v>
      </c>
      <c r="AG130" s="283">
        <v>8.6524111395422498E-3</v>
      </c>
      <c r="AH130" s="283"/>
      <c r="AI130" s="297"/>
      <c r="AJ130" s="283">
        <v>-5.3823718315901402E-2</v>
      </c>
      <c r="AK130" s="340"/>
      <c r="AL130" s="331"/>
      <c r="AM130" s="470"/>
      <c r="AN130" s="346"/>
      <c r="AO130" s="346"/>
      <c r="AP130" s="346"/>
      <c r="AQ130" s="346"/>
      <c r="AR130" s="346"/>
      <c r="AS130" s="346"/>
      <c r="AT130" s="346"/>
      <c r="AU130" s="346"/>
      <c r="AV130" s="346"/>
      <c r="AW130" s="346"/>
      <c r="AX130" s="346"/>
      <c r="AY130" s="346"/>
      <c r="AZ130" s="346"/>
      <c r="BA130" s="346"/>
      <c r="BB130" s="346"/>
      <c r="BC130" s="346"/>
      <c r="BD130" s="346"/>
      <c r="BE130" s="346"/>
      <c r="BF130" s="346"/>
      <c r="BG130" s="346"/>
      <c r="BH130" s="346"/>
      <c r="BI130" s="346"/>
      <c r="BJ130" s="346"/>
      <c r="BK130" s="346"/>
      <c r="BL130" s="346"/>
      <c r="BM130" s="346"/>
      <c r="BN130" s="346"/>
      <c r="BO130" s="346"/>
      <c r="BP130" s="347"/>
      <c r="BQ130" s="346"/>
    </row>
    <row r="131" spans="2:69" s="255" customFormat="1" ht="15" customHeight="1">
      <c r="B131" s="1257" t="s">
        <v>280</v>
      </c>
      <c r="C131" s="243" t="s">
        <v>532</v>
      </c>
      <c r="D131" s="344"/>
      <c r="E131" s="283">
        <v>3.7618922609105E-3</v>
      </c>
      <c r="F131" s="341">
        <v>10755956424.080099</v>
      </c>
      <c r="G131" s="283"/>
      <c r="H131" s="283">
        <v>-9.7570107603226E-2</v>
      </c>
      <c r="I131" s="892">
        <v>-1.2475177536563754E-2</v>
      </c>
      <c r="J131" s="892"/>
      <c r="K131" s="892">
        <v>-1.2475177536563754E-2</v>
      </c>
      <c r="L131" s="283"/>
      <c r="M131" s="283"/>
      <c r="N131" s="283">
        <v>1.14197843205105E-3</v>
      </c>
      <c r="O131" s="283">
        <v>-9.6428128191810195E-2</v>
      </c>
      <c r="P131" s="283"/>
      <c r="Q131" s="283">
        <v>-5.56190829901414E-2</v>
      </c>
      <c r="R131" s="283"/>
      <c r="S131" s="283"/>
      <c r="T131" s="283"/>
      <c r="U131" s="283"/>
      <c r="V131" s="283"/>
      <c r="W131" s="283">
        <v>6.9210532051423796E-3</v>
      </c>
      <c r="X131" s="283">
        <v>-0.14651406520332599</v>
      </c>
      <c r="Y131" s="283"/>
      <c r="Z131" s="283"/>
      <c r="AA131" s="283"/>
      <c r="AB131" s="283"/>
      <c r="AC131" s="283"/>
      <c r="AD131" s="283"/>
      <c r="AE131" s="283"/>
      <c r="AF131" s="283">
        <v>8.6669930803236692E-3</v>
      </c>
      <c r="AG131" s="283">
        <v>3.8604148831475099E-3</v>
      </c>
      <c r="AH131" s="283"/>
      <c r="AI131" s="297"/>
      <c r="AJ131" s="283">
        <v>-0.10977974522445599</v>
      </c>
      <c r="AK131" s="340"/>
      <c r="AL131" s="331"/>
      <c r="AM131" s="470"/>
      <c r="AN131" s="346"/>
      <c r="AO131" s="346"/>
      <c r="AP131" s="346"/>
      <c r="AQ131" s="346"/>
      <c r="AR131" s="346"/>
      <c r="AS131" s="346"/>
      <c r="AT131" s="346"/>
      <c r="AU131" s="346"/>
      <c r="AV131" s="346"/>
      <c r="AW131" s="346"/>
      <c r="AX131" s="346"/>
      <c r="AY131" s="346"/>
      <c r="AZ131" s="346"/>
      <c r="BA131" s="346"/>
      <c r="BB131" s="346"/>
      <c r="BC131" s="346"/>
      <c r="BD131" s="346"/>
      <c r="BE131" s="346"/>
      <c r="BF131" s="346"/>
      <c r="BG131" s="346"/>
      <c r="BH131" s="346"/>
      <c r="BI131" s="346"/>
      <c r="BJ131" s="346"/>
      <c r="BK131" s="346"/>
      <c r="BL131" s="346"/>
      <c r="BM131" s="346"/>
      <c r="BN131" s="346"/>
      <c r="BO131" s="346"/>
      <c r="BP131" s="347"/>
      <c r="BQ131" s="346"/>
    </row>
    <row r="132" spans="2:69" s="255" customFormat="1" ht="15" customHeight="1">
      <c r="B132" s="1257" t="s">
        <v>280</v>
      </c>
      <c r="C132" s="243" t="s">
        <v>533</v>
      </c>
      <c r="D132" s="344"/>
      <c r="E132" s="283">
        <v>2.5318785541158102E-4</v>
      </c>
      <c r="F132" s="341">
        <v>2196757040.25</v>
      </c>
      <c r="G132" s="283"/>
      <c r="H132" s="283">
        <v>-0.19873214764754599</v>
      </c>
      <c r="I132" s="892">
        <v>0</v>
      </c>
      <c r="J132" s="892"/>
      <c r="K132" s="892">
        <v>0</v>
      </c>
      <c r="L132" s="283"/>
      <c r="M132" s="283"/>
      <c r="N132" s="283">
        <v>1.61720891083181E-4</v>
      </c>
      <c r="O132" s="283">
        <v>-0.19857043648946601</v>
      </c>
      <c r="P132" s="283"/>
      <c r="Q132" s="283">
        <v>-3.25855048009299E-2</v>
      </c>
      <c r="R132" s="283"/>
      <c r="S132" s="283"/>
      <c r="T132" s="283"/>
      <c r="U132" s="283"/>
      <c r="V132" s="283"/>
      <c r="W132" s="283">
        <v>5.2749151916976799E-4</v>
      </c>
      <c r="X132" s="283">
        <v>-0.230776868545022</v>
      </c>
      <c r="Y132" s="283"/>
      <c r="Z132" s="283"/>
      <c r="AA132" s="283"/>
      <c r="AB132" s="283"/>
      <c r="AC132" s="283"/>
      <c r="AD132" s="283"/>
      <c r="AE132" s="283"/>
      <c r="AF132" s="283">
        <v>3.8096230587575597E-4</v>
      </c>
      <c r="AG132" s="283">
        <v>1.4428683998293101E-4</v>
      </c>
      <c r="AH132" s="283"/>
      <c r="AI132" s="297"/>
      <c r="AJ132" s="283">
        <v>-0.229825492966518</v>
      </c>
      <c r="AK132" s="340"/>
      <c r="AL132" s="346"/>
      <c r="AM132" s="470"/>
      <c r="AN132" s="346"/>
      <c r="AO132" s="346"/>
      <c r="AP132" s="346"/>
      <c r="AQ132" s="346"/>
      <c r="AR132" s="346"/>
      <c r="AS132" s="346"/>
      <c r="AT132" s="346"/>
      <c r="AU132" s="346"/>
      <c r="AV132" s="346"/>
      <c r="AW132" s="346"/>
      <c r="AX132" s="346"/>
      <c r="AY132" s="346"/>
      <c r="AZ132" s="346"/>
      <c r="BA132" s="346"/>
      <c r="BB132" s="346"/>
      <c r="BC132" s="346"/>
      <c r="BD132" s="346"/>
      <c r="BE132" s="346"/>
      <c r="BF132" s="346"/>
      <c r="BG132" s="346"/>
      <c r="BH132" s="346"/>
      <c r="BI132" s="346"/>
      <c r="BJ132" s="346"/>
      <c r="BK132" s="346"/>
      <c r="BL132" s="346"/>
      <c r="BM132" s="346"/>
      <c r="BN132" s="346"/>
      <c r="BO132" s="346"/>
      <c r="BP132" s="347"/>
      <c r="BQ132" s="346"/>
    </row>
    <row r="133" spans="2:69" s="255" customFormat="1" ht="15" customHeight="1">
      <c r="B133" s="1253" t="s">
        <v>280</v>
      </c>
      <c r="C133" s="338" t="s">
        <v>527</v>
      </c>
      <c r="D133" s="339"/>
      <c r="E133" s="343">
        <v>1.00016008108111</v>
      </c>
      <c r="F133" s="342">
        <v>354460040448.58698</v>
      </c>
      <c r="G133" s="343"/>
      <c r="H133" s="343">
        <v>-2.5589117377706399E-2</v>
      </c>
      <c r="I133" s="708">
        <v>-6.7779121085238085E-3</v>
      </c>
      <c r="J133" s="708"/>
      <c r="K133" s="708">
        <v>-6.7779121085238085E-3</v>
      </c>
      <c r="L133" s="343"/>
      <c r="M133" s="343"/>
      <c r="N133" s="343">
        <v>1.9187308725707002E-2</v>
      </c>
      <c r="O133" s="343">
        <v>-7.0314756204787896E-3</v>
      </c>
      <c r="P133" s="343"/>
      <c r="Q133" s="343">
        <v>-4.2460760940985297E-2</v>
      </c>
      <c r="R133" s="343"/>
      <c r="S133" s="343"/>
      <c r="T133" s="343"/>
      <c r="U133" s="343"/>
      <c r="V133" s="343"/>
      <c r="W133" s="343">
        <v>6.8103431625452697E-3</v>
      </c>
      <c r="X133" s="343">
        <v>-4.4039383139934198E-2</v>
      </c>
      <c r="Y133" s="343"/>
      <c r="Z133" s="343"/>
      <c r="AA133" s="343"/>
      <c r="AB133" s="343"/>
      <c r="AC133" s="343"/>
      <c r="AD133" s="343"/>
      <c r="AE133" s="343"/>
      <c r="AF133" s="343">
        <v>1.51646486276142E-2</v>
      </c>
      <c r="AG133" s="343">
        <v>1.6458484187822701E-2</v>
      </c>
      <c r="AH133" s="285"/>
      <c r="AI133" s="285"/>
      <c r="AJ133" s="343">
        <v>1.0168316836425899E-2</v>
      </c>
      <c r="AK133" s="340"/>
      <c r="AL133" s="345"/>
      <c r="AM133" s="469"/>
      <c r="AN133" s="345"/>
      <c r="AO133" s="345"/>
      <c r="AP133" s="345"/>
      <c r="AQ133" s="345"/>
      <c r="AR133" s="345"/>
      <c r="AS133" s="345"/>
      <c r="AT133" s="345"/>
      <c r="AU133" s="345"/>
      <c r="AV133" s="345"/>
      <c r="AW133" s="345"/>
      <c r="AX133" s="345"/>
      <c r="AY133" s="345"/>
      <c r="AZ133" s="345"/>
      <c r="BA133" s="345"/>
      <c r="BB133" s="345"/>
      <c r="BC133" s="345"/>
      <c r="BD133" s="345"/>
      <c r="BE133" s="345"/>
      <c r="BF133" s="345"/>
      <c r="BG133" s="345"/>
      <c r="BH133" s="345"/>
      <c r="BI133" s="345"/>
      <c r="BJ133" s="345"/>
      <c r="BK133" s="345"/>
      <c r="BL133" s="345"/>
      <c r="BM133" s="345"/>
      <c r="BN133" s="345"/>
      <c r="BO133" s="348"/>
      <c r="BP133" s="348"/>
      <c r="BQ133" s="345"/>
    </row>
    <row r="134" spans="2:69" s="255" customFormat="1" ht="15" customHeight="1">
      <c r="B134" s="1251" t="s">
        <v>20</v>
      </c>
      <c r="C134" s="243" t="s">
        <v>528</v>
      </c>
      <c r="D134" s="344"/>
      <c r="E134" s="832"/>
      <c r="F134" s="832"/>
      <c r="G134" s="832"/>
      <c r="H134" s="832"/>
      <c r="I134" s="895"/>
      <c r="J134" s="895"/>
      <c r="K134" s="895"/>
      <c r="L134" s="832"/>
      <c r="M134" s="832"/>
      <c r="N134" s="832"/>
      <c r="O134" s="832"/>
      <c r="P134" s="832"/>
      <c r="Q134" s="832"/>
      <c r="R134" s="832"/>
      <c r="S134" s="832"/>
      <c r="T134" s="832"/>
      <c r="U134" s="832"/>
      <c r="V134" s="832"/>
      <c r="W134" s="832"/>
      <c r="X134" s="832"/>
      <c r="Y134" s="832"/>
      <c r="Z134" s="832"/>
      <c r="AA134" s="832"/>
      <c r="AB134" s="832"/>
      <c r="AC134" s="832"/>
      <c r="AD134" s="832"/>
      <c r="AE134" s="832"/>
      <c r="AF134" s="832"/>
      <c r="AG134" s="832"/>
      <c r="AH134" s="832"/>
      <c r="AI134" s="832"/>
      <c r="AJ134" s="832"/>
      <c r="AK134" s="340"/>
      <c r="AL134" s="331">
        <v>0.204709940850235</v>
      </c>
      <c r="AM134" s="470">
        <v>2313455436</v>
      </c>
      <c r="AN134" s="346">
        <v>-3.9993733425863999E-3</v>
      </c>
      <c r="AO134" s="832"/>
      <c r="AP134" s="832"/>
      <c r="AQ134" s="832"/>
      <c r="AR134" s="838"/>
      <c r="AS134" s="838"/>
      <c r="AT134" s="838"/>
      <c r="AU134" s="346">
        <v>2.5933794110049999</v>
      </c>
      <c r="AV134" s="346">
        <v>2.5893800221012802</v>
      </c>
      <c r="AW134" s="838"/>
      <c r="AX134" s="346">
        <v>-0.56596065419087704</v>
      </c>
      <c r="AY134" s="838"/>
      <c r="AZ134" s="838"/>
      <c r="BA134" s="838"/>
      <c r="BB134" s="838"/>
      <c r="BC134" s="838"/>
      <c r="BD134" s="346">
        <v>3.56381811886348E-2</v>
      </c>
      <c r="BE134" s="346">
        <v>2.09369518540404</v>
      </c>
      <c r="BF134" s="838"/>
      <c r="BG134" s="838"/>
      <c r="BH134" s="838"/>
      <c r="BI134" s="838"/>
      <c r="BJ134" s="838"/>
      <c r="BK134" s="838"/>
      <c r="BL134" s="838"/>
      <c r="BM134" s="346">
        <v>0.36830487535702</v>
      </c>
      <c r="BN134" s="346">
        <v>0.21244300985964601</v>
      </c>
      <c r="BO134" s="838"/>
      <c r="BP134" s="842"/>
      <c r="BQ134" s="346">
        <v>2.6744431069300298</v>
      </c>
    </row>
    <row r="135" spans="2:69" s="255" customFormat="1" ht="15" customHeight="1">
      <c r="B135" s="1257" t="s">
        <v>20</v>
      </c>
      <c r="C135" s="243" t="s">
        <v>529</v>
      </c>
      <c r="D135" s="344"/>
      <c r="E135" s="346"/>
      <c r="F135" s="346"/>
      <c r="G135" s="346"/>
      <c r="H135" s="346"/>
      <c r="I135" s="896"/>
      <c r="J135" s="896"/>
      <c r="K135" s="896"/>
      <c r="L135" s="346"/>
      <c r="M135" s="346"/>
      <c r="N135" s="346"/>
      <c r="O135" s="346"/>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c r="AK135" s="340"/>
      <c r="AL135" s="331">
        <v>0.187145959895273</v>
      </c>
      <c r="AM135" s="470">
        <v>6669922512</v>
      </c>
      <c r="AN135" s="346">
        <v>-2.08482416024806E-2</v>
      </c>
      <c r="AO135" s="346"/>
      <c r="AP135" s="346"/>
      <c r="AQ135" s="346"/>
      <c r="AR135" s="346"/>
      <c r="AS135" s="346"/>
      <c r="AT135" s="346"/>
      <c r="AU135" s="346">
        <v>0.56964867600249003</v>
      </c>
      <c r="AV135" s="346">
        <v>0.54880042900264503</v>
      </c>
      <c r="AW135" s="346"/>
      <c r="AX135" s="346">
        <v>-0.20823478496207201</v>
      </c>
      <c r="AY135" s="346"/>
      <c r="AZ135" s="346"/>
      <c r="BA135" s="346"/>
      <c r="BB135" s="346"/>
      <c r="BC135" s="346"/>
      <c r="BD135" s="346">
        <v>5.7458052820029502E-3</v>
      </c>
      <c r="BE135" s="346">
        <v>0.34806656236608502</v>
      </c>
      <c r="BF135" s="346"/>
      <c r="BG135" s="346"/>
      <c r="BH135" s="346"/>
      <c r="BI135" s="346"/>
      <c r="BJ135" s="346"/>
      <c r="BK135" s="346"/>
      <c r="BL135" s="346"/>
      <c r="BM135" s="346">
        <v>0.11504527715568801</v>
      </c>
      <c r="BN135" s="346">
        <v>5.6489735123927298E-2</v>
      </c>
      <c r="BO135" s="346"/>
      <c r="BP135" s="347"/>
      <c r="BQ135" s="346">
        <v>0.51960158364130604</v>
      </c>
    </row>
    <row r="136" spans="2:69" s="255" customFormat="1" ht="15" customHeight="1">
      <c r="B136" s="1257" t="s">
        <v>20</v>
      </c>
      <c r="C136" s="243" t="s">
        <v>530</v>
      </c>
      <c r="D136" s="344"/>
      <c r="E136" s="346"/>
      <c r="F136" s="346"/>
      <c r="G136" s="346"/>
      <c r="H136" s="346"/>
      <c r="I136" s="896"/>
      <c r="J136" s="896"/>
      <c r="K136" s="89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s="340"/>
      <c r="AL136" s="331">
        <v>0.27866864322335499</v>
      </c>
      <c r="AM136" s="470">
        <v>19586234892</v>
      </c>
      <c r="AN136" s="346">
        <v>-6.1290675345179603E-2</v>
      </c>
      <c r="AO136" s="346"/>
      <c r="AP136" s="346"/>
      <c r="AQ136" s="346"/>
      <c r="AR136" s="346"/>
      <c r="AS136" s="346"/>
      <c r="AT136" s="346"/>
      <c r="AU136" s="346">
        <v>0.22292854446381799</v>
      </c>
      <c r="AV136" s="346">
        <v>0.16163786605526201</v>
      </c>
      <c r="AW136" s="346"/>
      <c r="AX136" s="346">
        <v>-0.14819854739848901</v>
      </c>
      <c r="AY136" s="346"/>
      <c r="AZ136" s="346"/>
      <c r="BA136" s="346"/>
      <c r="BB136" s="346"/>
      <c r="BC136" s="346"/>
      <c r="BD136" s="346">
        <v>3.9187568424062002E-3</v>
      </c>
      <c r="BE136" s="346">
        <v>1.76316533475789E-2</v>
      </c>
      <c r="BF136" s="346"/>
      <c r="BG136" s="346"/>
      <c r="BH136" s="346"/>
      <c r="BI136" s="346"/>
      <c r="BJ136" s="346"/>
      <c r="BK136" s="346"/>
      <c r="BL136" s="346"/>
      <c r="BM136" s="346">
        <v>6.2560996677339303E-2</v>
      </c>
      <c r="BN136" s="346">
        <v>2.26815880872261E-2</v>
      </c>
      <c r="BO136" s="346"/>
      <c r="BP136" s="347"/>
      <c r="BQ136" s="346">
        <v>0.102874233823418</v>
      </c>
    </row>
    <row r="137" spans="2:69" s="255" customFormat="1" ht="15" customHeight="1">
      <c r="B137" s="1257" t="s">
        <v>20</v>
      </c>
      <c r="C137" s="243" t="s">
        <v>531</v>
      </c>
      <c r="D137" s="344"/>
      <c r="E137" s="346"/>
      <c r="F137" s="346"/>
      <c r="G137" s="346"/>
      <c r="H137" s="346"/>
      <c r="I137" s="896"/>
      <c r="J137" s="896"/>
      <c r="K137" s="896"/>
      <c r="L137" s="346"/>
      <c r="M137" s="346"/>
      <c r="N137" s="346"/>
      <c r="O137" s="346"/>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c r="AK137" s="340"/>
      <c r="AL137" s="331">
        <v>0.22051749649939401</v>
      </c>
      <c r="AM137" s="470">
        <v>29827423956</v>
      </c>
      <c r="AN137" s="346">
        <v>-0.103063918377089</v>
      </c>
      <c r="AO137" s="346"/>
      <c r="AP137" s="346"/>
      <c r="AQ137" s="346"/>
      <c r="AR137" s="346"/>
      <c r="AS137" s="346"/>
      <c r="AT137" s="346"/>
      <c r="AU137" s="346">
        <v>9.63722414728264E-2</v>
      </c>
      <c r="AV137" s="346">
        <v>-6.6916789158337799E-3</v>
      </c>
      <c r="AW137" s="346"/>
      <c r="AX137" s="346">
        <v>-0.111874012751569</v>
      </c>
      <c r="AY137" s="346"/>
      <c r="AZ137" s="346"/>
      <c r="BA137" s="346"/>
      <c r="BB137" s="346"/>
      <c r="BC137" s="346"/>
      <c r="BD137" s="346">
        <v>2.28594759308017E-3</v>
      </c>
      <c r="BE137" s="346">
        <v>-0.116279746085894</v>
      </c>
      <c r="BF137" s="346"/>
      <c r="BG137" s="346"/>
      <c r="BH137" s="346"/>
      <c r="BI137" s="346"/>
      <c r="BJ137" s="346"/>
      <c r="BK137" s="346"/>
      <c r="BL137" s="346"/>
      <c r="BM137" s="346">
        <v>2.8985193132177602E-2</v>
      </c>
      <c r="BN137" s="346">
        <v>1.0839561756219401E-2</v>
      </c>
      <c r="BO137" s="346"/>
      <c r="BP137" s="347"/>
      <c r="BQ137" s="346">
        <v>-7.6454998036840902E-2</v>
      </c>
    </row>
    <row r="138" spans="2:69" s="255" customFormat="1" ht="15" customHeight="1">
      <c r="B138" s="1257" t="s">
        <v>20</v>
      </c>
      <c r="C138" s="243" t="s">
        <v>532</v>
      </c>
      <c r="D138" s="344"/>
      <c r="E138" s="346"/>
      <c r="F138" s="346"/>
      <c r="G138" s="346"/>
      <c r="H138" s="346"/>
      <c r="I138" s="896"/>
      <c r="J138" s="896"/>
      <c r="K138" s="89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s="340"/>
      <c r="AL138" s="331">
        <v>0.108158248614043</v>
      </c>
      <c r="AM138" s="470">
        <v>34447860048</v>
      </c>
      <c r="AN138" s="346">
        <v>-0.13515757360580399</v>
      </c>
      <c r="AO138" s="346"/>
      <c r="AP138" s="346"/>
      <c r="AQ138" s="346"/>
      <c r="AR138" s="346"/>
      <c r="AS138" s="346"/>
      <c r="AT138" s="346"/>
      <c r="AU138" s="346">
        <v>3.2505166197254402E-2</v>
      </c>
      <c r="AV138" s="346">
        <v>-0.102652404621729</v>
      </c>
      <c r="AW138" s="346"/>
      <c r="AX138" s="346">
        <v>-8.5625693319990495E-2</v>
      </c>
      <c r="AY138" s="346"/>
      <c r="AZ138" s="346"/>
      <c r="BA138" s="346"/>
      <c r="BB138" s="346"/>
      <c r="BC138" s="346"/>
      <c r="BD138" s="346">
        <v>2.53588779907598E-3</v>
      </c>
      <c r="BE138" s="346">
        <v>-0.18555504170921999</v>
      </c>
      <c r="BF138" s="346"/>
      <c r="BG138" s="346"/>
      <c r="BH138" s="346"/>
      <c r="BI138" s="346"/>
      <c r="BJ138" s="346"/>
      <c r="BK138" s="346"/>
      <c r="BL138" s="346"/>
      <c r="BM138" s="346">
        <v>9.6791860956064908E-3</v>
      </c>
      <c r="BN138" s="346">
        <v>3.7684514457244798E-3</v>
      </c>
      <c r="BO138" s="346"/>
      <c r="BP138" s="347"/>
      <c r="BQ138" s="346">
        <v>-0.17210739859424801</v>
      </c>
    </row>
    <row r="139" spans="2:69" s="255" customFormat="1" ht="15" customHeight="1">
      <c r="B139" s="1257" t="s">
        <v>20</v>
      </c>
      <c r="C139" s="243" t="s">
        <v>533</v>
      </c>
      <c r="D139" s="344"/>
      <c r="E139" s="346"/>
      <c r="F139" s="346"/>
      <c r="G139" s="346"/>
      <c r="H139" s="346"/>
      <c r="I139" s="896"/>
      <c r="J139" s="896"/>
      <c r="K139" s="89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c r="AK139" s="340"/>
      <c r="AL139" s="346">
        <v>7.9943881463196201E-4</v>
      </c>
      <c r="AM139" s="470">
        <v>1069047228</v>
      </c>
      <c r="AN139" s="346">
        <v>-9.0538638017964204E-2</v>
      </c>
      <c r="AO139" s="346"/>
      <c r="AP139" s="346"/>
      <c r="AQ139" s="346"/>
      <c r="AR139" s="346"/>
      <c r="AS139" s="346"/>
      <c r="AT139" s="346"/>
      <c r="AU139" s="346">
        <v>1.18136632968286E-2</v>
      </c>
      <c r="AV139" s="346">
        <v>-7.8724974721135502E-2</v>
      </c>
      <c r="AW139" s="346"/>
      <c r="AX139" s="346">
        <v>-8.2716510256925696E-2</v>
      </c>
      <c r="AY139" s="346"/>
      <c r="AZ139" s="346"/>
      <c r="BA139" s="346"/>
      <c r="BB139" s="346"/>
      <c r="BC139" s="346"/>
      <c r="BD139" s="346">
        <v>9.8455032895890006E-3</v>
      </c>
      <c r="BE139" s="346">
        <v>-0.15159598168847199</v>
      </c>
      <c r="BF139" s="346"/>
      <c r="BG139" s="346"/>
      <c r="BH139" s="346"/>
      <c r="BI139" s="346"/>
      <c r="BJ139" s="346"/>
      <c r="BK139" s="346"/>
      <c r="BL139" s="346"/>
      <c r="BM139" s="346">
        <v>0</v>
      </c>
      <c r="BN139" s="346">
        <v>6.4930714174210504E-4</v>
      </c>
      <c r="BO139" s="346"/>
      <c r="BP139" s="347"/>
      <c r="BQ139" s="346">
        <v>-0.150946663321782</v>
      </c>
    </row>
    <row r="140" spans="2:69" s="255" customFormat="1" ht="15" customHeight="1">
      <c r="B140" s="1253" t="s">
        <v>20</v>
      </c>
      <c r="C140" s="338" t="s">
        <v>527</v>
      </c>
      <c r="D140" s="339"/>
      <c r="E140" s="345"/>
      <c r="F140" s="345"/>
      <c r="G140" s="345"/>
      <c r="H140" s="345"/>
      <c r="I140" s="897"/>
      <c r="J140" s="897"/>
      <c r="K140" s="897"/>
      <c r="L140" s="345"/>
      <c r="M140" s="345"/>
      <c r="N140" s="345"/>
      <c r="O140" s="345"/>
      <c r="P140" s="345"/>
      <c r="Q140" s="345"/>
      <c r="R140" s="345"/>
      <c r="S140" s="345"/>
      <c r="T140" s="345"/>
      <c r="U140" s="345"/>
      <c r="V140" s="345"/>
      <c r="W140" s="345"/>
      <c r="X140" s="345"/>
      <c r="Y140" s="345"/>
      <c r="Z140" s="345"/>
      <c r="AA140" s="345"/>
      <c r="AB140" s="345"/>
      <c r="AC140" s="345"/>
      <c r="AD140" s="345"/>
      <c r="AE140" s="345"/>
      <c r="AF140" s="345"/>
      <c r="AG140" s="345"/>
      <c r="AH140" s="345"/>
      <c r="AI140" s="345"/>
      <c r="AJ140" s="345"/>
      <c r="AK140" s="340"/>
      <c r="AL140" s="345">
        <v>0.99999972789693203</v>
      </c>
      <c r="AM140" s="469">
        <v>93913944072</v>
      </c>
      <c r="AN140" s="345">
        <v>-9.7701918822251405E-2</v>
      </c>
      <c r="AO140" s="345"/>
      <c r="AP140" s="345"/>
      <c r="AQ140" s="345"/>
      <c r="AR140" s="345"/>
      <c r="AS140" s="345"/>
      <c r="AT140" s="345"/>
      <c r="AU140" s="345">
        <v>0.193500653428717</v>
      </c>
      <c r="AV140" s="345">
        <v>9.5798733584253407E-2</v>
      </c>
      <c r="AW140" s="345"/>
      <c r="AX140" s="345">
        <v>-0.127519397405124</v>
      </c>
      <c r="AY140" s="345"/>
      <c r="AZ140" s="345"/>
      <c r="BA140" s="345"/>
      <c r="BB140" s="345"/>
      <c r="BC140" s="345"/>
      <c r="BD140" s="345">
        <v>3.8715257845123598E-3</v>
      </c>
      <c r="BE140" s="345">
        <v>-2.67455218585466E-2</v>
      </c>
      <c r="BF140" s="345"/>
      <c r="BG140" s="345"/>
      <c r="BH140" s="345"/>
      <c r="BI140" s="345"/>
      <c r="BJ140" s="345"/>
      <c r="BK140" s="345"/>
      <c r="BL140" s="345"/>
      <c r="BM140" s="345">
        <v>4.30470182883664E-2</v>
      </c>
      <c r="BN140" s="345">
        <v>1.8807983771247299E-2</v>
      </c>
      <c r="BO140" s="348"/>
      <c r="BP140" s="348"/>
      <c r="BQ140" s="345">
        <v>3.5109480839949699E-2</v>
      </c>
    </row>
    <row r="141" spans="2:69" s="255" customFormat="1" ht="15" customHeight="1">
      <c r="B141" s="1251" t="s">
        <v>281</v>
      </c>
      <c r="C141" s="243" t="s">
        <v>528</v>
      </c>
      <c r="D141" s="344"/>
      <c r="E141" s="283">
        <v>5.7563928788837197E-2</v>
      </c>
      <c r="F141" s="341">
        <v>548697802.88330901</v>
      </c>
      <c r="G141" s="283">
        <v>5.7402360875113804E-4</v>
      </c>
      <c r="H141" s="283">
        <v>-2.5799387788477701E-3</v>
      </c>
      <c r="I141" s="892">
        <v>-2.271269934153E-3</v>
      </c>
      <c r="J141" s="892"/>
      <c r="K141" s="892">
        <v>-2.271269934153E-3</v>
      </c>
      <c r="L141" s="283">
        <v>8.4146092582061058E-3</v>
      </c>
      <c r="M141" s="283"/>
      <c r="N141" s="283">
        <v>3.2437792540581198E-2</v>
      </c>
      <c r="O141" s="283">
        <v>2.9857853761733302E-2</v>
      </c>
      <c r="P141" s="283">
        <v>-3.0115155108263014E-2</v>
      </c>
      <c r="Q141" s="283">
        <v>-6.2246341120945299E-2</v>
      </c>
      <c r="R141" s="283">
        <v>7.7663766971643427E-5</v>
      </c>
      <c r="S141" s="283">
        <v>6.6724664964534835E-3</v>
      </c>
      <c r="T141" s="283"/>
      <c r="U141" s="283"/>
      <c r="V141" s="283"/>
      <c r="W141" s="283">
        <v>1.30805290436309E-2</v>
      </c>
      <c r="X141" s="283">
        <v>-1.9307958315580999E-2</v>
      </c>
      <c r="Y141" s="283">
        <v>2.3856162133165357E-2</v>
      </c>
      <c r="Z141" s="283">
        <v>0.22496298727635713</v>
      </c>
      <c r="AA141" s="283"/>
      <c r="AB141" s="283">
        <v>5.5903315229161539E-2</v>
      </c>
      <c r="AC141" s="283">
        <v>2.7499384639477382E-2</v>
      </c>
      <c r="AD141" s="283">
        <v>4.0527098141686471E-4</v>
      </c>
      <c r="AE141" s="283">
        <v>0</v>
      </c>
      <c r="AF141" s="283">
        <v>0.33757561041529799</v>
      </c>
      <c r="AG141" s="283">
        <v>0.15250477908012899</v>
      </c>
      <c r="AH141" s="283"/>
      <c r="AI141" s="297"/>
      <c r="AJ141" s="283">
        <v>0.47077243117984602</v>
      </c>
      <c r="AK141" s="340"/>
      <c r="AL141" s="331"/>
      <c r="AM141" s="470"/>
      <c r="AN141" s="346"/>
      <c r="AO141" s="346"/>
      <c r="AP141" s="346"/>
      <c r="AQ141" s="346"/>
      <c r="AR141" s="346"/>
      <c r="AS141" s="346"/>
      <c r="AT141" s="346"/>
      <c r="AU141" s="346"/>
      <c r="AV141" s="346"/>
      <c r="AW141" s="346"/>
      <c r="AX141" s="346"/>
      <c r="AY141" s="346"/>
      <c r="AZ141" s="346"/>
      <c r="BA141" s="346"/>
      <c r="BB141" s="346"/>
      <c r="BC141" s="346"/>
      <c r="BD141" s="346"/>
      <c r="BE141" s="346"/>
      <c r="BF141" s="346"/>
      <c r="BG141" s="346"/>
      <c r="BH141" s="346"/>
      <c r="BI141" s="346"/>
      <c r="BJ141" s="346"/>
      <c r="BK141" s="346"/>
      <c r="BL141" s="346"/>
      <c r="BM141" s="346"/>
      <c r="BN141" s="346"/>
      <c r="BO141" s="346"/>
      <c r="BP141" s="347"/>
      <c r="BQ141" s="346"/>
    </row>
    <row r="142" spans="2:69" s="255" customFormat="1" ht="15" customHeight="1">
      <c r="B142" s="1257" t="s">
        <v>281</v>
      </c>
      <c r="C142" s="243" t="s">
        <v>529</v>
      </c>
      <c r="D142" s="344"/>
      <c r="E142" s="283">
        <v>0.20002673945666199</v>
      </c>
      <c r="F142" s="341">
        <v>4082687579.7772298</v>
      </c>
      <c r="G142" s="283">
        <v>1.85490890087293E-3</v>
      </c>
      <c r="H142" s="283">
        <v>-7.4132081962195303E-3</v>
      </c>
      <c r="I142" s="892">
        <v>-5.7826620206127598E-3</v>
      </c>
      <c r="J142" s="892"/>
      <c r="K142" s="892">
        <v>-5.7826620206127598E-3</v>
      </c>
      <c r="L142" s="283">
        <v>1.917039530946301E-3</v>
      </c>
      <c r="M142" s="283"/>
      <c r="N142" s="283">
        <v>7.1703562249985997E-3</v>
      </c>
      <c r="O142" s="283">
        <v>-2.42851971221092E-4</v>
      </c>
      <c r="P142" s="283">
        <v>-3.0546594433652666E-2</v>
      </c>
      <c r="Q142" s="283">
        <v>-6.2393608936291901E-2</v>
      </c>
      <c r="R142" s="283">
        <v>6.6866964443773575E-5</v>
      </c>
      <c r="S142" s="283">
        <v>1.5730857860968412E-2</v>
      </c>
      <c r="T142" s="283"/>
      <c r="U142" s="283"/>
      <c r="V142" s="283"/>
      <c r="W142" s="283">
        <v>1.9123301589204101E-2</v>
      </c>
      <c r="X142" s="283">
        <v>-4.3513159318308701E-2</v>
      </c>
      <c r="Y142" s="283">
        <v>1.0571146307730223E-2</v>
      </c>
      <c r="Z142" s="283">
        <v>9.2742406337959257E-2</v>
      </c>
      <c r="AA142" s="283"/>
      <c r="AB142" s="283">
        <v>3.0922818131328578E-2</v>
      </c>
      <c r="AC142" s="283">
        <v>2.6153301506324833E-2</v>
      </c>
      <c r="AD142" s="283">
        <v>6.8690203328035393E-4</v>
      </c>
      <c r="AE142" s="283">
        <v>4.1983987235086791E-3</v>
      </c>
      <c r="AF142" s="283">
        <v>0.168545365786336</v>
      </c>
      <c r="AG142" s="283">
        <v>7.5253772023161705E-2</v>
      </c>
      <c r="AH142" s="283"/>
      <c r="AI142" s="297"/>
      <c r="AJ142" s="283">
        <v>0.20028597849118901</v>
      </c>
      <c r="AK142" s="340"/>
      <c r="AL142" s="331"/>
      <c r="AM142" s="470"/>
      <c r="AN142" s="346"/>
      <c r="AO142" s="346"/>
      <c r="AP142" s="346"/>
      <c r="AQ142" s="346"/>
      <c r="AR142" s="346"/>
      <c r="AS142" s="346"/>
      <c r="AT142" s="346"/>
      <c r="AU142" s="346"/>
      <c r="AV142" s="346"/>
      <c r="AW142" s="346"/>
      <c r="AX142" s="346"/>
      <c r="AY142" s="346"/>
      <c r="AZ142" s="346"/>
      <c r="BA142" s="346"/>
      <c r="BB142" s="346"/>
      <c r="BC142" s="346"/>
      <c r="BD142" s="346"/>
      <c r="BE142" s="346"/>
      <c r="BF142" s="346"/>
      <c r="BG142" s="346"/>
      <c r="BH142" s="346"/>
      <c r="BI142" s="346"/>
      <c r="BJ142" s="346"/>
      <c r="BK142" s="346"/>
      <c r="BL142" s="346"/>
      <c r="BM142" s="346"/>
      <c r="BN142" s="346"/>
      <c r="BO142" s="346"/>
      <c r="BP142" s="347"/>
      <c r="BQ142" s="346"/>
    </row>
    <row r="143" spans="2:69" s="255" customFormat="1" ht="15" customHeight="1">
      <c r="B143" s="1257" t="s">
        <v>281</v>
      </c>
      <c r="C143" s="243" t="s">
        <v>530</v>
      </c>
      <c r="D143" s="344"/>
      <c r="E143" s="283">
        <v>0.223342786144683</v>
      </c>
      <c r="F143" s="341">
        <v>7648749900.4332895</v>
      </c>
      <c r="G143" s="283">
        <v>3.9005222608920801E-3</v>
      </c>
      <c r="H143" s="283">
        <v>-1.36153197777562E-2</v>
      </c>
      <c r="I143" s="892">
        <v>-1.0116689375530501E-2</v>
      </c>
      <c r="J143" s="892"/>
      <c r="K143" s="892">
        <v>-1.0116689375530501E-2</v>
      </c>
      <c r="L143" s="283">
        <v>9.575237757763718E-4</v>
      </c>
      <c r="M143" s="283"/>
      <c r="N143" s="283">
        <v>3.3968987624368001E-3</v>
      </c>
      <c r="O143" s="283">
        <v>-1.02184210153191E-2</v>
      </c>
      <c r="P143" s="283">
        <v>-3.1297140678474868E-2</v>
      </c>
      <c r="Q143" s="283">
        <v>-6.2918882130197806E-2</v>
      </c>
      <c r="R143" s="283">
        <v>4.8889610327309964E-5</v>
      </c>
      <c r="S143" s="283">
        <v>1.8106341868179103E-2</v>
      </c>
      <c r="T143" s="283"/>
      <c r="U143" s="283"/>
      <c r="V143" s="283"/>
      <c r="W143" s="283">
        <v>1.97870430940612E-2</v>
      </c>
      <c r="X143" s="283">
        <v>-5.3350260051455697E-2</v>
      </c>
      <c r="Y143" s="283">
        <v>4.2942052613129363E-3</v>
      </c>
      <c r="Z143" s="283">
        <v>4.7471750670969259E-2</v>
      </c>
      <c r="AA143" s="283"/>
      <c r="AB143" s="283">
        <v>1.9508798941917767E-2</v>
      </c>
      <c r="AC143" s="283">
        <v>1.5761009702743439E-2</v>
      </c>
      <c r="AD143" s="283">
        <v>9.209140828243497E-4</v>
      </c>
      <c r="AE143" s="283">
        <v>7.0249767086992187E-3</v>
      </c>
      <c r="AF143" s="283">
        <v>0.101027737571902</v>
      </c>
      <c r="AG143" s="283">
        <v>6.2776036666702395E-2</v>
      </c>
      <c r="AH143" s="283"/>
      <c r="AI143" s="297"/>
      <c r="AJ143" s="283">
        <v>0.11045351418714799</v>
      </c>
      <c r="AK143" s="340"/>
      <c r="AL143" s="331"/>
      <c r="AM143" s="470"/>
      <c r="AN143" s="346"/>
      <c r="AO143" s="346"/>
      <c r="AP143" s="346"/>
      <c r="AQ143" s="346"/>
      <c r="AR143" s="346"/>
      <c r="AS143" s="346"/>
      <c r="AT143" s="346"/>
      <c r="AU143" s="346"/>
      <c r="AV143" s="346"/>
      <c r="AW143" s="346"/>
      <c r="AX143" s="346"/>
      <c r="AY143" s="346"/>
      <c r="AZ143" s="346"/>
      <c r="BA143" s="346"/>
      <c r="BB143" s="346"/>
      <c r="BC143" s="346"/>
      <c r="BD143" s="346"/>
      <c r="BE143" s="346"/>
      <c r="BF143" s="346"/>
      <c r="BG143" s="346"/>
      <c r="BH143" s="346"/>
      <c r="BI143" s="346"/>
      <c r="BJ143" s="346"/>
      <c r="BK143" s="346"/>
      <c r="BL143" s="346"/>
      <c r="BM143" s="346"/>
      <c r="BN143" s="346"/>
      <c r="BO143" s="346"/>
      <c r="BP143" s="347"/>
      <c r="BQ143" s="346"/>
    </row>
    <row r="144" spans="2:69" s="255" customFormat="1" ht="15" customHeight="1">
      <c r="B144" s="1257" t="s">
        <v>281</v>
      </c>
      <c r="C144" s="243" t="s">
        <v>531</v>
      </c>
      <c r="D144" s="344"/>
      <c r="E144" s="283">
        <v>0.37827886819814899</v>
      </c>
      <c r="F144" s="341">
        <v>24784036224.1049</v>
      </c>
      <c r="G144" s="283">
        <v>7.1780262885846801E-3</v>
      </c>
      <c r="H144" s="283">
        <v>-3.1723345833978303E-2</v>
      </c>
      <c r="I144" s="892">
        <v>-2.25685979969786E-2</v>
      </c>
      <c r="J144" s="892"/>
      <c r="K144" s="892">
        <v>-2.25685979969786E-2</v>
      </c>
      <c r="L144" s="283">
        <v>3.0038604695144223E-4</v>
      </c>
      <c r="M144" s="283"/>
      <c r="N144" s="283">
        <v>8.4258070051568897E-4</v>
      </c>
      <c r="O144" s="283">
        <v>-3.0880765133462901E-2</v>
      </c>
      <c r="P144" s="283">
        <v>-3.1649553405253619E-2</v>
      </c>
      <c r="Q144" s="283">
        <v>-6.2831720908440206E-2</v>
      </c>
      <c r="R144" s="283">
        <v>3.4522332201842456E-5</v>
      </c>
      <c r="S144" s="283">
        <v>2.1810884610484041E-2</v>
      </c>
      <c r="T144" s="283"/>
      <c r="U144" s="283"/>
      <c r="V144" s="283"/>
      <c r="W144" s="283">
        <v>2.2715593685638E-2</v>
      </c>
      <c r="X144" s="283">
        <v>-7.0996892356265107E-2</v>
      </c>
      <c r="Y144" s="283">
        <v>1.2225147544649101E-3</v>
      </c>
      <c r="Z144" s="283">
        <v>1.4600505199273271E-2</v>
      </c>
      <c r="AA144" s="283"/>
      <c r="AB144" s="283">
        <v>7.6471319676968364E-3</v>
      </c>
      <c r="AC144" s="283">
        <v>1.1321558306939664E-2</v>
      </c>
      <c r="AD144" s="283">
        <v>8.1395046531533967E-4</v>
      </c>
      <c r="AE144" s="283">
        <v>1.6781197297287109E-2</v>
      </c>
      <c r="AF144" s="283">
        <v>6.10896184155807E-2</v>
      </c>
      <c r="AG144" s="283">
        <v>3.1167807590562899E-2</v>
      </c>
      <c r="AH144" s="283"/>
      <c r="AI144" s="297"/>
      <c r="AJ144" s="283">
        <v>2.12605336498786E-2</v>
      </c>
      <c r="AK144" s="340"/>
      <c r="AL144" s="331"/>
      <c r="AM144" s="470"/>
      <c r="AN144" s="346"/>
      <c r="AO144" s="346"/>
      <c r="AP144" s="346"/>
      <c r="AQ144" s="346"/>
      <c r="AR144" s="346"/>
      <c r="AS144" s="346"/>
      <c r="AT144" s="346"/>
      <c r="AU144" s="346"/>
      <c r="AV144" s="346"/>
      <c r="AW144" s="346"/>
      <c r="AX144" s="346"/>
      <c r="AY144" s="346"/>
      <c r="AZ144" s="346"/>
      <c r="BA144" s="346"/>
      <c r="BB144" s="346"/>
      <c r="BC144" s="346"/>
      <c r="BD144" s="346"/>
      <c r="BE144" s="346"/>
      <c r="BF144" s="346"/>
      <c r="BG144" s="346"/>
      <c r="BH144" s="346"/>
      <c r="BI144" s="346"/>
      <c r="BJ144" s="346"/>
      <c r="BK144" s="346"/>
      <c r="BL144" s="346"/>
      <c r="BM144" s="346"/>
      <c r="BN144" s="346"/>
      <c r="BO144" s="346"/>
      <c r="BP144" s="347"/>
      <c r="BQ144" s="346"/>
    </row>
    <row r="145" spans="2:69" s="255" customFormat="1" ht="15" customHeight="1">
      <c r="B145" s="1257" t="s">
        <v>281</v>
      </c>
      <c r="C145" s="243" t="s">
        <v>532</v>
      </c>
      <c r="D145" s="344"/>
      <c r="E145" s="283">
        <v>0.13857557561103201</v>
      </c>
      <c r="F145" s="341">
        <v>23651607589.9482</v>
      </c>
      <c r="G145" s="283">
        <v>8.8883715602894701E-3</v>
      </c>
      <c r="H145" s="283">
        <v>-7.2724192148172606E-2</v>
      </c>
      <c r="I145" s="892">
        <v>-5.1065211222495598E-2</v>
      </c>
      <c r="J145" s="892"/>
      <c r="K145" s="892">
        <v>-5.1065211222495598E-2</v>
      </c>
      <c r="L145" s="283">
        <v>6.207236748571769E-5</v>
      </c>
      <c r="M145" s="283"/>
      <c r="N145" s="283">
        <v>1.23664701303885E-4</v>
      </c>
      <c r="O145" s="283">
        <v>-7.2600527446868596E-2</v>
      </c>
      <c r="P145" s="283">
        <v>-3.1726493948932746E-2</v>
      </c>
      <c r="Q145" s="283">
        <v>-6.3261184391560796E-2</v>
      </c>
      <c r="R145" s="283">
        <v>1.1747346642536869E-5</v>
      </c>
      <c r="S145" s="283">
        <v>2.120423906580125E-2</v>
      </c>
      <c r="T145" s="283"/>
      <c r="U145" s="283"/>
      <c r="V145" s="283"/>
      <c r="W145" s="283">
        <v>2.1493167491093999E-2</v>
      </c>
      <c r="X145" s="283">
        <v>-0.114368544347335</v>
      </c>
      <c r="Y145" s="283">
        <v>1.1461642408241181E-4</v>
      </c>
      <c r="Z145" s="283">
        <v>1.8159203113823272E-3</v>
      </c>
      <c r="AA145" s="283"/>
      <c r="AB145" s="283">
        <v>1.6217394986315116E-3</v>
      </c>
      <c r="AC145" s="283">
        <v>4.496179429359033E-3</v>
      </c>
      <c r="AD145" s="283">
        <v>5.9373262520208501E-4</v>
      </c>
      <c r="AE145" s="283">
        <v>3.1402728100558323E-2</v>
      </c>
      <c r="AF145" s="283">
        <v>4.6378982743616001E-2</v>
      </c>
      <c r="AG145" s="283">
        <v>1.1388670875381901E-2</v>
      </c>
      <c r="AH145" s="283"/>
      <c r="AI145" s="297"/>
      <c r="AJ145" s="283">
        <v>-5.6600890728337599E-2</v>
      </c>
      <c r="AK145" s="340"/>
      <c r="AL145" s="331"/>
      <c r="AM145" s="470"/>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6"/>
      <c r="BN145" s="346"/>
      <c r="BO145" s="346"/>
      <c r="BP145" s="347"/>
      <c r="BQ145" s="346"/>
    </row>
    <row r="146" spans="2:69" s="255" customFormat="1" ht="15" customHeight="1">
      <c r="B146" s="1257" t="s">
        <v>281</v>
      </c>
      <c r="C146" s="243" t="s">
        <v>533</v>
      </c>
      <c r="D146" s="344"/>
      <c r="E146" s="283">
        <v>2.21210180063598E-3</v>
      </c>
      <c r="F146" s="341">
        <v>1585553271.2827201</v>
      </c>
      <c r="G146" s="283">
        <v>2.44528904740123E-2</v>
      </c>
      <c r="H146" s="283">
        <v>-0.120424442692578</v>
      </c>
      <c r="I146" s="892">
        <v>-5.1306301410008297E-2</v>
      </c>
      <c r="J146" s="892"/>
      <c r="K146" s="892">
        <v>-5.1306301410008297E-2</v>
      </c>
      <c r="L146" s="283">
        <v>0</v>
      </c>
      <c r="M146" s="283"/>
      <c r="N146" s="283">
        <v>0</v>
      </c>
      <c r="O146" s="283">
        <v>-0.120424442692579</v>
      </c>
      <c r="P146" s="283">
        <v>-3.3019089184839638E-2</v>
      </c>
      <c r="Q146" s="283">
        <v>-6.75689047831836E-2</v>
      </c>
      <c r="R146" s="283">
        <v>8.5800927558111741E-6</v>
      </c>
      <c r="S146" s="283">
        <v>1.1224713160506782E-2</v>
      </c>
      <c r="T146" s="283"/>
      <c r="U146" s="283"/>
      <c r="V146" s="283"/>
      <c r="W146" s="283">
        <v>1.1469479551329801E-2</v>
      </c>
      <c r="X146" s="283">
        <v>-0.176523867924432</v>
      </c>
      <c r="Y146" s="283">
        <v>3.930844378044996E-5</v>
      </c>
      <c r="Z146" s="283">
        <v>1.060717045240282E-4</v>
      </c>
      <c r="AA146" s="283"/>
      <c r="AB146" s="283">
        <v>1.1037918491079078E-4</v>
      </c>
      <c r="AC146" s="283">
        <v>0</v>
      </c>
      <c r="AD146" s="283">
        <v>4.9518237569688825E-4</v>
      </c>
      <c r="AE146" s="283">
        <v>2.005954335408084E-2</v>
      </c>
      <c r="AF146" s="283">
        <v>2.1556397696418199E-2</v>
      </c>
      <c r="AG146" s="283">
        <v>1.7118015291379201E-3</v>
      </c>
      <c r="AH146" s="283"/>
      <c r="AI146" s="297"/>
      <c r="AJ146" s="283">
        <v>-0.153255668698876</v>
      </c>
      <c r="AK146" s="340"/>
      <c r="AL146" s="346"/>
      <c r="AM146" s="470"/>
      <c r="AN146" s="346"/>
      <c r="AO146" s="346"/>
      <c r="AP146" s="346"/>
      <c r="AQ146" s="346"/>
      <c r="AR146" s="346"/>
      <c r="AS146" s="346"/>
      <c r="AT146" s="346"/>
      <c r="AU146" s="346"/>
      <c r="AV146" s="346"/>
      <c r="AW146" s="346"/>
      <c r="AX146" s="346"/>
      <c r="AY146" s="346"/>
      <c r="AZ146" s="346"/>
      <c r="BA146" s="346"/>
      <c r="BB146" s="346"/>
      <c r="BC146" s="346"/>
      <c r="BD146" s="346"/>
      <c r="BE146" s="346"/>
      <c r="BF146" s="346"/>
      <c r="BG146" s="346"/>
      <c r="BH146" s="346"/>
      <c r="BI146" s="346"/>
      <c r="BJ146" s="346"/>
      <c r="BK146" s="346"/>
      <c r="BL146" s="346"/>
      <c r="BM146" s="346"/>
      <c r="BN146" s="346"/>
      <c r="BO146" s="346"/>
      <c r="BP146" s="347"/>
      <c r="BQ146" s="346"/>
    </row>
    <row r="147" spans="2:69" s="255" customFormat="1" ht="15" customHeight="1">
      <c r="B147" s="1253" t="s">
        <v>281</v>
      </c>
      <c r="C147" s="338" t="s">
        <v>527</v>
      </c>
      <c r="D147" s="339"/>
      <c r="E147" s="343">
        <v>1</v>
      </c>
      <c r="F147" s="342">
        <v>62301332368.429604</v>
      </c>
      <c r="G147" s="343">
        <v>7.4575965057383301E-3</v>
      </c>
      <c r="H147" s="343">
        <v>-4.5473145825303901E-2</v>
      </c>
      <c r="I147" s="708">
        <v>-3.1310714515781997E-2</v>
      </c>
      <c r="J147" s="708"/>
      <c r="K147" s="708">
        <v>-3.1310714515781997E-2</v>
      </c>
      <c r="L147" s="343">
        <v>4.603513253436077E-4</v>
      </c>
      <c r="M147" s="343"/>
      <c r="N147" s="343">
        <v>1.55473911680123E-3</v>
      </c>
      <c r="O147" s="343">
        <v>-4.3918406708502701E-2</v>
      </c>
      <c r="P147" s="343">
        <v>-3.1584559045722702E-2</v>
      </c>
      <c r="Q147" s="343">
        <v>-6.3092154546456905E-2</v>
      </c>
      <c r="R147" s="343">
        <v>2.9479398831720684E-5</v>
      </c>
      <c r="S147" s="343">
        <v>2.0324600689958523E-2</v>
      </c>
      <c r="T147" s="343"/>
      <c r="U147" s="343"/>
      <c r="V147" s="343"/>
      <c r="W147" s="343">
        <v>2.1285506230052001E-2</v>
      </c>
      <c r="X147" s="343">
        <v>-8.5725055024907598E-2</v>
      </c>
      <c r="Y147" s="343">
        <v>1.9608866645303685E-3</v>
      </c>
      <c r="Z147" s="343">
        <v>2.0387229838625339E-2</v>
      </c>
      <c r="AA147" s="343"/>
      <c r="AB147" s="343">
        <v>8.5744347580319433E-3</v>
      </c>
      <c r="AC147" s="343">
        <v>1.0101748892702241E-2</v>
      </c>
      <c r="AD147" s="343">
        <v>7.2344305330334497E-4</v>
      </c>
      <c r="AE147" s="343">
        <v>2.0245302481481792E-2</v>
      </c>
      <c r="AF147" s="343">
        <v>6.8878857557490597E-2</v>
      </c>
      <c r="AG147" s="343">
        <v>3.07475523932122E-2</v>
      </c>
      <c r="AH147" s="285"/>
      <c r="AI147" s="285"/>
      <c r="AJ147" s="343">
        <v>1.39013549257951E-2</v>
      </c>
      <c r="AK147" s="340"/>
      <c r="AL147" s="345"/>
      <c r="AM147" s="469"/>
      <c r="AN147" s="345"/>
      <c r="AO147" s="345"/>
      <c r="AP147" s="345"/>
      <c r="AQ147" s="345"/>
      <c r="AR147" s="345"/>
      <c r="AS147" s="345"/>
      <c r="AT147" s="345"/>
      <c r="AU147" s="345"/>
      <c r="AV147" s="345"/>
      <c r="AW147" s="345"/>
      <c r="AX147" s="345"/>
      <c r="AY147" s="345"/>
      <c r="AZ147" s="345"/>
      <c r="BA147" s="345"/>
      <c r="BB147" s="345"/>
      <c r="BC147" s="345"/>
      <c r="BD147" s="345"/>
      <c r="BE147" s="345"/>
      <c r="BF147" s="345"/>
      <c r="BG147" s="345"/>
      <c r="BH147" s="345"/>
      <c r="BI147" s="345"/>
      <c r="BJ147" s="345"/>
      <c r="BK147" s="345"/>
      <c r="BL147" s="345"/>
      <c r="BM147" s="345"/>
      <c r="BN147" s="345"/>
      <c r="BO147" s="348"/>
      <c r="BP147" s="348"/>
      <c r="BQ147" s="345"/>
    </row>
    <row r="148" spans="2:69" s="255" customFormat="1" ht="15" customHeight="1">
      <c r="B148" s="1251" t="s">
        <v>21</v>
      </c>
      <c r="C148" s="243" t="s">
        <v>528</v>
      </c>
      <c r="D148" s="344"/>
      <c r="E148" s="283">
        <v>5.6235868749678002E-2</v>
      </c>
      <c r="F148" s="341">
        <v>1854702086.1099999</v>
      </c>
      <c r="G148" s="283"/>
      <c r="H148" s="283">
        <v>-9.6465336045019603E-5</v>
      </c>
      <c r="I148" s="892"/>
      <c r="J148" s="892">
        <v>-1.1108605233314001E-3</v>
      </c>
      <c r="K148" s="892"/>
      <c r="L148" s="283"/>
      <c r="M148" s="283"/>
      <c r="N148" s="283">
        <v>5.2656172752160203E-2</v>
      </c>
      <c r="O148" s="283">
        <v>5.1448846892783798E-2</v>
      </c>
      <c r="P148" s="283"/>
      <c r="Q148" s="283">
        <v>-5.34664271327717E-2</v>
      </c>
      <c r="R148" s="283"/>
      <c r="S148" s="283"/>
      <c r="T148" s="283"/>
      <c r="U148" s="283"/>
      <c r="V148" s="283"/>
      <c r="W148" s="283">
        <v>1.1421105377860501E-2</v>
      </c>
      <c r="X148" s="283">
        <v>9.4035251378725704E-3</v>
      </c>
      <c r="Y148" s="283"/>
      <c r="Z148" s="283"/>
      <c r="AA148" s="283"/>
      <c r="AB148" s="283"/>
      <c r="AC148" s="283"/>
      <c r="AD148" s="283"/>
      <c r="AE148" s="283"/>
      <c r="AF148" s="283">
        <v>0.15458941850944499</v>
      </c>
      <c r="AG148" s="283">
        <v>6.7706001379108996E-2</v>
      </c>
      <c r="AH148" s="283"/>
      <c r="AI148" s="297"/>
      <c r="AJ148" s="283">
        <v>0.23169894502642699</v>
      </c>
      <c r="AK148" s="340"/>
      <c r="AL148" s="331">
        <v>5.6657338179719401E-2</v>
      </c>
      <c r="AM148" s="470">
        <v>1870043032.1500001</v>
      </c>
      <c r="AN148" s="346">
        <v>-9.5673980183387001E-5</v>
      </c>
      <c r="AO148" s="346"/>
      <c r="AP148" s="346"/>
      <c r="AQ148" s="346">
        <v>-1.89748723906123E-3</v>
      </c>
      <c r="AR148" s="346">
        <v>4.0914796442963799E-4</v>
      </c>
      <c r="AS148" s="346"/>
      <c r="AT148" s="346"/>
      <c r="AU148" s="346">
        <v>5.2930071120449201E-2</v>
      </c>
      <c r="AV148" s="346">
        <v>5.0936909901204502E-2</v>
      </c>
      <c r="AW148" s="346"/>
      <c r="AX148" s="346">
        <v>-5.3729791888521901E-2</v>
      </c>
      <c r="AY148" s="346"/>
      <c r="AZ148" s="346"/>
      <c r="BA148" s="346"/>
      <c r="BB148" s="346"/>
      <c r="BC148" s="346"/>
      <c r="BD148" s="346">
        <v>1.1423009969690701E-2</v>
      </c>
      <c r="BE148" s="346">
        <v>8.6301279823732795E-3</v>
      </c>
      <c r="BF148" s="346"/>
      <c r="BG148" s="346"/>
      <c r="BH148" s="346"/>
      <c r="BI148" s="346"/>
      <c r="BJ148" s="346"/>
      <c r="BK148" s="346"/>
      <c r="BL148" s="346"/>
      <c r="BM148" s="346">
        <v>0.15540438000824</v>
      </c>
      <c r="BN148" s="346">
        <v>6.7453308202739801E-2</v>
      </c>
      <c r="BO148" s="346"/>
      <c r="BP148" s="347"/>
      <c r="BQ148" s="346">
        <v>0.23148781619335301</v>
      </c>
    </row>
    <row r="149" spans="2:69" s="255" customFormat="1" ht="15" customHeight="1">
      <c r="B149" s="1257" t="s">
        <v>21</v>
      </c>
      <c r="C149" s="243" t="s">
        <v>529</v>
      </c>
      <c r="D149" s="344"/>
      <c r="E149" s="283">
        <v>0.27635482028076203</v>
      </c>
      <c r="F149" s="341">
        <v>18352238703.91</v>
      </c>
      <c r="G149" s="283"/>
      <c r="H149" s="283">
        <v>-3.4041390049427498E-4</v>
      </c>
      <c r="I149" s="892"/>
      <c r="J149" s="892">
        <v>-2.3410616395724199E-3</v>
      </c>
      <c r="K149" s="892"/>
      <c r="L149" s="283"/>
      <c r="M149" s="283"/>
      <c r="N149" s="283">
        <v>2.8488228301466599E-2</v>
      </c>
      <c r="O149" s="283">
        <v>2.58067527613999E-2</v>
      </c>
      <c r="P149" s="283"/>
      <c r="Q149" s="283">
        <v>-5.4334578474480699E-2</v>
      </c>
      <c r="R149" s="283"/>
      <c r="S149" s="283"/>
      <c r="T149" s="283"/>
      <c r="U149" s="283"/>
      <c r="V149" s="283"/>
      <c r="W149" s="283">
        <v>6.5781784640954596E-3</v>
      </c>
      <c r="X149" s="283">
        <v>-2.19496472489853E-2</v>
      </c>
      <c r="Y149" s="283"/>
      <c r="Z149" s="283"/>
      <c r="AA149" s="283"/>
      <c r="AB149" s="283"/>
      <c r="AC149" s="283"/>
      <c r="AD149" s="283"/>
      <c r="AE149" s="283"/>
      <c r="AF149" s="283">
        <v>7.6444148075575299E-2</v>
      </c>
      <c r="AG149" s="283">
        <v>4.0552774896145997E-2</v>
      </c>
      <c r="AH149" s="283"/>
      <c r="AI149" s="297"/>
      <c r="AJ149" s="283">
        <v>9.5047275722736094E-2</v>
      </c>
      <c r="AK149" s="340"/>
      <c r="AL149" s="331">
        <v>0.27622405476137502</v>
      </c>
      <c r="AM149" s="470">
        <v>18334985468.389999</v>
      </c>
      <c r="AN149" s="346">
        <v>-3.4154260393585599E-4</v>
      </c>
      <c r="AO149" s="346"/>
      <c r="AP149" s="346"/>
      <c r="AQ149" s="346">
        <v>-3.9629713306983299E-3</v>
      </c>
      <c r="AR149" s="346">
        <v>3.2211136955531997E-4</v>
      </c>
      <c r="AS149" s="346"/>
      <c r="AT149" s="346"/>
      <c r="AU149" s="346">
        <v>2.88576503805902E-2</v>
      </c>
      <c r="AV149" s="346">
        <v>2.4553136445956102E-2</v>
      </c>
      <c r="AW149" s="346"/>
      <c r="AX149" s="346">
        <v>-5.4412488817620203E-2</v>
      </c>
      <c r="AY149" s="346"/>
      <c r="AZ149" s="346"/>
      <c r="BA149" s="346"/>
      <c r="BB149" s="346"/>
      <c r="BC149" s="346"/>
      <c r="BD149" s="346">
        <v>6.5891366654357401E-3</v>
      </c>
      <c r="BE149" s="346">
        <v>-2.3270215706228399E-2</v>
      </c>
      <c r="BF149" s="346"/>
      <c r="BG149" s="346"/>
      <c r="BH149" s="346"/>
      <c r="BI149" s="346"/>
      <c r="BJ149" s="346"/>
      <c r="BK149" s="346"/>
      <c r="BL149" s="346"/>
      <c r="BM149" s="346">
        <v>7.6368777079971903E-2</v>
      </c>
      <c r="BN149" s="346">
        <v>4.0573413667686103E-2</v>
      </c>
      <c r="BO149" s="346"/>
      <c r="BP149" s="347"/>
      <c r="BQ149" s="346">
        <v>9.3671975041429406E-2</v>
      </c>
    </row>
    <row r="150" spans="2:69" s="255" customFormat="1" ht="15" customHeight="1">
      <c r="B150" s="1257" t="s">
        <v>21</v>
      </c>
      <c r="C150" s="243" t="s">
        <v>530</v>
      </c>
      <c r="D150" s="344"/>
      <c r="E150" s="283">
        <v>0.25234356542778302</v>
      </c>
      <c r="F150" s="341">
        <v>27835346593.299999</v>
      </c>
      <c r="G150" s="283"/>
      <c r="H150" s="283">
        <v>-7.9925176952368095E-4</v>
      </c>
      <c r="I150" s="892"/>
      <c r="J150" s="892">
        <v>-5.0290044422760796E-3</v>
      </c>
      <c r="K150" s="892"/>
      <c r="L150" s="283"/>
      <c r="M150" s="283"/>
      <c r="N150" s="283">
        <v>1.1344818705293599E-2</v>
      </c>
      <c r="O150" s="283">
        <v>5.5165624934938604E-3</v>
      </c>
      <c r="P150" s="283"/>
      <c r="Q150" s="283">
        <v>-5.72657869715077E-2</v>
      </c>
      <c r="R150" s="283"/>
      <c r="S150" s="283"/>
      <c r="T150" s="283"/>
      <c r="U150" s="283"/>
      <c r="V150" s="283"/>
      <c r="W150" s="283">
        <v>6.0460056394810004E-3</v>
      </c>
      <c r="X150" s="283">
        <v>-4.5703218838532803E-2</v>
      </c>
      <c r="Y150" s="283"/>
      <c r="Z150" s="283"/>
      <c r="AA150" s="283"/>
      <c r="AB150" s="283"/>
      <c r="AC150" s="283"/>
      <c r="AD150" s="283"/>
      <c r="AE150" s="283"/>
      <c r="AF150" s="283">
        <v>4.1501925155768102E-2</v>
      </c>
      <c r="AG150" s="283">
        <v>2.83251756667466E-2</v>
      </c>
      <c r="AH150" s="283"/>
      <c r="AI150" s="297"/>
      <c r="AJ150" s="283">
        <v>2.4123881983982E-2</v>
      </c>
      <c r="AK150" s="340"/>
      <c r="AL150" s="331">
        <v>0.25251163396367199</v>
      </c>
      <c r="AM150" s="470">
        <v>27842634246.25</v>
      </c>
      <c r="AN150" s="346">
        <v>-7.9977956909731596E-4</v>
      </c>
      <c r="AO150" s="346"/>
      <c r="AP150" s="346"/>
      <c r="AQ150" s="346">
        <v>-8.3819664237205702E-3</v>
      </c>
      <c r="AR150" s="346">
        <v>1.0399164071158099E-3</v>
      </c>
      <c r="AS150" s="346"/>
      <c r="AT150" s="346"/>
      <c r="AU150" s="346">
        <v>1.23528315657245E-2</v>
      </c>
      <c r="AV150" s="346">
        <v>3.17108557290657E-3</v>
      </c>
      <c r="AW150" s="346"/>
      <c r="AX150" s="346">
        <v>-5.7383547605420603E-2</v>
      </c>
      <c r="AY150" s="346"/>
      <c r="AZ150" s="346"/>
      <c r="BA150" s="346"/>
      <c r="BB150" s="346"/>
      <c r="BC150" s="346"/>
      <c r="BD150" s="346">
        <v>6.0471358101712898E-3</v>
      </c>
      <c r="BE150" s="346">
        <v>-4.8165326222342597E-2</v>
      </c>
      <c r="BF150" s="346"/>
      <c r="BG150" s="346"/>
      <c r="BH150" s="346"/>
      <c r="BI150" s="346"/>
      <c r="BJ150" s="346"/>
      <c r="BK150" s="346"/>
      <c r="BL150" s="346"/>
      <c r="BM150" s="346">
        <v>4.1469532724099603E-2</v>
      </c>
      <c r="BN150" s="346">
        <v>2.8535105370175499E-2</v>
      </c>
      <c r="BO150" s="346"/>
      <c r="BP150" s="347"/>
      <c r="BQ150" s="346">
        <v>2.1839311871932401E-2</v>
      </c>
    </row>
    <row r="151" spans="2:69" s="255" customFormat="1" ht="15" customHeight="1">
      <c r="B151" s="1257" t="s">
        <v>21</v>
      </c>
      <c r="C151" s="243" t="s">
        <v>531</v>
      </c>
      <c r="D151" s="344"/>
      <c r="E151" s="283">
        <v>0.303696701607159</v>
      </c>
      <c r="F151" s="341">
        <v>64708685892.129997</v>
      </c>
      <c r="G151" s="283"/>
      <c r="H151" s="283">
        <v>-1.9595200091278801E-3</v>
      </c>
      <c r="I151" s="892"/>
      <c r="J151" s="892">
        <v>-9.1440321644974606E-3</v>
      </c>
      <c r="K151" s="892"/>
      <c r="L151" s="283"/>
      <c r="M151" s="283"/>
      <c r="N151" s="283">
        <v>3.5243734423872301E-3</v>
      </c>
      <c r="O151" s="283">
        <v>-7.57917873123803E-3</v>
      </c>
      <c r="P151" s="283"/>
      <c r="Q151" s="283">
        <v>-6.5261721422527105E-2</v>
      </c>
      <c r="R151" s="283"/>
      <c r="S151" s="283"/>
      <c r="T151" s="283"/>
      <c r="U151" s="283"/>
      <c r="V151" s="283"/>
      <c r="W151" s="283">
        <v>4.8122259697731297E-3</v>
      </c>
      <c r="X151" s="283">
        <v>-6.8028674183992097E-2</v>
      </c>
      <c r="Y151" s="283"/>
      <c r="Z151" s="283"/>
      <c r="AA151" s="283"/>
      <c r="AB151" s="283"/>
      <c r="AC151" s="283"/>
      <c r="AD151" s="283"/>
      <c r="AE151" s="283"/>
      <c r="AF151" s="283">
        <v>2.0819341506112199E-2</v>
      </c>
      <c r="AG151" s="283">
        <v>2.65168792310259E-2</v>
      </c>
      <c r="AH151" s="283"/>
      <c r="AI151" s="297"/>
      <c r="AJ151" s="283">
        <v>-2.0692453446854001E-2</v>
      </c>
      <c r="AK151" s="340"/>
      <c r="AL151" s="331">
        <v>0.30577890679752501</v>
      </c>
      <c r="AM151" s="470">
        <v>65192291824.610001</v>
      </c>
      <c r="AN151" s="346">
        <v>-2.0152818842979199E-3</v>
      </c>
      <c r="AO151" s="346"/>
      <c r="AP151" s="346"/>
      <c r="AQ151" s="346">
        <v>-1.5339471364657501E-2</v>
      </c>
      <c r="AR151" s="346">
        <v>1.81435650349922E-3</v>
      </c>
      <c r="AS151" s="346"/>
      <c r="AT151" s="346"/>
      <c r="AU151" s="346">
        <v>5.3128068024025504E-3</v>
      </c>
      <c r="AV151" s="346">
        <v>-1.20419464465529E-2</v>
      </c>
      <c r="AW151" s="346"/>
      <c r="AX151" s="346">
        <v>-6.5829734798645803E-2</v>
      </c>
      <c r="AY151" s="346"/>
      <c r="AZ151" s="346"/>
      <c r="BA151" s="346"/>
      <c r="BB151" s="346"/>
      <c r="BC151" s="346"/>
      <c r="BD151" s="346">
        <v>4.82444930017432E-3</v>
      </c>
      <c r="BE151" s="346">
        <v>-7.3047231945024396E-2</v>
      </c>
      <c r="BF151" s="346"/>
      <c r="BG151" s="346"/>
      <c r="BH151" s="346"/>
      <c r="BI151" s="346"/>
      <c r="BJ151" s="346"/>
      <c r="BK151" s="346"/>
      <c r="BL151" s="346"/>
      <c r="BM151" s="346">
        <v>2.0774205233397701E-2</v>
      </c>
      <c r="BN151" s="346">
        <v>2.6303569118468501E-2</v>
      </c>
      <c r="BO151" s="346"/>
      <c r="BP151" s="347"/>
      <c r="BQ151" s="346">
        <v>-2.5969457593158201E-2</v>
      </c>
    </row>
    <row r="152" spans="2:69" s="255" customFormat="1" ht="15" customHeight="1">
      <c r="B152" s="1257" t="s">
        <v>21</v>
      </c>
      <c r="C152" s="243" t="s">
        <v>532</v>
      </c>
      <c r="D152" s="344"/>
      <c r="E152" s="283">
        <v>0.105574573717388</v>
      </c>
      <c r="F152" s="341">
        <v>65546688721.349998</v>
      </c>
      <c r="G152" s="283"/>
      <c r="H152" s="283">
        <v>-1.07018915813136E-2</v>
      </c>
      <c r="I152" s="892"/>
      <c r="J152" s="892">
        <v>-1.2562709746187201E-2</v>
      </c>
      <c r="K152" s="892"/>
      <c r="L152" s="283"/>
      <c r="M152" s="283"/>
      <c r="N152" s="283">
        <v>3.6037326432183302E-4</v>
      </c>
      <c r="O152" s="283">
        <v>-2.2904228063178801E-2</v>
      </c>
      <c r="P152" s="283"/>
      <c r="Q152" s="283">
        <v>-5.9464489671320897E-2</v>
      </c>
      <c r="R152" s="283"/>
      <c r="S152" s="283"/>
      <c r="T152" s="283"/>
      <c r="U152" s="283"/>
      <c r="V152" s="283"/>
      <c r="W152" s="283">
        <v>2.3940776703017001E-3</v>
      </c>
      <c r="X152" s="283">
        <v>-7.9974640064198105E-2</v>
      </c>
      <c r="Y152" s="283"/>
      <c r="Z152" s="283"/>
      <c r="AA152" s="283"/>
      <c r="AB152" s="283"/>
      <c r="AC152" s="283"/>
      <c r="AD152" s="283"/>
      <c r="AE152" s="283"/>
      <c r="AF152" s="283">
        <v>7.8494792801396505E-3</v>
      </c>
      <c r="AG152" s="283">
        <v>1.5987993649153698E-2</v>
      </c>
      <c r="AH152" s="283"/>
      <c r="AI152" s="297"/>
      <c r="AJ152" s="283">
        <v>-5.61371671349047E-2</v>
      </c>
      <c r="AK152" s="340"/>
      <c r="AL152" s="331">
        <v>0.103036670504915</v>
      </c>
      <c r="AM152" s="470">
        <v>63895006091.489998</v>
      </c>
      <c r="AN152" s="346">
        <v>-1.09065101856656E-2</v>
      </c>
      <c r="AO152" s="346"/>
      <c r="AP152" s="346"/>
      <c r="AQ152" s="346">
        <v>-2.1146451375797799E-2</v>
      </c>
      <c r="AR152" s="346">
        <v>3.9096709129709502E-3</v>
      </c>
      <c r="AS152" s="346"/>
      <c r="AT152" s="346"/>
      <c r="AU152" s="346">
        <v>4.2771747059336899E-3</v>
      </c>
      <c r="AV152" s="346">
        <v>-2.7775786855529599E-2</v>
      </c>
      <c r="AW152" s="346"/>
      <c r="AX152" s="346">
        <v>-5.9847302830593203E-2</v>
      </c>
      <c r="AY152" s="346"/>
      <c r="AZ152" s="346"/>
      <c r="BA152" s="346"/>
      <c r="BB152" s="346"/>
      <c r="BC152" s="346"/>
      <c r="BD152" s="346">
        <v>2.4018276171733498E-3</v>
      </c>
      <c r="BE152" s="346">
        <v>-8.5221262068949505E-2</v>
      </c>
      <c r="BF152" s="346"/>
      <c r="BG152" s="346"/>
      <c r="BH152" s="346"/>
      <c r="BI152" s="346"/>
      <c r="BJ152" s="346"/>
      <c r="BK152" s="346"/>
      <c r="BL152" s="346"/>
      <c r="BM152" s="346">
        <v>7.9315473774952405E-3</v>
      </c>
      <c r="BN152" s="346">
        <v>1.6319682394378601E-2</v>
      </c>
      <c r="BO152" s="346"/>
      <c r="BP152" s="347"/>
      <c r="BQ152" s="346">
        <v>-6.0970032297075802E-2</v>
      </c>
    </row>
    <row r="153" spans="2:69" s="255" customFormat="1" ht="15" customHeight="1">
      <c r="B153" s="1257" t="s">
        <v>21</v>
      </c>
      <c r="C153" s="243" t="s">
        <v>533</v>
      </c>
      <c r="D153" s="344"/>
      <c r="E153" s="283">
        <v>5.7944702172306297E-3</v>
      </c>
      <c r="F153" s="341">
        <v>25766388335.669998</v>
      </c>
      <c r="G153" s="283"/>
      <c r="H153" s="283">
        <v>-8.7806964791721492E-3</v>
      </c>
      <c r="I153" s="892"/>
      <c r="J153" s="892">
        <v>-7.8566713131367604E-3</v>
      </c>
      <c r="K153" s="892"/>
      <c r="L153" s="283"/>
      <c r="M153" s="283"/>
      <c r="N153" s="283">
        <v>1.20756034934575E-4</v>
      </c>
      <c r="O153" s="283">
        <v>-1.6516611757374299E-2</v>
      </c>
      <c r="P153" s="283"/>
      <c r="Q153" s="283">
        <v>-1.42062318832346E-2</v>
      </c>
      <c r="R153" s="283"/>
      <c r="S153" s="283"/>
      <c r="T153" s="283"/>
      <c r="U153" s="283"/>
      <c r="V153" s="283"/>
      <c r="W153" s="283">
        <v>4.1646426306261598E-4</v>
      </c>
      <c r="X153" s="283">
        <v>-3.0306379377546201E-2</v>
      </c>
      <c r="Y153" s="283"/>
      <c r="Z153" s="283"/>
      <c r="AA153" s="283"/>
      <c r="AB153" s="283"/>
      <c r="AC153" s="283"/>
      <c r="AD153" s="283"/>
      <c r="AE153" s="283"/>
      <c r="AF153" s="283">
        <v>4.65710709769444E-4</v>
      </c>
      <c r="AG153" s="283">
        <v>2.3442944821404801E-3</v>
      </c>
      <c r="AH153" s="283"/>
      <c r="AI153" s="297"/>
      <c r="AJ153" s="283">
        <v>-2.7496374185636299E-2</v>
      </c>
      <c r="AK153" s="340"/>
      <c r="AL153" s="346">
        <v>5.7913957927936298E-3</v>
      </c>
      <c r="AM153" s="470">
        <v>25757811535.669998</v>
      </c>
      <c r="AN153" s="346">
        <v>-8.7829913277652008E-3</v>
      </c>
      <c r="AO153" s="346"/>
      <c r="AP153" s="346"/>
      <c r="AQ153" s="346">
        <v>-1.46828950715111E-2</v>
      </c>
      <c r="AR153" s="346">
        <v>5.2243009781187798E-3</v>
      </c>
      <c r="AS153" s="346"/>
      <c r="AT153" s="346"/>
      <c r="AU153" s="346">
        <v>5.3450972222286999E-3</v>
      </c>
      <c r="AV153" s="346">
        <v>-1.8120789177047399E-2</v>
      </c>
      <c r="AW153" s="346"/>
      <c r="AX153" s="346">
        <v>-1.4197983665404101E-2</v>
      </c>
      <c r="AY153" s="346"/>
      <c r="AZ153" s="346"/>
      <c r="BA153" s="346"/>
      <c r="BB153" s="346"/>
      <c r="BC153" s="346"/>
      <c r="BD153" s="346">
        <v>4.1634133455589203E-4</v>
      </c>
      <c r="BE153" s="346">
        <v>-3.19024315078957E-2</v>
      </c>
      <c r="BF153" s="346"/>
      <c r="BG153" s="346"/>
      <c r="BH153" s="346"/>
      <c r="BI153" s="346"/>
      <c r="BJ153" s="346"/>
      <c r="BK153" s="346"/>
      <c r="BL153" s="346"/>
      <c r="BM153" s="346">
        <v>4.6586578146915001E-4</v>
      </c>
      <c r="BN153" s="346">
        <v>2.3450750820329302E-3</v>
      </c>
      <c r="BO153" s="346"/>
      <c r="BP153" s="347"/>
      <c r="BQ153" s="346">
        <v>-2.9091490644393599E-2</v>
      </c>
    </row>
    <row r="154" spans="2:69" s="255" customFormat="1" ht="15" customHeight="1">
      <c r="B154" s="1253" t="s">
        <v>21</v>
      </c>
      <c r="C154" s="338" t="s">
        <v>527</v>
      </c>
      <c r="D154" s="339"/>
      <c r="E154" s="343">
        <v>1</v>
      </c>
      <c r="F154" s="342">
        <v>204064050332.47</v>
      </c>
      <c r="G154" s="343"/>
      <c r="H154" s="343">
        <v>-5.3080984925821901E-3</v>
      </c>
      <c r="I154" s="708"/>
      <c r="J154" s="708">
        <v>-8.8334446489871394E-3</v>
      </c>
      <c r="K154" s="708"/>
      <c r="L154" s="343"/>
      <c r="M154" s="343"/>
      <c r="N154" s="343">
        <v>5.8367043747758196E-3</v>
      </c>
      <c r="O154" s="343">
        <v>-8.3048387667934397E-3</v>
      </c>
      <c r="P154" s="343"/>
      <c r="Q154" s="343">
        <v>-5.4772422542431198E-2</v>
      </c>
      <c r="R154" s="343"/>
      <c r="S154" s="343"/>
      <c r="T154" s="343"/>
      <c r="U154" s="343"/>
      <c r="V154" s="343"/>
      <c r="W154" s="343">
        <v>3.8676443648654598E-3</v>
      </c>
      <c r="X154" s="343">
        <v>-5.9209616944359202E-2</v>
      </c>
      <c r="Y154" s="343"/>
      <c r="Z154" s="343"/>
      <c r="AA154" s="343"/>
      <c r="AB154" s="343"/>
      <c r="AC154" s="343"/>
      <c r="AD154" s="343"/>
      <c r="AE154" s="343"/>
      <c r="AF154" s="343">
        <v>2.31229279302862E-2</v>
      </c>
      <c r="AG154" s="343">
        <v>2.1966074846093399E-2</v>
      </c>
      <c r="AH154" s="285"/>
      <c r="AI154" s="285"/>
      <c r="AJ154" s="343">
        <v>-1.4120614167979601E-2</v>
      </c>
      <c r="AK154" s="340"/>
      <c r="AL154" s="345">
        <v>1</v>
      </c>
      <c r="AM154" s="469">
        <v>202892772198.56</v>
      </c>
      <c r="AN154" s="345">
        <v>-5.3387415738000701E-3</v>
      </c>
      <c r="AO154" s="345"/>
      <c r="AP154" s="345"/>
      <c r="AQ154" s="345">
        <v>-1.4978121567267799E-2</v>
      </c>
      <c r="AR154" s="345">
        <v>2.6530373820966499E-3</v>
      </c>
      <c r="AS154" s="345"/>
      <c r="AT154" s="345"/>
      <c r="AU154" s="345">
        <v>8.5234364229475196E-3</v>
      </c>
      <c r="AV154" s="345">
        <v>-1.17934267181202E-2</v>
      </c>
      <c r="AW154" s="345"/>
      <c r="AX154" s="345">
        <v>-5.50886178418993E-2</v>
      </c>
      <c r="AY154" s="345"/>
      <c r="AZ154" s="345"/>
      <c r="BA154" s="345"/>
      <c r="BB154" s="345"/>
      <c r="BC154" s="345"/>
      <c r="BD154" s="345">
        <v>3.8899718594588798E-3</v>
      </c>
      <c r="BE154" s="345">
        <v>-6.2992072700560703E-2</v>
      </c>
      <c r="BF154" s="345"/>
      <c r="BG154" s="345"/>
      <c r="BH154" s="345"/>
      <c r="BI154" s="345"/>
      <c r="BJ154" s="345"/>
      <c r="BK154" s="345"/>
      <c r="BL154" s="345"/>
      <c r="BM154" s="345">
        <v>2.32564141042058E-2</v>
      </c>
      <c r="BN154" s="345">
        <v>2.2092882631685101E-2</v>
      </c>
      <c r="BO154" s="348"/>
      <c r="BP154" s="348"/>
      <c r="BQ154" s="345">
        <v>-1.7642775964669899E-2</v>
      </c>
    </row>
    <row r="155" spans="2:69" s="255" customFormat="1" ht="15" customHeight="1">
      <c r="B155" s="1251" t="s">
        <v>717</v>
      </c>
      <c r="C155" s="262" t="s">
        <v>528</v>
      </c>
      <c r="D155" s="339"/>
      <c r="E155" s="653"/>
      <c r="F155" s="666"/>
      <c r="G155" s="653"/>
      <c r="H155" s="653"/>
      <c r="I155" s="707"/>
      <c r="J155" s="707"/>
      <c r="K155" s="707"/>
      <c r="L155" s="653"/>
      <c r="M155" s="653"/>
      <c r="N155" s="653"/>
      <c r="O155" s="653"/>
      <c r="P155" s="653"/>
      <c r="Q155" s="653"/>
      <c r="R155" s="653"/>
      <c r="S155" s="653"/>
      <c r="T155" s="653"/>
      <c r="U155" s="653"/>
      <c r="V155" s="653"/>
      <c r="W155" s="653"/>
      <c r="X155" s="653"/>
      <c r="Y155" s="653"/>
      <c r="Z155" s="653"/>
      <c r="AA155" s="653"/>
      <c r="AB155" s="653"/>
      <c r="AC155" s="653"/>
      <c r="AD155" s="653"/>
      <c r="AE155" s="653"/>
      <c r="AF155" s="653"/>
      <c r="AG155" s="653"/>
      <c r="AH155" s="653"/>
      <c r="AI155" s="667"/>
      <c r="AJ155" s="653"/>
      <c r="AK155" s="340"/>
      <c r="AL155" s="653"/>
      <c r="AM155" s="666"/>
      <c r="AN155" s="653"/>
      <c r="AO155" s="653"/>
      <c r="AP155" s="653"/>
      <c r="AQ155" s="653"/>
      <c r="AR155" s="653"/>
      <c r="AS155" s="653"/>
      <c r="AT155" s="653"/>
      <c r="AU155" s="653"/>
      <c r="AV155" s="653"/>
      <c r="AW155" s="653"/>
      <c r="AX155" s="653"/>
      <c r="AY155" s="653"/>
      <c r="AZ155" s="653"/>
      <c r="BA155" s="653"/>
      <c r="BB155" s="653"/>
      <c r="BC155" s="653"/>
      <c r="BD155" s="653"/>
      <c r="BE155" s="653"/>
      <c r="BF155" s="653"/>
      <c r="BG155" s="653"/>
      <c r="BH155" s="653"/>
      <c r="BI155" s="653"/>
      <c r="BJ155" s="653"/>
      <c r="BK155" s="653"/>
      <c r="BL155" s="653"/>
      <c r="BM155" s="653"/>
      <c r="BN155" s="653"/>
      <c r="BO155" s="653"/>
      <c r="BP155" s="667"/>
      <c r="BQ155" s="653"/>
    </row>
    <row r="156" spans="2:69" s="255" customFormat="1" ht="15" customHeight="1">
      <c r="B156" s="1252"/>
      <c r="C156" s="262" t="s">
        <v>529</v>
      </c>
      <c r="D156" s="339"/>
      <c r="E156" s="653"/>
      <c r="F156" s="666"/>
      <c r="G156" s="653"/>
      <c r="H156" s="653"/>
      <c r="I156" s="707"/>
      <c r="J156" s="707"/>
      <c r="K156" s="707"/>
      <c r="L156" s="653"/>
      <c r="M156" s="653"/>
      <c r="N156" s="653"/>
      <c r="O156" s="653"/>
      <c r="P156" s="653"/>
      <c r="Q156" s="653"/>
      <c r="R156" s="653"/>
      <c r="S156" s="653"/>
      <c r="T156" s="653"/>
      <c r="U156" s="653"/>
      <c r="V156" s="653"/>
      <c r="W156" s="653"/>
      <c r="X156" s="653"/>
      <c r="Y156" s="653"/>
      <c r="Z156" s="653"/>
      <c r="AA156" s="653"/>
      <c r="AB156" s="653"/>
      <c r="AC156" s="653"/>
      <c r="AD156" s="653"/>
      <c r="AE156" s="653"/>
      <c r="AF156" s="653"/>
      <c r="AG156" s="653"/>
      <c r="AH156" s="653"/>
      <c r="AI156" s="667"/>
      <c r="AJ156" s="653"/>
      <c r="AK156" s="340"/>
      <c r="AL156" s="653"/>
      <c r="AM156" s="666"/>
      <c r="AN156" s="653"/>
      <c r="AO156" s="653"/>
      <c r="AP156" s="653"/>
      <c r="AQ156" s="653"/>
      <c r="AR156" s="653"/>
      <c r="AS156" s="653"/>
      <c r="AT156" s="653"/>
      <c r="AU156" s="653"/>
      <c r="AV156" s="653"/>
      <c r="AW156" s="653"/>
      <c r="AX156" s="653"/>
      <c r="AY156" s="653"/>
      <c r="AZ156" s="653"/>
      <c r="BA156" s="653"/>
      <c r="BB156" s="653"/>
      <c r="BC156" s="653"/>
      <c r="BD156" s="653"/>
      <c r="BE156" s="653"/>
      <c r="BF156" s="653"/>
      <c r="BG156" s="653"/>
      <c r="BH156" s="653"/>
      <c r="BI156" s="653"/>
      <c r="BJ156" s="653"/>
      <c r="BK156" s="653"/>
      <c r="BL156" s="653"/>
      <c r="BM156" s="653"/>
      <c r="BN156" s="653"/>
      <c r="BO156" s="653"/>
      <c r="BP156" s="667"/>
      <c r="BQ156" s="653"/>
    </row>
    <row r="157" spans="2:69" s="255" customFormat="1" ht="15" customHeight="1">
      <c r="B157" s="1252"/>
      <c r="C157" s="262" t="s">
        <v>530</v>
      </c>
      <c r="D157" s="339"/>
      <c r="E157" s="653"/>
      <c r="F157" s="666"/>
      <c r="G157" s="653"/>
      <c r="H157" s="653"/>
      <c r="I157" s="707"/>
      <c r="J157" s="707"/>
      <c r="K157" s="707"/>
      <c r="L157" s="653"/>
      <c r="M157" s="653"/>
      <c r="N157" s="653"/>
      <c r="O157" s="653"/>
      <c r="P157" s="653"/>
      <c r="Q157" s="653"/>
      <c r="R157" s="653"/>
      <c r="S157" s="653"/>
      <c r="T157" s="653"/>
      <c r="U157" s="653"/>
      <c r="V157" s="653"/>
      <c r="W157" s="653"/>
      <c r="X157" s="653"/>
      <c r="Y157" s="653"/>
      <c r="Z157" s="653"/>
      <c r="AA157" s="653"/>
      <c r="AB157" s="653"/>
      <c r="AC157" s="653"/>
      <c r="AD157" s="653"/>
      <c r="AE157" s="653"/>
      <c r="AF157" s="653"/>
      <c r="AG157" s="653"/>
      <c r="AH157" s="653"/>
      <c r="AI157" s="667"/>
      <c r="AJ157" s="653"/>
      <c r="AK157" s="340"/>
      <c r="AL157" s="653"/>
      <c r="AM157" s="666"/>
      <c r="AN157" s="653"/>
      <c r="AO157" s="653"/>
      <c r="AP157" s="653"/>
      <c r="AQ157" s="653"/>
      <c r="AR157" s="653"/>
      <c r="AS157" s="653"/>
      <c r="AT157" s="653"/>
      <c r="AU157" s="653"/>
      <c r="AV157" s="653"/>
      <c r="AW157" s="653"/>
      <c r="AX157" s="653"/>
      <c r="AY157" s="653"/>
      <c r="AZ157" s="653"/>
      <c r="BA157" s="653"/>
      <c r="BB157" s="653"/>
      <c r="BC157" s="653"/>
      <c r="BD157" s="653"/>
      <c r="BE157" s="653"/>
      <c r="BF157" s="653"/>
      <c r="BG157" s="653"/>
      <c r="BH157" s="653"/>
      <c r="BI157" s="653"/>
      <c r="BJ157" s="653"/>
      <c r="BK157" s="653"/>
      <c r="BL157" s="653"/>
      <c r="BM157" s="653"/>
      <c r="BN157" s="653"/>
      <c r="BO157" s="653"/>
      <c r="BP157" s="667"/>
      <c r="BQ157" s="653"/>
    </row>
    <row r="158" spans="2:69" s="255" customFormat="1" ht="15" customHeight="1">
      <c r="B158" s="1252"/>
      <c r="C158" s="262" t="s">
        <v>531</v>
      </c>
      <c r="D158" s="339"/>
      <c r="E158" s="653"/>
      <c r="F158" s="666"/>
      <c r="G158" s="653"/>
      <c r="H158" s="653"/>
      <c r="I158" s="707"/>
      <c r="J158" s="707"/>
      <c r="K158" s="707"/>
      <c r="L158" s="653"/>
      <c r="M158" s="653"/>
      <c r="N158" s="653"/>
      <c r="O158" s="653"/>
      <c r="P158" s="653"/>
      <c r="Q158" s="653"/>
      <c r="R158" s="653"/>
      <c r="S158" s="653"/>
      <c r="T158" s="653"/>
      <c r="U158" s="653"/>
      <c r="V158" s="653"/>
      <c r="W158" s="653"/>
      <c r="X158" s="653"/>
      <c r="Y158" s="653"/>
      <c r="Z158" s="653"/>
      <c r="AA158" s="653"/>
      <c r="AB158" s="653"/>
      <c r="AC158" s="653"/>
      <c r="AD158" s="653"/>
      <c r="AE158" s="653"/>
      <c r="AF158" s="653"/>
      <c r="AG158" s="653"/>
      <c r="AH158" s="653"/>
      <c r="AI158" s="667"/>
      <c r="AJ158" s="653"/>
      <c r="AK158" s="340"/>
      <c r="AL158" s="653"/>
      <c r="AM158" s="666"/>
      <c r="AN158" s="653"/>
      <c r="AO158" s="653"/>
      <c r="AP158" s="653"/>
      <c r="AQ158" s="653"/>
      <c r="AR158" s="653"/>
      <c r="AS158" s="653"/>
      <c r="AT158" s="653"/>
      <c r="AU158" s="653"/>
      <c r="AV158" s="653"/>
      <c r="AW158" s="653"/>
      <c r="AX158" s="653"/>
      <c r="AY158" s="653"/>
      <c r="AZ158" s="653"/>
      <c r="BA158" s="653"/>
      <c r="BB158" s="653"/>
      <c r="BC158" s="653"/>
      <c r="BD158" s="653"/>
      <c r="BE158" s="653"/>
      <c r="BF158" s="653"/>
      <c r="BG158" s="653"/>
      <c r="BH158" s="653"/>
      <c r="BI158" s="653"/>
      <c r="BJ158" s="653"/>
      <c r="BK158" s="653"/>
      <c r="BL158" s="653"/>
      <c r="BM158" s="653"/>
      <c r="BN158" s="653"/>
      <c r="BO158" s="653"/>
      <c r="BP158" s="667"/>
      <c r="BQ158" s="653"/>
    </row>
    <row r="159" spans="2:69" s="255" customFormat="1" ht="15" customHeight="1">
      <c r="B159" s="1252"/>
      <c r="C159" s="262" t="s">
        <v>532</v>
      </c>
      <c r="D159" s="339"/>
      <c r="E159" s="653"/>
      <c r="F159" s="666"/>
      <c r="G159" s="653"/>
      <c r="H159" s="653"/>
      <c r="I159" s="707"/>
      <c r="J159" s="707"/>
      <c r="K159" s="707"/>
      <c r="L159" s="653"/>
      <c r="M159" s="653"/>
      <c r="N159" s="653"/>
      <c r="O159" s="653"/>
      <c r="P159" s="653"/>
      <c r="Q159" s="653"/>
      <c r="R159" s="653"/>
      <c r="S159" s="653"/>
      <c r="T159" s="653"/>
      <c r="U159" s="653"/>
      <c r="V159" s="653"/>
      <c r="W159" s="653"/>
      <c r="X159" s="653"/>
      <c r="Y159" s="653"/>
      <c r="Z159" s="653"/>
      <c r="AA159" s="653"/>
      <c r="AB159" s="653"/>
      <c r="AC159" s="653"/>
      <c r="AD159" s="653"/>
      <c r="AE159" s="653"/>
      <c r="AF159" s="653"/>
      <c r="AG159" s="653"/>
      <c r="AH159" s="653"/>
      <c r="AI159" s="667"/>
      <c r="AJ159" s="653"/>
      <c r="AK159" s="340"/>
      <c r="AL159" s="653"/>
      <c r="AM159" s="666"/>
      <c r="AN159" s="653"/>
      <c r="AO159" s="653"/>
      <c r="AP159" s="653"/>
      <c r="AQ159" s="653"/>
      <c r="AR159" s="653"/>
      <c r="AS159" s="653"/>
      <c r="AT159" s="653"/>
      <c r="AU159" s="653"/>
      <c r="AV159" s="653"/>
      <c r="AW159" s="653"/>
      <c r="AX159" s="653"/>
      <c r="AY159" s="653"/>
      <c r="AZ159" s="653"/>
      <c r="BA159" s="653"/>
      <c r="BB159" s="653"/>
      <c r="BC159" s="653"/>
      <c r="BD159" s="653"/>
      <c r="BE159" s="653"/>
      <c r="BF159" s="653"/>
      <c r="BG159" s="653"/>
      <c r="BH159" s="653"/>
      <c r="BI159" s="653"/>
      <c r="BJ159" s="653"/>
      <c r="BK159" s="653"/>
      <c r="BL159" s="653"/>
      <c r="BM159" s="653"/>
      <c r="BN159" s="653"/>
      <c r="BO159" s="653"/>
      <c r="BP159" s="667"/>
      <c r="BQ159" s="653"/>
    </row>
    <row r="160" spans="2:69" s="255" customFormat="1" ht="15" customHeight="1">
      <c r="B160" s="1252"/>
      <c r="C160" s="262" t="s">
        <v>533</v>
      </c>
      <c r="D160" s="339"/>
      <c r="E160" s="653"/>
      <c r="F160" s="666"/>
      <c r="G160" s="653"/>
      <c r="H160" s="653"/>
      <c r="I160" s="707"/>
      <c r="J160" s="707"/>
      <c r="K160" s="707"/>
      <c r="L160" s="653"/>
      <c r="M160" s="653"/>
      <c r="N160" s="653"/>
      <c r="O160" s="653"/>
      <c r="P160" s="653"/>
      <c r="Q160" s="653"/>
      <c r="R160" s="653"/>
      <c r="S160" s="653"/>
      <c r="T160" s="653"/>
      <c r="U160" s="653"/>
      <c r="V160" s="653"/>
      <c r="W160" s="653"/>
      <c r="X160" s="653"/>
      <c r="Y160" s="653"/>
      <c r="Z160" s="653"/>
      <c r="AA160" s="653"/>
      <c r="AB160" s="653"/>
      <c r="AC160" s="653"/>
      <c r="AD160" s="653"/>
      <c r="AE160" s="653"/>
      <c r="AF160" s="653"/>
      <c r="AG160" s="653"/>
      <c r="AH160" s="653"/>
      <c r="AI160" s="667"/>
      <c r="AJ160" s="653"/>
      <c r="AK160" s="340"/>
      <c r="AL160" s="653"/>
      <c r="AM160" s="666"/>
      <c r="AN160" s="653"/>
      <c r="AO160" s="653"/>
      <c r="AP160" s="653"/>
      <c r="AQ160" s="653"/>
      <c r="AR160" s="653"/>
      <c r="AS160" s="653"/>
      <c r="AT160" s="653"/>
      <c r="AU160" s="653"/>
      <c r="AV160" s="653"/>
      <c r="AW160" s="653"/>
      <c r="AX160" s="653"/>
      <c r="AY160" s="653"/>
      <c r="AZ160" s="653"/>
      <c r="BA160" s="653"/>
      <c r="BB160" s="653"/>
      <c r="BC160" s="653"/>
      <c r="BD160" s="653"/>
      <c r="BE160" s="653"/>
      <c r="BF160" s="653"/>
      <c r="BG160" s="653"/>
      <c r="BH160" s="653"/>
      <c r="BI160" s="653"/>
      <c r="BJ160" s="653"/>
      <c r="BK160" s="653"/>
      <c r="BL160" s="653"/>
      <c r="BM160" s="653"/>
      <c r="BN160" s="653"/>
      <c r="BO160" s="653"/>
      <c r="BP160" s="667"/>
      <c r="BQ160" s="653"/>
    </row>
    <row r="161" spans="2:69" s="255" customFormat="1" ht="15" customHeight="1">
      <c r="B161" s="1253"/>
      <c r="C161" s="338" t="s">
        <v>527</v>
      </c>
      <c r="D161" s="339"/>
      <c r="E161" s="669"/>
      <c r="F161" s="668"/>
      <c r="G161" s="669"/>
      <c r="H161" s="669"/>
      <c r="I161" s="891"/>
      <c r="J161" s="891"/>
      <c r="K161" s="891"/>
      <c r="L161" s="669"/>
      <c r="M161" s="669"/>
      <c r="N161" s="669"/>
      <c r="O161" s="669"/>
      <c r="P161" s="669"/>
      <c r="Q161" s="669"/>
      <c r="R161" s="669"/>
      <c r="S161" s="669"/>
      <c r="T161" s="669"/>
      <c r="U161" s="669"/>
      <c r="V161" s="669"/>
      <c r="W161" s="669"/>
      <c r="X161" s="669"/>
      <c r="Y161" s="669"/>
      <c r="Z161" s="669"/>
      <c r="AA161" s="669"/>
      <c r="AB161" s="669"/>
      <c r="AC161" s="669"/>
      <c r="AD161" s="669"/>
      <c r="AE161" s="669"/>
      <c r="AF161" s="669"/>
      <c r="AG161" s="669"/>
      <c r="AH161" s="670"/>
      <c r="AI161" s="670"/>
      <c r="AJ161" s="669"/>
      <c r="AK161" s="340"/>
      <c r="AL161" s="669"/>
      <c r="AM161" s="668"/>
      <c r="AN161" s="669"/>
      <c r="AO161" s="669"/>
      <c r="AP161" s="669"/>
      <c r="AQ161" s="669"/>
      <c r="AR161" s="669"/>
      <c r="AS161" s="669"/>
      <c r="AT161" s="669"/>
      <c r="AU161" s="669"/>
      <c r="AV161" s="669"/>
      <c r="AW161" s="669"/>
      <c r="AX161" s="669"/>
      <c r="AY161" s="669"/>
      <c r="AZ161" s="669"/>
      <c r="BA161" s="669"/>
      <c r="BB161" s="669"/>
      <c r="BC161" s="669"/>
      <c r="BD161" s="669"/>
      <c r="BE161" s="669"/>
      <c r="BF161" s="669"/>
      <c r="BG161" s="669"/>
      <c r="BH161" s="669"/>
      <c r="BI161" s="669"/>
      <c r="BJ161" s="669"/>
      <c r="BK161" s="669"/>
      <c r="BL161" s="669"/>
      <c r="BM161" s="669"/>
      <c r="BN161" s="669"/>
      <c r="BO161" s="670"/>
      <c r="BP161" s="670"/>
      <c r="BQ161" s="669"/>
    </row>
    <row r="162" spans="2:69" s="255" customFormat="1" ht="15" customHeight="1">
      <c r="B162" s="1251" t="s">
        <v>22</v>
      </c>
      <c r="C162" s="565" t="s">
        <v>528</v>
      </c>
      <c r="D162" s="339"/>
      <c r="E162" s="283">
        <v>0.10302936328359701</v>
      </c>
      <c r="F162" s="341">
        <v>2207950464</v>
      </c>
      <c r="G162" s="283"/>
      <c r="H162" s="283">
        <v>0</v>
      </c>
      <c r="I162" s="892"/>
      <c r="J162" s="892">
        <v>-8.7855231882593495E-5</v>
      </c>
      <c r="K162" s="892"/>
      <c r="L162" s="283"/>
      <c r="M162" s="283"/>
      <c r="N162" s="283">
        <v>0.12972851912677699</v>
      </c>
      <c r="O162" s="283">
        <v>0.12964065845999001</v>
      </c>
      <c r="P162" s="283"/>
      <c r="Q162" s="283">
        <v>-2.7847994328916201E-2</v>
      </c>
      <c r="R162" s="283"/>
      <c r="S162" s="283"/>
      <c r="T162" s="283"/>
      <c r="U162" s="283"/>
      <c r="V162" s="283"/>
      <c r="W162" s="283">
        <v>7.3247241112017998E-3</v>
      </c>
      <c r="X162" s="283">
        <v>0.109117388242275</v>
      </c>
      <c r="Y162" s="283"/>
      <c r="Z162" s="283"/>
      <c r="AA162" s="283"/>
      <c r="AB162" s="283"/>
      <c r="AC162" s="283"/>
      <c r="AD162" s="283"/>
      <c r="AE162" s="283"/>
      <c r="AF162" s="283">
        <v>0.22855914941396099</v>
      </c>
      <c r="AG162" s="283">
        <v>7.19697287556538E-2</v>
      </c>
      <c r="AH162" s="283"/>
      <c r="AI162" s="297"/>
      <c r="AJ162" s="283">
        <v>0.40964624467227201</v>
      </c>
      <c r="AK162" s="340"/>
      <c r="AL162" s="331">
        <v>0.104857121529363</v>
      </c>
      <c r="AM162" s="470">
        <v>2230434240</v>
      </c>
      <c r="AN162" s="346">
        <v>0</v>
      </c>
      <c r="AO162" s="346"/>
      <c r="AP162" s="346"/>
      <c r="AQ162" s="346">
        <v>-1.2176283663938E-4</v>
      </c>
      <c r="AR162" s="346">
        <v>0.17967670546521</v>
      </c>
      <c r="AS162" s="346"/>
      <c r="AT162" s="346"/>
      <c r="AU162" s="346">
        <v>0.309137049474276</v>
      </c>
      <c r="AV162" s="346">
        <v>0.309015286637637</v>
      </c>
      <c r="AW162" s="346"/>
      <c r="AX162" s="346">
        <v>-4.7093799994748997E-2</v>
      </c>
      <c r="AY162" s="346"/>
      <c r="AZ162" s="346"/>
      <c r="BA162" s="346"/>
      <c r="BB162" s="346"/>
      <c r="BC162" s="346"/>
      <c r="BD162" s="346">
        <v>7.7952318379043498E-3</v>
      </c>
      <c r="BE162" s="346">
        <v>0.26971671848079198</v>
      </c>
      <c r="BF162" s="346"/>
      <c r="BG162" s="346"/>
      <c r="BH162" s="346"/>
      <c r="BI162" s="346"/>
      <c r="BJ162" s="346"/>
      <c r="BK162" s="346"/>
      <c r="BL162" s="346"/>
      <c r="BM162" s="346">
        <v>0.234242413710435</v>
      </c>
      <c r="BN162" s="346">
        <v>7.1609148180938997E-2</v>
      </c>
      <c r="BO162" s="346"/>
      <c r="BP162" s="347"/>
      <c r="BQ162" s="346">
        <v>0.57556825347157503</v>
      </c>
    </row>
    <row r="163" spans="2:69" s="255" customFormat="1" ht="15" customHeight="1">
      <c r="B163" s="1257" t="s">
        <v>22</v>
      </c>
      <c r="C163" s="565" t="s">
        <v>529</v>
      </c>
      <c r="D163" s="339"/>
      <c r="E163" s="283">
        <v>0.14899831982544801</v>
      </c>
      <c r="F163" s="341">
        <v>8432323332</v>
      </c>
      <c r="G163" s="283"/>
      <c r="H163" s="283">
        <v>0</v>
      </c>
      <c r="I163" s="892"/>
      <c r="J163" s="892">
        <v>-3.7094403011442799E-4</v>
      </c>
      <c r="K163" s="892"/>
      <c r="L163" s="283"/>
      <c r="M163" s="283"/>
      <c r="N163" s="283">
        <v>4.3355192822437702E-2</v>
      </c>
      <c r="O163" s="283">
        <v>4.29842487923233E-2</v>
      </c>
      <c r="P163" s="283"/>
      <c r="Q163" s="283">
        <v>-3.2957703951573297E-2</v>
      </c>
      <c r="R163" s="283"/>
      <c r="S163" s="283"/>
      <c r="T163" s="283"/>
      <c r="U163" s="283"/>
      <c r="V163" s="283"/>
      <c r="W163" s="283">
        <v>2.5096827015266502E-3</v>
      </c>
      <c r="X163" s="283">
        <v>1.25362261191813E-2</v>
      </c>
      <c r="Y163" s="283"/>
      <c r="Z163" s="283"/>
      <c r="AA163" s="283"/>
      <c r="AB163" s="283"/>
      <c r="AC163" s="283"/>
      <c r="AD163" s="283"/>
      <c r="AE163" s="283"/>
      <c r="AF163" s="283">
        <v>8.8009415528896906E-2</v>
      </c>
      <c r="AG163" s="283">
        <v>2.9916112329645202E-2</v>
      </c>
      <c r="AH163" s="283"/>
      <c r="AI163" s="297"/>
      <c r="AJ163" s="283">
        <v>0.13046174401605601</v>
      </c>
      <c r="AK163" s="340"/>
      <c r="AL163" s="331">
        <v>0.15014556209976501</v>
      </c>
      <c r="AM163" s="470">
        <v>8504783712</v>
      </c>
      <c r="AN163" s="346">
        <v>0</v>
      </c>
      <c r="AO163" s="346"/>
      <c r="AP163" s="346"/>
      <c r="AQ163" s="346">
        <v>-5.1489563383266899E-4</v>
      </c>
      <c r="AR163" s="346">
        <v>2.42862162042481E-2</v>
      </c>
      <c r="AS163" s="346"/>
      <c r="AT163" s="346"/>
      <c r="AU163" s="346">
        <v>6.7362853118962396E-2</v>
      </c>
      <c r="AV163" s="346">
        <v>6.6847956074159096E-2</v>
      </c>
      <c r="AW163" s="346"/>
      <c r="AX163" s="346">
        <v>-3.6203378525142202E-2</v>
      </c>
      <c r="AY163" s="346"/>
      <c r="AZ163" s="346"/>
      <c r="BA163" s="346"/>
      <c r="BB163" s="346"/>
      <c r="BC163" s="346"/>
      <c r="BD163" s="346">
        <v>2.5398035660239501E-3</v>
      </c>
      <c r="BE163" s="346">
        <v>3.3184382526011399E-2</v>
      </c>
      <c r="BF163" s="346"/>
      <c r="BG163" s="346"/>
      <c r="BH163" s="346"/>
      <c r="BI163" s="346"/>
      <c r="BJ163" s="346"/>
      <c r="BK163" s="346"/>
      <c r="BL163" s="346"/>
      <c r="BM163" s="346">
        <v>8.8065124918252594E-2</v>
      </c>
      <c r="BN163" s="346">
        <v>2.9791257788543701E-2</v>
      </c>
      <c r="BO163" s="346"/>
      <c r="BP163" s="347"/>
      <c r="BQ163" s="346">
        <v>0.151040755356013</v>
      </c>
    </row>
    <row r="164" spans="2:69" s="255" customFormat="1" ht="15" customHeight="1">
      <c r="B164" s="1257" t="s">
        <v>22</v>
      </c>
      <c r="C164" s="565" t="s">
        <v>530</v>
      </c>
      <c r="D164" s="339"/>
      <c r="E164" s="283">
        <v>0.14692263732337099</v>
      </c>
      <c r="F164" s="341">
        <v>14296847832</v>
      </c>
      <c r="G164" s="283"/>
      <c r="H164" s="283">
        <v>-1.64285164646075E-4</v>
      </c>
      <c r="I164" s="892"/>
      <c r="J164" s="892">
        <v>-8.6348124740955805E-4</v>
      </c>
      <c r="K164" s="892"/>
      <c r="L164" s="283"/>
      <c r="M164" s="283"/>
      <c r="N164" s="283">
        <v>2.1317946975544198E-2</v>
      </c>
      <c r="O164" s="283">
        <v>2.0290178884796901E-2</v>
      </c>
      <c r="P164" s="283"/>
      <c r="Q164" s="283">
        <v>-4.5668326310266301E-2</v>
      </c>
      <c r="R164" s="283"/>
      <c r="S164" s="283"/>
      <c r="T164" s="283"/>
      <c r="U164" s="283"/>
      <c r="V164" s="283"/>
      <c r="W164" s="283">
        <v>2.0484823189100901E-3</v>
      </c>
      <c r="X164" s="283">
        <v>-2.3329664267213501E-2</v>
      </c>
      <c r="Y164" s="283"/>
      <c r="Z164" s="283"/>
      <c r="AA164" s="283"/>
      <c r="AB164" s="283"/>
      <c r="AC164" s="283"/>
      <c r="AD164" s="283"/>
      <c r="AE164" s="283"/>
      <c r="AF164" s="283">
        <v>4.9879209485874598E-2</v>
      </c>
      <c r="AG164" s="283">
        <v>1.65148171663075E-2</v>
      </c>
      <c r="AH164" s="283"/>
      <c r="AI164" s="297"/>
      <c r="AJ164" s="283">
        <v>4.3064384207960799E-2</v>
      </c>
      <c r="AK164" s="340"/>
      <c r="AL164" s="331">
        <v>0.14620357645895601</v>
      </c>
      <c r="AM164" s="470">
        <v>14205362124</v>
      </c>
      <c r="AN164" s="346">
        <v>-1.65343197835961E-4</v>
      </c>
      <c r="AO164" s="346"/>
      <c r="AP164" s="346"/>
      <c r="AQ164" s="346">
        <v>-1.2166591635703701E-3</v>
      </c>
      <c r="AR164" s="346">
        <v>8.2197997474999108E-3</v>
      </c>
      <c r="AS164" s="346"/>
      <c r="AT164" s="346"/>
      <c r="AU164" s="346">
        <v>2.9465195209127101E-2</v>
      </c>
      <c r="AV164" s="346">
        <v>2.8083192002969399E-2</v>
      </c>
      <c r="AW164" s="346"/>
      <c r="AX164" s="346">
        <v>-4.6010457902776698E-2</v>
      </c>
      <c r="AY164" s="346"/>
      <c r="AZ164" s="346"/>
      <c r="BA164" s="346"/>
      <c r="BB164" s="346"/>
      <c r="BC164" s="346"/>
      <c r="BD164" s="346">
        <v>2.0334172228667099E-3</v>
      </c>
      <c r="BE164" s="346">
        <v>-1.58938486769407E-2</v>
      </c>
      <c r="BF164" s="346"/>
      <c r="BG164" s="346"/>
      <c r="BH164" s="346"/>
      <c r="BI164" s="346"/>
      <c r="BJ164" s="346"/>
      <c r="BK164" s="346"/>
      <c r="BL164" s="346"/>
      <c r="BM164" s="346">
        <v>4.9475335993905599E-2</v>
      </c>
      <c r="BN164" s="346">
        <v>1.6605784065262301E-2</v>
      </c>
      <c r="BO164" s="346"/>
      <c r="BP164" s="347"/>
      <c r="BQ164" s="346">
        <v>5.0187292501012899E-2</v>
      </c>
    </row>
    <row r="165" spans="2:69" s="255" customFormat="1" ht="15" customHeight="1">
      <c r="B165" s="1257" t="s">
        <v>22</v>
      </c>
      <c r="C165" s="565" t="s">
        <v>531</v>
      </c>
      <c r="D165" s="339"/>
      <c r="E165" s="283">
        <v>0.364826469663243</v>
      </c>
      <c r="F165" s="341">
        <v>70704179760</v>
      </c>
      <c r="G165" s="283"/>
      <c r="H165" s="283">
        <v>-2.4251941056673999E-4</v>
      </c>
      <c r="I165" s="892"/>
      <c r="J165" s="892">
        <v>-2.4581424265150099E-3</v>
      </c>
      <c r="K165" s="892"/>
      <c r="L165" s="283"/>
      <c r="M165" s="283"/>
      <c r="N165" s="283">
        <v>8.7059746409538109E-3</v>
      </c>
      <c r="O165" s="283">
        <v>6.0053124644297001E-3</v>
      </c>
      <c r="P165" s="283"/>
      <c r="Q165" s="283">
        <v>-6.3145233890766497E-2</v>
      </c>
      <c r="R165" s="283"/>
      <c r="S165" s="283"/>
      <c r="T165" s="283"/>
      <c r="U165" s="283"/>
      <c r="V165" s="283"/>
      <c r="W165" s="283">
        <v>1.0939446050084499E-3</v>
      </c>
      <c r="X165" s="283">
        <v>-5.6045976481886001E-2</v>
      </c>
      <c r="Y165" s="283"/>
      <c r="Z165" s="283"/>
      <c r="AA165" s="283"/>
      <c r="AB165" s="283"/>
      <c r="AC165" s="283"/>
      <c r="AD165" s="283"/>
      <c r="AE165" s="283"/>
      <c r="AF165" s="283">
        <v>2.5832720642539799E-2</v>
      </c>
      <c r="AG165" s="283">
        <v>8.0206321878699607E-3</v>
      </c>
      <c r="AH165" s="283"/>
      <c r="AI165" s="297"/>
      <c r="AJ165" s="283">
        <v>-2.21926194084455E-2</v>
      </c>
      <c r="AK165" s="340"/>
      <c r="AL165" s="331">
        <v>0.36617562657784097</v>
      </c>
      <c r="AM165" s="470">
        <v>70924544532</v>
      </c>
      <c r="AN165" s="346">
        <v>-2.4176589519392001E-4</v>
      </c>
      <c r="AO165" s="346"/>
      <c r="AP165" s="346"/>
      <c r="AQ165" s="346">
        <v>-3.49563200773379E-3</v>
      </c>
      <c r="AR165" s="346">
        <v>9.9048309528874806E-3</v>
      </c>
      <c r="AS165" s="346"/>
      <c r="AT165" s="346"/>
      <c r="AU165" s="346">
        <v>1.8584260395289601E-2</v>
      </c>
      <c r="AV165" s="346">
        <v>1.48468624923619E-2</v>
      </c>
      <c r="AW165" s="346"/>
      <c r="AX165" s="346">
        <v>-6.4010823417436996E-2</v>
      </c>
      <c r="AY165" s="346"/>
      <c r="AZ165" s="346"/>
      <c r="BA165" s="346"/>
      <c r="BB165" s="346"/>
      <c r="BC165" s="346"/>
      <c r="BD165" s="346">
        <v>1.0957597332885999E-3</v>
      </c>
      <c r="BE165" s="346">
        <v>-4.8068200684204802E-2</v>
      </c>
      <c r="BF165" s="346"/>
      <c r="BG165" s="346"/>
      <c r="BH165" s="346"/>
      <c r="BI165" s="346"/>
      <c r="BJ165" s="346"/>
      <c r="BK165" s="346"/>
      <c r="BL165" s="346"/>
      <c r="BM165" s="346">
        <v>2.5765548613082799E-2</v>
      </c>
      <c r="BN165" s="346">
        <v>8.0262230763168407E-3</v>
      </c>
      <c r="BO165" s="346"/>
      <c r="BP165" s="347"/>
      <c r="BQ165" s="346">
        <v>-1.42764247649578E-2</v>
      </c>
    </row>
    <row r="166" spans="2:69" s="255" customFormat="1" ht="15" customHeight="1">
      <c r="B166" s="1257" t="s">
        <v>22</v>
      </c>
      <c r="C166" s="565" t="s">
        <v>532</v>
      </c>
      <c r="D166" s="339"/>
      <c r="E166" s="283">
        <v>0.22309511892772299</v>
      </c>
      <c r="F166" s="341">
        <v>125132525340</v>
      </c>
      <c r="G166" s="283"/>
      <c r="H166" s="283">
        <v>-7.3558870285643004E-3</v>
      </c>
      <c r="I166" s="892"/>
      <c r="J166" s="892">
        <v>-4.8009965623858498E-3</v>
      </c>
      <c r="K166" s="892"/>
      <c r="L166" s="283"/>
      <c r="M166" s="283"/>
      <c r="N166" s="283">
        <v>1.8536378720861201E-3</v>
      </c>
      <c r="O166" s="283">
        <v>-1.0303245431169001E-2</v>
      </c>
      <c r="P166" s="283"/>
      <c r="Q166" s="283">
        <v>-7.6154234257700501E-2</v>
      </c>
      <c r="R166" s="283"/>
      <c r="S166" s="283"/>
      <c r="T166" s="283"/>
      <c r="U166" s="283"/>
      <c r="V166" s="283"/>
      <c r="W166" s="283">
        <v>3.7125369182611603E-4</v>
      </c>
      <c r="X166" s="283">
        <v>-8.6086226380636705E-2</v>
      </c>
      <c r="Y166" s="283"/>
      <c r="Z166" s="283"/>
      <c r="AA166" s="283"/>
      <c r="AB166" s="283"/>
      <c r="AC166" s="283"/>
      <c r="AD166" s="283"/>
      <c r="AE166" s="283"/>
      <c r="AF166" s="283">
        <v>9.8694011061025398E-3</v>
      </c>
      <c r="AG166" s="283">
        <v>2.4508849890681802E-3</v>
      </c>
      <c r="AH166" s="283"/>
      <c r="AI166" s="297"/>
      <c r="AJ166" s="283">
        <v>-7.37659492040105E-2</v>
      </c>
      <c r="AK166" s="340"/>
      <c r="AL166" s="331">
        <v>0.21984882100205999</v>
      </c>
      <c r="AM166" s="470">
        <v>122611863804</v>
      </c>
      <c r="AN166" s="346">
        <v>-7.5071097644465604E-3</v>
      </c>
      <c r="AO166" s="346"/>
      <c r="AP166" s="346"/>
      <c r="AQ166" s="346">
        <v>-6.8220181477472303E-3</v>
      </c>
      <c r="AR166" s="346">
        <v>1.65225693921301E-2</v>
      </c>
      <c r="AS166" s="346"/>
      <c r="AT166" s="346"/>
      <c r="AU166" s="346">
        <v>1.8413123672999299E-2</v>
      </c>
      <c r="AV166" s="346">
        <v>4.0839962501546499E-3</v>
      </c>
      <c r="AW166" s="346"/>
      <c r="AX166" s="346">
        <v>-7.7309090734911101E-2</v>
      </c>
      <c r="AY166" s="346"/>
      <c r="AZ166" s="346"/>
      <c r="BA166" s="346"/>
      <c r="BB166" s="346"/>
      <c r="BC166" s="346"/>
      <c r="BD166" s="346">
        <v>3.6746678993497301E-4</v>
      </c>
      <c r="BE166" s="346">
        <v>-7.2857627890561202E-2</v>
      </c>
      <c r="BF166" s="346"/>
      <c r="BG166" s="346"/>
      <c r="BH166" s="346"/>
      <c r="BI166" s="346"/>
      <c r="BJ166" s="346"/>
      <c r="BK166" s="346"/>
      <c r="BL166" s="346"/>
      <c r="BM166" s="346">
        <v>9.9475610447429599E-3</v>
      </c>
      <c r="BN166" s="346">
        <v>2.4722832407520299E-3</v>
      </c>
      <c r="BO166" s="346"/>
      <c r="BP166" s="347"/>
      <c r="BQ166" s="346">
        <v>-6.0437792511219099E-2</v>
      </c>
    </row>
    <row r="167" spans="2:69" s="255" customFormat="1" ht="15" customHeight="1">
      <c r="B167" s="1257" t="s">
        <v>22</v>
      </c>
      <c r="C167" s="565" t="s">
        <v>533</v>
      </c>
      <c r="D167" s="339"/>
      <c r="E167" s="283">
        <v>1.31281240171958E-2</v>
      </c>
      <c r="F167" s="341">
        <v>41322998304</v>
      </c>
      <c r="G167" s="283"/>
      <c r="H167" s="283">
        <v>-7.6743399321365898E-3</v>
      </c>
      <c r="I167" s="892"/>
      <c r="J167" s="892">
        <v>-4.5772226547677996E-3</v>
      </c>
      <c r="K167" s="892"/>
      <c r="L167" s="283"/>
      <c r="M167" s="283"/>
      <c r="N167" s="283">
        <v>2.6742086618942898E-4</v>
      </c>
      <c r="O167" s="283">
        <v>-1.19841405591342E-2</v>
      </c>
      <c r="P167" s="283"/>
      <c r="Q167" s="283">
        <v>-5.56577853107375E-2</v>
      </c>
      <c r="R167" s="283"/>
      <c r="S167" s="283"/>
      <c r="T167" s="283"/>
      <c r="U167" s="283"/>
      <c r="V167" s="283"/>
      <c r="W167" s="283">
        <v>1.12138426304643E-4</v>
      </c>
      <c r="X167" s="283">
        <v>-6.7529786862776706E-2</v>
      </c>
      <c r="Y167" s="283"/>
      <c r="Z167" s="283"/>
      <c r="AA167" s="283"/>
      <c r="AB167" s="283"/>
      <c r="AC167" s="283"/>
      <c r="AD167" s="283"/>
      <c r="AE167" s="283"/>
      <c r="AF167" s="283">
        <v>1.08727066873197E-3</v>
      </c>
      <c r="AG167" s="283">
        <v>4.04119175408032E-4</v>
      </c>
      <c r="AH167" s="283"/>
      <c r="AI167" s="297"/>
      <c r="AJ167" s="283">
        <v>-6.6038388887571298E-2</v>
      </c>
      <c r="AK167" s="340"/>
      <c r="AL167" s="346">
        <v>1.27693021218169E-2</v>
      </c>
      <c r="AM167" s="470">
        <v>39953043012</v>
      </c>
      <c r="AN167" s="346">
        <v>-7.9374864113541995E-3</v>
      </c>
      <c r="AO167" s="346"/>
      <c r="AP167" s="346"/>
      <c r="AQ167" s="346">
        <v>-6.6278403855362404E-3</v>
      </c>
      <c r="AR167" s="346">
        <v>5.3653890627458701E-3</v>
      </c>
      <c r="AS167" s="346"/>
      <c r="AT167" s="346"/>
      <c r="AU167" s="346">
        <v>5.64197955916139E-3</v>
      </c>
      <c r="AV167" s="346">
        <v>-8.9233490398446004E-3</v>
      </c>
      <c r="AW167" s="346"/>
      <c r="AX167" s="346">
        <v>-5.4042540873582297E-2</v>
      </c>
      <c r="AY167" s="346"/>
      <c r="AZ167" s="346"/>
      <c r="BA167" s="346"/>
      <c r="BB167" s="346"/>
      <c r="BC167" s="346"/>
      <c r="BD167" s="346">
        <v>1.10466679563667E-4</v>
      </c>
      <c r="BE167" s="346">
        <v>-6.2855422933510499E-2</v>
      </c>
      <c r="BF167" s="346"/>
      <c r="BG167" s="346"/>
      <c r="BH167" s="346"/>
      <c r="BI167" s="346"/>
      <c r="BJ167" s="346"/>
      <c r="BK167" s="346"/>
      <c r="BL167" s="346"/>
      <c r="BM167" s="346">
        <v>1.12455223965057E-3</v>
      </c>
      <c r="BN167" s="346">
        <v>4.1019333608901002E-4</v>
      </c>
      <c r="BO167" s="346"/>
      <c r="BP167" s="347"/>
      <c r="BQ167" s="346">
        <v>-6.13206689478984E-2</v>
      </c>
    </row>
    <row r="168" spans="2:69" s="255" customFormat="1" ht="15" customHeight="1">
      <c r="B168" s="1253" t="s">
        <v>22</v>
      </c>
      <c r="C168" s="338" t="s">
        <v>527</v>
      </c>
      <c r="D168" s="339"/>
      <c r="E168" s="343">
        <v>1.00000003304058</v>
      </c>
      <c r="F168" s="342">
        <v>262096825032</v>
      </c>
      <c r="G168" s="343"/>
      <c r="H168" s="343">
        <v>-4.7962555511556499E-3</v>
      </c>
      <c r="I168" s="708"/>
      <c r="J168" s="708">
        <v>-3.7366850662171399E-3</v>
      </c>
      <c r="K168" s="708"/>
      <c r="L168" s="343"/>
      <c r="M168" s="343"/>
      <c r="N168" s="343">
        <v>6.9262510439733896E-3</v>
      </c>
      <c r="O168" s="343">
        <v>-1.60668948183018E-3</v>
      </c>
      <c r="P168" s="343"/>
      <c r="Q168" s="343">
        <v>-6.5953718828488203E-2</v>
      </c>
      <c r="R168" s="343"/>
      <c r="S168" s="343"/>
      <c r="T168" s="343"/>
      <c r="U168" s="343"/>
      <c r="V168" s="343"/>
      <c r="W168" s="343">
        <v>7.4422186524459005E-4</v>
      </c>
      <c r="X168" s="343">
        <v>-6.6816186445073797E-2</v>
      </c>
      <c r="Y168" s="343"/>
      <c r="Z168" s="343"/>
      <c r="AA168" s="343"/>
      <c r="AB168" s="343"/>
      <c r="AC168" s="343"/>
      <c r="AD168" s="343"/>
      <c r="AE168" s="343"/>
      <c r="AF168" s="343">
        <v>1.9329804118693301E-2</v>
      </c>
      <c r="AG168" s="343">
        <v>5.8671249444255998E-3</v>
      </c>
      <c r="AH168" s="285"/>
      <c r="AI168" s="285"/>
      <c r="AJ168" s="343">
        <v>-4.1619258526570002E-2</v>
      </c>
      <c r="AK168" s="340"/>
      <c r="AL168" s="345">
        <v>1.0000000097898001</v>
      </c>
      <c r="AM168" s="469">
        <v>258430031424</v>
      </c>
      <c r="AN168" s="345">
        <v>-4.8643083200246703E-3</v>
      </c>
      <c r="AO168" s="345"/>
      <c r="AP168" s="345"/>
      <c r="AQ168" s="345">
        <v>-5.3055854091138199E-3</v>
      </c>
      <c r="AR168" s="345">
        <v>1.4188728669788301E-2</v>
      </c>
      <c r="AS168" s="345"/>
      <c r="AT168" s="345"/>
      <c r="AU168" s="345">
        <v>2.1213254364410801E-2</v>
      </c>
      <c r="AV168" s="345">
        <v>1.10433604959697E-2</v>
      </c>
      <c r="AW168" s="345"/>
      <c r="AX168" s="345">
        <v>-6.6728509875491601E-2</v>
      </c>
      <c r="AY168" s="345"/>
      <c r="AZ168" s="345"/>
      <c r="BA168" s="345"/>
      <c r="BB168" s="345"/>
      <c r="BC168" s="345"/>
      <c r="BD168" s="345">
        <v>7.5478142739522701E-4</v>
      </c>
      <c r="BE168" s="345">
        <v>-5.4930367812824003E-2</v>
      </c>
      <c r="BF168" s="345"/>
      <c r="BG168" s="345"/>
      <c r="BH168" s="345"/>
      <c r="BI168" s="345"/>
      <c r="BJ168" s="345"/>
      <c r="BK168" s="345"/>
      <c r="BL168" s="345"/>
      <c r="BM168" s="345">
        <v>1.9604069465471202E-2</v>
      </c>
      <c r="BN168" s="345">
        <v>5.9503719886062397E-3</v>
      </c>
      <c r="BO168" s="348"/>
      <c r="BP168" s="348"/>
      <c r="BQ168" s="345">
        <v>-2.9375927519602399E-2</v>
      </c>
    </row>
    <row r="169" spans="2:69" s="255" customFormat="1" ht="15" customHeight="1">
      <c r="B169" s="1251" t="s">
        <v>23</v>
      </c>
      <c r="C169" s="243" t="s">
        <v>528</v>
      </c>
      <c r="D169" s="344"/>
      <c r="E169" s="283">
        <v>0.12071400202776</v>
      </c>
      <c r="F169" s="341">
        <v>75077424176697.297</v>
      </c>
      <c r="G169" s="837"/>
      <c r="H169" s="837"/>
      <c r="I169" s="893"/>
      <c r="J169" s="893"/>
      <c r="K169" s="893"/>
      <c r="L169" s="837"/>
      <c r="M169" s="837"/>
      <c r="N169" s="283">
        <v>3.8086123269270598E-2</v>
      </c>
      <c r="O169" s="283">
        <v>3.8086122510760302E-2</v>
      </c>
      <c r="P169" s="837"/>
      <c r="Q169" s="283">
        <v>-6.8037699860926795E-2</v>
      </c>
      <c r="R169" s="837"/>
      <c r="S169" s="837"/>
      <c r="T169" s="837"/>
      <c r="U169" s="837"/>
      <c r="V169" s="837"/>
      <c r="W169" s="283">
        <v>8.7812178365331603E-2</v>
      </c>
      <c r="X169" s="283">
        <v>5.7860601929385497E-2</v>
      </c>
      <c r="Y169" s="837"/>
      <c r="Z169" s="837"/>
      <c r="AA169" s="837"/>
      <c r="AB169" s="837"/>
      <c r="AC169" s="837"/>
      <c r="AD169" s="837"/>
      <c r="AE169" s="837"/>
      <c r="AF169" s="283">
        <v>0.18750575647204101</v>
      </c>
      <c r="AG169" s="283">
        <v>3.8346311013760702E-2</v>
      </c>
      <c r="AH169" s="837"/>
      <c r="AI169" s="297">
        <v>-4.19962798053094E-2</v>
      </c>
      <c r="AJ169" s="283">
        <v>0.24194060355907299</v>
      </c>
      <c r="AK169" s="340"/>
      <c r="AL169" s="331">
        <v>0.12554757658929</v>
      </c>
      <c r="AM169" s="470">
        <v>76793110685791.094</v>
      </c>
      <c r="AN169" s="838"/>
      <c r="AO169" s="346">
        <v>-1.27218997596824E-3</v>
      </c>
      <c r="AP169" s="346"/>
      <c r="AQ169" s="346"/>
      <c r="AR169" s="346">
        <v>8.5914936401202596E-2</v>
      </c>
      <c r="AS169" s="838"/>
      <c r="AT169" s="838"/>
      <c r="AU169" s="346">
        <v>0.123501883395385</v>
      </c>
      <c r="AV169" s="346">
        <v>0.109389861892542</v>
      </c>
      <c r="AW169" s="838"/>
      <c r="AX169" s="346">
        <v>-7.2167797792408006E-2</v>
      </c>
      <c r="AY169" s="838"/>
      <c r="AZ169" s="838"/>
      <c r="BA169" s="838"/>
      <c r="BB169" s="838"/>
      <c r="BC169" s="838"/>
      <c r="BD169" s="346">
        <v>9.6022720729918798E-2</v>
      </c>
      <c r="BE169" s="346">
        <v>0.133244785814569</v>
      </c>
      <c r="BF169" s="838"/>
      <c r="BG169" s="838"/>
      <c r="BH169" s="838"/>
      <c r="BI169" s="838"/>
      <c r="BJ169" s="838"/>
      <c r="BK169" s="838"/>
      <c r="BL169" s="838"/>
      <c r="BM169" s="346">
        <v>0.188576378652306</v>
      </c>
      <c r="BN169" s="346">
        <v>4.0351424675329102E-2</v>
      </c>
      <c r="BO169" s="838"/>
      <c r="BP169" s="347">
        <v>-4.3910642539748697E-2</v>
      </c>
      <c r="BQ169" s="346">
        <v>0.318481150834383</v>
      </c>
    </row>
    <row r="170" spans="2:69" s="255" customFormat="1" ht="15" customHeight="1">
      <c r="B170" s="1257" t="s">
        <v>23</v>
      </c>
      <c r="C170" s="243" t="s">
        <v>529</v>
      </c>
      <c r="D170" s="344"/>
      <c r="E170" s="283">
        <v>0.44323886068206297</v>
      </c>
      <c r="F170" s="341">
        <v>480687034116892</v>
      </c>
      <c r="G170" s="283"/>
      <c r="H170" s="283"/>
      <c r="I170" s="892"/>
      <c r="J170" s="892"/>
      <c r="K170" s="892"/>
      <c r="L170" s="283"/>
      <c r="M170" s="283"/>
      <c r="N170" s="283">
        <v>1.47038195619972E-2</v>
      </c>
      <c r="O170" s="283">
        <v>1.47038194939417E-2</v>
      </c>
      <c r="P170" s="283"/>
      <c r="Q170" s="283">
        <v>-7.6711552557085699E-2</v>
      </c>
      <c r="R170" s="283"/>
      <c r="S170" s="283"/>
      <c r="T170" s="283"/>
      <c r="U170" s="283"/>
      <c r="V170" s="283"/>
      <c r="W170" s="283">
        <v>9.7035911523829801E-2</v>
      </c>
      <c r="X170" s="283">
        <v>3.5028178515367402E-2</v>
      </c>
      <c r="Y170" s="283"/>
      <c r="Z170" s="283"/>
      <c r="AA170" s="283"/>
      <c r="AB170" s="283"/>
      <c r="AC170" s="283"/>
      <c r="AD170" s="283"/>
      <c r="AE170" s="283"/>
      <c r="AF170" s="283">
        <v>0.110867245173463</v>
      </c>
      <c r="AG170" s="283">
        <v>2.72450285536E-2</v>
      </c>
      <c r="AH170" s="283"/>
      <c r="AI170" s="297">
        <v>-3.3792613376202901E-2</v>
      </c>
      <c r="AJ170" s="283">
        <v>0.139347838747784</v>
      </c>
      <c r="AK170" s="340"/>
      <c r="AL170" s="331">
        <v>0.444448793469645</v>
      </c>
      <c r="AM170" s="470">
        <v>481905703316721</v>
      </c>
      <c r="AN170" s="346"/>
      <c r="AO170" s="346">
        <v>-1.1273922867850901E-3</v>
      </c>
      <c r="AP170" s="346"/>
      <c r="AQ170" s="346"/>
      <c r="AR170" s="346">
        <v>9.8280251665181905E-3</v>
      </c>
      <c r="AS170" s="346"/>
      <c r="AT170" s="346"/>
      <c r="AU170" s="346">
        <v>2.4475007849465401E-2</v>
      </c>
      <c r="AV170" s="346">
        <v>2.2678336021253201E-2</v>
      </c>
      <c r="AW170" s="346"/>
      <c r="AX170" s="346">
        <v>-7.7234076246416095E-2</v>
      </c>
      <c r="AY170" s="346"/>
      <c r="AZ170" s="346"/>
      <c r="BA170" s="346"/>
      <c r="BB170" s="346"/>
      <c r="BC170" s="346"/>
      <c r="BD170" s="346">
        <v>9.7713682762628207E-2</v>
      </c>
      <c r="BE170" s="346">
        <v>4.3157942693296897E-2</v>
      </c>
      <c r="BF170" s="346"/>
      <c r="BG170" s="346"/>
      <c r="BH170" s="346"/>
      <c r="BI170" s="346"/>
      <c r="BJ170" s="346"/>
      <c r="BK170" s="346"/>
      <c r="BL170" s="346"/>
      <c r="BM170" s="346">
        <v>0.11105379708619501</v>
      </c>
      <c r="BN170" s="346">
        <v>2.7631218594342099E-2</v>
      </c>
      <c r="BO170" s="346"/>
      <c r="BP170" s="347">
        <v>-3.4021637267972603E-2</v>
      </c>
      <c r="BQ170" s="346">
        <v>0.14782132082757901</v>
      </c>
    </row>
    <row r="171" spans="2:69" s="255" customFormat="1" ht="15" customHeight="1">
      <c r="B171" s="1257" t="s">
        <v>23</v>
      </c>
      <c r="C171" s="243" t="s">
        <v>530</v>
      </c>
      <c r="D171" s="344"/>
      <c r="E171" s="283">
        <v>0.21992430331368401</v>
      </c>
      <c r="F171" s="341">
        <v>413844351523017</v>
      </c>
      <c r="G171" s="283"/>
      <c r="H171" s="283"/>
      <c r="I171" s="892"/>
      <c r="J171" s="892"/>
      <c r="K171" s="892"/>
      <c r="L171" s="283"/>
      <c r="M171" s="283"/>
      <c r="N171" s="283">
        <v>6.0216875300971098E-3</v>
      </c>
      <c r="O171" s="283">
        <v>6.0216874038510103E-3</v>
      </c>
      <c r="P171" s="283"/>
      <c r="Q171" s="283">
        <v>-7.5738839000527802E-2</v>
      </c>
      <c r="R171" s="283"/>
      <c r="S171" s="283"/>
      <c r="T171" s="283"/>
      <c r="U171" s="283"/>
      <c r="V171" s="283"/>
      <c r="W171" s="283">
        <v>9.0409350791993207E-2</v>
      </c>
      <c r="X171" s="283">
        <v>2.0692199396617199E-2</v>
      </c>
      <c r="Y171" s="283"/>
      <c r="Z171" s="283"/>
      <c r="AA171" s="283"/>
      <c r="AB171" s="283"/>
      <c r="AC171" s="283"/>
      <c r="AD171" s="283"/>
      <c r="AE171" s="283"/>
      <c r="AF171" s="283">
        <v>6.4737751569251101E-2</v>
      </c>
      <c r="AG171" s="283">
        <v>1.7212823315234299E-2</v>
      </c>
      <c r="AH171" s="283"/>
      <c r="AI171" s="297">
        <v>-2.7856547205072201E-2</v>
      </c>
      <c r="AJ171" s="283">
        <v>7.4786226548544804E-2</v>
      </c>
      <c r="AK171" s="340"/>
      <c r="AL171" s="331">
        <v>0.21862093307873601</v>
      </c>
      <c r="AM171" s="470">
        <v>411297618940802</v>
      </c>
      <c r="AN171" s="346"/>
      <c r="AO171" s="346">
        <v>-2.5993787698259901E-3</v>
      </c>
      <c r="AP171" s="346"/>
      <c r="AQ171" s="346"/>
      <c r="AR171" s="346">
        <v>1.17298147072633E-2</v>
      </c>
      <c r="AS171" s="346"/>
      <c r="AT171" s="346"/>
      <c r="AU171" s="346">
        <v>1.7774608829372301E-2</v>
      </c>
      <c r="AV171" s="346">
        <v>1.44728887269336E-2</v>
      </c>
      <c r="AW171" s="346"/>
      <c r="AX171" s="346">
        <v>-7.6372934753726904E-2</v>
      </c>
      <c r="AY171" s="346"/>
      <c r="AZ171" s="346"/>
      <c r="BA171" s="346"/>
      <c r="BB171" s="346"/>
      <c r="BC171" s="346"/>
      <c r="BD171" s="346">
        <v>9.1184034460541102E-2</v>
      </c>
      <c r="BE171" s="346">
        <v>2.9283988729335499E-2</v>
      </c>
      <c r="BF171" s="346"/>
      <c r="BG171" s="346"/>
      <c r="BH171" s="346"/>
      <c r="BI171" s="346"/>
      <c r="BJ171" s="346"/>
      <c r="BK171" s="346"/>
      <c r="BL171" s="346"/>
      <c r="BM171" s="346">
        <v>6.4566664039997806E-2</v>
      </c>
      <c r="BN171" s="346">
        <v>1.71928525177352E-2</v>
      </c>
      <c r="BO171" s="346"/>
      <c r="BP171" s="347">
        <v>-2.7955365571320799E-2</v>
      </c>
      <c r="BQ171" s="346">
        <v>8.3088138948316195E-2</v>
      </c>
    </row>
    <row r="172" spans="2:69" s="255" customFormat="1" ht="15" customHeight="1">
      <c r="B172" s="1257" t="s">
        <v>23</v>
      </c>
      <c r="C172" s="243" t="s">
        <v>531</v>
      </c>
      <c r="D172" s="344"/>
      <c r="E172" s="283">
        <v>0.186230491513102</v>
      </c>
      <c r="F172" s="341">
        <v>654212449571672</v>
      </c>
      <c r="G172" s="283"/>
      <c r="H172" s="283"/>
      <c r="I172" s="892"/>
      <c r="J172" s="892"/>
      <c r="K172" s="892"/>
      <c r="L172" s="283"/>
      <c r="M172" s="283"/>
      <c r="N172" s="283">
        <v>1.6248464584715501E-3</v>
      </c>
      <c r="O172" s="283">
        <v>1.62484672521446E-3</v>
      </c>
      <c r="P172" s="283"/>
      <c r="Q172" s="283">
        <v>-6.5398151813342201E-2</v>
      </c>
      <c r="R172" s="283"/>
      <c r="S172" s="283"/>
      <c r="T172" s="283"/>
      <c r="U172" s="283"/>
      <c r="V172" s="283"/>
      <c r="W172" s="283">
        <v>7.8325280755537297E-2</v>
      </c>
      <c r="X172" s="283">
        <v>1.45519756494104E-2</v>
      </c>
      <c r="Y172" s="283"/>
      <c r="Z172" s="283"/>
      <c r="AA172" s="283"/>
      <c r="AB172" s="283"/>
      <c r="AC172" s="283"/>
      <c r="AD172" s="283"/>
      <c r="AE172" s="283"/>
      <c r="AF172" s="283">
        <v>3.72214095953649E-2</v>
      </c>
      <c r="AG172" s="283">
        <v>1.17113240386223E-2</v>
      </c>
      <c r="AH172" s="283"/>
      <c r="AI172" s="297">
        <v>-2.5911747211316501E-2</v>
      </c>
      <c r="AJ172" s="283">
        <v>3.7577590576577197E-2</v>
      </c>
      <c r="AK172" s="340"/>
      <c r="AL172" s="331">
        <v>0.182561706857571</v>
      </c>
      <c r="AM172" s="470">
        <v>640261681782120</v>
      </c>
      <c r="AN172" s="346"/>
      <c r="AO172" s="346">
        <v>-4.3934781937352797E-3</v>
      </c>
      <c r="AP172" s="346"/>
      <c r="AQ172" s="346"/>
      <c r="AR172" s="346">
        <v>1.1178027891416699E-2</v>
      </c>
      <c r="AS172" s="346"/>
      <c r="AT172" s="346"/>
      <c r="AU172" s="346">
        <v>1.28227607968969E-2</v>
      </c>
      <c r="AV172" s="346">
        <v>7.9073949066670295E-3</v>
      </c>
      <c r="AW172" s="346"/>
      <c r="AX172" s="346">
        <v>-6.6044596751951706E-2</v>
      </c>
      <c r="AY172" s="346"/>
      <c r="AZ172" s="346"/>
      <c r="BA172" s="346"/>
      <c r="BB172" s="346"/>
      <c r="BC172" s="346"/>
      <c r="BD172" s="346">
        <v>7.8669273395530107E-2</v>
      </c>
      <c r="BE172" s="346">
        <v>2.0532071158782202E-2</v>
      </c>
      <c r="BF172" s="346"/>
      <c r="BG172" s="346"/>
      <c r="BH172" s="346"/>
      <c r="BI172" s="346"/>
      <c r="BJ172" s="346"/>
      <c r="BK172" s="346"/>
      <c r="BL172" s="346"/>
      <c r="BM172" s="346">
        <v>3.76310831663699E-2</v>
      </c>
      <c r="BN172" s="346">
        <v>1.1441986616427801E-2</v>
      </c>
      <c r="BO172" s="346"/>
      <c r="BP172" s="347">
        <v>-2.64518983070927E-2</v>
      </c>
      <c r="BQ172" s="346">
        <v>4.3158675126201598E-2</v>
      </c>
    </row>
    <row r="173" spans="2:69" s="255" customFormat="1" ht="15" customHeight="1">
      <c r="B173" s="1257" t="s">
        <v>23</v>
      </c>
      <c r="C173" s="243" t="s">
        <v>532</v>
      </c>
      <c r="D173" s="344"/>
      <c r="E173" s="283">
        <v>2.9155443633392002E-2</v>
      </c>
      <c r="F173" s="341">
        <v>260407351027042</v>
      </c>
      <c r="G173" s="283"/>
      <c r="H173" s="283"/>
      <c r="I173" s="892"/>
      <c r="J173" s="892"/>
      <c r="K173" s="892"/>
      <c r="L173" s="283"/>
      <c r="M173" s="283"/>
      <c r="N173" s="283">
        <v>2.4470171334878401E-4</v>
      </c>
      <c r="O173" s="283">
        <v>2.4470228377460003E-4</v>
      </c>
      <c r="P173" s="283"/>
      <c r="Q173" s="283">
        <v>-5.0037275824620198E-2</v>
      </c>
      <c r="R173" s="283"/>
      <c r="S173" s="283"/>
      <c r="T173" s="283"/>
      <c r="U173" s="283"/>
      <c r="V173" s="283"/>
      <c r="W173" s="283">
        <v>6.4639522784216696E-2</v>
      </c>
      <c r="X173" s="283">
        <v>1.48469502892279E-2</v>
      </c>
      <c r="Y173" s="283"/>
      <c r="Z173" s="283"/>
      <c r="AA173" s="283"/>
      <c r="AB173" s="283"/>
      <c r="AC173" s="283"/>
      <c r="AD173" s="283"/>
      <c r="AE173" s="283"/>
      <c r="AF173" s="283">
        <v>1.56513173129143E-2</v>
      </c>
      <c r="AG173" s="283">
        <v>6.6086372989465998E-3</v>
      </c>
      <c r="AH173" s="283"/>
      <c r="AI173" s="297">
        <v>-2.5946417593918001E-2</v>
      </c>
      <c r="AJ173" s="283">
        <v>1.11604856741205E-2</v>
      </c>
      <c r="AK173" s="340"/>
      <c r="AL173" s="331">
        <v>2.8088249930106401E-2</v>
      </c>
      <c r="AM173" s="470">
        <v>251635088497576</v>
      </c>
      <c r="AN173" s="346"/>
      <c r="AO173" s="346">
        <v>-3.12867117828758E-3</v>
      </c>
      <c r="AP173" s="346"/>
      <c r="AQ173" s="346"/>
      <c r="AR173" s="346">
        <v>6.1388362144269102E-3</v>
      </c>
      <c r="AS173" s="346"/>
      <c r="AT173" s="346"/>
      <c r="AU173" s="346">
        <v>6.3850251213130203E-3</v>
      </c>
      <c r="AV173" s="346">
        <v>3.02480299928187E-3</v>
      </c>
      <c r="AW173" s="346"/>
      <c r="AX173" s="346">
        <v>-5.0421770995169903E-2</v>
      </c>
      <c r="AY173" s="346"/>
      <c r="AZ173" s="346"/>
      <c r="BA173" s="346"/>
      <c r="BB173" s="346"/>
      <c r="BC173" s="346"/>
      <c r="BD173" s="346">
        <v>6.5158584408621295E-2</v>
      </c>
      <c r="BE173" s="346">
        <v>1.7761617696814301E-2</v>
      </c>
      <c r="BF173" s="346"/>
      <c r="BG173" s="346"/>
      <c r="BH173" s="346"/>
      <c r="BI173" s="346"/>
      <c r="BJ173" s="346"/>
      <c r="BK173" s="346"/>
      <c r="BL173" s="346"/>
      <c r="BM173" s="346">
        <v>1.5653604829840101E-2</v>
      </c>
      <c r="BN173" s="346">
        <v>6.6368527115573898E-3</v>
      </c>
      <c r="BO173" s="346"/>
      <c r="BP173" s="347">
        <v>-2.5561586421410199E-2</v>
      </c>
      <c r="BQ173" s="346">
        <v>1.4490485591360999E-2</v>
      </c>
    </row>
    <row r="174" spans="2:69" s="255" customFormat="1" ht="15" customHeight="1">
      <c r="B174" s="1257" t="s">
        <v>23</v>
      </c>
      <c r="C174" s="243" t="s">
        <v>533</v>
      </c>
      <c r="D174" s="344"/>
      <c r="E174" s="283">
        <v>7.3689882999941798E-4</v>
      </c>
      <c r="F174" s="341">
        <v>34212392497648</v>
      </c>
      <c r="G174" s="283"/>
      <c r="H174" s="283"/>
      <c r="I174" s="892"/>
      <c r="J174" s="892"/>
      <c r="K174" s="892"/>
      <c r="L174" s="283"/>
      <c r="M174" s="283"/>
      <c r="N174" s="283">
        <v>3.7241305108140899E-5</v>
      </c>
      <c r="O174" s="283">
        <v>3.724079805556E-5</v>
      </c>
      <c r="P174" s="283"/>
      <c r="Q174" s="283">
        <v>-4.4842311813415803E-2</v>
      </c>
      <c r="R174" s="283"/>
      <c r="S174" s="283"/>
      <c r="T174" s="283"/>
      <c r="U174" s="283"/>
      <c r="V174" s="283"/>
      <c r="W174" s="283">
        <v>1.47049127755583E-2</v>
      </c>
      <c r="X174" s="283">
        <v>-3.0100158574493E-2</v>
      </c>
      <c r="Y174" s="283"/>
      <c r="Z174" s="283"/>
      <c r="AA174" s="283"/>
      <c r="AB174" s="283"/>
      <c r="AC174" s="283"/>
      <c r="AD174" s="283"/>
      <c r="AE174" s="283"/>
      <c r="AF174" s="283">
        <v>1.94856135374517E-3</v>
      </c>
      <c r="AG174" s="283">
        <v>1.33784442758086E-3</v>
      </c>
      <c r="AH174" s="283"/>
      <c r="AI174" s="297">
        <v>-9.2952828442754605E-3</v>
      </c>
      <c r="AJ174" s="283">
        <v>-3.6109034296532401E-2</v>
      </c>
      <c r="AK174" s="340"/>
      <c r="AL174" s="346">
        <v>7.3274007465128901E-4</v>
      </c>
      <c r="AM174" s="470">
        <v>33980412817088</v>
      </c>
      <c r="AN174" s="346"/>
      <c r="AO174" s="346">
        <v>-4.3253349172773598E-4</v>
      </c>
      <c r="AP174" s="346"/>
      <c r="AQ174" s="346"/>
      <c r="AR174" s="346">
        <v>3.3726676318031001E-3</v>
      </c>
      <c r="AS174" s="346"/>
      <c r="AT174" s="346"/>
      <c r="AU174" s="346">
        <v>3.4101631782622599E-3</v>
      </c>
      <c r="AV174" s="346">
        <v>2.75145493279538E-3</v>
      </c>
      <c r="AW174" s="346"/>
      <c r="AX174" s="346">
        <v>-4.4958483643678701E-2</v>
      </c>
      <c r="AY174" s="346"/>
      <c r="AZ174" s="346"/>
      <c r="BA174" s="346"/>
      <c r="BB174" s="346"/>
      <c r="BC174" s="346"/>
      <c r="BD174" s="346">
        <v>1.46419239898368E-2</v>
      </c>
      <c r="BE174" s="346">
        <v>-2.7565103061048399E-2</v>
      </c>
      <c r="BF174" s="346"/>
      <c r="BG174" s="346"/>
      <c r="BH174" s="346"/>
      <c r="BI174" s="346"/>
      <c r="BJ174" s="346"/>
      <c r="BK174" s="346"/>
      <c r="BL174" s="346"/>
      <c r="BM174" s="346">
        <v>1.9618639184558E-3</v>
      </c>
      <c r="BN174" s="346">
        <v>1.3373392703261999E-3</v>
      </c>
      <c r="BO174" s="346"/>
      <c r="BP174" s="347">
        <v>-9.3523748508178694E-3</v>
      </c>
      <c r="BQ174" s="346">
        <v>-3.3618265534005799E-2</v>
      </c>
    </row>
    <row r="175" spans="2:69" s="255" customFormat="1" ht="15" customHeight="1">
      <c r="B175" s="1253" t="s">
        <v>23</v>
      </c>
      <c r="C175" s="338" t="s">
        <v>527</v>
      </c>
      <c r="D175" s="339"/>
      <c r="E175" s="343">
        <v>1</v>
      </c>
      <c r="F175" s="342">
        <v>1918441002912968</v>
      </c>
      <c r="G175" s="343"/>
      <c r="H175" s="343"/>
      <c r="I175" s="708"/>
      <c r="J175" s="708"/>
      <c r="K175" s="708"/>
      <c r="L175" s="343"/>
      <c r="M175" s="343"/>
      <c r="N175" s="343">
        <v>7.0616588254020897E-3</v>
      </c>
      <c r="O175" s="343">
        <v>7.0616589107814799E-3</v>
      </c>
      <c r="P175" s="343"/>
      <c r="Q175" s="343">
        <v>-6.8115181422896701E-2</v>
      </c>
      <c r="R175" s="343"/>
      <c r="S175" s="343"/>
      <c r="T175" s="343"/>
      <c r="U175" s="343"/>
      <c r="V175" s="343"/>
      <c r="W175" s="343">
        <v>8.2999209524018805E-2</v>
      </c>
      <c r="X175" s="343">
        <v>2.19456872346637E-2</v>
      </c>
      <c r="Y175" s="343"/>
      <c r="Z175" s="343"/>
      <c r="AA175" s="343"/>
      <c r="AB175" s="343"/>
      <c r="AC175" s="343"/>
      <c r="AD175" s="343"/>
      <c r="AE175" s="343"/>
      <c r="AF175" s="343">
        <v>6.3934383013934795E-2</v>
      </c>
      <c r="AG175" s="343">
        <v>1.69549683620424E-2</v>
      </c>
      <c r="AH175" s="285"/>
      <c r="AI175" s="285">
        <v>-2.86437568823244E-2</v>
      </c>
      <c r="AJ175" s="343">
        <v>7.4201634288749901E-2</v>
      </c>
      <c r="AK175" s="340"/>
      <c r="AL175" s="345">
        <v>1</v>
      </c>
      <c r="AM175" s="469">
        <v>1895873616040098</v>
      </c>
      <c r="AN175" s="345"/>
      <c r="AO175" s="345">
        <v>-2.8087670532703501E-3</v>
      </c>
      <c r="AP175" s="345"/>
      <c r="AQ175" s="345"/>
      <c r="AR175" s="345">
        <v>1.31730909794835E-2</v>
      </c>
      <c r="AS175" s="345"/>
      <c r="AT175" s="345"/>
      <c r="AU175" s="345">
        <v>2.0318807721683901E-2</v>
      </c>
      <c r="AV175" s="345">
        <v>1.6456432410655801E-2</v>
      </c>
      <c r="AW175" s="345"/>
      <c r="AX175" s="345">
        <v>-6.8925985285601996E-2</v>
      </c>
      <c r="AY175" s="345"/>
      <c r="AZ175" s="345"/>
      <c r="BA175" s="345"/>
      <c r="BB175" s="345"/>
      <c r="BC175" s="345"/>
      <c r="BD175" s="345">
        <v>8.3987184279099306E-2</v>
      </c>
      <c r="BE175" s="345">
        <v>3.15176316157511E-2</v>
      </c>
      <c r="BF175" s="345"/>
      <c r="BG175" s="345"/>
      <c r="BH175" s="345"/>
      <c r="BI175" s="345"/>
      <c r="BJ175" s="345"/>
      <c r="BK175" s="345"/>
      <c r="BL175" s="345"/>
      <c r="BM175" s="345">
        <v>6.4695421061907302E-2</v>
      </c>
      <c r="BN175" s="345">
        <v>1.71567905337347E-2</v>
      </c>
      <c r="BO175" s="348"/>
      <c r="BP175" s="348">
        <v>-2.8984715655940199E-2</v>
      </c>
      <c r="BQ175" s="345">
        <v>8.4395840633487706E-2</v>
      </c>
    </row>
    <row r="176" spans="2:69" s="255" customFormat="1" ht="15" customHeight="1">
      <c r="B176" s="1251" t="s">
        <v>24</v>
      </c>
      <c r="C176" s="243" t="s">
        <v>528</v>
      </c>
      <c r="D176" s="344"/>
      <c r="E176" s="283">
        <v>3.6164015528206701E-2</v>
      </c>
      <c r="F176" s="341">
        <v>5512387631361.5596</v>
      </c>
      <c r="G176" s="283">
        <v>4.5149214348859899E-3</v>
      </c>
      <c r="H176" s="283">
        <v>-9.0567510721961796E-3</v>
      </c>
      <c r="I176" s="892"/>
      <c r="J176" s="892"/>
      <c r="K176" s="892"/>
      <c r="L176" s="283"/>
      <c r="M176" s="283"/>
      <c r="N176" s="283">
        <v>2.4599417177473599</v>
      </c>
      <c r="O176" s="283">
        <v>2.44939960313644</v>
      </c>
      <c r="P176" s="283"/>
      <c r="Q176" s="283">
        <v>-0.19899219388633901</v>
      </c>
      <c r="R176" s="283"/>
      <c r="S176" s="283"/>
      <c r="T176" s="283"/>
      <c r="U176" s="283"/>
      <c r="V176" s="283"/>
      <c r="W176" s="283"/>
      <c r="X176" s="283">
        <v>2.2543726737483198</v>
      </c>
      <c r="Y176" s="283"/>
      <c r="Z176" s="283"/>
      <c r="AA176" s="283"/>
      <c r="AB176" s="283"/>
      <c r="AC176" s="283"/>
      <c r="AD176" s="283"/>
      <c r="AE176" s="283"/>
      <c r="AF176" s="283">
        <v>1.40321741827372</v>
      </c>
      <c r="AG176" s="283">
        <v>0.64548562785091002</v>
      </c>
      <c r="AH176" s="283"/>
      <c r="AI176" s="297">
        <v>-0.516269625543748</v>
      </c>
      <c r="AJ176" s="283">
        <v>3.82379536754173</v>
      </c>
      <c r="AK176" s="340"/>
      <c r="AL176" s="331"/>
      <c r="AM176" s="470"/>
      <c r="AN176" s="346"/>
      <c r="AO176" s="346"/>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6"/>
      <c r="BK176" s="346"/>
      <c r="BL176" s="346"/>
      <c r="BM176" s="346"/>
      <c r="BN176" s="346"/>
      <c r="BO176" s="346"/>
      <c r="BP176" s="347"/>
      <c r="BQ176" s="346"/>
    </row>
    <row r="177" spans="2:69" s="255" customFormat="1" ht="15" customHeight="1">
      <c r="B177" s="1257" t="s">
        <v>24</v>
      </c>
      <c r="C177" s="243" t="s">
        <v>529</v>
      </c>
      <c r="D177" s="344"/>
      <c r="E177" s="283">
        <v>6.6467692873317996E-2</v>
      </c>
      <c r="F177" s="341">
        <v>25193893854055.102</v>
      </c>
      <c r="G177" s="283">
        <v>2.1673524448624598E-3</v>
      </c>
      <c r="H177" s="283">
        <v>-5.8306132618898996E-3</v>
      </c>
      <c r="I177" s="892"/>
      <c r="J177" s="892"/>
      <c r="K177" s="892"/>
      <c r="L177" s="283"/>
      <c r="M177" s="283"/>
      <c r="N177" s="283">
        <v>0.96318582596534996</v>
      </c>
      <c r="O177" s="283">
        <v>0.95735521446703997</v>
      </c>
      <c r="P177" s="283"/>
      <c r="Q177" s="283">
        <v>-8.8409820496062705E-2</v>
      </c>
      <c r="R177" s="283"/>
      <c r="S177" s="283"/>
      <c r="T177" s="283"/>
      <c r="U177" s="283"/>
      <c r="V177" s="283"/>
      <c r="W177" s="283"/>
      <c r="X177" s="283">
        <v>0.86894539400734605</v>
      </c>
      <c r="Y177" s="283"/>
      <c r="Z177" s="283"/>
      <c r="AA177" s="283"/>
      <c r="AB177" s="283"/>
      <c r="AC177" s="283"/>
      <c r="AD177" s="283"/>
      <c r="AE177" s="283"/>
      <c r="AF177" s="283">
        <v>0.431492725108856</v>
      </c>
      <c r="AG177" s="283">
        <v>0.295706396560805</v>
      </c>
      <c r="AH177" s="283"/>
      <c r="AI177" s="297">
        <v>-0.20773221884578499</v>
      </c>
      <c r="AJ177" s="283">
        <v>1.4052336562357799</v>
      </c>
      <c r="AK177" s="340"/>
      <c r="AL177" s="331"/>
      <c r="AM177" s="470"/>
      <c r="AN177" s="346"/>
      <c r="AO177" s="346"/>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6"/>
      <c r="BK177" s="346"/>
      <c r="BL177" s="346"/>
      <c r="BM177" s="346"/>
      <c r="BN177" s="346"/>
      <c r="BO177" s="346"/>
      <c r="BP177" s="347"/>
      <c r="BQ177" s="346"/>
    </row>
    <row r="178" spans="2:69" s="255" customFormat="1" ht="15" customHeight="1">
      <c r="B178" s="1257" t="s">
        <v>24</v>
      </c>
      <c r="C178" s="243" t="s">
        <v>530</v>
      </c>
      <c r="D178" s="344"/>
      <c r="E178" s="283">
        <v>0.107993288959166</v>
      </c>
      <c r="F178" s="341">
        <v>69293610209528</v>
      </c>
      <c r="G178" s="283">
        <v>1.45236448405707E-2</v>
      </c>
      <c r="H178" s="283">
        <v>-1.1376782905406399E-2</v>
      </c>
      <c r="I178" s="892"/>
      <c r="J178" s="892"/>
      <c r="K178" s="892"/>
      <c r="L178" s="283"/>
      <c r="M178" s="283"/>
      <c r="N178" s="283">
        <v>0.51184654896028603</v>
      </c>
      <c r="O178" s="283">
        <v>0.50046976556543399</v>
      </c>
      <c r="P178" s="283"/>
      <c r="Q178" s="283">
        <v>-6.1372471247023802E-2</v>
      </c>
      <c r="R178" s="283"/>
      <c r="S178" s="283"/>
      <c r="T178" s="283"/>
      <c r="U178" s="283"/>
      <c r="V178" s="283"/>
      <c r="W178" s="283"/>
      <c r="X178" s="283">
        <v>0.43909729496917799</v>
      </c>
      <c r="Y178" s="283"/>
      <c r="Z178" s="283"/>
      <c r="AA178" s="283"/>
      <c r="AB178" s="283"/>
      <c r="AC178" s="283"/>
      <c r="AD178" s="283"/>
      <c r="AE178" s="283"/>
      <c r="AF178" s="283">
        <v>0.28929236116197199</v>
      </c>
      <c r="AG178" s="283">
        <v>0.19418832721450299</v>
      </c>
      <c r="AH178" s="283"/>
      <c r="AI178" s="297">
        <v>-0.13685319379376101</v>
      </c>
      <c r="AJ178" s="283">
        <v>0.78949775791350996</v>
      </c>
      <c r="AK178" s="340"/>
      <c r="AL178" s="331"/>
      <c r="AM178" s="470"/>
      <c r="AN178" s="346"/>
      <c r="AO178" s="346"/>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6"/>
      <c r="BK178" s="346"/>
      <c r="BL178" s="346"/>
      <c r="BM178" s="346"/>
      <c r="BN178" s="346"/>
      <c r="BO178" s="346"/>
      <c r="BP178" s="347"/>
      <c r="BQ178" s="346"/>
    </row>
    <row r="179" spans="2:69" s="255" customFormat="1" ht="15" customHeight="1">
      <c r="B179" s="1257" t="s">
        <v>24</v>
      </c>
      <c r="C179" s="243" t="s">
        <v>531</v>
      </c>
      <c r="D179" s="344"/>
      <c r="E179" s="283">
        <v>0.40599186951562199</v>
      </c>
      <c r="F179" s="341">
        <v>544853153177759</v>
      </c>
      <c r="G179" s="283">
        <v>8.1261413206996994E-2</v>
      </c>
      <c r="H179" s="283">
        <v>-2.73657583789239E-2</v>
      </c>
      <c r="I179" s="892"/>
      <c r="J179" s="892"/>
      <c r="K179" s="892"/>
      <c r="L179" s="283"/>
      <c r="M179" s="283"/>
      <c r="N179" s="283">
        <v>0.241194630447848</v>
      </c>
      <c r="O179" s="283">
        <v>0.21382887162544501</v>
      </c>
      <c r="P179" s="283"/>
      <c r="Q179" s="283">
        <v>-4.1595580513717999E-2</v>
      </c>
      <c r="R179" s="283"/>
      <c r="S179" s="283"/>
      <c r="T179" s="283"/>
      <c r="U179" s="283"/>
      <c r="V179" s="283"/>
      <c r="W179" s="283"/>
      <c r="X179" s="283">
        <v>0.172233290721683</v>
      </c>
      <c r="Y179" s="283"/>
      <c r="Z179" s="283"/>
      <c r="AA179" s="283"/>
      <c r="AB179" s="283"/>
      <c r="AC179" s="283"/>
      <c r="AD179" s="283"/>
      <c r="AE179" s="283"/>
      <c r="AF179" s="283">
        <v>0.15953750163660499</v>
      </c>
      <c r="AG179" s="283">
        <v>8.9619572868378905E-2</v>
      </c>
      <c r="AH179" s="283"/>
      <c r="AI179" s="297">
        <v>-8.6481108053216696E-2</v>
      </c>
      <c r="AJ179" s="283">
        <v>0.337359174856602</v>
      </c>
      <c r="AK179" s="340"/>
      <c r="AL179" s="331"/>
      <c r="AM179" s="470"/>
      <c r="AN179" s="346"/>
      <c r="AO179" s="346"/>
      <c r="AP179" s="346"/>
      <c r="AQ179" s="346"/>
      <c r="AR179" s="346"/>
      <c r="AS179" s="346"/>
      <c r="AT179" s="346"/>
      <c r="AU179" s="346"/>
      <c r="AV179" s="346"/>
      <c r="AW179" s="346"/>
      <c r="AX179" s="346"/>
      <c r="AY179" s="346"/>
      <c r="AZ179" s="346"/>
      <c r="BA179" s="346"/>
      <c r="BB179" s="346"/>
      <c r="BC179" s="346"/>
      <c r="BD179" s="346"/>
      <c r="BE179" s="346"/>
      <c r="BF179" s="346"/>
      <c r="BG179" s="346"/>
      <c r="BH179" s="346"/>
      <c r="BI179" s="346"/>
      <c r="BJ179" s="346"/>
      <c r="BK179" s="346"/>
      <c r="BL179" s="346"/>
      <c r="BM179" s="346"/>
      <c r="BN179" s="346"/>
      <c r="BO179" s="346"/>
      <c r="BP179" s="347"/>
      <c r="BQ179" s="346"/>
    </row>
    <row r="180" spans="2:69" s="255" customFormat="1" ht="15" customHeight="1">
      <c r="B180" s="1257" t="s">
        <v>24</v>
      </c>
      <c r="C180" s="243" t="s">
        <v>532</v>
      </c>
      <c r="D180" s="344"/>
      <c r="E180" s="283">
        <v>0.37422561002126198</v>
      </c>
      <c r="F180" s="341">
        <v>1288835394546305</v>
      </c>
      <c r="G180" s="283">
        <v>0.19074227356361101</v>
      </c>
      <c r="H180" s="283">
        <v>-3.3558575816170097E-2</v>
      </c>
      <c r="I180" s="892"/>
      <c r="J180" s="892"/>
      <c r="K180" s="892"/>
      <c r="L180" s="283"/>
      <c r="M180" s="283"/>
      <c r="N180" s="283">
        <v>9.5780693170605904E-2</v>
      </c>
      <c r="O180" s="283">
        <v>6.2222117556637098E-2</v>
      </c>
      <c r="P180" s="283"/>
      <c r="Q180" s="283">
        <v>-3.2085739943367601E-2</v>
      </c>
      <c r="R180" s="283"/>
      <c r="S180" s="283"/>
      <c r="T180" s="283"/>
      <c r="U180" s="283"/>
      <c r="V180" s="283"/>
      <c r="W180" s="283"/>
      <c r="X180" s="283">
        <v>3.0136377726658999E-2</v>
      </c>
      <c r="Y180" s="283"/>
      <c r="Z180" s="283"/>
      <c r="AA180" s="283"/>
      <c r="AB180" s="283"/>
      <c r="AC180" s="283"/>
      <c r="AD180" s="283"/>
      <c r="AE180" s="283"/>
      <c r="AF180" s="283">
        <v>7.7488710454159698E-2</v>
      </c>
      <c r="AG180" s="283">
        <v>3.54489790699953E-2</v>
      </c>
      <c r="AH180" s="283"/>
      <c r="AI180" s="297">
        <v>-7.4317616960642097E-2</v>
      </c>
      <c r="AJ180" s="283">
        <v>7.1843780278978198E-2</v>
      </c>
      <c r="AK180" s="340"/>
      <c r="AL180" s="331"/>
      <c r="AM180" s="470"/>
      <c r="AN180" s="346"/>
      <c r="AO180" s="346"/>
      <c r="AP180" s="346"/>
      <c r="AQ180" s="346"/>
      <c r="AR180" s="346"/>
      <c r="AS180" s="346"/>
      <c r="AT180" s="346"/>
      <c r="AU180" s="346"/>
      <c r="AV180" s="346"/>
      <c r="AW180" s="346"/>
      <c r="AX180" s="346"/>
      <c r="AY180" s="346"/>
      <c r="AZ180" s="346"/>
      <c r="BA180" s="346"/>
      <c r="BB180" s="346"/>
      <c r="BC180" s="346"/>
      <c r="BD180" s="346"/>
      <c r="BE180" s="346"/>
      <c r="BF180" s="346"/>
      <c r="BG180" s="346"/>
      <c r="BH180" s="346"/>
      <c r="BI180" s="346"/>
      <c r="BJ180" s="346"/>
      <c r="BK180" s="346"/>
      <c r="BL180" s="346"/>
      <c r="BM180" s="346"/>
      <c r="BN180" s="346"/>
      <c r="BO180" s="346"/>
      <c r="BP180" s="347"/>
      <c r="BQ180" s="346"/>
    </row>
    <row r="181" spans="2:69" s="255" customFormat="1" ht="15" customHeight="1">
      <c r="B181" s="1257" t="s">
        <v>24</v>
      </c>
      <c r="C181" s="243" t="s">
        <v>533</v>
      </c>
      <c r="D181" s="344"/>
      <c r="E181" s="283">
        <v>9.1575231024251004E-3</v>
      </c>
      <c r="F181" s="341">
        <v>136291122607365</v>
      </c>
      <c r="G181" s="283">
        <v>0.156677409939494</v>
      </c>
      <c r="H181" s="283">
        <v>-3.52837394157514E-2</v>
      </c>
      <c r="I181" s="892"/>
      <c r="J181" s="892"/>
      <c r="K181" s="892"/>
      <c r="L181" s="283"/>
      <c r="M181" s="283"/>
      <c r="N181" s="283">
        <v>2.01502552425229E-2</v>
      </c>
      <c r="O181" s="283">
        <v>-1.5133490719855799E-2</v>
      </c>
      <c r="P181" s="283"/>
      <c r="Q181" s="283">
        <v>-2.29604139181032E-2</v>
      </c>
      <c r="R181" s="283"/>
      <c r="S181" s="283"/>
      <c r="T181" s="283"/>
      <c r="U181" s="283"/>
      <c r="V181" s="283"/>
      <c r="W181" s="283"/>
      <c r="X181" s="283">
        <v>-3.8093905416989503E-2</v>
      </c>
      <c r="Y181" s="283"/>
      <c r="Z181" s="283"/>
      <c r="AA181" s="283"/>
      <c r="AB181" s="283"/>
      <c r="AC181" s="283"/>
      <c r="AD181" s="283"/>
      <c r="AE181" s="283"/>
      <c r="AF181" s="283">
        <v>1.1645900624437501E-2</v>
      </c>
      <c r="AG181" s="283">
        <v>8.0264039390109693E-3</v>
      </c>
      <c r="AH181" s="283"/>
      <c r="AI181" s="297">
        <v>-3.8862326549931998E-2</v>
      </c>
      <c r="AJ181" s="283">
        <v>-4.9960830462785502E-2</v>
      </c>
      <c r="AK181" s="340"/>
      <c r="AL181" s="346"/>
      <c r="AM181" s="470"/>
      <c r="AN181" s="346"/>
      <c r="AO181" s="346"/>
      <c r="AP181" s="346"/>
      <c r="AQ181" s="346"/>
      <c r="AR181" s="346"/>
      <c r="AS181" s="346"/>
      <c r="AT181" s="346"/>
      <c r="AU181" s="346"/>
      <c r="AV181" s="346"/>
      <c r="AW181" s="346"/>
      <c r="AX181" s="346"/>
      <c r="AY181" s="346"/>
      <c r="AZ181" s="346"/>
      <c r="BA181" s="346"/>
      <c r="BB181" s="346"/>
      <c r="BC181" s="346"/>
      <c r="BD181" s="346"/>
      <c r="BE181" s="346"/>
      <c r="BF181" s="346"/>
      <c r="BG181" s="346"/>
      <c r="BH181" s="346"/>
      <c r="BI181" s="346"/>
      <c r="BJ181" s="346"/>
      <c r="BK181" s="346"/>
      <c r="BL181" s="346"/>
      <c r="BM181" s="346"/>
      <c r="BN181" s="346"/>
      <c r="BO181" s="346"/>
      <c r="BP181" s="347"/>
      <c r="BQ181" s="346"/>
    </row>
    <row r="182" spans="2:69" s="255" customFormat="1" ht="15" customHeight="1">
      <c r="B182" s="1253" t="s">
        <v>24</v>
      </c>
      <c r="C182" s="338" t="s">
        <v>527</v>
      </c>
      <c r="D182" s="339"/>
      <c r="E182" s="343">
        <v>1</v>
      </c>
      <c r="F182" s="342">
        <v>2069979562026374</v>
      </c>
      <c r="G182" s="343">
        <v>0.15099209879799499</v>
      </c>
      <c r="H182" s="343">
        <v>-3.0896835991343501E-2</v>
      </c>
      <c r="I182" s="708"/>
      <c r="J182" s="708"/>
      <c r="K182" s="708"/>
      <c r="L182" s="343"/>
      <c r="M182" s="343"/>
      <c r="N182" s="343">
        <v>0.159857497334919</v>
      </c>
      <c r="O182" s="343">
        <v>0.128956705380673</v>
      </c>
      <c r="P182" s="343"/>
      <c r="Q182" s="343">
        <v>-3.6098448652022101E-2</v>
      </c>
      <c r="R182" s="343"/>
      <c r="S182" s="343"/>
      <c r="T182" s="343"/>
      <c r="U182" s="343"/>
      <c r="V182" s="343"/>
      <c r="W182" s="343"/>
      <c r="X182" s="343">
        <v>9.2868816228287798E-2</v>
      </c>
      <c r="Y182" s="343"/>
      <c r="Z182" s="343"/>
      <c r="AA182" s="343"/>
      <c r="AB182" s="343"/>
      <c r="AC182" s="343"/>
      <c r="AD182" s="343"/>
      <c r="AE182" s="343"/>
      <c r="AF182" s="343">
        <v>0.109679396323241</v>
      </c>
      <c r="AG182" s="343">
        <v>5.8008063657821997E-2</v>
      </c>
      <c r="AH182" s="285"/>
      <c r="AI182" s="285">
        <v>-8.0078946855544397E-2</v>
      </c>
      <c r="AJ182" s="343">
        <v>0.18395616370003601</v>
      </c>
      <c r="AK182" s="340"/>
      <c r="AL182" s="345"/>
      <c r="AM182" s="469"/>
      <c r="AN182" s="345"/>
      <c r="AO182" s="345"/>
      <c r="AP182" s="345"/>
      <c r="AQ182" s="345"/>
      <c r="AR182" s="345"/>
      <c r="AS182" s="345"/>
      <c r="AT182" s="345"/>
      <c r="AU182" s="345"/>
      <c r="AV182" s="345"/>
      <c r="AW182" s="345"/>
      <c r="AX182" s="345"/>
      <c r="AY182" s="345"/>
      <c r="AZ182" s="345"/>
      <c r="BA182" s="345"/>
      <c r="BB182" s="345"/>
      <c r="BC182" s="345"/>
      <c r="BD182" s="345"/>
      <c r="BE182" s="345"/>
      <c r="BF182" s="345"/>
      <c r="BG182" s="345"/>
      <c r="BH182" s="345"/>
      <c r="BI182" s="345"/>
      <c r="BJ182" s="345"/>
      <c r="BK182" s="345"/>
      <c r="BL182" s="345"/>
      <c r="BM182" s="345"/>
      <c r="BN182" s="345"/>
      <c r="BO182" s="348"/>
      <c r="BP182" s="348"/>
      <c r="BQ182" s="345"/>
    </row>
    <row r="183" spans="2:69" s="255" customFormat="1" ht="15" customHeight="1">
      <c r="B183" s="1251" t="s">
        <v>25</v>
      </c>
      <c r="C183" s="243" t="s">
        <v>528</v>
      </c>
      <c r="D183" s="344"/>
      <c r="E183" s="283">
        <v>4.73395725945571E-3</v>
      </c>
      <c r="F183" s="341">
        <v>5836156</v>
      </c>
      <c r="G183" s="283">
        <v>0</v>
      </c>
      <c r="H183" s="283">
        <v>0</v>
      </c>
      <c r="I183" s="893"/>
      <c r="J183" s="893"/>
      <c r="K183" s="892">
        <v>-1.7399932927810266E-2</v>
      </c>
      <c r="L183" s="837"/>
      <c r="M183" s="837"/>
      <c r="N183" s="283">
        <v>0.96033656399863199</v>
      </c>
      <c r="O183" s="283">
        <v>0.96033656399863199</v>
      </c>
      <c r="P183" s="837"/>
      <c r="Q183" s="283">
        <v>-5.66782313563928E-2</v>
      </c>
      <c r="R183" s="837"/>
      <c r="S183" s="837"/>
      <c r="T183" s="837"/>
      <c r="U183" s="837"/>
      <c r="V183" s="837"/>
      <c r="W183" s="283">
        <v>0.160020568332992</v>
      </c>
      <c r="X183" s="283">
        <v>1.06367872962957</v>
      </c>
      <c r="Y183" s="837"/>
      <c r="Z183" s="837"/>
      <c r="AA183" s="837"/>
      <c r="AB183" s="837"/>
      <c r="AC183" s="837"/>
      <c r="AD183" s="837"/>
      <c r="AE183" s="837"/>
      <c r="AF183" s="283">
        <v>0.40929749193075599</v>
      </c>
      <c r="AG183" s="283">
        <v>8.3636900727122404E-2</v>
      </c>
      <c r="AH183" s="837"/>
      <c r="AI183" s="839"/>
      <c r="AJ183" s="283">
        <v>1.5566131200057001</v>
      </c>
      <c r="AK183" s="340"/>
      <c r="AL183" s="331">
        <v>1.0410331244040699E-2</v>
      </c>
      <c r="AM183" s="470">
        <v>13600116</v>
      </c>
      <c r="AN183" s="346">
        <v>-2.21909136657364E-2</v>
      </c>
      <c r="AO183" s="346"/>
      <c r="AP183" s="346"/>
      <c r="AQ183" s="346">
        <v>-2.44937616708563E-2</v>
      </c>
      <c r="AR183" s="346">
        <v>1.2798420248768501</v>
      </c>
      <c r="AS183" s="838"/>
      <c r="AT183" s="838"/>
      <c r="AU183" s="346">
        <v>1.72837643443629</v>
      </c>
      <c r="AV183" s="346">
        <v>1.6745874814597199</v>
      </c>
      <c r="AW183" s="838"/>
      <c r="AX183" s="346">
        <v>-8.7199329770422607E-2</v>
      </c>
      <c r="AY183" s="838"/>
      <c r="AZ183" s="838"/>
      <c r="BA183" s="838"/>
      <c r="BB183" s="838"/>
      <c r="BC183" s="838"/>
      <c r="BD183" s="346">
        <v>0.16824694730544901</v>
      </c>
      <c r="BE183" s="346">
        <v>1.75563509899474</v>
      </c>
      <c r="BF183" s="838"/>
      <c r="BG183" s="838"/>
      <c r="BH183" s="838"/>
      <c r="BI183" s="838"/>
      <c r="BJ183" s="838"/>
      <c r="BK183" s="838"/>
      <c r="BL183" s="838"/>
      <c r="BM183" s="346">
        <v>0.35864113217857801</v>
      </c>
      <c r="BN183" s="346">
        <v>9.7101230607150701E-2</v>
      </c>
      <c r="BO183" s="838"/>
      <c r="BP183" s="842"/>
      <c r="BQ183" s="346">
        <v>2.21137746178047</v>
      </c>
    </row>
    <row r="184" spans="2:69" s="255" customFormat="1" ht="15" customHeight="1">
      <c r="B184" s="1257" t="s">
        <v>25</v>
      </c>
      <c r="C184" s="243" t="s">
        <v>529</v>
      </c>
      <c r="D184" s="344"/>
      <c r="E184" s="283">
        <v>4.7693775592549698E-2</v>
      </c>
      <c r="F184" s="341">
        <v>150101525</v>
      </c>
      <c r="G184" s="283">
        <v>7.0018602996146206E-2</v>
      </c>
      <c r="H184" s="283">
        <v>-6.6588264176529804E-4</v>
      </c>
      <c r="I184" s="892"/>
      <c r="J184" s="892"/>
      <c r="K184" s="892">
        <v>-1.6250627658805486E-2</v>
      </c>
      <c r="L184" s="283"/>
      <c r="M184" s="283"/>
      <c r="N184" s="283">
        <v>0.130161735532001</v>
      </c>
      <c r="O184" s="283">
        <v>0.12716379796940799</v>
      </c>
      <c r="P184" s="283"/>
      <c r="Q184" s="283">
        <v>-3.7948868274322999E-2</v>
      </c>
      <c r="R184" s="283"/>
      <c r="S184" s="283"/>
      <c r="T184" s="283"/>
      <c r="U184" s="283"/>
      <c r="V184" s="283"/>
      <c r="W184" s="283">
        <v>7.2699381302088695E-2</v>
      </c>
      <c r="X184" s="283">
        <v>0.161914304335016</v>
      </c>
      <c r="Y184" s="283"/>
      <c r="Z184" s="283"/>
      <c r="AA184" s="283"/>
      <c r="AB184" s="283"/>
      <c r="AC184" s="283"/>
      <c r="AD184" s="283"/>
      <c r="AE184" s="283"/>
      <c r="AF184" s="283">
        <v>0.131808474885418</v>
      </c>
      <c r="AG184" s="283">
        <v>4.9385900642914898E-2</v>
      </c>
      <c r="AH184" s="283"/>
      <c r="AI184" s="297"/>
      <c r="AJ184" s="283">
        <v>0.34996062831473601</v>
      </c>
      <c r="AK184" s="340"/>
      <c r="AL184" s="331">
        <v>7.8379171069842296E-2</v>
      </c>
      <c r="AM184" s="470">
        <v>232538553</v>
      </c>
      <c r="AN184" s="346">
        <v>-6.4994813999724201E-4</v>
      </c>
      <c r="AO184" s="346"/>
      <c r="AP184" s="346"/>
      <c r="AQ184" s="346">
        <v>-1.7681304656608901E-2</v>
      </c>
      <c r="AR184" s="346">
        <v>0.30153637792697502</v>
      </c>
      <c r="AS184" s="346"/>
      <c r="AT184" s="346"/>
      <c r="AU184" s="346">
        <v>0.392048040309256</v>
      </c>
      <c r="AV184" s="346">
        <v>0.37205652518186899</v>
      </c>
      <c r="AW184" s="346"/>
      <c r="AX184" s="346">
        <v>-4.7596124845586403E-2</v>
      </c>
      <c r="AY184" s="346"/>
      <c r="AZ184" s="346"/>
      <c r="BA184" s="346"/>
      <c r="BB184" s="346"/>
      <c r="BC184" s="346"/>
      <c r="BD184" s="346">
        <v>7.7664721685956298E-2</v>
      </c>
      <c r="BE184" s="346">
        <v>0.40212511772187698</v>
      </c>
      <c r="BF184" s="346"/>
      <c r="BG184" s="346"/>
      <c r="BH184" s="346"/>
      <c r="BI184" s="346"/>
      <c r="BJ184" s="346"/>
      <c r="BK184" s="346"/>
      <c r="BL184" s="346"/>
      <c r="BM184" s="346">
        <v>0.16612719268103501</v>
      </c>
      <c r="BN184" s="346">
        <v>3.96403687951047E-2</v>
      </c>
      <c r="BO184" s="346"/>
      <c r="BP184" s="347"/>
      <c r="BQ184" s="346">
        <v>0.60789268349837899</v>
      </c>
    </row>
    <row r="185" spans="2:69" s="255" customFormat="1" ht="15" customHeight="1">
      <c r="B185" s="1257" t="s">
        <v>25</v>
      </c>
      <c r="C185" s="243" t="s">
        <v>530</v>
      </c>
      <c r="D185" s="344"/>
      <c r="E185" s="283">
        <v>0.20571057935125001</v>
      </c>
      <c r="F185" s="341">
        <v>1016986786</v>
      </c>
      <c r="G185" s="283">
        <v>7.7637565889329893E-2</v>
      </c>
      <c r="H185" s="283">
        <v>-1.9179698564932999E-4</v>
      </c>
      <c r="I185" s="892"/>
      <c r="J185" s="892"/>
      <c r="K185" s="892">
        <v>-2.0302740641345549E-2</v>
      </c>
      <c r="L185" s="283"/>
      <c r="M185" s="283"/>
      <c r="N185" s="283">
        <v>3.4299776044484399E-2</v>
      </c>
      <c r="O185" s="283">
        <v>3.4107978075538198E-2</v>
      </c>
      <c r="P185" s="283"/>
      <c r="Q185" s="283">
        <v>-3.6136054574065997E-2</v>
      </c>
      <c r="R185" s="283"/>
      <c r="S185" s="283"/>
      <c r="T185" s="283"/>
      <c r="U185" s="283"/>
      <c r="V185" s="283"/>
      <c r="W185" s="283">
        <v>5.1657323107047702E-2</v>
      </c>
      <c r="X185" s="283">
        <v>4.9629245625223001E-2</v>
      </c>
      <c r="Y185" s="283"/>
      <c r="Z185" s="283"/>
      <c r="AA185" s="283"/>
      <c r="AB185" s="283"/>
      <c r="AC185" s="283"/>
      <c r="AD185" s="283"/>
      <c r="AE185" s="283"/>
      <c r="AF185" s="283">
        <v>9.6333192020466196E-2</v>
      </c>
      <c r="AG185" s="283">
        <v>4.1731113505342997E-2</v>
      </c>
      <c r="AH185" s="283"/>
      <c r="AI185" s="297"/>
      <c r="AJ185" s="283">
        <v>0.18934865098630699</v>
      </c>
      <c r="AK185" s="340"/>
      <c r="AL185" s="331">
        <v>0.22248478645026201</v>
      </c>
      <c r="AM185" s="470">
        <v>1069223503</v>
      </c>
      <c r="AN185" s="346">
        <v>-3.2558393920751699E-4</v>
      </c>
      <c r="AO185" s="346"/>
      <c r="AP185" s="346"/>
      <c r="AQ185" s="346">
        <v>-2.0451276032229199E-2</v>
      </c>
      <c r="AR185" s="346">
        <v>0.131557690796477</v>
      </c>
      <c r="AS185" s="346"/>
      <c r="AT185" s="346"/>
      <c r="AU185" s="346">
        <v>0.16527301962983501</v>
      </c>
      <c r="AV185" s="346">
        <v>0.144272909795923</v>
      </c>
      <c r="AW185" s="346"/>
      <c r="AX185" s="346">
        <v>-3.9575992186172498E-2</v>
      </c>
      <c r="AY185" s="346"/>
      <c r="AZ185" s="346"/>
      <c r="BA185" s="346"/>
      <c r="BB185" s="346"/>
      <c r="BC185" s="346"/>
      <c r="BD185" s="346">
        <v>5.36241027616094E-2</v>
      </c>
      <c r="BE185" s="346">
        <v>0.158321019436102</v>
      </c>
      <c r="BF185" s="346"/>
      <c r="BG185" s="346"/>
      <c r="BH185" s="346"/>
      <c r="BI185" s="346"/>
      <c r="BJ185" s="346"/>
      <c r="BK185" s="346"/>
      <c r="BL185" s="346"/>
      <c r="BM185" s="346">
        <v>9.8507664398020597E-2</v>
      </c>
      <c r="BN185" s="346">
        <v>4.2684157121450801E-2</v>
      </c>
      <c r="BO185" s="346"/>
      <c r="BP185" s="347"/>
      <c r="BQ185" s="346">
        <v>0.29951284563186398</v>
      </c>
    </row>
    <row r="186" spans="2:69" s="255" customFormat="1" ht="15" customHeight="1">
      <c r="B186" s="1257" t="s">
        <v>25</v>
      </c>
      <c r="C186" s="243" t="s">
        <v>531</v>
      </c>
      <c r="D186" s="344"/>
      <c r="E186" s="283">
        <v>0.57933636119592902</v>
      </c>
      <c r="F186" s="341">
        <v>5242664945</v>
      </c>
      <c r="G186" s="283">
        <v>7.0520060308482596E-2</v>
      </c>
      <c r="H186" s="283">
        <v>-1.11389838207561E-3</v>
      </c>
      <c r="I186" s="892"/>
      <c r="J186" s="892"/>
      <c r="K186" s="892">
        <v>-2.0863141601353861E-2</v>
      </c>
      <c r="L186" s="283"/>
      <c r="M186" s="283"/>
      <c r="N186" s="283">
        <v>1.0991291758012601E-2</v>
      </c>
      <c r="O186" s="283">
        <v>9.8773918499954795E-3</v>
      </c>
      <c r="P186" s="283"/>
      <c r="Q186" s="283">
        <v>-3.32301018332576E-2</v>
      </c>
      <c r="R186" s="283"/>
      <c r="S186" s="283"/>
      <c r="T186" s="283"/>
      <c r="U186" s="283"/>
      <c r="V186" s="283"/>
      <c r="W186" s="283">
        <v>3.63568238671792E-2</v>
      </c>
      <c r="X186" s="283">
        <v>1.3004114265402499E-2</v>
      </c>
      <c r="Y186" s="283"/>
      <c r="Z186" s="283"/>
      <c r="AA186" s="283"/>
      <c r="AB186" s="283"/>
      <c r="AC186" s="283"/>
      <c r="AD186" s="283"/>
      <c r="AE186" s="283"/>
      <c r="AF186" s="283">
        <v>4.1431634129648197E-2</v>
      </c>
      <c r="AG186" s="283">
        <v>3.44080174667733E-2</v>
      </c>
      <c r="AH186" s="283"/>
      <c r="AI186" s="297"/>
      <c r="AJ186" s="283">
        <v>8.8580926470020596E-2</v>
      </c>
      <c r="AK186" s="340"/>
      <c r="AL186" s="331">
        <v>0.54859414530498996</v>
      </c>
      <c r="AM186" s="470">
        <v>4967347526</v>
      </c>
      <c r="AN186" s="346">
        <v>-1.3025150678777E-3</v>
      </c>
      <c r="AO186" s="346"/>
      <c r="AP186" s="346"/>
      <c r="AQ186" s="346">
        <v>-2.16648972991547E-2</v>
      </c>
      <c r="AR186" s="346">
        <v>7.1378644667834307E-2</v>
      </c>
      <c r="AS186" s="346"/>
      <c r="AT186" s="346"/>
      <c r="AU186" s="346">
        <v>8.2442194321315901E-2</v>
      </c>
      <c r="AV186" s="346">
        <v>5.9474780947710103E-2</v>
      </c>
      <c r="AW186" s="346"/>
      <c r="AX186" s="346">
        <v>-3.4549634407842297E-2</v>
      </c>
      <c r="AY186" s="346"/>
      <c r="AZ186" s="346"/>
      <c r="BA186" s="346"/>
      <c r="BB186" s="346"/>
      <c r="BC186" s="346"/>
      <c r="BD186" s="346">
        <v>3.7537586010244497E-2</v>
      </c>
      <c r="BE186" s="346">
        <v>6.2462732348797602E-2</v>
      </c>
      <c r="BF186" s="346"/>
      <c r="BG186" s="346"/>
      <c r="BH186" s="346"/>
      <c r="BI186" s="346"/>
      <c r="BJ186" s="346"/>
      <c r="BK186" s="346"/>
      <c r="BL186" s="346"/>
      <c r="BM186" s="346">
        <v>3.9306574178277001E-2</v>
      </c>
      <c r="BN186" s="346">
        <v>3.9171968134206203E-2</v>
      </c>
      <c r="BO186" s="346"/>
      <c r="BP186" s="347"/>
      <c r="BQ186" s="346">
        <v>0.14094127687574201</v>
      </c>
    </row>
    <row r="187" spans="2:69" s="255" customFormat="1" ht="15" customHeight="1">
      <c r="B187" s="1257" t="s">
        <v>25</v>
      </c>
      <c r="C187" s="243" t="s">
        <v>532</v>
      </c>
      <c r="D187" s="344"/>
      <c r="E187" s="283">
        <v>0.16104678254701099</v>
      </c>
      <c r="F187" s="341">
        <v>3607337607</v>
      </c>
      <c r="G187" s="283">
        <v>7.8425495277716903E-2</v>
      </c>
      <c r="H187" s="283">
        <v>-2.06730445343648E-2</v>
      </c>
      <c r="I187" s="892"/>
      <c r="J187" s="892"/>
      <c r="K187" s="892">
        <v>-1.5285848045092436E-2</v>
      </c>
      <c r="L187" s="283"/>
      <c r="M187" s="283"/>
      <c r="N187" s="283">
        <v>5.0201419919386004E-3</v>
      </c>
      <c r="O187" s="283">
        <v>-1.5652901710787901E-2</v>
      </c>
      <c r="P187" s="283"/>
      <c r="Q187" s="283">
        <v>-2.7032101683739099E-2</v>
      </c>
      <c r="R187" s="283"/>
      <c r="S187" s="283"/>
      <c r="T187" s="283"/>
      <c r="U187" s="283"/>
      <c r="V187" s="283"/>
      <c r="W187" s="283">
        <v>2.6381002103970801E-2</v>
      </c>
      <c r="X187" s="283">
        <v>-1.6304000736130701E-2</v>
      </c>
      <c r="Y187" s="283"/>
      <c r="Z187" s="283"/>
      <c r="AA187" s="283"/>
      <c r="AB187" s="283"/>
      <c r="AC187" s="283"/>
      <c r="AD187" s="283"/>
      <c r="AE187" s="283"/>
      <c r="AF187" s="283">
        <v>9.2756111715249796E-3</v>
      </c>
      <c r="AG187" s="283">
        <v>3.2023867623543999E-2</v>
      </c>
      <c r="AH187" s="283"/>
      <c r="AI187" s="297"/>
      <c r="AJ187" s="283">
        <v>2.4625756077728801E-2</v>
      </c>
      <c r="AK187" s="340"/>
      <c r="AL187" s="331">
        <v>0.13892636613385601</v>
      </c>
      <c r="AM187" s="470">
        <v>3201273469</v>
      </c>
      <c r="AN187" s="346">
        <v>-2.3756023887505001E-2</v>
      </c>
      <c r="AO187" s="346"/>
      <c r="AP187" s="346"/>
      <c r="AQ187" s="346">
        <v>-1.66787869006014E-2</v>
      </c>
      <c r="AR187" s="346">
        <v>5.0682348312680203E-2</v>
      </c>
      <c r="AS187" s="346"/>
      <c r="AT187" s="346"/>
      <c r="AU187" s="346">
        <v>5.6181499250728302E-2</v>
      </c>
      <c r="AV187" s="346">
        <v>1.57466893997491E-2</v>
      </c>
      <c r="AW187" s="346"/>
      <c r="AX187" s="346">
        <v>-2.7693732465690801E-2</v>
      </c>
      <c r="AY187" s="346"/>
      <c r="AZ187" s="346"/>
      <c r="BA187" s="346"/>
      <c r="BB187" s="346"/>
      <c r="BC187" s="346"/>
      <c r="BD187" s="346">
        <v>2.6946730366945702E-2</v>
      </c>
      <c r="BE187" s="346">
        <v>1.4999687925755199E-2</v>
      </c>
      <c r="BF187" s="346"/>
      <c r="BG187" s="346"/>
      <c r="BH187" s="346"/>
      <c r="BI187" s="346"/>
      <c r="BJ187" s="346"/>
      <c r="BK187" s="346"/>
      <c r="BL187" s="346"/>
      <c r="BM187" s="346">
        <v>8.3500317167061692E-3</v>
      </c>
      <c r="BN187" s="346">
        <v>2.9830076975532499E-2</v>
      </c>
      <c r="BO187" s="346"/>
      <c r="BP187" s="347"/>
      <c r="BQ187" s="346">
        <v>5.3179795056115503E-2</v>
      </c>
    </row>
    <row r="188" spans="2:69" s="255" customFormat="1" ht="15" customHeight="1">
      <c r="B188" s="1257" t="s">
        <v>25</v>
      </c>
      <c r="C188" s="243" t="s">
        <v>533</v>
      </c>
      <c r="D188" s="344"/>
      <c r="E188" s="283">
        <v>1.4785440538041101E-3</v>
      </c>
      <c r="F188" s="341">
        <v>153980878</v>
      </c>
      <c r="G188" s="283">
        <v>1.8920754143311801E-2</v>
      </c>
      <c r="H188" s="283">
        <v>-0.32160798563572301</v>
      </c>
      <c r="I188" s="892"/>
      <c r="J188" s="892"/>
      <c r="K188" s="892">
        <v>-5.4570113755314908E-3</v>
      </c>
      <c r="L188" s="283"/>
      <c r="M188" s="283"/>
      <c r="N188" s="283">
        <v>0</v>
      </c>
      <c r="O188" s="283">
        <v>-0.32160799213003599</v>
      </c>
      <c r="P188" s="283"/>
      <c r="Q188" s="283">
        <v>-1.33513396384193E-2</v>
      </c>
      <c r="R188" s="283"/>
      <c r="S188" s="283"/>
      <c r="T188" s="283"/>
      <c r="U188" s="283"/>
      <c r="V188" s="283"/>
      <c r="W188" s="283">
        <v>1.48757367132301E-2</v>
      </c>
      <c r="X188" s="283">
        <v>-0.32008359505522499</v>
      </c>
      <c r="Y188" s="283"/>
      <c r="Z188" s="283"/>
      <c r="AA188" s="283"/>
      <c r="AB188" s="283"/>
      <c r="AC188" s="283"/>
      <c r="AD188" s="283"/>
      <c r="AE188" s="283"/>
      <c r="AF188" s="283">
        <v>0</v>
      </c>
      <c r="AG188" s="283">
        <v>5.2149332464515502E-6</v>
      </c>
      <c r="AH188" s="283"/>
      <c r="AI188" s="297"/>
      <c r="AJ188" s="283">
        <v>-0.32007838012197898</v>
      </c>
      <c r="AK188" s="340"/>
      <c r="AL188" s="346">
        <v>1.2052372663739299E-3</v>
      </c>
      <c r="AM188" s="470">
        <v>136501959</v>
      </c>
      <c r="AN188" s="346">
        <v>-0.34366026937386301</v>
      </c>
      <c r="AO188" s="346"/>
      <c r="AP188" s="346"/>
      <c r="AQ188" s="346">
        <v>-6.4743246651866697E-3</v>
      </c>
      <c r="AR188" s="346">
        <v>0</v>
      </c>
      <c r="AS188" s="346"/>
      <c r="AT188" s="346"/>
      <c r="AU188" s="346">
        <v>0</v>
      </c>
      <c r="AV188" s="346">
        <v>-0.35013459403905001</v>
      </c>
      <c r="AW188" s="346"/>
      <c r="AX188" s="346">
        <v>-1.25728964812879E-2</v>
      </c>
      <c r="AY188" s="346"/>
      <c r="AZ188" s="346"/>
      <c r="BA188" s="346"/>
      <c r="BB188" s="346"/>
      <c r="BC188" s="346"/>
      <c r="BD188" s="346">
        <v>1.48932368069531E-2</v>
      </c>
      <c r="BE188" s="346">
        <v>-0.34781425371338398</v>
      </c>
      <c r="BF188" s="346"/>
      <c r="BG188" s="346"/>
      <c r="BH188" s="346"/>
      <c r="BI188" s="346"/>
      <c r="BJ188" s="346"/>
      <c r="BK188" s="346"/>
      <c r="BL188" s="346"/>
      <c r="BM188" s="346">
        <v>0</v>
      </c>
      <c r="BN188" s="346">
        <v>0</v>
      </c>
      <c r="BO188" s="346"/>
      <c r="BP188" s="347"/>
      <c r="BQ188" s="346">
        <v>-0.34781425371338398</v>
      </c>
    </row>
    <row r="189" spans="2:69" s="255" customFormat="1" ht="15" customHeight="1">
      <c r="B189" s="1253" t="s">
        <v>25</v>
      </c>
      <c r="C189" s="338" t="s">
        <v>527</v>
      </c>
      <c r="D189" s="339"/>
      <c r="E189" s="343">
        <v>1</v>
      </c>
      <c r="F189" s="342">
        <v>10176907897</v>
      </c>
      <c r="G189" s="343">
        <v>7.3204946544838501E-2</v>
      </c>
      <c r="H189" s="343">
        <v>-1.27967093068013E-2</v>
      </c>
      <c r="I189" s="708"/>
      <c r="J189" s="708"/>
      <c r="K189" s="708">
        <v>-1.8493424660175853E-2</v>
      </c>
      <c r="L189" s="343"/>
      <c r="M189" s="343"/>
      <c r="N189" s="343">
        <v>1.33397664962674E-2</v>
      </c>
      <c r="O189" s="343">
        <v>5.0866049416886704E-4</v>
      </c>
      <c r="P189" s="343"/>
      <c r="Q189" s="343">
        <v>-3.1105805142770102E-2</v>
      </c>
      <c r="R189" s="343"/>
      <c r="S189" s="343"/>
      <c r="T189" s="343"/>
      <c r="U189" s="343"/>
      <c r="V189" s="343"/>
      <c r="W189" s="343">
        <v>3.4631679638556498E-2</v>
      </c>
      <c r="X189" s="343">
        <v>4.0345350882171598E-3</v>
      </c>
      <c r="Y189" s="343"/>
      <c r="Z189" s="343"/>
      <c r="AA189" s="343"/>
      <c r="AB189" s="343"/>
      <c r="AC189" s="343"/>
      <c r="AD189" s="343"/>
      <c r="AE189" s="343"/>
      <c r="AF189" s="343">
        <v>3.6436941462484003E-2</v>
      </c>
      <c r="AG189" s="343">
        <v>3.4023342208105302E-2</v>
      </c>
      <c r="AH189" s="285"/>
      <c r="AI189" s="285"/>
      <c r="AJ189" s="343">
        <v>7.4494819907281004E-2</v>
      </c>
      <c r="AK189" s="340"/>
      <c r="AL189" s="345">
        <v>1.0000000374693601</v>
      </c>
      <c r="AM189" s="469">
        <v>9620485126</v>
      </c>
      <c r="AN189" s="345">
        <v>-1.3536836375126499E-2</v>
      </c>
      <c r="AO189" s="345"/>
      <c r="AP189" s="345"/>
      <c r="AQ189" s="345">
        <v>-1.9563034039869899E-2</v>
      </c>
      <c r="AR189" s="345">
        <v>7.7438922179359507E-2</v>
      </c>
      <c r="AS189" s="345"/>
      <c r="AT189" s="345"/>
      <c r="AU189" s="345">
        <v>9.1550224595191604E-2</v>
      </c>
      <c r="AV189" s="345">
        <v>5.8375368356658103E-2</v>
      </c>
      <c r="AW189" s="345"/>
      <c r="AX189" s="345">
        <v>-3.2904880456025402E-2</v>
      </c>
      <c r="AY189" s="345"/>
      <c r="AZ189" s="345"/>
      <c r="BA189" s="345"/>
      <c r="BB189" s="345"/>
      <c r="BC189" s="345"/>
      <c r="BD189" s="345">
        <v>3.6634682179124002E-2</v>
      </c>
      <c r="BE189" s="345">
        <v>6.2105169975811898E-2</v>
      </c>
      <c r="BF189" s="345"/>
      <c r="BG189" s="345"/>
      <c r="BH189" s="345"/>
      <c r="BI189" s="345"/>
      <c r="BJ189" s="345"/>
      <c r="BK189" s="345"/>
      <c r="BL189" s="345"/>
      <c r="BM189" s="345">
        <v>3.8544355315081401E-2</v>
      </c>
      <c r="BN189" s="345">
        <v>3.5991159953486097E-2</v>
      </c>
      <c r="BO189" s="348"/>
      <c r="BP189" s="348"/>
      <c r="BQ189" s="345">
        <v>0.13664068649171801</v>
      </c>
    </row>
    <row r="190" spans="2:69" ht="15.75" customHeight="1">
      <c r="B190" s="1251" t="s">
        <v>718</v>
      </c>
      <c r="C190" s="262" t="s">
        <v>528</v>
      </c>
      <c r="D190" s="262"/>
      <c r="E190" s="653"/>
      <c r="F190" s="666"/>
      <c r="G190" s="653"/>
      <c r="H190" s="653"/>
      <c r="I190" s="707"/>
      <c r="J190" s="707"/>
      <c r="K190" s="707"/>
      <c r="L190" s="653"/>
      <c r="M190" s="653"/>
      <c r="N190" s="653"/>
      <c r="O190" s="653"/>
      <c r="P190" s="653"/>
      <c r="Q190" s="653"/>
      <c r="R190" s="653"/>
      <c r="S190" s="653"/>
      <c r="T190" s="653"/>
      <c r="U190" s="653"/>
      <c r="V190" s="653"/>
      <c r="W190" s="653"/>
      <c r="X190" s="653"/>
      <c r="Y190" s="653"/>
      <c r="Z190" s="653"/>
      <c r="AA190" s="653"/>
      <c r="AB190" s="653"/>
      <c r="AC190" s="653"/>
      <c r="AD190" s="653"/>
      <c r="AE190" s="653"/>
      <c r="AF190" s="653"/>
      <c r="AG190" s="653"/>
      <c r="AH190" s="653"/>
      <c r="AI190" s="667"/>
      <c r="AJ190" s="653"/>
      <c r="AK190" s="340"/>
      <c r="AL190" s="653"/>
      <c r="AM190" s="666"/>
      <c r="AN190" s="653"/>
      <c r="AO190" s="653"/>
      <c r="AP190" s="653"/>
      <c r="AQ190" s="653"/>
      <c r="AR190" s="653"/>
      <c r="AS190" s="653"/>
      <c r="AT190" s="653"/>
      <c r="AU190" s="653"/>
      <c r="AV190" s="653"/>
      <c r="AW190" s="653"/>
      <c r="AX190" s="653"/>
      <c r="AY190" s="653"/>
      <c r="AZ190" s="653"/>
      <c r="BA190" s="653"/>
      <c r="BB190" s="653"/>
      <c r="BC190" s="653"/>
      <c r="BD190" s="653"/>
      <c r="BE190" s="653"/>
      <c r="BF190" s="653"/>
      <c r="BG190" s="653"/>
      <c r="BH190" s="653"/>
      <c r="BI190" s="653"/>
      <c r="BJ190" s="653"/>
      <c r="BK190" s="653"/>
      <c r="BL190" s="653"/>
      <c r="BM190" s="653"/>
      <c r="BN190" s="653"/>
      <c r="BO190" s="653"/>
      <c r="BP190" s="667"/>
      <c r="BQ190" s="653"/>
    </row>
    <row r="191" spans="2:69" ht="15.75" customHeight="1">
      <c r="B191" s="1252"/>
      <c r="C191" s="262" t="s">
        <v>529</v>
      </c>
      <c r="D191" s="262"/>
      <c r="E191" s="653"/>
      <c r="F191" s="666"/>
      <c r="G191" s="653"/>
      <c r="H191" s="653"/>
      <c r="I191" s="707"/>
      <c r="J191" s="707"/>
      <c r="K191" s="707"/>
      <c r="L191" s="653"/>
      <c r="M191" s="653"/>
      <c r="N191" s="653"/>
      <c r="O191" s="653"/>
      <c r="P191" s="653"/>
      <c r="Q191" s="653"/>
      <c r="R191" s="653"/>
      <c r="S191" s="653"/>
      <c r="T191" s="653"/>
      <c r="U191" s="653"/>
      <c r="V191" s="653"/>
      <c r="W191" s="653"/>
      <c r="X191" s="653"/>
      <c r="Y191" s="653"/>
      <c r="Z191" s="653"/>
      <c r="AA191" s="653"/>
      <c r="AB191" s="653"/>
      <c r="AC191" s="653"/>
      <c r="AD191" s="653"/>
      <c r="AE191" s="653"/>
      <c r="AF191" s="653"/>
      <c r="AG191" s="653"/>
      <c r="AH191" s="653"/>
      <c r="AI191" s="667"/>
      <c r="AJ191" s="653"/>
      <c r="AK191" s="340"/>
      <c r="AL191" s="653"/>
      <c r="AM191" s="666"/>
      <c r="AN191" s="653"/>
      <c r="AO191" s="653"/>
      <c r="AP191" s="653"/>
      <c r="AQ191" s="653"/>
      <c r="AR191" s="653"/>
      <c r="AS191" s="653"/>
      <c r="AT191" s="653"/>
      <c r="AU191" s="653"/>
      <c r="AV191" s="653"/>
      <c r="AW191" s="653"/>
      <c r="AX191" s="653"/>
      <c r="AY191" s="653"/>
      <c r="AZ191" s="653"/>
      <c r="BA191" s="653"/>
      <c r="BB191" s="653"/>
      <c r="BC191" s="653"/>
      <c r="BD191" s="653"/>
      <c r="BE191" s="653"/>
      <c r="BF191" s="653"/>
      <c r="BG191" s="653"/>
      <c r="BH191" s="653"/>
      <c r="BI191" s="653"/>
      <c r="BJ191" s="653"/>
      <c r="BK191" s="653"/>
      <c r="BL191" s="653"/>
      <c r="BM191" s="653"/>
      <c r="BN191" s="653"/>
      <c r="BO191" s="653"/>
      <c r="BP191" s="667"/>
      <c r="BQ191" s="653"/>
    </row>
    <row r="192" spans="2:69" ht="15.75" customHeight="1">
      <c r="B192" s="1252"/>
      <c r="C192" s="262" t="s">
        <v>530</v>
      </c>
      <c r="D192" s="262"/>
      <c r="E192" s="653"/>
      <c r="F192" s="666"/>
      <c r="G192" s="653"/>
      <c r="H192" s="653"/>
      <c r="I192" s="707"/>
      <c r="J192" s="707"/>
      <c r="K192" s="707"/>
      <c r="L192" s="653"/>
      <c r="M192" s="653"/>
      <c r="N192" s="653"/>
      <c r="O192" s="653"/>
      <c r="P192" s="653"/>
      <c r="Q192" s="653"/>
      <c r="R192" s="653"/>
      <c r="S192" s="653"/>
      <c r="T192" s="653"/>
      <c r="U192" s="653"/>
      <c r="V192" s="653"/>
      <c r="W192" s="653"/>
      <c r="X192" s="653"/>
      <c r="Y192" s="653"/>
      <c r="Z192" s="653"/>
      <c r="AA192" s="653"/>
      <c r="AB192" s="653"/>
      <c r="AC192" s="653"/>
      <c r="AD192" s="653"/>
      <c r="AE192" s="653"/>
      <c r="AF192" s="653"/>
      <c r="AG192" s="653"/>
      <c r="AH192" s="653"/>
      <c r="AI192" s="667"/>
      <c r="AJ192" s="653"/>
      <c r="AK192" s="340"/>
      <c r="AL192" s="653"/>
      <c r="AM192" s="666"/>
      <c r="AN192" s="653"/>
      <c r="AO192" s="653"/>
      <c r="AP192" s="653"/>
      <c r="AQ192" s="653"/>
      <c r="AR192" s="653"/>
      <c r="AS192" s="653"/>
      <c r="AT192" s="653"/>
      <c r="AU192" s="653"/>
      <c r="AV192" s="653"/>
      <c r="AW192" s="653"/>
      <c r="AX192" s="653"/>
      <c r="AY192" s="653"/>
      <c r="AZ192" s="653"/>
      <c r="BA192" s="653"/>
      <c r="BB192" s="653"/>
      <c r="BC192" s="653"/>
      <c r="BD192" s="653"/>
      <c r="BE192" s="653"/>
      <c r="BF192" s="653"/>
      <c r="BG192" s="653"/>
      <c r="BH192" s="653"/>
      <c r="BI192" s="653"/>
      <c r="BJ192" s="653"/>
      <c r="BK192" s="653"/>
      <c r="BL192" s="653"/>
      <c r="BM192" s="653"/>
      <c r="BN192" s="653"/>
      <c r="BO192" s="653"/>
      <c r="BP192" s="667"/>
      <c r="BQ192" s="653"/>
    </row>
    <row r="193" spans="2:69" ht="15.75" customHeight="1">
      <c r="B193" s="1252"/>
      <c r="C193" s="262" t="s">
        <v>531</v>
      </c>
      <c r="D193" s="262"/>
      <c r="E193" s="653"/>
      <c r="F193" s="666"/>
      <c r="G193" s="653"/>
      <c r="H193" s="653"/>
      <c r="I193" s="707"/>
      <c r="J193" s="707"/>
      <c r="K193" s="707"/>
      <c r="L193" s="653"/>
      <c r="M193" s="653"/>
      <c r="N193" s="653"/>
      <c r="O193" s="653"/>
      <c r="P193" s="653"/>
      <c r="Q193" s="653"/>
      <c r="R193" s="653"/>
      <c r="S193" s="653"/>
      <c r="T193" s="653"/>
      <c r="U193" s="653"/>
      <c r="V193" s="653"/>
      <c r="W193" s="653"/>
      <c r="X193" s="653"/>
      <c r="Y193" s="653"/>
      <c r="Z193" s="653"/>
      <c r="AA193" s="653"/>
      <c r="AB193" s="653"/>
      <c r="AC193" s="653"/>
      <c r="AD193" s="653"/>
      <c r="AE193" s="653"/>
      <c r="AF193" s="653"/>
      <c r="AG193" s="653"/>
      <c r="AH193" s="653"/>
      <c r="AI193" s="667"/>
      <c r="AJ193" s="653"/>
      <c r="AK193" s="340"/>
      <c r="AL193" s="653"/>
      <c r="AM193" s="666"/>
      <c r="AN193" s="653"/>
      <c r="AO193" s="653"/>
      <c r="AP193" s="653"/>
      <c r="AQ193" s="653"/>
      <c r="AR193" s="653"/>
      <c r="AS193" s="653"/>
      <c r="AT193" s="653"/>
      <c r="AU193" s="653"/>
      <c r="AV193" s="653"/>
      <c r="AW193" s="653"/>
      <c r="AX193" s="653"/>
      <c r="AY193" s="653"/>
      <c r="AZ193" s="653"/>
      <c r="BA193" s="653"/>
      <c r="BB193" s="653"/>
      <c r="BC193" s="653"/>
      <c r="BD193" s="653"/>
      <c r="BE193" s="653"/>
      <c r="BF193" s="653"/>
      <c r="BG193" s="653"/>
      <c r="BH193" s="653"/>
      <c r="BI193" s="653"/>
      <c r="BJ193" s="653"/>
      <c r="BK193" s="653"/>
      <c r="BL193" s="653"/>
      <c r="BM193" s="653"/>
      <c r="BN193" s="653"/>
      <c r="BO193" s="653"/>
      <c r="BP193" s="667"/>
      <c r="BQ193" s="653"/>
    </row>
    <row r="194" spans="2:69" ht="15.75" customHeight="1">
      <c r="B194" s="1252"/>
      <c r="C194" s="262" t="s">
        <v>532</v>
      </c>
      <c r="D194" s="262"/>
      <c r="E194" s="653"/>
      <c r="F194" s="666"/>
      <c r="G194" s="653"/>
      <c r="H194" s="653"/>
      <c r="I194" s="707"/>
      <c r="J194" s="707"/>
      <c r="K194" s="707"/>
      <c r="L194" s="653"/>
      <c r="M194" s="653"/>
      <c r="N194" s="653"/>
      <c r="O194" s="653"/>
      <c r="P194" s="653"/>
      <c r="Q194" s="653"/>
      <c r="R194" s="653"/>
      <c r="S194" s="653"/>
      <c r="T194" s="653"/>
      <c r="U194" s="653"/>
      <c r="V194" s="653"/>
      <c r="W194" s="653"/>
      <c r="X194" s="653"/>
      <c r="Y194" s="653"/>
      <c r="Z194" s="653"/>
      <c r="AA194" s="653"/>
      <c r="AB194" s="653"/>
      <c r="AC194" s="653"/>
      <c r="AD194" s="653"/>
      <c r="AE194" s="653"/>
      <c r="AF194" s="653"/>
      <c r="AG194" s="653"/>
      <c r="AH194" s="653"/>
      <c r="AI194" s="667"/>
      <c r="AJ194" s="653"/>
      <c r="AK194" s="340"/>
      <c r="AL194" s="653"/>
      <c r="AM194" s="666"/>
      <c r="AN194" s="653"/>
      <c r="AO194" s="653"/>
      <c r="AP194" s="653"/>
      <c r="AQ194" s="653"/>
      <c r="AR194" s="653"/>
      <c r="AS194" s="653"/>
      <c r="AT194" s="653"/>
      <c r="AU194" s="653"/>
      <c r="AV194" s="653"/>
      <c r="AW194" s="653"/>
      <c r="AX194" s="653"/>
      <c r="AY194" s="653"/>
      <c r="AZ194" s="653"/>
      <c r="BA194" s="653"/>
      <c r="BB194" s="653"/>
      <c r="BC194" s="653"/>
      <c r="BD194" s="653"/>
      <c r="BE194" s="653"/>
      <c r="BF194" s="653"/>
      <c r="BG194" s="653"/>
      <c r="BH194" s="653"/>
      <c r="BI194" s="653"/>
      <c r="BJ194" s="653"/>
      <c r="BK194" s="653"/>
      <c r="BL194" s="653"/>
      <c r="BM194" s="653"/>
      <c r="BN194" s="653"/>
      <c r="BO194" s="653"/>
      <c r="BP194" s="667"/>
      <c r="BQ194" s="653"/>
    </row>
    <row r="195" spans="2:69" ht="15.75" customHeight="1">
      <c r="B195" s="1252"/>
      <c r="C195" s="262" t="s">
        <v>533</v>
      </c>
      <c r="D195" s="262"/>
      <c r="E195" s="653"/>
      <c r="F195" s="666"/>
      <c r="G195" s="653"/>
      <c r="H195" s="653"/>
      <c r="I195" s="707"/>
      <c r="J195" s="707"/>
      <c r="K195" s="707"/>
      <c r="L195" s="653"/>
      <c r="M195" s="653"/>
      <c r="N195" s="653"/>
      <c r="O195" s="653"/>
      <c r="P195" s="653"/>
      <c r="Q195" s="653"/>
      <c r="R195" s="653"/>
      <c r="S195" s="653"/>
      <c r="T195" s="653"/>
      <c r="U195" s="653"/>
      <c r="V195" s="653"/>
      <c r="W195" s="653"/>
      <c r="X195" s="653"/>
      <c r="Y195" s="653"/>
      <c r="Z195" s="653"/>
      <c r="AA195" s="653"/>
      <c r="AB195" s="653"/>
      <c r="AC195" s="653"/>
      <c r="AD195" s="653"/>
      <c r="AE195" s="653"/>
      <c r="AF195" s="653"/>
      <c r="AG195" s="653"/>
      <c r="AH195" s="653"/>
      <c r="AI195" s="667"/>
      <c r="AJ195" s="653"/>
      <c r="AK195" s="340"/>
      <c r="AL195" s="653"/>
      <c r="AM195" s="666"/>
      <c r="AN195" s="653"/>
      <c r="AO195" s="653"/>
      <c r="AP195" s="653"/>
      <c r="AQ195" s="653"/>
      <c r="AR195" s="653"/>
      <c r="AS195" s="653"/>
      <c r="AT195" s="653"/>
      <c r="AU195" s="653"/>
      <c r="AV195" s="653"/>
      <c r="AW195" s="653"/>
      <c r="AX195" s="653"/>
      <c r="AY195" s="653"/>
      <c r="AZ195" s="653"/>
      <c r="BA195" s="653"/>
      <c r="BB195" s="653"/>
      <c r="BC195" s="653"/>
      <c r="BD195" s="653"/>
      <c r="BE195" s="653"/>
      <c r="BF195" s="653"/>
      <c r="BG195" s="653"/>
      <c r="BH195" s="653"/>
      <c r="BI195" s="653"/>
      <c r="BJ195" s="653"/>
      <c r="BK195" s="653"/>
      <c r="BL195" s="653"/>
      <c r="BM195" s="653"/>
      <c r="BN195" s="653"/>
      <c r="BO195" s="653"/>
      <c r="BP195" s="667"/>
      <c r="BQ195" s="653"/>
    </row>
    <row r="196" spans="2:69" s="255" customFormat="1" ht="15.75" customHeight="1">
      <c r="B196" s="1253"/>
      <c r="C196" s="338" t="s">
        <v>527</v>
      </c>
      <c r="D196" s="339"/>
      <c r="E196" s="669"/>
      <c r="F196" s="668"/>
      <c r="G196" s="669"/>
      <c r="H196" s="669"/>
      <c r="I196" s="891"/>
      <c r="J196" s="891"/>
      <c r="K196" s="891"/>
      <c r="L196" s="669"/>
      <c r="M196" s="669"/>
      <c r="N196" s="669"/>
      <c r="O196" s="669"/>
      <c r="P196" s="669"/>
      <c r="Q196" s="669"/>
      <c r="R196" s="669"/>
      <c r="S196" s="669"/>
      <c r="T196" s="669"/>
      <c r="U196" s="669"/>
      <c r="V196" s="669"/>
      <c r="W196" s="669"/>
      <c r="X196" s="669"/>
      <c r="Y196" s="669"/>
      <c r="Z196" s="669"/>
      <c r="AA196" s="669"/>
      <c r="AB196" s="669"/>
      <c r="AC196" s="669"/>
      <c r="AD196" s="669"/>
      <c r="AE196" s="669"/>
      <c r="AF196" s="669"/>
      <c r="AG196" s="669"/>
      <c r="AH196" s="670"/>
      <c r="AI196" s="670"/>
      <c r="AJ196" s="669"/>
      <c r="AK196" s="340"/>
      <c r="AL196" s="669"/>
      <c r="AM196" s="668"/>
      <c r="AN196" s="669"/>
      <c r="AO196" s="669"/>
      <c r="AP196" s="669"/>
      <c r="AQ196" s="669"/>
      <c r="AR196" s="669"/>
      <c r="AS196" s="669"/>
      <c r="AT196" s="669"/>
      <c r="AU196" s="669"/>
      <c r="AV196" s="669"/>
      <c r="AW196" s="669"/>
      <c r="AX196" s="669"/>
      <c r="AY196" s="669"/>
      <c r="AZ196" s="669"/>
      <c r="BA196" s="669"/>
      <c r="BB196" s="669"/>
      <c r="BC196" s="669"/>
      <c r="BD196" s="669"/>
      <c r="BE196" s="669"/>
      <c r="BF196" s="669"/>
      <c r="BG196" s="669"/>
      <c r="BH196" s="669"/>
      <c r="BI196" s="669"/>
      <c r="BJ196" s="669"/>
      <c r="BK196" s="669"/>
      <c r="BL196" s="669"/>
      <c r="BM196" s="669"/>
      <c r="BN196" s="669"/>
      <c r="BO196" s="670"/>
      <c r="BP196" s="670"/>
      <c r="BQ196" s="669"/>
    </row>
    <row r="197" spans="2:69" s="255" customFormat="1" ht="15" customHeight="1">
      <c r="B197" s="1251" t="s">
        <v>719</v>
      </c>
      <c r="C197" s="262" t="s">
        <v>528</v>
      </c>
      <c r="D197" s="339"/>
      <c r="E197" s="653"/>
      <c r="F197" s="666"/>
      <c r="G197" s="653"/>
      <c r="H197" s="653"/>
      <c r="I197" s="707"/>
      <c r="J197" s="707"/>
      <c r="K197" s="707"/>
      <c r="L197" s="653"/>
      <c r="M197" s="653"/>
      <c r="N197" s="653"/>
      <c r="O197" s="653"/>
      <c r="P197" s="653"/>
      <c r="Q197" s="653"/>
      <c r="R197" s="653"/>
      <c r="S197" s="653"/>
      <c r="T197" s="653"/>
      <c r="U197" s="653"/>
      <c r="V197" s="653"/>
      <c r="W197" s="653"/>
      <c r="X197" s="653"/>
      <c r="Y197" s="653"/>
      <c r="Z197" s="653"/>
      <c r="AA197" s="653"/>
      <c r="AB197" s="653"/>
      <c r="AC197" s="653"/>
      <c r="AD197" s="653"/>
      <c r="AE197" s="653"/>
      <c r="AF197" s="653"/>
      <c r="AG197" s="653"/>
      <c r="AH197" s="653"/>
      <c r="AI197" s="667"/>
      <c r="AJ197" s="653"/>
      <c r="AK197" s="340"/>
      <c r="AL197" s="653"/>
      <c r="AM197" s="666"/>
      <c r="AN197" s="653"/>
      <c r="AO197" s="653"/>
      <c r="AP197" s="653"/>
      <c r="AQ197" s="653"/>
      <c r="AR197" s="653"/>
      <c r="AS197" s="653"/>
      <c r="AT197" s="653"/>
      <c r="AU197" s="653"/>
      <c r="AV197" s="653"/>
      <c r="AW197" s="653"/>
      <c r="AX197" s="653"/>
      <c r="AY197" s="653"/>
      <c r="AZ197" s="653"/>
      <c r="BA197" s="653"/>
      <c r="BB197" s="653"/>
      <c r="BC197" s="653"/>
      <c r="BD197" s="653"/>
      <c r="BE197" s="653"/>
      <c r="BF197" s="653"/>
      <c r="BG197" s="653"/>
      <c r="BH197" s="653"/>
      <c r="BI197" s="653"/>
      <c r="BJ197" s="653"/>
      <c r="BK197" s="653"/>
      <c r="BL197" s="653"/>
      <c r="BM197" s="653"/>
      <c r="BN197" s="653"/>
      <c r="BO197" s="653"/>
      <c r="BP197" s="667"/>
      <c r="BQ197" s="653"/>
    </row>
    <row r="198" spans="2:69" s="255" customFormat="1" ht="15" customHeight="1">
      <c r="B198" s="1252"/>
      <c r="C198" s="262" t="s">
        <v>529</v>
      </c>
      <c r="D198" s="339"/>
      <c r="E198" s="653"/>
      <c r="F198" s="666"/>
      <c r="G198" s="653"/>
      <c r="H198" s="653"/>
      <c r="I198" s="707"/>
      <c r="J198" s="707"/>
      <c r="K198" s="707"/>
      <c r="L198" s="653"/>
      <c r="M198" s="653"/>
      <c r="N198" s="653"/>
      <c r="O198" s="653"/>
      <c r="P198" s="653"/>
      <c r="Q198" s="653"/>
      <c r="R198" s="653"/>
      <c r="S198" s="653"/>
      <c r="T198" s="653"/>
      <c r="U198" s="653"/>
      <c r="V198" s="653"/>
      <c r="W198" s="653"/>
      <c r="X198" s="653"/>
      <c r="Y198" s="653"/>
      <c r="Z198" s="653"/>
      <c r="AA198" s="653"/>
      <c r="AB198" s="653"/>
      <c r="AC198" s="653"/>
      <c r="AD198" s="653"/>
      <c r="AE198" s="653"/>
      <c r="AF198" s="653"/>
      <c r="AG198" s="653"/>
      <c r="AH198" s="653"/>
      <c r="AI198" s="667"/>
      <c r="AJ198" s="653"/>
      <c r="AK198" s="340"/>
      <c r="AL198" s="653"/>
      <c r="AM198" s="666"/>
      <c r="AN198" s="653"/>
      <c r="AO198" s="653"/>
      <c r="AP198" s="653"/>
      <c r="AQ198" s="653"/>
      <c r="AR198" s="653"/>
      <c r="AS198" s="653"/>
      <c r="AT198" s="653"/>
      <c r="AU198" s="653"/>
      <c r="AV198" s="653"/>
      <c r="AW198" s="653"/>
      <c r="AX198" s="653"/>
      <c r="AY198" s="653"/>
      <c r="AZ198" s="653"/>
      <c r="BA198" s="653"/>
      <c r="BB198" s="653"/>
      <c r="BC198" s="653"/>
      <c r="BD198" s="653"/>
      <c r="BE198" s="653"/>
      <c r="BF198" s="653"/>
      <c r="BG198" s="653"/>
      <c r="BH198" s="653"/>
      <c r="BI198" s="653"/>
      <c r="BJ198" s="653"/>
      <c r="BK198" s="653"/>
      <c r="BL198" s="653"/>
      <c r="BM198" s="653"/>
      <c r="BN198" s="653"/>
      <c r="BO198" s="653"/>
      <c r="BP198" s="667"/>
      <c r="BQ198" s="653"/>
    </row>
    <row r="199" spans="2:69" s="255" customFormat="1" ht="15" customHeight="1">
      <c r="B199" s="1252"/>
      <c r="C199" s="262" t="s">
        <v>530</v>
      </c>
      <c r="D199" s="339"/>
      <c r="E199" s="653"/>
      <c r="F199" s="666"/>
      <c r="G199" s="653"/>
      <c r="H199" s="653"/>
      <c r="I199" s="707"/>
      <c r="J199" s="707"/>
      <c r="K199" s="707"/>
      <c r="L199" s="653"/>
      <c r="M199" s="653"/>
      <c r="N199" s="653"/>
      <c r="O199" s="653"/>
      <c r="P199" s="653"/>
      <c r="Q199" s="653"/>
      <c r="R199" s="653"/>
      <c r="S199" s="653"/>
      <c r="T199" s="653"/>
      <c r="U199" s="653"/>
      <c r="V199" s="653"/>
      <c r="W199" s="653"/>
      <c r="X199" s="653"/>
      <c r="Y199" s="653"/>
      <c r="Z199" s="653"/>
      <c r="AA199" s="653"/>
      <c r="AB199" s="653"/>
      <c r="AC199" s="653"/>
      <c r="AD199" s="653"/>
      <c r="AE199" s="653"/>
      <c r="AF199" s="653"/>
      <c r="AG199" s="653"/>
      <c r="AH199" s="653"/>
      <c r="AI199" s="667"/>
      <c r="AJ199" s="653"/>
      <c r="AK199" s="340"/>
      <c r="AL199" s="653"/>
      <c r="AM199" s="666"/>
      <c r="AN199" s="653"/>
      <c r="AO199" s="653"/>
      <c r="AP199" s="653"/>
      <c r="AQ199" s="653"/>
      <c r="AR199" s="653"/>
      <c r="AS199" s="653"/>
      <c r="AT199" s="653"/>
      <c r="AU199" s="653"/>
      <c r="AV199" s="653"/>
      <c r="AW199" s="653"/>
      <c r="AX199" s="653"/>
      <c r="AY199" s="653"/>
      <c r="AZ199" s="653"/>
      <c r="BA199" s="653"/>
      <c r="BB199" s="653"/>
      <c r="BC199" s="653"/>
      <c r="BD199" s="653"/>
      <c r="BE199" s="653"/>
      <c r="BF199" s="653"/>
      <c r="BG199" s="653"/>
      <c r="BH199" s="653"/>
      <c r="BI199" s="653"/>
      <c r="BJ199" s="653"/>
      <c r="BK199" s="653"/>
      <c r="BL199" s="653"/>
      <c r="BM199" s="653"/>
      <c r="BN199" s="653"/>
      <c r="BO199" s="653"/>
      <c r="BP199" s="667"/>
      <c r="BQ199" s="653"/>
    </row>
    <row r="200" spans="2:69" s="255" customFormat="1" ht="15" customHeight="1">
      <c r="B200" s="1252"/>
      <c r="C200" s="262" t="s">
        <v>531</v>
      </c>
      <c r="D200" s="339"/>
      <c r="E200" s="653"/>
      <c r="F200" s="666"/>
      <c r="G200" s="653"/>
      <c r="H200" s="653"/>
      <c r="I200" s="707"/>
      <c r="J200" s="707"/>
      <c r="K200" s="707"/>
      <c r="L200" s="653"/>
      <c r="M200" s="653"/>
      <c r="N200" s="653"/>
      <c r="O200" s="653"/>
      <c r="P200" s="653"/>
      <c r="Q200" s="653"/>
      <c r="R200" s="653"/>
      <c r="S200" s="653"/>
      <c r="T200" s="653"/>
      <c r="U200" s="653"/>
      <c r="V200" s="653"/>
      <c r="W200" s="653"/>
      <c r="X200" s="653"/>
      <c r="Y200" s="653"/>
      <c r="Z200" s="653"/>
      <c r="AA200" s="653"/>
      <c r="AB200" s="653"/>
      <c r="AC200" s="653"/>
      <c r="AD200" s="653"/>
      <c r="AE200" s="653"/>
      <c r="AF200" s="653"/>
      <c r="AG200" s="653"/>
      <c r="AH200" s="653"/>
      <c r="AI200" s="667"/>
      <c r="AJ200" s="653"/>
      <c r="AK200" s="340"/>
      <c r="AL200" s="653"/>
      <c r="AM200" s="666"/>
      <c r="AN200" s="653"/>
      <c r="AO200" s="653"/>
      <c r="AP200" s="653"/>
      <c r="AQ200" s="653"/>
      <c r="AR200" s="653"/>
      <c r="AS200" s="653"/>
      <c r="AT200" s="653"/>
      <c r="AU200" s="653"/>
      <c r="AV200" s="653"/>
      <c r="AW200" s="653"/>
      <c r="AX200" s="653"/>
      <c r="AY200" s="653"/>
      <c r="AZ200" s="653"/>
      <c r="BA200" s="653"/>
      <c r="BB200" s="653"/>
      <c r="BC200" s="653"/>
      <c r="BD200" s="653"/>
      <c r="BE200" s="653"/>
      <c r="BF200" s="653"/>
      <c r="BG200" s="653"/>
      <c r="BH200" s="653"/>
      <c r="BI200" s="653"/>
      <c r="BJ200" s="653"/>
      <c r="BK200" s="653"/>
      <c r="BL200" s="653"/>
      <c r="BM200" s="653"/>
      <c r="BN200" s="653"/>
      <c r="BO200" s="653"/>
      <c r="BP200" s="667"/>
      <c r="BQ200" s="653"/>
    </row>
    <row r="201" spans="2:69" s="255" customFormat="1" ht="15" customHeight="1">
      <c r="B201" s="1252"/>
      <c r="C201" s="262" t="s">
        <v>532</v>
      </c>
      <c r="D201" s="339"/>
      <c r="E201" s="653"/>
      <c r="F201" s="666"/>
      <c r="G201" s="653"/>
      <c r="H201" s="653"/>
      <c r="I201" s="707"/>
      <c r="J201" s="707"/>
      <c r="K201" s="707"/>
      <c r="L201" s="653"/>
      <c r="M201" s="653"/>
      <c r="N201" s="653"/>
      <c r="O201" s="653"/>
      <c r="P201" s="653"/>
      <c r="Q201" s="653"/>
      <c r="R201" s="653"/>
      <c r="S201" s="653"/>
      <c r="T201" s="653"/>
      <c r="U201" s="653"/>
      <c r="V201" s="653"/>
      <c r="W201" s="653"/>
      <c r="X201" s="653"/>
      <c r="Y201" s="653"/>
      <c r="Z201" s="653"/>
      <c r="AA201" s="653"/>
      <c r="AB201" s="653"/>
      <c r="AC201" s="653"/>
      <c r="AD201" s="653"/>
      <c r="AE201" s="653"/>
      <c r="AF201" s="653"/>
      <c r="AG201" s="653"/>
      <c r="AH201" s="653"/>
      <c r="AI201" s="667"/>
      <c r="AJ201" s="653"/>
      <c r="AK201" s="340"/>
      <c r="AL201" s="653"/>
      <c r="AM201" s="666"/>
      <c r="AN201" s="653"/>
      <c r="AO201" s="653"/>
      <c r="AP201" s="653"/>
      <c r="AQ201" s="653"/>
      <c r="AR201" s="653"/>
      <c r="AS201" s="653"/>
      <c r="AT201" s="653"/>
      <c r="AU201" s="653"/>
      <c r="AV201" s="653"/>
      <c r="AW201" s="653"/>
      <c r="AX201" s="653"/>
      <c r="AY201" s="653"/>
      <c r="AZ201" s="653"/>
      <c r="BA201" s="653"/>
      <c r="BB201" s="653"/>
      <c r="BC201" s="653"/>
      <c r="BD201" s="653"/>
      <c r="BE201" s="653"/>
      <c r="BF201" s="653"/>
      <c r="BG201" s="653"/>
      <c r="BH201" s="653"/>
      <c r="BI201" s="653"/>
      <c r="BJ201" s="653"/>
      <c r="BK201" s="653"/>
      <c r="BL201" s="653"/>
      <c r="BM201" s="653"/>
      <c r="BN201" s="653"/>
      <c r="BO201" s="653"/>
      <c r="BP201" s="667"/>
      <c r="BQ201" s="653"/>
    </row>
    <row r="202" spans="2:69" s="255" customFormat="1" ht="15" customHeight="1">
      <c r="B202" s="1252"/>
      <c r="C202" s="262" t="s">
        <v>533</v>
      </c>
      <c r="D202" s="339"/>
      <c r="E202" s="653"/>
      <c r="F202" s="666"/>
      <c r="G202" s="653"/>
      <c r="H202" s="653"/>
      <c r="I202" s="707"/>
      <c r="J202" s="707"/>
      <c r="K202" s="707"/>
      <c r="L202" s="653"/>
      <c r="M202" s="653"/>
      <c r="N202" s="653"/>
      <c r="O202" s="653"/>
      <c r="P202" s="653"/>
      <c r="Q202" s="653"/>
      <c r="R202" s="653"/>
      <c r="S202" s="653"/>
      <c r="T202" s="653"/>
      <c r="U202" s="653"/>
      <c r="V202" s="653"/>
      <c r="W202" s="653"/>
      <c r="X202" s="653"/>
      <c r="Y202" s="653"/>
      <c r="Z202" s="653"/>
      <c r="AA202" s="653"/>
      <c r="AB202" s="653"/>
      <c r="AC202" s="653"/>
      <c r="AD202" s="653"/>
      <c r="AE202" s="653"/>
      <c r="AF202" s="653"/>
      <c r="AG202" s="653"/>
      <c r="AH202" s="653"/>
      <c r="AI202" s="667"/>
      <c r="AJ202" s="653"/>
      <c r="AK202" s="340"/>
      <c r="AL202" s="653"/>
      <c r="AM202" s="666"/>
      <c r="AN202" s="653"/>
      <c r="AO202" s="653"/>
      <c r="AP202" s="653"/>
      <c r="AQ202" s="653"/>
      <c r="AR202" s="653"/>
      <c r="AS202" s="653"/>
      <c r="AT202" s="653"/>
      <c r="AU202" s="653"/>
      <c r="AV202" s="653"/>
      <c r="AW202" s="653"/>
      <c r="AX202" s="653"/>
      <c r="AY202" s="653"/>
      <c r="AZ202" s="653"/>
      <c r="BA202" s="653"/>
      <c r="BB202" s="653"/>
      <c r="BC202" s="653"/>
      <c r="BD202" s="653"/>
      <c r="BE202" s="653"/>
      <c r="BF202" s="653"/>
      <c r="BG202" s="653"/>
      <c r="BH202" s="653"/>
      <c r="BI202" s="653"/>
      <c r="BJ202" s="653"/>
      <c r="BK202" s="653"/>
      <c r="BL202" s="653"/>
      <c r="BM202" s="653"/>
      <c r="BN202" s="653"/>
      <c r="BO202" s="653"/>
      <c r="BP202" s="667"/>
      <c r="BQ202" s="653"/>
    </row>
    <row r="203" spans="2:69" s="255" customFormat="1" ht="15" customHeight="1">
      <c r="B203" s="1253"/>
      <c r="C203" s="338" t="s">
        <v>527</v>
      </c>
      <c r="D203" s="339"/>
      <c r="E203" s="669"/>
      <c r="F203" s="668"/>
      <c r="G203" s="669"/>
      <c r="H203" s="669"/>
      <c r="I203" s="891"/>
      <c r="J203" s="891"/>
      <c r="K203" s="891"/>
      <c r="L203" s="669"/>
      <c r="M203" s="669"/>
      <c r="N203" s="669"/>
      <c r="O203" s="669"/>
      <c r="P203" s="669"/>
      <c r="Q203" s="669"/>
      <c r="R203" s="669"/>
      <c r="S203" s="669"/>
      <c r="T203" s="669"/>
      <c r="U203" s="669"/>
      <c r="V203" s="669"/>
      <c r="W203" s="669"/>
      <c r="X203" s="669"/>
      <c r="Y203" s="669"/>
      <c r="Z203" s="669"/>
      <c r="AA203" s="669"/>
      <c r="AB203" s="669"/>
      <c r="AC203" s="669"/>
      <c r="AD203" s="669"/>
      <c r="AE203" s="669"/>
      <c r="AF203" s="669"/>
      <c r="AG203" s="669"/>
      <c r="AH203" s="670"/>
      <c r="AI203" s="670"/>
      <c r="AJ203" s="669"/>
      <c r="AK203" s="340"/>
      <c r="AL203" s="669"/>
      <c r="AM203" s="668"/>
      <c r="AN203" s="669"/>
      <c r="AO203" s="669"/>
      <c r="AP203" s="669"/>
      <c r="AQ203" s="669"/>
      <c r="AR203" s="669"/>
      <c r="AS203" s="669"/>
      <c r="AT203" s="669"/>
      <c r="AU203" s="669"/>
      <c r="AV203" s="669"/>
      <c r="AW203" s="669"/>
      <c r="AX203" s="669"/>
      <c r="AY203" s="669"/>
      <c r="AZ203" s="669"/>
      <c r="BA203" s="669"/>
      <c r="BB203" s="669"/>
      <c r="BC203" s="669"/>
      <c r="BD203" s="669"/>
      <c r="BE203" s="669"/>
      <c r="BF203" s="669"/>
      <c r="BG203" s="669"/>
      <c r="BH203" s="669"/>
      <c r="BI203" s="669"/>
      <c r="BJ203" s="669"/>
      <c r="BK203" s="669"/>
      <c r="BL203" s="669"/>
      <c r="BM203" s="669"/>
      <c r="BN203" s="669"/>
      <c r="BO203" s="670"/>
      <c r="BP203" s="670"/>
      <c r="BQ203" s="669"/>
    </row>
    <row r="204" spans="2:69" s="255" customFormat="1" ht="15" customHeight="1">
      <c r="B204" s="1251" t="s">
        <v>26</v>
      </c>
      <c r="C204" s="243" t="s">
        <v>528</v>
      </c>
      <c r="D204" s="344"/>
      <c r="E204" s="283"/>
      <c r="F204" s="341"/>
      <c r="G204" s="283"/>
      <c r="H204" s="283"/>
      <c r="I204" s="892"/>
      <c r="J204" s="892"/>
      <c r="K204" s="892"/>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97"/>
      <c r="AJ204" s="283"/>
      <c r="AK204" s="340"/>
      <c r="AL204" s="331"/>
      <c r="AM204" s="470"/>
      <c r="AN204" s="346"/>
      <c r="AO204" s="346"/>
      <c r="AP204" s="346"/>
      <c r="AQ204" s="346"/>
      <c r="AR204" s="346"/>
      <c r="AS204" s="346"/>
      <c r="AT204" s="346"/>
      <c r="AU204" s="346"/>
      <c r="AV204" s="346"/>
      <c r="AW204" s="346"/>
      <c r="AX204" s="346"/>
      <c r="AY204" s="346"/>
      <c r="AZ204" s="346"/>
      <c r="BA204" s="346"/>
      <c r="BB204" s="346"/>
      <c r="BC204" s="346"/>
      <c r="BD204" s="346"/>
      <c r="BE204" s="346"/>
      <c r="BF204" s="346"/>
      <c r="BG204" s="346"/>
      <c r="BH204" s="346"/>
      <c r="BI204" s="346"/>
      <c r="BJ204" s="346"/>
      <c r="BK204" s="346"/>
      <c r="BL204" s="346"/>
      <c r="BM204" s="346"/>
      <c r="BN204" s="346"/>
      <c r="BO204" s="346"/>
      <c r="BP204" s="347"/>
      <c r="BQ204" s="346"/>
    </row>
    <row r="205" spans="2:69" s="255" customFormat="1" ht="15" customHeight="1">
      <c r="B205" s="1257" t="s">
        <v>26</v>
      </c>
      <c r="C205" s="243" t="s">
        <v>529</v>
      </c>
      <c r="D205" s="344"/>
      <c r="E205" s="283"/>
      <c r="F205" s="341"/>
      <c r="G205" s="283"/>
      <c r="H205" s="283"/>
      <c r="I205" s="892"/>
      <c r="J205" s="892"/>
      <c r="K205" s="892"/>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97"/>
      <c r="AJ205" s="283"/>
      <c r="AK205" s="340"/>
      <c r="AL205" s="331"/>
      <c r="AM205" s="470"/>
      <c r="AN205" s="346"/>
      <c r="AO205" s="346"/>
      <c r="AP205" s="346"/>
      <c r="AQ205" s="346"/>
      <c r="AR205" s="346"/>
      <c r="AS205" s="346"/>
      <c r="AT205" s="346"/>
      <c r="AU205" s="346"/>
      <c r="AV205" s="346"/>
      <c r="AW205" s="346"/>
      <c r="AX205" s="346"/>
      <c r="AY205" s="346"/>
      <c r="AZ205" s="346"/>
      <c r="BA205" s="346"/>
      <c r="BB205" s="346"/>
      <c r="BC205" s="346"/>
      <c r="BD205" s="346"/>
      <c r="BE205" s="346"/>
      <c r="BF205" s="346"/>
      <c r="BG205" s="346"/>
      <c r="BH205" s="346"/>
      <c r="BI205" s="346"/>
      <c r="BJ205" s="346"/>
      <c r="BK205" s="346"/>
      <c r="BL205" s="346"/>
      <c r="BM205" s="346"/>
      <c r="BN205" s="346"/>
      <c r="BO205" s="346"/>
      <c r="BP205" s="347"/>
      <c r="BQ205" s="346"/>
    </row>
    <row r="206" spans="2:69" s="255" customFormat="1" ht="15" customHeight="1">
      <c r="B206" s="1257" t="s">
        <v>26</v>
      </c>
      <c r="C206" s="243" t="s">
        <v>530</v>
      </c>
      <c r="D206" s="344"/>
      <c r="E206" s="283"/>
      <c r="F206" s="341"/>
      <c r="G206" s="283"/>
      <c r="H206" s="283"/>
      <c r="I206" s="892"/>
      <c r="J206" s="892"/>
      <c r="K206" s="892"/>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97"/>
      <c r="AJ206" s="283"/>
      <c r="AK206" s="340"/>
      <c r="AL206" s="331"/>
      <c r="AM206" s="470"/>
      <c r="AN206" s="346"/>
      <c r="AO206" s="346"/>
      <c r="AP206" s="346"/>
      <c r="AQ206" s="346"/>
      <c r="AR206" s="346"/>
      <c r="AS206" s="346"/>
      <c r="AT206" s="346"/>
      <c r="AU206" s="346"/>
      <c r="AV206" s="346"/>
      <c r="AW206" s="346"/>
      <c r="AX206" s="346"/>
      <c r="AY206" s="346"/>
      <c r="AZ206" s="346"/>
      <c r="BA206" s="346"/>
      <c r="BB206" s="346"/>
      <c r="BC206" s="346"/>
      <c r="BD206" s="346"/>
      <c r="BE206" s="346"/>
      <c r="BF206" s="346"/>
      <c r="BG206" s="346"/>
      <c r="BH206" s="346"/>
      <c r="BI206" s="346"/>
      <c r="BJ206" s="346"/>
      <c r="BK206" s="346"/>
      <c r="BL206" s="346"/>
      <c r="BM206" s="346"/>
      <c r="BN206" s="346"/>
      <c r="BO206" s="346"/>
      <c r="BP206" s="347"/>
      <c r="BQ206" s="346"/>
    </row>
    <row r="207" spans="2:69" s="255" customFormat="1" ht="15" customHeight="1">
      <c r="B207" s="1257" t="s">
        <v>26</v>
      </c>
      <c r="C207" s="243" t="s">
        <v>531</v>
      </c>
      <c r="D207" s="344"/>
      <c r="E207" s="283"/>
      <c r="F207" s="341"/>
      <c r="G207" s="283"/>
      <c r="H207" s="283"/>
      <c r="I207" s="892"/>
      <c r="J207" s="892"/>
      <c r="K207" s="892"/>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97"/>
      <c r="AJ207" s="283"/>
      <c r="AK207" s="340"/>
      <c r="AL207" s="331"/>
      <c r="AM207" s="470"/>
      <c r="AN207" s="346"/>
      <c r="AO207" s="346"/>
      <c r="AP207" s="346"/>
      <c r="AQ207" s="346"/>
      <c r="AR207" s="346"/>
      <c r="AS207" s="346"/>
      <c r="AT207" s="346"/>
      <c r="AU207" s="346"/>
      <c r="AV207" s="346"/>
      <c r="AW207" s="346"/>
      <c r="AX207" s="346"/>
      <c r="AY207" s="346"/>
      <c r="AZ207" s="346"/>
      <c r="BA207" s="346"/>
      <c r="BB207" s="346"/>
      <c r="BC207" s="346"/>
      <c r="BD207" s="346"/>
      <c r="BE207" s="346"/>
      <c r="BF207" s="346"/>
      <c r="BG207" s="346"/>
      <c r="BH207" s="346"/>
      <c r="BI207" s="346"/>
      <c r="BJ207" s="346"/>
      <c r="BK207" s="346"/>
      <c r="BL207" s="346"/>
      <c r="BM207" s="346"/>
      <c r="BN207" s="346"/>
      <c r="BO207" s="346"/>
      <c r="BP207" s="347"/>
      <c r="BQ207" s="346"/>
    </row>
    <row r="208" spans="2:69" s="255" customFormat="1" ht="15" customHeight="1">
      <c r="B208" s="1257" t="s">
        <v>26</v>
      </c>
      <c r="C208" s="243" t="s">
        <v>532</v>
      </c>
      <c r="D208" s="344"/>
      <c r="E208" s="283"/>
      <c r="F208" s="341"/>
      <c r="G208" s="283"/>
      <c r="H208" s="283"/>
      <c r="I208" s="892"/>
      <c r="J208" s="892"/>
      <c r="K208" s="892"/>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97"/>
      <c r="AJ208" s="283"/>
      <c r="AK208" s="340"/>
      <c r="AL208" s="331"/>
      <c r="AM208" s="470"/>
      <c r="AN208" s="346"/>
      <c r="AO208" s="346"/>
      <c r="AP208" s="346"/>
      <c r="AQ208" s="346"/>
      <c r="AR208" s="346"/>
      <c r="AS208" s="346"/>
      <c r="AT208" s="346"/>
      <c r="AU208" s="346"/>
      <c r="AV208" s="346"/>
      <c r="AW208" s="346"/>
      <c r="AX208" s="346"/>
      <c r="AY208" s="346"/>
      <c r="AZ208" s="346"/>
      <c r="BA208" s="346"/>
      <c r="BB208" s="346"/>
      <c r="BC208" s="346"/>
      <c r="BD208" s="346"/>
      <c r="BE208" s="346"/>
      <c r="BF208" s="346"/>
      <c r="BG208" s="346"/>
      <c r="BH208" s="346"/>
      <c r="BI208" s="346"/>
      <c r="BJ208" s="346"/>
      <c r="BK208" s="346"/>
      <c r="BL208" s="346"/>
      <c r="BM208" s="346"/>
      <c r="BN208" s="346"/>
      <c r="BO208" s="346"/>
      <c r="BP208" s="347"/>
      <c r="BQ208" s="346"/>
    </row>
    <row r="209" spans="2:69" s="255" customFormat="1" ht="15" customHeight="1">
      <c r="B209" s="1257" t="s">
        <v>26</v>
      </c>
      <c r="C209" s="243" t="s">
        <v>533</v>
      </c>
      <c r="D209" s="344"/>
      <c r="E209" s="283"/>
      <c r="F209" s="341"/>
      <c r="G209" s="283"/>
      <c r="H209" s="283"/>
      <c r="I209" s="892"/>
      <c r="J209" s="892"/>
      <c r="K209" s="892"/>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97"/>
      <c r="AJ209" s="283"/>
      <c r="AK209" s="340"/>
      <c r="AL209" s="346"/>
      <c r="AM209" s="470"/>
      <c r="AN209" s="346"/>
      <c r="AO209" s="346"/>
      <c r="AP209" s="346"/>
      <c r="AQ209" s="346"/>
      <c r="AR209" s="346"/>
      <c r="AS209" s="346"/>
      <c r="AT209" s="346"/>
      <c r="AU209" s="346"/>
      <c r="AV209" s="346"/>
      <c r="AW209" s="346"/>
      <c r="AX209" s="346"/>
      <c r="AY209" s="346"/>
      <c r="AZ209" s="346"/>
      <c r="BA209" s="346"/>
      <c r="BB209" s="346"/>
      <c r="BC209" s="346"/>
      <c r="BD209" s="346"/>
      <c r="BE209" s="346"/>
      <c r="BF209" s="346"/>
      <c r="BG209" s="346"/>
      <c r="BH209" s="346"/>
      <c r="BI209" s="346"/>
      <c r="BJ209" s="346"/>
      <c r="BK209" s="346"/>
      <c r="BL209" s="346"/>
      <c r="BM209" s="346"/>
      <c r="BN209" s="346"/>
      <c r="BO209" s="346"/>
      <c r="BP209" s="347"/>
      <c r="BQ209" s="346"/>
    </row>
    <row r="210" spans="2:69" s="255" customFormat="1" ht="15" customHeight="1">
      <c r="B210" s="1253" t="s">
        <v>26</v>
      </c>
      <c r="C210" s="338" t="s">
        <v>527</v>
      </c>
      <c r="D210" s="339"/>
      <c r="E210" s="343"/>
      <c r="F210" s="342"/>
      <c r="G210" s="343"/>
      <c r="H210" s="343"/>
      <c r="I210" s="708"/>
      <c r="J210" s="708"/>
      <c r="K210" s="708"/>
      <c r="L210" s="343"/>
      <c r="M210" s="343"/>
      <c r="N210" s="343"/>
      <c r="O210" s="343"/>
      <c r="P210" s="343"/>
      <c r="Q210" s="343"/>
      <c r="R210" s="343"/>
      <c r="S210" s="343"/>
      <c r="T210" s="343"/>
      <c r="U210" s="343"/>
      <c r="V210" s="343"/>
      <c r="W210" s="343"/>
      <c r="X210" s="343"/>
      <c r="Y210" s="343"/>
      <c r="Z210" s="343"/>
      <c r="AA210" s="343"/>
      <c r="AB210" s="343"/>
      <c r="AC210" s="343"/>
      <c r="AD210" s="343"/>
      <c r="AE210" s="343"/>
      <c r="AF210" s="343"/>
      <c r="AG210" s="343"/>
      <c r="AH210" s="285"/>
      <c r="AI210" s="285"/>
      <c r="AJ210" s="343"/>
      <c r="AK210" s="340"/>
      <c r="AL210" s="345"/>
      <c r="AM210" s="469"/>
      <c r="AN210" s="345"/>
      <c r="AO210" s="345"/>
      <c r="AP210" s="345"/>
      <c r="AQ210" s="345"/>
      <c r="AR210" s="345"/>
      <c r="AS210" s="345"/>
      <c r="AT210" s="345"/>
      <c r="AU210" s="345"/>
      <c r="AV210" s="345"/>
      <c r="AW210" s="345"/>
      <c r="AX210" s="345"/>
      <c r="AY210" s="345"/>
      <c r="AZ210" s="345"/>
      <c r="BA210" s="345"/>
      <c r="BB210" s="345"/>
      <c r="BC210" s="345"/>
      <c r="BD210" s="345"/>
      <c r="BE210" s="345"/>
      <c r="BF210" s="345"/>
      <c r="BG210" s="345"/>
      <c r="BH210" s="345"/>
      <c r="BI210" s="345"/>
      <c r="BJ210" s="345"/>
      <c r="BK210" s="345"/>
      <c r="BL210" s="345"/>
      <c r="BM210" s="345"/>
      <c r="BN210" s="345"/>
      <c r="BO210" s="348"/>
      <c r="BP210" s="348"/>
      <c r="BQ210" s="345"/>
    </row>
    <row r="211" spans="2:69" s="255" customFormat="1" ht="15" customHeight="1">
      <c r="B211" s="1260" t="s">
        <v>27</v>
      </c>
      <c r="C211" s="243" t="s">
        <v>528</v>
      </c>
      <c r="D211" s="344"/>
      <c r="E211" s="283">
        <v>4.8783244705058001E-2</v>
      </c>
      <c r="F211" s="341">
        <v>16768927043.693399</v>
      </c>
      <c r="G211" s="283">
        <v>2.3475075237330001E-3</v>
      </c>
      <c r="H211" s="283">
        <v>-1.0285171453386999E-3</v>
      </c>
      <c r="I211" s="892">
        <v>-1.5560576646001599E-4</v>
      </c>
      <c r="J211" s="892">
        <v>-6.947828469604355E-4</v>
      </c>
      <c r="K211" s="917">
        <v>-8.5038861342045147E-4</v>
      </c>
      <c r="L211" s="283">
        <v>0.62058014951611162</v>
      </c>
      <c r="M211" s="283">
        <v>8.6224479135281681E-2</v>
      </c>
      <c r="N211" s="283">
        <v>0.867686935790694</v>
      </c>
      <c r="O211" s="283">
        <v>0.86665841864535498</v>
      </c>
      <c r="P211" s="283">
        <v>-6.0506555170409981E-2</v>
      </c>
      <c r="Q211" s="283">
        <v>-6.1348784359995398E-2</v>
      </c>
      <c r="R211" s="283">
        <v>5.1686044495629895E-3</v>
      </c>
      <c r="S211" s="283">
        <v>5.2534401153531127E-2</v>
      </c>
      <c r="T211" s="283">
        <v>4.6957682329075816E-2</v>
      </c>
      <c r="U211" s="283"/>
      <c r="V211" s="283"/>
      <c r="W211" s="283">
        <v>0.10466068793217</v>
      </c>
      <c r="X211" s="283">
        <v>0.90997032221753005</v>
      </c>
      <c r="Y211" s="283">
        <v>0.13374204660894404</v>
      </c>
      <c r="Z211" s="283">
        <v>0.49947697331955498</v>
      </c>
      <c r="AA211" s="283">
        <v>0.32465062698366698</v>
      </c>
      <c r="AB211" s="283"/>
      <c r="AC211" s="283"/>
      <c r="AD211" s="283"/>
      <c r="AE211" s="283">
        <v>1.4309456085005808E-2</v>
      </c>
      <c r="AF211" s="283">
        <v>0.97217910299717003</v>
      </c>
      <c r="AG211" s="283">
        <v>0.57455462601685603</v>
      </c>
      <c r="AH211" s="283"/>
      <c r="AI211" s="297"/>
      <c r="AJ211" s="283">
        <v>2.4567040512315601</v>
      </c>
      <c r="AK211" s="340"/>
      <c r="AL211" s="331">
        <v>5.1658784134081398E-2</v>
      </c>
      <c r="AM211" s="470">
        <v>17758834957.078701</v>
      </c>
      <c r="AN211" s="346">
        <v>-9.7118583595472E-4</v>
      </c>
      <c r="AO211" s="346">
        <v>-1.4693203420452499E-4</v>
      </c>
      <c r="AP211" s="346">
        <v>-6.5605445965615525E-4</v>
      </c>
      <c r="AQ211" s="346">
        <v>-8.0298649386068021E-4</v>
      </c>
      <c r="AR211" s="346">
        <v>0.29597954046106201</v>
      </c>
      <c r="AS211" s="346">
        <v>0.60008421429425873</v>
      </c>
      <c r="AT211" s="346">
        <v>9.1472892446274406E-2</v>
      </c>
      <c r="AU211" s="346">
        <v>1.15173310941815</v>
      </c>
      <c r="AV211" s="346">
        <v>1.15061499154799</v>
      </c>
      <c r="AW211" s="346">
        <v>-7.4601968718560424E-2</v>
      </c>
      <c r="AX211" s="346">
        <v>-7.5808331320228503E-2</v>
      </c>
      <c r="AY211" s="346">
        <v>6.3533489170858543E-3</v>
      </c>
      <c r="AZ211" s="346">
        <v>6.4364961986304925E-2</v>
      </c>
      <c r="BA211" s="346">
        <v>5.4058724520261954E-2</v>
      </c>
      <c r="BB211" s="346"/>
      <c r="BC211" s="346"/>
      <c r="BD211" s="346">
        <v>0.124777035423653</v>
      </c>
      <c r="BE211" s="346">
        <v>1.1995836956514101</v>
      </c>
      <c r="BF211" s="346">
        <v>0.13379592385019221</v>
      </c>
      <c r="BG211" s="346">
        <v>0.48568803758315254</v>
      </c>
      <c r="BH211" s="346">
        <v>0.32756975380321557</v>
      </c>
      <c r="BI211" s="346"/>
      <c r="BJ211" s="346"/>
      <c r="BK211" s="346"/>
      <c r="BL211" s="346">
        <v>1.8564769201741622E-2</v>
      </c>
      <c r="BM211" s="346">
        <v>0.965618484438302</v>
      </c>
      <c r="BN211" s="346">
        <v>0.57915910136582405</v>
      </c>
      <c r="BO211" s="346"/>
      <c r="BP211" s="347"/>
      <c r="BQ211" s="346">
        <v>2.7443612814555398</v>
      </c>
    </row>
    <row r="212" spans="2:69" s="255" customFormat="1" ht="15" customHeight="1">
      <c r="B212" s="1255" t="s">
        <v>27</v>
      </c>
      <c r="C212" s="243" t="s">
        <v>529</v>
      </c>
      <c r="D212" s="344"/>
      <c r="E212" s="283">
        <v>8.1669792671284602E-2</v>
      </c>
      <c r="F212" s="341">
        <v>68312599079.122704</v>
      </c>
      <c r="G212" s="283">
        <v>1.2084393919251301E-2</v>
      </c>
      <c r="H212" s="283">
        <v>-5.5492364511512196E-3</v>
      </c>
      <c r="I212" s="892">
        <v>-1.1862143392645701E-3</v>
      </c>
      <c r="J212" s="892">
        <v>-5.0694253320743158E-3</v>
      </c>
      <c r="K212" s="898">
        <v>-6.2556396713388859E-3</v>
      </c>
      <c r="L212" s="283">
        <v>0.19157807320201381</v>
      </c>
      <c r="M212" s="283">
        <v>3.088270726687584E-2</v>
      </c>
      <c r="N212" s="283">
        <v>0.26819045010452702</v>
      </c>
      <c r="O212" s="283">
        <v>0.26264121365337501</v>
      </c>
      <c r="P212" s="283">
        <v>-4.5344767797374917E-2</v>
      </c>
      <c r="Q212" s="283">
        <v>-4.6349876946469901E-2</v>
      </c>
      <c r="R212" s="283">
        <v>4.6417581514041828E-3</v>
      </c>
      <c r="S212" s="283">
        <v>3.2658853764528019E-2</v>
      </c>
      <c r="T212" s="283">
        <v>3.0796747882680713E-2</v>
      </c>
      <c r="U212" s="283"/>
      <c r="V212" s="283"/>
      <c r="W212" s="283">
        <v>6.8097359798612797E-2</v>
      </c>
      <c r="X212" s="283">
        <v>0.28438869650551801</v>
      </c>
      <c r="Y212" s="283">
        <v>5.1216827358585917E-2</v>
      </c>
      <c r="Z212" s="283">
        <v>0.16925620857578019</v>
      </c>
      <c r="AA212" s="283">
        <v>0.14661197676582305</v>
      </c>
      <c r="AB212" s="283"/>
      <c r="AC212" s="283"/>
      <c r="AD212" s="283"/>
      <c r="AE212" s="283">
        <v>2.5337693594286788E-2</v>
      </c>
      <c r="AF212" s="283">
        <v>0.39242270629447601</v>
      </c>
      <c r="AG212" s="283">
        <v>0.22397483887062</v>
      </c>
      <c r="AH212" s="283"/>
      <c r="AI212" s="297"/>
      <c r="AJ212" s="283">
        <v>0.90078624167061405</v>
      </c>
      <c r="AK212" s="340"/>
      <c r="AL212" s="331">
        <v>8.7103156719976899E-2</v>
      </c>
      <c r="AM212" s="470">
        <v>72769476906.472</v>
      </c>
      <c r="AN212" s="346">
        <v>-8.0288620613857501E-3</v>
      </c>
      <c r="AO212" s="346">
        <v>-2.45245785977199E-3</v>
      </c>
      <c r="AP212" s="346">
        <v>-7.4970350929037272E-3</v>
      </c>
      <c r="AQ212" s="346">
        <v>-9.9494929526757168E-3</v>
      </c>
      <c r="AR212" s="346">
        <v>0.20780166402123901</v>
      </c>
      <c r="AS212" s="346">
        <v>0.18048802307429912</v>
      </c>
      <c r="AT212" s="346">
        <v>3.0932419685976945E-2</v>
      </c>
      <c r="AU212" s="346">
        <v>0.46799100864735199</v>
      </c>
      <c r="AV212" s="346">
        <v>0.45750968872619402</v>
      </c>
      <c r="AW212" s="346">
        <v>-5.6591489057435017E-2</v>
      </c>
      <c r="AX212" s="346">
        <v>-5.8006870087503097E-2</v>
      </c>
      <c r="AY212" s="346">
        <v>5.2519283822819573E-3</v>
      </c>
      <c r="AZ212" s="346">
        <v>3.5740815839227676E-2</v>
      </c>
      <c r="BA212" s="346">
        <v>3.5060336954536891E-2</v>
      </c>
      <c r="BB212" s="346"/>
      <c r="BC212" s="346"/>
      <c r="BD212" s="346">
        <v>7.6053081176046505E-2</v>
      </c>
      <c r="BE212" s="346">
        <v>0.475555899814738</v>
      </c>
      <c r="BF212" s="346">
        <v>4.9910815889031977E-2</v>
      </c>
      <c r="BG212" s="346">
        <v>0.16297486426849483</v>
      </c>
      <c r="BH212" s="346">
        <v>0.14126677130513421</v>
      </c>
      <c r="BI212" s="346"/>
      <c r="BJ212" s="346"/>
      <c r="BK212" s="346"/>
      <c r="BL212" s="346">
        <v>4.1409360484851804E-2</v>
      </c>
      <c r="BM212" s="346">
        <v>0.395561811947513</v>
      </c>
      <c r="BN212" s="346">
        <v>0.227898847076342</v>
      </c>
      <c r="BO212" s="346"/>
      <c r="BP212" s="347"/>
      <c r="BQ212" s="346">
        <v>1.0990165588385901</v>
      </c>
    </row>
    <row r="213" spans="2:69" s="255" customFormat="1" ht="15" customHeight="1">
      <c r="B213" s="1255" t="s">
        <v>27</v>
      </c>
      <c r="C213" s="243" t="s">
        <v>530</v>
      </c>
      <c r="D213" s="344"/>
      <c r="E213" s="283">
        <v>0.13183114017633199</v>
      </c>
      <c r="F213" s="341">
        <v>187398221053.298</v>
      </c>
      <c r="G213" s="283">
        <v>1.4773870931744801E-2</v>
      </c>
      <c r="H213" s="283">
        <v>-1.8081823107457901E-2</v>
      </c>
      <c r="I213" s="892">
        <v>-4.3445534981814303E-3</v>
      </c>
      <c r="J213" s="892">
        <v>-1.3488061425625298E-2</v>
      </c>
      <c r="K213" s="898">
        <v>-1.7832614923806729E-2</v>
      </c>
      <c r="L213" s="283">
        <v>7.5467419666581242E-2</v>
      </c>
      <c r="M213" s="283">
        <v>1.1237395895028637E-2</v>
      </c>
      <c r="N213" s="283">
        <v>0.10646894835125199</v>
      </c>
      <c r="O213" s="283">
        <v>8.8387125243793802E-2</v>
      </c>
      <c r="P213" s="283">
        <v>-4.549091115187661E-2</v>
      </c>
      <c r="Q213" s="283">
        <v>-4.6517450493191399E-2</v>
      </c>
      <c r="R213" s="283">
        <v>4.3689154990520949E-3</v>
      </c>
      <c r="S213" s="283">
        <v>2.5809393357483907E-2</v>
      </c>
      <c r="T213" s="283">
        <v>2.3958410554466455E-2</v>
      </c>
      <c r="U213" s="283"/>
      <c r="V213" s="283"/>
      <c r="W213" s="283">
        <v>5.4136719411002399E-2</v>
      </c>
      <c r="X213" s="283">
        <v>9.6006394161604905E-2</v>
      </c>
      <c r="Y213" s="283">
        <v>2.9683838534707564E-2</v>
      </c>
      <c r="Z213" s="283">
        <v>0.10053324831343154</v>
      </c>
      <c r="AA213" s="283">
        <v>7.9627974545263311E-2</v>
      </c>
      <c r="AB213" s="283"/>
      <c r="AC213" s="283"/>
      <c r="AD213" s="283"/>
      <c r="AE213" s="283">
        <v>2.1564645296951984E-2</v>
      </c>
      <c r="AF213" s="283">
        <v>0.23140970669035399</v>
      </c>
      <c r="AG213" s="283">
        <v>0.13529919267010301</v>
      </c>
      <c r="AH213" s="283"/>
      <c r="AI213" s="297"/>
      <c r="AJ213" s="283">
        <v>0.46271529352206298</v>
      </c>
      <c r="AK213" s="340"/>
      <c r="AL213" s="331">
        <v>0.13678879742851499</v>
      </c>
      <c r="AM213" s="470">
        <v>194330333362.16901</v>
      </c>
      <c r="AN213" s="346">
        <v>-1.69077872310372E-2</v>
      </c>
      <c r="AO213" s="346">
        <v>-4.0340538880461203E-3</v>
      </c>
      <c r="AP213" s="346">
        <v>-1.2668675833771072E-2</v>
      </c>
      <c r="AQ213" s="346">
        <v>-1.6702729721817192E-2</v>
      </c>
      <c r="AR213" s="346">
        <v>0.101468308998016</v>
      </c>
      <c r="AS213" s="346">
        <v>7.3339987851708824E-2</v>
      </c>
      <c r="AT213" s="346">
        <v>1.2357020947031826E-2</v>
      </c>
      <c r="AU213" s="346">
        <v>0.206777881269783</v>
      </c>
      <c r="AV213" s="346">
        <v>0.18583604015069999</v>
      </c>
      <c r="AW213" s="346">
        <v>-5.0216649486604766E-2</v>
      </c>
      <c r="AX213" s="346">
        <v>-5.1354228709151198E-2</v>
      </c>
      <c r="AY213" s="346">
        <v>4.6662809989507902E-3</v>
      </c>
      <c r="AZ213" s="346">
        <v>2.7563435076985821E-2</v>
      </c>
      <c r="BA213" s="346">
        <v>2.5556109334469956E-2</v>
      </c>
      <c r="BB213" s="346"/>
      <c r="BC213" s="346"/>
      <c r="BD213" s="346">
        <v>5.7785825410406499E-2</v>
      </c>
      <c r="BE213" s="346">
        <v>0.192267636851956</v>
      </c>
      <c r="BF213" s="346">
        <v>2.7957210525518746E-2</v>
      </c>
      <c r="BG213" s="346">
        <v>9.8561219547075959E-2</v>
      </c>
      <c r="BH213" s="346">
        <v>8.0240192783018749E-2</v>
      </c>
      <c r="BI213" s="346"/>
      <c r="BJ213" s="346"/>
      <c r="BK213" s="346"/>
      <c r="BL213" s="346">
        <v>2.3552003872087276E-2</v>
      </c>
      <c r="BM213" s="346">
        <v>0.2303106267277</v>
      </c>
      <c r="BN213" s="346">
        <v>0.138072419650906</v>
      </c>
      <c r="BO213" s="346"/>
      <c r="BP213" s="347"/>
      <c r="BQ213" s="346">
        <v>0.560650683230562</v>
      </c>
    </row>
    <row r="214" spans="2:69" s="255" customFormat="1" ht="15" customHeight="1">
      <c r="B214" s="1255" t="s">
        <v>27</v>
      </c>
      <c r="C214" s="243" t="s">
        <v>531</v>
      </c>
      <c r="D214" s="344"/>
      <c r="E214" s="283">
        <v>0.39697547574708297</v>
      </c>
      <c r="F214" s="341">
        <v>1158277017616.78</v>
      </c>
      <c r="G214" s="283">
        <v>3.2525375975079998E-2</v>
      </c>
      <c r="H214" s="283">
        <v>-4.4984008530933303E-2</v>
      </c>
      <c r="I214" s="892">
        <v>-1.1192364028748901E-2</v>
      </c>
      <c r="J214" s="892">
        <v>-3.003584863125127E-2</v>
      </c>
      <c r="K214" s="898">
        <v>-4.1228212660000173E-2</v>
      </c>
      <c r="L214" s="283">
        <v>1.4975384345179947E-2</v>
      </c>
      <c r="M214" s="283">
        <v>5.4135443461545002E-3</v>
      </c>
      <c r="N214" s="283">
        <v>2.9698981231397699E-2</v>
      </c>
      <c r="O214" s="283">
        <v>-1.52850272995355E-2</v>
      </c>
      <c r="P214" s="283">
        <v>-4.4831128359480429E-2</v>
      </c>
      <c r="Q214" s="283">
        <v>-4.6575198647069598E-2</v>
      </c>
      <c r="R214" s="283">
        <v>3.2092673942182592E-3</v>
      </c>
      <c r="S214" s="283">
        <v>2.0336855004502361E-2</v>
      </c>
      <c r="T214" s="283">
        <v>2.225605278110061E-2</v>
      </c>
      <c r="U214" s="283"/>
      <c r="V214" s="283"/>
      <c r="W214" s="283">
        <v>4.58021751798212E-2</v>
      </c>
      <c r="X214" s="283">
        <v>-1.60580507667838E-2</v>
      </c>
      <c r="Y214" s="283">
        <v>1.204311561882882E-2</v>
      </c>
      <c r="Z214" s="283">
        <v>3.4322555444427368E-2</v>
      </c>
      <c r="AA214" s="283">
        <v>3.9704792526366564E-2</v>
      </c>
      <c r="AB214" s="283"/>
      <c r="AC214" s="283"/>
      <c r="AD214" s="283"/>
      <c r="AE214" s="283">
        <v>1.7746315758953E-2</v>
      </c>
      <c r="AF214" s="283">
        <v>0.103816779348575</v>
      </c>
      <c r="AG214" s="283">
        <v>6.9045945491214206E-2</v>
      </c>
      <c r="AH214" s="283"/>
      <c r="AI214" s="297"/>
      <c r="AJ214" s="283">
        <v>0.156804674073006</v>
      </c>
      <c r="AK214" s="340"/>
      <c r="AL214" s="331">
        <v>0.40205753143923301</v>
      </c>
      <c r="AM214" s="470">
        <v>1167436071315.28</v>
      </c>
      <c r="AN214" s="346">
        <v>-4.4794989722582897E-2</v>
      </c>
      <c r="AO214" s="346">
        <v>-1.09774422414939E-2</v>
      </c>
      <c r="AP214" s="346">
        <v>-2.9851319693279605E-2</v>
      </c>
      <c r="AQ214" s="346">
        <v>-4.0828761934773507E-2</v>
      </c>
      <c r="AR214" s="346">
        <v>8.5378036580370395E-2</v>
      </c>
      <c r="AS214" s="346">
        <v>1.4416868880912481E-2</v>
      </c>
      <c r="AT214" s="346">
        <v>5.4366831349053945E-3</v>
      </c>
      <c r="AU214" s="346">
        <v>0.114666749267719</v>
      </c>
      <c r="AV214" s="346">
        <v>5.88943173036416E-2</v>
      </c>
      <c r="AW214" s="346">
        <v>-4.9008302596603298E-2</v>
      </c>
      <c r="AX214" s="346">
        <v>-5.1000549483939402E-2</v>
      </c>
      <c r="AY214" s="346">
        <v>3.3119785161246349E-3</v>
      </c>
      <c r="AZ214" s="346">
        <v>2.1217113915504533E-2</v>
      </c>
      <c r="BA214" s="346">
        <v>2.3468271058791398E-2</v>
      </c>
      <c r="BB214" s="346"/>
      <c r="BC214" s="346"/>
      <c r="BD214" s="346">
        <v>4.7997363490420601E-2</v>
      </c>
      <c r="BE214" s="346">
        <v>5.5891131310122501E-2</v>
      </c>
      <c r="BF214" s="346">
        <v>1.2106798074626739E-2</v>
      </c>
      <c r="BG214" s="346">
        <v>3.3433735772667519E-2</v>
      </c>
      <c r="BH214" s="346">
        <v>3.8999760428748281E-2</v>
      </c>
      <c r="BI214" s="346"/>
      <c r="BJ214" s="346"/>
      <c r="BK214" s="346"/>
      <c r="BL214" s="346">
        <v>1.9407790075017084E-2</v>
      </c>
      <c r="BM214" s="346">
        <v>0.10394808435106</v>
      </c>
      <c r="BN214" s="346">
        <v>7.0090059759280204E-2</v>
      </c>
      <c r="BO214" s="346"/>
      <c r="BP214" s="347"/>
      <c r="BQ214" s="346">
        <v>0.22992927542046199</v>
      </c>
    </row>
    <row r="215" spans="2:69" s="255" customFormat="1" ht="15" customHeight="1">
      <c r="B215" s="1255" t="s">
        <v>27</v>
      </c>
      <c r="C215" s="243" t="s">
        <v>532</v>
      </c>
      <c r="D215" s="344"/>
      <c r="E215" s="283">
        <v>0.313763287366987</v>
      </c>
      <c r="F215" s="341">
        <v>2637151702142.7998</v>
      </c>
      <c r="G215" s="283">
        <v>6.88818001881044E-2</v>
      </c>
      <c r="H215" s="283">
        <v>-8.0087322172020498E-2</v>
      </c>
      <c r="I215" s="892">
        <v>-1.5611064987089701E-2</v>
      </c>
      <c r="J215" s="892">
        <v>-3.531091249835365E-2</v>
      </c>
      <c r="K215" s="898">
        <v>-5.0921977485443352E-2</v>
      </c>
      <c r="L215" s="283">
        <v>1.0775298147205812E-3</v>
      </c>
      <c r="M215" s="283">
        <v>1.2608011883800054E-3</v>
      </c>
      <c r="N215" s="283">
        <v>6.4234518114660603E-3</v>
      </c>
      <c r="O215" s="283">
        <v>-7.3663870360554606E-2</v>
      </c>
      <c r="P215" s="283">
        <v>-4.6587790978930989E-2</v>
      </c>
      <c r="Q215" s="283">
        <v>-4.8934081498886797E-2</v>
      </c>
      <c r="R215" s="283">
        <v>1.7328094387691858E-3</v>
      </c>
      <c r="S215" s="283">
        <v>1.3639598528541344E-2</v>
      </c>
      <c r="T215" s="283">
        <v>1.7670006314723929E-2</v>
      </c>
      <c r="U215" s="283"/>
      <c r="V215" s="283"/>
      <c r="W215" s="283">
        <v>3.3042414282034402E-2</v>
      </c>
      <c r="X215" s="283">
        <v>-8.9555537577406905E-2</v>
      </c>
      <c r="Y215" s="283">
        <v>1.8444561054675472E-3</v>
      </c>
      <c r="Z215" s="283">
        <v>5.462532627706517E-3</v>
      </c>
      <c r="AA215" s="283">
        <v>8.6752236430240326E-3</v>
      </c>
      <c r="AB215" s="283"/>
      <c r="AC215" s="283"/>
      <c r="AD215" s="283"/>
      <c r="AE215" s="283">
        <v>1.502671621923716E-2</v>
      </c>
      <c r="AF215" s="283">
        <v>3.10089285954353E-2</v>
      </c>
      <c r="AG215" s="283">
        <v>2.8748877540064E-2</v>
      </c>
      <c r="AH215" s="283"/>
      <c r="AI215" s="297"/>
      <c r="AJ215" s="283">
        <v>-2.97977314419073E-2</v>
      </c>
      <c r="AK215" s="340"/>
      <c r="AL215" s="331">
        <v>0.29945338268219701</v>
      </c>
      <c r="AM215" s="470">
        <v>2500886139066.04</v>
      </c>
      <c r="AN215" s="346">
        <v>-8.5598103681974499E-2</v>
      </c>
      <c r="AO215" s="346">
        <v>-1.6571585812816501E-2</v>
      </c>
      <c r="AP215" s="346">
        <v>-3.7458276192387445E-2</v>
      </c>
      <c r="AQ215" s="346">
        <v>-5.4029862005203946E-2</v>
      </c>
      <c r="AR215" s="346">
        <v>6.04136156017177E-2</v>
      </c>
      <c r="AS215" s="346">
        <v>1.1794219672477885E-3</v>
      </c>
      <c r="AT215" s="346">
        <v>1.0705461388977281E-3</v>
      </c>
      <c r="AU215" s="346">
        <v>6.6678469689705602E-2</v>
      </c>
      <c r="AV215" s="346">
        <v>-3.5491219805085301E-2</v>
      </c>
      <c r="AW215" s="346">
        <v>-4.8946023864471944E-2</v>
      </c>
      <c r="AX215" s="346">
        <v>-5.1544929743065702E-2</v>
      </c>
      <c r="AY215" s="346">
        <v>1.7705866442557624E-3</v>
      </c>
      <c r="AZ215" s="346">
        <v>1.409728679805535E-2</v>
      </c>
      <c r="BA215" s="346">
        <v>1.8261752695242193E-2</v>
      </c>
      <c r="BB215" s="346"/>
      <c r="BC215" s="346"/>
      <c r="BD215" s="346">
        <v>3.4129626137553298E-2</v>
      </c>
      <c r="BE215" s="346">
        <v>-5.2906523410597199E-2</v>
      </c>
      <c r="BF215" s="346">
        <v>1.8164152955569026E-3</v>
      </c>
      <c r="BG215" s="346">
        <v>5.7133535927375891E-3</v>
      </c>
      <c r="BH215" s="346">
        <v>8.8083423758997057E-3</v>
      </c>
      <c r="BI215" s="346"/>
      <c r="BJ215" s="346"/>
      <c r="BK215" s="346"/>
      <c r="BL215" s="346">
        <v>1.4485522341528001E-2</v>
      </c>
      <c r="BM215" s="346">
        <v>3.0823633605722201E-2</v>
      </c>
      <c r="BN215" s="346">
        <v>2.86261958599341E-2</v>
      </c>
      <c r="BO215" s="346"/>
      <c r="BP215" s="347"/>
      <c r="BQ215" s="346">
        <v>6.5433060550590403E-3</v>
      </c>
    </row>
    <row r="216" spans="2:69" s="255" customFormat="1" ht="15" customHeight="1">
      <c r="B216" s="1255" t="s">
        <v>27</v>
      </c>
      <c r="C216" s="243" t="s">
        <v>533</v>
      </c>
      <c r="D216" s="344"/>
      <c r="E216" s="283">
        <v>2.6977059333255601E-2</v>
      </c>
      <c r="F216" s="341">
        <v>1025572412021.28</v>
      </c>
      <c r="G216" s="283">
        <v>9.3315147149272498E-2</v>
      </c>
      <c r="H216" s="283">
        <v>-0.11720633888438201</v>
      </c>
      <c r="I216" s="892">
        <v>-1.24663828202246E-2</v>
      </c>
      <c r="J216" s="892">
        <v>-2.4302988312305117E-2</v>
      </c>
      <c r="K216" s="898">
        <v>-3.6769371132529718E-2</v>
      </c>
      <c r="L216" s="283">
        <v>7.0995376968554103E-5</v>
      </c>
      <c r="M216" s="283">
        <v>1.2936970461062592E-4</v>
      </c>
      <c r="N216" s="283">
        <v>1.2255135604544E-3</v>
      </c>
      <c r="O216" s="283">
        <v>-0.11598082532392801</v>
      </c>
      <c r="P216" s="283">
        <v>-5.0657113178233799E-2</v>
      </c>
      <c r="Q216" s="283">
        <v>-5.3407808325158401E-2</v>
      </c>
      <c r="R216" s="283">
        <v>7.22141564324148E-4</v>
      </c>
      <c r="S216" s="283">
        <v>9.2369885730616465E-3</v>
      </c>
      <c r="T216" s="283">
        <v>1.1283778531567056E-2</v>
      </c>
      <c r="U216" s="283"/>
      <c r="V216" s="283"/>
      <c r="W216" s="283">
        <v>2.1242908668952801E-2</v>
      </c>
      <c r="X216" s="283">
        <v>-0.14814572498013301</v>
      </c>
      <c r="Y216" s="283">
        <v>6.5592145317326103E-5</v>
      </c>
      <c r="Z216" s="283">
        <v>1.7515652810525586E-4</v>
      </c>
      <c r="AA216" s="283">
        <v>2.8442755182928937E-4</v>
      </c>
      <c r="AB216" s="283"/>
      <c r="AC216" s="283"/>
      <c r="AD216" s="283"/>
      <c r="AE216" s="283">
        <v>2.9606242257990962E-3</v>
      </c>
      <c r="AF216" s="283">
        <v>3.4858004510509599E-3</v>
      </c>
      <c r="AG216" s="283">
        <v>6.2711156175113501E-3</v>
      </c>
      <c r="AH216" s="283"/>
      <c r="AI216" s="297"/>
      <c r="AJ216" s="283">
        <v>-0.13838880891157099</v>
      </c>
      <c r="AK216" s="340"/>
      <c r="AL216" s="346">
        <v>2.2938347595996701E-2</v>
      </c>
      <c r="AM216" s="470">
        <v>889455539297.46899</v>
      </c>
      <c r="AN216" s="346">
        <v>-0.13158744660385199</v>
      </c>
      <c r="AO216" s="346">
        <v>-1.41563720005252E-2</v>
      </c>
      <c r="AP216" s="346">
        <v>-2.717688446008331E-2</v>
      </c>
      <c r="AQ216" s="346">
        <v>-4.1333256460608508E-2</v>
      </c>
      <c r="AR216" s="346">
        <v>3.1258287896705803E-2</v>
      </c>
      <c r="AS216" s="346">
        <v>8.1860078197398446E-5</v>
      </c>
      <c r="AT216" s="346">
        <v>9.9384394266430277E-5</v>
      </c>
      <c r="AU216" s="346">
        <v>3.23408768128427E-2</v>
      </c>
      <c r="AV216" s="346">
        <v>-0.113402941791535</v>
      </c>
      <c r="AW216" s="346">
        <v>-5.008856570842344E-2</v>
      </c>
      <c r="AX216" s="346">
        <v>-5.24866162322844E-2</v>
      </c>
      <c r="AY216" s="346">
        <v>6.2244046351950526E-4</v>
      </c>
      <c r="AZ216" s="346">
        <v>8.7936514713429347E-3</v>
      </c>
      <c r="BA216" s="346">
        <v>1.1000609485037952E-2</v>
      </c>
      <c r="BB216" s="346"/>
      <c r="BC216" s="346"/>
      <c r="BD216" s="346">
        <v>2.0416701419900402E-2</v>
      </c>
      <c r="BE216" s="346">
        <v>-0.14547285660391801</v>
      </c>
      <c r="BF216" s="346">
        <v>7.5629968796273717E-5</v>
      </c>
      <c r="BG216" s="346">
        <v>1.7930799705529932E-4</v>
      </c>
      <c r="BH216" s="346">
        <v>3.2795461660205076E-4</v>
      </c>
      <c r="BI216" s="346"/>
      <c r="BJ216" s="346"/>
      <c r="BK216" s="346"/>
      <c r="BL216" s="346">
        <v>2.7290148703494332E-3</v>
      </c>
      <c r="BM216" s="346">
        <v>3.31190745280306E-3</v>
      </c>
      <c r="BN216" s="346">
        <v>6.0636102876536601E-3</v>
      </c>
      <c r="BO216" s="346"/>
      <c r="BP216" s="347"/>
      <c r="BQ216" s="346">
        <v>-0.13609733886346201</v>
      </c>
    </row>
    <row r="217" spans="2:69" s="255" customFormat="1" ht="15" customHeight="1">
      <c r="B217" s="1256" t="s">
        <v>27</v>
      </c>
      <c r="C217" s="338" t="s">
        <v>527</v>
      </c>
      <c r="D217" s="339"/>
      <c r="E217" s="343">
        <v>1</v>
      </c>
      <c r="F217" s="342">
        <v>5093480878956.9697</v>
      </c>
      <c r="G217" s="343">
        <v>6.2562337795455503E-2</v>
      </c>
      <c r="H217" s="343">
        <v>-7.6037348422990897E-2</v>
      </c>
      <c r="I217" s="708">
        <v>-1.33141929582402E-2</v>
      </c>
      <c r="J217" s="708">
        <v>-3.0572439421402215E-2</v>
      </c>
      <c r="K217" s="708">
        <v>-4.3886632379642417E-2</v>
      </c>
      <c r="L217" s="343">
        <v>1.1366722469341201E-2</v>
      </c>
      <c r="M217" s="343">
        <v>3.021396244674113E-3</v>
      </c>
      <c r="N217" s="343">
        <v>2.06968823138622E-2</v>
      </c>
      <c r="O217" s="343">
        <v>-5.5340466109128801E-2</v>
      </c>
      <c r="P217" s="343">
        <v>-4.6996473756308811E-2</v>
      </c>
      <c r="Q217" s="343">
        <v>-4.9215748637163603E-2</v>
      </c>
      <c r="R217" s="343">
        <v>2.0123762596903987E-3</v>
      </c>
      <c r="S217" s="343">
        <v>1.5106995754607956E-2</v>
      </c>
      <c r="T217" s="343">
        <v>1.7930860086067063E-2</v>
      </c>
      <c r="U217" s="343"/>
      <c r="V217" s="343"/>
      <c r="W217" s="343">
        <v>3.5050232100365397E-2</v>
      </c>
      <c r="X217" s="343">
        <v>-6.9505982645926806E-2</v>
      </c>
      <c r="Y217" s="343">
        <v>5.9261649475093863E-3</v>
      </c>
      <c r="Z217" s="343">
        <v>1.8281793654389807E-2</v>
      </c>
      <c r="AA217" s="343">
        <v>1.9542698113240171E-2</v>
      </c>
      <c r="AB217" s="343"/>
      <c r="AC217" s="343"/>
      <c r="AD217" s="343"/>
      <c r="AE217" s="343">
        <v>1.3592124956435869E-2</v>
      </c>
      <c r="AF217" s="343">
        <v>5.7342781671575201E-2</v>
      </c>
      <c r="AG217" s="343">
        <v>4.1722108588576702E-2</v>
      </c>
      <c r="AH217" s="285"/>
      <c r="AI217" s="285"/>
      <c r="AJ217" s="343">
        <v>2.9558907614225301E-2</v>
      </c>
      <c r="AK217" s="340"/>
      <c r="AL217" s="345">
        <v>1</v>
      </c>
      <c r="AM217" s="469">
        <v>4842636394904.5098</v>
      </c>
      <c r="AN217" s="345">
        <v>-7.9976018989699499E-2</v>
      </c>
      <c r="AO217" s="345">
        <v>-1.40038569327436E-2</v>
      </c>
      <c r="AP217" s="345">
        <v>-3.2156066018054416E-2</v>
      </c>
      <c r="AQ217" s="345">
        <v>-4.6159922950798016E-2</v>
      </c>
      <c r="AR217" s="345">
        <v>6.5803014167922697E-2</v>
      </c>
      <c r="AS217" s="345">
        <v>1.1955509113779249E-2</v>
      </c>
      <c r="AT217" s="345">
        <v>3.1779020238217669E-3</v>
      </c>
      <c r="AU217" s="345">
        <v>8.7571977543038707E-2</v>
      </c>
      <c r="AV217" s="345">
        <v>-6.4078983794043599E-3</v>
      </c>
      <c r="AW217" s="345">
        <v>-4.9430851489910846E-2</v>
      </c>
      <c r="AX217" s="345">
        <v>-5.1765082939267099E-2</v>
      </c>
      <c r="AY217" s="345">
        <v>2.1166156539824434E-3</v>
      </c>
      <c r="AZ217" s="345">
        <v>1.5889525403052076E-2</v>
      </c>
      <c r="BA217" s="345">
        <v>1.885966352702725E-2</v>
      </c>
      <c r="BB217" s="345"/>
      <c r="BC217" s="345"/>
      <c r="BD217" s="345">
        <v>3.6865804584061801E-2</v>
      </c>
      <c r="BE217" s="345">
        <v>-2.13071767346097E-2</v>
      </c>
      <c r="BF217" s="345">
        <v>6.2331352974270325E-3</v>
      </c>
      <c r="BG217" s="345">
        <v>1.9228775158434647E-2</v>
      </c>
      <c r="BH217" s="345">
        <v>2.0554993405607541E-2</v>
      </c>
      <c r="BI217" s="345"/>
      <c r="BJ217" s="345"/>
      <c r="BK217" s="345"/>
      <c r="BL217" s="345">
        <v>1.4296185574214495E-2</v>
      </c>
      <c r="BM217" s="345">
        <v>6.0313089435683802E-2</v>
      </c>
      <c r="BN217" s="345">
        <v>4.3883278651539598E-2</v>
      </c>
      <c r="BO217" s="348"/>
      <c r="BP217" s="348"/>
      <c r="BQ217" s="345">
        <v>8.2889191352613495E-2</v>
      </c>
    </row>
    <row r="218" spans="2:69" s="255" customFormat="1" ht="15" customHeight="1">
      <c r="B218" s="1260" t="s">
        <v>28</v>
      </c>
      <c r="C218" s="243" t="s">
        <v>528</v>
      </c>
      <c r="D218" s="344"/>
      <c r="E218" s="283">
        <v>5.0469953575087899E-2</v>
      </c>
      <c r="F218" s="341">
        <v>18603408801.429798</v>
      </c>
      <c r="G218" s="283">
        <v>1.4120333988457601E-3</v>
      </c>
      <c r="H218" s="283">
        <v>-3.2641465958176399E-3</v>
      </c>
      <c r="I218" s="892">
        <v>-7.0904768207037997E-4</v>
      </c>
      <c r="J218" s="892">
        <v>-3.1659120249000645E-3</v>
      </c>
      <c r="K218" s="892">
        <v>-3.8749597069704447E-3</v>
      </c>
      <c r="L218" s="283">
        <v>0.63176114901569624</v>
      </c>
      <c r="M218" s="283">
        <v>0.12758634642364997</v>
      </c>
      <c r="N218" s="283">
        <v>0.96811959925192803</v>
      </c>
      <c r="O218" s="283">
        <v>0.96485545265611095</v>
      </c>
      <c r="P218" s="283">
        <v>-7.4636824641016272E-2</v>
      </c>
      <c r="Q218" s="283">
        <v>-7.8519647733933801E-2</v>
      </c>
      <c r="R218" s="283"/>
      <c r="S218" s="283">
        <v>6.255419096240479E-2</v>
      </c>
      <c r="T218" s="283">
        <v>8.1378581079528493E-3</v>
      </c>
      <c r="U218" s="283"/>
      <c r="V218" s="283"/>
      <c r="W218" s="283">
        <v>7.0692049070357796E-2</v>
      </c>
      <c r="X218" s="283">
        <v>0.95702785399253398</v>
      </c>
      <c r="Y218" s="283">
        <v>0.14843282144002945</v>
      </c>
      <c r="Z218" s="283">
        <v>0.48145427204852748</v>
      </c>
      <c r="AA218" s="283">
        <v>0.35480645597812643</v>
      </c>
      <c r="AB218" s="283"/>
      <c r="AC218" s="283"/>
      <c r="AD218" s="283"/>
      <c r="AE218" s="283">
        <v>2.2929807872666293E-2</v>
      </c>
      <c r="AF218" s="283">
        <v>1.00762335733935</v>
      </c>
      <c r="AG218" s="283">
        <v>0.49403913431507501</v>
      </c>
      <c r="AH218" s="283"/>
      <c r="AI218" s="297"/>
      <c r="AJ218" s="283">
        <v>2.4586903456469602</v>
      </c>
      <c r="AK218" s="340"/>
      <c r="AL218" s="331">
        <v>5.3379383397264397E-2</v>
      </c>
      <c r="AM218" s="470">
        <v>19647432786.4981</v>
      </c>
      <c r="AN218" s="346">
        <v>-2.73047858716223E-3</v>
      </c>
      <c r="AO218" s="346">
        <v>-5.9276157594947401E-4</v>
      </c>
      <c r="AP218" s="346">
        <v>-2.6466922446139224E-3</v>
      </c>
      <c r="AQ218" s="346">
        <v>-3.2394538205633965E-3</v>
      </c>
      <c r="AR218" s="346">
        <v>0.32648123131934598</v>
      </c>
      <c r="AS218" s="346">
        <v>0.60536603887371854</v>
      </c>
      <c r="AT218" s="346">
        <v>0.13322578417465294</v>
      </c>
      <c r="AU218" s="346">
        <v>1.2674158255419801</v>
      </c>
      <c r="AV218" s="346">
        <v>1.26409258537886</v>
      </c>
      <c r="AW218" s="346">
        <v>-9.1333062251811079E-2</v>
      </c>
      <c r="AX218" s="346">
        <v>-9.6123697473007794E-2</v>
      </c>
      <c r="AY218" s="346"/>
      <c r="AZ218" s="346">
        <v>7.0060124214879949E-2</v>
      </c>
      <c r="BA218" s="346">
        <v>9.0211680057147563E-3</v>
      </c>
      <c r="BB218" s="346"/>
      <c r="BC218" s="346"/>
      <c r="BD218" s="346">
        <v>7.9081292220594596E-2</v>
      </c>
      <c r="BE218" s="346">
        <v>1.24705018012645</v>
      </c>
      <c r="BF218" s="346">
        <v>0.14204222999169672</v>
      </c>
      <c r="BG218" s="346">
        <v>0.46726617711203333</v>
      </c>
      <c r="BH218" s="346">
        <v>0.34995359934636239</v>
      </c>
      <c r="BI218" s="346"/>
      <c r="BJ218" s="346"/>
      <c r="BK218" s="346"/>
      <c r="BL218" s="346">
        <v>3.7361066564699966E-2</v>
      </c>
      <c r="BM218" s="346">
        <v>0.99662307301479003</v>
      </c>
      <c r="BN218" s="346">
        <v>0.50171378679771905</v>
      </c>
      <c r="BO218" s="346"/>
      <c r="BP218" s="347"/>
      <c r="BQ218" s="346">
        <v>2.7453870399389602</v>
      </c>
    </row>
    <row r="219" spans="2:69" s="255" customFormat="1" ht="15" customHeight="1">
      <c r="B219" s="1255" t="s">
        <v>28</v>
      </c>
      <c r="C219" s="243" t="s">
        <v>529</v>
      </c>
      <c r="D219" s="344"/>
      <c r="E219" s="283">
        <v>8.0575524664623199E-2</v>
      </c>
      <c r="F219" s="341">
        <v>75148824974.407104</v>
      </c>
      <c r="G219" s="283">
        <v>5.7780152026046501E-3</v>
      </c>
      <c r="H219" s="283">
        <v>-8.1034120032413299E-3</v>
      </c>
      <c r="I219" s="892">
        <v>-1.8102061019992901E-3</v>
      </c>
      <c r="J219" s="892">
        <v>-7.0476044478895942E-3</v>
      </c>
      <c r="K219" s="892">
        <v>-8.8578105498888851E-3</v>
      </c>
      <c r="L219" s="283">
        <v>0.19367547696130602</v>
      </c>
      <c r="M219" s="283">
        <v>4.8401513679538377E-2</v>
      </c>
      <c r="N219" s="283">
        <v>0.286462947338051</v>
      </c>
      <c r="O219" s="283">
        <v>0.27835953533481</v>
      </c>
      <c r="P219" s="283">
        <v>-5.2409538789685073E-2</v>
      </c>
      <c r="Q219" s="283">
        <v>-5.4913734729513601E-2</v>
      </c>
      <c r="R219" s="283"/>
      <c r="S219" s="283">
        <v>3.7521073304370302E-2</v>
      </c>
      <c r="T219" s="283">
        <v>4.8212150067885708E-3</v>
      </c>
      <c r="U219" s="283"/>
      <c r="V219" s="283"/>
      <c r="W219" s="283">
        <v>4.2342288311158903E-2</v>
      </c>
      <c r="X219" s="283">
        <v>0.265788088916455</v>
      </c>
      <c r="Y219" s="283">
        <v>4.7751870771720023E-2</v>
      </c>
      <c r="Z219" s="283">
        <v>0.1646354541246533</v>
      </c>
      <c r="AA219" s="283">
        <v>0.15925216061562766</v>
      </c>
      <c r="AB219" s="283"/>
      <c r="AC219" s="283"/>
      <c r="AD219" s="283"/>
      <c r="AE219" s="283">
        <v>3.7720617848554551E-2</v>
      </c>
      <c r="AF219" s="283">
        <v>0.409360103360556</v>
      </c>
      <c r="AG219" s="283">
        <v>0.201545147273232</v>
      </c>
      <c r="AH219" s="283"/>
      <c r="AI219" s="297"/>
      <c r="AJ219" s="283">
        <v>0.87669333955024298</v>
      </c>
      <c r="AK219" s="340"/>
      <c r="AL219" s="331">
        <v>8.7644160050556794E-2</v>
      </c>
      <c r="AM219" s="470">
        <v>82150835889.526001</v>
      </c>
      <c r="AN219" s="346">
        <v>-9.0541467334161307E-3</v>
      </c>
      <c r="AO219" s="346">
        <v>-2.07110999647346E-3</v>
      </c>
      <c r="AP219" s="346">
        <v>-7.8673448863957295E-3</v>
      </c>
      <c r="AQ219" s="346">
        <v>-9.9384548828691903E-3</v>
      </c>
      <c r="AR219" s="346">
        <v>0.18002116182490999</v>
      </c>
      <c r="AS219" s="346">
        <v>0.17880451453656843</v>
      </c>
      <c r="AT219" s="346">
        <v>5.2874874284192297E-2</v>
      </c>
      <c r="AU219" s="346">
        <v>0.45551093603529602</v>
      </c>
      <c r="AV219" s="346">
        <v>0.44438567930540701</v>
      </c>
      <c r="AW219" s="346">
        <v>-6.2566033626736739E-2</v>
      </c>
      <c r="AX219" s="346">
        <v>-6.5748488429260898E-2</v>
      </c>
      <c r="AY219" s="346"/>
      <c r="AZ219" s="346">
        <v>4.3350104860830636E-2</v>
      </c>
      <c r="BA219" s="346">
        <v>5.4226499988624258E-3</v>
      </c>
      <c r="BB219" s="346"/>
      <c r="BC219" s="346"/>
      <c r="BD219" s="346">
        <v>4.8772754859693103E-2</v>
      </c>
      <c r="BE219" s="346">
        <v>0.42740994573583901</v>
      </c>
      <c r="BF219" s="346">
        <v>4.6594970067614573E-2</v>
      </c>
      <c r="BG219" s="346">
        <v>0.15522501447356638</v>
      </c>
      <c r="BH219" s="346">
        <v>0.1505685941636799</v>
      </c>
      <c r="BI219" s="346"/>
      <c r="BJ219" s="346"/>
      <c r="BK219" s="346"/>
      <c r="BL219" s="346">
        <v>4.2564194967714596E-2</v>
      </c>
      <c r="BM219" s="346">
        <v>0.39495277367257497</v>
      </c>
      <c r="BN219" s="346">
        <v>0.205981296213751</v>
      </c>
      <c r="BO219" s="346"/>
      <c r="BP219" s="347"/>
      <c r="BQ219" s="346">
        <v>1.0283440156221699</v>
      </c>
    </row>
    <row r="220" spans="2:69" s="255" customFormat="1" ht="15" customHeight="1">
      <c r="B220" s="1255" t="s">
        <v>28</v>
      </c>
      <c r="C220" s="243" t="s">
        <v>530</v>
      </c>
      <c r="D220" s="344"/>
      <c r="E220" s="283">
        <v>0.13775942837771499</v>
      </c>
      <c r="F220" s="341">
        <v>216940879400.47101</v>
      </c>
      <c r="G220" s="283">
        <v>1.7369368257257201E-2</v>
      </c>
      <c r="H220" s="283">
        <v>-2.31470108325749E-2</v>
      </c>
      <c r="I220" s="892">
        <v>-5.5995701603854704E-3</v>
      </c>
      <c r="J220" s="892">
        <v>-1.7432483301035352E-2</v>
      </c>
      <c r="K220" s="892">
        <v>-2.3032053461420822E-2</v>
      </c>
      <c r="L220" s="283">
        <v>7.3457489773434567E-2</v>
      </c>
      <c r="M220" s="283">
        <v>2.1856826676022525E-2</v>
      </c>
      <c r="N220" s="283">
        <v>0.114421745087967</v>
      </c>
      <c r="O220" s="283">
        <v>9.1274734255391898E-2</v>
      </c>
      <c r="P220" s="283">
        <v>-5.0371722321601531E-2</v>
      </c>
      <c r="Q220" s="283">
        <v>-5.3204915767104302E-2</v>
      </c>
      <c r="R220" s="283"/>
      <c r="S220" s="283">
        <v>3.1425823083142811E-2</v>
      </c>
      <c r="T220" s="283">
        <v>4.0789056418582452E-3</v>
      </c>
      <c r="U220" s="283"/>
      <c r="V220" s="283"/>
      <c r="W220" s="283">
        <v>3.5504728725001003E-2</v>
      </c>
      <c r="X220" s="283">
        <v>7.3574547213288502E-2</v>
      </c>
      <c r="Y220" s="283">
        <v>2.6439798761594857E-2</v>
      </c>
      <c r="Z220" s="283">
        <v>8.9470680723203605E-2</v>
      </c>
      <c r="AA220" s="283">
        <v>8.6916684111144893E-2</v>
      </c>
      <c r="AB220" s="283"/>
      <c r="AC220" s="283"/>
      <c r="AD220" s="283"/>
      <c r="AE220" s="283">
        <v>2.7815215403525651E-2</v>
      </c>
      <c r="AF220" s="283">
        <v>0.23064237899946899</v>
      </c>
      <c r="AG220" s="283">
        <v>0.114778347798591</v>
      </c>
      <c r="AH220" s="283"/>
      <c r="AI220" s="297"/>
      <c r="AJ220" s="283">
        <v>0.41899527401134901</v>
      </c>
      <c r="AK220" s="340"/>
      <c r="AL220" s="331">
        <v>0.142306061419019</v>
      </c>
      <c r="AM220" s="470">
        <v>223446132360.58701</v>
      </c>
      <c r="AN220" s="346">
        <v>-2.08252781467048E-2</v>
      </c>
      <c r="AO220" s="346">
        <v>-4.9726682340565202E-3</v>
      </c>
      <c r="AP220" s="346">
        <v>-1.5938888629456367E-2</v>
      </c>
      <c r="AQ220" s="346">
        <v>-2.0911556863512887E-2</v>
      </c>
      <c r="AR220" s="346">
        <v>0.11613407388588699</v>
      </c>
      <c r="AS220" s="346">
        <v>7.0978379094994257E-2</v>
      </c>
      <c r="AT220" s="346">
        <v>2.1569894583013765E-2</v>
      </c>
      <c r="AU220" s="346">
        <v>0.228974861255932</v>
      </c>
      <c r="AV220" s="346">
        <v>0.20317691487517101</v>
      </c>
      <c r="AW220" s="346">
        <v>-5.5803387301604571E-2</v>
      </c>
      <c r="AX220" s="346">
        <v>-5.8798164569788799E-2</v>
      </c>
      <c r="AY220" s="346"/>
      <c r="AZ220" s="346">
        <v>3.4754124155403354E-2</v>
      </c>
      <c r="BA220" s="346">
        <v>4.3943035348761048E-3</v>
      </c>
      <c r="BB220" s="346"/>
      <c r="BC220" s="346"/>
      <c r="BD220" s="346">
        <v>3.91484276902795E-2</v>
      </c>
      <c r="BE220" s="346">
        <v>0.18352717799566201</v>
      </c>
      <c r="BF220" s="346">
        <v>2.5928510899812594E-2</v>
      </c>
      <c r="BG220" s="346">
        <v>8.6415722948256543E-2</v>
      </c>
      <c r="BH220" s="346">
        <v>8.624650894100909E-2</v>
      </c>
      <c r="BI220" s="346"/>
      <c r="BJ220" s="346"/>
      <c r="BK220" s="346"/>
      <c r="BL220" s="346">
        <v>3.2047429710247488E-2</v>
      </c>
      <c r="BM220" s="346">
        <v>0.230638172499326</v>
      </c>
      <c r="BN220" s="346">
        <v>0.11729143423632001</v>
      </c>
      <c r="BO220" s="346"/>
      <c r="BP220" s="347"/>
      <c r="BQ220" s="346">
        <v>0.53145678473130697</v>
      </c>
    </row>
    <row r="221" spans="2:69" s="255" customFormat="1" ht="15" customHeight="1">
      <c r="B221" s="1255" t="s">
        <v>28</v>
      </c>
      <c r="C221" s="243" t="s">
        <v>531</v>
      </c>
      <c r="D221" s="344"/>
      <c r="E221" s="283">
        <v>0.41363063522460802</v>
      </c>
      <c r="F221" s="341">
        <v>1305863966756.6799</v>
      </c>
      <c r="G221" s="283">
        <v>3.1589217951188103E-2</v>
      </c>
      <c r="H221" s="283">
        <v>-5.8059736693791698E-2</v>
      </c>
      <c r="I221" s="892">
        <v>-1.43236909931577E-2</v>
      </c>
      <c r="J221" s="892">
        <v>-3.8450096490707429E-2</v>
      </c>
      <c r="K221" s="892">
        <v>-5.2773787483865131E-2</v>
      </c>
      <c r="L221" s="283">
        <v>1.7222493707256498E-2</v>
      </c>
      <c r="M221" s="283">
        <v>7.5402826715982663E-3</v>
      </c>
      <c r="N221" s="283">
        <v>3.4342906606256197E-2</v>
      </c>
      <c r="O221" s="283">
        <v>-2.3716830087536101E-2</v>
      </c>
      <c r="P221" s="283">
        <v>-4.6725168737593192E-2</v>
      </c>
      <c r="Q221" s="283">
        <v>-4.9228239914194401E-2</v>
      </c>
      <c r="R221" s="283"/>
      <c r="S221" s="283">
        <v>2.2622132649421187E-2</v>
      </c>
      <c r="T221" s="283">
        <v>3.5177220347358757E-3</v>
      </c>
      <c r="U221" s="283"/>
      <c r="V221" s="283"/>
      <c r="W221" s="283">
        <v>2.6139854684156999E-2</v>
      </c>
      <c r="X221" s="283">
        <v>-4.6805215317573402E-2</v>
      </c>
      <c r="Y221" s="283">
        <v>1.0776344255999489E-2</v>
      </c>
      <c r="Z221" s="283">
        <v>3.4089043597136978E-2</v>
      </c>
      <c r="AA221" s="283">
        <v>4.1173440071233178E-2</v>
      </c>
      <c r="AB221" s="283"/>
      <c r="AC221" s="283"/>
      <c r="AD221" s="283"/>
      <c r="AE221" s="283">
        <v>2.9988981888021352E-2</v>
      </c>
      <c r="AF221" s="283">
        <v>0.116027809812391</v>
      </c>
      <c r="AG221" s="283">
        <v>6.3854559237968303E-2</v>
      </c>
      <c r="AH221" s="283"/>
      <c r="AI221" s="297"/>
      <c r="AJ221" s="283">
        <v>0.133077153732786</v>
      </c>
      <c r="AK221" s="340"/>
      <c r="AL221" s="331">
        <v>0.41389406589371203</v>
      </c>
      <c r="AM221" s="470">
        <v>1304111772819.9299</v>
      </c>
      <c r="AN221" s="346">
        <v>-5.7911627128193102E-2</v>
      </c>
      <c r="AO221" s="346">
        <v>-1.42593906945264E-2</v>
      </c>
      <c r="AP221" s="346">
        <v>-3.8317034395699598E-2</v>
      </c>
      <c r="AQ221" s="346">
        <v>-5.2576425090225996E-2</v>
      </c>
      <c r="AR221" s="346">
        <v>6.6166519140805999E-2</v>
      </c>
      <c r="AS221" s="346">
        <v>1.7108719309967345E-2</v>
      </c>
      <c r="AT221" s="346">
        <v>7.323603359049499E-3</v>
      </c>
      <c r="AU221" s="346">
        <v>0.100284974806664</v>
      </c>
      <c r="AV221" s="346">
        <v>2.8113956983944401E-2</v>
      </c>
      <c r="AW221" s="346">
        <v>-4.9497862036164117E-2</v>
      </c>
      <c r="AX221" s="346">
        <v>-5.2251398453839103E-2</v>
      </c>
      <c r="AY221" s="346"/>
      <c r="AZ221" s="346">
        <v>2.3316402333704352E-2</v>
      </c>
      <c r="BA221" s="346">
        <v>3.6281003921684553E-3</v>
      </c>
      <c r="BB221" s="346"/>
      <c r="BC221" s="346"/>
      <c r="BD221" s="346">
        <v>2.6944502725872801E-2</v>
      </c>
      <c r="BE221" s="346">
        <v>2.8070612559782898E-3</v>
      </c>
      <c r="BF221" s="346">
        <v>1.0522484250403998E-2</v>
      </c>
      <c r="BG221" s="346">
        <v>3.3900818291835971E-2</v>
      </c>
      <c r="BH221" s="346">
        <v>4.0715205518422122E-2</v>
      </c>
      <c r="BI221" s="346"/>
      <c r="BJ221" s="346"/>
      <c r="BK221" s="346"/>
      <c r="BL221" s="346">
        <v>3.0545642757116069E-2</v>
      </c>
      <c r="BM221" s="346">
        <v>0.115684150817778</v>
      </c>
      <c r="BN221" s="346">
        <v>6.4136855303591006E-2</v>
      </c>
      <c r="BO221" s="346"/>
      <c r="BP221" s="347"/>
      <c r="BQ221" s="346">
        <v>0.18262806737734699</v>
      </c>
    </row>
    <row r="222" spans="2:69" s="255" customFormat="1" ht="15" customHeight="1">
      <c r="B222" s="1255" t="s">
        <v>28</v>
      </c>
      <c r="C222" s="243" t="s">
        <v>532</v>
      </c>
      <c r="D222" s="344"/>
      <c r="E222" s="283">
        <v>0.294113590950908</v>
      </c>
      <c r="F222" s="341">
        <v>2659213105239.1299</v>
      </c>
      <c r="G222" s="283">
        <v>6.4712763130928205E-2</v>
      </c>
      <c r="H222" s="283">
        <v>-9.0047144632283194E-2</v>
      </c>
      <c r="I222" s="892">
        <v>-1.86206588515818E-2</v>
      </c>
      <c r="J222" s="892">
        <v>-4.0694473820848294E-2</v>
      </c>
      <c r="K222" s="892">
        <v>-5.931513267243009E-2</v>
      </c>
      <c r="L222" s="283">
        <v>8.1305591708325051E-4</v>
      </c>
      <c r="M222" s="283">
        <v>2.0043298333251493E-3</v>
      </c>
      <c r="N222" s="283">
        <v>6.9135837245758299E-3</v>
      </c>
      <c r="O222" s="283">
        <v>-8.3133560907707293E-2</v>
      </c>
      <c r="P222" s="283">
        <v>-4.7584995734122087E-2</v>
      </c>
      <c r="Q222" s="283">
        <v>-5.0456152950282003E-2</v>
      </c>
      <c r="R222" s="283"/>
      <c r="S222" s="283">
        <v>1.5928037937495448E-2</v>
      </c>
      <c r="T222" s="283">
        <v>2.8835386382652299E-3</v>
      </c>
      <c r="U222" s="283"/>
      <c r="V222" s="283"/>
      <c r="W222" s="283">
        <v>1.88115765757607E-2</v>
      </c>
      <c r="X222" s="283">
        <v>-0.11477813728222901</v>
      </c>
      <c r="Y222" s="283">
        <v>1.8617941289159293E-3</v>
      </c>
      <c r="Z222" s="283">
        <v>5.7512626196954963E-3</v>
      </c>
      <c r="AA222" s="283">
        <v>8.1491019130520374E-3</v>
      </c>
      <c r="AB222" s="283"/>
      <c r="AC222" s="283"/>
      <c r="AD222" s="283"/>
      <c r="AE222" s="283">
        <v>1.8352144283829412E-2</v>
      </c>
      <c r="AF222" s="283">
        <v>3.4114302945492898E-2</v>
      </c>
      <c r="AG222" s="283">
        <v>2.6055461299320098E-2</v>
      </c>
      <c r="AH222" s="283"/>
      <c r="AI222" s="297"/>
      <c r="AJ222" s="283">
        <v>-5.46083730374156E-2</v>
      </c>
      <c r="AK222" s="340"/>
      <c r="AL222" s="331">
        <v>0.28177217226062301</v>
      </c>
      <c r="AM222" s="470">
        <v>2522459593263.8398</v>
      </c>
      <c r="AN222" s="346">
        <v>-9.4911527712802299E-2</v>
      </c>
      <c r="AO222" s="346">
        <v>-1.96247897827307E-2</v>
      </c>
      <c r="AP222" s="346">
        <v>-4.2988098163306399E-2</v>
      </c>
      <c r="AQ222" s="346">
        <v>-6.2612887946037102E-2</v>
      </c>
      <c r="AR222" s="346">
        <v>5.6385188150256102E-2</v>
      </c>
      <c r="AS222" s="346">
        <v>8.4889182198131987E-4</v>
      </c>
      <c r="AT222" s="346">
        <v>1.8265484736817682E-3</v>
      </c>
      <c r="AU222" s="346">
        <v>6.30768666285937E-2</v>
      </c>
      <c r="AV222" s="346">
        <v>-5.1459450866939101E-2</v>
      </c>
      <c r="AW222" s="346">
        <v>-4.9178579747862244E-2</v>
      </c>
      <c r="AX222" s="346">
        <v>-5.2082630116522803E-2</v>
      </c>
      <c r="AY222" s="346"/>
      <c r="AZ222" s="346">
        <v>1.6251357745357624E-2</v>
      </c>
      <c r="BA222" s="346">
        <v>2.9640144885244757E-3</v>
      </c>
      <c r="BB222" s="346"/>
      <c r="BC222" s="346"/>
      <c r="BD222" s="346">
        <v>1.9215372233882099E-2</v>
      </c>
      <c r="BE222" s="346">
        <v>-8.4326708749579496E-2</v>
      </c>
      <c r="BF222" s="346">
        <v>1.9720322470019752E-3</v>
      </c>
      <c r="BG222" s="346">
        <v>5.9832234689235989E-3</v>
      </c>
      <c r="BH222" s="346">
        <v>8.4351020555791696E-3</v>
      </c>
      <c r="BI222" s="346"/>
      <c r="BJ222" s="346"/>
      <c r="BK222" s="346"/>
      <c r="BL222" s="346">
        <v>1.8202908610083023E-2</v>
      </c>
      <c r="BM222" s="346">
        <v>3.4593266381587801E-2</v>
      </c>
      <c r="BN222" s="346">
        <v>2.6164719359718799E-2</v>
      </c>
      <c r="BO222" s="346"/>
      <c r="BP222" s="347"/>
      <c r="BQ222" s="346">
        <v>-2.3568723008272702E-2</v>
      </c>
    </row>
    <row r="223" spans="2:69" s="255" customFormat="1" ht="15" customHeight="1">
      <c r="B223" s="1255" t="s">
        <v>28</v>
      </c>
      <c r="C223" s="243" t="s">
        <v>533</v>
      </c>
      <c r="D223" s="344"/>
      <c r="E223" s="283">
        <v>2.34508672070575E-2</v>
      </c>
      <c r="F223" s="341">
        <v>1109508828692.52</v>
      </c>
      <c r="G223" s="283">
        <v>6.7216366209581199E-2</v>
      </c>
      <c r="H223" s="283">
        <v>-0.12867973805130201</v>
      </c>
      <c r="I223" s="892">
        <v>-1.3196672603938199E-2</v>
      </c>
      <c r="J223" s="892">
        <v>-2.4566762200018463E-2</v>
      </c>
      <c r="K223" s="892">
        <v>-3.7763434803956664E-2</v>
      </c>
      <c r="L223" s="283">
        <v>1.7056195958621273E-6</v>
      </c>
      <c r="M223" s="283">
        <v>8.2026350441255825E-5</v>
      </c>
      <c r="N223" s="283">
        <v>8.8828615959858203E-4</v>
      </c>
      <c r="O223" s="283">
        <v>-0.12779145189170399</v>
      </c>
      <c r="P223" s="283">
        <v>-4.7661571851054074E-2</v>
      </c>
      <c r="Q223" s="283">
        <v>-4.9709580112678099E-2</v>
      </c>
      <c r="R223" s="283"/>
      <c r="S223" s="283">
        <v>9.681214936879786E-3</v>
      </c>
      <c r="T223" s="283">
        <v>1.6157671267813566E-3</v>
      </c>
      <c r="U223" s="283"/>
      <c r="V223" s="283"/>
      <c r="W223" s="283">
        <v>1.12969820636611E-2</v>
      </c>
      <c r="X223" s="283">
        <v>-0.16620404994072099</v>
      </c>
      <c r="Y223" s="283">
        <v>1.1851845034690079E-5</v>
      </c>
      <c r="Z223" s="283">
        <v>4.6361000777373383E-5</v>
      </c>
      <c r="AA223" s="283">
        <v>2.8030270755379047E-4</v>
      </c>
      <c r="AB223" s="283"/>
      <c r="AC223" s="283"/>
      <c r="AD223" s="283"/>
      <c r="AE223" s="283">
        <v>1.9804860115983608E-3</v>
      </c>
      <c r="AF223" s="283">
        <v>2.3190015649642202E-3</v>
      </c>
      <c r="AG223" s="283">
        <v>5.4671160803683502E-3</v>
      </c>
      <c r="AH223" s="283"/>
      <c r="AI223" s="297"/>
      <c r="AJ223" s="283">
        <v>-0.158417932295388</v>
      </c>
      <c r="AK223" s="340"/>
      <c r="AL223" s="346">
        <v>2.1004156978825302E-2</v>
      </c>
      <c r="AM223" s="470">
        <v>1025548158024.49</v>
      </c>
      <c r="AN223" s="346">
        <v>-0.13977957029820301</v>
      </c>
      <c r="AO223" s="346">
        <v>-1.44658504786863E-2</v>
      </c>
      <c r="AP223" s="346">
        <v>-2.6705736066901041E-2</v>
      </c>
      <c r="AQ223" s="346">
        <v>-4.1171586545587342E-2</v>
      </c>
      <c r="AR223" s="346">
        <v>1.6060674107794201E-2</v>
      </c>
      <c r="AS223" s="346">
        <v>1.8452570805112851E-6</v>
      </c>
      <c r="AT223" s="346">
        <v>7.8853673878929369E-5</v>
      </c>
      <c r="AU223" s="346">
        <v>1.6910541934497699E-2</v>
      </c>
      <c r="AV223" s="346">
        <v>-0.13733487884239201</v>
      </c>
      <c r="AW223" s="346">
        <v>-4.747305632592546E-2</v>
      </c>
      <c r="AX223" s="346">
        <v>-4.9530515855174102E-2</v>
      </c>
      <c r="AY223" s="346"/>
      <c r="AZ223" s="346">
        <v>9.1032179596595257E-3</v>
      </c>
      <c r="BA223" s="346">
        <v>1.5993755337319004E-3</v>
      </c>
      <c r="BB223" s="346"/>
      <c r="BC223" s="346"/>
      <c r="BD223" s="346">
        <v>1.07025934933914E-2</v>
      </c>
      <c r="BE223" s="346">
        <v>-0.17616280120417499</v>
      </c>
      <c r="BF223" s="346">
        <v>1.2822144527678261E-5</v>
      </c>
      <c r="BG223" s="346">
        <v>5.3653300151625454E-5</v>
      </c>
      <c r="BH223" s="346">
        <v>2.7424883921241006E-4</v>
      </c>
      <c r="BI223" s="346"/>
      <c r="BJ223" s="346"/>
      <c r="BK223" s="346"/>
      <c r="BL223" s="346">
        <v>2.2563629842554042E-3</v>
      </c>
      <c r="BM223" s="346">
        <v>2.5970872681471201E-3</v>
      </c>
      <c r="BN223" s="346">
        <v>5.2135026923049001E-3</v>
      </c>
      <c r="BO223" s="346"/>
      <c r="BP223" s="347"/>
      <c r="BQ223" s="346">
        <v>-0.16835221124372299</v>
      </c>
    </row>
    <row r="224" spans="2:69" s="255" customFormat="1" ht="15" customHeight="1">
      <c r="B224" s="1256" t="s">
        <v>28</v>
      </c>
      <c r="C224" s="338" t="s">
        <v>527</v>
      </c>
      <c r="D224" s="339"/>
      <c r="E224" s="343">
        <v>1</v>
      </c>
      <c r="F224" s="342">
        <v>5385279013864.6396</v>
      </c>
      <c r="G224" s="343">
        <v>5.4248258253024102E-2</v>
      </c>
      <c r="H224" s="343">
        <v>-8.6111636637681399E-2</v>
      </c>
      <c r="I224" s="708">
        <v>-1.5640214327260999E-2</v>
      </c>
      <c r="J224" s="708">
        <v>-3.5291253599114364E-2</v>
      </c>
      <c r="K224" s="708">
        <v>-5.0931467926375359E-2</v>
      </c>
      <c r="L224" s="343">
        <v>1.2422298454317641E-2</v>
      </c>
      <c r="M224" s="343">
        <v>4.8316957270013788E-3</v>
      </c>
      <c r="N224" s="343">
        <v>2.3875801099153899E-2</v>
      </c>
      <c r="O224" s="343">
        <v>-6.2235835538527698E-2</v>
      </c>
      <c r="P224" s="343">
        <v>-4.7665309989791939E-2</v>
      </c>
      <c r="Q224" s="343">
        <v>-5.0274465275666903E-2</v>
      </c>
      <c r="R224" s="343"/>
      <c r="S224" s="343">
        <v>1.7350967286826741E-2</v>
      </c>
      <c r="T224" s="343">
        <v>2.8694706364985807E-3</v>
      </c>
      <c r="U224" s="343"/>
      <c r="V224" s="343"/>
      <c r="W224" s="343">
        <v>2.0220437923325299E-2</v>
      </c>
      <c r="X224" s="343">
        <v>-9.2289862890869295E-2</v>
      </c>
      <c r="Y224" s="343">
        <v>5.7791292300467976E-3</v>
      </c>
      <c r="Z224" s="343">
        <v>1.8680485083631876E-2</v>
      </c>
      <c r="AA224" s="343">
        <v>2.1015088093563832E-2</v>
      </c>
      <c r="AB224" s="343"/>
      <c r="AC224" s="343"/>
      <c r="AD224" s="343"/>
      <c r="AE224" s="343">
        <v>1.8468244613431287E-2</v>
      </c>
      <c r="AF224" s="343">
        <v>6.3942947020673796E-2</v>
      </c>
      <c r="AG224" s="343">
        <v>3.8619171611984297E-2</v>
      </c>
      <c r="AH224" s="285"/>
      <c r="AI224" s="285"/>
      <c r="AJ224" s="343">
        <v>1.0272255741788699E-2</v>
      </c>
      <c r="AK224" s="340"/>
      <c r="AL224" s="345">
        <v>1</v>
      </c>
      <c r="AM224" s="469">
        <v>5177363925144.8701</v>
      </c>
      <c r="AN224" s="345">
        <v>-8.9569749459222706E-2</v>
      </c>
      <c r="AO224" s="345">
        <v>-1.6268301631237402E-2</v>
      </c>
      <c r="AP224" s="345">
        <v>-3.6708496858267069E-2</v>
      </c>
      <c r="AQ224" s="346">
        <v>-5.297679848950447E-2</v>
      </c>
      <c r="AR224" s="345">
        <v>5.6426786088935303E-2</v>
      </c>
      <c r="AS224" s="345">
        <v>1.2921159133724242E-2</v>
      </c>
      <c r="AT224" s="345">
        <v>5.0257293047584889E-3</v>
      </c>
      <c r="AU224" s="345">
        <v>8.1261403175444696E-2</v>
      </c>
      <c r="AV224" s="345">
        <v>-2.4576647915015602E-2</v>
      </c>
      <c r="AW224" s="345">
        <v>-4.9579476600188355E-2</v>
      </c>
      <c r="AX224" s="345">
        <v>-5.22934116080589E-2</v>
      </c>
      <c r="AY224" s="345"/>
      <c r="AZ224" s="345">
        <v>1.8047755836940797E-2</v>
      </c>
      <c r="BA224" s="345">
        <v>2.9847042284562295E-3</v>
      </c>
      <c r="BB224" s="345"/>
      <c r="BC224" s="345"/>
      <c r="BD224" s="345">
        <v>2.1032460065397E-2</v>
      </c>
      <c r="BE224" s="345">
        <v>-5.5837599457677099E-2</v>
      </c>
      <c r="BF224" s="345">
        <v>6.0112103014106598E-3</v>
      </c>
      <c r="BG224" s="345">
        <v>1.9430665053525167E-2</v>
      </c>
      <c r="BH224" s="345">
        <v>2.1859022182146366E-2</v>
      </c>
      <c r="BI224" s="345"/>
      <c r="BJ224" s="345"/>
      <c r="BK224" s="345"/>
      <c r="BL224" s="345">
        <v>1.9209901327700733E-2</v>
      </c>
      <c r="BM224" s="345">
        <v>6.6510798864782894E-2</v>
      </c>
      <c r="BN224" s="345">
        <v>4.0170059014933299E-2</v>
      </c>
      <c r="BO224" s="348"/>
      <c r="BP224" s="348"/>
      <c r="BQ224" s="345">
        <v>5.0843258422038899E-2</v>
      </c>
    </row>
    <row r="225" spans="2:69" s="255" customFormat="1" ht="15" customHeight="1">
      <c r="B225" s="1251" t="s">
        <v>720</v>
      </c>
      <c r="C225" s="262" t="s">
        <v>528</v>
      </c>
      <c r="D225" s="339"/>
      <c r="E225" s="653"/>
      <c r="F225" s="666"/>
      <c r="G225" s="653"/>
      <c r="H225" s="653"/>
      <c r="I225" s="707"/>
      <c r="J225" s="707"/>
      <c r="K225" s="707"/>
      <c r="L225" s="653"/>
      <c r="M225" s="653"/>
      <c r="N225" s="653"/>
      <c r="O225" s="653"/>
      <c r="P225" s="653"/>
      <c r="Q225" s="653"/>
      <c r="R225" s="653"/>
      <c r="S225" s="653"/>
      <c r="T225" s="653"/>
      <c r="U225" s="653"/>
      <c r="V225" s="653"/>
      <c r="W225" s="653"/>
      <c r="X225" s="653"/>
      <c r="Y225" s="653"/>
      <c r="Z225" s="653"/>
      <c r="AA225" s="653"/>
      <c r="AB225" s="653"/>
      <c r="AC225" s="653"/>
      <c r="AD225" s="653"/>
      <c r="AE225" s="653"/>
      <c r="AF225" s="653"/>
      <c r="AG225" s="653"/>
      <c r="AH225" s="653"/>
      <c r="AI225" s="667"/>
      <c r="AJ225" s="653"/>
      <c r="AK225" s="340"/>
      <c r="AL225" s="653"/>
      <c r="AM225" s="666"/>
      <c r="AN225" s="653"/>
      <c r="AO225" s="653"/>
      <c r="AP225" s="653"/>
      <c r="AQ225" s="653"/>
      <c r="AR225" s="653"/>
      <c r="AS225" s="653"/>
      <c r="AT225" s="653"/>
      <c r="AU225" s="653"/>
      <c r="AV225" s="653"/>
      <c r="AW225" s="653"/>
      <c r="AX225" s="653"/>
      <c r="AY225" s="653"/>
      <c r="AZ225" s="653"/>
      <c r="BA225" s="653"/>
      <c r="BB225" s="653"/>
      <c r="BC225" s="653"/>
      <c r="BD225" s="653"/>
      <c r="BE225" s="653"/>
      <c r="BF225" s="653"/>
      <c r="BG225" s="653"/>
      <c r="BH225" s="653"/>
      <c r="BI225" s="653"/>
      <c r="BJ225" s="653"/>
      <c r="BK225" s="653"/>
      <c r="BL225" s="653"/>
      <c r="BM225" s="653"/>
      <c r="BN225" s="653"/>
      <c r="BO225" s="653"/>
      <c r="BP225" s="667"/>
      <c r="BQ225" s="653"/>
    </row>
    <row r="226" spans="2:69" s="255" customFormat="1" ht="15" customHeight="1">
      <c r="B226" s="1252"/>
      <c r="C226" s="262" t="s">
        <v>529</v>
      </c>
      <c r="D226" s="339"/>
      <c r="E226" s="653"/>
      <c r="F226" s="666"/>
      <c r="G226" s="653"/>
      <c r="H226" s="653"/>
      <c r="I226" s="707"/>
      <c r="J226" s="707"/>
      <c r="K226" s="707"/>
      <c r="L226" s="653"/>
      <c r="M226" s="653"/>
      <c r="N226" s="653"/>
      <c r="O226" s="653"/>
      <c r="P226" s="653"/>
      <c r="Q226" s="653"/>
      <c r="R226" s="653"/>
      <c r="S226" s="653"/>
      <c r="T226" s="653"/>
      <c r="U226" s="653"/>
      <c r="V226" s="653"/>
      <c r="W226" s="653"/>
      <c r="X226" s="653"/>
      <c r="Y226" s="653"/>
      <c r="Z226" s="653"/>
      <c r="AA226" s="653"/>
      <c r="AB226" s="653"/>
      <c r="AC226" s="653"/>
      <c r="AD226" s="653"/>
      <c r="AE226" s="653"/>
      <c r="AF226" s="653"/>
      <c r="AG226" s="653"/>
      <c r="AH226" s="653"/>
      <c r="AI226" s="667"/>
      <c r="AJ226" s="653"/>
      <c r="AK226" s="340"/>
      <c r="AL226" s="653"/>
      <c r="AM226" s="666"/>
      <c r="AN226" s="653"/>
      <c r="AO226" s="653"/>
      <c r="AP226" s="653"/>
      <c r="AQ226" s="653"/>
      <c r="AR226" s="653"/>
      <c r="AS226" s="653"/>
      <c r="AT226" s="653"/>
      <c r="AU226" s="653"/>
      <c r="AV226" s="653"/>
      <c r="AW226" s="653"/>
      <c r="AX226" s="653"/>
      <c r="AY226" s="653"/>
      <c r="AZ226" s="653"/>
      <c r="BA226" s="653"/>
      <c r="BB226" s="653"/>
      <c r="BC226" s="653"/>
      <c r="BD226" s="653"/>
      <c r="BE226" s="653"/>
      <c r="BF226" s="653"/>
      <c r="BG226" s="653"/>
      <c r="BH226" s="653"/>
      <c r="BI226" s="653"/>
      <c r="BJ226" s="653"/>
      <c r="BK226" s="653"/>
      <c r="BL226" s="653"/>
      <c r="BM226" s="653"/>
      <c r="BN226" s="653"/>
      <c r="BO226" s="653"/>
      <c r="BP226" s="667"/>
      <c r="BQ226" s="653"/>
    </row>
    <row r="227" spans="2:69" s="255" customFormat="1" ht="15" customHeight="1">
      <c r="B227" s="1252"/>
      <c r="C227" s="262" t="s">
        <v>530</v>
      </c>
      <c r="D227" s="339"/>
      <c r="E227" s="653"/>
      <c r="F227" s="666"/>
      <c r="G227" s="653"/>
      <c r="H227" s="653"/>
      <c r="I227" s="707"/>
      <c r="J227" s="707"/>
      <c r="K227" s="707"/>
      <c r="L227" s="653"/>
      <c r="M227" s="653"/>
      <c r="N227" s="653"/>
      <c r="O227" s="653"/>
      <c r="P227" s="653"/>
      <c r="Q227" s="653"/>
      <c r="R227" s="653"/>
      <c r="S227" s="653"/>
      <c r="T227" s="653"/>
      <c r="U227" s="653"/>
      <c r="V227" s="653"/>
      <c r="W227" s="653"/>
      <c r="X227" s="653"/>
      <c r="Y227" s="653"/>
      <c r="Z227" s="653"/>
      <c r="AA227" s="653"/>
      <c r="AB227" s="653"/>
      <c r="AC227" s="653"/>
      <c r="AD227" s="653"/>
      <c r="AE227" s="653"/>
      <c r="AF227" s="653"/>
      <c r="AG227" s="653"/>
      <c r="AH227" s="653"/>
      <c r="AI227" s="667"/>
      <c r="AJ227" s="653"/>
      <c r="AK227" s="340"/>
      <c r="AL227" s="653"/>
      <c r="AM227" s="666"/>
      <c r="AN227" s="653"/>
      <c r="AO227" s="653"/>
      <c r="AP227" s="653"/>
      <c r="AQ227" s="653"/>
      <c r="AR227" s="653"/>
      <c r="AS227" s="653"/>
      <c r="AT227" s="653"/>
      <c r="AU227" s="653"/>
      <c r="AV227" s="653"/>
      <c r="AW227" s="653"/>
      <c r="AX227" s="653"/>
      <c r="AY227" s="653"/>
      <c r="AZ227" s="653"/>
      <c r="BA227" s="653"/>
      <c r="BB227" s="653"/>
      <c r="BC227" s="653"/>
      <c r="BD227" s="653"/>
      <c r="BE227" s="653"/>
      <c r="BF227" s="653"/>
      <c r="BG227" s="653"/>
      <c r="BH227" s="653"/>
      <c r="BI227" s="653"/>
      <c r="BJ227" s="653"/>
      <c r="BK227" s="653"/>
      <c r="BL227" s="653"/>
      <c r="BM227" s="653"/>
      <c r="BN227" s="653"/>
      <c r="BO227" s="653"/>
      <c r="BP227" s="667"/>
      <c r="BQ227" s="653"/>
    </row>
    <row r="228" spans="2:69" s="255" customFormat="1" ht="15" customHeight="1">
      <c r="B228" s="1252"/>
      <c r="C228" s="262" t="s">
        <v>531</v>
      </c>
      <c r="D228" s="339"/>
      <c r="E228" s="653"/>
      <c r="F228" s="666"/>
      <c r="G228" s="653"/>
      <c r="H228" s="653"/>
      <c r="I228" s="707"/>
      <c r="J228" s="707"/>
      <c r="K228" s="707"/>
      <c r="L228" s="653"/>
      <c r="M228" s="653"/>
      <c r="N228" s="653"/>
      <c r="O228" s="653"/>
      <c r="P228" s="653"/>
      <c r="Q228" s="653"/>
      <c r="R228" s="653"/>
      <c r="S228" s="653"/>
      <c r="T228" s="653"/>
      <c r="U228" s="653"/>
      <c r="V228" s="653"/>
      <c r="W228" s="653"/>
      <c r="X228" s="653"/>
      <c r="Y228" s="653"/>
      <c r="Z228" s="653"/>
      <c r="AA228" s="653"/>
      <c r="AB228" s="653"/>
      <c r="AC228" s="653"/>
      <c r="AD228" s="653"/>
      <c r="AE228" s="653"/>
      <c r="AF228" s="653"/>
      <c r="AG228" s="653"/>
      <c r="AH228" s="653"/>
      <c r="AI228" s="667"/>
      <c r="AJ228" s="653"/>
      <c r="AK228" s="340"/>
      <c r="AL228" s="653"/>
      <c r="AM228" s="666"/>
      <c r="AN228" s="653"/>
      <c r="AO228" s="653"/>
      <c r="AP228" s="653"/>
      <c r="AQ228" s="653"/>
      <c r="AR228" s="653"/>
      <c r="AS228" s="653"/>
      <c r="AT228" s="653"/>
      <c r="AU228" s="653"/>
      <c r="AV228" s="653"/>
      <c r="AW228" s="653"/>
      <c r="AX228" s="653"/>
      <c r="AY228" s="653"/>
      <c r="AZ228" s="653"/>
      <c r="BA228" s="653"/>
      <c r="BB228" s="653"/>
      <c r="BC228" s="653"/>
      <c r="BD228" s="653"/>
      <c r="BE228" s="653"/>
      <c r="BF228" s="653"/>
      <c r="BG228" s="653"/>
      <c r="BH228" s="653"/>
      <c r="BI228" s="653"/>
      <c r="BJ228" s="653"/>
      <c r="BK228" s="653"/>
      <c r="BL228" s="653"/>
      <c r="BM228" s="653"/>
      <c r="BN228" s="653"/>
      <c r="BO228" s="653"/>
      <c r="BP228" s="667"/>
      <c r="BQ228" s="653"/>
    </row>
    <row r="229" spans="2:69" s="255" customFormat="1" ht="15" customHeight="1">
      <c r="B229" s="1252"/>
      <c r="C229" s="262" t="s">
        <v>532</v>
      </c>
      <c r="D229" s="339"/>
      <c r="E229" s="653"/>
      <c r="F229" s="666"/>
      <c r="G229" s="653"/>
      <c r="H229" s="653"/>
      <c r="I229" s="707"/>
      <c r="J229" s="707"/>
      <c r="K229" s="707"/>
      <c r="L229" s="653"/>
      <c r="M229" s="653"/>
      <c r="N229" s="653"/>
      <c r="O229" s="653"/>
      <c r="P229" s="653"/>
      <c r="Q229" s="653"/>
      <c r="R229" s="653"/>
      <c r="S229" s="653"/>
      <c r="T229" s="653"/>
      <c r="U229" s="653"/>
      <c r="V229" s="653"/>
      <c r="W229" s="653"/>
      <c r="X229" s="653"/>
      <c r="Y229" s="653"/>
      <c r="Z229" s="653"/>
      <c r="AA229" s="653"/>
      <c r="AB229" s="653"/>
      <c r="AC229" s="653"/>
      <c r="AD229" s="653"/>
      <c r="AE229" s="653"/>
      <c r="AF229" s="653"/>
      <c r="AG229" s="653"/>
      <c r="AH229" s="653"/>
      <c r="AI229" s="667"/>
      <c r="AJ229" s="653"/>
      <c r="AK229" s="340"/>
      <c r="AL229" s="653"/>
      <c r="AM229" s="666"/>
      <c r="AN229" s="653"/>
      <c r="AO229" s="653"/>
      <c r="AP229" s="653"/>
      <c r="AQ229" s="653"/>
      <c r="AR229" s="653"/>
      <c r="AS229" s="653"/>
      <c r="AT229" s="653"/>
      <c r="AU229" s="653"/>
      <c r="AV229" s="653"/>
      <c r="AW229" s="653"/>
      <c r="AX229" s="653"/>
      <c r="AY229" s="653"/>
      <c r="AZ229" s="653"/>
      <c r="BA229" s="653"/>
      <c r="BB229" s="653"/>
      <c r="BC229" s="653"/>
      <c r="BD229" s="653"/>
      <c r="BE229" s="653"/>
      <c r="BF229" s="653"/>
      <c r="BG229" s="653"/>
      <c r="BH229" s="653"/>
      <c r="BI229" s="653"/>
      <c r="BJ229" s="653"/>
      <c r="BK229" s="653"/>
      <c r="BL229" s="653"/>
      <c r="BM229" s="653"/>
      <c r="BN229" s="653"/>
      <c r="BO229" s="653"/>
      <c r="BP229" s="667"/>
      <c r="BQ229" s="653"/>
    </row>
    <row r="230" spans="2:69" s="255" customFormat="1" ht="15" customHeight="1">
      <c r="B230" s="1252"/>
      <c r="C230" s="262" t="s">
        <v>533</v>
      </c>
      <c r="D230" s="339"/>
      <c r="E230" s="653"/>
      <c r="F230" s="666"/>
      <c r="G230" s="653"/>
      <c r="H230" s="653"/>
      <c r="I230" s="707"/>
      <c r="J230" s="707"/>
      <c r="K230" s="707"/>
      <c r="L230" s="653"/>
      <c r="M230" s="653"/>
      <c r="N230" s="653"/>
      <c r="O230" s="653"/>
      <c r="P230" s="653"/>
      <c r="Q230" s="653"/>
      <c r="R230" s="653"/>
      <c r="S230" s="653"/>
      <c r="T230" s="653"/>
      <c r="U230" s="653"/>
      <c r="V230" s="653"/>
      <c r="W230" s="653"/>
      <c r="X230" s="653"/>
      <c r="Y230" s="653"/>
      <c r="Z230" s="653"/>
      <c r="AA230" s="653"/>
      <c r="AB230" s="653"/>
      <c r="AC230" s="653"/>
      <c r="AD230" s="653"/>
      <c r="AE230" s="653"/>
      <c r="AF230" s="653"/>
      <c r="AG230" s="653"/>
      <c r="AH230" s="653"/>
      <c r="AI230" s="667"/>
      <c r="AJ230" s="653"/>
      <c r="AK230" s="340"/>
      <c r="AL230" s="653"/>
      <c r="AM230" s="666"/>
      <c r="AN230" s="653"/>
      <c r="AO230" s="653"/>
      <c r="AP230" s="653"/>
      <c r="AQ230" s="653"/>
      <c r="AR230" s="653"/>
      <c r="AS230" s="653"/>
      <c r="AT230" s="653"/>
      <c r="AU230" s="653"/>
      <c r="AV230" s="653"/>
      <c r="AW230" s="653"/>
      <c r="AX230" s="653"/>
      <c r="AY230" s="653"/>
      <c r="AZ230" s="653"/>
      <c r="BA230" s="653"/>
      <c r="BB230" s="653"/>
      <c r="BC230" s="653"/>
      <c r="BD230" s="653"/>
      <c r="BE230" s="653"/>
      <c r="BF230" s="653"/>
      <c r="BG230" s="653"/>
      <c r="BH230" s="653"/>
      <c r="BI230" s="653"/>
      <c r="BJ230" s="653"/>
      <c r="BK230" s="653"/>
      <c r="BL230" s="653"/>
      <c r="BM230" s="653"/>
      <c r="BN230" s="653"/>
      <c r="BO230" s="653"/>
      <c r="BP230" s="667"/>
      <c r="BQ230" s="653"/>
    </row>
    <row r="231" spans="2:69" s="255" customFormat="1" ht="15" customHeight="1">
      <c r="B231" s="1253"/>
      <c r="C231" s="338" t="s">
        <v>527</v>
      </c>
      <c r="D231" s="339"/>
      <c r="E231" s="669"/>
      <c r="F231" s="668"/>
      <c r="G231" s="669"/>
      <c r="H231" s="669"/>
      <c r="I231" s="891"/>
      <c r="J231" s="891"/>
      <c r="K231" s="891"/>
      <c r="L231" s="669"/>
      <c r="M231" s="669"/>
      <c r="N231" s="669"/>
      <c r="O231" s="669"/>
      <c r="P231" s="669"/>
      <c r="Q231" s="669"/>
      <c r="R231" s="669"/>
      <c r="S231" s="669"/>
      <c r="T231" s="669"/>
      <c r="U231" s="669"/>
      <c r="V231" s="669"/>
      <c r="W231" s="669"/>
      <c r="X231" s="669"/>
      <c r="Y231" s="669"/>
      <c r="Z231" s="669"/>
      <c r="AA231" s="669"/>
      <c r="AB231" s="669"/>
      <c r="AC231" s="669"/>
      <c r="AD231" s="669"/>
      <c r="AE231" s="669"/>
      <c r="AF231" s="669"/>
      <c r="AG231" s="669"/>
      <c r="AH231" s="670"/>
      <c r="AI231" s="670"/>
      <c r="AJ231" s="669"/>
      <c r="AK231" s="340"/>
      <c r="AL231" s="669"/>
      <c r="AM231" s="668"/>
      <c r="AN231" s="669"/>
      <c r="AO231" s="669"/>
      <c r="AP231" s="669"/>
      <c r="AQ231" s="669"/>
      <c r="AR231" s="669"/>
      <c r="AS231" s="669"/>
      <c r="AT231" s="669"/>
      <c r="AU231" s="669"/>
      <c r="AV231" s="669"/>
      <c r="AW231" s="669"/>
      <c r="AX231" s="669"/>
      <c r="AY231" s="669"/>
      <c r="AZ231" s="669"/>
      <c r="BA231" s="669"/>
      <c r="BB231" s="669"/>
      <c r="BC231" s="669"/>
      <c r="BD231" s="669"/>
      <c r="BE231" s="669"/>
      <c r="BF231" s="669"/>
      <c r="BG231" s="669"/>
      <c r="BH231" s="669"/>
      <c r="BI231" s="669"/>
      <c r="BJ231" s="669"/>
      <c r="BK231" s="669"/>
      <c r="BL231" s="669"/>
      <c r="BM231" s="669"/>
      <c r="BN231" s="669"/>
      <c r="BO231" s="670"/>
      <c r="BP231" s="670"/>
      <c r="BQ231" s="669"/>
    </row>
    <row r="232" spans="2:69" s="255" customFormat="1" ht="15" customHeight="1">
      <c r="B232" s="1251" t="s">
        <v>727</v>
      </c>
      <c r="C232" s="262" t="s">
        <v>528</v>
      </c>
      <c r="D232" s="339"/>
      <c r="E232" s="653"/>
      <c r="F232" s="666"/>
      <c r="G232" s="653"/>
      <c r="H232" s="653"/>
      <c r="I232" s="707"/>
      <c r="J232" s="707"/>
      <c r="K232" s="707"/>
      <c r="L232" s="653"/>
      <c r="M232" s="653"/>
      <c r="N232" s="653"/>
      <c r="O232" s="653"/>
      <c r="P232" s="653"/>
      <c r="Q232" s="653"/>
      <c r="R232" s="653"/>
      <c r="S232" s="653"/>
      <c r="T232" s="653"/>
      <c r="U232" s="653"/>
      <c r="V232" s="653"/>
      <c r="W232" s="653"/>
      <c r="X232" s="653"/>
      <c r="Y232" s="653"/>
      <c r="Z232" s="653"/>
      <c r="AA232" s="653"/>
      <c r="AB232" s="653"/>
      <c r="AC232" s="653"/>
      <c r="AD232" s="653"/>
      <c r="AE232" s="653"/>
      <c r="AF232" s="653"/>
      <c r="AG232" s="653"/>
      <c r="AH232" s="653"/>
      <c r="AI232" s="667"/>
      <c r="AJ232" s="653"/>
      <c r="AK232" s="340"/>
      <c r="AL232" s="653"/>
      <c r="AM232" s="666"/>
      <c r="AN232" s="653"/>
      <c r="AO232" s="653"/>
      <c r="AP232" s="653"/>
      <c r="AQ232" s="653"/>
      <c r="AR232" s="653"/>
      <c r="AS232" s="653"/>
      <c r="AT232" s="653"/>
      <c r="AU232" s="653"/>
      <c r="AV232" s="653"/>
      <c r="AW232" s="653"/>
      <c r="AX232" s="653"/>
      <c r="AY232" s="653"/>
      <c r="AZ232" s="653"/>
      <c r="BA232" s="653"/>
      <c r="BB232" s="653"/>
      <c r="BC232" s="653"/>
      <c r="BD232" s="653"/>
      <c r="BE232" s="653"/>
      <c r="BF232" s="653"/>
      <c r="BG232" s="653"/>
      <c r="BH232" s="653"/>
      <c r="BI232" s="653"/>
      <c r="BJ232" s="653"/>
      <c r="BK232" s="653"/>
      <c r="BL232" s="653"/>
      <c r="BM232" s="653"/>
      <c r="BN232" s="653"/>
      <c r="BO232" s="653"/>
      <c r="BP232" s="667"/>
      <c r="BQ232" s="653"/>
    </row>
    <row r="233" spans="2:69" s="255" customFormat="1" ht="15" customHeight="1">
      <c r="B233" s="1252"/>
      <c r="C233" s="262" t="s">
        <v>529</v>
      </c>
      <c r="D233" s="339"/>
      <c r="E233" s="653"/>
      <c r="F233" s="666"/>
      <c r="G233" s="653"/>
      <c r="H233" s="653"/>
      <c r="I233" s="707"/>
      <c r="J233" s="707"/>
      <c r="K233" s="707"/>
      <c r="L233" s="653"/>
      <c r="M233" s="653"/>
      <c r="N233" s="653"/>
      <c r="O233" s="653"/>
      <c r="P233" s="653"/>
      <c r="Q233" s="653"/>
      <c r="R233" s="653"/>
      <c r="S233" s="653"/>
      <c r="T233" s="653"/>
      <c r="U233" s="653"/>
      <c r="V233" s="653"/>
      <c r="W233" s="653"/>
      <c r="X233" s="653"/>
      <c r="Y233" s="653"/>
      <c r="Z233" s="653"/>
      <c r="AA233" s="653"/>
      <c r="AB233" s="653"/>
      <c r="AC233" s="653"/>
      <c r="AD233" s="653"/>
      <c r="AE233" s="653"/>
      <c r="AF233" s="653"/>
      <c r="AG233" s="653"/>
      <c r="AH233" s="653"/>
      <c r="AI233" s="667"/>
      <c r="AJ233" s="653"/>
      <c r="AK233" s="340"/>
      <c r="AL233" s="653"/>
      <c r="AM233" s="666"/>
      <c r="AN233" s="653"/>
      <c r="AO233" s="653"/>
      <c r="AP233" s="653"/>
      <c r="AQ233" s="653"/>
      <c r="AR233" s="653"/>
      <c r="AS233" s="653"/>
      <c r="AT233" s="653"/>
      <c r="AU233" s="653"/>
      <c r="AV233" s="653"/>
      <c r="AW233" s="653"/>
      <c r="AX233" s="653"/>
      <c r="AY233" s="653"/>
      <c r="AZ233" s="653"/>
      <c r="BA233" s="653"/>
      <c r="BB233" s="653"/>
      <c r="BC233" s="653"/>
      <c r="BD233" s="653"/>
      <c r="BE233" s="653"/>
      <c r="BF233" s="653"/>
      <c r="BG233" s="653"/>
      <c r="BH233" s="653"/>
      <c r="BI233" s="653"/>
      <c r="BJ233" s="653"/>
      <c r="BK233" s="653"/>
      <c r="BL233" s="653"/>
      <c r="BM233" s="653"/>
      <c r="BN233" s="653"/>
      <c r="BO233" s="653"/>
      <c r="BP233" s="667"/>
      <c r="BQ233" s="653"/>
    </row>
    <row r="234" spans="2:69" s="255" customFormat="1" ht="15" customHeight="1">
      <c r="B234" s="1252"/>
      <c r="C234" s="262" t="s">
        <v>530</v>
      </c>
      <c r="D234" s="339"/>
      <c r="E234" s="653"/>
      <c r="F234" s="666"/>
      <c r="G234" s="653"/>
      <c r="H234" s="653"/>
      <c r="I234" s="707"/>
      <c r="J234" s="707"/>
      <c r="K234" s="707"/>
      <c r="L234" s="653"/>
      <c r="M234" s="653"/>
      <c r="N234" s="653"/>
      <c r="O234" s="653"/>
      <c r="P234" s="653"/>
      <c r="Q234" s="653"/>
      <c r="R234" s="653"/>
      <c r="S234" s="653"/>
      <c r="T234" s="653"/>
      <c r="U234" s="653"/>
      <c r="V234" s="653"/>
      <c r="W234" s="653"/>
      <c r="X234" s="653"/>
      <c r="Y234" s="653"/>
      <c r="Z234" s="653"/>
      <c r="AA234" s="653"/>
      <c r="AB234" s="653"/>
      <c r="AC234" s="653"/>
      <c r="AD234" s="653"/>
      <c r="AE234" s="653"/>
      <c r="AF234" s="653"/>
      <c r="AG234" s="653"/>
      <c r="AH234" s="653"/>
      <c r="AI234" s="667"/>
      <c r="AJ234" s="653"/>
      <c r="AK234" s="340"/>
      <c r="AL234" s="653"/>
      <c r="AM234" s="666"/>
      <c r="AN234" s="653"/>
      <c r="AO234" s="653"/>
      <c r="AP234" s="653"/>
      <c r="AQ234" s="653"/>
      <c r="AR234" s="653"/>
      <c r="AS234" s="653"/>
      <c r="AT234" s="653"/>
      <c r="AU234" s="653"/>
      <c r="AV234" s="653"/>
      <c r="AW234" s="653"/>
      <c r="AX234" s="653"/>
      <c r="AY234" s="653"/>
      <c r="AZ234" s="653"/>
      <c r="BA234" s="653"/>
      <c r="BB234" s="653"/>
      <c r="BC234" s="653"/>
      <c r="BD234" s="653"/>
      <c r="BE234" s="653"/>
      <c r="BF234" s="653"/>
      <c r="BG234" s="653"/>
      <c r="BH234" s="653"/>
      <c r="BI234" s="653"/>
      <c r="BJ234" s="653"/>
      <c r="BK234" s="653"/>
      <c r="BL234" s="653"/>
      <c r="BM234" s="653"/>
      <c r="BN234" s="653"/>
      <c r="BO234" s="653"/>
      <c r="BP234" s="667"/>
      <c r="BQ234" s="653"/>
    </row>
    <row r="235" spans="2:69" s="255" customFormat="1" ht="15" customHeight="1">
      <c r="B235" s="1252"/>
      <c r="C235" s="262" t="s">
        <v>531</v>
      </c>
      <c r="D235" s="339"/>
      <c r="E235" s="653"/>
      <c r="F235" s="666"/>
      <c r="G235" s="653"/>
      <c r="H235" s="653"/>
      <c r="I235" s="707"/>
      <c r="J235" s="707"/>
      <c r="K235" s="707"/>
      <c r="L235" s="653"/>
      <c r="M235" s="653"/>
      <c r="N235" s="653"/>
      <c r="O235" s="653"/>
      <c r="P235" s="653"/>
      <c r="Q235" s="653"/>
      <c r="R235" s="653"/>
      <c r="S235" s="653"/>
      <c r="T235" s="653"/>
      <c r="U235" s="653"/>
      <c r="V235" s="653"/>
      <c r="W235" s="653"/>
      <c r="X235" s="653"/>
      <c r="Y235" s="653"/>
      <c r="Z235" s="653"/>
      <c r="AA235" s="653"/>
      <c r="AB235" s="653"/>
      <c r="AC235" s="653"/>
      <c r="AD235" s="653"/>
      <c r="AE235" s="653"/>
      <c r="AF235" s="653"/>
      <c r="AG235" s="653"/>
      <c r="AH235" s="653"/>
      <c r="AI235" s="667"/>
      <c r="AJ235" s="653"/>
      <c r="AK235" s="340"/>
      <c r="AL235" s="653"/>
      <c r="AM235" s="666"/>
      <c r="AN235" s="653"/>
      <c r="AO235" s="653"/>
      <c r="AP235" s="653"/>
      <c r="AQ235" s="653"/>
      <c r="AR235" s="653"/>
      <c r="AS235" s="653"/>
      <c r="AT235" s="653"/>
      <c r="AU235" s="653"/>
      <c r="AV235" s="653"/>
      <c r="AW235" s="653"/>
      <c r="AX235" s="653"/>
      <c r="AY235" s="653"/>
      <c r="AZ235" s="653"/>
      <c r="BA235" s="653"/>
      <c r="BB235" s="653"/>
      <c r="BC235" s="653"/>
      <c r="BD235" s="653"/>
      <c r="BE235" s="653"/>
      <c r="BF235" s="653"/>
      <c r="BG235" s="653"/>
      <c r="BH235" s="653"/>
      <c r="BI235" s="653"/>
      <c r="BJ235" s="653"/>
      <c r="BK235" s="653"/>
      <c r="BL235" s="653"/>
      <c r="BM235" s="653"/>
      <c r="BN235" s="653"/>
      <c r="BO235" s="653"/>
      <c r="BP235" s="667"/>
      <c r="BQ235" s="653"/>
    </row>
    <row r="236" spans="2:69" s="255" customFormat="1" ht="15" customHeight="1">
      <c r="B236" s="1252"/>
      <c r="C236" s="262" t="s">
        <v>532</v>
      </c>
      <c r="D236" s="339"/>
      <c r="E236" s="653"/>
      <c r="F236" s="666"/>
      <c r="G236" s="653"/>
      <c r="H236" s="653"/>
      <c r="I236" s="707"/>
      <c r="J236" s="707"/>
      <c r="K236" s="707"/>
      <c r="L236" s="653"/>
      <c r="M236" s="653"/>
      <c r="N236" s="653"/>
      <c r="O236" s="653"/>
      <c r="P236" s="653"/>
      <c r="Q236" s="653"/>
      <c r="R236" s="653"/>
      <c r="S236" s="653"/>
      <c r="T236" s="653"/>
      <c r="U236" s="653"/>
      <c r="V236" s="653"/>
      <c r="W236" s="653"/>
      <c r="X236" s="653"/>
      <c r="Y236" s="653"/>
      <c r="Z236" s="653"/>
      <c r="AA236" s="653"/>
      <c r="AB236" s="653"/>
      <c r="AC236" s="653"/>
      <c r="AD236" s="653"/>
      <c r="AE236" s="653"/>
      <c r="AF236" s="653"/>
      <c r="AG236" s="653"/>
      <c r="AH236" s="653"/>
      <c r="AI236" s="667"/>
      <c r="AJ236" s="653"/>
      <c r="AK236" s="340"/>
      <c r="AL236" s="653"/>
      <c r="AM236" s="666"/>
      <c r="AN236" s="653"/>
      <c r="AO236" s="653"/>
      <c r="AP236" s="653"/>
      <c r="AQ236" s="653"/>
      <c r="AR236" s="653"/>
      <c r="AS236" s="653"/>
      <c r="AT236" s="653"/>
      <c r="AU236" s="653"/>
      <c r="AV236" s="653"/>
      <c r="AW236" s="653"/>
      <c r="AX236" s="653"/>
      <c r="AY236" s="653"/>
      <c r="AZ236" s="653"/>
      <c r="BA236" s="653"/>
      <c r="BB236" s="653"/>
      <c r="BC236" s="653"/>
      <c r="BD236" s="653"/>
      <c r="BE236" s="653"/>
      <c r="BF236" s="653"/>
      <c r="BG236" s="653"/>
      <c r="BH236" s="653"/>
      <c r="BI236" s="653"/>
      <c r="BJ236" s="653"/>
      <c r="BK236" s="653"/>
      <c r="BL236" s="653"/>
      <c r="BM236" s="653"/>
      <c r="BN236" s="653"/>
      <c r="BO236" s="653"/>
      <c r="BP236" s="667"/>
      <c r="BQ236" s="653"/>
    </row>
    <row r="237" spans="2:69" s="255" customFormat="1" ht="15" customHeight="1">
      <c r="B237" s="1252"/>
      <c r="C237" s="262" t="s">
        <v>533</v>
      </c>
      <c r="D237" s="339"/>
      <c r="E237" s="653"/>
      <c r="F237" s="666"/>
      <c r="G237" s="653"/>
      <c r="H237" s="653"/>
      <c r="I237" s="707"/>
      <c r="J237" s="707"/>
      <c r="K237" s="707"/>
      <c r="L237" s="653"/>
      <c r="M237" s="653"/>
      <c r="N237" s="653"/>
      <c r="O237" s="653"/>
      <c r="P237" s="653"/>
      <c r="Q237" s="653"/>
      <c r="R237" s="653"/>
      <c r="S237" s="653"/>
      <c r="T237" s="653"/>
      <c r="U237" s="653"/>
      <c r="V237" s="653"/>
      <c r="W237" s="653"/>
      <c r="X237" s="653"/>
      <c r="Y237" s="653"/>
      <c r="Z237" s="653"/>
      <c r="AA237" s="653"/>
      <c r="AB237" s="653"/>
      <c r="AC237" s="653"/>
      <c r="AD237" s="653"/>
      <c r="AE237" s="653"/>
      <c r="AF237" s="653"/>
      <c r="AG237" s="653"/>
      <c r="AH237" s="653"/>
      <c r="AI237" s="667"/>
      <c r="AJ237" s="653"/>
      <c r="AK237" s="340"/>
      <c r="AL237" s="653"/>
      <c r="AM237" s="666"/>
      <c r="AN237" s="653"/>
      <c r="AO237" s="653"/>
      <c r="AP237" s="653"/>
      <c r="AQ237" s="653"/>
      <c r="AR237" s="653"/>
      <c r="AS237" s="653"/>
      <c r="AT237" s="653"/>
      <c r="AU237" s="653"/>
      <c r="AV237" s="653"/>
      <c r="AW237" s="653"/>
      <c r="AX237" s="653"/>
      <c r="AY237" s="653"/>
      <c r="AZ237" s="653"/>
      <c r="BA237" s="653"/>
      <c r="BB237" s="653"/>
      <c r="BC237" s="653"/>
      <c r="BD237" s="653"/>
      <c r="BE237" s="653"/>
      <c r="BF237" s="653"/>
      <c r="BG237" s="653"/>
      <c r="BH237" s="653"/>
      <c r="BI237" s="653"/>
      <c r="BJ237" s="653"/>
      <c r="BK237" s="653"/>
      <c r="BL237" s="653"/>
      <c r="BM237" s="653"/>
      <c r="BN237" s="653"/>
      <c r="BO237" s="653"/>
      <c r="BP237" s="667"/>
      <c r="BQ237" s="653"/>
    </row>
    <row r="238" spans="2:69" s="255" customFormat="1" ht="15" customHeight="1">
      <c r="B238" s="1253"/>
      <c r="C238" s="338" t="s">
        <v>527</v>
      </c>
      <c r="D238" s="339"/>
      <c r="E238" s="669"/>
      <c r="F238" s="668"/>
      <c r="G238" s="669"/>
      <c r="H238" s="669"/>
      <c r="I238" s="891"/>
      <c r="J238" s="891"/>
      <c r="K238" s="891"/>
      <c r="L238" s="669"/>
      <c r="M238" s="669"/>
      <c r="N238" s="669"/>
      <c r="O238" s="669"/>
      <c r="P238" s="669"/>
      <c r="Q238" s="669"/>
      <c r="R238" s="669"/>
      <c r="S238" s="669"/>
      <c r="T238" s="669"/>
      <c r="U238" s="669"/>
      <c r="V238" s="669"/>
      <c r="W238" s="669"/>
      <c r="X238" s="669"/>
      <c r="Y238" s="669"/>
      <c r="Z238" s="669"/>
      <c r="AA238" s="669"/>
      <c r="AB238" s="669"/>
      <c r="AC238" s="669"/>
      <c r="AD238" s="669"/>
      <c r="AE238" s="669"/>
      <c r="AF238" s="669"/>
      <c r="AG238" s="669"/>
      <c r="AH238" s="670"/>
      <c r="AI238" s="670"/>
      <c r="AJ238" s="669"/>
      <c r="AK238" s="340"/>
      <c r="AL238" s="669"/>
      <c r="AM238" s="668"/>
      <c r="AN238" s="669"/>
      <c r="AO238" s="669"/>
      <c r="AP238" s="669"/>
      <c r="AQ238" s="669"/>
      <c r="AR238" s="669"/>
      <c r="AS238" s="669"/>
      <c r="AT238" s="669"/>
      <c r="AU238" s="669"/>
      <c r="AV238" s="669"/>
      <c r="AW238" s="669"/>
      <c r="AX238" s="669"/>
      <c r="AY238" s="669"/>
      <c r="AZ238" s="669"/>
      <c r="BA238" s="669"/>
      <c r="BB238" s="669"/>
      <c r="BC238" s="669"/>
      <c r="BD238" s="669"/>
      <c r="BE238" s="669"/>
      <c r="BF238" s="669"/>
      <c r="BG238" s="669"/>
      <c r="BH238" s="669"/>
      <c r="BI238" s="669"/>
      <c r="BJ238" s="669"/>
      <c r="BK238" s="669"/>
      <c r="BL238" s="669"/>
      <c r="BM238" s="669"/>
      <c r="BN238" s="669"/>
      <c r="BO238" s="670"/>
      <c r="BP238" s="670"/>
      <c r="BQ238" s="669"/>
    </row>
    <row r="239" spans="2:69" s="255" customFormat="1" ht="15" customHeight="1">
      <c r="B239" s="1251" t="s">
        <v>29</v>
      </c>
      <c r="C239" s="243" t="s">
        <v>528</v>
      </c>
      <c r="D239" s="344"/>
      <c r="E239" s="283">
        <v>6.6519903020136398E-2</v>
      </c>
      <c r="F239" s="341">
        <v>1423507764.75</v>
      </c>
      <c r="G239" s="283"/>
      <c r="H239" s="283">
        <v>0</v>
      </c>
      <c r="I239" s="892"/>
      <c r="J239" s="892">
        <v>-6.0824563408831203E-3</v>
      </c>
      <c r="K239" s="892"/>
      <c r="L239" s="283"/>
      <c r="M239" s="283"/>
      <c r="N239" s="283">
        <v>5.1138832328592697E-3</v>
      </c>
      <c r="O239" s="283">
        <v>-9.6857310802378504E-4</v>
      </c>
      <c r="P239" s="283"/>
      <c r="Q239" s="283">
        <v>-1.8732050888871001E-2</v>
      </c>
      <c r="R239" s="283"/>
      <c r="S239" s="283"/>
      <c r="T239" s="283"/>
      <c r="U239" s="283"/>
      <c r="V239" s="283"/>
      <c r="W239" s="283">
        <v>7.9571022304815303E-3</v>
      </c>
      <c r="X239" s="283">
        <v>-1.17435217664134E-2</v>
      </c>
      <c r="Y239" s="283"/>
      <c r="Z239" s="283"/>
      <c r="AA239" s="283"/>
      <c r="AB239" s="283"/>
      <c r="AC239" s="283"/>
      <c r="AD239" s="283"/>
      <c r="AE239" s="283"/>
      <c r="AF239" s="283">
        <v>0.254327073701338</v>
      </c>
      <c r="AG239" s="283">
        <v>0.22583581578598499</v>
      </c>
      <c r="AH239" s="283"/>
      <c r="AI239" s="297"/>
      <c r="AJ239" s="283">
        <v>0.46841936772090897</v>
      </c>
      <c r="AK239" s="340"/>
      <c r="AL239" s="331">
        <v>6.8969548191010602E-2</v>
      </c>
      <c r="AM239" s="470">
        <v>1472265182.3099999</v>
      </c>
      <c r="AN239" s="346">
        <v>0</v>
      </c>
      <c r="AO239" s="346"/>
      <c r="AP239" s="346"/>
      <c r="AQ239" s="346">
        <v>-1.1335217385101499E-2</v>
      </c>
      <c r="AR239" s="346">
        <v>9.1875420926390297E-2</v>
      </c>
      <c r="AS239" s="346"/>
      <c r="AT239" s="346"/>
      <c r="AU239" s="346">
        <v>9.6881701465087497E-2</v>
      </c>
      <c r="AV239" s="346">
        <v>8.5546484079985996E-2</v>
      </c>
      <c r="AW239" s="346"/>
      <c r="AX239" s="346">
        <v>-2.65184424104511E-2</v>
      </c>
      <c r="AY239" s="346"/>
      <c r="AZ239" s="346"/>
      <c r="BA239" s="346"/>
      <c r="BB239" s="346"/>
      <c r="BC239" s="346"/>
      <c r="BD239" s="346">
        <v>9.0888017395105904E-3</v>
      </c>
      <c r="BE239" s="346">
        <v>6.8116843409045599E-2</v>
      </c>
      <c r="BF239" s="346"/>
      <c r="BG239" s="346"/>
      <c r="BH239" s="346"/>
      <c r="BI239" s="346"/>
      <c r="BJ239" s="346"/>
      <c r="BK239" s="346"/>
      <c r="BL239" s="346"/>
      <c r="BM239" s="346">
        <v>0.25101662037551697</v>
      </c>
      <c r="BN239" s="346">
        <v>0.228276627001856</v>
      </c>
      <c r="BO239" s="346"/>
      <c r="BP239" s="347"/>
      <c r="BQ239" s="346">
        <v>0.547410090786419</v>
      </c>
    </row>
    <row r="240" spans="2:69" s="255" customFormat="1" ht="15" customHeight="1">
      <c r="B240" s="1257" t="s">
        <v>29</v>
      </c>
      <c r="C240" s="243" t="s">
        <v>529</v>
      </c>
      <c r="D240" s="344"/>
      <c r="E240" s="283">
        <v>0.203696216942408</v>
      </c>
      <c r="F240" s="341">
        <v>9045464967.5900002</v>
      </c>
      <c r="G240" s="283"/>
      <c r="H240" s="283">
        <v>-7.9838285216686901E-4</v>
      </c>
      <c r="I240" s="892"/>
      <c r="J240" s="892">
        <v>-5.3620071985003197E-3</v>
      </c>
      <c r="K240" s="892"/>
      <c r="L240" s="283"/>
      <c r="M240" s="283"/>
      <c r="N240" s="283">
        <v>1.26340109103809E-2</v>
      </c>
      <c r="O240" s="283">
        <v>6.4736208597138099E-3</v>
      </c>
      <c r="P240" s="283"/>
      <c r="Q240" s="283">
        <v>-2.1133804447305501E-2</v>
      </c>
      <c r="R240" s="283"/>
      <c r="S240" s="283"/>
      <c r="T240" s="283"/>
      <c r="U240" s="283"/>
      <c r="V240" s="283"/>
      <c r="W240" s="283">
        <v>5.06362794771879E-3</v>
      </c>
      <c r="X240" s="283">
        <v>-9.59655563987305E-3</v>
      </c>
      <c r="Y240" s="283"/>
      <c r="Z240" s="283"/>
      <c r="AA240" s="283"/>
      <c r="AB240" s="283"/>
      <c r="AC240" s="283"/>
      <c r="AD240" s="283"/>
      <c r="AE240" s="283"/>
      <c r="AF240" s="283">
        <v>0.11877083487243199</v>
      </c>
      <c r="AG240" s="283">
        <v>0.13117417333341699</v>
      </c>
      <c r="AH240" s="283"/>
      <c r="AI240" s="297"/>
      <c r="AJ240" s="283">
        <v>0.24034845256597601</v>
      </c>
      <c r="AK240" s="340"/>
      <c r="AL240" s="331">
        <v>0.204447899339078</v>
      </c>
      <c r="AM240" s="470">
        <v>9074368064.7199993</v>
      </c>
      <c r="AN240" s="346">
        <v>-7.9583989413843897E-4</v>
      </c>
      <c r="AO240" s="346"/>
      <c r="AP240" s="346"/>
      <c r="AQ240" s="346">
        <v>-1.08378191846062E-2</v>
      </c>
      <c r="AR240" s="346">
        <v>1.1130772483507001E-2</v>
      </c>
      <c r="AS240" s="346"/>
      <c r="AT240" s="346"/>
      <c r="AU240" s="346">
        <v>2.3714522915005899E-2</v>
      </c>
      <c r="AV240" s="346">
        <v>1.20808638362615E-2</v>
      </c>
      <c r="AW240" s="346"/>
      <c r="AX240" s="346">
        <v>-2.1864740585230202E-2</v>
      </c>
      <c r="AY240" s="346"/>
      <c r="AZ240" s="346"/>
      <c r="BA240" s="346"/>
      <c r="BB240" s="346"/>
      <c r="BC240" s="346"/>
      <c r="BD240" s="346">
        <v>5.2746447122956697E-3</v>
      </c>
      <c r="BE240" s="346">
        <v>-4.5092320366730797E-3</v>
      </c>
      <c r="BF240" s="346"/>
      <c r="BG240" s="346"/>
      <c r="BH240" s="346"/>
      <c r="BI240" s="346"/>
      <c r="BJ240" s="346"/>
      <c r="BK240" s="346"/>
      <c r="BL240" s="346"/>
      <c r="BM240" s="346">
        <v>0.118584913656266</v>
      </c>
      <c r="BN240" s="346">
        <v>0.131364696460192</v>
      </c>
      <c r="BO240" s="346"/>
      <c r="BP240" s="347"/>
      <c r="BQ240" s="346">
        <v>0.245440378079785</v>
      </c>
    </row>
    <row r="241" spans="2:69" s="255" customFormat="1" ht="15" customHeight="1">
      <c r="B241" s="1257" t="s">
        <v>29</v>
      </c>
      <c r="C241" s="243" t="s">
        <v>530</v>
      </c>
      <c r="D241" s="344"/>
      <c r="E241" s="283">
        <v>0.23124570631349001</v>
      </c>
      <c r="F241" s="341">
        <v>16969276725.91</v>
      </c>
      <c r="G241" s="283"/>
      <c r="H241" s="283">
        <v>-8.1718111820445701E-4</v>
      </c>
      <c r="I241" s="892"/>
      <c r="J241" s="892">
        <v>-6.8656722134839403E-3</v>
      </c>
      <c r="K241" s="892"/>
      <c r="L241" s="283"/>
      <c r="M241" s="283"/>
      <c r="N241" s="283">
        <v>2.6464385032645998E-3</v>
      </c>
      <c r="O241" s="283">
        <v>-5.0364148284237596E-3</v>
      </c>
      <c r="P241" s="283"/>
      <c r="Q241" s="283">
        <v>-2.9380189734825798E-2</v>
      </c>
      <c r="R241" s="283"/>
      <c r="S241" s="283"/>
      <c r="T241" s="283"/>
      <c r="U241" s="283"/>
      <c r="V241" s="283"/>
      <c r="W241" s="283">
        <v>4.8460032020362998E-3</v>
      </c>
      <c r="X241" s="283">
        <v>-2.9570601361213301E-2</v>
      </c>
      <c r="Y241" s="283"/>
      <c r="Z241" s="283"/>
      <c r="AA241" s="283"/>
      <c r="AB241" s="283"/>
      <c r="AC241" s="283"/>
      <c r="AD241" s="283"/>
      <c r="AE241" s="283"/>
      <c r="AF241" s="283">
        <v>7.3401202157200696E-2</v>
      </c>
      <c r="AG241" s="283">
        <v>7.2518894291530703E-2</v>
      </c>
      <c r="AH241" s="283"/>
      <c r="AI241" s="297"/>
      <c r="AJ241" s="283">
        <v>0.116349495087518</v>
      </c>
      <c r="AK241" s="340"/>
      <c r="AL241" s="331">
        <v>0.23447079495356399</v>
      </c>
      <c r="AM241" s="470">
        <v>17175087139.940001</v>
      </c>
      <c r="AN241" s="346">
        <v>-8.0738877287864805E-4</v>
      </c>
      <c r="AO241" s="346"/>
      <c r="AP241" s="346"/>
      <c r="AQ241" s="346">
        <v>-1.2708772047648699E-2</v>
      </c>
      <c r="AR241" s="346">
        <v>1.68457114349762E-2</v>
      </c>
      <c r="AS241" s="346"/>
      <c r="AT241" s="346"/>
      <c r="AU241" s="346">
        <v>1.9491787581764199E-2</v>
      </c>
      <c r="AV241" s="346">
        <v>5.9756267612367502E-3</v>
      </c>
      <c r="AW241" s="346"/>
      <c r="AX241" s="346">
        <v>-3.08038288492694E-2</v>
      </c>
      <c r="AY241" s="346"/>
      <c r="AZ241" s="346"/>
      <c r="BA241" s="346"/>
      <c r="BB241" s="346"/>
      <c r="BC241" s="346"/>
      <c r="BD241" s="346">
        <v>5.0762664363579197E-3</v>
      </c>
      <c r="BE241" s="346">
        <v>-1.9751935651674699E-2</v>
      </c>
      <c r="BF241" s="346"/>
      <c r="BG241" s="346"/>
      <c r="BH241" s="346"/>
      <c r="BI241" s="346"/>
      <c r="BJ241" s="346"/>
      <c r="BK241" s="346"/>
      <c r="BL241" s="346"/>
      <c r="BM241" s="346">
        <v>7.2558730324692497E-2</v>
      </c>
      <c r="BN241" s="346">
        <v>7.3658968048439202E-2</v>
      </c>
      <c r="BO241" s="346"/>
      <c r="BP241" s="347"/>
      <c r="BQ241" s="346">
        <v>0.12646576272145699</v>
      </c>
    </row>
    <row r="242" spans="2:69" s="255" customFormat="1" ht="15" customHeight="1">
      <c r="B242" s="1257" t="s">
        <v>29</v>
      </c>
      <c r="C242" s="243" t="s">
        <v>531</v>
      </c>
      <c r="D242" s="344"/>
      <c r="E242" s="283">
        <v>0.35642909583222099</v>
      </c>
      <c r="F242" s="341">
        <v>50918367236.120003</v>
      </c>
      <c r="G242" s="283"/>
      <c r="H242" s="283">
        <v>-1.5788115195683902E-2</v>
      </c>
      <c r="I242" s="892"/>
      <c r="J242" s="892">
        <v>-8.7423110159005196E-3</v>
      </c>
      <c r="K242" s="892"/>
      <c r="L242" s="283"/>
      <c r="M242" s="283"/>
      <c r="N242" s="283">
        <v>1.60471044566484E-3</v>
      </c>
      <c r="O242" s="283">
        <v>-2.2925715765919698E-2</v>
      </c>
      <c r="P242" s="283"/>
      <c r="Q242" s="283">
        <v>-4.2601758865858201E-2</v>
      </c>
      <c r="R242" s="283"/>
      <c r="S242" s="283"/>
      <c r="T242" s="283"/>
      <c r="U242" s="283"/>
      <c r="V242" s="283"/>
      <c r="W242" s="283">
        <v>4.7204036581813104E-3</v>
      </c>
      <c r="X242" s="283">
        <v>-6.08070709735965E-2</v>
      </c>
      <c r="Y242" s="283"/>
      <c r="Z242" s="283"/>
      <c r="AA242" s="283"/>
      <c r="AB242" s="283"/>
      <c r="AC242" s="283"/>
      <c r="AD242" s="283"/>
      <c r="AE242" s="283"/>
      <c r="AF242" s="283">
        <v>3.48128494435022E-2</v>
      </c>
      <c r="AG242" s="283">
        <v>4.1846956230530703E-2</v>
      </c>
      <c r="AH242" s="283"/>
      <c r="AI242" s="297"/>
      <c r="AJ242" s="283">
        <v>1.5852734700436199E-2</v>
      </c>
      <c r="AK242" s="340"/>
      <c r="AL242" s="331">
        <v>0.35268976208228903</v>
      </c>
      <c r="AM242" s="470">
        <v>50329467066.870003</v>
      </c>
      <c r="AN242" s="346">
        <v>-1.6326151888877899E-2</v>
      </c>
      <c r="AO242" s="346"/>
      <c r="AP242" s="346"/>
      <c r="AQ242" s="346">
        <v>-1.3391567691040799E-2</v>
      </c>
      <c r="AR242" s="346">
        <v>1.1154713322596601E-2</v>
      </c>
      <c r="AS242" s="346"/>
      <c r="AT242" s="346"/>
      <c r="AU242" s="346">
        <v>1.2770165045380999E-2</v>
      </c>
      <c r="AV242" s="346">
        <v>-1.69475545345378E-2</v>
      </c>
      <c r="AW242" s="346"/>
      <c r="AX242" s="346">
        <v>-4.2939843183616697E-2</v>
      </c>
      <c r="AY242" s="346"/>
      <c r="AZ242" s="346"/>
      <c r="BA242" s="346"/>
      <c r="BB242" s="346"/>
      <c r="BC242" s="346"/>
      <c r="BD242" s="346">
        <v>4.67311326578342E-3</v>
      </c>
      <c r="BE242" s="346">
        <v>-5.5214284452370997E-2</v>
      </c>
      <c r="BF242" s="346"/>
      <c r="BG242" s="346"/>
      <c r="BH242" s="346"/>
      <c r="BI242" s="346"/>
      <c r="BJ242" s="346"/>
      <c r="BK242" s="346"/>
      <c r="BL242" s="346"/>
      <c r="BM242" s="346">
        <v>3.5151694588965297E-2</v>
      </c>
      <c r="BN242" s="346">
        <v>4.1809838414425801E-2</v>
      </c>
      <c r="BO242" s="346"/>
      <c r="BP242" s="347"/>
      <c r="BQ242" s="346">
        <v>2.17472485510199E-2</v>
      </c>
    </row>
    <row r="243" spans="2:69" s="255" customFormat="1" ht="15" customHeight="1">
      <c r="B243" s="1257" t="s">
        <v>29</v>
      </c>
      <c r="C243" s="243" t="s">
        <v>532</v>
      </c>
      <c r="D243" s="344"/>
      <c r="E243" s="283">
        <v>0.13523536382971599</v>
      </c>
      <c r="F243" s="341">
        <v>53935136728.260002</v>
      </c>
      <c r="G243" s="283"/>
      <c r="H243" s="283">
        <v>-6.4885867433359501E-2</v>
      </c>
      <c r="I243" s="892"/>
      <c r="J243" s="892">
        <v>-5.5032770319181799E-3</v>
      </c>
      <c r="K243" s="892"/>
      <c r="L243" s="283"/>
      <c r="M243" s="283"/>
      <c r="N243" s="283">
        <v>4.70572125326636E-4</v>
      </c>
      <c r="O243" s="283">
        <v>-6.9918572339951093E-2</v>
      </c>
      <c r="P243" s="283"/>
      <c r="Q243" s="283">
        <v>-4.2350417260612498E-2</v>
      </c>
      <c r="R243" s="283"/>
      <c r="S243" s="283"/>
      <c r="T243" s="283"/>
      <c r="U243" s="283"/>
      <c r="V243" s="283"/>
      <c r="W243" s="283">
        <v>2.3177192899281399E-3</v>
      </c>
      <c r="X243" s="283">
        <v>-0.10995127031063601</v>
      </c>
      <c r="Y243" s="283"/>
      <c r="Z243" s="283"/>
      <c r="AA243" s="283"/>
      <c r="AB243" s="283"/>
      <c r="AC243" s="283"/>
      <c r="AD243" s="283"/>
      <c r="AE243" s="283"/>
      <c r="AF243" s="283">
        <v>1.3136599889228801E-2</v>
      </c>
      <c r="AG243" s="283">
        <v>1.5366698956669899E-2</v>
      </c>
      <c r="AH243" s="283"/>
      <c r="AI243" s="297"/>
      <c r="AJ243" s="283">
        <v>-8.1447971464736896E-2</v>
      </c>
      <c r="AK243" s="340"/>
      <c r="AL243" s="331">
        <v>0.13267124925833401</v>
      </c>
      <c r="AM243" s="470">
        <v>52866024457.440002</v>
      </c>
      <c r="AN243" s="346">
        <v>-6.5861707801256594E-2</v>
      </c>
      <c r="AO243" s="346"/>
      <c r="AP243" s="346"/>
      <c r="AQ243" s="346">
        <v>-7.5607629005995302E-3</v>
      </c>
      <c r="AR243" s="346">
        <v>1.01355143220835E-2</v>
      </c>
      <c r="AS243" s="346"/>
      <c r="AT243" s="346"/>
      <c r="AU243" s="346">
        <v>1.06130675820288E-2</v>
      </c>
      <c r="AV243" s="346">
        <v>-6.2809403119827398E-2</v>
      </c>
      <c r="AW243" s="346"/>
      <c r="AX243" s="346">
        <v>-4.2589438174466997E-2</v>
      </c>
      <c r="AY243" s="346"/>
      <c r="AZ243" s="346"/>
      <c r="BA243" s="346"/>
      <c r="BB243" s="346"/>
      <c r="BC243" s="346"/>
      <c r="BD243" s="346">
        <v>2.2911158367414199E-3</v>
      </c>
      <c r="BE243" s="346">
        <v>-0.10310772545755301</v>
      </c>
      <c r="BF243" s="346"/>
      <c r="BG243" s="346"/>
      <c r="BH243" s="346"/>
      <c r="BI243" s="346"/>
      <c r="BJ243" s="346"/>
      <c r="BK243" s="346"/>
      <c r="BL243" s="346"/>
      <c r="BM243" s="346">
        <v>1.32800284767998E-2</v>
      </c>
      <c r="BN243" s="346">
        <v>1.51537806324919E-2</v>
      </c>
      <c r="BO243" s="346"/>
      <c r="BP243" s="347"/>
      <c r="BQ243" s="346">
        <v>-7.4673916348261093E-2</v>
      </c>
    </row>
    <row r="244" spans="2:69" s="255" customFormat="1" ht="15" customHeight="1">
      <c r="B244" s="1257" t="s">
        <v>29</v>
      </c>
      <c r="C244" s="243" t="s">
        <v>533</v>
      </c>
      <c r="D244" s="344"/>
      <c r="E244" s="283">
        <v>6.8737140620281903E-3</v>
      </c>
      <c r="F244" s="341">
        <v>11570132785.77</v>
      </c>
      <c r="G244" s="283"/>
      <c r="H244" s="283">
        <v>-0.103115616539625</v>
      </c>
      <c r="I244" s="892"/>
      <c r="J244" s="892">
        <v>-2.1964671063460701E-3</v>
      </c>
      <c r="K244" s="892"/>
      <c r="L244" s="283"/>
      <c r="M244" s="283"/>
      <c r="N244" s="283">
        <v>5.2879877122281698E-6</v>
      </c>
      <c r="O244" s="283">
        <v>-0.105306795658259</v>
      </c>
      <c r="P244" s="283"/>
      <c r="Q244" s="283">
        <v>-2.8590720624922E-2</v>
      </c>
      <c r="R244" s="283"/>
      <c r="S244" s="283"/>
      <c r="T244" s="283"/>
      <c r="U244" s="283"/>
      <c r="V244" s="283"/>
      <c r="W244" s="283">
        <v>7.1158080831412696E-4</v>
      </c>
      <c r="X244" s="283">
        <v>-0.13318593547486701</v>
      </c>
      <c r="Y244" s="283"/>
      <c r="Z244" s="283"/>
      <c r="AA244" s="283"/>
      <c r="AB244" s="283"/>
      <c r="AC244" s="283"/>
      <c r="AD244" s="283"/>
      <c r="AE244" s="283"/>
      <c r="AF244" s="283">
        <v>1.6689594689655799E-3</v>
      </c>
      <c r="AG244" s="283">
        <v>6.5662103259037097E-3</v>
      </c>
      <c r="AH244" s="283"/>
      <c r="AI244" s="297"/>
      <c r="AJ244" s="283">
        <v>-0.12495076567999699</v>
      </c>
      <c r="AK244" s="340"/>
      <c r="AL244" s="346">
        <v>6.75074617572475E-3</v>
      </c>
      <c r="AM244" s="470">
        <v>11308196547.530001</v>
      </c>
      <c r="AN244" s="346">
        <v>-0.10550412443181301</v>
      </c>
      <c r="AO244" s="346"/>
      <c r="AP244" s="346"/>
      <c r="AQ244" s="346">
        <v>-2.9052709768451999E-3</v>
      </c>
      <c r="AR244" s="346">
        <v>1.20677067670713E-3</v>
      </c>
      <c r="AS244" s="346"/>
      <c r="AT244" s="346"/>
      <c r="AU244" s="346">
        <v>1.21218115217445E-3</v>
      </c>
      <c r="AV244" s="346">
        <v>-0.107197214256483</v>
      </c>
      <c r="AW244" s="346"/>
      <c r="AX244" s="346">
        <v>-2.8421316087877901E-2</v>
      </c>
      <c r="AY244" s="346"/>
      <c r="AZ244" s="346"/>
      <c r="BA244" s="346"/>
      <c r="BB244" s="346"/>
      <c r="BC244" s="346"/>
      <c r="BD244" s="346">
        <v>7.2601101382459103E-4</v>
      </c>
      <c r="BE244" s="346">
        <v>-0.134892519330537</v>
      </c>
      <c r="BF244" s="346"/>
      <c r="BG244" s="346"/>
      <c r="BH244" s="346"/>
      <c r="BI244" s="346"/>
      <c r="BJ244" s="346"/>
      <c r="BK244" s="346"/>
      <c r="BL244" s="346"/>
      <c r="BM244" s="346">
        <v>1.7076182385791501E-3</v>
      </c>
      <c r="BN244" s="346">
        <v>6.6799048939858901E-3</v>
      </c>
      <c r="BO244" s="346"/>
      <c r="BP244" s="347"/>
      <c r="BQ244" s="346">
        <v>-0.12650499619797201</v>
      </c>
    </row>
    <row r="245" spans="2:69" s="255" customFormat="1" ht="15" customHeight="1">
      <c r="B245" s="1253" t="s">
        <v>29</v>
      </c>
      <c r="C245" s="338" t="s">
        <v>527</v>
      </c>
      <c r="D245" s="339"/>
      <c r="E245" s="343">
        <v>1</v>
      </c>
      <c r="F245" s="342">
        <v>143861886208.39999</v>
      </c>
      <c r="G245" s="343"/>
      <c r="H245" s="343">
        <v>-3.8354031195983497E-2</v>
      </c>
      <c r="I245" s="708"/>
      <c r="J245" s="708">
        <v>-6.54129739746908E-3</v>
      </c>
      <c r="K245" s="708"/>
      <c r="L245" s="343"/>
      <c r="M245" s="343"/>
      <c r="N245" s="343">
        <v>1.90195680392812E-3</v>
      </c>
      <c r="O245" s="343">
        <v>-4.2993371789524198E-2</v>
      </c>
      <c r="P245" s="343"/>
      <c r="Q245" s="343">
        <v>-3.8235122622467199E-2</v>
      </c>
      <c r="R245" s="343"/>
      <c r="S245" s="343"/>
      <c r="T245" s="343"/>
      <c r="U245" s="343"/>
      <c r="V245" s="343"/>
      <c r="W245" s="343">
        <v>3.5656273325717601E-3</v>
      </c>
      <c r="X245" s="343">
        <v>-7.7662867079419801E-2</v>
      </c>
      <c r="Y245" s="343"/>
      <c r="Z245" s="343"/>
      <c r="AA245" s="343"/>
      <c r="AB245" s="343"/>
      <c r="AC245" s="343"/>
      <c r="AD245" s="343"/>
      <c r="AE245" s="343"/>
      <c r="AF245" s="343">
        <v>3.6023350482578403E-2</v>
      </c>
      <c r="AG245" s="343">
        <v>4.0136824171174097E-2</v>
      </c>
      <c r="AH245" s="285"/>
      <c r="AI245" s="285"/>
      <c r="AJ245" s="343">
        <v>-1.50269242566736E-3</v>
      </c>
      <c r="AK245" s="340"/>
      <c r="AL245" s="345">
        <v>1</v>
      </c>
      <c r="AM245" s="469">
        <v>142225408458.81</v>
      </c>
      <c r="AN245" s="345">
        <v>-3.87953413622854E-2</v>
      </c>
      <c r="AO245" s="345"/>
      <c r="AP245" s="345"/>
      <c r="AQ245" s="345">
        <v>-1.01237915635658E-2</v>
      </c>
      <c r="AR245" s="345">
        <v>1.1506226729198999E-2</v>
      </c>
      <c r="AS245" s="345"/>
      <c r="AT245" s="345"/>
      <c r="AU245" s="345">
        <v>1.3430067878716499E-2</v>
      </c>
      <c r="AV245" s="345">
        <v>-3.5489065047134699E-2</v>
      </c>
      <c r="AW245" s="345"/>
      <c r="AX245" s="345">
        <v>-3.8675064599801301E-2</v>
      </c>
      <c r="AY245" s="345"/>
      <c r="AZ245" s="345"/>
      <c r="BA245" s="345"/>
      <c r="BB245" s="345"/>
      <c r="BC245" s="345"/>
      <c r="BD245" s="345">
        <v>3.60665424791913E-3</v>
      </c>
      <c r="BE245" s="345">
        <v>-7.05574753990168E-2</v>
      </c>
      <c r="BF245" s="345"/>
      <c r="BG245" s="345"/>
      <c r="BH245" s="345"/>
      <c r="BI245" s="345"/>
      <c r="BJ245" s="345"/>
      <c r="BK245" s="345"/>
      <c r="BL245" s="345"/>
      <c r="BM245" s="345">
        <v>3.6437843308925202E-2</v>
      </c>
      <c r="BN245" s="345">
        <v>4.0598647557073202E-2</v>
      </c>
      <c r="BO245" s="348"/>
      <c r="BP245" s="348"/>
      <c r="BQ245" s="345">
        <v>6.4790154669818198E-3</v>
      </c>
    </row>
    <row r="246" spans="2:69" s="255" customFormat="1" ht="15" customHeight="1">
      <c r="B246" s="1251" t="s">
        <v>728</v>
      </c>
      <c r="C246" s="262" t="s">
        <v>528</v>
      </c>
      <c r="D246" s="339"/>
      <c r="E246" s="653"/>
      <c r="F246" s="666"/>
      <c r="G246" s="653"/>
      <c r="H246" s="653"/>
      <c r="I246" s="707"/>
      <c r="J246" s="707"/>
      <c r="K246" s="707"/>
      <c r="L246" s="653"/>
      <c r="M246" s="653"/>
      <c r="N246" s="653"/>
      <c r="O246" s="653"/>
      <c r="P246" s="653"/>
      <c r="Q246" s="653"/>
      <c r="R246" s="653"/>
      <c r="S246" s="653"/>
      <c r="T246" s="653"/>
      <c r="U246" s="653"/>
      <c r="V246" s="653"/>
      <c r="W246" s="653"/>
      <c r="X246" s="653"/>
      <c r="Y246" s="653"/>
      <c r="Z246" s="653"/>
      <c r="AA246" s="653"/>
      <c r="AB246" s="653"/>
      <c r="AC246" s="653"/>
      <c r="AD246" s="653"/>
      <c r="AE246" s="653"/>
      <c r="AF246" s="653"/>
      <c r="AG246" s="653"/>
      <c r="AH246" s="653"/>
      <c r="AI246" s="667"/>
      <c r="AJ246" s="653"/>
      <c r="AK246" s="340"/>
      <c r="AL246" s="653"/>
      <c r="AM246" s="666"/>
      <c r="AN246" s="653"/>
      <c r="AO246" s="653"/>
      <c r="AP246" s="653"/>
      <c r="AQ246" s="653"/>
      <c r="AR246" s="653"/>
      <c r="AS246" s="653"/>
      <c r="AT246" s="653"/>
      <c r="AU246" s="653"/>
      <c r="AV246" s="653"/>
      <c r="AW246" s="653"/>
      <c r="AX246" s="653"/>
      <c r="AY246" s="653"/>
      <c r="AZ246" s="653"/>
      <c r="BA246" s="653"/>
      <c r="BB246" s="653"/>
      <c r="BC246" s="653"/>
      <c r="BD246" s="653"/>
      <c r="BE246" s="653"/>
      <c r="BF246" s="653"/>
      <c r="BG246" s="653"/>
      <c r="BH246" s="653"/>
      <c r="BI246" s="653"/>
      <c r="BJ246" s="653"/>
      <c r="BK246" s="653"/>
      <c r="BL246" s="653"/>
      <c r="BM246" s="653"/>
      <c r="BN246" s="653"/>
      <c r="BO246" s="653"/>
      <c r="BP246" s="667"/>
      <c r="BQ246" s="653"/>
    </row>
    <row r="247" spans="2:69" s="255" customFormat="1" ht="15" customHeight="1">
      <c r="B247" s="1252"/>
      <c r="C247" s="262" t="s">
        <v>529</v>
      </c>
      <c r="D247" s="339"/>
      <c r="E247" s="653"/>
      <c r="F247" s="666"/>
      <c r="G247" s="653"/>
      <c r="H247" s="653"/>
      <c r="I247" s="707"/>
      <c r="J247" s="707"/>
      <c r="K247" s="707"/>
      <c r="L247" s="653"/>
      <c r="M247" s="653"/>
      <c r="N247" s="653"/>
      <c r="O247" s="653"/>
      <c r="P247" s="653"/>
      <c r="Q247" s="653"/>
      <c r="R247" s="653"/>
      <c r="S247" s="653"/>
      <c r="T247" s="653"/>
      <c r="U247" s="653"/>
      <c r="V247" s="653"/>
      <c r="W247" s="653"/>
      <c r="X247" s="653"/>
      <c r="Y247" s="653"/>
      <c r="Z247" s="653"/>
      <c r="AA247" s="653"/>
      <c r="AB247" s="653"/>
      <c r="AC247" s="653"/>
      <c r="AD247" s="653"/>
      <c r="AE247" s="653"/>
      <c r="AF247" s="653"/>
      <c r="AG247" s="653"/>
      <c r="AH247" s="653"/>
      <c r="AI247" s="667"/>
      <c r="AJ247" s="653"/>
      <c r="AK247" s="340"/>
      <c r="AL247" s="653"/>
      <c r="AM247" s="666"/>
      <c r="AN247" s="653"/>
      <c r="AO247" s="653"/>
      <c r="AP247" s="653"/>
      <c r="AQ247" s="653"/>
      <c r="AR247" s="653"/>
      <c r="AS247" s="653"/>
      <c r="AT247" s="653"/>
      <c r="AU247" s="653"/>
      <c r="AV247" s="653"/>
      <c r="AW247" s="653"/>
      <c r="AX247" s="653"/>
      <c r="AY247" s="653"/>
      <c r="AZ247" s="653"/>
      <c r="BA247" s="653"/>
      <c r="BB247" s="653"/>
      <c r="BC247" s="653"/>
      <c r="BD247" s="653"/>
      <c r="BE247" s="653"/>
      <c r="BF247" s="653"/>
      <c r="BG247" s="653"/>
      <c r="BH247" s="653"/>
      <c r="BI247" s="653"/>
      <c r="BJ247" s="653"/>
      <c r="BK247" s="653"/>
      <c r="BL247" s="653"/>
      <c r="BM247" s="653"/>
      <c r="BN247" s="653"/>
      <c r="BO247" s="653"/>
      <c r="BP247" s="667"/>
      <c r="BQ247" s="653"/>
    </row>
    <row r="248" spans="2:69" s="255" customFormat="1" ht="15" customHeight="1">
      <c r="B248" s="1252"/>
      <c r="C248" s="262" t="s">
        <v>530</v>
      </c>
      <c r="D248" s="339"/>
      <c r="E248" s="653"/>
      <c r="F248" s="666"/>
      <c r="G248" s="653"/>
      <c r="H248" s="653"/>
      <c r="I248" s="707"/>
      <c r="J248" s="707"/>
      <c r="K248" s="707"/>
      <c r="L248" s="653"/>
      <c r="M248" s="653"/>
      <c r="N248" s="653"/>
      <c r="O248" s="653"/>
      <c r="P248" s="653"/>
      <c r="Q248" s="653"/>
      <c r="R248" s="653"/>
      <c r="S248" s="653"/>
      <c r="T248" s="653"/>
      <c r="U248" s="653"/>
      <c r="V248" s="653"/>
      <c r="W248" s="653"/>
      <c r="X248" s="653"/>
      <c r="Y248" s="653"/>
      <c r="Z248" s="653"/>
      <c r="AA248" s="653"/>
      <c r="AB248" s="653"/>
      <c r="AC248" s="653"/>
      <c r="AD248" s="653"/>
      <c r="AE248" s="653"/>
      <c r="AF248" s="653"/>
      <c r="AG248" s="653"/>
      <c r="AH248" s="653"/>
      <c r="AI248" s="667"/>
      <c r="AJ248" s="653"/>
      <c r="AK248" s="340"/>
      <c r="AL248" s="653"/>
      <c r="AM248" s="666"/>
      <c r="AN248" s="653"/>
      <c r="AO248" s="653"/>
      <c r="AP248" s="653"/>
      <c r="AQ248" s="653"/>
      <c r="AR248" s="653"/>
      <c r="AS248" s="653"/>
      <c r="AT248" s="653"/>
      <c r="AU248" s="653"/>
      <c r="AV248" s="653"/>
      <c r="AW248" s="653"/>
      <c r="AX248" s="653"/>
      <c r="AY248" s="653"/>
      <c r="AZ248" s="653"/>
      <c r="BA248" s="653"/>
      <c r="BB248" s="653"/>
      <c r="BC248" s="653"/>
      <c r="BD248" s="653"/>
      <c r="BE248" s="653"/>
      <c r="BF248" s="653"/>
      <c r="BG248" s="653"/>
      <c r="BH248" s="653"/>
      <c r="BI248" s="653"/>
      <c r="BJ248" s="653"/>
      <c r="BK248" s="653"/>
      <c r="BL248" s="653"/>
      <c r="BM248" s="653"/>
      <c r="BN248" s="653"/>
      <c r="BO248" s="653"/>
      <c r="BP248" s="667"/>
      <c r="BQ248" s="653"/>
    </row>
    <row r="249" spans="2:69" s="255" customFormat="1" ht="15" customHeight="1">
      <c r="B249" s="1252"/>
      <c r="C249" s="262" t="s">
        <v>531</v>
      </c>
      <c r="D249" s="339"/>
      <c r="E249" s="653"/>
      <c r="F249" s="666"/>
      <c r="G249" s="653"/>
      <c r="H249" s="653"/>
      <c r="I249" s="707"/>
      <c r="J249" s="707"/>
      <c r="K249" s="707"/>
      <c r="L249" s="653"/>
      <c r="M249" s="653"/>
      <c r="N249" s="653"/>
      <c r="O249" s="653"/>
      <c r="P249" s="653"/>
      <c r="Q249" s="653"/>
      <c r="R249" s="653"/>
      <c r="S249" s="653"/>
      <c r="T249" s="653"/>
      <c r="U249" s="653"/>
      <c r="V249" s="653"/>
      <c r="W249" s="653"/>
      <c r="X249" s="653"/>
      <c r="Y249" s="653"/>
      <c r="Z249" s="653"/>
      <c r="AA249" s="653"/>
      <c r="AB249" s="653"/>
      <c r="AC249" s="653"/>
      <c r="AD249" s="653"/>
      <c r="AE249" s="653"/>
      <c r="AF249" s="653"/>
      <c r="AG249" s="653"/>
      <c r="AH249" s="653"/>
      <c r="AI249" s="667"/>
      <c r="AJ249" s="653"/>
      <c r="AK249" s="340"/>
      <c r="AL249" s="653"/>
      <c r="AM249" s="666"/>
      <c r="AN249" s="653"/>
      <c r="AO249" s="653"/>
      <c r="AP249" s="653"/>
      <c r="AQ249" s="653"/>
      <c r="AR249" s="653"/>
      <c r="AS249" s="653"/>
      <c r="AT249" s="653"/>
      <c r="AU249" s="653"/>
      <c r="AV249" s="653"/>
      <c r="AW249" s="653"/>
      <c r="AX249" s="653"/>
      <c r="AY249" s="653"/>
      <c r="AZ249" s="653"/>
      <c r="BA249" s="653"/>
      <c r="BB249" s="653"/>
      <c r="BC249" s="653"/>
      <c r="BD249" s="653"/>
      <c r="BE249" s="653"/>
      <c r="BF249" s="653"/>
      <c r="BG249" s="653"/>
      <c r="BH249" s="653"/>
      <c r="BI249" s="653"/>
      <c r="BJ249" s="653"/>
      <c r="BK249" s="653"/>
      <c r="BL249" s="653"/>
      <c r="BM249" s="653"/>
      <c r="BN249" s="653"/>
      <c r="BO249" s="653"/>
      <c r="BP249" s="667"/>
      <c r="BQ249" s="653"/>
    </row>
    <row r="250" spans="2:69" s="255" customFormat="1" ht="15" customHeight="1">
      <c r="B250" s="1252"/>
      <c r="C250" s="262" t="s">
        <v>532</v>
      </c>
      <c r="D250" s="339"/>
      <c r="E250" s="653"/>
      <c r="F250" s="666"/>
      <c r="G250" s="653"/>
      <c r="H250" s="653"/>
      <c r="I250" s="707"/>
      <c r="J250" s="707"/>
      <c r="K250" s="707"/>
      <c r="L250" s="653"/>
      <c r="M250" s="653"/>
      <c r="N250" s="653"/>
      <c r="O250" s="653"/>
      <c r="P250" s="653"/>
      <c r="Q250" s="653"/>
      <c r="R250" s="653"/>
      <c r="S250" s="653"/>
      <c r="T250" s="653"/>
      <c r="U250" s="653"/>
      <c r="V250" s="653"/>
      <c r="W250" s="653"/>
      <c r="X250" s="653"/>
      <c r="Y250" s="653"/>
      <c r="Z250" s="653"/>
      <c r="AA250" s="653"/>
      <c r="AB250" s="653"/>
      <c r="AC250" s="653"/>
      <c r="AD250" s="653"/>
      <c r="AE250" s="653"/>
      <c r="AF250" s="653"/>
      <c r="AG250" s="653"/>
      <c r="AH250" s="653"/>
      <c r="AI250" s="667"/>
      <c r="AJ250" s="653"/>
      <c r="AK250" s="340"/>
      <c r="AL250" s="653"/>
      <c r="AM250" s="666"/>
      <c r="AN250" s="653"/>
      <c r="AO250" s="653"/>
      <c r="AP250" s="653"/>
      <c r="AQ250" s="653"/>
      <c r="AR250" s="653"/>
      <c r="AS250" s="653"/>
      <c r="AT250" s="653"/>
      <c r="AU250" s="653"/>
      <c r="AV250" s="653"/>
      <c r="AW250" s="653"/>
      <c r="AX250" s="653"/>
      <c r="AY250" s="653"/>
      <c r="AZ250" s="653"/>
      <c r="BA250" s="653"/>
      <c r="BB250" s="653"/>
      <c r="BC250" s="653"/>
      <c r="BD250" s="653"/>
      <c r="BE250" s="653"/>
      <c r="BF250" s="653"/>
      <c r="BG250" s="653"/>
      <c r="BH250" s="653"/>
      <c r="BI250" s="653"/>
      <c r="BJ250" s="653"/>
      <c r="BK250" s="653"/>
      <c r="BL250" s="653"/>
      <c r="BM250" s="653"/>
      <c r="BN250" s="653"/>
      <c r="BO250" s="653"/>
      <c r="BP250" s="667"/>
      <c r="BQ250" s="653"/>
    </row>
    <row r="251" spans="2:69" s="255" customFormat="1" ht="15" customHeight="1">
      <c r="B251" s="1252"/>
      <c r="C251" s="262" t="s">
        <v>533</v>
      </c>
      <c r="D251" s="339"/>
      <c r="E251" s="653"/>
      <c r="F251" s="666"/>
      <c r="G251" s="653"/>
      <c r="H251" s="653"/>
      <c r="I251" s="707"/>
      <c r="J251" s="707"/>
      <c r="K251" s="707"/>
      <c r="L251" s="653"/>
      <c r="M251" s="653"/>
      <c r="N251" s="653"/>
      <c r="O251" s="653"/>
      <c r="P251" s="653"/>
      <c r="Q251" s="653"/>
      <c r="R251" s="653"/>
      <c r="S251" s="653"/>
      <c r="T251" s="653"/>
      <c r="U251" s="653"/>
      <c r="V251" s="653"/>
      <c r="W251" s="653"/>
      <c r="X251" s="653"/>
      <c r="Y251" s="653"/>
      <c r="Z251" s="653"/>
      <c r="AA251" s="653"/>
      <c r="AB251" s="653"/>
      <c r="AC251" s="653"/>
      <c r="AD251" s="653"/>
      <c r="AE251" s="653"/>
      <c r="AF251" s="653"/>
      <c r="AG251" s="653"/>
      <c r="AH251" s="653"/>
      <c r="AI251" s="667"/>
      <c r="AJ251" s="653"/>
      <c r="AK251" s="340"/>
      <c r="AL251" s="653"/>
      <c r="AM251" s="666"/>
      <c r="AN251" s="653"/>
      <c r="AO251" s="653"/>
      <c r="AP251" s="653"/>
      <c r="AQ251" s="653"/>
      <c r="AR251" s="653"/>
      <c r="AS251" s="653"/>
      <c r="AT251" s="653"/>
      <c r="AU251" s="653"/>
      <c r="AV251" s="653"/>
      <c r="AW251" s="653"/>
      <c r="AX251" s="653"/>
      <c r="AY251" s="653"/>
      <c r="AZ251" s="653"/>
      <c r="BA251" s="653"/>
      <c r="BB251" s="653"/>
      <c r="BC251" s="653"/>
      <c r="BD251" s="653"/>
      <c r="BE251" s="653"/>
      <c r="BF251" s="653"/>
      <c r="BG251" s="653"/>
      <c r="BH251" s="653"/>
      <c r="BI251" s="653"/>
      <c r="BJ251" s="653"/>
      <c r="BK251" s="653"/>
      <c r="BL251" s="653"/>
      <c r="BM251" s="653"/>
      <c r="BN251" s="653"/>
      <c r="BO251" s="653"/>
      <c r="BP251" s="667"/>
      <c r="BQ251" s="653"/>
    </row>
    <row r="252" spans="2:69" s="255" customFormat="1" ht="15" customHeight="1">
      <c r="B252" s="1253"/>
      <c r="C252" s="338" t="s">
        <v>527</v>
      </c>
      <c r="D252" s="339"/>
      <c r="E252" s="669"/>
      <c r="F252" s="668"/>
      <c r="G252" s="669"/>
      <c r="H252" s="669"/>
      <c r="I252" s="891"/>
      <c r="J252" s="891"/>
      <c r="K252" s="891"/>
      <c r="L252" s="669"/>
      <c r="M252" s="669"/>
      <c r="N252" s="669"/>
      <c r="O252" s="669"/>
      <c r="P252" s="669"/>
      <c r="Q252" s="669"/>
      <c r="R252" s="669"/>
      <c r="S252" s="669"/>
      <c r="T252" s="669"/>
      <c r="U252" s="669"/>
      <c r="V252" s="669"/>
      <c r="W252" s="669"/>
      <c r="X252" s="669"/>
      <c r="Y252" s="669"/>
      <c r="Z252" s="669"/>
      <c r="AA252" s="669"/>
      <c r="AB252" s="669"/>
      <c r="AC252" s="669"/>
      <c r="AD252" s="669"/>
      <c r="AE252" s="669"/>
      <c r="AF252" s="669"/>
      <c r="AG252" s="669"/>
      <c r="AH252" s="670"/>
      <c r="AI252" s="670"/>
      <c r="AJ252" s="669"/>
      <c r="AK252" s="340"/>
      <c r="AL252" s="669"/>
      <c r="AM252" s="668"/>
      <c r="AN252" s="669"/>
      <c r="AO252" s="669"/>
      <c r="AP252" s="669"/>
      <c r="AQ252" s="669"/>
      <c r="AR252" s="669"/>
      <c r="AS252" s="669"/>
      <c r="AT252" s="669"/>
      <c r="AU252" s="669"/>
      <c r="AV252" s="669"/>
      <c r="AW252" s="669"/>
      <c r="AX252" s="669"/>
      <c r="AY252" s="669"/>
      <c r="AZ252" s="669"/>
      <c r="BA252" s="669"/>
      <c r="BB252" s="669"/>
      <c r="BC252" s="669"/>
      <c r="BD252" s="669"/>
      <c r="BE252" s="669"/>
      <c r="BF252" s="669"/>
      <c r="BG252" s="669"/>
      <c r="BH252" s="669"/>
      <c r="BI252" s="669"/>
      <c r="BJ252" s="669"/>
      <c r="BK252" s="669"/>
      <c r="BL252" s="669"/>
      <c r="BM252" s="669"/>
      <c r="BN252" s="669"/>
      <c r="BO252" s="670"/>
      <c r="BP252" s="670"/>
      <c r="BQ252" s="669"/>
    </row>
    <row r="253" spans="2:69" s="255" customFormat="1" ht="15" customHeight="1">
      <c r="B253" s="1260" t="s">
        <v>30</v>
      </c>
      <c r="C253" s="243" t="s">
        <v>528</v>
      </c>
      <c r="D253" s="344"/>
      <c r="E253" s="283">
        <v>5.4563799628882199E-2</v>
      </c>
      <c r="F253" s="341">
        <v>49155531.840000004</v>
      </c>
      <c r="G253" s="283">
        <v>4.5406893516381896E-3</v>
      </c>
      <c r="H253" s="283">
        <v>-4.1018781091882098E-4</v>
      </c>
      <c r="I253" s="892">
        <v>-2.9476153461551098E-4</v>
      </c>
      <c r="J253" s="892">
        <v>-4.1018781091882087E-4</v>
      </c>
      <c r="K253" s="917">
        <v>-7.049493455343319E-4</v>
      </c>
      <c r="L253" s="283">
        <v>0.19946076530946144</v>
      </c>
      <c r="M253" s="283">
        <v>0.37781464882630794</v>
      </c>
      <c r="N253" s="283">
        <v>1.0036587165933899</v>
      </c>
      <c r="O253" s="283">
        <v>1.00324852878247</v>
      </c>
      <c r="P253" s="283">
        <v>-2.0892345692206327E-2</v>
      </c>
      <c r="Q253" s="283">
        <v>-2.5251526042004702E-2</v>
      </c>
      <c r="R253" s="283">
        <v>2.4789811662234835E-2</v>
      </c>
      <c r="S253" s="283">
        <v>6.2260313778422036E-3</v>
      </c>
      <c r="T253" s="283"/>
      <c r="U253" s="283"/>
      <c r="V253" s="283">
        <v>3.5147023360178457E-3</v>
      </c>
      <c r="W253" s="283">
        <v>3.4530545376094901E-2</v>
      </c>
      <c r="X253" s="283">
        <v>1.0125275481165601</v>
      </c>
      <c r="Y253" s="283">
        <v>4.2961716025652505E-2</v>
      </c>
      <c r="Z253" s="283">
        <v>0.34221743454540965</v>
      </c>
      <c r="AA253" s="283">
        <v>0.18702146545628751</v>
      </c>
      <c r="AB253" s="283"/>
      <c r="AC253" s="283"/>
      <c r="AD253" s="283"/>
      <c r="AE253" s="283">
        <v>2.4981896320379633E-2</v>
      </c>
      <c r="AF253" s="283">
        <v>0.60473157928098598</v>
      </c>
      <c r="AG253" s="283">
        <v>2.6940761611745399</v>
      </c>
      <c r="AH253" s="283"/>
      <c r="AI253" s="297"/>
      <c r="AJ253" s="283">
        <v>4.3113352885720904</v>
      </c>
      <c r="AK253" s="340"/>
      <c r="AL253" s="331">
        <v>6.0229256805474703E-2</v>
      </c>
      <c r="AM253" s="470">
        <v>53362273</v>
      </c>
      <c r="AN253" s="346">
        <v>-3.7785122084286002E-4</v>
      </c>
      <c r="AO253" s="346">
        <v>-2.7152441576092502E-4</v>
      </c>
      <c r="AP253" s="346">
        <v>-3.7785122084286034E-4</v>
      </c>
      <c r="AQ253" s="346">
        <v>-6.4937563660378531E-4</v>
      </c>
      <c r="AR253" s="346">
        <v>1.5963260035793501</v>
      </c>
      <c r="AS253" s="346">
        <v>0.18954964680758635</v>
      </c>
      <c r="AT253" s="346">
        <v>0.38850818817256905</v>
      </c>
      <c r="AU253" s="346">
        <v>2.6011842486544801</v>
      </c>
      <c r="AV253" s="346">
        <v>2.6005348730178701</v>
      </c>
      <c r="AW253" s="346">
        <v>-5.4229248606730604E-2</v>
      </c>
      <c r="AX253" s="346">
        <v>-7.6054013960516101E-2</v>
      </c>
      <c r="AY253" s="346">
        <v>3.0791181539326824E-2</v>
      </c>
      <c r="AZ253" s="346">
        <v>9.8553750580810742E-3</v>
      </c>
      <c r="BA253" s="346"/>
      <c r="BB253" s="346"/>
      <c r="BC253" s="346">
        <v>3.2376256271213861E-3</v>
      </c>
      <c r="BD253" s="346">
        <v>4.3884182224529299E-2</v>
      </c>
      <c r="BE253" s="346">
        <v>2.5683650412818801</v>
      </c>
      <c r="BF253" s="346">
        <v>4.0515253163972233E-2</v>
      </c>
      <c r="BG253" s="346">
        <v>0.33147857101214562</v>
      </c>
      <c r="BH253" s="346">
        <v>0.18706114711417934</v>
      </c>
      <c r="BI253" s="346"/>
      <c r="BJ253" s="346"/>
      <c r="BK253" s="346"/>
      <c r="BL253" s="346">
        <v>2.3012482995242726E-2</v>
      </c>
      <c r="BM253" s="346">
        <v>0.59314668998451403</v>
      </c>
      <c r="BN253" s="346">
        <v>2.6609090917097902</v>
      </c>
      <c r="BO253" s="346"/>
      <c r="BP253" s="347"/>
      <c r="BQ253" s="346">
        <v>5.8224208229761896</v>
      </c>
    </row>
    <row r="254" spans="2:69" s="255" customFormat="1" ht="15" customHeight="1">
      <c r="B254" s="1255" t="s">
        <v>30</v>
      </c>
      <c r="C254" s="243" t="s">
        <v>529</v>
      </c>
      <c r="D254" s="344"/>
      <c r="E254" s="283">
        <v>6.6859802831637699E-2</v>
      </c>
      <c r="F254" s="341">
        <v>162177732.94</v>
      </c>
      <c r="G254" s="283">
        <v>1.48354275052675E-2</v>
      </c>
      <c r="H254" s="283">
        <v>-1.4244530418085599E-2</v>
      </c>
      <c r="I254" s="892">
        <v>-1.05013310343294E-2</v>
      </c>
      <c r="J254" s="892">
        <v>-1.4244530418085644E-2</v>
      </c>
      <c r="K254" s="898">
        <v>-2.4745861452415044E-2</v>
      </c>
      <c r="L254" s="283">
        <v>5.8546878340646265E-2</v>
      </c>
      <c r="M254" s="283">
        <v>0.17502575406268348</v>
      </c>
      <c r="N254" s="283">
        <v>0.38531855679052501</v>
      </c>
      <c r="O254" s="283">
        <v>0.37107402637243903</v>
      </c>
      <c r="P254" s="283">
        <v>-1.5621115619601032E-2</v>
      </c>
      <c r="Q254" s="283">
        <v>-1.93936979323001E-2</v>
      </c>
      <c r="R254" s="283">
        <v>1.8801265623944772E-2</v>
      </c>
      <c r="S254" s="283">
        <v>5.0661382842418961E-3</v>
      </c>
      <c r="T254" s="283"/>
      <c r="U254" s="283"/>
      <c r="V254" s="283">
        <v>2.2367985930123102E-3</v>
      </c>
      <c r="W254" s="283">
        <v>2.6104202501198999E-2</v>
      </c>
      <c r="X254" s="283">
        <v>0.37778453094133801</v>
      </c>
      <c r="Y254" s="283">
        <v>1.6984427825360377E-2</v>
      </c>
      <c r="Z254" s="283">
        <v>0.11315256211399349</v>
      </c>
      <c r="AA254" s="283">
        <v>7.5661901159635239E-2</v>
      </c>
      <c r="AB254" s="283"/>
      <c r="AC254" s="283"/>
      <c r="AD254" s="283"/>
      <c r="AE254" s="283">
        <v>8.9963521720936943E-3</v>
      </c>
      <c r="AF254" s="283">
        <v>0.221412738660521</v>
      </c>
      <c r="AG254" s="283">
        <v>0.94685894133698101</v>
      </c>
      <c r="AH254" s="283"/>
      <c r="AI254" s="297"/>
      <c r="AJ254" s="283">
        <v>1.54605621093884</v>
      </c>
      <c r="AK254" s="340"/>
      <c r="AL254" s="331">
        <v>7.2343354460085593E-2</v>
      </c>
      <c r="AM254" s="470">
        <v>176303669</v>
      </c>
      <c r="AN254" s="346">
        <v>-1.1962971683816701E-2</v>
      </c>
      <c r="AO254" s="346">
        <v>-8.8197269451040193E-3</v>
      </c>
      <c r="AP254" s="346">
        <v>-1.1962971683816744E-2</v>
      </c>
      <c r="AQ254" s="346">
        <v>-2.0782698628920765E-2</v>
      </c>
      <c r="AR254" s="346">
        <v>0.346749630037478</v>
      </c>
      <c r="AS254" s="346">
        <v>5.4094166355664441E-2</v>
      </c>
      <c r="AT254" s="346">
        <v>0.17941226169263669</v>
      </c>
      <c r="AU254" s="346">
        <v>0.72556204147969305</v>
      </c>
      <c r="AV254" s="346">
        <v>0.70477934285077204</v>
      </c>
      <c r="AW254" s="346">
        <v>-2.2684295111239875E-2</v>
      </c>
      <c r="AX254" s="346">
        <v>-2.97513441551541E-2</v>
      </c>
      <c r="AY254" s="346">
        <v>2.0227247661366531E-2</v>
      </c>
      <c r="AZ254" s="346">
        <v>7.0246421932281394E-3</v>
      </c>
      <c r="BA254" s="346"/>
      <c r="BB254" s="346"/>
      <c r="BC254" s="346">
        <v>2.0316986115245903E-3</v>
      </c>
      <c r="BD254" s="346">
        <v>2.9283588466119299E-2</v>
      </c>
      <c r="BE254" s="346">
        <v>0.70431158716173703</v>
      </c>
      <c r="BF254" s="346">
        <v>1.5750574084762808E-2</v>
      </c>
      <c r="BG254" s="346">
        <v>0.10415871719606698</v>
      </c>
      <c r="BH254" s="346">
        <v>7.5360668756133495E-2</v>
      </c>
      <c r="BI254" s="346"/>
      <c r="BJ254" s="346"/>
      <c r="BK254" s="346"/>
      <c r="BL254" s="346">
        <v>9.2065378401172127E-3</v>
      </c>
      <c r="BM254" s="346">
        <v>0.20993052844521301</v>
      </c>
      <c r="BN254" s="346">
        <v>0.91934456043566504</v>
      </c>
      <c r="BO254" s="346"/>
      <c r="BP254" s="347"/>
      <c r="BQ254" s="346">
        <v>1.83358667604262</v>
      </c>
    </row>
    <row r="255" spans="2:69" s="255" customFormat="1" ht="15" customHeight="1">
      <c r="B255" s="1255" t="s">
        <v>30</v>
      </c>
      <c r="C255" s="243" t="s">
        <v>530</v>
      </c>
      <c r="D255" s="344"/>
      <c r="E255" s="283">
        <v>8.3246016978865994E-2</v>
      </c>
      <c r="F255" s="341">
        <v>356095094.95999998</v>
      </c>
      <c r="G255" s="283">
        <v>2.4934328289462598E-2</v>
      </c>
      <c r="H255" s="283">
        <v>-3.3563391125459197E-2</v>
      </c>
      <c r="I255" s="892">
        <v>-2.46585340946253E-2</v>
      </c>
      <c r="J255" s="892">
        <v>-3.3563391125459155E-2</v>
      </c>
      <c r="K255" s="898">
        <v>-5.8221925220084458E-2</v>
      </c>
      <c r="L255" s="283">
        <v>1.6207468402922819E-2</v>
      </c>
      <c r="M255" s="283">
        <v>8.1726483773299552E-2</v>
      </c>
      <c r="N255" s="283">
        <v>0.18679652413485701</v>
      </c>
      <c r="O255" s="283">
        <v>0.153233133009398</v>
      </c>
      <c r="P255" s="283">
        <v>-1.4864041276663211E-2</v>
      </c>
      <c r="Q255" s="283">
        <v>-1.9018888174234898E-2</v>
      </c>
      <c r="R255" s="283">
        <v>1.5620810042101117E-2</v>
      </c>
      <c r="S255" s="283">
        <v>5.6688001459948003E-3</v>
      </c>
      <c r="T255" s="283"/>
      <c r="U255" s="283"/>
      <c r="V255" s="283">
        <v>3.3158129739061151E-3</v>
      </c>
      <c r="W255" s="283">
        <v>2.4605423162002E-2</v>
      </c>
      <c r="X255" s="283">
        <v>0.15881966799716499</v>
      </c>
      <c r="Y255" s="283">
        <v>1.1034917513933734E-2</v>
      </c>
      <c r="Z255" s="283">
        <v>5.8872043722913069E-2</v>
      </c>
      <c r="AA255" s="283">
        <v>4.5708207246798305E-2</v>
      </c>
      <c r="AB255" s="283"/>
      <c r="AC255" s="283"/>
      <c r="AD255" s="283"/>
      <c r="AE255" s="283">
        <v>1.1876312984527498E-2</v>
      </c>
      <c r="AF255" s="283">
        <v>0.132262517138268</v>
      </c>
      <c r="AG255" s="283">
        <v>0.49846159094086501</v>
      </c>
      <c r="AH255" s="283"/>
      <c r="AI255" s="297"/>
      <c r="AJ255" s="283">
        <v>0.789543776076298</v>
      </c>
      <c r="AK255" s="340"/>
      <c r="AL255" s="331">
        <v>8.3131342909463807E-2</v>
      </c>
      <c r="AM255" s="470">
        <v>356067013</v>
      </c>
      <c r="AN255" s="346">
        <v>-2.4637912049437698E-2</v>
      </c>
      <c r="AO255" s="346">
        <v>-1.7965528331600901E-2</v>
      </c>
      <c r="AP255" s="346">
        <v>-2.4637912049437733E-2</v>
      </c>
      <c r="AQ255" s="346">
        <v>-4.2603440381038638E-2</v>
      </c>
      <c r="AR255" s="346">
        <v>0.23893475355438201</v>
      </c>
      <c r="AS255" s="346">
        <v>1.5319026477749008E-2</v>
      </c>
      <c r="AT255" s="346">
        <v>8.6420136874628156E-2</v>
      </c>
      <c r="AU255" s="346">
        <v>0.42458120095500101</v>
      </c>
      <c r="AV255" s="346">
        <v>0.38197776057396199</v>
      </c>
      <c r="AW255" s="346">
        <v>-2.0202013645523851E-2</v>
      </c>
      <c r="AX255" s="346">
        <v>-2.7363750460166699E-2</v>
      </c>
      <c r="AY255" s="346">
        <v>1.5823695656578065E-2</v>
      </c>
      <c r="AZ255" s="346">
        <v>6.3743419604357235E-3</v>
      </c>
      <c r="BA255" s="346"/>
      <c r="BB255" s="346"/>
      <c r="BC255" s="346">
        <v>2.6881385778650103E-3</v>
      </c>
      <c r="BD255" s="346">
        <v>2.48861761948788E-2</v>
      </c>
      <c r="BE255" s="346">
        <v>0.37950018630867499</v>
      </c>
      <c r="BF255" s="346">
        <v>1.0052540306506855E-2</v>
      </c>
      <c r="BG255" s="346">
        <v>5.3829277355720684E-2</v>
      </c>
      <c r="BH255" s="346">
        <v>4.4665094544997917E-2</v>
      </c>
      <c r="BI255" s="346"/>
      <c r="BJ255" s="346"/>
      <c r="BK255" s="346"/>
      <c r="BL255" s="346">
        <v>1.1621151774595868E-2</v>
      </c>
      <c r="BM255" s="346">
        <v>0.12531618704033101</v>
      </c>
      <c r="BN255" s="346">
        <v>0.490883070766232</v>
      </c>
      <c r="BO255" s="346"/>
      <c r="BP255" s="347"/>
      <c r="BQ255" s="346">
        <v>0.99569944411523803</v>
      </c>
    </row>
    <row r="256" spans="2:69" s="255" customFormat="1" ht="15" customHeight="1">
      <c r="B256" s="1255" t="s">
        <v>30</v>
      </c>
      <c r="C256" s="243" t="s">
        <v>531</v>
      </c>
      <c r="D256" s="344"/>
      <c r="E256" s="283">
        <v>0.289224493772335</v>
      </c>
      <c r="F256" s="341">
        <v>2600584574.9000001</v>
      </c>
      <c r="G256" s="283">
        <v>4.2018937224605299E-2</v>
      </c>
      <c r="H256" s="283">
        <v>-5.5408433800135402E-2</v>
      </c>
      <c r="I256" s="892">
        <v>-4.0514521279913202E-2</v>
      </c>
      <c r="J256" s="892">
        <v>-5.5277074215333954E-2</v>
      </c>
      <c r="K256" s="898">
        <v>-9.5791595495247156E-2</v>
      </c>
      <c r="L256" s="283">
        <v>2.6670926479161745E-3</v>
      </c>
      <c r="M256" s="283">
        <v>2.4892557090741514E-2</v>
      </c>
      <c r="N256" s="283">
        <v>6.3492150031824707E-2</v>
      </c>
      <c r="O256" s="283">
        <v>8.0837162316891292E-3</v>
      </c>
      <c r="P256" s="283">
        <v>-1.5070515716009368E-2</v>
      </c>
      <c r="Q256" s="283">
        <v>-1.98721136163371E-2</v>
      </c>
      <c r="R256" s="283">
        <v>8.76481287956077E-3</v>
      </c>
      <c r="S256" s="283">
        <v>4.0071706514740622E-3</v>
      </c>
      <c r="T256" s="283"/>
      <c r="U256" s="283"/>
      <c r="V256" s="283">
        <v>2.9331681541157196E-3</v>
      </c>
      <c r="W256" s="283">
        <v>1.57051516851506E-2</v>
      </c>
      <c r="X256" s="283">
        <v>3.9167543005027604E-3</v>
      </c>
      <c r="Y256" s="283">
        <v>4.8734904153183902E-3</v>
      </c>
      <c r="Z256" s="283">
        <v>1.9767069487435035E-2</v>
      </c>
      <c r="AA256" s="283">
        <v>2.1815125163611154E-2</v>
      </c>
      <c r="AB256" s="283"/>
      <c r="AC256" s="283"/>
      <c r="AD256" s="283"/>
      <c r="AE256" s="283">
        <v>1.5016923955069483E-2</v>
      </c>
      <c r="AF256" s="283">
        <v>6.3803333604860901E-2</v>
      </c>
      <c r="AG256" s="283">
        <v>0.212001696872789</v>
      </c>
      <c r="AH256" s="283"/>
      <c r="AI256" s="297"/>
      <c r="AJ256" s="283">
        <v>0.27972178477815202</v>
      </c>
      <c r="AK256" s="340"/>
      <c r="AL256" s="331">
        <v>0.29245541030737199</v>
      </c>
      <c r="AM256" s="470">
        <v>2622053412</v>
      </c>
      <c r="AN256" s="346">
        <v>-5.2184917139285199E-2</v>
      </c>
      <c r="AO256" s="346">
        <v>-3.81380105101383E-2</v>
      </c>
      <c r="AP256" s="346">
        <v>-5.2145557334665006E-2</v>
      </c>
      <c r="AQ256" s="346">
        <v>-9.0283567844803306E-2</v>
      </c>
      <c r="AR256" s="346">
        <v>0.17086665662476599</v>
      </c>
      <c r="AS256" s="346">
        <v>2.6129902497958727E-3</v>
      </c>
      <c r="AT256" s="346">
        <v>2.3349821830402899E-2</v>
      </c>
      <c r="AU256" s="346">
        <v>0.23156704711703999</v>
      </c>
      <c r="AV256" s="346">
        <v>0.141244119467617</v>
      </c>
      <c r="AW256" s="346">
        <v>-1.8174455302105576E-2</v>
      </c>
      <c r="AX256" s="346">
        <v>-2.4798186183158599E-2</v>
      </c>
      <c r="AY256" s="346">
        <v>8.8247941995685288E-3</v>
      </c>
      <c r="AZ256" s="346">
        <v>4.2373800482240365E-3</v>
      </c>
      <c r="BA256" s="346"/>
      <c r="BB256" s="346"/>
      <c r="BC256" s="346">
        <v>2.8964974455925685E-3</v>
      </c>
      <c r="BD256" s="346">
        <v>1.59586716933851E-2</v>
      </c>
      <c r="BE256" s="346">
        <v>0.13240460497784301</v>
      </c>
      <c r="BF256" s="346">
        <v>4.7872152193976746E-3</v>
      </c>
      <c r="BG256" s="346">
        <v>1.9582108344938627E-2</v>
      </c>
      <c r="BH256" s="346">
        <v>2.0851301559985162E-2</v>
      </c>
      <c r="BI256" s="346"/>
      <c r="BJ256" s="346"/>
      <c r="BK256" s="346"/>
      <c r="BL256" s="346">
        <v>1.4421769681326385E-2</v>
      </c>
      <c r="BM256" s="346">
        <v>6.1928282489159298E-2</v>
      </c>
      <c r="BN256" s="346">
        <v>0.211340127918035</v>
      </c>
      <c r="BO256" s="346"/>
      <c r="BP256" s="347"/>
      <c r="BQ256" s="346">
        <v>0.40567301538503697</v>
      </c>
    </row>
    <row r="257" spans="2:69" s="255" customFormat="1" ht="15" customHeight="1">
      <c r="B257" s="1255" t="s">
        <v>30</v>
      </c>
      <c r="C257" s="243" t="s">
        <v>532</v>
      </c>
      <c r="D257" s="344"/>
      <c r="E257" s="283">
        <v>0.46272889781474902</v>
      </c>
      <c r="F257" s="341">
        <v>12167266676.547501</v>
      </c>
      <c r="G257" s="283">
        <v>7.9270952929724303E-2</v>
      </c>
      <c r="H257" s="283">
        <v>-7.5640127716683506E-2</v>
      </c>
      <c r="I257" s="892">
        <v>-5.1934975188018602E-2</v>
      </c>
      <c r="J257" s="892">
        <v>-7.0589805421172144E-2</v>
      </c>
      <c r="K257" s="898">
        <v>-0.12252478060919075</v>
      </c>
      <c r="L257" s="283">
        <v>1.6963546989385675E-4</v>
      </c>
      <c r="M257" s="283">
        <v>3.4398522784639162E-3</v>
      </c>
      <c r="N257" s="283">
        <v>1.0642999405084499E-2</v>
      </c>
      <c r="O257" s="283">
        <v>-6.4997128311598998E-2</v>
      </c>
      <c r="P257" s="283">
        <v>-1.7897546991989557E-2</v>
      </c>
      <c r="Q257" s="283">
        <v>-2.6144266185656202E-2</v>
      </c>
      <c r="R257" s="283">
        <v>3.2488894645369818E-3</v>
      </c>
      <c r="S257" s="283">
        <v>2.2101112527736807E-3</v>
      </c>
      <c r="T257" s="283"/>
      <c r="U257" s="283"/>
      <c r="V257" s="283">
        <v>2.2405139823311773E-3</v>
      </c>
      <c r="W257" s="283">
        <v>7.6995146996418403E-3</v>
      </c>
      <c r="X257" s="283">
        <v>-8.3441879797613194E-2</v>
      </c>
      <c r="Y257" s="283">
        <v>6.2414708265068352E-4</v>
      </c>
      <c r="Z257" s="283">
        <v>2.5249182759522846E-3</v>
      </c>
      <c r="AA257" s="283">
        <v>4.0955872608637528E-3</v>
      </c>
      <c r="AB257" s="283"/>
      <c r="AC257" s="283"/>
      <c r="AD257" s="283"/>
      <c r="AE257" s="283">
        <v>9.4154669775436267E-3</v>
      </c>
      <c r="AF257" s="283">
        <v>1.7148867000851001E-2</v>
      </c>
      <c r="AG257" s="283">
        <v>6.1832743292306799E-2</v>
      </c>
      <c r="AH257" s="283"/>
      <c r="AI257" s="297"/>
      <c r="AJ257" s="283">
        <v>-4.4602695044554403E-3</v>
      </c>
      <c r="AK257" s="340"/>
      <c r="AL257" s="331">
        <v>0.45146090197751898</v>
      </c>
      <c r="AM257" s="470">
        <v>11807997473.5</v>
      </c>
      <c r="AN257" s="346">
        <v>-7.8099446025470004E-2</v>
      </c>
      <c r="AO257" s="346">
        <v>-5.3672891063013199E-2</v>
      </c>
      <c r="AP257" s="346">
        <v>-7.3154005455504295E-2</v>
      </c>
      <c r="AQ257" s="346">
        <v>-0.1268268965185175</v>
      </c>
      <c r="AR257" s="346">
        <v>8.8112607267657697E-2</v>
      </c>
      <c r="AS257" s="346">
        <v>1.7896345292608095E-4</v>
      </c>
      <c r="AT257" s="346">
        <v>3.2426836206504205E-3</v>
      </c>
      <c r="AU257" s="346">
        <v>9.8892244736725601E-2</v>
      </c>
      <c r="AV257" s="346">
        <v>-3.2880092351757498E-2</v>
      </c>
      <c r="AW257" s="346">
        <v>-1.8495647871431042E-2</v>
      </c>
      <c r="AX257" s="346">
        <v>-2.7007587462493599E-2</v>
      </c>
      <c r="AY257" s="346">
        <v>3.2469968927354344E-3</v>
      </c>
      <c r="AZ257" s="346">
        <v>2.1683212871564618E-3</v>
      </c>
      <c r="BA257" s="346"/>
      <c r="BB257" s="346"/>
      <c r="BC257" s="346">
        <v>2.3077657700098396E-3</v>
      </c>
      <c r="BD257" s="346">
        <v>7.7230839499017401E-3</v>
      </c>
      <c r="BE257" s="346">
        <v>-5.2164595864349697E-2</v>
      </c>
      <c r="BF257" s="346">
        <v>6.7693849172468655E-4</v>
      </c>
      <c r="BG257" s="346">
        <v>2.684609653003581E-3</v>
      </c>
      <c r="BH257" s="346">
        <v>4.2672060282093523E-3</v>
      </c>
      <c r="BI257" s="346"/>
      <c r="BJ257" s="346"/>
      <c r="BK257" s="346"/>
      <c r="BL257" s="346">
        <v>9.8160635501596E-3</v>
      </c>
      <c r="BM257" s="346">
        <v>1.7936940050616499E-2</v>
      </c>
      <c r="BN257" s="346">
        <v>6.2481213807485302E-2</v>
      </c>
      <c r="BO257" s="346"/>
      <c r="BP257" s="347"/>
      <c r="BQ257" s="346">
        <v>2.8253557993751999E-2</v>
      </c>
    </row>
    <row r="258" spans="2:69" s="255" customFormat="1" ht="15" customHeight="1">
      <c r="B258" s="1255" t="s">
        <v>30</v>
      </c>
      <c r="C258" s="243" t="s">
        <v>533</v>
      </c>
      <c r="D258" s="344"/>
      <c r="E258" s="283">
        <v>4.3376988973530102E-2</v>
      </c>
      <c r="F258" s="341">
        <v>6639514087.585</v>
      </c>
      <c r="G258" s="283">
        <v>0.121585565652987</v>
      </c>
      <c r="H258" s="283">
        <v>-7.5313990571542505E-2</v>
      </c>
      <c r="I258" s="892">
        <v>-3.7021041475703197E-2</v>
      </c>
      <c r="J258" s="892">
        <v>-4.4922223047573519E-2</v>
      </c>
      <c r="K258" s="898">
        <v>-8.1943264523276715E-2</v>
      </c>
      <c r="L258" s="283">
        <v>0</v>
      </c>
      <c r="M258" s="283">
        <v>1.9801449061737059E-4</v>
      </c>
      <c r="N258" s="283">
        <v>5.1107023123046595E-4</v>
      </c>
      <c r="O258" s="283">
        <v>-7.4802920340311996E-2</v>
      </c>
      <c r="P258" s="283">
        <v>-1.93487319504827E-2</v>
      </c>
      <c r="Q258" s="283">
        <v>-2.9838180712496401E-2</v>
      </c>
      <c r="R258" s="283">
        <v>4.0587293336156067E-4</v>
      </c>
      <c r="S258" s="283">
        <v>5.4042156400151684E-4</v>
      </c>
      <c r="T258" s="283"/>
      <c r="U258" s="283"/>
      <c r="V258" s="283">
        <v>2.724950892698376E-4</v>
      </c>
      <c r="W258" s="283">
        <v>1.21878958663292E-3</v>
      </c>
      <c r="X258" s="283">
        <v>-0.103422311466175</v>
      </c>
      <c r="Y258" s="283">
        <v>0</v>
      </c>
      <c r="Z258" s="283">
        <v>5.2613790014121693E-5</v>
      </c>
      <c r="AA258" s="283">
        <v>1.4056040663353023E-4</v>
      </c>
      <c r="AB258" s="283"/>
      <c r="AC258" s="283"/>
      <c r="AD258" s="283"/>
      <c r="AE258" s="283">
        <v>7.8620307618003414E-4</v>
      </c>
      <c r="AF258" s="283">
        <v>9.9650316464748308E-4</v>
      </c>
      <c r="AG258" s="283">
        <v>1.005142902924E-2</v>
      </c>
      <c r="AH258" s="283"/>
      <c r="AI258" s="297"/>
      <c r="AJ258" s="283">
        <v>-9.2374379272288004E-2</v>
      </c>
      <c r="AK258" s="340"/>
      <c r="AL258" s="346">
        <v>4.0379733540084901E-2</v>
      </c>
      <c r="AM258" s="470">
        <v>6060016203</v>
      </c>
      <c r="AN258" s="346">
        <v>-8.39645551502992E-2</v>
      </c>
      <c r="AO258" s="346">
        <v>-4.15564200241463E-2</v>
      </c>
      <c r="AP258" s="346">
        <v>-5.0123417046249771E-2</v>
      </c>
      <c r="AQ258" s="346">
        <v>-9.1679837070396064E-2</v>
      </c>
      <c r="AR258" s="346">
        <v>2.8500472311360901E-2</v>
      </c>
      <c r="AS258" s="346">
        <v>0</v>
      </c>
      <c r="AT258" s="346">
        <v>2.1694991497698478E-4</v>
      </c>
      <c r="AU258" s="346">
        <v>2.90604143785653E-2</v>
      </c>
      <c r="AV258" s="346">
        <v>-9.6460560795880099E-2</v>
      </c>
      <c r="AW258" s="346">
        <v>-1.8834700943112116E-2</v>
      </c>
      <c r="AX258" s="346">
        <v>-2.9055812530465901E-2</v>
      </c>
      <c r="AY258" s="346">
        <v>4.167651058205673E-4</v>
      </c>
      <c r="AZ258" s="346">
        <v>5.4425415528815894E-4</v>
      </c>
      <c r="BA258" s="346"/>
      <c r="BB258" s="346"/>
      <c r="BC258" s="346">
        <v>3.4346522557937429E-4</v>
      </c>
      <c r="BD258" s="346">
        <v>1.3044844866881E-3</v>
      </c>
      <c r="BE258" s="346">
        <v>-0.124211888839658</v>
      </c>
      <c r="BF258" s="346">
        <v>0</v>
      </c>
      <c r="BG258" s="346">
        <v>5.7645060392258497E-5</v>
      </c>
      <c r="BH258" s="346">
        <v>1.6587335187361049E-4</v>
      </c>
      <c r="BI258" s="346"/>
      <c r="BJ258" s="346"/>
      <c r="BK258" s="346"/>
      <c r="BL258" s="346">
        <v>8.3128992254280292E-4</v>
      </c>
      <c r="BM258" s="346">
        <v>1.0670774109149701E-3</v>
      </c>
      <c r="BN258" s="346">
        <v>1.04128387394016E-2</v>
      </c>
      <c r="BO258" s="346"/>
      <c r="BP258" s="347"/>
      <c r="BQ258" s="346">
        <v>-0.112731972689341</v>
      </c>
    </row>
    <row r="259" spans="2:69" s="255" customFormat="1" ht="15" customHeight="1">
      <c r="B259" s="1256" t="s">
        <v>30</v>
      </c>
      <c r="C259" s="338" t="s">
        <v>527</v>
      </c>
      <c r="D259" s="339"/>
      <c r="E259" s="343">
        <v>1</v>
      </c>
      <c r="F259" s="342">
        <v>21974793698.772499</v>
      </c>
      <c r="G259" s="343">
        <v>8.6124215496308304E-2</v>
      </c>
      <c r="H259" s="343">
        <v>-7.1844055251230304E-2</v>
      </c>
      <c r="I259" s="708">
        <v>-4.5213995013887197E-2</v>
      </c>
      <c r="J259" s="708">
        <v>-5.984954908579939E-2</v>
      </c>
      <c r="K259" s="708">
        <v>-0.10506354409968659</v>
      </c>
      <c r="L259" s="343">
        <v>1.5504582417036838E-3</v>
      </c>
      <c r="M259" s="343">
        <v>8.3715407080375039E-3</v>
      </c>
      <c r="N259" s="343">
        <v>2.1677062207260199E-2</v>
      </c>
      <c r="O259" s="343">
        <v>-5.0166993043970098E-2</v>
      </c>
      <c r="P259" s="343">
        <v>-1.7942190732354781E-2</v>
      </c>
      <c r="Q259" s="343">
        <v>-2.6350800419686699E-2</v>
      </c>
      <c r="R259" s="343">
        <v>3.406117874234288E-3</v>
      </c>
      <c r="S259" s="343">
        <v>2.0044068219880955E-3</v>
      </c>
      <c r="T259" s="343"/>
      <c r="U259" s="343"/>
      <c r="V259" s="343">
        <v>1.7481114592737136E-3</v>
      </c>
      <c r="W259" s="343">
        <v>7.1586361554960998E-3</v>
      </c>
      <c r="X259" s="343">
        <v>-6.9359157308160696E-2</v>
      </c>
      <c r="Y259" s="343">
        <v>1.3226003574096576E-3</v>
      </c>
      <c r="Z259" s="343">
        <v>6.307834963098783E-3</v>
      </c>
      <c r="AA259" s="343">
        <v>6.6092869307852898E-3</v>
      </c>
      <c r="AB259" s="343"/>
      <c r="AC259" s="343"/>
      <c r="AD259" s="343"/>
      <c r="AE259" s="343">
        <v>7.542705077101983E-3</v>
      </c>
      <c r="AF259" s="343">
        <v>2.2477082550612999E-2</v>
      </c>
      <c r="AG259" s="343">
        <v>8.3454177549909803E-2</v>
      </c>
      <c r="AH259" s="285"/>
      <c r="AI259" s="285"/>
      <c r="AJ259" s="343">
        <v>3.6572102792362199E-2</v>
      </c>
      <c r="AK259" s="340"/>
      <c r="AL259" s="345">
        <v>1</v>
      </c>
      <c r="AM259" s="469">
        <v>21075800043.5</v>
      </c>
      <c r="AN259" s="345">
        <v>-7.49085818507709E-2</v>
      </c>
      <c r="AO259" s="345">
        <v>-4.7142609565321202E-2</v>
      </c>
      <c r="AP259" s="345">
        <v>-6.2402446949130927E-2</v>
      </c>
      <c r="AQ259" s="345">
        <v>-0.10954505651445212</v>
      </c>
      <c r="AR259" s="345">
        <v>8.9797865992929896E-2</v>
      </c>
      <c r="AS259" s="345">
        <v>1.6165934355838539E-3</v>
      </c>
      <c r="AT259" s="345">
        <v>8.728630923633008E-3</v>
      </c>
      <c r="AU259" s="345">
        <v>0.11239956884723799</v>
      </c>
      <c r="AV259" s="345">
        <v>-9.6516225688539903E-3</v>
      </c>
      <c r="AW259" s="345">
        <v>-1.8707519478916437E-2</v>
      </c>
      <c r="AX259" s="345">
        <v>-2.7474800568661101E-2</v>
      </c>
      <c r="AY259" s="345">
        <v>3.5514067055824128E-3</v>
      </c>
      <c r="AZ259" s="345">
        <v>2.0899053089652457E-3</v>
      </c>
      <c r="BA259" s="345"/>
      <c r="BB259" s="345"/>
      <c r="BC259" s="345">
        <v>1.8226776018330753E-3</v>
      </c>
      <c r="BD259" s="345">
        <v>7.4639896163807302E-3</v>
      </c>
      <c r="BE259" s="345">
        <v>-2.9662433521134599E-2</v>
      </c>
      <c r="BF259" s="345">
        <v>1.3790162148062135E-3</v>
      </c>
      <c r="BG259" s="345">
        <v>6.5768972809527974E-3</v>
      </c>
      <c r="BH259" s="345">
        <v>6.8912077596215791E-3</v>
      </c>
      <c r="BI259" s="345"/>
      <c r="BJ259" s="345"/>
      <c r="BK259" s="345"/>
      <c r="BL259" s="345">
        <v>7.8644410963235947E-3</v>
      </c>
      <c r="BM259" s="345">
        <v>2.3435848270553901E-2</v>
      </c>
      <c r="BN259" s="345">
        <v>8.7013936893256399E-2</v>
      </c>
      <c r="BO259" s="348"/>
      <c r="BP259" s="348"/>
      <c r="BQ259" s="345">
        <v>8.0787351642675601E-2</v>
      </c>
    </row>
    <row r="260" spans="2:69" s="255" customFormat="1" ht="15" customHeight="1">
      <c r="B260" s="1251" t="s">
        <v>31</v>
      </c>
      <c r="C260" s="243" t="s">
        <v>528</v>
      </c>
      <c r="D260" s="344"/>
      <c r="E260" s="283">
        <v>1.9271281308882102E-2</v>
      </c>
      <c r="F260" s="341">
        <v>146081675283.198</v>
      </c>
      <c r="G260" s="283">
        <v>7.5166989186408904E-3</v>
      </c>
      <c r="H260" s="283">
        <v>-4.3245128085928402E-3</v>
      </c>
      <c r="I260" s="892"/>
      <c r="J260" s="892"/>
      <c r="K260" s="892"/>
      <c r="L260" s="283"/>
      <c r="M260" s="283"/>
      <c r="N260" s="283">
        <v>0.55369326031962596</v>
      </c>
      <c r="O260" s="283">
        <v>0.54936874642109901</v>
      </c>
      <c r="P260" s="283"/>
      <c r="Q260" s="283">
        <v>-2.4429010664349299E-2</v>
      </c>
      <c r="R260" s="283"/>
      <c r="S260" s="283"/>
      <c r="T260" s="283"/>
      <c r="U260" s="283"/>
      <c r="V260" s="283"/>
      <c r="W260" s="283">
        <v>3.04454664494287E-2</v>
      </c>
      <c r="X260" s="283">
        <v>0.55538520956717696</v>
      </c>
      <c r="Y260" s="283"/>
      <c r="Z260" s="283"/>
      <c r="AA260" s="283"/>
      <c r="AB260" s="283"/>
      <c r="AC260" s="283"/>
      <c r="AD260" s="283"/>
      <c r="AE260" s="283"/>
      <c r="AF260" s="283">
        <v>0.76138266842842695</v>
      </c>
      <c r="AG260" s="283">
        <v>0.82062157484896903</v>
      </c>
      <c r="AH260" s="283"/>
      <c r="AI260" s="297">
        <v>-7.0118919270152499E-2</v>
      </c>
      <c r="AJ260" s="283">
        <v>2.0672705072084101</v>
      </c>
      <c r="AK260" s="340"/>
      <c r="AL260" s="331"/>
      <c r="AM260" s="470"/>
      <c r="AN260" s="346"/>
      <c r="AO260" s="346"/>
      <c r="AP260" s="346"/>
      <c r="AQ260" s="346"/>
      <c r="AR260" s="346"/>
      <c r="AS260" s="346"/>
      <c r="AT260" s="346"/>
      <c r="AU260" s="346"/>
      <c r="AV260" s="346"/>
      <c r="AW260" s="346"/>
      <c r="AX260" s="346"/>
      <c r="AY260" s="346"/>
      <c r="AZ260" s="346"/>
      <c r="BA260" s="346"/>
      <c r="BB260" s="346"/>
      <c r="BC260" s="346"/>
      <c r="BD260" s="346"/>
      <c r="BE260" s="346"/>
      <c r="BF260" s="346"/>
      <c r="BG260" s="346"/>
      <c r="BH260" s="346"/>
      <c r="BI260" s="346"/>
      <c r="BJ260" s="346"/>
      <c r="BK260" s="346"/>
      <c r="BL260" s="346"/>
      <c r="BM260" s="346"/>
      <c r="BN260" s="346"/>
      <c r="BO260" s="346"/>
      <c r="BP260" s="347"/>
      <c r="BQ260" s="346"/>
    </row>
    <row r="261" spans="2:69" s="255" customFormat="1" ht="15" customHeight="1">
      <c r="B261" s="1257" t="s">
        <v>31</v>
      </c>
      <c r="C261" s="243" t="s">
        <v>529</v>
      </c>
      <c r="D261" s="344"/>
      <c r="E261" s="283">
        <v>5.4084622618023701E-2</v>
      </c>
      <c r="F261" s="341">
        <v>923859206843.422</v>
      </c>
      <c r="G261" s="283">
        <v>0</v>
      </c>
      <c r="H261" s="283">
        <v>-1.38236520462719E-3</v>
      </c>
      <c r="I261" s="892"/>
      <c r="J261" s="892"/>
      <c r="K261" s="892"/>
      <c r="L261" s="283"/>
      <c r="M261" s="283"/>
      <c r="N261" s="283">
        <v>0.196957139798704</v>
      </c>
      <c r="O261" s="283">
        <v>0.195574774679969</v>
      </c>
      <c r="P261" s="283"/>
      <c r="Q261" s="283">
        <v>-2.0385515592529699E-2</v>
      </c>
      <c r="R261" s="283"/>
      <c r="S261" s="283"/>
      <c r="T261" s="283"/>
      <c r="U261" s="283"/>
      <c r="V261" s="283"/>
      <c r="W261" s="283">
        <v>1.3655727589967E-2</v>
      </c>
      <c r="X261" s="283">
        <v>0.18884498977723799</v>
      </c>
      <c r="Y261" s="283"/>
      <c r="Z261" s="283"/>
      <c r="AA261" s="283"/>
      <c r="AB261" s="283"/>
      <c r="AC261" s="283"/>
      <c r="AD261" s="283"/>
      <c r="AE261" s="283"/>
      <c r="AF261" s="283">
        <v>0.37126230812466798</v>
      </c>
      <c r="AG261" s="283">
        <v>0.361795666987132</v>
      </c>
      <c r="AH261" s="283"/>
      <c r="AI261" s="297">
        <v>-3.6081601847907201E-2</v>
      </c>
      <c r="AJ261" s="283">
        <v>0.88582136844259196</v>
      </c>
      <c r="AK261" s="340"/>
      <c r="AL261" s="331"/>
      <c r="AM261" s="470"/>
      <c r="AN261" s="346"/>
      <c r="AO261" s="346"/>
      <c r="AP261" s="346"/>
      <c r="AQ261" s="346"/>
      <c r="AR261" s="346"/>
      <c r="AS261" s="346"/>
      <c r="AT261" s="346"/>
      <c r="AU261" s="346"/>
      <c r="AV261" s="346"/>
      <c r="AW261" s="346"/>
      <c r="AX261" s="346"/>
      <c r="AY261" s="346"/>
      <c r="AZ261" s="346"/>
      <c r="BA261" s="346"/>
      <c r="BB261" s="346"/>
      <c r="BC261" s="346"/>
      <c r="BD261" s="346"/>
      <c r="BE261" s="346"/>
      <c r="BF261" s="346"/>
      <c r="BG261" s="346"/>
      <c r="BH261" s="346"/>
      <c r="BI261" s="346"/>
      <c r="BJ261" s="346"/>
      <c r="BK261" s="346"/>
      <c r="BL261" s="346"/>
      <c r="BM261" s="346"/>
      <c r="BN261" s="346"/>
      <c r="BO261" s="346"/>
      <c r="BP261" s="347"/>
      <c r="BQ261" s="346"/>
    </row>
    <row r="262" spans="2:69" s="255" customFormat="1" ht="15" customHeight="1">
      <c r="B262" s="1257" t="s">
        <v>31</v>
      </c>
      <c r="C262" s="243" t="s">
        <v>530</v>
      </c>
      <c r="D262" s="344"/>
      <c r="E262" s="283">
        <v>8.9724451161742505E-2</v>
      </c>
      <c r="F262" s="341">
        <v>2602638482300.4702</v>
      </c>
      <c r="G262" s="283">
        <v>5.9912583797641699E-3</v>
      </c>
      <c r="H262" s="283">
        <v>-1.1615775955059701E-3</v>
      </c>
      <c r="I262" s="892"/>
      <c r="J262" s="892"/>
      <c r="K262" s="892"/>
      <c r="L262" s="283"/>
      <c r="M262" s="283"/>
      <c r="N262" s="283">
        <v>0.11259323213917399</v>
      </c>
      <c r="O262" s="283">
        <v>0.11143165436541699</v>
      </c>
      <c r="P262" s="283"/>
      <c r="Q262" s="283">
        <v>-2.04281940457747E-2</v>
      </c>
      <c r="R262" s="283"/>
      <c r="S262" s="283"/>
      <c r="T262" s="283"/>
      <c r="U262" s="283"/>
      <c r="V262" s="283"/>
      <c r="W262" s="283">
        <v>8.2356024844333197E-3</v>
      </c>
      <c r="X262" s="283">
        <v>9.9239060932689901E-2</v>
      </c>
      <c r="Y262" s="283"/>
      <c r="Z262" s="283"/>
      <c r="AA262" s="283"/>
      <c r="AB262" s="283"/>
      <c r="AC262" s="283"/>
      <c r="AD262" s="283"/>
      <c r="AE262" s="283"/>
      <c r="AF262" s="283">
        <v>0.208927198173433</v>
      </c>
      <c r="AG262" s="283">
        <v>0.204889831583218</v>
      </c>
      <c r="AH262" s="283"/>
      <c r="AI262" s="297">
        <v>-2.1858634973495401E-2</v>
      </c>
      <c r="AJ262" s="283">
        <v>0.49119746200009901</v>
      </c>
      <c r="AK262" s="340"/>
      <c r="AL262" s="331"/>
      <c r="AM262" s="470"/>
      <c r="AN262" s="346"/>
      <c r="AO262" s="346"/>
      <c r="AP262" s="346"/>
      <c r="AQ262" s="346"/>
      <c r="AR262" s="346"/>
      <c r="AS262" s="346"/>
      <c r="AT262" s="346"/>
      <c r="AU262" s="346"/>
      <c r="AV262" s="346"/>
      <c r="AW262" s="346"/>
      <c r="AX262" s="346"/>
      <c r="AY262" s="346"/>
      <c r="AZ262" s="346"/>
      <c r="BA262" s="346"/>
      <c r="BB262" s="346"/>
      <c r="BC262" s="346"/>
      <c r="BD262" s="346"/>
      <c r="BE262" s="346"/>
      <c r="BF262" s="346"/>
      <c r="BG262" s="346"/>
      <c r="BH262" s="346"/>
      <c r="BI262" s="346"/>
      <c r="BJ262" s="346"/>
      <c r="BK262" s="346"/>
      <c r="BL262" s="346"/>
      <c r="BM262" s="346"/>
      <c r="BN262" s="346"/>
      <c r="BO262" s="346"/>
      <c r="BP262" s="347"/>
      <c r="BQ262" s="346"/>
    </row>
    <row r="263" spans="2:69" s="255" customFormat="1" ht="15" customHeight="1">
      <c r="B263" s="1257" t="s">
        <v>31</v>
      </c>
      <c r="C263" s="243" t="s">
        <v>531</v>
      </c>
      <c r="D263" s="344"/>
      <c r="E263" s="283">
        <v>0.33822957703439199</v>
      </c>
      <c r="F263" s="341">
        <v>20836472973864.898</v>
      </c>
      <c r="G263" s="283">
        <v>7.9400655976271505E-3</v>
      </c>
      <c r="H263" s="283">
        <v>-1.9304748307825499E-3</v>
      </c>
      <c r="I263" s="892"/>
      <c r="J263" s="892"/>
      <c r="K263" s="892"/>
      <c r="L263" s="283"/>
      <c r="M263" s="283"/>
      <c r="N263" s="283">
        <v>2.6378650950723E-2</v>
      </c>
      <c r="O263" s="283">
        <v>2.4448175981885999E-2</v>
      </c>
      <c r="P263" s="283"/>
      <c r="Q263" s="283">
        <v>-2.4724029247009501E-2</v>
      </c>
      <c r="R263" s="283"/>
      <c r="S263" s="283"/>
      <c r="T263" s="283"/>
      <c r="U263" s="283"/>
      <c r="V263" s="283"/>
      <c r="W263" s="283">
        <v>3.6437573032499899E-3</v>
      </c>
      <c r="X263" s="283">
        <v>3.36790352132343E-3</v>
      </c>
      <c r="Y263" s="283"/>
      <c r="Z263" s="283"/>
      <c r="AA263" s="283"/>
      <c r="AB263" s="283"/>
      <c r="AC263" s="283"/>
      <c r="AD263" s="283"/>
      <c r="AE263" s="283"/>
      <c r="AF263" s="283">
        <v>9.6836717685127305E-2</v>
      </c>
      <c r="AG263" s="283">
        <v>8.29486582487719E-2</v>
      </c>
      <c r="AH263" s="283"/>
      <c r="AI263" s="297">
        <v>-1.03497183100787E-2</v>
      </c>
      <c r="AJ263" s="283">
        <v>0.17280356196643201</v>
      </c>
      <c r="AK263" s="340"/>
      <c r="AL263" s="331"/>
      <c r="AM263" s="470"/>
      <c r="AN263" s="346"/>
      <c r="AO263" s="346"/>
      <c r="AP263" s="346"/>
      <c r="AQ263" s="346"/>
      <c r="AR263" s="346"/>
      <c r="AS263" s="346"/>
      <c r="AT263" s="346"/>
      <c r="AU263" s="346"/>
      <c r="AV263" s="346"/>
      <c r="AW263" s="346"/>
      <c r="AX263" s="346"/>
      <c r="AY263" s="346"/>
      <c r="AZ263" s="346"/>
      <c r="BA263" s="346"/>
      <c r="BB263" s="346"/>
      <c r="BC263" s="346"/>
      <c r="BD263" s="346"/>
      <c r="BE263" s="346"/>
      <c r="BF263" s="346"/>
      <c r="BG263" s="346"/>
      <c r="BH263" s="346"/>
      <c r="BI263" s="346"/>
      <c r="BJ263" s="346"/>
      <c r="BK263" s="346"/>
      <c r="BL263" s="346"/>
      <c r="BM263" s="346"/>
      <c r="BN263" s="346"/>
      <c r="BO263" s="346"/>
      <c r="BP263" s="347"/>
      <c r="BQ263" s="346"/>
    </row>
    <row r="264" spans="2:69" s="255" customFormat="1" ht="15" customHeight="1">
      <c r="B264" s="1257" t="s">
        <v>31</v>
      </c>
      <c r="C264" s="243" t="s">
        <v>532</v>
      </c>
      <c r="D264" s="344"/>
      <c r="E264" s="283">
        <v>0.45534697715686001</v>
      </c>
      <c r="F264" s="341">
        <v>79446409737334.906</v>
      </c>
      <c r="G264" s="283">
        <v>3.71967849055585E-2</v>
      </c>
      <c r="H264" s="283">
        <v>-2.9404695331588602E-3</v>
      </c>
      <c r="I264" s="892"/>
      <c r="J264" s="892"/>
      <c r="K264" s="892"/>
      <c r="L264" s="283"/>
      <c r="M264" s="283"/>
      <c r="N264" s="283">
        <v>3.3248374138501601E-3</v>
      </c>
      <c r="O264" s="283">
        <v>3.8436786844342502E-4</v>
      </c>
      <c r="P264" s="283"/>
      <c r="Q264" s="283">
        <v>-3.1740512792514802E-2</v>
      </c>
      <c r="R264" s="283"/>
      <c r="S264" s="283"/>
      <c r="T264" s="283"/>
      <c r="U264" s="283"/>
      <c r="V264" s="283"/>
      <c r="W264" s="283">
        <v>5.3098474863561495E-4</v>
      </c>
      <c r="X264" s="283">
        <v>-3.0825160573329499E-2</v>
      </c>
      <c r="Y264" s="283"/>
      <c r="Z264" s="283"/>
      <c r="AA264" s="283"/>
      <c r="AB264" s="283"/>
      <c r="AC264" s="283"/>
      <c r="AD264" s="283"/>
      <c r="AE264" s="283"/>
      <c r="AF264" s="283">
        <v>2.61666546265042E-2</v>
      </c>
      <c r="AG264" s="283">
        <v>1.86555307299122E-2</v>
      </c>
      <c r="AH264" s="283"/>
      <c r="AI264" s="297">
        <v>-3.4174097755253702E-3</v>
      </c>
      <c r="AJ264" s="283">
        <v>1.0579618194604699E-2</v>
      </c>
      <c r="AK264" s="340"/>
      <c r="AL264" s="331"/>
      <c r="AM264" s="470"/>
      <c r="AN264" s="346"/>
      <c r="AO264" s="346"/>
      <c r="AP264" s="346"/>
      <c r="AQ264" s="346"/>
      <c r="AR264" s="346"/>
      <c r="AS264" s="346"/>
      <c r="AT264" s="346"/>
      <c r="AU264" s="346"/>
      <c r="AV264" s="346"/>
      <c r="AW264" s="346"/>
      <c r="AX264" s="346"/>
      <c r="AY264" s="346"/>
      <c r="AZ264" s="346"/>
      <c r="BA264" s="346"/>
      <c r="BB264" s="346"/>
      <c r="BC264" s="346"/>
      <c r="BD264" s="346"/>
      <c r="BE264" s="346"/>
      <c r="BF264" s="346"/>
      <c r="BG264" s="346"/>
      <c r="BH264" s="346"/>
      <c r="BI264" s="346"/>
      <c r="BJ264" s="346"/>
      <c r="BK264" s="346"/>
      <c r="BL264" s="346"/>
      <c r="BM264" s="346"/>
      <c r="BN264" s="346"/>
      <c r="BO264" s="346"/>
      <c r="BP264" s="347"/>
      <c r="BQ264" s="346"/>
    </row>
    <row r="265" spans="2:69" s="255" customFormat="1" ht="15" customHeight="1">
      <c r="B265" s="1257" t="s">
        <v>31</v>
      </c>
      <c r="C265" s="243" t="s">
        <v>533</v>
      </c>
      <c r="D265" s="344"/>
      <c r="E265" s="283">
        <v>4.3343090720099897E-2</v>
      </c>
      <c r="F265" s="341">
        <v>40412828651462.203</v>
      </c>
      <c r="G265" s="283">
        <v>2.4282694721036301E-2</v>
      </c>
      <c r="H265" s="283">
        <v>-6.1642094849716101E-3</v>
      </c>
      <c r="I265" s="892"/>
      <c r="J265" s="892"/>
      <c r="K265" s="892"/>
      <c r="L265" s="283"/>
      <c r="M265" s="283"/>
      <c r="N265" s="283">
        <v>1.13325672048219E-4</v>
      </c>
      <c r="O265" s="283">
        <v>-6.0508838140579399E-3</v>
      </c>
      <c r="P265" s="283"/>
      <c r="Q265" s="283">
        <v>-3.2064150155777398E-2</v>
      </c>
      <c r="R265" s="283"/>
      <c r="S265" s="283"/>
      <c r="T265" s="283"/>
      <c r="U265" s="283"/>
      <c r="V265" s="283"/>
      <c r="W265" s="283">
        <v>0</v>
      </c>
      <c r="X265" s="283">
        <v>-3.8115027793741797E-2</v>
      </c>
      <c r="Y265" s="283"/>
      <c r="Z265" s="283"/>
      <c r="AA265" s="283"/>
      <c r="AB265" s="283"/>
      <c r="AC265" s="283"/>
      <c r="AD265" s="283"/>
      <c r="AE265" s="283"/>
      <c r="AF265" s="283">
        <v>4.5279774200784302E-3</v>
      </c>
      <c r="AG265" s="283">
        <v>1.90747102720489E-3</v>
      </c>
      <c r="AH265" s="283"/>
      <c r="AI265" s="297">
        <v>-3.7153821111607398E-4</v>
      </c>
      <c r="AJ265" s="283">
        <v>-3.2051116740508999E-2</v>
      </c>
      <c r="AK265" s="340"/>
      <c r="AL265" s="346"/>
      <c r="AM265" s="470"/>
      <c r="AN265" s="346"/>
      <c r="AO265" s="346"/>
      <c r="AP265" s="346"/>
      <c r="AQ265" s="346"/>
      <c r="AR265" s="346"/>
      <c r="AS265" s="346"/>
      <c r="AT265" s="346"/>
      <c r="AU265" s="346"/>
      <c r="AV265" s="346"/>
      <c r="AW265" s="346"/>
      <c r="AX265" s="346"/>
      <c r="AY265" s="346"/>
      <c r="AZ265" s="346"/>
      <c r="BA265" s="346"/>
      <c r="BB265" s="346"/>
      <c r="BC265" s="346"/>
      <c r="BD265" s="346"/>
      <c r="BE265" s="346"/>
      <c r="BF265" s="346"/>
      <c r="BG265" s="346"/>
      <c r="BH265" s="346"/>
      <c r="BI265" s="346"/>
      <c r="BJ265" s="346"/>
      <c r="BK265" s="346"/>
      <c r="BL265" s="346"/>
      <c r="BM265" s="346"/>
      <c r="BN265" s="346"/>
      <c r="BO265" s="346"/>
      <c r="BP265" s="347"/>
      <c r="BQ265" s="346"/>
    </row>
    <row r="266" spans="2:69" s="255" customFormat="1" ht="15" customHeight="1">
      <c r="B266" s="1253" t="s">
        <v>31</v>
      </c>
      <c r="C266" s="338" t="s">
        <v>527</v>
      </c>
      <c r="D266" s="339"/>
      <c r="E266" s="343">
        <v>1</v>
      </c>
      <c r="F266" s="342">
        <v>144368290727089</v>
      </c>
      <c r="G266" s="343">
        <v>2.8528546459583401E-2</v>
      </c>
      <c r="H266" s="343">
        <v>-3.65647596481698E-3</v>
      </c>
      <c r="I266" s="708"/>
      <c r="J266" s="708"/>
      <c r="K266" s="708"/>
      <c r="L266" s="343"/>
      <c r="M266" s="343"/>
      <c r="N266" s="343">
        <v>9.5190490376155703E-3</v>
      </c>
      <c r="O266" s="343">
        <v>5.8625730420491804E-3</v>
      </c>
      <c r="P266" s="343"/>
      <c r="Q266" s="343">
        <v>-3.05344304951852E-2</v>
      </c>
      <c r="R266" s="343"/>
      <c r="S266" s="343"/>
      <c r="T266" s="343"/>
      <c r="U266" s="343"/>
      <c r="V266" s="343"/>
      <c r="W266" s="343">
        <v>1.0847650272986899E-3</v>
      </c>
      <c r="X266" s="343">
        <v>-2.3587090996975198E-2</v>
      </c>
      <c r="Y266" s="343"/>
      <c r="Z266" s="343"/>
      <c r="AA266" s="343"/>
      <c r="AB266" s="343"/>
      <c r="AC266" s="343"/>
      <c r="AD266" s="343"/>
      <c r="AE266" s="343"/>
      <c r="AF266" s="343">
        <v>3.65561640169609E-2</v>
      </c>
      <c r="AG266" s="343">
        <v>2.9611342525322201E-2</v>
      </c>
      <c r="AH266" s="285"/>
      <c r="AI266" s="285">
        <v>-4.1742892706113904E-3</v>
      </c>
      <c r="AJ266" s="343">
        <v>3.8406128496971399E-2</v>
      </c>
      <c r="AK266" s="340"/>
      <c r="AL266" s="345"/>
      <c r="AM266" s="469"/>
      <c r="AN266" s="345"/>
      <c r="AO266" s="345"/>
      <c r="AP266" s="345"/>
      <c r="AQ266" s="345"/>
      <c r="AR266" s="345"/>
      <c r="AS266" s="345"/>
      <c r="AT266" s="345"/>
      <c r="AU266" s="345"/>
      <c r="AV266" s="345"/>
      <c r="AW266" s="345"/>
      <c r="AX266" s="345"/>
      <c r="AY266" s="345"/>
      <c r="AZ266" s="345"/>
      <c r="BA266" s="345"/>
      <c r="BB266" s="345"/>
      <c r="BC266" s="345"/>
      <c r="BD266" s="345"/>
      <c r="BE266" s="345"/>
      <c r="BF266" s="345"/>
      <c r="BG266" s="345"/>
      <c r="BH266" s="345"/>
      <c r="BI266" s="345"/>
      <c r="BJ266" s="345"/>
      <c r="BK266" s="345"/>
      <c r="BL266" s="345"/>
      <c r="BM266" s="345"/>
      <c r="BN266" s="345"/>
      <c r="BO266" s="348"/>
      <c r="BP266" s="348"/>
      <c r="BQ266" s="345"/>
    </row>
    <row r="267" spans="2:69" s="255" customFormat="1" ht="15" customHeight="1">
      <c r="B267" s="1251" t="s">
        <v>32</v>
      </c>
      <c r="C267" s="243" t="s">
        <v>528</v>
      </c>
      <c r="D267" s="344"/>
      <c r="E267" s="283">
        <v>4.5491976388860801E-2</v>
      </c>
      <c r="F267" s="341">
        <v>735446247</v>
      </c>
      <c r="G267" s="283"/>
      <c r="H267" s="283">
        <v>0</v>
      </c>
      <c r="I267" s="892"/>
      <c r="J267" s="892"/>
      <c r="K267" s="892"/>
      <c r="L267" s="283"/>
      <c r="M267" s="283"/>
      <c r="N267" s="283">
        <v>0.20828720198772099</v>
      </c>
      <c r="O267" s="283">
        <v>0.20828720198771999</v>
      </c>
      <c r="P267" s="283"/>
      <c r="Q267" s="283">
        <v>-2.9998189656952601E-2</v>
      </c>
      <c r="R267" s="283"/>
      <c r="S267" s="283"/>
      <c r="T267" s="283"/>
      <c r="U267" s="283"/>
      <c r="V267" s="283"/>
      <c r="W267" s="283"/>
      <c r="X267" s="283">
        <v>0.17828901233076799</v>
      </c>
      <c r="Y267" s="283"/>
      <c r="Z267" s="283"/>
      <c r="AA267" s="283"/>
      <c r="AB267" s="283"/>
      <c r="AC267" s="283"/>
      <c r="AD267" s="283"/>
      <c r="AE267" s="283"/>
      <c r="AF267" s="283"/>
      <c r="AG267" s="283"/>
      <c r="AH267" s="283"/>
      <c r="AI267" s="297"/>
      <c r="AJ267" s="283"/>
      <c r="AK267" s="340"/>
      <c r="AL267" s="331"/>
      <c r="AM267" s="470"/>
      <c r="AN267" s="346"/>
      <c r="AO267" s="346"/>
      <c r="AP267" s="346"/>
      <c r="AQ267" s="346"/>
      <c r="AR267" s="346"/>
      <c r="AS267" s="346"/>
      <c r="AT267" s="346"/>
      <c r="AU267" s="346"/>
      <c r="AV267" s="346"/>
      <c r="AW267" s="346"/>
      <c r="AX267" s="346"/>
      <c r="AY267" s="346"/>
      <c r="AZ267" s="346"/>
      <c r="BA267" s="346"/>
      <c r="BB267" s="346"/>
      <c r="BC267" s="346"/>
      <c r="BD267" s="346"/>
      <c r="BE267" s="346"/>
      <c r="BF267" s="346"/>
      <c r="BG267" s="346"/>
      <c r="BH267" s="346"/>
      <c r="BI267" s="346"/>
      <c r="BJ267" s="346"/>
      <c r="BK267" s="346"/>
      <c r="BL267" s="346"/>
      <c r="BM267" s="346"/>
      <c r="BN267" s="346"/>
      <c r="BO267" s="346"/>
      <c r="BP267" s="347"/>
      <c r="BQ267" s="346"/>
    </row>
    <row r="268" spans="2:69" s="255" customFormat="1" ht="15" customHeight="1">
      <c r="B268" s="1257" t="s">
        <v>32</v>
      </c>
      <c r="C268" s="243" t="s">
        <v>529</v>
      </c>
      <c r="D268" s="344"/>
      <c r="E268" s="283">
        <v>0.10596584027273501</v>
      </c>
      <c r="F268" s="341">
        <v>3675935061</v>
      </c>
      <c r="G268" s="283"/>
      <c r="H268" s="283">
        <v>0</v>
      </c>
      <c r="I268" s="892"/>
      <c r="J268" s="892"/>
      <c r="K268" s="892"/>
      <c r="L268" s="283"/>
      <c r="M268" s="283"/>
      <c r="N268" s="283">
        <v>8.0668676426327093E-2</v>
      </c>
      <c r="O268" s="283">
        <v>8.0668676426327093E-2</v>
      </c>
      <c r="P268" s="283"/>
      <c r="Q268" s="283">
        <v>-1.8522646311786999E-2</v>
      </c>
      <c r="R268" s="283"/>
      <c r="S268" s="283"/>
      <c r="T268" s="283"/>
      <c r="U268" s="283"/>
      <c r="V268" s="283"/>
      <c r="W268" s="283"/>
      <c r="X268" s="283">
        <v>6.2146030114540202E-2</v>
      </c>
      <c r="Y268" s="283"/>
      <c r="Z268" s="283"/>
      <c r="AA268" s="283"/>
      <c r="AB268" s="283"/>
      <c r="AC268" s="283"/>
      <c r="AD268" s="283"/>
      <c r="AE268" s="283"/>
      <c r="AF268" s="283"/>
      <c r="AG268" s="283"/>
      <c r="AH268" s="283"/>
      <c r="AI268" s="297"/>
      <c r="AJ268" s="283"/>
      <c r="AK268" s="340"/>
      <c r="AL268" s="331"/>
      <c r="AM268" s="470"/>
      <c r="AN268" s="346"/>
      <c r="AO268" s="34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6"/>
      <c r="BN268" s="346"/>
      <c r="BO268" s="346"/>
      <c r="BP268" s="347"/>
      <c r="BQ268" s="346"/>
    </row>
    <row r="269" spans="2:69" s="255" customFormat="1" ht="15" customHeight="1">
      <c r="B269" s="1257" t="s">
        <v>32</v>
      </c>
      <c r="C269" s="243" t="s">
        <v>530</v>
      </c>
      <c r="D269" s="344"/>
      <c r="E269" s="283">
        <v>0.13427449602225999</v>
      </c>
      <c r="F269" s="341">
        <v>7998667181</v>
      </c>
      <c r="G269" s="283"/>
      <c r="H269" s="283">
        <v>0</v>
      </c>
      <c r="I269" s="892"/>
      <c r="J269" s="892"/>
      <c r="K269" s="892"/>
      <c r="L269" s="283"/>
      <c r="M269" s="283"/>
      <c r="N269" s="283">
        <v>2.8839705263391201E-2</v>
      </c>
      <c r="O269" s="283">
        <v>2.8839705263391101E-2</v>
      </c>
      <c r="P269" s="283"/>
      <c r="Q269" s="283">
        <v>-2.5200734627240599E-2</v>
      </c>
      <c r="R269" s="283"/>
      <c r="S269" s="283"/>
      <c r="T269" s="283"/>
      <c r="U269" s="283"/>
      <c r="V269" s="283"/>
      <c r="W269" s="283"/>
      <c r="X269" s="283">
        <v>3.6389706361506001E-3</v>
      </c>
      <c r="Y269" s="283"/>
      <c r="Z269" s="283"/>
      <c r="AA269" s="283"/>
      <c r="AB269" s="283"/>
      <c r="AC269" s="283"/>
      <c r="AD269" s="283"/>
      <c r="AE269" s="283"/>
      <c r="AF269" s="283"/>
      <c r="AG269" s="283"/>
      <c r="AH269" s="283"/>
      <c r="AI269" s="297"/>
      <c r="AJ269" s="283"/>
      <c r="AK269" s="340"/>
      <c r="AL269" s="331"/>
      <c r="AM269" s="470"/>
      <c r="AN269" s="346"/>
      <c r="AO269" s="34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6"/>
      <c r="BN269" s="346"/>
      <c r="BO269" s="346"/>
      <c r="BP269" s="347"/>
      <c r="BQ269" s="346"/>
    </row>
    <row r="270" spans="2:69" s="255" customFormat="1" ht="15" customHeight="1">
      <c r="B270" s="1257" t="s">
        <v>32</v>
      </c>
      <c r="C270" s="243" t="s">
        <v>531</v>
      </c>
      <c r="D270" s="344"/>
      <c r="E270" s="283">
        <v>0.37463154332578102</v>
      </c>
      <c r="F270" s="341">
        <v>45775477768</v>
      </c>
      <c r="G270" s="283"/>
      <c r="H270" s="283">
        <v>-1.1723259399274801E-4</v>
      </c>
      <c r="I270" s="892"/>
      <c r="J270" s="892"/>
      <c r="K270" s="892"/>
      <c r="L270" s="283"/>
      <c r="M270" s="283"/>
      <c r="N270" s="283">
        <v>5.02651269236666E-3</v>
      </c>
      <c r="O270" s="283">
        <v>4.9092800983738796E-3</v>
      </c>
      <c r="P270" s="283"/>
      <c r="Q270" s="283">
        <v>-3.2881988903067698E-2</v>
      </c>
      <c r="R270" s="283"/>
      <c r="S270" s="283"/>
      <c r="T270" s="283"/>
      <c r="U270" s="283"/>
      <c r="V270" s="283"/>
      <c r="W270" s="283"/>
      <c r="X270" s="283">
        <v>-2.79727088046938E-2</v>
      </c>
      <c r="Y270" s="283"/>
      <c r="Z270" s="283"/>
      <c r="AA270" s="283"/>
      <c r="AB270" s="283"/>
      <c r="AC270" s="283"/>
      <c r="AD270" s="283"/>
      <c r="AE270" s="283"/>
      <c r="AF270" s="283"/>
      <c r="AG270" s="283"/>
      <c r="AH270" s="283"/>
      <c r="AI270" s="297"/>
      <c r="AJ270" s="283"/>
      <c r="AK270" s="340"/>
      <c r="AL270" s="331"/>
      <c r="AM270" s="470"/>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6"/>
      <c r="BN270" s="346"/>
      <c r="BO270" s="346"/>
      <c r="BP270" s="347"/>
      <c r="BQ270" s="346"/>
    </row>
    <row r="271" spans="2:69" s="255" customFormat="1" ht="15" customHeight="1">
      <c r="B271" s="1257" t="s">
        <v>32</v>
      </c>
      <c r="C271" s="243" t="s">
        <v>532</v>
      </c>
      <c r="D271" s="344"/>
      <c r="E271" s="283">
        <v>0.32004941302910001</v>
      </c>
      <c r="F271" s="341">
        <v>107492688373</v>
      </c>
      <c r="G271" s="283"/>
      <c r="H271" s="283">
        <v>-3.4312459813093999E-3</v>
      </c>
      <c r="I271" s="892"/>
      <c r="J271" s="892"/>
      <c r="K271" s="892"/>
      <c r="L271" s="283"/>
      <c r="M271" s="283"/>
      <c r="N271" s="283">
        <v>4.5921735466055103E-4</v>
      </c>
      <c r="O271" s="283">
        <v>-2.9720286266487999E-3</v>
      </c>
      <c r="P271" s="283"/>
      <c r="Q271" s="283">
        <v>-3.3866333804657103E-2</v>
      </c>
      <c r="R271" s="283"/>
      <c r="S271" s="283"/>
      <c r="T271" s="283"/>
      <c r="U271" s="283"/>
      <c r="V271" s="283"/>
      <c r="W271" s="283"/>
      <c r="X271" s="283">
        <v>-3.68383624313059E-2</v>
      </c>
      <c r="Y271" s="283"/>
      <c r="Z271" s="283"/>
      <c r="AA271" s="283"/>
      <c r="AB271" s="283"/>
      <c r="AC271" s="283"/>
      <c r="AD271" s="283"/>
      <c r="AE271" s="283"/>
      <c r="AF271" s="283"/>
      <c r="AG271" s="283"/>
      <c r="AH271" s="283"/>
      <c r="AI271" s="297"/>
      <c r="AJ271" s="283"/>
      <c r="AK271" s="340"/>
      <c r="AL271" s="331"/>
      <c r="AM271" s="470"/>
      <c r="AN271" s="346"/>
      <c r="AO271" s="34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6"/>
      <c r="BN271" s="346"/>
      <c r="BO271" s="346"/>
      <c r="BP271" s="347"/>
      <c r="BQ271" s="346"/>
    </row>
    <row r="272" spans="2:69" s="255" customFormat="1" ht="15" customHeight="1">
      <c r="B272" s="1257" t="s">
        <v>32</v>
      </c>
      <c r="C272" s="243" t="s">
        <v>533</v>
      </c>
      <c r="D272" s="344"/>
      <c r="E272" s="283">
        <v>1.95867343449754E-2</v>
      </c>
      <c r="F272" s="341">
        <v>30313910691</v>
      </c>
      <c r="G272" s="283"/>
      <c r="H272" s="283">
        <v>-1.6888041672300399E-2</v>
      </c>
      <c r="I272" s="892"/>
      <c r="J272" s="892"/>
      <c r="K272" s="892"/>
      <c r="L272" s="283"/>
      <c r="M272" s="283"/>
      <c r="N272" s="283">
        <v>6.7282641978804298E-7</v>
      </c>
      <c r="O272" s="283">
        <v>-1.6887368845880601E-2</v>
      </c>
      <c r="P272" s="283"/>
      <c r="Q272" s="283">
        <v>-2.79519207085204E-2</v>
      </c>
      <c r="R272" s="283"/>
      <c r="S272" s="283"/>
      <c r="T272" s="283"/>
      <c r="U272" s="283"/>
      <c r="V272" s="283"/>
      <c r="W272" s="283"/>
      <c r="X272" s="283">
        <v>-4.4839289554401002E-2</v>
      </c>
      <c r="Y272" s="283"/>
      <c r="Z272" s="283"/>
      <c r="AA272" s="283"/>
      <c r="AB272" s="283"/>
      <c r="AC272" s="283"/>
      <c r="AD272" s="283"/>
      <c r="AE272" s="283"/>
      <c r="AF272" s="283"/>
      <c r="AG272" s="283"/>
      <c r="AH272" s="283"/>
      <c r="AI272" s="297"/>
      <c r="AJ272" s="283"/>
      <c r="AK272" s="340"/>
      <c r="AL272" s="346"/>
      <c r="AM272" s="470"/>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6"/>
      <c r="BN272" s="346"/>
      <c r="BO272" s="346"/>
      <c r="BP272" s="347"/>
      <c r="BQ272" s="346"/>
    </row>
    <row r="273" spans="2:69" s="255" customFormat="1" ht="15" customHeight="1">
      <c r="B273" s="1253" t="s">
        <v>32</v>
      </c>
      <c r="C273" s="338" t="s">
        <v>527</v>
      </c>
      <c r="D273" s="339"/>
      <c r="E273" s="343">
        <v>1.00000000338371</v>
      </c>
      <c r="F273" s="342">
        <v>195992125321</v>
      </c>
      <c r="G273" s="343"/>
      <c r="H273" s="343">
        <v>-4.52131848944776E-3</v>
      </c>
      <c r="I273" s="708"/>
      <c r="J273" s="708"/>
      <c r="K273" s="708"/>
      <c r="L273" s="343"/>
      <c r="M273" s="343"/>
      <c r="N273" s="343">
        <v>4.8974926080724204E-3</v>
      </c>
      <c r="O273" s="343">
        <v>3.76174118624562E-4</v>
      </c>
      <c r="P273" s="343"/>
      <c r="Q273" s="343">
        <v>-3.2065708893696199E-2</v>
      </c>
      <c r="R273" s="343"/>
      <c r="S273" s="343"/>
      <c r="T273" s="343"/>
      <c r="U273" s="343"/>
      <c r="V273" s="343"/>
      <c r="W273" s="343"/>
      <c r="X273" s="343">
        <v>-3.1689534775071498E-2</v>
      </c>
      <c r="Y273" s="343"/>
      <c r="Z273" s="343"/>
      <c r="AA273" s="343"/>
      <c r="AB273" s="343"/>
      <c r="AC273" s="343"/>
      <c r="AD273" s="343"/>
      <c r="AE273" s="343"/>
      <c r="AF273" s="343"/>
      <c r="AG273" s="343"/>
      <c r="AH273" s="285"/>
      <c r="AI273" s="285"/>
      <c r="AJ273" s="343"/>
      <c r="AK273" s="340"/>
      <c r="AL273" s="345"/>
      <c r="AM273" s="469"/>
      <c r="AN273" s="345"/>
      <c r="AO273" s="345"/>
      <c r="AP273" s="345"/>
      <c r="AQ273" s="345"/>
      <c r="AR273" s="345"/>
      <c r="AS273" s="345"/>
      <c r="AT273" s="345"/>
      <c r="AU273" s="345"/>
      <c r="AV273" s="345"/>
      <c r="AW273" s="345"/>
      <c r="AX273" s="345"/>
      <c r="AY273" s="345"/>
      <c r="AZ273" s="345"/>
      <c r="BA273" s="345"/>
      <c r="BB273" s="345"/>
      <c r="BC273" s="345"/>
      <c r="BD273" s="345"/>
      <c r="BE273" s="345"/>
      <c r="BF273" s="345"/>
      <c r="BG273" s="345"/>
      <c r="BH273" s="345"/>
      <c r="BI273" s="345"/>
      <c r="BJ273" s="345"/>
      <c r="BK273" s="345"/>
      <c r="BL273" s="345"/>
      <c r="BM273" s="345"/>
      <c r="BN273" s="345"/>
      <c r="BO273" s="348"/>
      <c r="BP273" s="348"/>
      <c r="BQ273" s="345"/>
    </row>
    <row r="274" spans="2:69" s="255" customFormat="1" ht="15" customHeight="1">
      <c r="B274" s="1260" t="s">
        <v>282</v>
      </c>
      <c r="C274" s="243" t="s">
        <v>528</v>
      </c>
      <c r="D274" s="344"/>
      <c r="E274" s="283">
        <v>4.3193089087591501E-2</v>
      </c>
      <c r="F274" s="341">
        <v>791570539.98310006</v>
      </c>
      <c r="G274" s="283">
        <v>0</v>
      </c>
      <c r="H274" s="283">
        <v>-3.2733385960211699E-4</v>
      </c>
      <c r="I274" s="892">
        <v>0</v>
      </c>
      <c r="J274" s="892">
        <v>-6.0586549874662985E-4</v>
      </c>
      <c r="K274" s="892">
        <v>-6.0586549874662985E-4</v>
      </c>
      <c r="L274" s="283">
        <v>0.16147864920507146</v>
      </c>
      <c r="M274" s="283"/>
      <c r="N274" s="283">
        <v>0.17855174748243899</v>
      </c>
      <c r="O274" s="283">
        <v>0.178224413622836</v>
      </c>
      <c r="P274" s="283">
        <v>-8.2627041740836391E-3</v>
      </c>
      <c r="Q274" s="283">
        <v>-8.3102295256471306E-3</v>
      </c>
      <c r="R274" s="283"/>
      <c r="S274" s="283"/>
      <c r="T274" s="283"/>
      <c r="U274" s="283"/>
      <c r="V274" s="283"/>
      <c r="W274" s="283"/>
      <c r="X274" s="283">
        <v>0.169914184097189</v>
      </c>
      <c r="Y274" s="283">
        <v>7.2795398770184455E-2</v>
      </c>
      <c r="Z274" s="283">
        <v>0.30305885475743161</v>
      </c>
      <c r="AA274" s="283">
        <v>0.14857257685260858</v>
      </c>
      <c r="AB274" s="283"/>
      <c r="AC274" s="283"/>
      <c r="AD274" s="283"/>
      <c r="AE274" s="283">
        <v>1.9215413783747866E-2</v>
      </c>
      <c r="AF274" s="283">
        <v>0.543642244163972</v>
      </c>
      <c r="AG274" s="283">
        <v>0.334379771620544</v>
      </c>
      <c r="AH274" s="283"/>
      <c r="AI274" s="297"/>
      <c r="AJ274" s="283">
        <v>1.0479361998817101</v>
      </c>
      <c r="AK274" s="340"/>
      <c r="AL274" s="331">
        <v>4.3643482109289498E-2</v>
      </c>
      <c r="AM274" s="470">
        <v>800829556.47950006</v>
      </c>
      <c r="AN274" s="346">
        <v>-1.057955757433E-3</v>
      </c>
      <c r="AO274" s="346">
        <v>0</v>
      </c>
      <c r="AP274" s="346">
        <v>-1.4770411886393447E-3</v>
      </c>
      <c r="AQ274" s="346">
        <v>-1.4770411886393447E-3</v>
      </c>
      <c r="AR274" s="346">
        <v>3.85103845262353E-2</v>
      </c>
      <c r="AS274" s="346">
        <v>0.15961166831668011</v>
      </c>
      <c r="AT274" s="346"/>
      <c r="AU274" s="346">
        <v>0.21518805110936401</v>
      </c>
      <c r="AV274" s="346">
        <v>0.214130095351931</v>
      </c>
      <c r="AW274" s="346">
        <v>-1.0218250152845693E-2</v>
      </c>
      <c r="AX274" s="346">
        <v>-1.0273246142246501E-2</v>
      </c>
      <c r="AY274" s="346"/>
      <c r="AZ274" s="346"/>
      <c r="BA274" s="346"/>
      <c r="BB274" s="346"/>
      <c r="BC274" s="346"/>
      <c r="BD274" s="346"/>
      <c r="BE274" s="346">
        <v>0.203856849209685</v>
      </c>
      <c r="BF274" s="346">
        <v>7.1953754262159345E-2</v>
      </c>
      <c r="BG274" s="346">
        <v>0.29990047416568838</v>
      </c>
      <c r="BH274" s="346">
        <v>0.14685481315512675</v>
      </c>
      <c r="BI274" s="346"/>
      <c r="BJ274" s="346"/>
      <c r="BK274" s="346"/>
      <c r="BL274" s="346">
        <v>1.8993249364653488E-2</v>
      </c>
      <c r="BM274" s="346">
        <v>0.537702290947628</v>
      </c>
      <c r="BN274" s="346">
        <v>0.33478122628664903</v>
      </c>
      <c r="BO274" s="346"/>
      <c r="BP274" s="347"/>
      <c r="BQ274" s="346">
        <v>1.0763403664439599</v>
      </c>
    </row>
    <row r="275" spans="2:69" s="255" customFormat="1" ht="15" customHeight="1">
      <c r="B275" s="1255" t="s">
        <v>282</v>
      </c>
      <c r="C275" s="243" t="s">
        <v>529</v>
      </c>
      <c r="D275" s="344"/>
      <c r="E275" s="283">
        <v>9.5330792681684803E-2</v>
      </c>
      <c r="F275" s="341">
        <v>3777835507.0858002</v>
      </c>
      <c r="G275" s="283">
        <v>1.2357568219271799E-3</v>
      </c>
      <c r="H275" s="283">
        <v>-9.9054784613601503E-4</v>
      </c>
      <c r="I275" s="892">
        <v>-8.9874827186934105E-4</v>
      </c>
      <c r="J275" s="892">
        <v>-1.8237568120891513E-3</v>
      </c>
      <c r="K275" s="892">
        <v>-2.7225050839584921E-3</v>
      </c>
      <c r="L275" s="283">
        <v>5.3782559343890847E-2</v>
      </c>
      <c r="M275" s="283"/>
      <c r="N275" s="283">
        <v>6.1768753652751397E-2</v>
      </c>
      <c r="O275" s="283">
        <v>6.0778205806615297E-2</v>
      </c>
      <c r="P275" s="283">
        <v>-1.2247257214883598E-2</v>
      </c>
      <c r="Q275" s="283">
        <v>-1.23189053050909E-2</v>
      </c>
      <c r="R275" s="283"/>
      <c r="S275" s="283"/>
      <c r="T275" s="283"/>
      <c r="U275" s="283"/>
      <c r="V275" s="283"/>
      <c r="W275" s="283"/>
      <c r="X275" s="283">
        <v>4.8459300501524603E-2</v>
      </c>
      <c r="Y275" s="283">
        <v>3.0908223345746662E-2</v>
      </c>
      <c r="Z275" s="283">
        <v>0.12046057093127546</v>
      </c>
      <c r="AA275" s="283">
        <v>7.2860191282687475E-2</v>
      </c>
      <c r="AB275" s="283"/>
      <c r="AC275" s="283"/>
      <c r="AD275" s="283"/>
      <c r="AE275" s="283">
        <v>9.1480839736612432E-3</v>
      </c>
      <c r="AF275" s="283">
        <v>0.23337706953337101</v>
      </c>
      <c r="AG275" s="283">
        <v>0.156703865697045</v>
      </c>
      <c r="AH275" s="283"/>
      <c r="AI275" s="297"/>
      <c r="AJ275" s="283">
        <v>0.43854023573194001</v>
      </c>
      <c r="AK275" s="340"/>
      <c r="AL275" s="331">
        <v>9.7298738475980598E-2</v>
      </c>
      <c r="AM275" s="470">
        <v>3857669957.6167002</v>
      </c>
      <c r="AN275" s="346">
        <v>-1.31475472394571E-3</v>
      </c>
      <c r="AO275" s="346">
        <v>-3.0014064855753597E-4</v>
      </c>
      <c r="AP275" s="346">
        <v>-2.4231887259674192E-3</v>
      </c>
      <c r="AQ275" s="346">
        <v>-2.7233293745249553E-3</v>
      </c>
      <c r="AR275" s="346">
        <v>5.04541956721066E-2</v>
      </c>
      <c r="AS275" s="346">
        <v>5.2669529685952524E-2</v>
      </c>
      <c r="AT275" s="346"/>
      <c r="AU275" s="346">
        <v>0.11082177721507901</v>
      </c>
      <c r="AV275" s="346">
        <v>0.109206881842575</v>
      </c>
      <c r="AW275" s="346">
        <v>-1.4564134625298713E-2</v>
      </c>
      <c r="AX275" s="346">
        <v>-1.46395800024817E-2</v>
      </c>
      <c r="AY275" s="346"/>
      <c r="AZ275" s="346"/>
      <c r="BA275" s="346"/>
      <c r="BB275" s="346"/>
      <c r="BC275" s="346"/>
      <c r="BD275" s="346"/>
      <c r="BE275" s="346">
        <v>9.4567301840093695E-2</v>
      </c>
      <c r="BF275" s="346">
        <v>3.0343154877670465E-2</v>
      </c>
      <c r="BG275" s="346">
        <v>0.11806634834590347</v>
      </c>
      <c r="BH275" s="346">
        <v>7.1609358175956192E-2</v>
      </c>
      <c r="BI275" s="346"/>
      <c r="BJ275" s="346"/>
      <c r="BK275" s="346"/>
      <c r="BL275" s="346">
        <v>9.0978842308176572E-3</v>
      </c>
      <c r="BM275" s="346">
        <v>0.22911674563034801</v>
      </c>
      <c r="BN275" s="346">
        <v>0.158357169521499</v>
      </c>
      <c r="BO275" s="346"/>
      <c r="BP275" s="347"/>
      <c r="BQ275" s="346">
        <v>0.48204121699194002</v>
      </c>
    </row>
    <row r="276" spans="2:69" s="255" customFormat="1" ht="15" customHeight="1">
      <c r="B276" s="1255" t="s">
        <v>282</v>
      </c>
      <c r="C276" s="243" t="s">
        <v>530</v>
      </c>
      <c r="D276" s="344"/>
      <c r="E276" s="283">
        <v>0.119319393351138</v>
      </c>
      <c r="F276" s="341">
        <v>8247789176.8761997</v>
      </c>
      <c r="G276" s="283">
        <v>5.8544447380247102E-3</v>
      </c>
      <c r="H276" s="283">
        <v>-7.3975096028228399E-4</v>
      </c>
      <c r="I276" s="892">
        <v>-2.0054158425839501E-3</v>
      </c>
      <c r="J276" s="892">
        <v>-2.50390556851281E-3</v>
      </c>
      <c r="K276" s="892">
        <v>-4.5093214110967601E-3</v>
      </c>
      <c r="L276" s="283">
        <v>1.4553262522668104E-2</v>
      </c>
      <c r="M276" s="283"/>
      <c r="N276" s="283">
        <v>1.7926101184220299E-2</v>
      </c>
      <c r="O276" s="283">
        <v>1.7186350223938E-2</v>
      </c>
      <c r="P276" s="283">
        <v>-2.0866721699897214E-2</v>
      </c>
      <c r="Q276" s="283">
        <v>-2.0986015795417801E-2</v>
      </c>
      <c r="R276" s="283"/>
      <c r="S276" s="283"/>
      <c r="T276" s="283"/>
      <c r="U276" s="283"/>
      <c r="V276" s="283"/>
      <c r="W276" s="283"/>
      <c r="X276" s="283">
        <v>-3.7996655714798199E-3</v>
      </c>
      <c r="Y276" s="283">
        <v>1.3896024770023087E-2</v>
      </c>
      <c r="Z276" s="283">
        <v>5.6433079286173714E-2</v>
      </c>
      <c r="AA276" s="283">
        <v>3.770007300073442E-2</v>
      </c>
      <c r="AB276" s="283"/>
      <c r="AC276" s="283"/>
      <c r="AD276" s="283"/>
      <c r="AE276" s="283">
        <v>8.7586969218774839E-3</v>
      </c>
      <c r="AF276" s="283">
        <v>0.11678787397880901</v>
      </c>
      <c r="AG276" s="283">
        <v>9.0380416369739203E-2</v>
      </c>
      <c r="AH276" s="283"/>
      <c r="AI276" s="297"/>
      <c r="AJ276" s="283">
        <v>0.20336862477706799</v>
      </c>
      <c r="AK276" s="340"/>
      <c r="AL276" s="331">
        <v>0.12441424648513499</v>
      </c>
      <c r="AM276" s="470">
        <v>8599357031.5011005</v>
      </c>
      <c r="AN276" s="346">
        <v>-1.3403073462561E-3</v>
      </c>
      <c r="AO276" s="346">
        <v>-2.1438115314165399E-3</v>
      </c>
      <c r="AP276" s="346">
        <v>-3.2887753856829013E-3</v>
      </c>
      <c r="AQ276" s="346">
        <v>-5.4325869170994412E-3</v>
      </c>
      <c r="AR276" s="346">
        <v>5.5694282505967502E-2</v>
      </c>
      <c r="AS276" s="346">
        <v>1.3958280913677476E-2</v>
      </c>
      <c r="AT276" s="346"/>
      <c r="AU276" s="346">
        <v>7.3016302461440599E-2</v>
      </c>
      <c r="AV276" s="346">
        <v>6.9532183583767906E-2</v>
      </c>
      <c r="AW276" s="346">
        <v>-2.3775956293375332E-2</v>
      </c>
      <c r="AX276" s="346">
        <v>-2.39092594418201E-2</v>
      </c>
      <c r="AY276" s="346"/>
      <c r="AZ276" s="346"/>
      <c r="BA276" s="346"/>
      <c r="BB276" s="346"/>
      <c r="BC276" s="346"/>
      <c r="BD276" s="346"/>
      <c r="BE276" s="346">
        <v>4.56229241419479E-2</v>
      </c>
      <c r="BF276" s="346">
        <v>1.3557074375879177E-2</v>
      </c>
      <c r="BG276" s="346">
        <v>5.4503602515580701E-2</v>
      </c>
      <c r="BH276" s="346">
        <v>3.664341706463542E-2</v>
      </c>
      <c r="BI276" s="346"/>
      <c r="BJ276" s="346"/>
      <c r="BK276" s="346"/>
      <c r="BL276" s="346">
        <v>8.9015729137295573E-3</v>
      </c>
      <c r="BM276" s="346">
        <v>0.113605666869825</v>
      </c>
      <c r="BN276" s="346">
        <v>9.2643508435622302E-2</v>
      </c>
      <c r="BO276" s="346"/>
      <c r="BP276" s="347"/>
      <c r="BQ276" s="346">
        <v>0.25187209944739503</v>
      </c>
    </row>
    <row r="277" spans="2:69" s="255" customFormat="1" ht="15" customHeight="1">
      <c r="B277" s="1255" t="s">
        <v>282</v>
      </c>
      <c r="C277" s="243" t="s">
        <v>531</v>
      </c>
      <c r="D277" s="344"/>
      <c r="E277" s="283">
        <v>0.38858128979241902</v>
      </c>
      <c r="F277" s="341">
        <v>55995735817.147797</v>
      </c>
      <c r="G277" s="283">
        <v>1.8554139850964099E-2</v>
      </c>
      <c r="H277" s="283">
        <v>-3.4025755634387702E-3</v>
      </c>
      <c r="I277" s="892">
        <v>-6.6081775020908704E-3</v>
      </c>
      <c r="J277" s="892">
        <v>-8.2198069820478802E-3</v>
      </c>
      <c r="K277" s="892">
        <v>-1.4827984484138751E-2</v>
      </c>
      <c r="L277" s="283">
        <v>1.6630153965381581E-3</v>
      </c>
      <c r="M277" s="283"/>
      <c r="N277" s="283">
        <v>2.6632423290351898E-3</v>
      </c>
      <c r="O277" s="283">
        <v>-7.3933323440345E-4</v>
      </c>
      <c r="P277" s="283">
        <v>-3.4720306956511557E-2</v>
      </c>
      <c r="Q277" s="283">
        <v>-3.4881862955088702E-2</v>
      </c>
      <c r="R277" s="283"/>
      <c r="S277" s="283"/>
      <c r="T277" s="283"/>
      <c r="U277" s="283"/>
      <c r="V277" s="283"/>
      <c r="W277" s="283"/>
      <c r="X277" s="283">
        <v>-3.5621196189492201E-2</v>
      </c>
      <c r="Y277" s="283">
        <v>6.1262960690222322E-3</v>
      </c>
      <c r="Z277" s="283">
        <v>1.7308764367389432E-2</v>
      </c>
      <c r="AA277" s="283">
        <v>1.4947031712743229E-2</v>
      </c>
      <c r="AB277" s="283"/>
      <c r="AC277" s="283"/>
      <c r="AD277" s="283"/>
      <c r="AE277" s="283">
        <v>8.5950246130583798E-3</v>
      </c>
      <c r="AF277" s="283">
        <v>4.6977116762213299E-2</v>
      </c>
      <c r="AG277" s="283">
        <v>4.8630513683665097E-2</v>
      </c>
      <c r="AH277" s="283"/>
      <c r="AI277" s="297"/>
      <c r="AJ277" s="283">
        <v>5.9986434256386299E-2</v>
      </c>
      <c r="AK277" s="340"/>
      <c r="AL277" s="331">
        <v>0.39055776164075401</v>
      </c>
      <c r="AM277" s="470">
        <v>56176232547.644897</v>
      </c>
      <c r="AN277" s="346">
        <v>-3.4529439593547801E-3</v>
      </c>
      <c r="AO277" s="346">
        <v>-5.73780585129882E-3</v>
      </c>
      <c r="AP277" s="346">
        <v>-7.8941913765342292E-3</v>
      </c>
      <c r="AQ277" s="346">
        <v>-1.3631997227833049E-2</v>
      </c>
      <c r="AR277" s="346">
        <v>3.6288839783987302E-2</v>
      </c>
      <c r="AS277" s="346">
        <v>1.6576720541987282E-3</v>
      </c>
      <c r="AT277" s="346"/>
      <c r="AU277" s="346">
        <v>3.89380511577525E-2</v>
      </c>
      <c r="AV277" s="346">
        <v>2.9747301347098801E-2</v>
      </c>
      <c r="AW277" s="346">
        <v>-3.6357940232635381E-2</v>
      </c>
      <c r="AX277" s="346">
        <v>-3.6580983148401802E-2</v>
      </c>
      <c r="AY277" s="346"/>
      <c r="AZ277" s="346"/>
      <c r="BA277" s="346"/>
      <c r="BB277" s="346"/>
      <c r="BC277" s="346"/>
      <c r="BD277" s="346"/>
      <c r="BE277" s="346">
        <v>-6.8336818013030598E-3</v>
      </c>
      <c r="BF277" s="346">
        <v>6.0447216552569592E-3</v>
      </c>
      <c r="BG277" s="346">
        <v>1.7219039899138849E-2</v>
      </c>
      <c r="BH277" s="346">
        <v>1.4809045601397786E-2</v>
      </c>
      <c r="BI277" s="346"/>
      <c r="BJ277" s="346"/>
      <c r="BK277" s="346"/>
      <c r="BL277" s="346">
        <v>8.7005019028174486E-3</v>
      </c>
      <c r="BM277" s="346">
        <v>4.6773309058610997E-2</v>
      </c>
      <c r="BN277" s="346">
        <v>4.8871812008607102E-2</v>
      </c>
      <c r="BO277" s="346"/>
      <c r="BP277" s="347"/>
      <c r="BQ277" s="346">
        <v>8.8811439265914893E-2</v>
      </c>
    </row>
    <row r="278" spans="2:69" s="255" customFormat="1" ht="15" customHeight="1">
      <c r="B278" s="1255" t="s">
        <v>282</v>
      </c>
      <c r="C278" s="243" t="s">
        <v>532</v>
      </c>
      <c r="D278" s="344"/>
      <c r="E278" s="283">
        <v>0.33666973554781598</v>
      </c>
      <c r="F278" s="341">
        <v>124819125165.92599</v>
      </c>
      <c r="G278" s="283">
        <v>3.2460418360376997E-2</v>
      </c>
      <c r="H278" s="283">
        <v>-1.09667004073818E-2</v>
      </c>
      <c r="I278" s="892">
        <v>-8.8951674391521702E-3</v>
      </c>
      <c r="J278" s="892">
        <v>-1.1108245319520217E-2</v>
      </c>
      <c r="K278" s="892">
        <v>-2.0003412758672387E-2</v>
      </c>
      <c r="L278" s="283">
        <v>6.7311977782501091E-5</v>
      </c>
      <c r="M278" s="283"/>
      <c r="N278" s="283">
        <v>1.8299730467455301E-4</v>
      </c>
      <c r="O278" s="283">
        <v>-1.07837031027074E-2</v>
      </c>
      <c r="P278" s="283">
        <v>-4.9606073195256638E-2</v>
      </c>
      <c r="Q278" s="283">
        <v>-5.0245976429625E-2</v>
      </c>
      <c r="R278" s="283"/>
      <c r="S278" s="283"/>
      <c r="T278" s="283"/>
      <c r="U278" s="283"/>
      <c r="V278" s="283"/>
      <c r="W278" s="283"/>
      <c r="X278" s="283">
        <v>-6.10296795323323E-2</v>
      </c>
      <c r="Y278" s="283">
        <v>1.0052527237160405E-3</v>
      </c>
      <c r="Z278" s="283">
        <v>2.4527342383663469E-3</v>
      </c>
      <c r="AA278" s="283">
        <v>2.4177584609300236E-3</v>
      </c>
      <c r="AB278" s="283"/>
      <c r="AC278" s="283"/>
      <c r="AD278" s="283"/>
      <c r="AE278" s="283">
        <v>4.3080799540509496E-3</v>
      </c>
      <c r="AF278" s="283">
        <v>1.01838253770634E-2</v>
      </c>
      <c r="AG278" s="283">
        <v>2.1350865562175199E-2</v>
      </c>
      <c r="AH278" s="283"/>
      <c r="AI278" s="297"/>
      <c r="AJ278" s="283">
        <v>-2.9494988593093598E-2</v>
      </c>
      <c r="AK278" s="340"/>
      <c r="AL278" s="331">
        <v>0.32808569437489798</v>
      </c>
      <c r="AM278" s="470">
        <v>121365815560.84599</v>
      </c>
      <c r="AN278" s="346">
        <v>-1.12243367144617E-2</v>
      </c>
      <c r="AO278" s="346">
        <v>-9.4820460315833393E-3</v>
      </c>
      <c r="AP278" s="346">
        <v>-1.1459824176685155E-2</v>
      </c>
      <c r="AQ278" s="346">
        <v>-2.0941870208268494E-2</v>
      </c>
      <c r="AR278" s="346">
        <v>2.17001912169092E-2</v>
      </c>
      <c r="AS278" s="346">
        <v>6.9227254323419956E-5</v>
      </c>
      <c r="AT278" s="346"/>
      <c r="AU278" s="346">
        <v>2.1884453343105601E-2</v>
      </c>
      <c r="AV278" s="346">
        <v>1.1780705970605399E-3</v>
      </c>
      <c r="AW278" s="346">
        <v>-5.0443246856981781E-2</v>
      </c>
      <c r="AX278" s="346">
        <v>-5.1087944322892001E-2</v>
      </c>
      <c r="AY278" s="346"/>
      <c r="AZ278" s="346"/>
      <c r="BA278" s="346"/>
      <c r="BB278" s="346"/>
      <c r="BC278" s="346"/>
      <c r="BD278" s="346"/>
      <c r="BE278" s="346">
        <v>-4.9909873725831402E-2</v>
      </c>
      <c r="BF278" s="346">
        <v>1.0438952537923055E-3</v>
      </c>
      <c r="BG278" s="346">
        <v>2.5061345764410114E-3</v>
      </c>
      <c r="BH278" s="346">
        <v>2.4856844566759806E-3</v>
      </c>
      <c r="BI278" s="346"/>
      <c r="BJ278" s="346"/>
      <c r="BK278" s="346"/>
      <c r="BL278" s="346">
        <v>4.333183915835352E-3</v>
      </c>
      <c r="BM278" s="346">
        <v>1.0368898202744699E-2</v>
      </c>
      <c r="BN278" s="346">
        <v>2.1216990524205899E-2</v>
      </c>
      <c r="BO278" s="346"/>
      <c r="BP278" s="347"/>
      <c r="BQ278" s="346">
        <v>-1.83239849988809E-2</v>
      </c>
    </row>
    <row r="279" spans="2:69" s="255" customFormat="1" ht="15" customHeight="1">
      <c r="B279" s="1255" t="s">
        <v>282</v>
      </c>
      <c r="C279" s="243" t="s">
        <v>533</v>
      </c>
      <c r="D279" s="344"/>
      <c r="E279" s="283">
        <v>1.6905699539350699E-2</v>
      </c>
      <c r="F279" s="341">
        <v>28497820139.959</v>
      </c>
      <c r="G279" s="283">
        <v>1.6971261349279301E-2</v>
      </c>
      <c r="H279" s="283">
        <v>-2.7320899310132998E-2</v>
      </c>
      <c r="I279" s="892">
        <v>-4.9305504418662603E-3</v>
      </c>
      <c r="J279" s="892">
        <v>-1.3553995560898915E-2</v>
      </c>
      <c r="K279" s="892">
        <v>-1.8484546002765175E-2</v>
      </c>
      <c r="L279" s="283">
        <v>6.4181751131040415E-6</v>
      </c>
      <c r="M279" s="283"/>
      <c r="N279" s="283">
        <v>1.58977142032258E-5</v>
      </c>
      <c r="O279" s="283">
        <v>-2.73050015959297E-2</v>
      </c>
      <c r="P279" s="283">
        <v>-5.9496205134198704E-2</v>
      </c>
      <c r="Q279" s="283">
        <v>-6.1713352351466202E-2</v>
      </c>
      <c r="R279" s="283"/>
      <c r="S279" s="283"/>
      <c r="T279" s="283"/>
      <c r="U279" s="283"/>
      <c r="V279" s="283"/>
      <c r="W279" s="283"/>
      <c r="X279" s="283">
        <v>-8.9018353947396003E-2</v>
      </c>
      <c r="Y279" s="283">
        <v>7.6138327950831187E-5</v>
      </c>
      <c r="Z279" s="283">
        <v>1.9438126543695595E-4</v>
      </c>
      <c r="AA279" s="283">
        <v>1.392142972520602E-4</v>
      </c>
      <c r="AB279" s="283"/>
      <c r="AC279" s="283"/>
      <c r="AD279" s="283"/>
      <c r="AE279" s="283">
        <v>1.4080889253257009E-4</v>
      </c>
      <c r="AF279" s="283">
        <v>5.50542783172417E-4</v>
      </c>
      <c r="AG279" s="283">
        <v>3.6000252333457101E-3</v>
      </c>
      <c r="AH279" s="283"/>
      <c r="AI279" s="297"/>
      <c r="AJ279" s="283">
        <v>-8.4867785930877807E-2</v>
      </c>
      <c r="AK279" s="340"/>
      <c r="AL279" s="346">
        <v>1.6000076913943201E-2</v>
      </c>
      <c r="AM279" s="470">
        <v>27343501581.2882</v>
      </c>
      <c r="AN279" s="346">
        <v>-2.83212892220557E-2</v>
      </c>
      <c r="AO279" s="346">
        <v>-5.4142472975959397E-3</v>
      </c>
      <c r="AP279" s="346">
        <v>-1.4188641537907313E-2</v>
      </c>
      <c r="AQ279" s="346">
        <v>-1.9602888835503252E-2</v>
      </c>
      <c r="AR279" s="346">
        <v>9.1645096724365608E-3</v>
      </c>
      <c r="AS279" s="346">
        <v>6.6891213422777393E-6</v>
      </c>
      <c r="AT279" s="346"/>
      <c r="AU279" s="346">
        <v>9.1810785159935192E-3</v>
      </c>
      <c r="AV279" s="346">
        <v>-2.45544580036582E-2</v>
      </c>
      <c r="AW279" s="346">
        <v>-5.9357370992699894E-2</v>
      </c>
      <c r="AX279" s="346">
        <v>-6.1593343832083397E-2</v>
      </c>
      <c r="AY279" s="346"/>
      <c r="AZ279" s="346"/>
      <c r="BA279" s="346"/>
      <c r="BB279" s="346"/>
      <c r="BC279" s="346"/>
      <c r="BD279" s="346"/>
      <c r="BE279" s="346">
        <v>-8.6147801835741597E-2</v>
      </c>
      <c r="BF279" s="346">
        <v>7.9352542659892142E-5</v>
      </c>
      <c r="BG279" s="346">
        <v>2.0258716040928609E-4</v>
      </c>
      <c r="BH279" s="346">
        <v>1.4509129316176973E-4</v>
      </c>
      <c r="BI279" s="346"/>
      <c r="BJ279" s="346"/>
      <c r="BK279" s="346"/>
      <c r="BL279" s="346">
        <v>1.2879955421693582E-4</v>
      </c>
      <c r="BM279" s="346">
        <v>5.5583055044788399E-4</v>
      </c>
      <c r="BN279" s="346">
        <v>3.5363874746668199E-3</v>
      </c>
      <c r="BO279" s="346"/>
      <c r="BP279" s="347"/>
      <c r="BQ279" s="346">
        <v>-8.2055583810626803E-2</v>
      </c>
    </row>
    <row r="280" spans="2:69" s="255" customFormat="1" ht="15" customHeight="1">
      <c r="B280" s="1256" t="s">
        <v>282</v>
      </c>
      <c r="C280" s="338" t="s">
        <v>527</v>
      </c>
      <c r="D280" s="339"/>
      <c r="E280" s="343">
        <v>1</v>
      </c>
      <c r="F280" s="342">
        <v>222129876346.97699</v>
      </c>
      <c r="G280" s="343">
        <v>2.53330731265888E-2</v>
      </c>
      <c r="H280" s="343">
        <v>-1.0570718045676599E-2</v>
      </c>
      <c r="I280" s="708">
        <v>-7.3864998102941004E-3</v>
      </c>
      <c r="J280" s="708">
        <v>-1.0179072224642994E-2</v>
      </c>
      <c r="K280" s="708">
        <v>-1.7565572034937096E-2</v>
      </c>
      <c r="L280" s="343">
        <v>2.4883736987364566E-3</v>
      </c>
      <c r="M280" s="343"/>
      <c r="N280" s="343">
        <v>3.1286382374945999E-3</v>
      </c>
      <c r="O280" s="343">
        <v>-7.4420798081822302E-3</v>
      </c>
      <c r="P280" s="343">
        <v>-4.5272617403166085E-2</v>
      </c>
      <c r="Q280" s="343">
        <v>-4.5963180424143497E-2</v>
      </c>
      <c r="R280" s="343"/>
      <c r="S280" s="343"/>
      <c r="T280" s="343"/>
      <c r="U280" s="343"/>
      <c r="V280" s="343"/>
      <c r="W280" s="343"/>
      <c r="X280" s="343">
        <v>-5.3405260232325599E-2</v>
      </c>
      <c r="Y280" s="343">
        <v>3.4200323255104415E-3</v>
      </c>
      <c r="Z280" s="343">
        <v>1.0990531508655926E-2</v>
      </c>
      <c r="AA280" s="343">
        <v>8.3128015735368516E-3</v>
      </c>
      <c r="AB280" s="343"/>
      <c r="AC280" s="343"/>
      <c r="AD280" s="343"/>
      <c r="AE280" s="343">
        <v>5.1548151086493006E-3</v>
      </c>
      <c r="AF280" s="343">
        <v>2.7878180516352501E-2</v>
      </c>
      <c r="AG280" s="343">
        <v>3.1930940449692101E-2</v>
      </c>
      <c r="AH280" s="285"/>
      <c r="AI280" s="285"/>
      <c r="AJ280" s="343">
        <v>6.4038607337191201E-3</v>
      </c>
      <c r="AK280" s="340"/>
      <c r="AL280" s="345">
        <v>1</v>
      </c>
      <c r="AM280" s="469">
        <v>218143406235.37701</v>
      </c>
      <c r="AN280" s="345">
        <v>-1.0763893041311199E-2</v>
      </c>
      <c r="AO280" s="345">
        <v>-7.5214846866708202E-3</v>
      </c>
      <c r="AP280" s="345">
        <v>-1.0365090073578468E-2</v>
      </c>
      <c r="AQ280" s="345">
        <v>-1.7886574760249289E-2</v>
      </c>
      <c r="AR280" s="345">
        <v>2.5796023350924999E-2</v>
      </c>
      <c r="AS280" s="345">
        <v>2.533847580105129E-3</v>
      </c>
      <c r="AT280" s="345"/>
      <c r="AU280" s="345">
        <v>2.89818360088572E-2</v>
      </c>
      <c r="AV280" s="345">
        <v>1.06964582808751E-2</v>
      </c>
      <c r="AW280" s="345">
        <v>-4.6099953600332227E-2</v>
      </c>
      <c r="AX280" s="345">
        <v>-4.6803136341936599E-2</v>
      </c>
      <c r="AY280" s="345"/>
      <c r="AZ280" s="345"/>
      <c r="BA280" s="345"/>
      <c r="BB280" s="345"/>
      <c r="BC280" s="345"/>
      <c r="BD280" s="345"/>
      <c r="BE280" s="345">
        <v>-3.6106678061061603E-2</v>
      </c>
      <c r="BF280" s="345">
        <v>3.4825318384759814E-3</v>
      </c>
      <c r="BG280" s="345">
        <v>1.1191378401651563E-2</v>
      </c>
      <c r="BH280" s="345">
        <v>8.4647141873007235E-3</v>
      </c>
      <c r="BI280" s="345"/>
      <c r="BJ280" s="345"/>
      <c r="BK280" s="345"/>
      <c r="BL280" s="345">
        <v>5.2490169766593927E-3</v>
      </c>
      <c r="BM280" s="345">
        <v>2.8387641404087699E-2</v>
      </c>
      <c r="BN280" s="345">
        <v>3.2514463655526002E-2</v>
      </c>
      <c r="BO280" s="348"/>
      <c r="BP280" s="348"/>
      <c r="BQ280" s="345">
        <v>2.4795426998552202E-2</v>
      </c>
    </row>
    <row r="281" spans="2:69" ht="15.75" customHeight="1">
      <c r="B281" s="1251" t="s">
        <v>711</v>
      </c>
      <c r="C281" s="262" t="s">
        <v>528</v>
      </c>
      <c r="D281" s="262"/>
      <c r="E281" s="653"/>
      <c r="F281" s="666"/>
      <c r="G281" s="653"/>
      <c r="H281" s="653"/>
      <c r="I281" s="707"/>
      <c r="J281" s="707"/>
      <c r="K281" s="707"/>
      <c r="L281" s="653"/>
      <c r="M281" s="653"/>
      <c r="N281" s="653"/>
      <c r="O281" s="653"/>
      <c r="P281" s="653"/>
      <c r="Q281" s="653"/>
      <c r="R281" s="653"/>
      <c r="S281" s="653"/>
      <c r="T281" s="653"/>
      <c r="U281" s="653"/>
      <c r="V281" s="653"/>
      <c r="W281" s="653"/>
      <c r="X281" s="653"/>
      <c r="Y281" s="653"/>
      <c r="Z281" s="653"/>
      <c r="AA281" s="653"/>
      <c r="AB281" s="653"/>
      <c r="AC281" s="653"/>
      <c r="AD281" s="653"/>
      <c r="AE281" s="653"/>
      <c r="AF281" s="653"/>
      <c r="AG281" s="653"/>
      <c r="AH281" s="653"/>
      <c r="AI281" s="667"/>
      <c r="AJ281" s="653"/>
      <c r="AK281" s="340"/>
      <c r="AL281" s="653"/>
      <c r="AM281" s="666"/>
      <c r="AN281" s="653"/>
      <c r="AO281" s="653"/>
      <c r="AP281" s="653"/>
      <c r="AQ281" s="653"/>
      <c r="AR281" s="653"/>
      <c r="AS281" s="653"/>
      <c r="AT281" s="653"/>
      <c r="AU281" s="653"/>
      <c r="AV281" s="653"/>
      <c r="AW281" s="653"/>
      <c r="AX281" s="653"/>
      <c r="AY281" s="653"/>
      <c r="AZ281" s="653"/>
      <c r="BA281" s="653"/>
      <c r="BB281" s="653"/>
      <c r="BC281" s="653"/>
      <c r="BD281" s="653"/>
      <c r="BE281" s="653"/>
      <c r="BF281" s="653"/>
      <c r="BG281" s="653"/>
      <c r="BH281" s="653"/>
      <c r="BI281" s="653"/>
      <c r="BJ281" s="653"/>
      <c r="BK281" s="653"/>
      <c r="BL281" s="653"/>
      <c r="BM281" s="653"/>
      <c r="BN281" s="653"/>
      <c r="BO281" s="653"/>
      <c r="BP281" s="667"/>
      <c r="BQ281" s="653"/>
    </row>
    <row r="282" spans="2:69" ht="15.75" customHeight="1">
      <c r="B282" s="1252"/>
      <c r="C282" s="262" t="s">
        <v>529</v>
      </c>
      <c r="D282" s="262"/>
      <c r="E282" s="653"/>
      <c r="F282" s="666"/>
      <c r="G282" s="653"/>
      <c r="H282" s="653"/>
      <c r="I282" s="707"/>
      <c r="J282" s="707"/>
      <c r="K282" s="707"/>
      <c r="L282" s="653"/>
      <c r="M282" s="653"/>
      <c r="N282" s="653"/>
      <c r="O282" s="653"/>
      <c r="P282" s="653"/>
      <c r="Q282" s="653"/>
      <c r="R282" s="653"/>
      <c r="S282" s="653"/>
      <c r="T282" s="653"/>
      <c r="U282" s="653"/>
      <c r="V282" s="653"/>
      <c r="W282" s="653"/>
      <c r="X282" s="653"/>
      <c r="Y282" s="653"/>
      <c r="Z282" s="653"/>
      <c r="AA282" s="653"/>
      <c r="AB282" s="653"/>
      <c r="AC282" s="653"/>
      <c r="AD282" s="653"/>
      <c r="AE282" s="653"/>
      <c r="AF282" s="653"/>
      <c r="AG282" s="653"/>
      <c r="AH282" s="653"/>
      <c r="AI282" s="667"/>
      <c r="AJ282" s="653"/>
      <c r="AK282" s="340"/>
      <c r="AL282" s="653"/>
      <c r="AM282" s="666"/>
      <c r="AN282" s="653"/>
      <c r="AO282" s="653"/>
      <c r="AP282" s="653"/>
      <c r="AQ282" s="653"/>
      <c r="AR282" s="653"/>
      <c r="AS282" s="653"/>
      <c r="AT282" s="653"/>
      <c r="AU282" s="653"/>
      <c r="AV282" s="653"/>
      <c r="AW282" s="653"/>
      <c r="AX282" s="653"/>
      <c r="AY282" s="653"/>
      <c r="AZ282" s="653"/>
      <c r="BA282" s="653"/>
      <c r="BB282" s="653"/>
      <c r="BC282" s="653"/>
      <c r="BD282" s="653"/>
      <c r="BE282" s="653"/>
      <c r="BF282" s="653"/>
      <c r="BG282" s="653"/>
      <c r="BH282" s="653"/>
      <c r="BI282" s="653"/>
      <c r="BJ282" s="653"/>
      <c r="BK282" s="653"/>
      <c r="BL282" s="653"/>
      <c r="BM282" s="653"/>
      <c r="BN282" s="653"/>
      <c r="BO282" s="653"/>
      <c r="BP282" s="667"/>
      <c r="BQ282" s="653"/>
    </row>
    <row r="283" spans="2:69" ht="15.75" customHeight="1">
      <c r="B283" s="1252"/>
      <c r="C283" s="262" t="s">
        <v>530</v>
      </c>
      <c r="D283" s="262"/>
      <c r="E283" s="653"/>
      <c r="F283" s="666"/>
      <c r="G283" s="653"/>
      <c r="H283" s="653"/>
      <c r="I283" s="707"/>
      <c r="J283" s="707"/>
      <c r="K283" s="707"/>
      <c r="L283" s="653"/>
      <c r="M283" s="653"/>
      <c r="N283" s="653"/>
      <c r="O283" s="653"/>
      <c r="P283" s="653"/>
      <c r="Q283" s="653"/>
      <c r="R283" s="653"/>
      <c r="S283" s="653"/>
      <c r="T283" s="653"/>
      <c r="U283" s="653"/>
      <c r="V283" s="653"/>
      <c r="W283" s="653"/>
      <c r="X283" s="653"/>
      <c r="Y283" s="653"/>
      <c r="Z283" s="653"/>
      <c r="AA283" s="653"/>
      <c r="AB283" s="653"/>
      <c r="AC283" s="653"/>
      <c r="AD283" s="653"/>
      <c r="AE283" s="653"/>
      <c r="AF283" s="653"/>
      <c r="AG283" s="653"/>
      <c r="AH283" s="653"/>
      <c r="AI283" s="667"/>
      <c r="AJ283" s="653"/>
      <c r="AK283" s="340"/>
      <c r="AL283" s="653"/>
      <c r="AM283" s="666"/>
      <c r="AN283" s="653"/>
      <c r="AO283" s="653"/>
      <c r="AP283" s="653"/>
      <c r="AQ283" s="653"/>
      <c r="AR283" s="653"/>
      <c r="AS283" s="653"/>
      <c r="AT283" s="653"/>
      <c r="AU283" s="653"/>
      <c r="AV283" s="653"/>
      <c r="AW283" s="653"/>
      <c r="AX283" s="653"/>
      <c r="AY283" s="653"/>
      <c r="AZ283" s="653"/>
      <c r="BA283" s="653"/>
      <c r="BB283" s="653"/>
      <c r="BC283" s="653"/>
      <c r="BD283" s="653"/>
      <c r="BE283" s="653"/>
      <c r="BF283" s="653"/>
      <c r="BG283" s="653"/>
      <c r="BH283" s="653"/>
      <c r="BI283" s="653"/>
      <c r="BJ283" s="653"/>
      <c r="BK283" s="653"/>
      <c r="BL283" s="653"/>
      <c r="BM283" s="653"/>
      <c r="BN283" s="653"/>
      <c r="BO283" s="653"/>
      <c r="BP283" s="667"/>
      <c r="BQ283" s="653"/>
    </row>
    <row r="284" spans="2:69" ht="15.75" customHeight="1">
      <c r="B284" s="1252"/>
      <c r="C284" s="262" t="s">
        <v>531</v>
      </c>
      <c r="D284" s="262"/>
      <c r="E284" s="653"/>
      <c r="F284" s="666"/>
      <c r="G284" s="653"/>
      <c r="H284" s="653"/>
      <c r="I284" s="707"/>
      <c r="J284" s="707"/>
      <c r="K284" s="707"/>
      <c r="L284" s="653"/>
      <c r="M284" s="653"/>
      <c r="N284" s="653"/>
      <c r="O284" s="653"/>
      <c r="P284" s="653"/>
      <c r="Q284" s="653"/>
      <c r="R284" s="653"/>
      <c r="S284" s="653"/>
      <c r="T284" s="653"/>
      <c r="U284" s="653"/>
      <c r="V284" s="653"/>
      <c r="W284" s="653"/>
      <c r="X284" s="653"/>
      <c r="Y284" s="653"/>
      <c r="Z284" s="653"/>
      <c r="AA284" s="653"/>
      <c r="AB284" s="653"/>
      <c r="AC284" s="653"/>
      <c r="AD284" s="653"/>
      <c r="AE284" s="653"/>
      <c r="AF284" s="653"/>
      <c r="AG284" s="653"/>
      <c r="AH284" s="653"/>
      <c r="AI284" s="667"/>
      <c r="AJ284" s="653"/>
      <c r="AK284" s="340"/>
      <c r="AL284" s="653"/>
      <c r="AM284" s="666"/>
      <c r="AN284" s="653"/>
      <c r="AO284" s="653"/>
      <c r="AP284" s="653"/>
      <c r="AQ284" s="653"/>
      <c r="AR284" s="653"/>
      <c r="AS284" s="653"/>
      <c r="AT284" s="653"/>
      <c r="AU284" s="653"/>
      <c r="AV284" s="653"/>
      <c r="AW284" s="653"/>
      <c r="AX284" s="653"/>
      <c r="AY284" s="653"/>
      <c r="AZ284" s="653"/>
      <c r="BA284" s="653"/>
      <c r="BB284" s="653"/>
      <c r="BC284" s="653"/>
      <c r="BD284" s="653"/>
      <c r="BE284" s="653"/>
      <c r="BF284" s="653"/>
      <c r="BG284" s="653"/>
      <c r="BH284" s="653"/>
      <c r="BI284" s="653"/>
      <c r="BJ284" s="653"/>
      <c r="BK284" s="653"/>
      <c r="BL284" s="653"/>
      <c r="BM284" s="653"/>
      <c r="BN284" s="653"/>
      <c r="BO284" s="653"/>
      <c r="BP284" s="667"/>
      <c r="BQ284" s="653"/>
    </row>
    <row r="285" spans="2:69" ht="15.75" customHeight="1">
      <c r="B285" s="1252"/>
      <c r="C285" s="262" t="s">
        <v>532</v>
      </c>
      <c r="D285" s="262"/>
      <c r="E285" s="653"/>
      <c r="F285" s="666"/>
      <c r="G285" s="653"/>
      <c r="H285" s="653"/>
      <c r="I285" s="707"/>
      <c r="J285" s="707"/>
      <c r="K285" s="707"/>
      <c r="L285" s="653"/>
      <c r="M285" s="653"/>
      <c r="N285" s="653"/>
      <c r="O285" s="653"/>
      <c r="P285" s="653"/>
      <c r="Q285" s="653"/>
      <c r="R285" s="653"/>
      <c r="S285" s="653"/>
      <c r="T285" s="653"/>
      <c r="U285" s="653"/>
      <c r="V285" s="653"/>
      <c r="W285" s="653"/>
      <c r="X285" s="653"/>
      <c r="Y285" s="653"/>
      <c r="Z285" s="653"/>
      <c r="AA285" s="653"/>
      <c r="AB285" s="653"/>
      <c r="AC285" s="653"/>
      <c r="AD285" s="653"/>
      <c r="AE285" s="653"/>
      <c r="AF285" s="653"/>
      <c r="AG285" s="653"/>
      <c r="AH285" s="653"/>
      <c r="AI285" s="667"/>
      <c r="AJ285" s="653"/>
      <c r="AK285" s="340"/>
      <c r="AL285" s="653"/>
      <c r="AM285" s="666"/>
      <c r="AN285" s="653"/>
      <c r="AO285" s="653"/>
      <c r="AP285" s="653"/>
      <c r="AQ285" s="653"/>
      <c r="AR285" s="653"/>
      <c r="AS285" s="653"/>
      <c r="AT285" s="653"/>
      <c r="AU285" s="653"/>
      <c r="AV285" s="653"/>
      <c r="AW285" s="653"/>
      <c r="AX285" s="653"/>
      <c r="AY285" s="653"/>
      <c r="AZ285" s="653"/>
      <c r="BA285" s="653"/>
      <c r="BB285" s="653"/>
      <c r="BC285" s="653"/>
      <c r="BD285" s="653"/>
      <c r="BE285" s="653"/>
      <c r="BF285" s="653"/>
      <c r="BG285" s="653"/>
      <c r="BH285" s="653"/>
      <c r="BI285" s="653"/>
      <c r="BJ285" s="653"/>
      <c r="BK285" s="653"/>
      <c r="BL285" s="653"/>
      <c r="BM285" s="653"/>
      <c r="BN285" s="653"/>
      <c r="BO285" s="653"/>
      <c r="BP285" s="667"/>
      <c r="BQ285" s="653"/>
    </row>
    <row r="286" spans="2:69" ht="15.75" customHeight="1">
      <c r="B286" s="1252"/>
      <c r="C286" s="262" t="s">
        <v>533</v>
      </c>
      <c r="D286" s="262"/>
      <c r="E286" s="653"/>
      <c r="F286" s="666"/>
      <c r="G286" s="653"/>
      <c r="H286" s="653"/>
      <c r="I286" s="707"/>
      <c r="J286" s="707"/>
      <c r="K286" s="707"/>
      <c r="L286" s="653"/>
      <c r="M286" s="653"/>
      <c r="N286" s="653"/>
      <c r="O286" s="653"/>
      <c r="P286" s="653"/>
      <c r="Q286" s="653"/>
      <c r="R286" s="653"/>
      <c r="S286" s="653"/>
      <c r="T286" s="653"/>
      <c r="U286" s="653"/>
      <c r="V286" s="653"/>
      <c r="W286" s="653"/>
      <c r="X286" s="653"/>
      <c r="Y286" s="653"/>
      <c r="Z286" s="653"/>
      <c r="AA286" s="653"/>
      <c r="AB286" s="653"/>
      <c r="AC286" s="653"/>
      <c r="AD286" s="653"/>
      <c r="AE286" s="653"/>
      <c r="AF286" s="653"/>
      <c r="AG286" s="653"/>
      <c r="AH286" s="653"/>
      <c r="AI286" s="667"/>
      <c r="AJ286" s="653"/>
      <c r="AK286" s="340"/>
      <c r="AL286" s="653"/>
      <c r="AM286" s="666"/>
      <c r="AN286" s="653"/>
      <c r="AO286" s="653"/>
      <c r="AP286" s="653"/>
      <c r="AQ286" s="653"/>
      <c r="AR286" s="653"/>
      <c r="AS286" s="653"/>
      <c r="AT286" s="653"/>
      <c r="AU286" s="653"/>
      <c r="AV286" s="653"/>
      <c r="AW286" s="653"/>
      <c r="AX286" s="653"/>
      <c r="AY286" s="653"/>
      <c r="AZ286" s="653"/>
      <c r="BA286" s="653"/>
      <c r="BB286" s="653"/>
      <c r="BC286" s="653"/>
      <c r="BD286" s="653"/>
      <c r="BE286" s="653"/>
      <c r="BF286" s="653"/>
      <c r="BG286" s="653"/>
      <c r="BH286" s="653"/>
      <c r="BI286" s="653"/>
      <c r="BJ286" s="653"/>
      <c r="BK286" s="653"/>
      <c r="BL286" s="653"/>
      <c r="BM286" s="653"/>
      <c r="BN286" s="653"/>
      <c r="BO286" s="653"/>
      <c r="BP286" s="667"/>
      <c r="BQ286" s="653"/>
    </row>
    <row r="287" spans="2:69" s="255" customFormat="1" ht="15.75" customHeight="1">
      <c r="B287" s="1253"/>
      <c r="C287" s="338" t="s">
        <v>527</v>
      </c>
      <c r="D287" s="339"/>
      <c r="E287" s="669"/>
      <c r="F287" s="668"/>
      <c r="G287" s="669"/>
      <c r="H287" s="669"/>
      <c r="I287" s="891"/>
      <c r="J287" s="891"/>
      <c r="K287" s="891"/>
      <c r="L287" s="669"/>
      <c r="M287" s="669"/>
      <c r="N287" s="669"/>
      <c r="O287" s="669"/>
      <c r="P287" s="669"/>
      <c r="Q287" s="669"/>
      <c r="R287" s="669"/>
      <c r="S287" s="669"/>
      <c r="T287" s="669"/>
      <c r="U287" s="669"/>
      <c r="V287" s="669"/>
      <c r="W287" s="669"/>
      <c r="X287" s="669"/>
      <c r="Y287" s="669"/>
      <c r="Z287" s="669"/>
      <c r="AA287" s="669"/>
      <c r="AB287" s="669"/>
      <c r="AC287" s="669"/>
      <c r="AD287" s="669"/>
      <c r="AE287" s="669"/>
      <c r="AF287" s="669"/>
      <c r="AG287" s="669"/>
      <c r="AH287" s="670"/>
      <c r="AI287" s="670"/>
      <c r="AJ287" s="669"/>
      <c r="AK287" s="340"/>
      <c r="AL287" s="669"/>
      <c r="AM287" s="668"/>
      <c r="AN287" s="669"/>
      <c r="AO287" s="669"/>
      <c r="AP287" s="669"/>
      <c r="AQ287" s="669"/>
      <c r="AR287" s="669"/>
      <c r="AS287" s="669"/>
      <c r="AT287" s="669"/>
      <c r="AU287" s="669"/>
      <c r="AV287" s="669"/>
      <c r="AW287" s="669"/>
      <c r="AX287" s="669"/>
      <c r="AY287" s="669"/>
      <c r="AZ287" s="669"/>
      <c r="BA287" s="669"/>
      <c r="BB287" s="669"/>
      <c r="BC287" s="669"/>
      <c r="BD287" s="669"/>
      <c r="BE287" s="669"/>
      <c r="BF287" s="669"/>
      <c r="BG287" s="669"/>
      <c r="BH287" s="669"/>
      <c r="BI287" s="669"/>
      <c r="BJ287" s="669"/>
      <c r="BK287" s="669"/>
      <c r="BL287" s="669"/>
      <c r="BM287" s="669"/>
      <c r="BN287" s="669"/>
      <c r="BO287" s="670"/>
      <c r="BP287" s="670"/>
      <c r="BQ287" s="669"/>
    </row>
    <row r="288" spans="2:69" s="255" customFormat="1" ht="15" customHeight="1">
      <c r="B288" s="1251" t="s">
        <v>721</v>
      </c>
      <c r="C288" s="262" t="s">
        <v>528</v>
      </c>
      <c r="D288" s="339"/>
      <c r="E288" s="653"/>
      <c r="F288" s="666"/>
      <c r="G288" s="653"/>
      <c r="H288" s="653"/>
      <c r="I288" s="707"/>
      <c r="J288" s="707"/>
      <c r="K288" s="707"/>
      <c r="L288" s="653"/>
      <c r="M288" s="653"/>
      <c r="N288" s="653"/>
      <c r="O288" s="653"/>
      <c r="P288" s="653"/>
      <c r="Q288" s="653"/>
      <c r="R288" s="653"/>
      <c r="S288" s="653"/>
      <c r="T288" s="653"/>
      <c r="U288" s="653"/>
      <c r="V288" s="653"/>
      <c r="W288" s="653"/>
      <c r="X288" s="653"/>
      <c r="Y288" s="653"/>
      <c r="Z288" s="653"/>
      <c r="AA288" s="653"/>
      <c r="AB288" s="653"/>
      <c r="AC288" s="653"/>
      <c r="AD288" s="653"/>
      <c r="AE288" s="653"/>
      <c r="AF288" s="653"/>
      <c r="AG288" s="653"/>
      <c r="AH288" s="653"/>
      <c r="AI288" s="667"/>
      <c r="AJ288" s="653"/>
      <c r="AK288" s="340"/>
      <c r="AL288" s="653"/>
      <c r="AM288" s="666"/>
      <c r="AN288" s="653"/>
      <c r="AO288" s="653"/>
      <c r="AP288" s="653"/>
      <c r="AQ288" s="653"/>
      <c r="AR288" s="653"/>
      <c r="AS288" s="653"/>
      <c r="AT288" s="653"/>
      <c r="AU288" s="653"/>
      <c r="AV288" s="653"/>
      <c r="AW288" s="653"/>
      <c r="AX288" s="653"/>
      <c r="AY288" s="653"/>
      <c r="AZ288" s="653"/>
      <c r="BA288" s="653"/>
      <c r="BB288" s="653"/>
      <c r="BC288" s="653"/>
      <c r="BD288" s="653"/>
      <c r="BE288" s="653"/>
      <c r="BF288" s="653"/>
      <c r="BG288" s="653"/>
      <c r="BH288" s="653"/>
      <c r="BI288" s="653"/>
      <c r="BJ288" s="653"/>
      <c r="BK288" s="653"/>
      <c r="BL288" s="653"/>
      <c r="BM288" s="653"/>
      <c r="BN288" s="653"/>
      <c r="BO288" s="653"/>
      <c r="BP288" s="667"/>
      <c r="BQ288" s="653"/>
    </row>
    <row r="289" spans="2:69" s="255" customFormat="1" ht="15" customHeight="1">
      <c r="B289" s="1252"/>
      <c r="C289" s="262" t="s">
        <v>529</v>
      </c>
      <c r="D289" s="339"/>
      <c r="E289" s="653"/>
      <c r="F289" s="666"/>
      <c r="G289" s="653"/>
      <c r="H289" s="653"/>
      <c r="I289" s="707"/>
      <c r="J289" s="707"/>
      <c r="K289" s="707"/>
      <c r="L289" s="653"/>
      <c r="M289" s="653"/>
      <c r="N289" s="653"/>
      <c r="O289" s="653"/>
      <c r="P289" s="653"/>
      <c r="Q289" s="653"/>
      <c r="R289" s="653"/>
      <c r="S289" s="653"/>
      <c r="T289" s="653"/>
      <c r="U289" s="653"/>
      <c r="V289" s="653"/>
      <c r="W289" s="653"/>
      <c r="X289" s="653"/>
      <c r="Y289" s="653"/>
      <c r="Z289" s="653"/>
      <c r="AA289" s="653"/>
      <c r="AB289" s="653"/>
      <c r="AC289" s="653"/>
      <c r="AD289" s="653"/>
      <c r="AE289" s="653"/>
      <c r="AF289" s="653"/>
      <c r="AG289" s="653"/>
      <c r="AH289" s="653"/>
      <c r="AI289" s="667"/>
      <c r="AJ289" s="653"/>
      <c r="AK289" s="340"/>
      <c r="AL289" s="653"/>
      <c r="AM289" s="666"/>
      <c r="AN289" s="653"/>
      <c r="AO289" s="653"/>
      <c r="AP289" s="653"/>
      <c r="AQ289" s="653"/>
      <c r="AR289" s="653"/>
      <c r="AS289" s="653"/>
      <c r="AT289" s="653"/>
      <c r="AU289" s="653"/>
      <c r="AV289" s="653"/>
      <c r="AW289" s="653"/>
      <c r="AX289" s="653"/>
      <c r="AY289" s="653"/>
      <c r="AZ289" s="653"/>
      <c r="BA289" s="653"/>
      <c r="BB289" s="653"/>
      <c r="BC289" s="653"/>
      <c r="BD289" s="653"/>
      <c r="BE289" s="653"/>
      <c r="BF289" s="653"/>
      <c r="BG289" s="653"/>
      <c r="BH289" s="653"/>
      <c r="BI289" s="653"/>
      <c r="BJ289" s="653"/>
      <c r="BK289" s="653"/>
      <c r="BL289" s="653"/>
      <c r="BM289" s="653"/>
      <c r="BN289" s="653"/>
      <c r="BO289" s="653"/>
      <c r="BP289" s="667"/>
      <c r="BQ289" s="653"/>
    </row>
    <row r="290" spans="2:69" s="255" customFormat="1" ht="15" customHeight="1">
      <c r="B290" s="1252"/>
      <c r="C290" s="262" t="s">
        <v>530</v>
      </c>
      <c r="D290" s="339"/>
      <c r="E290" s="653"/>
      <c r="F290" s="666"/>
      <c r="G290" s="653"/>
      <c r="H290" s="653"/>
      <c r="I290" s="707"/>
      <c r="J290" s="707"/>
      <c r="K290" s="707"/>
      <c r="L290" s="653"/>
      <c r="M290" s="653"/>
      <c r="N290" s="653"/>
      <c r="O290" s="653"/>
      <c r="P290" s="653"/>
      <c r="Q290" s="653"/>
      <c r="R290" s="653"/>
      <c r="S290" s="653"/>
      <c r="T290" s="653"/>
      <c r="U290" s="653"/>
      <c r="V290" s="653"/>
      <c r="W290" s="653"/>
      <c r="X290" s="653"/>
      <c r="Y290" s="653"/>
      <c r="Z290" s="653"/>
      <c r="AA290" s="653"/>
      <c r="AB290" s="653"/>
      <c r="AC290" s="653"/>
      <c r="AD290" s="653"/>
      <c r="AE290" s="653"/>
      <c r="AF290" s="653"/>
      <c r="AG290" s="653"/>
      <c r="AH290" s="653"/>
      <c r="AI290" s="667"/>
      <c r="AJ290" s="653"/>
      <c r="AK290" s="340"/>
      <c r="AL290" s="653"/>
      <c r="AM290" s="666"/>
      <c r="AN290" s="653"/>
      <c r="AO290" s="653"/>
      <c r="AP290" s="653"/>
      <c r="AQ290" s="653"/>
      <c r="AR290" s="653"/>
      <c r="AS290" s="653"/>
      <c r="AT290" s="653"/>
      <c r="AU290" s="653"/>
      <c r="AV290" s="653"/>
      <c r="AW290" s="653"/>
      <c r="AX290" s="653"/>
      <c r="AY290" s="653"/>
      <c r="AZ290" s="653"/>
      <c r="BA290" s="653"/>
      <c r="BB290" s="653"/>
      <c r="BC290" s="653"/>
      <c r="BD290" s="653"/>
      <c r="BE290" s="653"/>
      <c r="BF290" s="653"/>
      <c r="BG290" s="653"/>
      <c r="BH290" s="653"/>
      <c r="BI290" s="653"/>
      <c r="BJ290" s="653"/>
      <c r="BK290" s="653"/>
      <c r="BL290" s="653"/>
      <c r="BM290" s="653"/>
      <c r="BN290" s="653"/>
      <c r="BO290" s="653"/>
      <c r="BP290" s="667"/>
      <c r="BQ290" s="653"/>
    </row>
    <row r="291" spans="2:69" s="255" customFormat="1" ht="15" customHeight="1">
      <c r="B291" s="1252"/>
      <c r="C291" s="262" t="s">
        <v>531</v>
      </c>
      <c r="D291" s="339"/>
      <c r="E291" s="653"/>
      <c r="F291" s="666"/>
      <c r="G291" s="653"/>
      <c r="H291" s="653"/>
      <c r="I291" s="707"/>
      <c r="J291" s="707"/>
      <c r="K291" s="707"/>
      <c r="L291" s="653"/>
      <c r="M291" s="653"/>
      <c r="N291" s="653"/>
      <c r="O291" s="653"/>
      <c r="P291" s="653"/>
      <c r="Q291" s="653"/>
      <c r="R291" s="653"/>
      <c r="S291" s="653"/>
      <c r="T291" s="653"/>
      <c r="U291" s="653"/>
      <c r="V291" s="653"/>
      <c r="W291" s="653"/>
      <c r="X291" s="653"/>
      <c r="Y291" s="653"/>
      <c r="Z291" s="653"/>
      <c r="AA291" s="653"/>
      <c r="AB291" s="653"/>
      <c r="AC291" s="653"/>
      <c r="AD291" s="653"/>
      <c r="AE291" s="653"/>
      <c r="AF291" s="653"/>
      <c r="AG291" s="653"/>
      <c r="AH291" s="653"/>
      <c r="AI291" s="667"/>
      <c r="AJ291" s="653"/>
      <c r="AK291" s="340"/>
      <c r="AL291" s="653"/>
      <c r="AM291" s="666"/>
      <c r="AN291" s="653"/>
      <c r="AO291" s="653"/>
      <c r="AP291" s="653"/>
      <c r="AQ291" s="653"/>
      <c r="AR291" s="653"/>
      <c r="AS291" s="653"/>
      <c r="AT291" s="653"/>
      <c r="AU291" s="653"/>
      <c r="AV291" s="653"/>
      <c r="AW291" s="653"/>
      <c r="AX291" s="653"/>
      <c r="AY291" s="653"/>
      <c r="AZ291" s="653"/>
      <c r="BA291" s="653"/>
      <c r="BB291" s="653"/>
      <c r="BC291" s="653"/>
      <c r="BD291" s="653"/>
      <c r="BE291" s="653"/>
      <c r="BF291" s="653"/>
      <c r="BG291" s="653"/>
      <c r="BH291" s="653"/>
      <c r="BI291" s="653"/>
      <c r="BJ291" s="653"/>
      <c r="BK291" s="653"/>
      <c r="BL291" s="653"/>
      <c r="BM291" s="653"/>
      <c r="BN291" s="653"/>
      <c r="BO291" s="653"/>
      <c r="BP291" s="667"/>
      <c r="BQ291" s="653"/>
    </row>
    <row r="292" spans="2:69" s="255" customFormat="1" ht="15" customHeight="1">
      <c r="B292" s="1252"/>
      <c r="C292" s="262" t="s">
        <v>532</v>
      </c>
      <c r="D292" s="339"/>
      <c r="E292" s="653"/>
      <c r="F292" s="666"/>
      <c r="G292" s="653"/>
      <c r="H292" s="653"/>
      <c r="I292" s="707"/>
      <c r="J292" s="707"/>
      <c r="K292" s="707"/>
      <c r="L292" s="653"/>
      <c r="M292" s="653"/>
      <c r="N292" s="653"/>
      <c r="O292" s="653"/>
      <c r="P292" s="653"/>
      <c r="Q292" s="653"/>
      <c r="R292" s="653"/>
      <c r="S292" s="653"/>
      <c r="T292" s="653"/>
      <c r="U292" s="653"/>
      <c r="V292" s="653"/>
      <c r="W292" s="653"/>
      <c r="X292" s="653"/>
      <c r="Y292" s="653"/>
      <c r="Z292" s="653"/>
      <c r="AA292" s="653"/>
      <c r="AB292" s="653"/>
      <c r="AC292" s="653"/>
      <c r="AD292" s="653"/>
      <c r="AE292" s="653"/>
      <c r="AF292" s="653"/>
      <c r="AG292" s="653"/>
      <c r="AH292" s="653"/>
      <c r="AI292" s="667"/>
      <c r="AJ292" s="653"/>
      <c r="AK292" s="340"/>
      <c r="AL292" s="653"/>
      <c r="AM292" s="666"/>
      <c r="AN292" s="653"/>
      <c r="AO292" s="653"/>
      <c r="AP292" s="653"/>
      <c r="AQ292" s="653"/>
      <c r="AR292" s="653"/>
      <c r="AS292" s="653"/>
      <c r="AT292" s="653"/>
      <c r="AU292" s="653"/>
      <c r="AV292" s="653"/>
      <c r="AW292" s="653"/>
      <c r="AX292" s="653"/>
      <c r="AY292" s="653"/>
      <c r="AZ292" s="653"/>
      <c r="BA292" s="653"/>
      <c r="BB292" s="653"/>
      <c r="BC292" s="653"/>
      <c r="BD292" s="653"/>
      <c r="BE292" s="653"/>
      <c r="BF292" s="653"/>
      <c r="BG292" s="653"/>
      <c r="BH292" s="653"/>
      <c r="BI292" s="653"/>
      <c r="BJ292" s="653"/>
      <c r="BK292" s="653"/>
      <c r="BL292" s="653"/>
      <c r="BM292" s="653"/>
      <c r="BN292" s="653"/>
      <c r="BO292" s="653"/>
      <c r="BP292" s="667"/>
      <c r="BQ292" s="653"/>
    </row>
    <row r="293" spans="2:69" s="255" customFormat="1" ht="15" customHeight="1">
      <c r="B293" s="1252"/>
      <c r="C293" s="262" t="s">
        <v>533</v>
      </c>
      <c r="D293" s="339"/>
      <c r="E293" s="653"/>
      <c r="F293" s="666"/>
      <c r="G293" s="653"/>
      <c r="H293" s="653"/>
      <c r="I293" s="707"/>
      <c r="J293" s="707"/>
      <c r="K293" s="707"/>
      <c r="L293" s="653"/>
      <c r="M293" s="653"/>
      <c r="N293" s="653"/>
      <c r="O293" s="653"/>
      <c r="P293" s="653"/>
      <c r="Q293" s="653"/>
      <c r="R293" s="653"/>
      <c r="S293" s="653"/>
      <c r="T293" s="653"/>
      <c r="U293" s="653"/>
      <c r="V293" s="653"/>
      <c r="W293" s="653"/>
      <c r="X293" s="653"/>
      <c r="Y293" s="653"/>
      <c r="Z293" s="653"/>
      <c r="AA293" s="653"/>
      <c r="AB293" s="653"/>
      <c r="AC293" s="653"/>
      <c r="AD293" s="653"/>
      <c r="AE293" s="653"/>
      <c r="AF293" s="653"/>
      <c r="AG293" s="653"/>
      <c r="AH293" s="653"/>
      <c r="AI293" s="667"/>
      <c r="AJ293" s="653"/>
      <c r="AK293" s="340"/>
      <c r="AL293" s="653"/>
      <c r="AM293" s="666"/>
      <c r="AN293" s="653"/>
      <c r="AO293" s="653"/>
      <c r="AP293" s="653"/>
      <c r="AQ293" s="653"/>
      <c r="AR293" s="653"/>
      <c r="AS293" s="653"/>
      <c r="AT293" s="653"/>
      <c r="AU293" s="653"/>
      <c r="AV293" s="653"/>
      <c r="AW293" s="653"/>
      <c r="AX293" s="653"/>
      <c r="AY293" s="653"/>
      <c r="AZ293" s="653"/>
      <c r="BA293" s="653"/>
      <c r="BB293" s="653"/>
      <c r="BC293" s="653"/>
      <c r="BD293" s="653"/>
      <c r="BE293" s="653"/>
      <c r="BF293" s="653"/>
      <c r="BG293" s="653"/>
      <c r="BH293" s="653"/>
      <c r="BI293" s="653"/>
      <c r="BJ293" s="653"/>
      <c r="BK293" s="653"/>
      <c r="BL293" s="653"/>
      <c r="BM293" s="653"/>
      <c r="BN293" s="653"/>
      <c r="BO293" s="653"/>
      <c r="BP293" s="667"/>
      <c r="BQ293" s="653"/>
    </row>
    <row r="294" spans="2:69" s="255" customFormat="1" ht="15" customHeight="1">
      <c r="B294" s="1253"/>
      <c r="C294" s="338" t="s">
        <v>527</v>
      </c>
      <c r="D294" s="339"/>
      <c r="E294" s="669"/>
      <c r="F294" s="668"/>
      <c r="G294" s="669"/>
      <c r="H294" s="669"/>
      <c r="I294" s="891"/>
      <c r="J294" s="891"/>
      <c r="K294" s="891"/>
      <c r="L294" s="669"/>
      <c r="M294" s="669"/>
      <c r="N294" s="669"/>
      <c r="O294" s="669"/>
      <c r="P294" s="669"/>
      <c r="Q294" s="669"/>
      <c r="R294" s="669"/>
      <c r="S294" s="669"/>
      <c r="T294" s="669"/>
      <c r="U294" s="669"/>
      <c r="V294" s="669"/>
      <c r="W294" s="669"/>
      <c r="X294" s="669"/>
      <c r="Y294" s="669"/>
      <c r="Z294" s="669"/>
      <c r="AA294" s="669"/>
      <c r="AB294" s="669"/>
      <c r="AC294" s="669"/>
      <c r="AD294" s="669"/>
      <c r="AE294" s="669"/>
      <c r="AF294" s="669"/>
      <c r="AG294" s="669"/>
      <c r="AH294" s="670"/>
      <c r="AI294" s="670"/>
      <c r="AJ294" s="669"/>
      <c r="AK294" s="340"/>
      <c r="AL294" s="669"/>
      <c r="AM294" s="668"/>
      <c r="AN294" s="669"/>
      <c r="AO294" s="669"/>
      <c r="AP294" s="669"/>
      <c r="AQ294" s="669"/>
      <c r="AR294" s="669"/>
      <c r="AS294" s="669"/>
      <c r="AT294" s="669"/>
      <c r="AU294" s="669"/>
      <c r="AV294" s="669"/>
      <c r="AW294" s="669"/>
      <c r="AX294" s="669"/>
      <c r="AY294" s="669"/>
      <c r="AZ294" s="669"/>
      <c r="BA294" s="669"/>
      <c r="BB294" s="669"/>
      <c r="BC294" s="669"/>
      <c r="BD294" s="669"/>
      <c r="BE294" s="669"/>
      <c r="BF294" s="669"/>
      <c r="BG294" s="669"/>
      <c r="BH294" s="669"/>
      <c r="BI294" s="669"/>
      <c r="BJ294" s="669"/>
      <c r="BK294" s="669"/>
      <c r="BL294" s="669"/>
      <c r="BM294" s="669"/>
      <c r="BN294" s="669"/>
      <c r="BO294" s="670"/>
      <c r="BP294" s="670"/>
      <c r="BQ294" s="669"/>
    </row>
    <row r="295" spans="2:69" s="255" customFormat="1" ht="15" customHeight="1">
      <c r="B295" s="1260" t="s">
        <v>33</v>
      </c>
      <c r="C295" s="243" t="s">
        <v>528</v>
      </c>
      <c r="D295" s="344"/>
      <c r="E295" s="283">
        <v>2.3824439416506901E-2</v>
      </c>
      <c r="F295" s="341">
        <v>6293004753.9382496</v>
      </c>
      <c r="G295" s="283">
        <v>7.9060663731790701E-2</v>
      </c>
      <c r="H295" s="283">
        <v>-7.2752608474373898E-3</v>
      </c>
      <c r="I295" s="892">
        <v>-1.3453009045979901E-2</v>
      </c>
      <c r="J295" s="892">
        <v>-4.035902713793971E-3</v>
      </c>
      <c r="K295" s="892">
        <v>-1.7488911759773872E-2</v>
      </c>
      <c r="L295" s="283"/>
      <c r="M295" s="283">
        <v>11.341752723157837</v>
      </c>
      <c r="N295" s="283">
        <v>16.1362168022623</v>
      </c>
      <c r="O295" s="283">
        <v>16.1289415414148</v>
      </c>
      <c r="P295" s="283">
        <v>-1.0762538288433563</v>
      </c>
      <c r="Q295" s="283">
        <v>-1.25522879941893</v>
      </c>
      <c r="R295" s="283"/>
      <c r="S295" s="283"/>
      <c r="T295" s="283"/>
      <c r="U295" s="283"/>
      <c r="V295" s="283">
        <v>0.36002258827398026</v>
      </c>
      <c r="W295" s="283">
        <v>0.36002258827397998</v>
      </c>
      <c r="X295" s="283">
        <v>15.2337353302699</v>
      </c>
      <c r="Y295" s="283">
        <v>0.86254934075639322</v>
      </c>
      <c r="Z295" s="283"/>
      <c r="AA295" s="283">
        <v>1.4032110429815852</v>
      </c>
      <c r="AB295" s="283"/>
      <c r="AC295" s="283"/>
      <c r="AD295" s="283"/>
      <c r="AE295" s="283">
        <v>0.48593498535935775</v>
      </c>
      <c r="AF295" s="283">
        <v>2.9557210269445</v>
      </c>
      <c r="AG295" s="283">
        <v>2.3185027567714198</v>
      </c>
      <c r="AH295" s="283"/>
      <c r="AI295" s="297">
        <v>-0.32902152266681201</v>
      </c>
      <c r="AJ295" s="283">
        <v>20.507959113985802</v>
      </c>
      <c r="AK295" s="340"/>
      <c r="AL295" s="331">
        <v>0.12676325982372999</v>
      </c>
      <c r="AM295" s="470">
        <v>37824245270.763802</v>
      </c>
      <c r="AN295" s="346">
        <v>-8.2739487447100399E-3</v>
      </c>
      <c r="AO295" s="346">
        <v>-4.3679562409876596E-3</v>
      </c>
      <c r="AP295" s="346">
        <v>-1.0015784434346149E-3</v>
      </c>
      <c r="AQ295" s="350">
        <v>-5.3695346844222745E-3</v>
      </c>
      <c r="AR295" s="346">
        <v>36.070354751902201</v>
      </c>
      <c r="AS295" s="346"/>
      <c r="AT295" s="346">
        <v>2.6281215532628708</v>
      </c>
      <c r="AU295" s="346">
        <v>43.395497108911201</v>
      </c>
      <c r="AV295" s="346">
        <v>43.382855203925502</v>
      </c>
      <c r="AW295" s="346">
        <v>-2.5913850501162776</v>
      </c>
      <c r="AX295" s="346">
        <v>-2.9181353948494499</v>
      </c>
      <c r="AY295" s="346"/>
      <c r="AZ295" s="346"/>
      <c r="BA295" s="346"/>
      <c r="BB295" s="346"/>
      <c r="BC295" s="346">
        <v>0.42738163385865863</v>
      </c>
      <c r="BD295" s="346">
        <v>0.42738163385865902</v>
      </c>
      <c r="BE295" s="346">
        <v>40.892101442934703</v>
      </c>
      <c r="BF295" s="346">
        <v>0.21332379757886691</v>
      </c>
      <c r="BG295" s="346"/>
      <c r="BH295" s="346">
        <v>0.4174813522723303</v>
      </c>
      <c r="BI295" s="346"/>
      <c r="BJ295" s="346"/>
      <c r="BK295" s="346"/>
      <c r="BL295" s="346">
        <v>0.15543308592089966</v>
      </c>
      <c r="BM295" s="346">
        <v>0.89085620988580905</v>
      </c>
      <c r="BN295" s="346">
        <v>2.3728185872646201</v>
      </c>
      <c r="BO295" s="346"/>
      <c r="BP295" s="347">
        <v>-0.37519145463113701</v>
      </c>
      <c r="BQ295" s="346">
        <v>44.155776240085103</v>
      </c>
    </row>
    <row r="296" spans="2:69" s="255" customFormat="1" ht="15" customHeight="1">
      <c r="B296" s="1255" t="s">
        <v>33</v>
      </c>
      <c r="C296" s="243" t="s">
        <v>529</v>
      </c>
      <c r="D296" s="344"/>
      <c r="E296" s="283">
        <v>1.43160951271574E-2</v>
      </c>
      <c r="F296" s="341">
        <v>29663937976.274502</v>
      </c>
      <c r="G296" s="283">
        <v>0.10389845276859901</v>
      </c>
      <c r="H296" s="283">
        <v>-2.5986888497387201E-2</v>
      </c>
      <c r="I296" s="892">
        <v>-3.9188198790355802E-2</v>
      </c>
      <c r="J296" s="892">
        <v>-1.1756471162288975E-2</v>
      </c>
      <c r="K296" s="892">
        <v>-5.094466995264478E-2</v>
      </c>
      <c r="L296" s="283"/>
      <c r="M296" s="283">
        <v>0.61048763334125244</v>
      </c>
      <c r="N296" s="283">
        <v>0.98865288780148397</v>
      </c>
      <c r="O296" s="283">
        <v>0.96266599930409702</v>
      </c>
      <c r="P296" s="283">
        <v>-0.15541711958624316</v>
      </c>
      <c r="Q296" s="283">
        <v>-0.18720101476348699</v>
      </c>
      <c r="R296" s="283"/>
      <c r="S296" s="283"/>
      <c r="T296" s="283"/>
      <c r="U296" s="283"/>
      <c r="V296" s="283">
        <v>3.0058649885285511E-2</v>
      </c>
      <c r="W296" s="283">
        <v>3.0058649885285501E-2</v>
      </c>
      <c r="X296" s="283">
        <v>0.80552363442589603</v>
      </c>
      <c r="Y296" s="283">
        <v>0.14958016689493769</v>
      </c>
      <c r="Z296" s="283"/>
      <c r="AA296" s="283">
        <v>0.37802024027817466</v>
      </c>
      <c r="AB296" s="283"/>
      <c r="AC296" s="283"/>
      <c r="AD296" s="283"/>
      <c r="AE296" s="283">
        <v>0.11419088810425364</v>
      </c>
      <c r="AF296" s="283">
        <v>0.69691291348921003</v>
      </c>
      <c r="AG296" s="283">
        <v>0.28555436881074198</v>
      </c>
      <c r="AH296" s="283"/>
      <c r="AI296" s="297">
        <v>-3.4244815465807502E-2</v>
      </c>
      <c r="AJ296" s="283">
        <v>1.7879909167258501</v>
      </c>
      <c r="AK296" s="340"/>
      <c r="AL296" s="331">
        <v>3.5318253210627003E-2</v>
      </c>
      <c r="AM296" s="470">
        <v>68590366090.347</v>
      </c>
      <c r="AN296" s="346">
        <v>-2.1737952988516399E-2</v>
      </c>
      <c r="AO296" s="346">
        <v>-1.8559315459070601E-2</v>
      </c>
      <c r="AP296" s="346">
        <v>-5.4155617974905087E-3</v>
      </c>
      <c r="AQ296" s="351">
        <v>-2.3974877256561111E-2</v>
      </c>
      <c r="AR296" s="346">
        <v>3.4061838626387901</v>
      </c>
      <c r="AS296" s="346"/>
      <c r="AT296" s="346">
        <v>0.39285918862420144</v>
      </c>
      <c r="AU296" s="346">
        <v>4.3259014622788801</v>
      </c>
      <c r="AV296" s="346">
        <v>4.2856041938312899</v>
      </c>
      <c r="AW296" s="346">
        <v>-0.36484298955316441</v>
      </c>
      <c r="AX296" s="346">
        <v>-0.41925563705602498</v>
      </c>
      <c r="AY296" s="346"/>
      <c r="AZ296" s="346"/>
      <c r="BA296" s="346"/>
      <c r="BB296" s="346"/>
      <c r="BC296" s="346">
        <v>5.1394229296619603E-2</v>
      </c>
      <c r="BD296" s="346">
        <v>5.1394229296619499E-2</v>
      </c>
      <c r="BE296" s="346">
        <v>3.9177427860718899</v>
      </c>
      <c r="BF296" s="346">
        <v>3.8875606779803298E-2</v>
      </c>
      <c r="BG296" s="346"/>
      <c r="BH296" s="346">
        <v>0.16969362026201779</v>
      </c>
      <c r="BI296" s="346"/>
      <c r="BJ296" s="346"/>
      <c r="BK296" s="346"/>
      <c r="BL296" s="346">
        <v>7.1037202958037893E-2</v>
      </c>
      <c r="BM296" s="346">
        <v>0.31449452586430399</v>
      </c>
      <c r="BN296" s="346">
        <v>0.35886123788984797</v>
      </c>
      <c r="BO296" s="346"/>
      <c r="BP296" s="347">
        <v>-6.0168272241407E-2</v>
      </c>
      <c r="BQ296" s="346">
        <v>4.5910985498260404</v>
      </c>
    </row>
    <row r="297" spans="2:69" s="255" customFormat="1" ht="15" customHeight="1">
      <c r="B297" s="1255" t="s">
        <v>33</v>
      </c>
      <c r="C297" s="243" t="s">
        <v>530</v>
      </c>
      <c r="D297" s="344"/>
      <c r="E297" s="283">
        <v>2.3339335015289599E-2</v>
      </c>
      <c r="F297" s="341">
        <v>82386806024.213699</v>
      </c>
      <c r="G297" s="283">
        <v>0.16978609619569601</v>
      </c>
      <c r="H297" s="283">
        <v>-4.32935290897003E-2</v>
      </c>
      <c r="I297" s="892">
        <v>-5.2402967474660701E-2</v>
      </c>
      <c r="J297" s="892">
        <v>-1.5239455857161679E-2</v>
      </c>
      <c r="K297" s="892">
        <v>-6.7642423331822382E-2</v>
      </c>
      <c r="L297" s="283"/>
      <c r="M297" s="283">
        <v>0.17599226970339138</v>
      </c>
      <c r="N297" s="283">
        <v>0.61475494009532095</v>
      </c>
      <c r="O297" s="283">
        <v>0.57146141100562098</v>
      </c>
      <c r="P297" s="283">
        <v>-0.12755524374475069</v>
      </c>
      <c r="Q297" s="283">
        <v>-0.16040368724356099</v>
      </c>
      <c r="R297" s="283"/>
      <c r="S297" s="283"/>
      <c r="T297" s="283"/>
      <c r="U297" s="283"/>
      <c r="V297" s="283">
        <v>1.6507145320633423E-2</v>
      </c>
      <c r="W297" s="283">
        <v>1.6507145320633399E-2</v>
      </c>
      <c r="X297" s="283">
        <v>0.42756486908269298</v>
      </c>
      <c r="Y297" s="283">
        <v>5.0969307740615206E-2</v>
      </c>
      <c r="Z297" s="283"/>
      <c r="AA297" s="283">
        <v>0.16109457927855525</v>
      </c>
      <c r="AB297" s="283"/>
      <c r="AC297" s="283"/>
      <c r="AD297" s="283"/>
      <c r="AE297" s="283">
        <v>1.7527650689623805E-2</v>
      </c>
      <c r="AF297" s="283">
        <v>0.27179158848880403</v>
      </c>
      <c r="AG297" s="283">
        <v>0.17698105399907299</v>
      </c>
      <c r="AH297" s="283"/>
      <c r="AI297" s="297">
        <v>-8.0611480471222095E-3</v>
      </c>
      <c r="AJ297" s="283">
        <v>0.87633751157057005</v>
      </c>
      <c r="AK297" s="340"/>
      <c r="AL297" s="331">
        <v>4.2753654787898498E-2</v>
      </c>
      <c r="AM297" s="470">
        <v>149414616913.729</v>
      </c>
      <c r="AN297" s="346">
        <v>-3.3354381132877101E-2</v>
      </c>
      <c r="AO297" s="346">
        <v>-3.6089146286752999E-2</v>
      </c>
      <c r="AP297" s="346">
        <v>-1.0395677386935236E-2</v>
      </c>
      <c r="AQ297" s="351">
        <v>-4.6484823673688239E-2</v>
      </c>
      <c r="AR297" s="346">
        <v>1.3323209784327601</v>
      </c>
      <c r="AS297" s="346"/>
      <c r="AT297" s="346">
        <v>0.1329605040786899</v>
      </c>
      <c r="AU297" s="346">
        <v>1.7926616397263899</v>
      </c>
      <c r="AV297" s="346">
        <v>1.72321811230676</v>
      </c>
      <c r="AW297" s="346">
        <v>-0.20118766070570138</v>
      </c>
      <c r="AX297" s="346">
        <v>-0.241136295306629</v>
      </c>
      <c r="AY297" s="346"/>
      <c r="AZ297" s="346"/>
      <c r="BA297" s="346"/>
      <c r="BB297" s="346"/>
      <c r="BC297" s="346">
        <v>2.3510829483601288E-2</v>
      </c>
      <c r="BD297" s="346">
        <v>2.3510829483601298E-2</v>
      </c>
      <c r="BE297" s="346">
        <v>1.5055926464837299</v>
      </c>
      <c r="BF297" s="346">
        <v>5.5838413333042368E-2</v>
      </c>
      <c r="BG297" s="346"/>
      <c r="BH297" s="346">
        <v>0.11711886619301605</v>
      </c>
      <c r="BI297" s="346"/>
      <c r="BJ297" s="346"/>
      <c r="BK297" s="346"/>
      <c r="BL297" s="346">
        <v>3.0843439555915717E-2</v>
      </c>
      <c r="BM297" s="346">
        <v>0.24103967218545799</v>
      </c>
      <c r="BN297" s="346">
        <v>0.17669962569342501</v>
      </c>
      <c r="BO297" s="346"/>
      <c r="BP297" s="347">
        <v>-9.9061780414031395E-3</v>
      </c>
      <c r="BQ297" s="346">
        <v>1.92333194436261</v>
      </c>
    </row>
    <row r="298" spans="2:69" s="255" customFormat="1" ht="15" customHeight="1">
      <c r="B298" s="1255" t="s">
        <v>33</v>
      </c>
      <c r="C298" s="243" t="s">
        <v>531</v>
      </c>
      <c r="D298" s="344"/>
      <c r="E298" s="283">
        <v>0.216611990403799</v>
      </c>
      <c r="F298" s="341">
        <v>1732235092232.8201</v>
      </c>
      <c r="G298" s="283">
        <v>0.24389842569841999</v>
      </c>
      <c r="H298" s="283">
        <v>-4.83858144693433E-2</v>
      </c>
      <c r="I298" s="892">
        <v>-5.1355378559872301E-2</v>
      </c>
      <c r="J298" s="892">
        <v>-1.5062964345778723E-2</v>
      </c>
      <c r="K298" s="892">
        <v>-6.6418342905651018E-2</v>
      </c>
      <c r="L298" s="283"/>
      <c r="M298" s="283">
        <v>4.498196616238552E-2</v>
      </c>
      <c r="N298" s="283">
        <v>0.150939707865376</v>
      </c>
      <c r="O298" s="283">
        <v>0.10255389339603301</v>
      </c>
      <c r="P298" s="283">
        <v>-8.8937831408826995E-2</v>
      </c>
      <c r="Q298" s="283">
        <v>-0.108838875966175</v>
      </c>
      <c r="R298" s="283"/>
      <c r="S298" s="283"/>
      <c r="T298" s="283"/>
      <c r="U298" s="283"/>
      <c r="V298" s="283">
        <v>8.617927718560181E-3</v>
      </c>
      <c r="W298" s="283">
        <v>8.6179277185601897E-3</v>
      </c>
      <c r="X298" s="283">
        <v>2.3329451484186401E-3</v>
      </c>
      <c r="Y298" s="283">
        <v>2.3323249569156917E-2</v>
      </c>
      <c r="Z298" s="283"/>
      <c r="AA298" s="283">
        <v>6.7602675563115527E-2</v>
      </c>
      <c r="AB298" s="283"/>
      <c r="AC298" s="283"/>
      <c r="AD298" s="283"/>
      <c r="AE298" s="283">
        <v>2.0793179830466357E-2</v>
      </c>
      <c r="AF298" s="283">
        <v>0.12578752323999201</v>
      </c>
      <c r="AG298" s="283">
        <v>8.2440642961946198E-2</v>
      </c>
      <c r="AH298" s="283"/>
      <c r="AI298" s="297">
        <v>-7.9499617914010508E-3</v>
      </c>
      <c r="AJ298" s="283">
        <v>0.21056111135035599</v>
      </c>
      <c r="AK298" s="340"/>
      <c r="AL298" s="331">
        <v>0.234269356047523</v>
      </c>
      <c r="AM298" s="470">
        <v>1798438994893.25</v>
      </c>
      <c r="AN298" s="346">
        <v>-5.7216243421257598E-2</v>
      </c>
      <c r="AO298" s="346">
        <v>-5.9159442340419401E-2</v>
      </c>
      <c r="AP298" s="346">
        <v>-1.7339750741715156E-2</v>
      </c>
      <c r="AQ298" s="351">
        <v>-7.6499193082134556E-2</v>
      </c>
      <c r="AR298" s="346">
        <v>0.417164768771148</v>
      </c>
      <c r="AS298" s="346"/>
      <c r="AT298" s="346">
        <v>3.2938824090893805E-2</v>
      </c>
      <c r="AU298" s="346">
        <v>0.562357091785046</v>
      </c>
      <c r="AV298" s="346">
        <v>0.445981406023368</v>
      </c>
      <c r="AW298" s="346">
        <v>-0.11343297895097687</v>
      </c>
      <c r="AX298" s="346">
        <v>-0.13523979877574199</v>
      </c>
      <c r="AY298" s="346"/>
      <c r="AZ298" s="346"/>
      <c r="BA298" s="346"/>
      <c r="BB298" s="346"/>
      <c r="BC298" s="346">
        <v>1.0505559695313979E-2</v>
      </c>
      <c r="BD298" s="346">
        <v>1.0505559695314E-2</v>
      </c>
      <c r="BE298" s="346">
        <v>0.32124716694293998</v>
      </c>
      <c r="BF298" s="346">
        <v>2.0585581550755551E-2</v>
      </c>
      <c r="BG298" s="346"/>
      <c r="BH298" s="346">
        <v>6.2226818439262109E-2</v>
      </c>
      <c r="BI298" s="346"/>
      <c r="BJ298" s="346"/>
      <c r="BK298" s="346"/>
      <c r="BL298" s="346">
        <v>2.0005515854090127E-2</v>
      </c>
      <c r="BM298" s="346">
        <v>0.114765933709177</v>
      </c>
      <c r="BN298" s="346">
        <v>8.7929871912903301E-2</v>
      </c>
      <c r="BO298" s="346"/>
      <c r="BP298" s="347">
        <v>-1.1971907302748599E-2</v>
      </c>
      <c r="BQ298" s="346">
        <v>0.52394297256501998</v>
      </c>
    </row>
    <row r="299" spans="2:69" s="255" customFormat="1" ht="15" customHeight="1">
      <c r="B299" s="1255" t="s">
        <v>33</v>
      </c>
      <c r="C299" s="243" t="s">
        <v>532</v>
      </c>
      <c r="D299" s="344"/>
      <c r="E299" s="283">
        <v>0.692182396681566</v>
      </c>
      <c r="F299" s="341">
        <v>15030042908256.4</v>
      </c>
      <c r="G299" s="283">
        <v>0.222267171939041</v>
      </c>
      <c r="H299" s="283">
        <v>-7.8457981525885803E-2</v>
      </c>
      <c r="I299" s="892">
        <v>-7.1030013296259395E-2</v>
      </c>
      <c r="J299" s="892">
        <v>-2.1090052468627985E-2</v>
      </c>
      <c r="K299" s="892">
        <v>-9.2120065764887377E-2</v>
      </c>
      <c r="L299" s="283"/>
      <c r="M299" s="283">
        <v>7.0692525527619125E-3</v>
      </c>
      <c r="N299" s="283">
        <v>4.0641266042042198E-2</v>
      </c>
      <c r="O299" s="283">
        <v>-3.7816715483843501E-2</v>
      </c>
      <c r="P299" s="283">
        <v>-7.3097095453701508E-2</v>
      </c>
      <c r="Q299" s="283">
        <v>-8.3997205680183901E-2</v>
      </c>
      <c r="R299" s="283"/>
      <c r="S299" s="283"/>
      <c r="T299" s="283"/>
      <c r="U299" s="283"/>
      <c r="V299" s="283">
        <v>5.9423396717445493E-3</v>
      </c>
      <c r="W299" s="283">
        <v>5.9423396717445502E-3</v>
      </c>
      <c r="X299" s="283">
        <v>-0.11587158149228199</v>
      </c>
      <c r="Y299" s="283">
        <v>5.2960977044406981E-3</v>
      </c>
      <c r="Z299" s="283"/>
      <c r="AA299" s="283">
        <v>1.2880465902376478E-2</v>
      </c>
      <c r="AB299" s="283"/>
      <c r="AC299" s="283"/>
      <c r="AD299" s="283"/>
      <c r="AE299" s="283">
        <v>7.3135584067083982E-3</v>
      </c>
      <c r="AF299" s="283">
        <v>2.80037755025071E-2</v>
      </c>
      <c r="AG299" s="283">
        <v>3.1590955768257503E-2</v>
      </c>
      <c r="AH299" s="283"/>
      <c r="AI299" s="297">
        <v>-7.6475005625535704E-3</v>
      </c>
      <c r="AJ299" s="283">
        <v>-5.62768502215178E-2</v>
      </c>
      <c r="AK299" s="340"/>
      <c r="AL299" s="331">
        <v>0.53022038867388599</v>
      </c>
      <c r="AM299" s="470">
        <v>12115500956288</v>
      </c>
      <c r="AN299" s="346">
        <v>-9.3832520564944802E-2</v>
      </c>
      <c r="AO299" s="346">
        <v>-8.5134473379497894E-2</v>
      </c>
      <c r="AP299" s="346">
        <v>-2.528501482137548E-2</v>
      </c>
      <c r="AQ299" s="351">
        <v>-0.11041948820087337</v>
      </c>
      <c r="AR299" s="346">
        <v>0.105825369095239</v>
      </c>
      <c r="AS299" s="346"/>
      <c r="AT299" s="346">
        <v>6.825581839899935E-3</v>
      </c>
      <c r="AU299" s="346">
        <v>0.137722762016775</v>
      </c>
      <c r="AV299" s="346">
        <v>-4.1244231927667602E-2</v>
      </c>
      <c r="AW299" s="346">
        <v>-7.5518108507185669E-2</v>
      </c>
      <c r="AX299" s="346">
        <v>-8.7143149603459494E-2</v>
      </c>
      <c r="AY299" s="346"/>
      <c r="AZ299" s="346"/>
      <c r="BA299" s="346"/>
      <c r="BB299" s="346"/>
      <c r="BC299" s="346">
        <v>5.4731669979459817E-3</v>
      </c>
      <c r="BD299" s="346">
        <v>5.4731669979459904E-3</v>
      </c>
      <c r="BE299" s="346">
        <v>-0.12291421453318099</v>
      </c>
      <c r="BF299" s="346">
        <v>6.4352269283559508E-3</v>
      </c>
      <c r="BG299" s="346"/>
      <c r="BH299" s="346">
        <v>1.537772046780324E-2</v>
      </c>
      <c r="BI299" s="346"/>
      <c r="BJ299" s="346"/>
      <c r="BK299" s="346"/>
      <c r="BL299" s="346">
        <v>8.4574768237231698E-3</v>
      </c>
      <c r="BM299" s="346">
        <v>3.31711714129636E-2</v>
      </c>
      <c r="BN299" s="346">
        <v>2.94941658041592E-2</v>
      </c>
      <c r="BO299" s="346"/>
      <c r="BP299" s="347">
        <v>-7.5554677692925001E-3</v>
      </c>
      <c r="BQ299" s="346">
        <v>-6.02488773160582E-2</v>
      </c>
    </row>
    <row r="300" spans="2:69" s="255" customFormat="1" ht="15" customHeight="1">
      <c r="B300" s="1255" t="s">
        <v>33</v>
      </c>
      <c r="C300" s="243" t="s">
        <v>533</v>
      </c>
      <c r="D300" s="344"/>
      <c r="E300" s="283">
        <v>2.9725743355680598E-2</v>
      </c>
      <c r="F300" s="341">
        <v>2467782341024.5</v>
      </c>
      <c r="G300" s="283">
        <v>5.4433461644654103E-2</v>
      </c>
      <c r="H300" s="283">
        <v>-9.2353752057805605E-2</v>
      </c>
      <c r="I300" s="892">
        <v>-5.7485706231031601E-2</v>
      </c>
      <c r="J300" s="892">
        <v>-1.7123357340638145E-2</v>
      </c>
      <c r="K300" s="892">
        <v>-7.4609063571669743E-2</v>
      </c>
      <c r="L300" s="283"/>
      <c r="M300" s="283">
        <v>1.9908666484097517E-3</v>
      </c>
      <c r="N300" s="283">
        <v>5.8009365594804104E-3</v>
      </c>
      <c r="O300" s="283">
        <v>-8.6552815498325206E-2</v>
      </c>
      <c r="P300" s="283">
        <v>-6.7326785407899978E-2</v>
      </c>
      <c r="Q300" s="283">
        <v>-7.5093323701990497E-2</v>
      </c>
      <c r="R300" s="283"/>
      <c r="S300" s="283"/>
      <c r="T300" s="283"/>
      <c r="U300" s="283"/>
      <c r="V300" s="283">
        <v>3.0563833349708637E-3</v>
      </c>
      <c r="W300" s="283">
        <v>3.0563833349708598E-3</v>
      </c>
      <c r="X300" s="283">
        <v>-0.15858975586534499</v>
      </c>
      <c r="Y300" s="283">
        <v>7.6797598351463221E-4</v>
      </c>
      <c r="Z300" s="283"/>
      <c r="AA300" s="283">
        <v>2.4559891782375263E-3</v>
      </c>
      <c r="AB300" s="283"/>
      <c r="AC300" s="283"/>
      <c r="AD300" s="283"/>
      <c r="AE300" s="283">
        <v>2.4329176864654437E-3</v>
      </c>
      <c r="AF300" s="283">
        <v>5.9554936253329704E-3</v>
      </c>
      <c r="AG300" s="283">
        <v>7.5764544404306302E-3</v>
      </c>
      <c r="AH300" s="283"/>
      <c r="AI300" s="297">
        <v>-1.7511210739629701E-2</v>
      </c>
      <c r="AJ300" s="283">
        <v>-0.14505780779958199</v>
      </c>
      <c r="AK300" s="340"/>
      <c r="AL300" s="346">
        <v>3.0675087456335601E-2</v>
      </c>
      <c r="AM300" s="470">
        <v>2567533128060.46</v>
      </c>
      <c r="AN300" s="346">
        <v>-9.6909887780339696E-2</v>
      </c>
      <c r="AO300" s="346">
        <v>-6.2043407438218498E-2</v>
      </c>
      <c r="AP300" s="346">
        <v>-1.8490771544866228E-2</v>
      </c>
      <c r="AQ300" s="351">
        <v>-8.0534178983084723E-2</v>
      </c>
      <c r="AR300" s="346">
        <v>3.3365045434976301E-2</v>
      </c>
      <c r="AS300" s="346"/>
      <c r="AT300" s="346">
        <v>1.9135198313844409E-3</v>
      </c>
      <c r="AU300" s="346">
        <v>3.7895854179082498E-2</v>
      </c>
      <c r="AV300" s="346">
        <v>-0.12105744103947599</v>
      </c>
      <c r="AW300" s="346">
        <v>-6.5708716156520686E-2</v>
      </c>
      <c r="AX300" s="346">
        <v>-7.3545940143913899E-2</v>
      </c>
      <c r="AY300" s="346"/>
      <c r="AZ300" s="346"/>
      <c r="BA300" s="346"/>
      <c r="BB300" s="346"/>
      <c r="BC300" s="346">
        <v>3.0747303764840162E-3</v>
      </c>
      <c r="BD300" s="346">
        <v>3.0747303764840101E-3</v>
      </c>
      <c r="BE300" s="346">
        <v>-0.19152865080690601</v>
      </c>
      <c r="BF300" s="346">
        <v>7.3813948094215368E-4</v>
      </c>
      <c r="BG300" s="346"/>
      <c r="BH300" s="346">
        <v>2.6971883592290143E-3</v>
      </c>
      <c r="BI300" s="346"/>
      <c r="BJ300" s="346"/>
      <c r="BK300" s="346"/>
      <c r="BL300" s="346">
        <v>2.3484555812431558E-3</v>
      </c>
      <c r="BM300" s="346">
        <v>6.0707929226944896E-3</v>
      </c>
      <c r="BN300" s="346">
        <v>6.9015072159125798E-3</v>
      </c>
      <c r="BO300" s="346"/>
      <c r="BP300" s="347">
        <v>-1.6673738595987399E-2</v>
      </c>
      <c r="BQ300" s="346">
        <v>-0.178556350668299</v>
      </c>
    </row>
    <row r="301" spans="2:69" s="255" customFormat="1" ht="15" customHeight="1">
      <c r="B301" s="1256" t="s">
        <v>33</v>
      </c>
      <c r="C301" s="338" t="s">
        <v>527</v>
      </c>
      <c r="D301" s="339"/>
      <c r="E301" s="343">
        <v>1</v>
      </c>
      <c r="F301" s="342">
        <v>19348404090268.102</v>
      </c>
      <c r="G301" s="343">
        <v>0.20234600026866301</v>
      </c>
      <c r="H301" s="343">
        <v>-7.7284661741685606E-2</v>
      </c>
      <c r="I301" s="708">
        <v>-6.7394209383494996E-2</v>
      </c>
      <c r="J301" s="708">
        <v>-1.9999756947010519E-2</v>
      </c>
      <c r="K301" s="708">
        <v>-8.7393966330505515E-2</v>
      </c>
      <c r="L301" s="343"/>
      <c r="M301" s="343">
        <v>1.5146786565640781E-2</v>
      </c>
      <c r="N301" s="343">
        <v>5.5205524861182603E-2</v>
      </c>
      <c r="O301" s="343">
        <v>-2.2079136880502899E-2</v>
      </c>
      <c r="P301" s="343">
        <v>-7.4463691294555809E-2</v>
      </c>
      <c r="Q301" s="343">
        <v>-8.5950113707373599E-2</v>
      </c>
      <c r="R301" s="343"/>
      <c r="S301" s="343"/>
      <c r="T301" s="343"/>
      <c r="U301" s="343"/>
      <c r="V301" s="343">
        <v>6.010916357852801E-3</v>
      </c>
      <c r="W301" s="343">
        <v>6.0109163578528002E-3</v>
      </c>
      <c r="X301" s="343">
        <v>-0.102018334230024</v>
      </c>
      <c r="Y301" s="343">
        <v>7.0270129987954283E-3</v>
      </c>
      <c r="Z301" s="343"/>
      <c r="AA301" s="343">
        <v>1.8093201785589007E-2</v>
      </c>
      <c r="AB301" s="343"/>
      <c r="AC301" s="343"/>
      <c r="AD301" s="343"/>
      <c r="AE301" s="343">
        <v>8.260891841880915E-3</v>
      </c>
      <c r="AF301" s="343">
        <v>3.6961909456498299E-2</v>
      </c>
      <c r="AG301" s="343">
        <v>3.4832793057632101E-2</v>
      </c>
      <c r="AH301" s="285"/>
      <c r="AI301" s="285">
        <v>-9.0797061367669605E-3</v>
      </c>
      <c r="AJ301" s="343">
        <v>-3.02236317158933E-2</v>
      </c>
      <c r="AK301" s="340"/>
      <c r="AL301" s="345">
        <v>1</v>
      </c>
      <c r="AM301" s="469">
        <v>16737302307516.5</v>
      </c>
      <c r="AN301" s="345">
        <v>-8.9341450484901497E-2</v>
      </c>
      <c r="AO301" s="345">
        <v>-7.7908038735155297E-2</v>
      </c>
      <c r="AP301" s="345">
        <v>-2.3119817758452375E-2</v>
      </c>
      <c r="AQ301" s="345">
        <v>-0.10102785649360767</v>
      </c>
      <c r="AR301" s="345">
        <v>0.23391297518055701</v>
      </c>
      <c r="AS301" s="345"/>
      <c r="AT301" s="345">
        <v>1.750976004116564E-2</v>
      </c>
      <c r="AU301" s="345">
        <v>0.297730834439144</v>
      </c>
      <c r="AV301" s="345">
        <v>0.130481345219087</v>
      </c>
      <c r="AW301" s="345">
        <v>-8.6080394722453005E-2</v>
      </c>
      <c r="AX301" s="345">
        <v>-9.9358755733767207E-2</v>
      </c>
      <c r="AY301" s="345"/>
      <c r="AZ301" s="345"/>
      <c r="BA301" s="345"/>
      <c r="BB301" s="345"/>
      <c r="BC301" s="345">
        <v>6.9486489822382551E-3</v>
      </c>
      <c r="BD301" s="345">
        <v>6.9486489822382603E-3</v>
      </c>
      <c r="BE301" s="345">
        <v>3.8071238467557902E-2</v>
      </c>
      <c r="BF301" s="345">
        <v>8.1232617150735209E-3</v>
      </c>
      <c r="BG301" s="345"/>
      <c r="BH301" s="345">
        <v>2.0915830580243648E-2</v>
      </c>
      <c r="BI301" s="345"/>
      <c r="BJ301" s="345"/>
      <c r="BK301" s="345"/>
      <c r="BL301" s="345">
        <v>9.5496317486558936E-3</v>
      </c>
      <c r="BM301" s="345">
        <v>4.27281497921599E-2</v>
      </c>
      <c r="BN301" s="345">
        <v>4.0266880724803798E-2</v>
      </c>
      <c r="BO301" s="348"/>
      <c r="BP301" s="348">
        <v>-1.04961851155762E-2</v>
      </c>
      <c r="BQ301" s="345">
        <v>0.121066268984522</v>
      </c>
    </row>
    <row r="302" spans="2:69" s="255" customFormat="1" ht="15" customHeight="1">
      <c r="B302" s="1251" t="s">
        <v>34</v>
      </c>
      <c r="C302" s="243" t="s">
        <v>528</v>
      </c>
      <c r="D302" s="344"/>
      <c r="E302" s="283">
        <v>0.370412532239632</v>
      </c>
      <c r="F302" s="341">
        <v>21162050676.2579</v>
      </c>
      <c r="G302" s="837"/>
      <c r="H302" s="283">
        <v>-3.10970928950803E-3</v>
      </c>
      <c r="I302" s="893"/>
      <c r="J302" s="893"/>
      <c r="K302" s="893"/>
      <c r="L302" s="837"/>
      <c r="M302" s="837"/>
      <c r="N302" s="283">
        <v>2.3221274154962201</v>
      </c>
      <c r="O302" s="283">
        <v>2.3190177062067199</v>
      </c>
      <c r="P302" s="837"/>
      <c r="Q302" s="283">
        <v>-0.52234740923239698</v>
      </c>
      <c r="R302" s="837"/>
      <c r="S302" s="837"/>
      <c r="T302" s="837"/>
      <c r="U302" s="837"/>
      <c r="V302" s="837"/>
      <c r="W302" s="837"/>
      <c r="X302" s="283">
        <v>1.79667029697432</v>
      </c>
      <c r="Y302" s="837"/>
      <c r="Z302" s="837"/>
      <c r="AA302" s="837"/>
      <c r="AB302" s="837"/>
      <c r="AC302" s="837"/>
      <c r="AD302" s="837"/>
      <c r="AE302" s="837"/>
      <c r="AF302" s="283">
        <v>2.2129590901946101</v>
      </c>
      <c r="AG302" s="283">
        <v>1.6653148132753299</v>
      </c>
      <c r="AH302" s="837"/>
      <c r="AI302" s="839"/>
      <c r="AJ302" s="283">
        <v>5.6749442004442603</v>
      </c>
      <c r="AK302" s="340"/>
      <c r="AL302" s="845"/>
      <c r="AM302" s="846"/>
      <c r="AN302" s="832"/>
      <c r="AO302" s="832"/>
      <c r="AP302" s="832"/>
      <c r="AQ302" s="832"/>
      <c r="AR302" s="832"/>
      <c r="AS302" s="832"/>
      <c r="AT302" s="832"/>
      <c r="AU302" s="832"/>
      <c r="AV302" s="832"/>
      <c r="AW302" s="832"/>
      <c r="AX302" s="832"/>
      <c r="AY302" s="832"/>
      <c r="AZ302" s="832"/>
      <c r="BA302" s="832"/>
      <c r="BB302" s="832"/>
      <c r="BC302" s="832"/>
      <c r="BD302" s="832"/>
      <c r="BE302" s="832"/>
      <c r="BF302" s="832"/>
      <c r="BG302" s="832"/>
      <c r="BH302" s="832"/>
      <c r="BI302" s="832"/>
      <c r="BJ302" s="832"/>
      <c r="BK302" s="832"/>
      <c r="BL302" s="832"/>
      <c r="BM302" s="832"/>
      <c r="BN302" s="832"/>
      <c r="BO302" s="832"/>
      <c r="BP302" s="844"/>
      <c r="BQ302" s="832"/>
    </row>
    <row r="303" spans="2:69" s="255" customFormat="1" ht="15" customHeight="1">
      <c r="B303" s="1257" t="s">
        <v>34</v>
      </c>
      <c r="C303" s="243" t="s">
        <v>529</v>
      </c>
      <c r="D303" s="344"/>
      <c r="E303" s="283">
        <v>0.12250129563847301</v>
      </c>
      <c r="F303" s="341">
        <v>27630660340.250599</v>
      </c>
      <c r="G303" s="283"/>
      <c r="H303" s="283">
        <v>-7.2446718232237802E-3</v>
      </c>
      <c r="I303" s="892"/>
      <c r="J303" s="892"/>
      <c r="K303" s="892"/>
      <c r="L303" s="283"/>
      <c r="M303" s="283"/>
      <c r="N303" s="283">
        <v>0.49161955844261601</v>
      </c>
      <c r="O303" s="283">
        <v>0.48437488661939199</v>
      </c>
      <c r="P303" s="283"/>
      <c r="Q303" s="283">
        <v>-0.23380157437403901</v>
      </c>
      <c r="R303" s="283"/>
      <c r="S303" s="283"/>
      <c r="T303" s="283"/>
      <c r="U303" s="283"/>
      <c r="V303" s="283"/>
      <c r="W303" s="283"/>
      <c r="X303" s="283">
        <v>0.25057331224535401</v>
      </c>
      <c r="Y303" s="283"/>
      <c r="Z303" s="283"/>
      <c r="AA303" s="283"/>
      <c r="AB303" s="283"/>
      <c r="AC303" s="283"/>
      <c r="AD303" s="283"/>
      <c r="AE303" s="283"/>
      <c r="AF303" s="283">
        <v>0.53295569210709703</v>
      </c>
      <c r="AG303" s="283">
        <v>0.44365918507440499</v>
      </c>
      <c r="AH303" s="283"/>
      <c r="AI303" s="297"/>
      <c r="AJ303" s="283">
        <v>1.2271881894268599</v>
      </c>
      <c r="AK303" s="340"/>
      <c r="AL303" s="331"/>
      <c r="AM303" s="470"/>
      <c r="AN303" s="346"/>
      <c r="AO303" s="346"/>
      <c r="AP303" s="346"/>
      <c r="AQ303" s="346"/>
      <c r="AR303" s="346"/>
      <c r="AS303" s="346"/>
      <c r="AT303" s="346"/>
      <c r="AU303" s="346"/>
      <c r="AV303" s="346"/>
      <c r="AW303" s="346"/>
      <c r="AX303" s="346"/>
      <c r="AY303" s="346"/>
      <c r="AZ303" s="346"/>
      <c r="BA303" s="346"/>
      <c r="BB303" s="346"/>
      <c r="BC303" s="346"/>
      <c r="BD303" s="346"/>
      <c r="BE303" s="346"/>
      <c r="BF303" s="346"/>
      <c r="BG303" s="346"/>
      <c r="BH303" s="346"/>
      <c r="BI303" s="346"/>
      <c r="BJ303" s="346"/>
      <c r="BK303" s="346"/>
      <c r="BL303" s="346"/>
      <c r="BM303" s="346"/>
      <c r="BN303" s="346"/>
      <c r="BO303" s="346"/>
      <c r="BP303" s="347"/>
      <c r="BQ303" s="346"/>
    </row>
    <row r="304" spans="2:69" s="255" customFormat="1" ht="15" customHeight="1">
      <c r="B304" s="1257" t="s">
        <v>34</v>
      </c>
      <c r="C304" s="243" t="s">
        <v>530</v>
      </c>
      <c r="D304" s="344"/>
      <c r="E304" s="283">
        <v>8.2042586071068999E-2</v>
      </c>
      <c r="F304" s="341">
        <v>32643492195.3918</v>
      </c>
      <c r="G304" s="283"/>
      <c r="H304" s="283">
        <v>-1.2005321611839899E-2</v>
      </c>
      <c r="I304" s="892"/>
      <c r="J304" s="892"/>
      <c r="K304" s="892"/>
      <c r="L304" s="283"/>
      <c r="M304" s="283"/>
      <c r="N304" s="283">
        <v>0.22431689272045199</v>
      </c>
      <c r="O304" s="283">
        <v>0.21231157110861201</v>
      </c>
      <c r="P304" s="283"/>
      <c r="Q304" s="283">
        <v>-0.18890548098151699</v>
      </c>
      <c r="R304" s="283"/>
      <c r="S304" s="283"/>
      <c r="T304" s="283"/>
      <c r="U304" s="283"/>
      <c r="V304" s="283"/>
      <c r="W304" s="283"/>
      <c r="X304" s="283">
        <v>2.3406090127094901E-2</v>
      </c>
      <c r="Y304" s="283"/>
      <c r="Z304" s="283"/>
      <c r="AA304" s="283"/>
      <c r="AB304" s="283"/>
      <c r="AC304" s="283"/>
      <c r="AD304" s="283"/>
      <c r="AE304" s="283"/>
      <c r="AF304" s="283">
        <v>0.27838721301750402</v>
      </c>
      <c r="AG304" s="283">
        <v>0.25331233535723702</v>
      </c>
      <c r="AH304" s="283"/>
      <c r="AI304" s="297"/>
      <c r="AJ304" s="283">
        <v>0.55510563850183603</v>
      </c>
      <c r="AK304" s="340"/>
      <c r="AL304" s="331"/>
      <c r="AM304" s="470"/>
      <c r="AN304" s="346"/>
      <c r="AO304" s="346"/>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6"/>
      <c r="BK304" s="346"/>
      <c r="BL304" s="346"/>
      <c r="BM304" s="346"/>
      <c r="BN304" s="346"/>
      <c r="BO304" s="346"/>
      <c r="BP304" s="347"/>
      <c r="BQ304" s="346"/>
    </row>
    <row r="305" spans="2:69" s="255" customFormat="1" ht="15" customHeight="1">
      <c r="B305" s="1257" t="s">
        <v>34</v>
      </c>
      <c r="C305" s="243" t="s">
        <v>531</v>
      </c>
      <c r="D305" s="344"/>
      <c r="E305" s="283">
        <v>0.16244345780949301</v>
      </c>
      <c r="F305" s="341">
        <v>129068709572.51801</v>
      </c>
      <c r="G305" s="283"/>
      <c r="H305" s="283">
        <v>-2.8929507123189299E-2</v>
      </c>
      <c r="I305" s="892"/>
      <c r="J305" s="892"/>
      <c r="K305" s="892"/>
      <c r="L305" s="283"/>
      <c r="M305" s="283"/>
      <c r="N305" s="283">
        <v>8.4806479007887403E-2</v>
      </c>
      <c r="O305" s="283">
        <v>5.5876971884698097E-2</v>
      </c>
      <c r="P305" s="283"/>
      <c r="Q305" s="283">
        <v>-0.163033080712914</v>
      </c>
      <c r="R305" s="283"/>
      <c r="S305" s="283"/>
      <c r="T305" s="283"/>
      <c r="U305" s="283"/>
      <c r="V305" s="283"/>
      <c r="W305" s="283"/>
      <c r="X305" s="283">
        <v>-0.107156108828216</v>
      </c>
      <c r="Y305" s="283"/>
      <c r="Z305" s="283"/>
      <c r="AA305" s="283"/>
      <c r="AB305" s="283"/>
      <c r="AC305" s="283"/>
      <c r="AD305" s="283"/>
      <c r="AE305" s="283"/>
      <c r="AF305" s="283">
        <v>0.122505119187286</v>
      </c>
      <c r="AG305" s="283">
        <v>0.12614254019442001</v>
      </c>
      <c r="AH305" s="283"/>
      <c r="AI305" s="297"/>
      <c r="AJ305" s="283">
        <v>0.14149155055349</v>
      </c>
      <c r="AK305" s="340"/>
      <c r="AL305" s="331"/>
      <c r="AM305" s="470"/>
      <c r="AN305" s="346"/>
      <c r="AO305" s="346"/>
      <c r="AP305" s="346"/>
      <c r="AQ305" s="346"/>
      <c r="AR305" s="346"/>
      <c r="AS305" s="346"/>
      <c r="AT305" s="346"/>
      <c r="AU305" s="346"/>
      <c r="AV305" s="346"/>
      <c r="AW305" s="346"/>
      <c r="AX305" s="346"/>
      <c r="AY305" s="346"/>
      <c r="AZ305" s="346"/>
      <c r="BA305" s="346"/>
      <c r="BB305" s="346"/>
      <c r="BC305" s="346"/>
      <c r="BD305" s="346"/>
      <c r="BE305" s="346"/>
      <c r="BF305" s="346"/>
      <c r="BG305" s="346"/>
      <c r="BH305" s="346"/>
      <c r="BI305" s="346"/>
      <c r="BJ305" s="346"/>
      <c r="BK305" s="346"/>
      <c r="BL305" s="346"/>
      <c r="BM305" s="346"/>
      <c r="BN305" s="346"/>
      <c r="BO305" s="346"/>
      <c r="BP305" s="347"/>
      <c r="BQ305" s="346"/>
    </row>
    <row r="306" spans="2:69" s="255" customFormat="1" ht="15" customHeight="1">
      <c r="B306" s="1257" t="s">
        <v>34</v>
      </c>
      <c r="C306" s="243" t="s">
        <v>532</v>
      </c>
      <c r="D306" s="344"/>
      <c r="E306" s="283">
        <v>0.19188201130073301</v>
      </c>
      <c r="F306" s="341">
        <v>541193894631.96198</v>
      </c>
      <c r="G306" s="283"/>
      <c r="H306" s="283">
        <v>-0.102576367721686</v>
      </c>
      <c r="I306" s="892"/>
      <c r="J306" s="892"/>
      <c r="K306" s="892"/>
      <c r="L306" s="283"/>
      <c r="M306" s="283"/>
      <c r="N306" s="283">
        <v>1.2157403824354601E-2</v>
      </c>
      <c r="O306" s="283">
        <v>-9.04189638973312E-2</v>
      </c>
      <c r="P306" s="283"/>
      <c r="Q306" s="283">
        <v>-0.14052843408089399</v>
      </c>
      <c r="R306" s="283"/>
      <c r="S306" s="283"/>
      <c r="T306" s="283"/>
      <c r="U306" s="283"/>
      <c r="V306" s="283"/>
      <c r="W306" s="283"/>
      <c r="X306" s="283">
        <v>-0.230947397978225</v>
      </c>
      <c r="Y306" s="283"/>
      <c r="Z306" s="283"/>
      <c r="AA306" s="283"/>
      <c r="AB306" s="283"/>
      <c r="AC306" s="283"/>
      <c r="AD306" s="283"/>
      <c r="AE306" s="283"/>
      <c r="AF306" s="283">
        <v>3.5923462952510102E-2</v>
      </c>
      <c r="AG306" s="283">
        <v>2.9524315495640299E-2</v>
      </c>
      <c r="AH306" s="283"/>
      <c r="AI306" s="297"/>
      <c r="AJ306" s="283">
        <v>-0.165499619530075</v>
      </c>
      <c r="AK306" s="340"/>
      <c r="AL306" s="331"/>
      <c r="AM306" s="470"/>
      <c r="AN306" s="346"/>
      <c r="AO306" s="346"/>
      <c r="AP306" s="346"/>
      <c r="AQ306" s="346"/>
      <c r="AR306" s="346"/>
      <c r="AS306" s="346"/>
      <c r="AT306" s="346"/>
      <c r="AU306" s="346"/>
      <c r="AV306" s="346"/>
      <c r="AW306" s="346"/>
      <c r="AX306" s="346"/>
      <c r="AY306" s="346"/>
      <c r="AZ306" s="346"/>
      <c r="BA306" s="346"/>
      <c r="BB306" s="346"/>
      <c r="BC306" s="346"/>
      <c r="BD306" s="346"/>
      <c r="BE306" s="346"/>
      <c r="BF306" s="346"/>
      <c r="BG306" s="346"/>
      <c r="BH306" s="346"/>
      <c r="BI306" s="346"/>
      <c r="BJ306" s="346"/>
      <c r="BK306" s="346"/>
      <c r="BL306" s="346"/>
      <c r="BM306" s="346"/>
      <c r="BN306" s="346"/>
      <c r="BO306" s="346"/>
      <c r="BP306" s="347"/>
      <c r="BQ306" s="346"/>
    </row>
    <row r="307" spans="2:69" s="255" customFormat="1" ht="15" customHeight="1">
      <c r="B307" s="1257" t="s">
        <v>34</v>
      </c>
      <c r="C307" s="243" t="s">
        <v>533</v>
      </c>
      <c r="D307" s="344"/>
      <c r="E307" s="283">
        <v>7.0718116940599401E-2</v>
      </c>
      <c r="F307" s="341">
        <v>892273494806.099</v>
      </c>
      <c r="G307" s="283"/>
      <c r="H307" s="283">
        <v>-0.20841291886312599</v>
      </c>
      <c r="I307" s="892"/>
      <c r="J307" s="892"/>
      <c r="K307" s="892"/>
      <c r="L307" s="283"/>
      <c r="M307" s="283"/>
      <c r="N307" s="283">
        <v>1.00218674177666E-3</v>
      </c>
      <c r="O307" s="283">
        <v>-0.207410732121349</v>
      </c>
      <c r="P307" s="283"/>
      <c r="Q307" s="283">
        <v>-0.124239918534267</v>
      </c>
      <c r="R307" s="283"/>
      <c r="S307" s="283"/>
      <c r="T307" s="283"/>
      <c r="U307" s="283"/>
      <c r="V307" s="283"/>
      <c r="W307" s="283"/>
      <c r="X307" s="283">
        <v>-0.331650650655616</v>
      </c>
      <c r="Y307" s="283"/>
      <c r="Z307" s="283"/>
      <c r="AA307" s="283"/>
      <c r="AB307" s="283"/>
      <c r="AC307" s="283"/>
      <c r="AD307" s="283"/>
      <c r="AE307" s="283"/>
      <c r="AF307" s="283">
        <v>8.9534232676917198E-3</v>
      </c>
      <c r="AG307" s="283">
        <v>3.1131107281230099E-3</v>
      </c>
      <c r="AH307" s="283"/>
      <c r="AI307" s="297"/>
      <c r="AJ307" s="283">
        <v>-0.31958411665980202</v>
      </c>
      <c r="AK307" s="340"/>
      <c r="AL307" s="346"/>
      <c r="AM307" s="470"/>
      <c r="AN307" s="346"/>
      <c r="AO307" s="346"/>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6"/>
      <c r="BK307" s="346"/>
      <c r="BL307" s="346"/>
      <c r="BM307" s="346"/>
      <c r="BN307" s="346"/>
      <c r="BO307" s="346"/>
      <c r="BP307" s="347"/>
      <c r="BQ307" s="346"/>
    </row>
    <row r="308" spans="2:69" s="255" customFormat="1" ht="15" customHeight="1">
      <c r="B308" s="1253" t="s">
        <v>34</v>
      </c>
      <c r="C308" s="338" t="s">
        <v>527</v>
      </c>
      <c r="D308" s="339"/>
      <c r="E308" s="343">
        <v>1</v>
      </c>
      <c r="F308" s="342">
        <v>1643972302222.48</v>
      </c>
      <c r="G308" s="343"/>
      <c r="H308" s="343">
        <v>-0.14955653435045699</v>
      </c>
      <c r="I308" s="708"/>
      <c r="J308" s="708"/>
      <c r="K308" s="708"/>
      <c r="L308" s="343"/>
      <c r="M308" s="343"/>
      <c r="N308" s="343">
        <v>5.3812851893194201E-2</v>
      </c>
      <c r="O308" s="343">
        <v>-9.5743682457262794E-2</v>
      </c>
      <c r="P308" s="343"/>
      <c r="Q308" s="343">
        <v>-0.140897845244285</v>
      </c>
      <c r="R308" s="343"/>
      <c r="S308" s="343"/>
      <c r="T308" s="343"/>
      <c r="U308" s="343"/>
      <c r="V308" s="343"/>
      <c r="W308" s="343"/>
      <c r="X308" s="343">
        <v>-0.23664152770154701</v>
      </c>
      <c r="Y308" s="343"/>
      <c r="Z308" s="343"/>
      <c r="AA308" s="343"/>
      <c r="AB308" s="343"/>
      <c r="AC308" s="343"/>
      <c r="AD308" s="343"/>
      <c r="AE308" s="343"/>
      <c r="AF308" s="343">
        <v>6.9275035546935801E-2</v>
      </c>
      <c r="AG308" s="343">
        <v>5.5235877273096999E-2</v>
      </c>
      <c r="AH308" s="285"/>
      <c r="AI308" s="285"/>
      <c r="AJ308" s="343">
        <v>-0.112130614881515</v>
      </c>
      <c r="AK308" s="340"/>
      <c r="AL308" s="345"/>
      <c r="AM308" s="469"/>
      <c r="AN308" s="345"/>
      <c r="AO308" s="345"/>
      <c r="AP308" s="345"/>
      <c r="AQ308" s="345"/>
      <c r="AR308" s="345"/>
      <c r="AS308" s="345"/>
      <c r="AT308" s="345"/>
      <c r="AU308" s="345"/>
      <c r="AV308" s="345"/>
      <c r="AW308" s="345"/>
      <c r="AX308" s="345"/>
      <c r="AY308" s="345"/>
      <c r="AZ308" s="345"/>
      <c r="BA308" s="345"/>
      <c r="BB308" s="345"/>
      <c r="BC308" s="345"/>
      <c r="BD308" s="345"/>
      <c r="BE308" s="345"/>
      <c r="BF308" s="345"/>
      <c r="BG308" s="345"/>
      <c r="BH308" s="345"/>
      <c r="BI308" s="345"/>
      <c r="BJ308" s="345"/>
      <c r="BK308" s="345"/>
      <c r="BL308" s="345"/>
      <c r="BM308" s="345"/>
      <c r="BN308" s="345"/>
      <c r="BO308" s="348"/>
      <c r="BP308" s="348"/>
      <c r="BQ308" s="345"/>
    </row>
    <row r="309" spans="2:69" s="255" customFormat="1" ht="15" customHeight="1">
      <c r="B309" s="1251" t="s">
        <v>283</v>
      </c>
      <c r="C309" s="243" t="s">
        <v>528</v>
      </c>
      <c r="D309" s="344"/>
      <c r="E309" s="283">
        <v>5.4208742908753903E-2</v>
      </c>
      <c r="F309" s="341">
        <v>24116982653.9916</v>
      </c>
      <c r="G309" s="283">
        <v>7.23710842377459E-3</v>
      </c>
      <c r="H309" s="283">
        <v>-6.8514688520117102E-4</v>
      </c>
      <c r="I309" s="892">
        <v>-1.3426691184606899E-3</v>
      </c>
      <c r="J309" s="892"/>
      <c r="K309" s="892">
        <v>-1.3426691184606899E-3</v>
      </c>
      <c r="L309" s="283">
        <v>4.9842046360439062E-2</v>
      </c>
      <c r="M309" s="283"/>
      <c r="N309" s="283">
        <v>0.66072785760239205</v>
      </c>
      <c r="O309" s="283">
        <v>0.66004271071719001</v>
      </c>
      <c r="P309" s="283">
        <v>-0.11410073760094419</v>
      </c>
      <c r="Q309" s="283">
        <v>-0.12997089787816801</v>
      </c>
      <c r="R309" s="283"/>
      <c r="S309" s="283">
        <v>3.0954139330175101E-2</v>
      </c>
      <c r="T309" s="283"/>
      <c r="U309" s="283">
        <v>1.7028388180661328E-2</v>
      </c>
      <c r="V309" s="283">
        <v>6.9844421765202155E-3</v>
      </c>
      <c r="W309" s="283">
        <v>5.49669696873566E-2</v>
      </c>
      <c r="X309" s="283">
        <v>0.58503878252637798</v>
      </c>
      <c r="Y309" s="283"/>
      <c r="Z309" s="283"/>
      <c r="AA309" s="283"/>
      <c r="AB309" s="283"/>
      <c r="AC309" s="283"/>
      <c r="AD309" s="283"/>
      <c r="AE309" s="283"/>
      <c r="AF309" s="283">
        <v>9.7879726712092094E-2</v>
      </c>
      <c r="AG309" s="283">
        <v>5.7919473588213199E-2</v>
      </c>
      <c r="AH309" s="283"/>
      <c r="AI309" s="297"/>
      <c r="AJ309" s="283">
        <v>0.74083798282668401</v>
      </c>
      <c r="AK309" s="340"/>
      <c r="AL309" s="331"/>
      <c r="AM309" s="470"/>
      <c r="AN309" s="346"/>
      <c r="AO309" s="346"/>
      <c r="AP309" s="346"/>
      <c r="AQ309" s="346"/>
      <c r="AR309" s="346"/>
      <c r="AS309" s="346"/>
      <c r="AT309" s="346"/>
      <c r="AU309" s="346"/>
      <c r="AV309" s="346"/>
      <c r="AW309" s="346"/>
      <c r="AX309" s="346"/>
      <c r="AY309" s="346"/>
      <c r="AZ309" s="346"/>
      <c r="BA309" s="346"/>
      <c r="BB309" s="346"/>
      <c r="BC309" s="346"/>
      <c r="BD309" s="346"/>
      <c r="BE309" s="346"/>
      <c r="BF309" s="346"/>
      <c r="BG309" s="346"/>
      <c r="BH309" s="346"/>
      <c r="BI309" s="346"/>
      <c r="BJ309" s="346"/>
      <c r="BK309" s="346"/>
      <c r="BL309" s="346"/>
      <c r="BM309" s="346"/>
      <c r="BN309" s="346"/>
      <c r="BO309" s="346"/>
      <c r="BP309" s="347"/>
      <c r="BQ309" s="346"/>
    </row>
    <row r="310" spans="2:69" s="255" customFormat="1" ht="15" customHeight="1">
      <c r="B310" s="1257" t="s">
        <v>283</v>
      </c>
      <c r="C310" s="243" t="s">
        <v>529</v>
      </c>
      <c r="D310" s="344"/>
      <c r="E310" s="283">
        <v>0.35504864604216302</v>
      </c>
      <c r="F310" s="341">
        <v>328525485293.07703</v>
      </c>
      <c r="G310" s="283">
        <v>5.8430805098121296E-3</v>
      </c>
      <c r="H310" s="283">
        <v>-2.71884113178977E-4</v>
      </c>
      <c r="I310" s="892">
        <v>-1.7911904414850701E-3</v>
      </c>
      <c r="J310" s="892"/>
      <c r="K310" s="892">
        <v>-1.7911904414850701E-3</v>
      </c>
      <c r="L310" s="283">
        <v>1.2465343598589307E-2</v>
      </c>
      <c r="M310" s="283"/>
      <c r="N310" s="283">
        <v>4.6049532778180802E-2</v>
      </c>
      <c r="O310" s="283">
        <v>4.5777648665001398E-2</v>
      </c>
      <c r="P310" s="283">
        <v>-7.3876513400936331E-2</v>
      </c>
      <c r="Q310" s="283">
        <v>-9.1540868182094504E-2</v>
      </c>
      <c r="R310" s="283"/>
      <c r="S310" s="283">
        <v>1.8798482137516122E-2</v>
      </c>
      <c r="T310" s="283"/>
      <c r="U310" s="283">
        <v>1.0938062204096431E-2</v>
      </c>
      <c r="V310" s="283">
        <v>4.2581669232042048E-3</v>
      </c>
      <c r="W310" s="283">
        <v>3.3994711264816901E-2</v>
      </c>
      <c r="X310" s="283">
        <v>-1.1768508252275999E-2</v>
      </c>
      <c r="Y310" s="283"/>
      <c r="Z310" s="283"/>
      <c r="AA310" s="283"/>
      <c r="AB310" s="283"/>
      <c r="AC310" s="283"/>
      <c r="AD310" s="283"/>
      <c r="AE310" s="283"/>
      <c r="AF310" s="283">
        <v>4.4328016818690502E-2</v>
      </c>
      <c r="AG310" s="283">
        <v>2.69653884923041E-2</v>
      </c>
      <c r="AH310" s="283"/>
      <c r="AI310" s="297"/>
      <c r="AJ310" s="283">
        <v>5.9524897058718801E-2</v>
      </c>
      <c r="AK310" s="340"/>
      <c r="AL310" s="331"/>
      <c r="AM310" s="470"/>
      <c r="AN310" s="346"/>
      <c r="AO310" s="346"/>
      <c r="AP310" s="346"/>
      <c r="AQ310" s="346"/>
      <c r="AR310" s="346"/>
      <c r="AS310" s="346"/>
      <c r="AT310" s="346"/>
      <c r="AU310" s="346"/>
      <c r="AV310" s="346"/>
      <c r="AW310" s="346"/>
      <c r="AX310" s="346"/>
      <c r="AY310" s="346"/>
      <c r="AZ310" s="346"/>
      <c r="BA310" s="346"/>
      <c r="BB310" s="346"/>
      <c r="BC310" s="346"/>
      <c r="BD310" s="346"/>
      <c r="BE310" s="346"/>
      <c r="BF310" s="346"/>
      <c r="BG310" s="346"/>
      <c r="BH310" s="346"/>
      <c r="BI310" s="346"/>
      <c r="BJ310" s="346"/>
      <c r="BK310" s="346"/>
      <c r="BL310" s="346"/>
      <c r="BM310" s="346"/>
      <c r="BN310" s="346"/>
      <c r="BO310" s="346"/>
      <c r="BP310" s="347"/>
      <c r="BQ310" s="346"/>
    </row>
    <row r="311" spans="2:69" s="255" customFormat="1" ht="15" customHeight="1">
      <c r="B311" s="1257" t="s">
        <v>283</v>
      </c>
      <c r="C311" s="243" t="s">
        <v>530</v>
      </c>
      <c r="D311" s="344"/>
      <c r="E311" s="283">
        <v>0.32655744201508402</v>
      </c>
      <c r="F311" s="341">
        <v>493948473729.69098</v>
      </c>
      <c r="G311" s="283">
        <v>7.7326232752501596E-3</v>
      </c>
      <c r="H311" s="283">
        <v>-9.2539919816352902E-4</v>
      </c>
      <c r="I311" s="892">
        <v>-3.5756298918369501E-3</v>
      </c>
      <c r="J311" s="892"/>
      <c r="K311" s="892">
        <v>-3.5756298918369501E-3</v>
      </c>
      <c r="L311" s="283">
        <v>4.0325884027066772E-3</v>
      </c>
      <c r="M311" s="283"/>
      <c r="N311" s="283">
        <v>2.7976238258050599E-2</v>
      </c>
      <c r="O311" s="283">
        <v>2.7050839059887099E-2</v>
      </c>
      <c r="P311" s="283">
        <v>-6.3132313148239444E-2</v>
      </c>
      <c r="Q311" s="283">
        <v>-8.8321341929980896E-2</v>
      </c>
      <c r="R311" s="283"/>
      <c r="S311" s="283">
        <v>1.5533354790769876E-2</v>
      </c>
      <c r="T311" s="283"/>
      <c r="U311" s="283">
        <v>7.7802002693605592E-3</v>
      </c>
      <c r="V311" s="283">
        <v>3.603832539916388E-3</v>
      </c>
      <c r="W311" s="283">
        <v>2.6917387600046701E-2</v>
      </c>
      <c r="X311" s="283">
        <v>-3.4353115270047099E-2</v>
      </c>
      <c r="Y311" s="283"/>
      <c r="Z311" s="283"/>
      <c r="AA311" s="283"/>
      <c r="AB311" s="283"/>
      <c r="AC311" s="283"/>
      <c r="AD311" s="283"/>
      <c r="AE311" s="283"/>
      <c r="AF311" s="283">
        <v>2.6618966168961498E-2</v>
      </c>
      <c r="AG311" s="283">
        <v>1.49849050746213E-2</v>
      </c>
      <c r="AH311" s="283"/>
      <c r="AI311" s="297"/>
      <c r="AJ311" s="283">
        <v>7.2507559735357496E-3</v>
      </c>
      <c r="AK311" s="340"/>
      <c r="AL311" s="331"/>
      <c r="AM311" s="470"/>
      <c r="AN311" s="346"/>
      <c r="AO311" s="346"/>
      <c r="AP311" s="346"/>
      <c r="AQ311" s="346"/>
      <c r="AR311" s="346"/>
      <c r="AS311" s="346"/>
      <c r="AT311" s="346"/>
      <c r="AU311" s="346"/>
      <c r="AV311" s="346"/>
      <c r="AW311" s="346"/>
      <c r="AX311" s="346"/>
      <c r="AY311" s="346"/>
      <c r="AZ311" s="346"/>
      <c r="BA311" s="346"/>
      <c r="BB311" s="346"/>
      <c r="BC311" s="346"/>
      <c r="BD311" s="346"/>
      <c r="BE311" s="346"/>
      <c r="BF311" s="346"/>
      <c r="BG311" s="346"/>
      <c r="BH311" s="346"/>
      <c r="BI311" s="346"/>
      <c r="BJ311" s="346"/>
      <c r="BK311" s="346"/>
      <c r="BL311" s="346"/>
      <c r="BM311" s="346"/>
      <c r="BN311" s="346"/>
      <c r="BO311" s="346"/>
      <c r="BP311" s="347"/>
      <c r="BQ311" s="346"/>
    </row>
    <row r="312" spans="2:69" s="255" customFormat="1" ht="15" customHeight="1">
      <c r="B312" s="1257" t="s">
        <v>283</v>
      </c>
      <c r="C312" s="243" t="s">
        <v>531</v>
      </c>
      <c r="D312" s="344"/>
      <c r="E312" s="283">
        <v>0.23719040627558999</v>
      </c>
      <c r="F312" s="341">
        <v>644921142673.40698</v>
      </c>
      <c r="G312" s="283">
        <v>1.18335801216268E-2</v>
      </c>
      <c r="H312" s="283">
        <v>-2.8732072188606302E-3</v>
      </c>
      <c r="I312" s="892">
        <v>-9.0401185430198198E-3</v>
      </c>
      <c r="J312" s="892"/>
      <c r="K312" s="892">
        <v>-9.0401185430198198E-3</v>
      </c>
      <c r="L312" s="283">
        <v>7.2103411253239677E-4</v>
      </c>
      <c r="M312" s="283"/>
      <c r="N312" s="283">
        <v>1.7737042147503101E-2</v>
      </c>
      <c r="O312" s="283">
        <v>1.4863834928642501E-2</v>
      </c>
      <c r="P312" s="283">
        <v>-5.1714070391361416E-2</v>
      </c>
      <c r="Q312" s="283">
        <v>-8.2329596086901394E-2</v>
      </c>
      <c r="R312" s="283"/>
      <c r="S312" s="283">
        <v>1.0603542602712365E-2</v>
      </c>
      <c r="T312" s="283"/>
      <c r="U312" s="283">
        <v>3.7196907485576467E-3</v>
      </c>
      <c r="V312" s="283">
        <v>2.8807803799054147E-3</v>
      </c>
      <c r="W312" s="283">
        <v>1.7204013731175399E-2</v>
      </c>
      <c r="X312" s="283">
        <v>-5.0261747427083302E-2</v>
      </c>
      <c r="Y312" s="283"/>
      <c r="Z312" s="283"/>
      <c r="AA312" s="283"/>
      <c r="AB312" s="283"/>
      <c r="AC312" s="283"/>
      <c r="AD312" s="283"/>
      <c r="AE312" s="283"/>
      <c r="AF312" s="283">
        <v>1.6476457509092199E-2</v>
      </c>
      <c r="AG312" s="283">
        <v>8.4574794175529006E-3</v>
      </c>
      <c r="AH312" s="283"/>
      <c r="AI312" s="297"/>
      <c r="AJ312" s="283">
        <v>-2.5327810500438201E-2</v>
      </c>
      <c r="AK312" s="340"/>
      <c r="AL312" s="331"/>
      <c r="AM312" s="470"/>
      <c r="AN312" s="346"/>
      <c r="AO312" s="346"/>
      <c r="AP312" s="346"/>
      <c r="AQ312" s="346"/>
      <c r="AR312" s="346"/>
      <c r="AS312" s="346"/>
      <c r="AT312" s="346"/>
      <c r="AU312" s="346"/>
      <c r="AV312" s="346"/>
      <c r="AW312" s="346"/>
      <c r="AX312" s="346"/>
      <c r="AY312" s="346"/>
      <c r="AZ312" s="346"/>
      <c r="BA312" s="346"/>
      <c r="BB312" s="346"/>
      <c r="BC312" s="346"/>
      <c r="BD312" s="346"/>
      <c r="BE312" s="346"/>
      <c r="BF312" s="346"/>
      <c r="BG312" s="346"/>
      <c r="BH312" s="346"/>
      <c r="BI312" s="346"/>
      <c r="BJ312" s="346"/>
      <c r="BK312" s="346"/>
      <c r="BL312" s="346"/>
      <c r="BM312" s="346"/>
      <c r="BN312" s="346"/>
      <c r="BO312" s="346"/>
      <c r="BP312" s="347"/>
      <c r="BQ312" s="346"/>
    </row>
    <row r="313" spans="2:69" s="255" customFormat="1" ht="15" customHeight="1">
      <c r="B313" s="1257" t="s">
        <v>283</v>
      </c>
      <c r="C313" s="243" t="s">
        <v>532</v>
      </c>
      <c r="D313" s="344"/>
      <c r="E313" s="283">
        <v>2.65600892993532E-2</v>
      </c>
      <c r="F313" s="341">
        <v>193490399948.96201</v>
      </c>
      <c r="G313" s="283">
        <v>1.24630295978513E-2</v>
      </c>
      <c r="H313" s="283">
        <v>-2.1160124612930001E-2</v>
      </c>
      <c r="I313" s="892">
        <v>-6.2323994875781797E-3</v>
      </c>
      <c r="J313" s="892"/>
      <c r="K313" s="892">
        <v>-6.2323994875781797E-3</v>
      </c>
      <c r="L313" s="283">
        <v>5.4213304682172013E-5</v>
      </c>
      <c r="M313" s="283"/>
      <c r="N313" s="283">
        <v>1.42873914534676E-2</v>
      </c>
      <c r="O313" s="283">
        <v>-6.8727331594621299E-3</v>
      </c>
      <c r="P313" s="283">
        <v>-3.7267965306592106E-2</v>
      </c>
      <c r="Q313" s="283">
        <v>-6.2983770049178406E-2</v>
      </c>
      <c r="R313" s="283"/>
      <c r="S313" s="283">
        <v>3.6644323999997942E-3</v>
      </c>
      <c r="T313" s="283"/>
      <c r="U313" s="283">
        <v>9.1311515318814483E-4</v>
      </c>
      <c r="V313" s="283">
        <v>1.4581966568210539E-3</v>
      </c>
      <c r="W313" s="283">
        <v>6.0357442100089703E-3</v>
      </c>
      <c r="X313" s="283">
        <v>-6.3820758998631294E-2</v>
      </c>
      <c r="Y313" s="283"/>
      <c r="Z313" s="283"/>
      <c r="AA313" s="283"/>
      <c r="AB313" s="283"/>
      <c r="AC313" s="283"/>
      <c r="AD313" s="283"/>
      <c r="AE313" s="283"/>
      <c r="AF313" s="283">
        <v>5.4152641392955997E-3</v>
      </c>
      <c r="AG313" s="283">
        <v>3.0792366348091601E-3</v>
      </c>
      <c r="AH313" s="283"/>
      <c r="AI313" s="297"/>
      <c r="AJ313" s="283">
        <v>-5.5326258224526498E-2</v>
      </c>
      <c r="AK313" s="340"/>
      <c r="AL313" s="331"/>
      <c r="AM313" s="470"/>
      <c r="AN313" s="346"/>
      <c r="AO313" s="346"/>
      <c r="AP313" s="346"/>
      <c r="AQ313" s="346"/>
      <c r="AR313" s="346"/>
      <c r="AS313" s="346"/>
      <c r="AT313" s="346"/>
      <c r="AU313" s="346"/>
      <c r="AV313" s="346"/>
      <c r="AW313" s="346"/>
      <c r="AX313" s="346"/>
      <c r="AY313" s="346"/>
      <c r="AZ313" s="346"/>
      <c r="BA313" s="346"/>
      <c r="BB313" s="346"/>
      <c r="BC313" s="346"/>
      <c r="BD313" s="346"/>
      <c r="BE313" s="346"/>
      <c r="BF313" s="346"/>
      <c r="BG313" s="346"/>
      <c r="BH313" s="346"/>
      <c r="BI313" s="346"/>
      <c r="BJ313" s="346"/>
      <c r="BK313" s="346"/>
      <c r="BL313" s="346"/>
      <c r="BM313" s="346"/>
      <c r="BN313" s="346"/>
      <c r="BO313" s="346"/>
      <c r="BP313" s="347"/>
      <c r="BQ313" s="346"/>
    </row>
    <row r="314" spans="2:69" s="255" customFormat="1" ht="15" customHeight="1">
      <c r="B314" s="1257" t="s">
        <v>283</v>
      </c>
      <c r="C314" s="243" t="s">
        <v>533</v>
      </c>
      <c r="D314" s="344"/>
      <c r="E314" s="283">
        <v>4.3467345905567499E-4</v>
      </c>
      <c r="F314" s="341">
        <v>24466740994.589199</v>
      </c>
      <c r="G314" s="283">
        <v>0</v>
      </c>
      <c r="H314" s="283">
        <v>-8.9446273486094699E-2</v>
      </c>
      <c r="I314" s="892">
        <v>-3.2491591764608498E-5</v>
      </c>
      <c r="J314" s="892"/>
      <c r="K314" s="892">
        <v>-3.2491591764608498E-5</v>
      </c>
      <c r="L314" s="283">
        <v>4.3381844311326261E-5</v>
      </c>
      <c r="M314" s="283"/>
      <c r="N314" s="283">
        <v>1.6435644770799101E-2</v>
      </c>
      <c r="O314" s="283">
        <v>-7.30106287152954E-2</v>
      </c>
      <c r="P314" s="283">
        <v>-1.9556431319234825E-2</v>
      </c>
      <c r="Q314" s="283">
        <v>-2.6470112507226001E-2</v>
      </c>
      <c r="R314" s="283"/>
      <c r="S314" s="283">
        <v>3.5396547915037717E-4</v>
      </c>
      <c r="T314" s="283"/>
      <c r="U314" s="283">
        <v>3.3994173585015787E-5</v>
      </c>
      <c r="V314" s="283">
        <v>1.4577266016994726E-4</v>
      </c>
      <c r="W314" s="283">
        <v>5.3373231290533996E-4</v>
      </c>
      <c r="X314" s="283">
        <v>-9.8947008909615802E-2</v>
      </c>
      <c r="Y314" s="283"/>
      <c r="Z314" s="283"/>
      <c r="AA314" s="283"/>
      <c r="AB314" s="283"/>
      <c r="AC314" s="283"/>
      <c r="AD314" s="283"/>
      <c r="AE314" s="283"/>
      <c r="AF314" s="283">
        <v>1.22051371172871E-4</v>
      </c>
      <c r="AG314" s="283">
        <v>7.5274698459249498E-4</v>
      </c>
      <c r="AH314" s="283"/>
      <c r="AI314" s="297"/>
      <c r="AJ314" s="283">
        <v>-9.8072210553850597E-2</v>
      </c>
      <c r="AK314" s="340"/>
      <c r="AL314" s="346"/>
      <c r="AM314" s="470"/>
      <c r="AN314" s="346"/>
      <c r="AO314" s="346"/>
      <c r="AP314" s="346"/>
      <c r="AQ314" s="346"/>
      <c r="AR314" s="346"/>
      <c r="AS314" s="346"/>
      <c r="AT314" s="346"/>
      <c r="AU314" s="346"/>
      <c r="AV314" s="346"/>
      <c r="AW314" s="346"/>
      <c r="AX314" s="346"/>
      <c r="AY314" s="346"/>
      <c r="AZ314" s="346"/>
      <c r="BA314" s="346"/>
      <c r="BB314" s="346"/>
      <c r="BC314" s="346"/>
      <c r="BD314" s="346"/>
      <c r="BE314" s="346"/>
      <c r="BF314" s="346"/>
      <c r="BG314" s="346"/>
      <c r="BH314" s="346"/>
      <c r="BI314" s="346"/>
      <c r="BJ314" s="346"/>
      <c r="BK314" s="346"/>
      <c r="BL314" s="346"/>
      <c r="BM314" s="346"/>
      <c r="BN314" s="346"/>
      <c r="BO314" s="346"/>
      <c r="BP314" s="347"/>
      <c r="BQ314" s="346"/>
    </row>
    <row r="315" spans="2:69" s="255" customFormat="1" ht="15" customHeight="1">
      <c r="B315" s="1253" t="s">
        <v>283</v>
      </c>
      <c r="C315" s="338" t="s">
        <v>527</v>
      </c>
      <c r="D315" s="339"/>
      <c r="E315" s="343">
        <v>1</v>
      </c>
      <c r="F315" s="342">
        <v>1709469225293.72</v>
      </c>
      <c r="G315" s="343">
        <v>9.3343933324272002E-3</v>
      </c>
      <c r="H315" s="343">
        <v>-5.0885244331711496E-3</v>
      </c>
      <c r="I315" s="708">
        <v>-5.5127507641899304E-3</v>
      </c>
      <c r="J315" s="708"/>
      <c r="K315" s="708">
        <v>-5.5127507641899304E-3</v>
      </c>
      <c r="L315" s="343">
        <v>4.5427404626505793E-3</v>
      </c>
      <c r="M315" s="343"/>
      <c r="N315" s="343">
        <v>3.4798883730695701E-2</v>
      </c>
      <c r="O315" s="343">
        <v>2.9710359297524701E-2</v>
      </c>
      <c r="P315" s="343">
        <v>-5.8057298839814198E-2</v>
      </c>
      <c r="Q315" s="343">
        <v>-8.3514048333330898E-2</v>
      </c>
      <c r="R315" s="343"/>
      <c r="S315" s="343">
        <v>1.2957893102393283E-2</v>
      </c>
      <c r="T315" s="343"/>
      <c r="U315" s="343">
        <v>6.0975309652022977E-3</v>
      </c>
      <c r="V315" s="343">
        <v>3.2121417208326253E-3</v>
      </c>
      <c r="W315" s="343">
        <v>2.2267565788428201E-2</v>
      </c>
      <c r="X315" s="343">
        <v>-3.1536123247377999E-2</v>
      </c>
      <c r="Y315" s="343"/>
      <c r="Z315" s="343"/>
      <c r="AA315" s="343"/>
      <c r="AB315" s="343"/>
      <c r="AC315" s="343"/>
      <c r="AD315" s="343"/>
      <c r="AE315" s="343"/>
      <c r="AF315" s="343">
        <v>2.44219946342598E-2</v>
      </c>
      <c r="AG315" s="343">
        <v>1.3879196070664001E-2</v>
      </c>
      <c r="AH315" s="285"/>
      <c r="AI315" s="285"/>
      <c r="AJ315" s="343">
        <v>6.7650674575459001E-3</v>
      </c>
      <c r="AK315" s="340"/>
      <c r="AL315" s="345"/>
      <c r="AM315" s="469"/>
      <c r="AN315" s="345"/>
      <c r="AO315" s="345"/>
      <c r="AP315" s="345"/>
      <c r="AQ315" s="345"/>
      <c r="AR315" s="345"/>
      <c r="AS315" s="345"/>
      <c r="AT315" s="345"/>
      <c r="AU315" s="345"/>
      <c r="AV315" s="345"/>
      <c r="AW315" s="345"/>
      <c r="AX315" s="345"/>
      <c r="AY315" s="345"/>
      <c r="AZ315" s="345"/>
      <c r="BA315" s="345"/>
      <c r="BB315" s="345"/>
      <c r="BC315" s="345"/>
      <c r="BD315" s="345"/>
      <c r="BE315" s="345"/>
      <c r="BF315" s="345"/>
      <c r="BG315" s="345"/>
      <c r="BH315" s="345"/>
      <c r="BI315" s="345"/>
      <c r="BJ315" s="345"/>
      <c r="BK315" s="345"/>
      <c r="BL315" s="345"/>
      <c r="BM315" s="345"/>
      <c r="BN315" s="345"/>
      <c r="BO315" s="348"/>
      <c r="BP315" s="348"/>
      <c r="BQ315" s="345"/>
    </row>
    <row r="316" spans="2:69" s="255" customFormat="1" ht="15" customHeight="1">
      <c r="B316" s="1260" t="s">
        <v>35</v>
      </c>
      <c r="C316" s="243" t="s">
        <v>528</v>
      </c>
      <c r="D316" s="344"/>
      <c r="E316" s="283">
        <v>0.33437316776986298</v>
      </c>
      <c r="F316" s="341">
        <v>3892711329779.8398</v>
      </c>
      <c r="G316" s="283">
        <v>1.3513693167323199E-3</v>
      </c>
      <c r="H316" s="283">
        <v>-5.2122820882394695E-4</v>
      </c>
      <c r="I316" s="892">
        <v>-1.0733127824948999E-3</v>
      </c>
      <c r="J316" s="892">
        <v>-3.0166677100458588E-4</v>
      </c>
      <c r="K316" s="892">
        <v>-1.3749795534994857E-3</v>
      </c>
      <c r="L316" s="283">
        <v>2.2754820249431462E-3</v>
      </c>
      <c r="M316" s="283"/>
      <c r="N316" s="283">
        <v>8.0716495220441598E-3</v>
      </c>
      <c r="O316" s="283">
        <v>7.5504213132200296E-3</v>
      </c>
      <c r="P316" s="283">
        <v>-4.583273542669173E-2</v>
      </c>
      <c r="Q316" s="283">
        <v>-9.6931043033957706E-2</v>
      </c>
      <c r="R316" s="283"/>
      <c r="S316" s="283">
        <v>1.2865685359693272E-3</v>
      </c>
      <c r="T316" s="283"/>
      <c r="U316" s="283">
        <v>3.2263390556383645E-3</v>
      </c>
      <c r="V316" s="283"/>
      <c r="W316" s="283">
        <v>4.5129075916076899E-3</v>
      </c>
      <c r="X316" s="283">
        <v>-8.4867714129129898E-2</v>
      </c>
      <c r="Y316" s="283">
        <v>1.0368224523104484E-2</v>
      </c>
      <c r="Z316" s="283">
        <v>6.3530728176983145E-2</v>
      </c>
      <c r="AA316" s="283">
        <v>2.0400252635098846E-2</v>
      </c>
      <c r="AB316" s="283"/>
      <c r="AC316" s="283"/>
      <c r="AD316" s="283">
        <v>1.0535998120149506E-3</v>
      </c>
      <c r="AE316" s="283">
        <v>4.024795960300984E-3</v>
      </c>
      <c r="AF316" s="283">
        <v>9.9377601107502406E-2</v>
      </c>
      <c r="AG316" s="283">
        <v>3.7044117344123197E-2</v>
      </c>
      <c r="AH316" s="283"/>
      <c r="AI316" s="297"/>
      <c r="AJ316" s="283">
        <v>5.1554004322495801E-2</v>
      </c>
      <c r="AK316" s="340"/>
      <c r="AL316" s="331"/>
      <c r="AM316" s="470"/>
      <c r="AN316" s="346"/>
      <c r="AO316" s="346"/>
      <c r="AP316" s="346"/>
      <c r="AQ316" s="346"/>
      <c r="AR316" s="346"/>
      <c r="AS316" s="346"/>
      <c r="AT316" s="346"/>
      <c r="AU316" s="346"/>
      <c r="AV316" s="346"/>
      <c r="AW316" s="346"/>
      <c r="AX316" s="346"/>
      <c r="AY316" s="346"/>
      <c r="AZ316" s="346"/>
      <c r="BA316" s="346"/>
      <c r="BB316" s="346"/>
      <c r="BC316" s="346"/>
      <c r="BD316" s="346"/>
      <c r="BE316" s="346"/>
      <c r="BF316" s="346"/>
      <c r="BG316" s="346"/>
      <c r="BH316" s="346"/>
      <c r="BI316" s="346"/>
      <c r="BJ316" s="346"/>
      <c r="BK316" s="346"/>
      <c r="BL316" s="346"/>
      <c r="BM316" s="346"/>
      <c r="BN316" s="346"/>
      <c r="BO316" s="346"/>
      <c r="BP316" s="347"/>
      <c r="BQ316" s="346"/>
    </row>
    <row r="317" spans="2:69" s="255" customFormat="1" ht="15" customHeight="1">
      <c r="B317" s="1255" t="s">
        <v>35</v>
      </c>
      <c r="C317" s="243" t="s">
        <v>529</v>
      </c>
      <c r="D317" s="344"/>
      <c r="E317" s="283">
        <v>0.43760747925272298</v>
      </c>
      <c r="F317" s="341">
        <v>9724788648872.0605</v>
      </c>
      <c r="G317" s="283">
        <v>5.1346156964923303E-3</v>
      </c>
      <c r="H317" s="283">
        <v>-6.2476558466018003E-3</v>
      </c>
      <c r="I317" s="892">
        <v>-7.4047935395161E-3</v>
      </c>
      <c r="J317" s="892">
        <v>-1.9815451907545952E-3</v>
      </c>
      <c r="K317" s="892">
        <v>-9.3863387302706956E-3</v>
      </c>
      <c r="L317" s="283">
        <v>1.2249027814534793E-3</v>
      </c>
      <c r="M317" s="283"/>
      <c r="N317" s="283">
        <v>5.1623153375075E-3</v>
      </c>
      <c r="O317" s="283">
        <v>-1.0853405090943699E-3</v>
      </c>
      <c r="P317" s="283">
        <v>-5.8632628615619208E-2</v>
      </c>
      <c r="Q317" s="283">
        <v>-0.114182057407162</v>
      </c>
      <c r="R317" s="283"/>
      <c r="S317" s="283">
        <v>4.1570500027344462E-3</v>
      </c>
      <c r="T317" s="283"/>
      <c r="U317" s="283">
        <v>2.5932735960545092E-3</v>
      </c>
      <c r="V317" s="283"/>
      <c r="W317" s="283">
        <v>6.7503235987889498E-3</v>
      </c>
      <c r="X317" s="283">
        <v>-0.108517074317468</v>
      </c>
      <c r="Y317" s="283">
        <v>4.2189152847872096E-3</v>
      </c>
      <c r="Z317" s="283">
        <v>3.1452494250707126E-2</v>
      </c>
      <c r="AA317" s="283">
        <v>1.6996165351823439E-2</v>
      </c>
      <c r="AB317" s="283"/>
      <c r="AC317" s="283"/>
      <c r="AD317" s="283">
        <v>1.3172114728046398E-3</v>
      </c>
      <c r="AE317" s="283">
        <v>9.572384526676643E-3</v>
      </c>
      <c r="AF317" s="283">
        <v>6.3557170886799005E-2</v>
      </c>
      <c r="AG317" s="283">
        <v>2.5714173087789501E-2</v>
      </c>
      <c r="AH317" s="283"/>
      <c r="AI317" s="297"/>
      <c r="AJ317" s="283">
        <v>-1.9245730342879099E-2</v>
      </c>
      <c r="AK317" s="340"/>
      <c r="AL317" s="331"/>
      <c r="AM317" s="470"/>
      <c r="AN317" s="346"/>
      <c r="AO317" s="346"/>
      <c r="AP317" s="346"/>
      <c r="AQ317" s="346"/>
      <c r="AR317" s="346"/>
      <c r="AS317" s="346"/>
      <c r="AT317" s="346"/>
      <c r="AU317" s="346"/>
      <c r="AV317" s="346"/>
      <c r="AW317" s="346"/>
      <c r="AX317" s="346"/>
      <c r="AY317" s="346"/>
      <c r="AZ317" s="346"/>
      <c r="BA317" s="346"/>
      <c r="BB317" s="346"/>
      <c r="BC317" s="346"/>
      <c r="BD317" s="346"/>
      <c r="BE317" s="346"/>
      <c r="BF317" s="346"/>
      <c r="BG317" s="346"/>
      <c r="BH317" s="346"/>
      <c r="BI317" s="346"/>
      <c r="BJ317" s="346"/>
      <c r="BK317" s="346"/>
      <c r="BL317" s="346"/>
      <c r="BM317" s="346"/>
      <c r="BN317" s="346"/>
      <c r="BO317" s="346"/>
      <c r="BP317" s="347"/>
      <c r="BQ317" s="346"/>
    </row>
    <row r="318" spans="2:69" s="255" customFormat="1" ht="15" customHeight="1">
      <c r="B318" s="1255" t="s">
        <v>35</v>
      </c>
      <c r="C318" s="243" t="s">
        <v>530</v>
      </c>
      <c r="D318" s="344"/>
      <c r="E318" s="283">
        <v>0.13923201063924501</v>
      </c>
      <c r="F318" s="341">
        <v>5421816472497.9004</v>
      </c>
      <c r="G318" s="283">
        <v>6.9851824353437605E-2</v>
      </c>
      <c r="H318" s="283">
        <v>-2.9247845301175801E-2</v>
      </c>
      <c r="I318" s="892">
        <v>-2.9134840505889398E-2</v>
      </c>
      <c r="J318" s="892">
        <v>-7.9905263142955336E-3</v>
      </c>
      <c r="K318" s="892">
        <v>-3.7125366820184934E-2</v>
      </c>
      <c r="L318" s="283">
        <v>7.9320346033033291E-4</v>
      </c>
      <c r="M318" s="283"/>
      <c r="N318" s="283">
        <v>3.5264398789526001E-3</v>
      </c>
      <c r="O318" s="283">
        <v>-2.57214054222231E-2</v>
      </c>
      <c r="P318" s="283">
        <v>-7.8721884376255782E-2</v>
      </c>
      <c r="Q318" s="283">
        <v>-0.13748697515191599</v>
      </c>
      <c r="R318" s="283"/>
      <c r="S318" s="283">
        <v>9.1297993219420694E-3</v>
      </c>
      <c r="T318" s="283"/>
      <c r="U318" s="283">
        <v>1.621953375425681E-3</v>
      </c>
      <c r="V318" s="283"/>
      <c r="W318" s="283">
        <v>1.07517526973678E-2</v>
      </c>
      <c r="X318" s="283">
        <v>-0.152456627876772</v>
      </c>
      <c r="Y318" s="283">
        <v>2.4119800694024454E-3</v>
      </c>
      <c r="Z318" s="283">
        <v>1.4538842794882554E-2</v>
      </c>
      <c r="AA318" s="283">
        <v>1.0486740265970832E-2</v>
      </c>
      <c r="AB318" s="283"/>
      <c r="AC318" s="283"/>
      <c r="AD318" s="283">
        <v>2.0159644249286512E-3</v>
      </c>
      <c r="AE318" s="283">
        <v>1.5894408358876153E-2</v>
      </c>
      <c r="AF318" s="283">
        <v>4.5347935914060597E-2</v>
      </c>
      <c r="AG318" s="283">
        <v>1.9849895053537101E-2</v>
      </c>
      <c r="AH318" s="283"/>
      <c r="AI318" s="297"/>
      <c r="AJ318" s="283">
        <v>-8.7258796909173902E-2</v>
      </c>
      <c r="AK318" s="340"/>
      <c r="AL318" s="331"/>
      <c r="AM318" s="470"/>
      <c r="AN318" s="346"/>
      <c r="AO318" s="346"/>
      <c r="AP318" s="346"/>
      <c r="AQ318" s="346"/>
      <c r="AR318" s="346"/>
      <c r="AS318" s="346"/>
      <c r="AT318" s="346"/>
      <c r="AU318" s="346"/>
      <c r="AV318" s="346"/>
      <c r="AW318" s="346"/>
      <c r="AX318" s="346"/>
      <c r="AY318" s="346"/>
      <c r="AZ318" s="346"/>
      <c r="BA318" s="346"/>
      <c r="BB318" s="346"/>
      <c r="BC318" s="346"/>
      <c r="BD318" s="346"/>
      <c r="BE318" s="346"/>
      <c r="BF318" s="346"/>
      <c r="BG318" s="346"/>
      <c r="BH318" s="346"/>
      <c r="BI318" s="346"/>
      <c r="BJ318" s="346"/>
      <c r="BK318" s="346"/>
      <c r="BL318" s="346"/>
      <c r="BM318" s="346"/>
      <c r="BN318" s="346"/>
      <c r="BO318" s="346"/>
      <c r="BP318" s="347"/>
      <c r="BQ318" s="346"/>
    </row>
    <row r="319" spans="2:69" s="255" customFormat="1" ht="15" customHeight="1">
      <c r="B319" s="1255" t="s">
        <v>35</v>
      </c>
      <c r="C319" s="243" t="s">
        <v>531</v>
      </c>
      <c r="D319" s="344"/>
      <c r="E319" s="283">
        <v>7.7156029180727295E-2</v>
      </c>
      <c r="F319" s="341">
        <v>5555102080219.7402</v>
      </c>
      <c r="G319" s="283">
        <v>7.9693386738418706E-2</v>
      </c>
      <c r="H319" s="283">
        <v>-0.102245106373879</v>
      </c>
      <c r="I319" s="892">
        <v>-8.2459901301426705E-2</v>
      </c>
      <c r="J319" s="892">
        <v>-2.064599317126941E-2</v>
      </c>
      <c r="K319" s="892">
        <v>-0.10310589447269611</v>
      </c>
      <c r="L319" s="283">
        <v>3.6533050657633516E-4</v>
      </c>
      <c r="M319" s="283"/>
      <c r="N319" s="283">
        <v>1.87978407574367E-3</v>
      </c>
      <c r="O319" s="283">
        <v>-0.100365322298135</v>
      </c>
      <c r="P319" s="283">
        <v>-9.281758889743609E-2</v>
      </c>
      <c r="Q319" s="283">
        <v>-0.15091220271335201</v>
      </c>
      <c r="R319" s="283"/>
      <c r="S319" s="283">
        <v>1.2167341285499133E-2</v>
      </c>
      <c r="T319" s="283"/>
      <c r="U319" s="283">
        <v>9.390711046839916E-4</v>
      </c>
      <c r="V319" s="283"/>
      <c r="W319" s="283">
        <v>1.3106412390183101E-2</v>
      </c>
      <c r="X319" s="283">
        <v>-0.238171112621304</v>
      </c>
      <c r="Y319" s="283">
        <v>5.3843741717032368E-4</v>
      </c>
      <c r="Z319" s="283">
        <v>5.0014446715606394E-3</v>
      </c>
      <c r="AA319" s="283">
        <v>6.2404864206667176E-3</v>
      </c>
      <c r="AB319" s="283"/>
      <c r="AC319" s="283"/>
      <c r="AD319" s="283">
        <v>1.7795180265074916E-3</v>
      </c>
      <c r="AE319" s="283">
        <v>2.5017893960102445E-2</v>
      </c>
      <c r="AF319" s="283">
        <v>3.8577780496007602E-2</v>
      </c>
      <c r="AG319" s="283">
        <v>1.02231126781532E-2</v>
      </c>
      <c r="AH319" s="283"/>
      <c r="AI319" s="297"/>
      <c r="AJ319" s="283">
        <v>-0.189370219447143</v>
      </c>
      <c r="AK319" s="340"/>
      <c r="AL319" s="331"/>
      <c r="AM319" s="470"/>
      <c r="AN319" s="346"/>
      <c r="AO319" s="346"/>
      <c r="AP319" s="346"/>
      <c r="AQ319" s="346"/>
      <c r="AR319" s="346"/>
      <c r="AS319" s="346"/>
      <c r="AT319" s="346"/>
      <c r="AU319" s="346"/>
      <c r="AV319" s="346"/>
      <c r="AW319" s="346"/>
      <c r="AX319" s="346"/>
      <c r="AY319" s="346"/>
      <c r="AZ319" s="346"/>
      <c r="BA319" s="346"/>
      <c r="BB319" s="346"/>
      <c r="BC319" s="346"/>
      <c r="BD319" s="346"/>
      <c r="BE319" s="346"/>
      <c r="BF319" s="346"/>
      <c r="BG319" s="346"/>
      <c r="BH319" s="346"/>
      <c r="BI319" s="346"/>
      <c r="BJ319" s="346"/>
      <c r="BK319" s="346"/>
      <c r="BL319" s="346"/>
      <c r="BM319" s="346"/>
      <c r="BN319" s="346"/>
      <c r="BO319" s="346"/>
      <c r="BP319" s="347"/>
      <c r="BQ319" s="346"/>
    </row>
    <row r="320" spans="2:69" s="255" customFormat="1" ht="15" customHeight="1">
      <c r="B320" s="1255" t="s">
        <v>35</v>
      </c>
      <c r="C320" s="243" t="s">
        <v>532</v>
      </c>
      <c r="D320" s="344"/>
      <c r="E320" s="283">
        <v>1.1492621824633399E-2</v>
      </c>
      <c r="F320" s="341">
        <v>2306228901844.3301</v>
      </c>
      <c r="G320" s="283">
        <v>2.3006853729317201E-2</v>
      </c>
      <c r="H320" s="283">
        <v>-0.24120403378548599</v>
      </c>
      <c r="I320" s="892">
        <v>-0.16089287844668401</v>
      </c>
      <c r="J320" s="892">
        <v>-3.804981562080989E-2</v>
      </c>
      <c r="K320" s="892">
        <v>-0.1989426940674939</v>
      </c>
      <c r="L320" s="283">
        <v>1.4258243839270027E-4</v>
      </c>
      <c r="M320" s="283"/>
      <c r="N320" s="283">
        <v>6.0709324995595205E-4</v>
      </c>
      <c r="O320" s="283">
        <v>-0.24059694053552999</v>
      </c>
      <c r="P320" s="283">
        <v>-9.2274688748177819E-2</v>
      </c>
      <c r="Q320" s="283">
        <v>-0.13974602409582701</v>
      </c>
      <c r="R320" s="283"/>
      <c r="S320" s="283">
        <v>9.8017591341535478E-3</v>
      </c>
      <c r="T320" s="283"/>
      <c r="U320" s="283">
        <v>2.267009664753708E-4</v>
      </c>
      <c r="V320" s="283"/>
      <c r="W320" s="283">
        <v>1.0028460100628901E-2</v>
      </c>
      <c r="X320" s="283">
        <v>-0.37031450453072801</v>
      </c>
      <c r="Y320" s="283">
        <v>7.9974977792825606E-5</v>
      </c>
      <c r="Z320" s="283">
        <v>9.4471930902414005E-4</v>
      </c>
      <c r="AA320" s="283">
        <v>1.764919630216819E-3</v>
      </c>
      <c r="AB320" s="283"/>
      <c r="AC320" s="283"/>
      <c r="AD320" s="283">
        <v>4.8522274676947487E-4</v>
      </c>
      <c r="AE320" s="283">
        <v>1.8872997939048678E-2</v>
      </c>
      <c r="AF320" s="283">
        <v>2.2147834602851999E-2</v>
      </c>
      <c r="AG320" s="283">
        <v>2.8589955010702101E-3</v>
      </c>
      <c r="AH320" s="283"/>
      <c r="AI320" s="297"/>
      <c r="AJ320" s="283">
        <v>-0.34530767442680599</v>
      </c>
      <c r="AK320" s="340"/>
      <c r="AL320" s="331"/>
      <c r="AM320" s="470"/>
      <c r="AN320" s="346"/>
      <c r="AO320" s="346"/>
      <c r="AP320" s="346"/>
      <c r="AQ320" s="346"/>
      <c r="AR320" s="346"/>
      <c r="AS320" s="346"/>
      <c r="AT320" s="346"/>
      <c r="AU320" s="346"/>
      <c r="AV320" s="346"/>
      <c r="AW320" s="346"/>
      <c r="AX320" s="346"/>
      <c r="AY320" s="346"/>
      <c r="AZ320" s="346"/>
      <c r="BA320" s="346"/>
      <c r="BB320" s="346"/>
      <c r="BC320" s="346"/>
      <c r="BD320" s="346"/>
      <c r="BE320" s="346"/>
      <c r="BF320" s="346"/>
      <c r="BG320" s="346"/>
      <c r="BH320" s="346"/>
      <c r="BI320" s="346"/>
      <c r="BJ320" s="346"/>
      <c r="BK320" s="346"/>
      <c r="BL320" s="346"/>
      <c r="BM320" s="346"/>
      <c r="BN320" s="346"/>
      <c r="BO320" s="346"/>
      <c r="BP320" s="347"/>
      <c r="BQ320" s="346"/>
    </row>
    <row r="321" spans="2:69" s="255" customFormat="1" ht="15" customHeight="1">
      <c r="B321" s="1255" t="s">
        <v>35</v>
      </c>
      <c r="C321" s="243" t="s">
        <v>533</v>
      </c>
      <c r="D321" s="344"/>
      <c r="E321" s="283">
        <v>1.38691332807655E-4</v>
      </c>
      <c r="F321" s="341">
        <v>280102000478.54102</v>
      </c>
      <c r="G321" s="283">
        <v>1.7442159997185301E-3</v>
      </c>
      <c r="H321" s="283">
        <v>-0.34488072218184002</v>
      </c>
      <c r="I321" s="892">
        <v>-0.200358643719733</v>
      </c>
      <c r="J321" s="892">
        <v>-3.592468581616079E-2</v>
      </c>
      <c r="K321" s="892">
        <v>-0.23628332953589379</v>
      </c>
      <c r="L321" s="283">
        <v>0</v>
      </c>
      <c r="M321" s="283"/>
      <c r="N321" s="283">
        <v>2.82501595242838E-5</v>
      </c>
      <c r="O321" s="283">
        <v>-0.344852472022316</v>
      </c>
      <c r="P321" s="283">
        <v>-3.3921186738750185E-2</v>
      </c>
      <c r="Q321" s="283">
        <v>-5.5223937592604903E-2</v>
      </c>
      <c r="R321" s="283"/>
      <c r="S321" s="283">
        <v>2.7608084146500279E-3</v>
      </c>
      <c r="T321" s="283"/>
      <c r="U321" s="283">
        <v>1.0906419900074841E-4</v>
      </c>
      <c r="V321" s="283"/>
      <c r="W321" s="283">
        <v>2.8698726136507798E-3</v>
      </c>
      <c r="X321" s="283">
        <v>-0.39720653700127001</v>
      </c>
      <c r="Y321" s="283">
        <v>0</v>
      </c>
      <c r="Z321" s="283">
        <v>0</v>
      </c>
      <c r="AA321" s="283">
        <v>0</v>
      </c>
      <c r="AB321" s="283"/>
      <c r="AC321" s="283"/>
      <c r="AD321" s="283">
        <v>0</v>
      </c>
      <c r="AE321" s="283">
        <v>1.158527758242239E-2</v>
      </c>
      <c r="AF321" s="283">
        <v>1.15852775824224E-2</v>
      </c>
      <c r="AG321" s="283">
        <v>9.2614251791136898E-4</v>
      </c>
      <c r="AH321" s="283"/>
      <c r="AI321" s="297"/>
      <c r="AJ321" s="283">
        <v>-0.384695116900937</v>
      </c>
      <c r="AK321" s="340"/>
      <c r="AL321" s="346"/>
      <c r="AM321" s="470"/>
      <c r="AN321" s="346"/>
      <c r="AO321" s="346"/>
      <c r="AP321" s="346"/>
      <c r="AQ321" s="346"/>
      <c r="AR321" s="346"/>
      <c r="AS321" s="346"/>
      <c r="AT321" s="346"/>
      <c r="AU321" s="346"/>
      <c r="AV321" s="346"/>
      <c r="AW321" s="346"/>
      <c r="AX321" s="346"/>
      <c r="AY321" s="346"/>
      <c r="AZ321" s="346"/>
      <c r="BA321" s="346"/>
      <c r="BB321" s="346"/>
      <c r="BC321" s="346"/>
      <c r="BD321" s="346"/>
      <c r="BE321" s="346"/>
      <c r="BF321" s="346"/>
      <c r="BG321" s="346"/>
      <c r="BH321" s="346"/>
      <c r="BI321" s="346"/>
      <c r="BJ321" s="346"/>
      <c r="BK321" s="346"/>
      <c r="BL321" s="346"/>
      <c r="BM321" s="346"/>
      <c r="BN321" s="346"/>
      <c r="BO321" s="346"/>
      <c r="BP321" s="347"/>
      <c r="BQ321" s="346"/>
    </row>
    <row r="322" spans="2:69" s="255" customFormat="1" ht="15" customHeight="1">
      <c r="B322" s="1256" t="s">
        <v>35</v>
      </c>
      <c r="C322" s="338" t="s">
        <v>527</v>
      </c>
      <c r="D322" s="339"/>
      <c r="E322" s="343">
        <v>1</v>
      </c>
      <c r="F322" s="342">
        <v>27180749433692.398</v>
      </c>
      <c r="G322" s="343">
        <v>3.4221640765512103E-2</v>
      </c>
      <c r="H322" s="343">
        <v>-5.30602761284132E-2</v>
      </c>
      <c r="I322" s="708">
        <v>-4.1183623080237798E-2</v>
      </c>
      <c r="J322" s="708">
        <v>-1.0164264902867339E-2</v>
      </c>
      <c r="K322" s="708">
        <v>-5.1347887983105134E-2</v>
      </c>
      <c r="L322" s="343">
        <v>1.0091184194827786E-3</v>
      </c>
      <c r="M322" s="343"/>
      <c r="N322" s="343">
        <v>4.1423853523649898E-3</v>
      </c>
      <c r="O322" s="343">
        <v>-4.8917890776048203E-2</v>
      </c>
      <c r="P322" s="343">
        <v>-7.0393138766789459E-2</v>
      </c>
      <c r="Q322" s="343">
        <v>-0.12542838255649399</v>
      </c>
      <c r="R322" s="343"/>
      <c r="S322" s="343">
        <v>6.8395465126343882E-3</v>
      </c>
      <c r="T322" s="343"/>
      <c r="U322" s="343">
        <v>1.9257080144352637E-3</v>
      </c>
      <c r="V322" s="343"/>
      <c r="W322" s="343">
        <v>8.7652545270696502E-3</v>
      </c>
      <c r="X322" s="343">
        <v>-0.16558101880547199</v>
      </c>
      <c r="Y322" s="343">
        <v>3.5922995233837168E-3</v>
      </c>
      <c r="Z322" s="343">
        <v>2.4354179713720069E-2</v>
      </c>
      <c r="AA322" s="343">
        <v>1.2519538512190061E-2</v>
      </c>
      <c r="AB322" s="343"/>
      <c r="AC322" s="343"/>
      <c r="AD322" s="343">
        <v>1.4291582113754231E-3</v>
      </c>
      <c r="AE322" s="343">
        <v>1.4005530595494272E-2</v>
      </c>
      <c r="AF322" s="343">
        <v>5.5900706556163499E-2</v>
      </c>
      <c r="AG322" s="343">
        <v>2.0806372176610102E-2</v>
      </c>
      <c r="AH322" s="285"/>
      <c r="AI322" s="285"/>
      <c r="AJ322" s="343">
        <v>-8.8873940072698707E-2</v>
      </c>
      <c r="AK322" s="340"/>
      <c r="AL322" s="345"/>
      <c r="AM322" s="469"/>
      <c r="AN322" s="345"/>
      <c r="AO322" s="345"/>
      <c r="AP322" s="345"/>
      <c r="AQ322" s="345"/>
      <c r="AR322" s="345"/>
      <c r="AS322" s="345"/>
      <c r="AT322" s="345"/>
      <c r="AU322" s="345"/>
      <c r="AV322" s="345"/>
      <c r="AW322" s="345"/>
      <c r="AX322" s="345"/>
      <c r="AY322" s="345"/>
      <c r="AZ322" s="345"/>
      <c r="BA322" s="345"/>
      <c r="BB322" s="345"/>
      <c r="BC322" s="345"/>
      <c r="BD322" s="345"/>
      <c r="BE322" s="345"/>
      <c r="BF322" s="345"/>
      <c r="BG322" s="345"/>
      <c r="BH322" s="345"/>
      <c r="BI322" s="345"/>
      <c r="BJ322" s="345"/>
      <c r="BK322" s="345"/>
      <c r="BL322" s="345"/>
      <c r="BM322" s="345"/>
      <c r="BN322" s="345"/>
      <c r="BO322" s="348"/>
      <c r="BP322" s="348"/>
      <c r="BQ322" s="345"/>
    </row>
    <row r="323" spans="2:69" s="255" customFormat="1" ht="15" customHeight="1">
      <c r="B323" s="1251" t="s">
        <v>36</v>
      </c>
      <c r="C323" s="243" t="s">
        <v>528</v>
      </c>
      <c r="D323" s="344"/>
      <c r="E323" s="283">
        <v>5.4405677114133704E-3</v>
      </c>
      <c r="F323" s="341">
        <v>13230840539</v>
      </c>
      <c r="G323" s="283"/>
      <c r="H323" s="283">
        <v>-1.77977551241652E-3</v>
      </c>
      <c r="I323" s="892"/>
      <c r="J323" s="892">
        <v>0</v>
      </c>
      <c r="K323" s="892"/>
      <c r="L323" s="283"/>
      <c r="M323" s="283"/>
      <c r="N323" s="283">
        <v>0.30460412497002298</v>
      </c>
      <c r="O323" s="283">
        <v>0.30282434847505302</v>
      </c>
      <c r="P323" s="283"/>
      <c r="Q323" s="283">
        <v>-0.160297012026441</v>
      </c>
      <c r="R323" s="283"/>
      <c r="S323" s="283"/>
      <c r="T323" s="283"/>
      <c r="U323" s="283"/>
      <c r="V323" s="283"/>
      <c r="W323" s="283">
        <v>0.330293663211989</v>
      </c>
      <c r="X323" s="283">
        <v>0.47282100041641201</v>
      </c>
      <c r="Y323" s="283"/>
      <c r="Z323" s="283"/>
      <c r="AA323" s="283"/>
      <c r="AB323" s="283"/>
      <c r="AC323" s="283"/>
      <c r="AD323" s="283"/>
      <c r="AE323" s="283"/>
      <c r="AF323" s="283">
        <v>1.38484865591048</v>
      </c>
      <c r="AG323" s="283">
        <v>0.96857471029339304</v>
      </c>
      <c r="AH323" s="283">
        <v>2.0903792785103299E-2</v>
      </c>
      <c r="AI323" s="297"/>
      <c r="AJ323" s="283">
        <v>2.84714814640546</v>
      </c>
      <c r="AK323" s="340"/>
      <c r="AL323" s="331">
        <v>5.4405677114133704E-3</v>
      </c>
      <c r="AM323" s="470">
        <v>13230840539</v>
      </c>
      <c r="AN323" s="346">
        <v>-1.77977551241652E-3</v>
      </c>
      <c r="AO323" s="346"/>
      <c r="AP323" s="346">
        <v>0</v>
      </c>
      <c r="AQ323" s="346"/>
      <c r="AR323" s="346">
        <v>0</v>
      </c>
      <c r="AS323" s="346"/>
      <c r="AT323" s="346"/>
      <c r="AU323" s="346">
        <v>0.30460412497002298</v>
      </c>
      <c r="AV323" s="346">
        <v>0.30282434847505302</v>
      </c>
      <c r="AW323" s="346"/>
      <c r="AX323" s="346">
        <v>-0.160297012026441</v>
      </c>
      <c r="AY323" s="346"/>
      <c r="AZ323" s="346"/>
      <c r="BA323" s="346"/>
      <c r="BB323" s="346"/>
      <c r="BC323" s="346"/>
      <c r="BD323" s="346">
        <v>0.330293663211989</v>
      </c>
      <c r="BE323" s="346">
        <v>0.47282100041641201</v>
      </c>
      <c r="BF323" s="346"/>
      <c r="BG323" s="346"/>
      <c r="BH323" s="346"/>
      <c r="BI323" s="346"/>
      <c r="BJ323" s="346"/>
      <c r="BK323" s="346"/>
      <c r="BL323" s="346"/>
      <c r="BM323" s="346">
        <v>1.38484865591048</v>
      </c>
      <c r="BN323" s="346">
        <v>0.96857471029339304</v>
      </c>
      <c r="BO323" s="346">
        <v>2.0903792785103299E-2</v>
      </c>
      <c r="BP323" s="347"/>
      <c r="BQ323" s="346">
        <v>2.84714814640546</v>
      </c>
    </row>
    <row r="324" spans="2:69" s="255" customFormat="1" ht="15" customHeight="1">
      <c r="B324" s="1257" t="s">
        <v>36</v>
      </c>
      <c r="C324" s="243" t="s">
        <v>529</v>
      </c>
      <c r="D324" s="344"/>
      <c r="E324" s="283">
        <v>4.7795976650313099E-2</v>
      </c>
      <c r="F324" s="341">
        <v>232189460140</v>
      </c>
      <c r="G324" s="283"/>
      <c r="H324" s="283">
        <v>-4.84264832831787E-3</v>
      </c>
      <c r="I324" s="892"/>
      <c r="J324" s="892">
        <v>-4.6622541537728896E-3</v>
      </c>
      <c r="K324" s="892"/>
      <c r="L324" s="283"/>
      <c r="M324" s="283"/>
      <c r="N324" s="283">
        <v>7.6874395832772002E-2</v>
      </c>
      <c r="O324" s="283">
        <v>6.7369492321349506E-2</v>
      </c>
      <c r="P324" s="283"/>
      <c r="Q324" s="283">
        <v>-0.153578209206822</v>
      </c>
      <c r="R324" s="283"/>
      <c r="S324" s="283"/>
      <c r="T324" s="283"/>
      <c r="U324" s="283"/>
      <c r="V324" s="283"/>
      <c r="W324" s="283">
        <v>0.25433212578811099</v>
      </c>
      <c r="X324" s="283">
        <v>0.16812340936346901</v>
      </c>
      <c r="Y324" s="283"/>
      <c r="Z324" s="283"/>
      <c r="AA324" s="283"/>
      <c r="AB324" s="283"/>
      <c r="AC324" s="283"/>
      <c r="AD324" s="283"/>
      <c r="AE324" s="283"/>
      <c r="AF324" s="283">
        <v>0.65284141925564698</v>
      </c>
      <c r="AG324" s="283">
        <v>0.20225232369585</v>
      </c>
      <c r="AH324" s="283">
        <v>5.8577149246133702E-3</v>
      </c>
      <c r="AI324" s="297"/>
      <c r="AJ324" s="283">
        <v>1.0290748701208501</v>
      </c>
      <c r="AK324" s="340"/>
      <c r="AL324" s="331">
        <v>4.8186855189494698E-2</v>
      </c>
      <c r="AM324" s="470">
        <v>246595718713</v>
      </c>
      <c r="AN324" s="346">
        <v>-1.01021265373196E-2</v>
      </c>
      <c r="AO324" s="346"/>
      <c r="AP324" s="346">
        <v>-1.2518698337958E-2</v>
      </c>
      <c r="AQ324" s="346"/>
      <c r="AR324" s="346">
        <v>1.6809987134547399E-2</v>
      </c>
      <c r="AS324" s="346"/>
      <c r="AT324" s="346"/>
      <c r="AU324" s="346">
        <v>9.4930330660951204E-2</v>
      </c>
      <c r="AV324" s="346">
        <v>7.2309505128727899E-2</v>
      </c>
      <c r="AW324" s="346"/>
      <c r="AX324" s="346">
        <v>-0.153673473135615</v>
      </c>
      <c r="AY324" s="346"/>
      <c r="AZ324" s="346"/>
      <c r="BA324" s="346"/>
      <c r="BB324" s="346"/>
      <c r="BC324" s="346"/>
      <c r="BD324" s="346">
        <v>0.25346146908066702</v>
      </c>
      <c r="BE324" s="346">
        <v>0.17209750192132101</v>
      </c>
      <c r="BF324" s="346"/>
      <c r="BG324" s="346"/>
      <c r="BH324" s="346"/>
      <c r="BI324" s="346"/>
      <c r="BJ324" s="346"/>
      <c r="BK324" s="346"/>
      <c r="BL324" s="346"/>
      <c r="BM324" s="346">
        <v>0.64978792654340101</v>
      </c>
      <c r="BN324" s="346">
        <v>0.21348795144035301</v>
      </c>
      <c r="BO324" s="346">
        <v>5.8294773019683301E-3</v>
      </c>
      <c r="BP324" s="347"/>
      <c r="BQ324" s="346">
        <v>1.04120285926304</v>
      </c>
    </row>
    <row r="325" spans="2:69" s="255" customFormat="1" ht="15" customHeight="1">
      <c r="B325" s="1257" t="s">
        <v>36</v>
      </c>
      <c r="C325" s="243" t="s">
        <v>530</v>
      </c>
      <c r="D325" s="344"/>
      <c r="E325" s="283">
        <v>0.100502558121805</v>
      </c>
      <c r="F325" s="341">
        <v>821244102110</v>
      </c>
      <c r="G325" s="283"/>
      <c r="H325" s="283">
        <v>-1.1495605269790401E-2</v>
      </c>
      <c r="I325" s="892"/>
      <c r="J325" s="892">
        <v>-1.5411182003599699E-2</v>
      </c>
      <c r="K325" s="892"/>
      <c r="L325" s="283"/>
      <c r="M325" s="283"/>
      <c r="N325" s="283">
        <v>3.4272236914317702E-2</v>
      </c>
      <c r="O325" s="283">
        <v>7.3654497103343699E-3</v>
      </c>
      <c r="P325" s="283"/>
      <c r="Q325" s="283">
        <v>-0.14746054920316401</v>
      </c>
      <c r="R325" s="283"/>
      <c r="S325" s="283"/>
      <c r="T325" s="283"/>
      <c r="U325" s="283"/>
      <c r="V325" s="283"/>
      <c r="W325" s="283">
        <v>0.20191863091735099</v>
      </c>
      <c r="X325" s="283">
        <v>6.18235306951396E-2</v>
      </c>
      <c r="Y325" s="283"/>
      <c r="Z325" s="283"/>
      <c r="AA325" s="283"/>
      <c r="AB325" s="283"/>
      <c r="AC325" s="283"/>
      <c r="AD325" s="283"/>
      <c r="AE325" s="283"/>
      <c r="AF325" s="283">
        <v>0.45334429011598798</v>
      </c>
      <c r="AG325" s="283">
        <v>0.103962968410535</v>
      </c>
      <c r="AH325" s="283">
        <v>2.1126073216749999E-3</v>
      </c>
      <c r="AI325" s="297"/>
      <c r="AJ325" s="283">
        <v>0.62124339913696303</v>
      </c>
      <c r="AK325" s="340"/>
      <c r="AL325" s="331">
        <v>0.105187434192497</v>
      </c>
      <c r="AM325" s="470">
        <v>887838792899</v>
      </c>
      <c r="AN325" s="346">
        <v>-1.7105118123316401E-2</v>
      </c>
      <c r="AO325" s="346"/>
      <c r="AP325" s="346">
        <v>-2.3220826085648801E-2</v>
      </c>
      <c r="AQ325" s="346"/>
      <c r="AR325" s="346">
        <v>3.4277039815562502E-2</v>
      </c>
      <c r="AS325" s="346"/>
      <c r="AT325" s="346"/>
      <c r="AU325" s="346">
        <v>6.7675624182638297E-2</v>
      </c>
      <c r="AV325" s="346">
        <v>2.73496793677073E-2</v>
      </c>
      <c r="AW325" s="346"/>
      <c r="AX325" s="346">
        <v>-0.150476397631567</v>
      </c>
      <c r="AY325" s="346"/>
      <c r="AZ325" s="346"/>
      <c r="BA325" s="346"/>
      <c r="BB325" s="346"/>
      <c r="BC325" s="346"/>
      <c r="BD325" s="346">
        <v>0.20057002790737199</v>
      </c>
      <c r="BE325" s="346">
        <v>7.7443309323635107E-2</v>
      </c>
      <c r="BF325" s="346"/>
      <c r="BG325" s="346"/>
      <c r="BH325" s="346"/>
      <c r="BI325" s="346"/>
      <c r="BJ325" s="346"/>
      <c r="BK325" s="346"/>
      <c r="BL325" s="346"/>
      <c r="BM325" s="346">
        <v>0.46874030971559799</v>
      </c>
      <c r="BN325" s="346">
        <v>9.1987140555470998E-2</v>
      </c>
      <c r="BO325" s="346">
        <v>1.93379838629704E-3</v>
      </c>
      <c r="BP325" s="347"/>
      <c r="BQ325" s="346">
        <v>0.640104561593143</v>
      </c>
    </row>
    <row r="326" spans="2:69" s="255" customFormat="1" ht="15" customHeight="1">
      <c r="B326" s="1257" t="s">
        <v>36</v>
      </c>
      <c r="C326" s="243" t="s">
        <v>531</v>
      </c>
      <c r="D326" s="344"/>
      <c r="E326" s="283">
        <v>0.42194514101092701</v>
      </c>
      <c r="F326" s="341">
        <v>7063039775475</v>
      </c>
      <c r="G326" s="283"/>
      <c r="H326" s="283">
        <v>-3.47878734159437E-2</v>
      </c>
      <c r="I326" s="892"/>
      <c r="J326" s="892">
        <v>-4.0301788706386898E-2</v>
      </c>
      <c r="K326" s="892"/>
      <c r="L326" s="283"/>
      <c r="M326" s="283"/>
      <c r="N326" s="283">
        <v>1.5288116547345699E-2</v>
      </c>
      <c r="O326" s="283">
        <v>-5.9801546332166097E-2</v>
      </c>
      <c r="P326" s="283"/>
      <c r="Q326" s="283">
        <v>-0.15255202938561099</v>
      </c>
      <c r="R326" s="283"/>
      <c r="S326" s="283"/>
      <c r="T326" s="283"/>
      <c r="U326" s="283"/>
      <c r="V326" s="283"/>
      <c r="W326" s="283">
        <v>0.13141256093812401</v>
      </c>
      <c r="X326" s="283">
        <v>-8.0941015040022601E-2</v>
      </c>
      <c r="Y326" s="283"/>
      <c r="Z326" s="283"/>
      <c r="AA326" s="283"/>
      <c r="AB326" s="283"/>
      <c r="AC326" s="283"/>
      <c r="AD326" s="283"/>
      <c r="AE326" s="283"/>
      <c r="AF326" s="283">
        <v>0.20163868071665</v>
      </c>
      <c r="AG326" s="283">
        <v>5.1785880867193899E-2</v>
      </c>
      <c r="AH326" s="283">
        <v>5.5734393676627205E-4</v>
      </c>
      <c r="AI326" s="297"/>
      <c r="AJ326" s="283">
        <v>0.17304089066068001</v>
      </c>
      <c r="AK326" s="340"/>
      <c r="AL326" s="331">
        <v>0.431335086139575</v>
      </c>
      <c r="AM326" s="470">
        <v>7736182145562</v>
      </c>
      <c r="AN326" s="346">
        <v>-4.82866746126571E-2</v>
      </c>
      <c r="AO326" s="346"/>
      <c r="AP326" s="346">
        <v>-5.3020169410605701E-2</v>
      </c>
      <c r="AQ326" s="346"/>
      <c r="AR326" s="346">
        <v>8.1404403612869006E-2</v>
      </c>
      <c r="AS326" s="346"/>
      <c r="AT326" s="346"/>
      <c r="AU326" s="346">
        <v>9.6823134759786003E-2</v>
      </c>
      <c r="AV326" s="346">
        <v>-4.4837098769576799E-3</v>
      </c>
      <c r="AW326" s="346"/>
      <c r="AX326" s="346">
        <v>-0.16012286548173199</v>
      </c>
      <c r="AY326" s="346"/>
      <c r="AZ326" s="346"/>
      <c r="BA326" s="346"/>
      <c r="BB326" s="346"/>
      <c r="BC326" s="346"/>
      <c r="BD326" s="346">
        <v>0.13511713080277599</v>
      </c>
      <c r="BE326" s="346">
        <v>-2.9489445002645699E-2</v>
      </c>
      <c r="BF326" s="346"/>
      <c r="BG326" s="346"/>
      <c r="BH326" s="346"/>
      <c r="BI326" s="346"/>
      <c r="BJ326" s="346"/>
      <c r="BK326" s="346"/>
      <c r="BL326" s="346"/>
      <c r="BM326" s="346">
        <v>0.20371745542872199</v>
      </c>
      <c r="BN326" s="346">
        <v>5.0370487113536297E-2</v>
      </c>
      <c r="BO326" s="346">
        <v>6.1124744958502804E-4</v>
      </c>
      <c r="BP326" s="347"/>
      <c r="BQ326" s="346">
        <v>0.22520974527822901</v>
      </c>
    </row>
    <row r="327" spans="2:69" s="255" customFormat="1" ht="15" customHeight="1">
      <c r="B327" s="1257" t="s">
        <v>36</v>
      </c>
      <c r="C327" s="243" t="s">
        <v>532</v>
      </c>
      <c r="D327" s="344"/>
      <c r="E327" s="283">
        <v>0.408685354108758</v>
      </c>
      <c r="F327" s="341">
        <v>18819101897820</v>
      </c>
      <c r="G327" s="283"/>
      <c r="H327" s="283">
        <v>-9.0513089212685499E-2</v>
      </c>
      <c r="I327" s="892"/>
      <c r="J327" s="892">
        <v>-7.6652443546740306E-2</v>
      </c>
      <c r="K327" s="892"/>
      <c r="L327" s="283"/>
      <c r="M327" s="283"/>
      <c r="N327" s="283">
        <v>3.7543499814507299E-3</v>
      </c>
      <c r="O327" s="283">
        <v>-0.16341118262600199</v>
      </c>
      <c r="P327" s="283"/>
      <c r="Q327" s="283">
        <v>-0.13073878372192699</v>
      </c>
      <c r="R327" s="283"/>
      <c r="S327" s="283"/>
      <c r="T327" s="283"/>
      <c r="U327" s="283"/>
      <c r="V327" s="283"/>
      <c r="W327" s="283">
        <v>7.5856447684008094E-2</v>
      </c>
      <c r="X327" s="283">
        <v>-0.21829351885936099</v>
      </c>
      <c r="Y327" s="283"/>
      <c r="Z327" s="283"/>
      <c r="AA327" s="283"/>
      <c r="AB327" s="283"/>
      <c r="AC327" s="283"/>
      <c r="AD327" s="283"/>
      <c r="AE327" s="283"/>
      <c r="AF327" s="283">
        <v>7.7785272297057506E-2</v>
      </c>
      <c r="AG327" s="283">
        <v>1.9468374729691099E-2</v>
      </c>
      <c r="AH327" s="283">
        <v>9.89522428918734E-5</v>
      </c>
      <c r="AI327" s="297"/>
      <c r="AJ327" s="283">
        <v>-0.12094091974610401</v>
      </c>
      <c r="AK327" s="340"/>
      <c r="AL327" s="331">
        <v>0.39569188798249399</v>
      </c>
      <c r="AM327" s="470">
        <v>15916306726063</v>
      </c>
      <c r="AN327" s="346">
        <v>-0.106594483267832</v>
      </c>
      <c r="AO327" s="346"/>
      <c r="AP327" s="346">
        <v>-8.7552340485002295E-2</v>
      </c>
      <c r="AQ327" s="346"/>
      <c r="AR327" s="346">
        <v>0.147795797499994</v>
      </c>
      <c r="AS327" s="346"/>
      <c r="AT327" s="346"/>
      <c r="AU327" s="346">
        <v>0.15144998329428799</v>
      </c>
      <c r="AV327" s="346">
        <v>-4.2696841013511802E-2</v>
      </c>
      <c r="AW327" s="346"/>
      <c r="AX327" s="346">
        <v>-0.14931017839820401</v>
      </c>
      <c r="AY327" s="346"/>
      <c r="AZ327" s="346"/>
      <c r="BA327" s="346"/>
      <c r="BB327" s="346"/>
      <c r="BC327" s="346"/>
      <c r="BD327" s="346">
        <v>8.3517073262938196E-2</v>
      </c>
      <c r="BE327" s="346">
        <v>-0.108489946066346</v>
      </c>
      <c r="BF327" s="346"/>
      <c r="BG327" s="346"/>
      <c r="BH327" s="346"/>
      <c r="BI327" s="346"/>
      <c r="BJ327" s="346"/>
      <c r="BK327" s="346"/>
      <c r="BL327" s="346"/>
      <c r="BM327" s="346">
        <v>8.0598103809684199E-2</v>
      </c>
      <c r="BN327" s="346">
        <v>2.17242846041538E-2</v>
      </c>
      <c r="BO327" s="346">
        <v>6.3498005246722904E-5</v>
      </c>
      <c r="BP327" s="347"/>
      <c r="BQ327" s="346">
        <v>-6.1040600452182403E-3</v>
      </c>
    </row>
    <row r="328" spans="2:69" s="255" customFormat="1" ht="15" customHeight="1">
      <c r="B328" s="1257" t="s">
        <v>36</v>
      </c>
      <c r="C328" s="243" t="s">
        <v>533</v>
      </c>
      <c r="D328" s="344"/>
      <c r="E328" s="283">
        <v>1.5630505422229199E-2</v>
      </c>
      <c r="F328" s="341">
        <v>2796994963321</v>
      </c>
      <c r="G328" s="283"/>
      <c r="H328" s="283">
        <v>-0.13355669155601799</v>
      </c>
      <c r="I328" s="892"/>
      <c r="J328" s="892">
        <v>-8.1237688285004897E-2</v>
      </c>
      <c r="K328" s="892"/>
      <c r="L328" s="283"/>
      <c r="M328" s="283"/>
      <c r="N328" s="283">
        <v>9.3788761345686299E-4</v>
      </c>
      <c r="O328" s="283">
        <v>-0.21385649888185099</v>
      </c>
      <c r="P328" s="283"/>
      <c r="Q328" s="283">
        <v>-0.109416917144758</v>
      </c>
      <c r="R328" s="283"/>
      <c r="S328" s="283"/>
      <c r="T328" s="283"/>
      <c r="U328" s="283"/>
      <c r="V328" s="283"/>
      <c r="W328" s="283">
        <v>3.4260640256291497E-2</v>
      </c>
      <c r="X328" s="283">
        <v>-0.28901277844533102</v>
      </c>
      <c r="Y328" s="283"/>
      <c r="Z328" s="283"/>
      <c r="AA328" s="283"/>
      <c r="AB328" s="283"/>
      <c r="AC328" s="283"/>
      <c r="AD328" s="283"/>
      <c r="AE328" s="283"/>
      <c r="AF328" s="283">
        <v>1.7528503169268399E-2</v>
      </c>
      <c r="AG328" s="283">
        <v>2.14591483420958E-3</v>
      </c>
      <c r="AH328" s="283">
        <v>2.9086277618249399E-5</v>
      </c>
      <c r="AI328" s="297"/>
      <c r="AJ328" s="283">
        <v>-0.26930927645490799</v>
      </c>
      <c r="AK328" s="340"/>
      <c r="AL328" s="346">
        <v>1.4158168784526399E-2</v>
      </c>
      <c r="AM328" s="470">
        <v>1676085098925</v>
      </c>
      <c r="AN328" s="346">
        <v>-0.146402445031211</v>
      </c>
      <c r="AO328" s="346"/>
      <c r="AP328" s="346">
        <v>-8.39793604914678E-2</v>
      </c>
      <c r="AQ328" s="346"/>
      <c r="AR328" s="346">
        <v>0.15086430424158001</v>
      </c>
      <c r="AS328" s="346"/>
      <c r="AT328" s="346"/>
      <c r="AU328" s="346">
        <v>0.15139690149966201</v>
      </c>
      <c r="AV328" s="346">
        <v>-7.8984903275441498E-2</v>
      </c>
      <c r="AW328" s="346"/>
      <c r="AX328" s="346">
        <v>-0.12765831807301001</v>
      </c>
      <c r="AY328" s="346"/>
      <c r="AZ328" s="346"/>
      <c r="BA328" s="346"/>
      <c r="BB328" s="346"/>
      <c r="BC328" s="346"/>
      <c r="BD328" s="346">
        <v>3.65592839446525E-2</v>
      </c>
      <c r="BE328" s="346">
        <v>-0.17008394412720501</v>
      </c>
      <c r="BF328" s="346"/>
      <c r="BG328" s="346"/>
      <c r="BH328" s="346"/>
      <c r="BI328" s="346"/>
      <c r="BJ328" s="346"/>
      <c r="BK328" s="346"/>
      <c r="BL328" s="346"/>
      <c r="BM328" s="346">
        <v>1.53495244588122E-2</v>
      </c>
      <c r="BN328" s="346">
        <v>4.3219928717498499E-4</v>
      </c>
      <c r="BO328" s="346">
        <v>4.85382108892792E-5</v>
      </c>
      <c r="BP328" s="347"/>
      <c r="BQ328" s="346">
        <v>-0.15425368509022799</v>
      </c>
    </row>
    <row r="329" spans="2:69" s="255" customFormat="1" ht="15" customHeight="1">
      <c r="B329" s="1253" t="s">
        <v>36</v>
      </c>
      <c r="C329" s="338" t="s">
        <v>527</v>
      </c>
      <c r="D329" s="339"/>
      <c r="E329" s="343">
        <v>1.0000001030254499</v>
      </c>
      <c r="F329" s="342">
        <v>29745801039405</v>
      </c>
      <c r="G329" s="343"/>
      <c r="H329" s="343">
        <v>-7.8438944407148894E-2</v>
      </c>
      <c r="I329" s="708"/>
      <c r="J329" s="708">
        <v>-6.6165424606947104E-2</v>
      </c>
      <c r="K329" s="708"/>
      <c r="L329" s="343"/>
      <c r="M329" s="343"/>
      <c r="N329" s="343">
        <v>7.7753092698903603E-3</v>
      </c>
      <c r="O329" s="343">
        <v>-0.13682906046010501</v>
      </c>
      <c r="P329" s="343"/>
      <c r="Q329" s="343">
        <v>-0.13456646593952601</v>
      </c>
      <c r="R329" s="343"/>
      <c r="S329" s="343"/>
      <c r="T329" s="343"/>
      <c r="U329" s="343"/>
      <c r="V329" s="343"/>
      <c r="W329" s="343">
        <v>9.0123543308841494E-2</v>
      </c>
      <c r="X329" s="343">
        <v>-0.18127198354399601</v>
      </c>
      <c r="Y329" s="343"/>
      <c r="Z329" s="343"/>
      <c r="AA329" s="343"/>
      <c r="AB329" s="343"/>
      <c r="AC329" s="343"/>
      <c r="AD329" s="343"/>
      <c r="AE329" s="343"/>
      <c r="AF329" s="343">
        <v>0.116966762840507</v>
      </c>
      <c r="AG329" s="343">
        <v>2.9694949752634699E-2</v>
      </c>
      <c r="AH329" s="285">
        <v>3.1102640718076502E-4</v>
      </c>
      <c r="AI329" s="285"/>
      <c r="AJ329" s="343">
        <v>-3.4299244726925901E-2</v>
      </c>
      <c r="AK329" s="340"/>
      <c r="AL329" s="345">
        <v>1</v>
      </c>
      <c r="AM329" s="469">
        <v>26476239322701</v>
      </c>
      <c r="AN329" s="345">
        <v>-8.8125402011813098E-2</v>
      </c>
      <c r="AO329" s="345"/>
      <c r="AP329" s="345">
        <v>-7.4336220188132698E-2</v>
      </c>
      <c r="AQ329" s="345"/>
      <c r="AR329" s="345">
        <v>0.12349041223696899</v>
      </c>
      <c r="AS329" s="345"/>
      <c r="AT329" s="345"/>
      <c r="AU329" s="345">
        <v>0.132225897656294</v>
      </c>
      <c r="AV329" s="345">
        <v>-3.0235725036131499E-2</v>
      </c>
      <c r="AW329" s="345"/>
      <c r="AX329" s="345">
        <v>-0.15118413433368399</v>
      </c>
      <c r="AY329" s="345"/>
      <c r="AZ329" s="345"/>
      <c r="BA329" s="345"/>
      <c r="BB329" s="345"/>
      <c r="BC329" s="345"/>
      <c r="BD329" s="345">
        <v>0.10125293685242</v>
      </c>
      <c r="BE329" s="345">
        <v>-8.0166923026456005E-2</v>
      </c>
      <c r="BF329" s="345"/>
      <c r="BG329" s="345"/>
      <c r="BH329" s="345"/>
      <c r="BI329" s="345"/>
      <c r="BJ329" s="345"/>
      <c r="BK329" s="345"/>
      <c r="BL329" s="345"/>
      <c r="BM329" s="345">
        <v>0.13141103663819201</v>
      </c>
      <c r="BN329" s="345">
        <v>3.33619913482067E-2</v>
      </c>
      <c r="BO329" s="348">
        <v>3.49435186479353E-4</v>
      </c>
      <c r="BP329" s="348"/>
      <c r="BQ329" s="345">
        <v>8.4955539940577002E-2</v>
      </c>
    </row>
    <row r="330" spans="2:69" s="255" customFormat="1" ht="15" customHeight="1">
      <c r="B330" s="1251" t="s">
        <v>284</v>
      </c>
      <c r="C330" s="243" t="s">
        <v>528</v>
      </c>
      <c r="D330" s="344"/>
      <c r="E330" s="283">
        <v>0.17951709322086501</v>
      </c>
      <c r="F330" s="341">
        <v>3130912260486.1802</v>
      </c>
      <c r="G330" s="283">
        <v>8.9030954157979098E-3</v>
      </c>
      <c r="H330" s="283">
        <v>-1.2022375149982999E-4</v>
      </c>
      <c r="I330" s="892"/>
      <c r="J330" s="892"/>
      <c r="K330" s="892"/>
      <c r="L330" s="283"/>
      <c r="M330" s="283"/>
      <c r="N330" s="283">
        <v>8.7284348230632202E-3</v>
      </c>
      <c r="O330" s="283">
        <v>8.5443905878777003E-3</v>
      </c>
      <c r="P330" s="283"/>
      <c r="Q330" s="283">
        <v>-1.4397518249971399E-2</v>
      </c>
      <c r="R330" s="283"/>
      <c r="S330" s="283"/>
      <c r="T330" s="283"/>
      <c r="U330" s="283"/>
      <c r="V330" s="283"/>
      <c r="W330" s="283">
        <v>5.7478496559246603E-3</v>
      </c>
      <c r="X330" s="283">
        <v>-1.0527697968476499E-4</v>
      </c>
      <c r="Y330" s="283"/>
      <c r="Z330" s="283"/>
      <c r="AA330" s="283"/>
      <c r="AB330" s="283"/>
      <c r="AC330" s="283"/>
      <c r="AD330" s="283"/>
      <c r="AE330" s="283"/>
      <c r="AF330" s="283">
        <v>0.107853659159742</v>
      </c>
      <c r="AG330" s="283">
        <v>5.1941067947746798E-2</v>
      </c>
      <c r="AH330" s="283"/>
      <c r="AI330" s="297"/>
      <c r="AJ330" s="283">
        <v>0.159689452954933</v>
      </c>
      <c r="AK330" s="340"/>
      <c r="AL330" s="331"/>
      <c r="AM330" s="470"/>
      <c r="AN330" s="346"/>
      <c r="AO330" s="346"/>
      <c r="AP330" s="346"/>
      <c r="AQ330" s="346"/>
      <c r="AR330" s="346"/>
      <c r="AS330" s="346"/>
      <c r="AT330" s="346"/>
      <c r="AU330" s="346"/>
      <c r="AV330" s="346"/>
      <c r="AW330" s="346"/>
      <c r="AX330" s="346"/>
      <c r="AY330" s="346"/>
      <c r="AZ330" s="346"/>
      <c r="BA330" s="346"/>
      <c r="BB330" s="346"/>
      <c r="BC330" s="346"/>
      <c r="BD330" s="346"/>
      <c r="BE330" s="346"/>
      <c r="BF330" s="346"/>
      <c r="BG330" s="346"/>
      <c r="BH330" s="346"/>
      <c r="BI330" s="346"/>
      <c r="BJ330" s="346"/>
      <c r="BK330" s="346"/>
      <c r="BL330" s="346"/>
      <c r="BM330" s="346"/>
      <c r="BN330" s="346"/>
      <c r="BO330" s="346"/>
      <c r="BP330" s="347"/>
      <c r="BQ330" s="346"/>
    </row>
    <row r="331" spans="2:69" s="255" customFormat="1" ht="15" customHeight="1">
      <c r="B331" s="1257" t="s">
        <v>284</v>
      </c>
      <c r="C331" s="243" t="s">
        <v>529</v>
      </c>
      <c r="D331" s="344"/>
      <c r="E331" s="283">
        <v>0.41864511559334699</v>
      </c>
      <c r="F331" s="341">
        <v>14371550678956.5</v>
      </c>
      <c r="G331" s="283">
        <v>1.7774517744492001E-3</v>
      </c>
      <c r="H331" s="283">
        <v>-1.2925253336971601E-3</v>
      </c>
      <c r="I331" s="892"/>
      <c r="J331" s="892"/>
      <c r="K331" s="892"/>
      <c r="L331" s="283"/>
      <c r="M331" s="283"/>
      <c r="N331" s="283">
        <v>1.09586477556868E-3</v>
      </c>
      <c r="O331" s="283">
        <v>-1.9817038198666201E-4</v>
      </c>
      <c r="P331" s="283"/>
      <c r="Q331" s="283">
        <v>-1.5778929615806701E-2</v>
      </c>
      <c r="R331" s="283"/>
      <c r="S331" s="283"/>
      <c r="T331" s="283"/>
      <c r="U331" s="283"/>
      <c r="V331" s="283"/>
      <c r="W331" s="283">
        <v>3.3993910405894202E-3</v>
      </c>
      <c r="X331" s="283">
        <v>-1.25777065622422E-2</v>
      </c>
      <c r="Y331" s="283"/>
      <c r="Z331" s="283"/>
      <c r="AA331" s="283"/>
      <c r="AB331" s="283"/>
      <c r="AC331" s="283"/>
      <c r="AD331" s="283"/>
      <c r="AE331" s="283"/>
      <c r="AF331" s="283">
        <v>6.18122004406121E-2</v>
      </c>
      <c r="AG331" s="283">
        <v>2.5160161404180599E-2</v>
      </c>
      <c r="AH331" s="283"/>
      <c r="AI331" s="297"/>
      <c r="AJ331" s="283">
        <v>7.4394655549819805E-2</v>
      </c>
      <c r="AK331" s="340"/>
      <c r="AL331" s="331"/>
      <c r="AM331" s="470"/>
      <c r="AN331" s="346"/>
      <c r="AO331" s="346"/>
      <c r="AP331" s="346"/>
      <c r="AQ331" s="346"/>
      <c r="AR331" s="346"/>
      <c r="AS331" s="346"/>
      <c r="AT331" s="346"/>
      <c r="AU331" s="346"/>
      <c r="AV331" s="346"/>
      <c r="AW331" s="346"/>
      <c r="AX331" s="346"/>
      <c r="AY331" s="346"/>
      <c r="AZ331" s="346"/>
      <c r="BA331" s="346"/>
      <c r="BB331" s="346"/>
      <c r="BC331" s="346"/>
      <c r="BD331" s="346"/>
      <c r="BE331" s="346"/>
      <c r="BF331" s="346"/>
      <c r="BG331" s="346"/>
      <c r="BH331" s="346"/>
      <c r="BI331" s="346"/>
      <c r="BJ331" s="346"/>
      <c r="BK331" s="346"/>
      <c r="BL331" s="346"/>
      <c r="BM331" s="346"/>
      <c r="BN331" s="346"/>
      <c r="BO331" s="346"/>
      <c r="BP331" s="347"/>
      <c r="BQ331" s="346"/>
    </row>
    <row r="332" spans="2:69" s="255" customFormat="1" ht="15" customHeight="1">
      <c r="B332" s="1257" t="s">
        <v>284</v>
      </c>
      <c r="C332" s="243" t="s">
        <v>530</v>
      </c>
      <c r="D332" s="344"/>
      <c r="E332" s="283">
        <v>0.21211522009300199</v>
      </c>
      <c r="F332" s="341">
        <v>12385983189888.801</v>
      </c>
      <c r="G332" s="283">
        <v>1.94265960100112E-3</v>
      </c>
      <c r="H332" s="283">
        <v>-5.6455773427660999E-3</v>
      </c>
      <c r="I332" s="892"/>
      <c r="J332" s="892"/>
      <c r="K332" s="892"/>
      <c r="L332" s="283"/>
      <c r="M332" s="283"/>
      <c r="N332" s="283">
        <v>7.1271673336556203E-4</v>
      </c>
      <c r="O332" s="283">
        <v>-4.9343934446224296E-3</v>
      </c>
      <c r="P332" s="283"/>
      <c r="Q332" s="283">
        <v>-1.84350259657288E-2</v>
      </c>
      <c r="R332" s="283"/>
      <c r="S332" s="283"/>
      <c r="T332" s="283"/>
      <c r="U332" s="283"/>
      <c r="V332" s="283"/>
      <c r="W332" s="283">
        <v>2.5645539145919501E-3</v>
      </c>
      <c r="X332" s="283">
        <v>-2.0804867569813298E-2</v>
      </c>
      <c r="Y332" s="283"/>
      <c r="Z332" s="283"/>
      <c r="AA332" s="283"/>
      <c r="AB332" s="283"/>
      <c r="AC332" s="283"/>
      <c r="AD332" s="283"/>
      <c r="AE332" s="283"/>
      <c r="AF332" s="283">
        <v>3.7226477238984299E-2</v>
      </c>
      <c r="AG332" s="283">
        <v>1.5233269565586899E-2</v>
      </c>
      <c r="AH332" s="283"/>
      <c r="AI332" s="297"/>
      <c r="AJ332" s="283">
        <v>3.1654877589644102E-2</v>
      </c>
      <c r="AK332" s="340"/>
      <c r="AL332" s="331"/>
      <c r="AM332" s="470"/>
      <c r="AN332" s="346"/>
      <c r="AO332" s="346"/>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346"/>
      <c r="BK332" s="346"/>
      <c r="BL332" s="346"/>
      <c r="BM332" s="346"/>
      <c r="BN332" s="346"/>
      <c r="BO332" s="346"/>
      <c r="BP332" s="347"/>
      <c r="BQ332" s="346"/>
    </row>
    <row r="333" spans="2:69" s="255" customFormat="1" ht="15" customHeight="1">
      <c r="B333" s="1257" t="s">
        <v>284</v>
      </c>
      <c r="C333" s="243" t="s">
        <v>531</v>
      </c>
      <c r="D333" s="344"/>
      <c r="E333" s="283">
        <v>0.15753425826886</v>
      </c>
      <c r="F333" s="341">
        <v>17215692836442.1</v>
      </c>
      <c r="G333" s="283">
        <v>3.3802018835946798E-3</v>
      </c>
      <c r="H333" s="283">
        <v>-2.3764191596805598E-2</v>
      </c>
      <c r="I333" s="892"/>
      <c r="J333" s="892"/>
      <c r="K333" s="892"/>
      <c r="L333" s="283"/>
      <c r="M333" s="283"/>
      <c r="N333" s="283">
        <v>1.9240701942747001E-4</v>
      </c>
      <c r="O333" s="283">
        <v>-2.3569238159118801E-2</v>
      </c>
      <c r="P333" s="283"/>
      <c r="Q333" s="283">
        <v>-2.30559545451401E-2</v>
      </c>
      <c r="R333" s="283"/>
      <c r="S333" s="283"/>
      <c r="T333" s="283"/>
      <c r="U333" s="283"/>
      <c r="V333" s="283"/>
      <c r="W333" s="283">
        <v>2.1383906126604402E-3</v>
      </c>
      <c r="X333" s="283">
        <v>-4.4486802288395098E-2</v>
      </c>
      <c r="Y333" s="283"/>
      <c r="Z333" s="283"/>
      <c r="AA333" s="283"/>
      <c r="AB333" s="283"/>
      <c r="AC333" s="283"/>
      <c r="AD333" s="283"/>
      <c r="AE333" s="283"/>
      <c r="AF333" s="283">
        <v>2.2153744436974199E-2</v>
      </c>
      <c r="AG333" s="283">
        <v>8.2929454662496304E-3</v>
      </c>
      <c r="AH333" s="283"/>
      <c r="AI333" s="297"/>
      <c r="AJ333" s="283">
        <v>-1.40401141494717E-2</v>
      </c>
      <c r="AK333" s="340"/>
      <c r="AL333" s="331"/>
      <c r="AM333" s="470"/>
      <c r="AN333" s="346"/>
      <c r="AO333" s="346"/>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346"/>
      <c r="BK333" s="346"/>
      <c r="BL333" s="346"/>
      <c r="BM333" s="346"/>
      <c r="BN333" s="346"/>
      <c r="BO333" s="346"/>
      <c r="BP333" s="347"/>
      <c r="BQ333" s="346"/>
    </row>
    <row r="334" spans="2:69" s="255" customFormat="1" ht="15" customHeight="1">
      <c r="B334" s="1257" t="s">
        <v>284</v>
      </c>
      <c r="C334" s="243" t="s">
        <v>532</v>
      </c>
      <c r="D334" s="344"/>
      <c r="E334" s="283">
        <v>3.20295196319932E-2</v>
      </c>
      <c r="F334" s="341">
        <v>9493111710497.8809</v>
      </c>
      <c r="G334" s="283">
        <v>4.9714613654517998E-3</v>
      </c>
      <c r="H334" s="283">
        <v>-9.7186671413534501E-2</v>
      </c>
      <c r="I334" s="892"/>
      <c r="J334" s="892"/>
      <c r="K334" s="892"/>
      <c r="L334" s="283"/>
      <c r="M334" s="283"/>
      <c r="N334" s="283">
        <v>1.40365660303087E-5</v>
      </c>
      <c r="O334" s="283">
        <v>-9.7172664838703904E-2</v>
      </c>
      <c r="P334" s="283"/>
      <c r="Q334" s="283">
        <v>-2.3743975972992399E-2</v>
      </c>
      <c r="R334" s="283"/>
      <c r="S334" s="283"/>
      <c r="T334" s="283"/>
      <c r="U334" s="283"/>
      <c r="V334" s="283"/>
      <c r="W334" s="283">
        <v>1.04485242847434E-3</v>
      </c>
      <c r="X334" s="283">
        <v>-0.119871788098399</v>
      </c>
      <c r="Y334" s="283"/>
      <c r="Z334" s="283"/>
      <c r="AA334" s="283"/>
      <c r="AB334" s="283"/>
      <c r="AC334" s="283"/>
      <c r="AD334" s="283"/>
      <c r="AE334" s="283"/>
      <c r="AF334" s="283">
        <v>1.7643484726283999E-2</v>
      </c>
      <c r="AG334" s="283">
        <v>2.8018388399350899E-3</v>
      </c>
      <c r="AH334" s="283"/>
      <c r="AI334" s="297"/>
      <c r="AJ334" s="283">
        <v>-9.9426467147922498E-2</v>
      </c>
      <c r="AK334" s="340"/>
      <c r="AL334" s="331"/>
      <c r="AM334" s="470"/>
      <c r="AN334" s="346"/>
      <c r="AO334" s="346"/>
      <c r="AP334" s="346"/>
      <c r="AQ334" s="346"/>
      <c r="AR334" s="346"/>
      <c r="AS334" s="346"/>
      <c r="AT334" s="346"/>
      <c r="AU334" s="346"/>
      <c r="AV334" s="346"/>
      <c r="AW334" s="346"/>
      <c r="AX334" s="346"/>
      <c r="AY334" s="346"/>
      <c r="AZ334" s="346"/>
      <c r="BA334" s="346"/>
      <c r="BB334" s="346"/>
      <c r="BC334" s="346"/>
      <c r="BD334" s="346"/>
      <c r="BE334" s="346"/>
      <c r="BF334" s="346"/>
      <c r="BG334" s="346"/>
      <c r="BH334" s="346"/>
      <c r="BI334" s="346"/>
      <c r="BJ334" s="346"/>
      <c r="BK334" s="346"/>
      <c r="BL334" s="346"/>
      <c r="BM334" s="346"/>
      <c r="BN334" s="346"/>
      <c r="BO334" s="346"/>
      <c r="BP334" s="347"/>
      <c r="BQ334" s="346"/>
    </row>
    <row r="335" spans="2:69" s="255" customFormat="1" ht="15" customHeight="1">
      <c r="B335" s="1257" t="s">
        <v>284</v>
      </c>
      <c r="C335" s="243" t="s">
        <v>533</v>
      </c>
      <c r="D335" s="344"/>
      <c r="E335" s="283">
        <v>1.58793191933163E-4</v>
      </c>
      <c r="F335" s="341">
        <v>231197254863.23999</v>
      </c>
      <c r="G335" s="283">
        <v>0</v>
      </c>
      <c r="H335" s="283">
        <v>-0.19784905799892799</v>
      </c>
      <c r="I335" s="892"/>
      <c r="J335" s="892"/>
      <c r="K335" s="892"/>
      <c r="L335" s="283"/>
      <c r="M335" s="283"/>
      <c r="N335" s="283">
        <v>0</v>
      </c>
      <c r="O335" s="283">
        <v>-0.19784907359015899</v>
      </c>
      <c r="P335" s="283"/>
      <c r="Q335" s="283">
        <v>-2.6482827597479702E-2</v>
      </c>
      <c r="R335" s="283"/>
      <c r="S335" s="283"/>
      <c r="T335" s="283"/>
      <c r="U335" s="283"/>
      <c r="V335" s="283"/>
      <c r="W335" s="283">
        <v>1.7481405490736199E-4</v>
      </c>
      <c r="X335" s="283">
        <v>-0.224157082461968</v>
      </c>
      <c r="Y335" s="283"/>
      <c r="Z335" s="283"/>
      <c r="AA335" s="283"/>
      <c r="AB335" s="283"/>
      <c r="AC335" s="283"/>
      <c r="AD335" s="283"/>
      <c r="AE335" s="283"/>
      <c r="AF335" s="283">
        <v>1.8776209478842901E-2</v>
      </c>
      <c r="AG335" s="283">
        <v>1.1650674800446599E-3</v>
      </c>
      <c r="AH335" s="283"/>
      <c r="AI335" s="297"/>
      <c r="AJ335" s="283">
        <v>-0.20421579434586501</v>
      </c>
      <c r="AK335" s="340"/>
      <c r="AL335" s="346"/>
      <c r="AM335" s="470"/>
      <c r="AN335" s="346"/>
      <c r="AO335" s="346"/>
      <c r="AP335" s="346"/>
      <c r="AQ335" s="346"/>
      <c r="AR335" s="346"/>
      <c r="AS335" s="346"/>
      <c r="AT335" s="346"/>
      <c r="AU335" s="346"/>
      <c r="AV335" s="346"/>
      <c r="AW335" s="346"/>
      <c r="AX335" s="346"/>
      <c r="AY335" s="346"/>
      <c r="AZ335" s="346"/>
      <c r="BA335" s="346"/>
      <c r="BB335" s="346"/>
      <c r="BC335" s="346"/>
      <c r="BD335" s="346"/>
      <c r="BE335" s="346"/>
      <c r="BF335" s="346"/>
      <c r="BG335" s="346"/>
      <c r="BH335" s="346"/>
      <c r="BI335" s="346"/>
      <c r="BJ335" s="346"/>
      <c r="BK335" s="346"/>
      <c r="BL335" s="346"/>
      <c r="BM335" s="346"/>
      <c r="BN335" s="346"/>
      <c r="BO335" s="346"/>
      <c r="BP335" s="347"/>
      <c r="BQ335" s="346"/>
    </row>
    <row r="336" spans="2:69" s="255" customFormat="1" ht="15" customHeight="1">
      <c r="B336" s="1253" t="s">
        <v>284</v>
      </c>
      <c r="C336" s="338" t="s">
        <v>527</v>
      </c>
      <c r="D336" s="339"/>
      <c r="E336" s="343">
        <v>1</v>
      </c>
      <c r="F336" s="342">
        <v>56828447931134.797</v>
      </c>
      <c r="G336" s="343">
        <v>3.2179033587643102E-3</v>
      </c>
      <c r="H336" s="343">
        <v>-2.5802941896636102E-2</v>
      </c>
      <c r="I336" s="708"/>
      <c r="J336" s="708"/>
      <c r="K336" s="708"/>
      <c r="L336" s="343"/>
      <c r="M336" s="343"/>
      <c r="N336" s="343">
        <v>9.7399471727330504E-4</v>
      </c>
      <c r="O336" s="343">
        <v>-2.4832412881546799E-2</v>
      </c>
      <c r="P336" s="343"/>
      <c r="Q336" s="343">
        <v>-1.9860337924971699E-2</v>
      </c>
      <c r="R336" s="343"/>
      <c r="S336" s="343"/>
      <c r="T336" s="343"/>
      <c r="U336" s="343"/>
      <c r="V336" s="343"/>
      <c r="W336" s="343">
        <v>2.5583709189886902E-3</v>
      </c>
      <c r="X336" s="343">
        <v>-4.2134379670390597E-2</v>
      </c>
      <c r="Y336" s="343"/>
      <c r="Z336" s="343"/>
      <c r="AA336" s="343"/>
      <c r="AB336" s="343"/>
      <c r="AC336" s="343"/>
      <c r="AD336" s="343"/>
      <c r="AE336" s="343"/>
      <c r="AF336" s="343">
        <v>3.9422661656862597E-2</v>
      </c>
      <c r="AG336" s="343">
        <v>1.55297011519453E-2</v>
      </c>
      <c r="AH336" s="285"/>
      <c r="AI336" s="285"/>
      <c r="AJ336" s="343">
        <v>1.28179820771626E-2</v>
      </c>
      <c r="AK336" s="340"/>
      <c r="AL336" s="345"/>
      <c r="AM336" s="469"/>
      <c r="AN336" s="345"/>
      <c r="AO336" s="345"/>
      <c r="AP336" s="345"/>
      <c r="AQ336" s="345"/>
      <c r="AR336" s="345"/>
      <c r="AS336" s="345"/>
      <c r="AT336" s="345"/>
      <c r="AU336" s="345"/>
      <c r="AV336" s="345"/>
      <c r="AW336" s="345"/>
      <c r="AX336" s="345"/>
      <c r="AY336" s="345"/>
      <c r="AZ336" s="345"/>
      <c r="BA336" s="345"/>
      <c r="BB336" s="345"/>
      <c r="BC336" s="345"/>
      <c r="BD336" s="345"/>
      <c r="BE336" s="345"/>
      <c r="BF336" s="345"/>
      <c r="BG336" s="345"/>
      <c r="BH336" s="345"/>
      <c r="BI336" s="345"/>
      <c r="BJ336" s="345"/>
      <c r="BK336" s="345"/>
      <c r="BL336" s="345"/>
      <c r="BM336" s="345"/>
      <c r="BN336" s="345"/>
      <c r="BO336" s="348"/>
      <c r="BP336" s="348"/>
      <c r="BQ336" s="345"/>
    </row>
    <row r="337" spans="2:69" s="255" customFormat="1" ht="15" customHeight="1">
      <c r="B337" s="1251" t="s">
        <v>722</v>
      </c>
      <c r="C337" s="262" t="s">
        <v>528</v>
      </c>
      <c r="D337" s="339"/>
      <c r="E337" s="653"/>
      <c r="F337" s="666"/>
      <c r="G337" s="653"/>
      <c r="H337" s="653"/>
      <c r="I337" s="707"/>
      <c r="J337" s="707"/>
      <c r="K337" s="707"/>
      <c r="L337" s="653"/>
      <c r="M337" s="653"/>
      <c r="N337" s="653"/>
      <c r="O337" s="653"/>
      <c r="P337" s="653"/>
      <c r="Q337" s="653"/>
      <c r="R337" s="653"/>
      <c r="S337" s="653"/>
      <c r="T337" s="653"/>
      <c r="U337" s="653"/>
      <c r="V337" s="653"/>
      <c r="W337" s="653"/>
      <c r="X337" s="653"/>
      <c r="Y337" s="653"/>
      <c r="Z337" s="653"/>
      <c r="AA337" s="653"/>
      <c r="AB337" s="653"/>
      <c r="AC337" s="653"/>
      <c r="AD337" s="653"/>
      <c r="AE337" s="653"/>
      <c r="AF337" s="653"/>
      <c r="AG337" s="653"/>
      <c r="AH337" s="653"/>
      <c r="AI337" s="667"/>
      <c r="AJ337" s="653"/>
      <c r="AK337" s="340"/>
      <c r="AL337" s="653"/>
      <c r="AM337" s="666"/>
      <c r="AN337" s="653"/>
      <c r="AO337" s="653"/>
      <c r="AP337" s="653"/>
      <c r="AQ337" s="653"/>
      <c r="AR337" s="653"/>
      <c r="AS337" s="653"/>
      <c r="AT337" s="653"/>
      <c r="AU337" s="653"/>
      <c r="AV337" s="653"/>
      <c r="AW337" s="653"/>
      <c r="AX337" s="653"/>
      <c r="AY337" s="653"/>
      <c r="AZ337" s="653"/>
      <c r="BA337" s="653"/>
      <c r="BB337" s="653"/>
      <c r="BC337" s="653"/>
      <c r="BD337" s="653"/>
      <c r="BE337" s="653"/>
      <c r="BF337" s="653"/>
      <c r="BG337" s="653"/>
      <c r="BH337" s="653"/>
      <c r="BI337" s="653"/>
      <c r="BJ337" s="653"/>
      <c r="BK337" s="653"/>
      <c r="BL337" s="653"/>
      <c r="BM337" s="653"/>
      <c r="BN337" s="653"/>
      <c r="BO337" s="653"/>
      <c r="BP337" s="667"/>
      <c r="BQ337" s="653"/>
    </row>
    <row r="338" spans="2:69" s="255" customFormat="1" ht="15" customHeight="1">
      <c r="B338" s="1252"/>
      <c r="C338" s="262" t="s">
        <v>529</v>
      </c>
      <c r="D338" s="339"/>
      <c r="E338" s="653"/>
      <c r="F338" s="666"/>
      <c r="G338" s="653"/>
      <c r="H338" s="653"/>
      <c r="I338" s="707"/>
      <c r="J338" s="707"/>
      <c r="K338" s="707"/>
      <c r="L338" s="653"/>
      <c r="M338" s="653"/>
      <c r="N338" s="653"/>
      <c r="O338" s="653"/>
      <c r="P338" s="653"/>
      <c r="Q338" s="653"/>
      <c r="R338" s="653"/>
      <c r="S338" s="653"/>
      <c r="T338" s="653"/>
      <c r="U338" s="653"/>
      <c r="V338" s="653"/>
      <c r="W338" s="653"/>
      <c r="X338" s="653"/>
      <c r="Y338" s="653"/>
      <c r="Z338" s="653"/>
      <c r="AA338" s="653"/>
      <c r="AB338" s="653"/>
      <c r="AC338" s="653"/>
      <c r="AD338" s="653"/>
      <c r="AE338" s="653"/>
      <c r="AF338" s="653"/>
      <c r="AG338" s="653"/>
      <c r="AH338" s="653"/>
      <c r="AI338" s="667"/>
      <c r="AJ338" s="653"/>
      <c r="AK338" s="340"/>
      <c r="AL338" s="653"/>
      <c r="AM338" s="666"/>
      <c r="AN338" s="653"/>
      <c r="AO338" s="653"/>
      <c r="AP338" s="653"/>
      <c r="AQ338" s="653"/>
      <c r="AR338" s="653"/>
      <c r="AS338" s="653"/>
      <c r="AT338" s="653"/>
      <c r="AU338" s="653"/>
      <c r="AV338" s="653"/>
      <c r="AW338" s="653"/>
      <c r="AX338" s="653"/>
      <c r="AY338" s="653"/>
      <c r="AZ338" s="653"/>
      <c r="BA338" s="653"/>
      <c r="BB338" s="653"/>
      <c r="BC338" s="653"/>
      <c r="BD338" s="653"/>
      <c r="BE338" s="653"/>
      <c r="BF338" s="653"/>
      <c r="BG338" s="653"/>
      <c r="BH338" s="653"/>
      <c r="BI338" s="653"/>
      <c r="BJ338" s="653"/>
      <c r="BK338" s="653"/>
      <c r="BL338" s="653"/>
      <c r="BM338" s="653"/>
      <c r="BN338" s="653"/>
      <c r="BO338" s="653"/>
      <c r="BP338" s="667"/>
      <c r="BQ338" s="653"/>
    </row>
    <row r="339" spans="2:69" s="255" customFormat="1" ht="15" customHeight="1">
      <c r="B339" s="1252"/>
      <c r="C339" s="262" t="s">
        <v>530</v>
      </c>
      <c r="D339" s="339"/>
      <c r="E339" s="653"/>
      <c r="F339" s="666"/>
      <c r="G339" s="653"/>
      <c r="H339" s="653"/>
      <c r="I339" s="707"/>
      <c r="J339" s="707"/>
      <c r="K339" s="707"/>
      <c r="L339" s="653"/>
      <c r="M339" s="653"/>
      <c r="N339" s="653"/>
      <c r="O339" s="653"/>
      <c r="P339" s="653"/>
      <c r="Q339" s="653"/>
      <c r="R339" s="653"/>
      <c r="S339" s="653"/>
      <c r="T339" s="653"/>
      <c r="U339" s="653"/>
      <c r="V339" s="653"/>
      <c r="W339" s="653"/>
      <c r="X339" s="653"/>
      <c r="Y339" s="653"/>
      <c r="Z339" s="653"/>
      <c r="AA339" s="653"/>
      <c r="AB339" s="653"/>
      <c r="AC339" s="653"/>
      <c r="AD339" s="653"/>
      <c r="AE339" s="653"/>
      <c r="AF339" s="653"/>
      <c r="AG339" s="653"/>
      <c r="AH339" s="653"/>
      <c r="AI339" s="667"/>
      <c r="AJ339" s="653"/>
      <c r="AK339" s="340"/>
      <c r="AL339" s="653"/>
      <c r="AM339" s="666"/>
      <c r="AN339" s="653"/>
      <c r="AO339" s="653"/>
      <c r="AP339" s="653"/>
      <c r="AQ339" s="653"/>
      <c r="AR339" s="653"/>
      <c r="AS339" s="653"/>
      <c r="AT339" s="653"/>
      <c r="AU339" s="653"/>
      <c r="AV339" s="653"/>
      <c r="AW339" s="653"/>
      <c r="AX339" s="653"/>
      <c r="AY339" s="653"/>
      <c r="AZ339" s="653"/>
      <c r="BA339" s="653"/>
      <c r="BB339" s="653"/>
      <c r="BC339" s="653"/>
      <c r="BD339" s="653"/>
      <c r="BE339" s="653"/>
      <c r="BF339" s="653"/>
      <c r="BG339" s="653"/>
      <c r="BH339" s="653"/>
      <c r="BI339" s="653"/>
      <c r="BJ339" s="653"/>
      <c r="BK339" s="653"/>
      <c r="BL339" s="653"/>
      <c r="BM339" s="653"/>
      <c r="BN339" s="653"/>
      <c r="BO339" s="653"/>
      <c r="BP339" s="667"/>
      <c r="BQ339" s="653"/>
    </row>
    <row r="340" spans="2:69" s="255" customFormat="1" ht="15" customHeight="1">
      <c r="B340" s="1252"/>
      <c r="C340" s="262" t="s">
        <v>531</v>
      </c>
      <c r="D340" s="339"/>
      <c r="E340" s="653"/>
      <c r="F340" s="666"/>
      <c r="G340" s="653"/>
      <c r="H340" s="653"/>
      <c r="I340" s="707"/>
      <c r="J340" s="707"/>
      <c r="K340" s="707"/>
      <c r="L340" s="653"/>
      <c r="M340" s="653"/>
      <c r="N340" s="653"/>
      <c r="O340" s="653"/>
      <c r="P340" s="653"/>
      <c r="Q340" s="653"/>
      <c r="R340" s="653"/>
      <c r="S340" s="653"/>
      <c r="T340" s="653"/>
      <c r="U340" s="653"/>
      <c r="V340" s="653"/>
      <c r="W340" s="653"/>
      <c r="X340" s="653"/>
      <c r="Y340" s="653"/>
      <c r="Z340" s="653"/>
      <c r="AA340" s="653"/>
      <c r="AB340" s="653"/>
      <c r="AC340" s="653"/>
      <c r="AD340" s="653"/>
      <c r="AE340" s="653"/>
      <c r="AF340" s="653"/>
      <c r="AG340" s="653"/>
      <c r="AH340" s="653"/>
      <c r="AI340" s="667"/>
      <c r="AJ340" s="653"/>
      <c r="AK340" s="340"/>
      <c r="AL340" s="653"/>
      <c r="AM340" s="666"/>
      <c r="AN340" s="653"/>
      <c r="AO340" s="653"/>
      <c r="AP340" s="653"/>
      <c r="AQ340" s="653"/>
      <c r="AR340" s="653"/>
      <c r="AS340" s="653"/>
      <c r="AT340" s="653"/>
      <c r="AU340" s="653"/>
      <c r="AV340" s="653"/>
      <c r="AW340" s="653"/>
      <c r="AX340" s="653"/>
      <c r="AY340" s="653"/>
      <c r="AZ340" s="653"/>
      <c r="BA340" s="653"/>
      <c r="BB340" s="653"/>
      <c r="BC340" s="653"/>
      <c r="BD340" s="653"/>
      <c r="BE340" s="653"/>
      <c r="BF340" s="653"/>
      <c r="BG340" s="653"/>
      <c r="BH340" s="653"/>
      <c r="BI340" s="653"/>
      <c r="BJ340" s="653"/>
      <c r="BK340" s="653"/>
      <c r="BL340" s="653"/>
      <c r="BM340" s="653"/>
      <c r="BN340" s="653"/>
      <c r="BO340" s="653"/>
      <c r="BP340" s="667"/>
      <c r="BQ340" s="653"/>
    </row>
    <row r="341" spans="2:69" s="255" customFormat="1" ht="15" customHeight="1">
      <c r="B341" s="1252"/>
      <c r="C341" s="262" t="s">
        <v>532</v>
      </c>
      <c r="D341" s="339"/>
      <c r="E341" s="653"/>
      <c r="F341" s="666"/>
      <c r="G341" s="653"/>
      <c r="H341" s="653"/>
      <c r="I341" s="707"/>
      <c r="J341" s="707"/>
      <c r="K341" s="707"/>
      <c r="L341" s="653"/>
      <c r="M341" s="653"/>
      <c r="N341" s="653"/>
      <c r="O341" s="653"/>
      <c r="P341" s="653"/>
      <c r="Q341" s="653"/>
      <c r="R341" s="653"/>
      <c r="S341" s="653"/>
      <c r="T341" s="653"/>
      <c r="U341" s="653"/>
      <c r="V341" s="653"/>
      <c r="W341" s="653"/>
      <c r="X341" s="653"/>
      <c r="Y341" s="653"/>
      <c r="Z341" s="653"/>
      <c r="AA341" s="653"/>
      <c r="AB341" s="653"/>
      <c r="AC341" s="653"/>
      <c r="AD341" s="653"/>
      <c r="AE341" s="653"/>
      <c r="AF341" s="653"/>
      <c r="AG341" s="653"/>
      <c r="AH341" s="653"/>
      <c r="AI341" s="667"/>
      <c r="AJ341" s="653"/>
      <c r="AK341" s="340"/>
      <c r="AL341" s="653"/>
      <c r="AM341" s="666"/>
      <c r="AN341" s="653"/>
      <c r="AO341" s="653"/>
      <c r="AP341" s="653"/>
      <c r="AQ341" s="653"/>
      <c r="AR341" s="653"/>
      <c r="AS341" s="653"/>
      <c r="AT341" s="653"/>
      <c r="AU341" s="653"/>
      <c r="AV341" s="653"/>
      <c r="AW341" s="653"/>
      <c r="AX341" s="653"/>
      <c r="AY341" s="653"/>
      <c r="AZ341" s="653"/>
      <c r="BA341" s="653"/>
      <c r="BB341" s="653"/>
      <c r="BC341" s="653"/>
      <c r="BD341" s="653"/>
      <c r="BE341" s="653"/>
      <c r="BF341" s="653"/>
      <c r="BG341" s="653"/>
      <c r="BH341" s="653"/>
      <c r="BI341" s="653"/>
      <c r="BJ341" s="653"/>
      <c r="BK341" s="653"/>
      <c r="BL341" s="653"/>
      <c r="BM341" s="653"/>
      <c r="BN341" s="653"/>
      <c r="BO341" s="653"/>
      <c r="BP341" s="667"/>
      <c r="BQ341" s="653"/>
    </row>
    <row r="342" spans="2:69" s="255" customFormat="1" ht="15" customHeight="1">
      <c r="B342" s="1252"/>
      <c r="C342" s="262" t="s">
        <v>533</v>
      </c>
      <c r="D342" s="339"/>
      <c r="E342" s="653"/>
      <c r="F342" s="666"/>
      <c r="G342" s="653"/>
      <c r="H342" s="653"/>
      <c r="I342" s="707"/>
      <c r="J342" s="707"/>
      <c r="K342" s="707"/>
      <c r="L342" s="653"/>
      <c r="M342" s="653"/>
      <c r="N342" s="653"/>
      <c r="O342" s="653"/>
      <c r="P342" s="653"/>
      <c r="Q342" s="653"/>
      <c r="R342" s="653"/>
      <c r="S342" s="653"/>
      <c r="T342" s="653"/>
      <c r="U342" s="653"/>
      <c r="V342" s="653"/>
      <c r="W342" s="653"/>
      <c r="X342" s="653"/>
      <c r="Y342" s="653"/>
      <c r="Z342" s="653"/>
      <c r="AA342" s="653"/>
      <c r="AB342" s="653"/>
      <c r="AC342" s="653"/>
      <c r="AD342" s="653"/>
      <c r="AE342" s="653"/>
      <c r="AF342" s="653"/>
      <c r="AG342" s="653"/>
      <c r="AH342" s="653"/>
      <c r="AI342" s="667"/>
      <c r="AJ342" s="653"/>
      <c r="AK342" s="340"/>
      <c r="AL342" s="653"/>
      <c r="AM342" s="666"/>
      <c r="AN342" s="653"/>
      <c r="AO342" s="653"/>
      <c r="AP342" s="653"/>
      <c r="AQ342" s="653"/>
      <c r="AR342" s="653"/>
      <c r="AS342" s="653"/>
      <c r="AT342" s="653"/>
      <c r="AU342" s="653"/>
      <c r="AV342" s="653"/>
      <c r="AW342" s="653"/>
      <c r="AX342" s="653"/>
      <c r="AY342" s="653"/>
      <c r="AZ342" s="653"/>
      <c r="BA342" s="653"/>
      <c r="BB342" s="653"/>
      <c r="BC342" s="653"/>
      <c r="BD342" s="653"/>
      <c r="BE342" s="653"/>
      <c r="BF342" s="653"/>
      <c r="BG342" s="653"/>
      <c r="BH342" s="653"/>
      <c r="BI342" s="653"/>
      <c r="BJ342" s="653"/>
      <c r="BK342" s="653"/>
      <c r="BL342" s="653"/>
      <c r="BM342" s="653"/>
      <c r="BN342" s="653"/>
      <c r="BO342" s="653"/>
      <c r="BP342" s="667"/>
      <c r="BQ342" s="653"/>
    </row>
    <row r="343" spans="2:69" s="255" customFormat="1" ht="15" customHeight="1">
      <c r="B343" s="1253"/>
      <c r="C343" s="338" t="s">
        <v>527</v>
      </c>
      <c r="D343" s="339"/>
      <c r="E343" s="669"/>
      <c r="F343" s="668"/>
      <c r="G343" s="669"/>
      <c r="H343" s="669"/>
      <c r="I343" s="891"/>
      <c r="J343" s="891"/>
      <c r="K343" s="891"/>
      <c r="L343" s="669"/>
      <c r="M343" s="669"/>
      <c r="N343" s="669"/>
      <c r="O343" s="669"/>
      <c r="P343" s="669"/>
      <c r="Q343" s="669"/>
      <c r="R343" s="669"/>
      <c r="S343" s="669"/>
      <c r="T343" s="669"/>
      <c r="U343" s="669"/>
      <c r="V343" s="669"/>
      <c r="W343" s="669"/>
      <c r="X343" s="669"/>
      <c r="Y343" s="669"/>
      <c r="Z343" s="669"/>
      <c r="AA343" s="669"/>
      <c r="AB343" s="669"/>
      <c r="AC343" s="669"/>
      <c r="AD343" s="669"/>
      <c r="AE343" s="669"/>
      <c r="AF343" s="669"/>
      <c r="AG343" s="669"/>
      <c r="AH343" s="670"/>
      <c r="AI343" s="670"/>
      <c r="AJ343" s="669"/>
      <c r="AK343" s="340"/>
      <c r="AL343" s="669"/>
      <c r="AM343" s="668"/>
      <c r="AN343" s="669"/>
      <c r="AO343" s="669"/>
      <c r="AP343" s="669"/>
      <c r="AQ343" s="669"/>
      <c r="AR343" s="669"/>
      <c r="AS343" s="669"/>
      <c r="AT343" s="669"/>
      <c r="AU343" s="669"/>
      <c r="AV343" s="669"/>
      <c r="AW343" s="669"/>
      <c r="AX343" s="669"/>
      <c r="AY343" s="669"/>
      <c r="AZ343" s="669"/>
      <c r="BA343" s="669"/>
      <c r="BB343" s="669"/>
      <c r="BC343" s="669"/>
      <c r="BD343" s="669"/>
      <c r="BE343" s="669"/>
      <c r="BF343" s="669"/>
      <c r="BG343" s="669"/>
      <c r="BH343" s="669"/>
      <c r="BI343" s="669"/>
      <c r="BJ343" s="669"/>
      <c r="BK343" s="669"/>
      <c r="BL343" s="669"/>
      <c r="BM343" s="669"/>
      <c r="BN343" s="669"/>
      <c r="BO343" s="670"/>
      <c r="BP343" s="670"/>
      <c r="BQ343" s="669"/>
    </row>
    <row r="344" spans="2:69" s="255" customFormat="1" ht="15" customHeight="1">
      <c r="B344" s="1251" t="s">
        <v>130</v>
      </c>
      <c r="C344" s="243" t="s">
        <v>528</v>
      </c>
      <c r="D344" s="344"/>
      <c r="E344" s="283"/>
      <c r="F344" s="341"/>
      <c r="G344" s="283"/>
      <c r="H344" s="283"/>
      <c r="I344" s="892"/>
      <c r="J344" s="892"/>
      <c r="K344" s="892"/>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97"/>
      <c r="AJ344" s="283"/>
      <c r="AK344" s="340"/>
      <c r="AL344" s="331"/>
      <c r="AM344" s="470"/>
      <c r="AN344" s="346"/>
      <c r="AO344" s="346"/>
      <c r="AP344" s="346"/>
      <c r="AQ344" s="346"/>
      <c r="AR344" s="346"/>
      <c r="AS344" s="346"/>
      <c r="AT344" s="346"/>
      <c r="AU344" s="346"/>
      <c r="AV344" s="346"/>
      <c r="AW344" s="346"/>
      <c r="AX344" s="346"/>
      <c r="AY344" s="346"/>
      <c r="AZ344" s="346"/>
      <c r="BA344" s="346"/>
      <c r="BB344" s="346"/>
      <c r="BC344" s="346"/>
      <c r="BD344" s="346"/>
      <c r="BE344" s="346"/>
      <c r="BF344" s="346"/>
      <c r="BG344" s="346"/>
      <c r="BH344" s="346"/>
      <c r="BI344" s="346"/>
      <c r="BJ344" s="346"/>
      <c r="BK344" s="346"/>
      <c r="BL344" s="346"/>
      <c r="BM344" s="346"/>
      <c r="BN344" s="346"/>
      <c r="BO344" s="346"/>
      <c r="BP344" s="347"/>
      <c r="BQ344" s="346"/>
    </row>
    <row r="345" spans="2:69" s="255" customFormat="1" ht="15" customHeight="1">
      <c r="B345" s="1257" t="s">
        <v>130</v>
      </c>
      <c r="C345" s="243" t="s">
        <v>529</v>
      </c>
      <c r="D345" s="344"/>
      <c r="E345" s="283"/>
      <c r="F345" s="341"/>
      <c r="G345" s="283"/>
      <c r="H345" s="283"/>
      <c r="I345" s="892"/>
      <c r="J345" s="892"/>
      <c r="K345" s="892"/>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97"/>
      <c r="AJ345" s="283"/>
      <c r="AK345" s="340"/>
      <c r="AL345" s="331"/>
      <c r="AM345" s="470"/>
      <c r="AN345" s="346"/>
      <c r="AO345" s="346"/>
      <c r="AP345" s="346"/>
      <c r="AQ345" s="346"/>
      <c r="AR345" s="346"/>
      <c r="AS345" s="346"/>
      <c r="AT345" s="346"/>
      <c r="AU345" s="346"/>
      <c r="AV345" s="346"/>
      <c r="AW345" s="346"/>
      <c r="AX345" s="346"/>
      <c r="AY345" s="346"/>
      <c r="AZ345" s="346"/>
      <c r="BA345" s="346"/>
      <c r="BB345" s="346"/>
      <c r="BC345" s="346"/>
      <c r="BD345" s="346"/>
      <c r="BE345" s="346"/>
      <c r="BF345" s="346"/>
      <c r="BG345" s="346"/>
      <c r="BH345" s="346"/>
      <c r="BI345" s="346"/>
      <c r="BJ345" s="346"/>
      <c r="BK345" s="346"/>
      <c r="BL345" s="346"/>
      <c r="BM345" s="346"/>
      <c r="BN345" s="346"/>
      <c r="BO345" s="346"/>
      <c r="BP345" s="347"/>
      <c r="BQ345" s="346"/>
    </row>
    <row r="346" spans="2:69" s="255" customFormat="1" ht="15" customHeight="1">
      <c r="B346" s="1257" t="s">
        <v>130</v>
      </c>
      <c r="C346" s="243" t="s">
        <v>530</v>
      </c>
      <c r="D346" s="344"/>
      <c r="E346" s="283"/>
      <c r="F346" s="341"/>
      <c r="G346" s="283"/>
      <c r="H346" s="283"/>
      <c r="I346" s="892"/>
      <c r="J346" s="892"/>
      <c r="K346" s="892"/>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97"/>
      <c r="AJ346" s="283"/>
      <c r="AK346" s="340"/>
      <c r="AL346" s="331"/>
      <c r="AM346" s="470"/>
      <c r="AN346" s="346"/>
      <c r="AO346" s="346"/>
      <c r="AP346" s="346"/>
      <c r="AQ346" s="346"/>
      <c r="AR346" s="346"/>
      <c r="AS346" s="346"/>
      <c r="AT346" s="346"/>
      <c r="AU346" s="346"/>
      <c r="AV346" s="346"/>
      <c r="AW346" s="346"/>
      <c r="AX346" s="346"/>
      <c r="AY346" s="346"/>
      <c r="AZ346" s="346"/>
      <c r="BA346" s="346"/>
      <c r="BB346" s="346"/>
      <c r="BC346" s="346"/>
      <c r="BD346" s="346"/>
      <c r="BE346" s="346"/>
      <c r="BF346" s="346"/>
      <c r="BG346" s="346"/>
      <c r="BH346" s="346"/>
      <c r="BI346" s="346"/>
      <c r="BJ346" s="346"/>
      <c r="BK346" s="346"/>
      <c r="BL346" s="346"/>
      <c r="BM346" s="346"/>
      <c r="BN346" s="346"/>
      <c r="BO346" s="346"/>
      <c r="BP346" s="347"/>
      <c r="BQ346" s="346"/>
    </row>
    <row r="347" spans="2:69" s="255" customFormat="1" ht="15" customHeight="1">
      <c r="B347" s="1257" t="s">
        <v>130</v>
      </c>
      <c r="C347" s="243" t="s">
        <v>531</v>
      </c>
      <c r="D347" s="344"/>
      <c r="E347" s="283"/>
      <c r="F347" s="341"/>
      <c r="G347" s="283"/>
      <c r="H347" s="283"/>
      <c r="I347" s="892"/>
      <c r="J347" s="892"/>
      <c r="K347" s="892"/>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97"/>
      <c r="AJ347" s="283"/>
      <c r="AK347" s="340"/>
      <c r="AL347" s="331"/>
      <c r="AM347" s="470"/>
      <c r="AN347" s="346"/>
      <c r="AO347" s="346"/>
      <c r="AP347" s="346"/>
      <c r="AQ347" s="346"/>
      <c r="AR347" s="346"/>
      <c r="AS347" s="346"/>
      <c r="AT347" s="346"/>
      <c r="AU347" s="346"/>
      <c r="AV347" s="346"/>
      <c r="AW347" s="346"/>
      <c r="AX347" s="346"/>
      <c r="AY347" s="346"/>
      <c r="AZ347" s="346"/>
      <c r="BA347" s="346"/>
      <c r="BB347" s="346"/>
      <c r="BC347" s="346"/>
      <c r="BD347" s="346"/>
      <c r="BE347" s="346"/>
      <c r="BF347" s="346"/>
      <c r="BG347" s="346"/>
      <c r="BH347" s="346"/>
      <c r="BI347" s="346"/>
      <c r="BJ347" s="346"/>
      <c r="BK347" s="346"/>
      <c r="BL347" s="346"/>
      <c r="BM347" s="346"/>
      <c r="BN347" s="346"/>
      <c r="BO347" s="346"/>
      <c r="BP347" s="347"/>
      <c r="BQ347" s="346"/>
    </row>
    <row r="348" spans="2:69" s="255" customFormat="1" ht="15" customHeight="1">
      <c r="B348" s="1257" t="s">
        <v>130</v>
      </c>
      <c r="C348" s="243" t="s">
        <v>532</v>
      </c>
      <c r="D348" s="344"/>
      <c r="E348" s="283"/>
      <c r="F348" s="341"/>
      <c r="G348" s="283"/>
      <c r="H348" s="283"/>
      <c r="I348" s="892"/>
      <c r="J348" s="892"/>
      <c r="K348" s="892"/>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97"/>
      <c r="AJ348" s="283"/>
      <c r="AK348" s="340"/>
      <c r="AL348" s="331"/>
      <c r="AM348" s="470"/>
      <c r="AN348" s="346"/>
      <c r="AO348" s="346"/>
      <c r="AP348" s="346"/>
      <c r="AQ348" s="346"/>
      <c r="AR348" s="346"/>
      <c r="AS348" s="346"/>
      <c r="AT348" s="346"/>
      <c r="AU348" s="346"/>
      <c r="AV348" s="346"/>
      <c r="AW348" s="346"/>
      <c r="AX348" s="346"/>
      <c r="AY348" s="346"/>
      <c r="AZ348" s="346"/>
      <c r="BA348" s="346"/>
      <c r="BB348" s="346"/>
      <c r="BC348" s="346"/>
      <c r="BD348" s="346"/>
      <c r="BE348" s="346"/>
      <c r="BF348" s="346"/>
      <c r="BG348" s="346"/>
      <c r="BH348" s="346"/>
      <c r="BI348" s="346"/>
      <c r="BJ348" s="346"/>
      <c r="BK348" s="346"/>
      <c r="BL348" s="346"/>
      <c r="BM348" s="346"/>
      <c r="BN348" s="346"/>
      <c r="BO348" s="346"/>
      <c r="BP348" s="347"/>
      <c r="BQ348" s="346"/>
    </row>
    <row r="349" spans="2:69" s="255" customFormat="1" ht="15" customHeight="1">
      <c r="B349" s="1257" t="s">
        <v>130</v>
      </c>
      <c r="C349" s="243" t="s">
        <v>533</v>
      </c>
      <c r="D349" s="344"/>
      <c r="E349" s="283"/>
      <c r="F349" s="341"/>
      <c r="G349" s="283"/>
      <c r="H349" s="283"/>
      <c r="I349" s="892"/>
      <c r="J349" s="892"/>
      <c r="K349" s="892"/>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97"/>
      <c r="AJ349" s="283"/>
      <c r="AK349" s="340"/>
      <c r="AL349" s="346"/>
      <c r="AM349" s="470"/>
      <c r="AN349" s="346"/>
      <c r="AO349" s="346"/>
      <c r="AP349" s="346"/>
      <c r="AQ349" s="346"/>
      <c r="AR349" s="346"/>
      <c r="AS349" s="346"/>
      <c r="AT349" s="346"/>
      <c r="AU349" s="346"/>
      <c r="AV349" s="346"/>
      <c r="AW349" s="346"/>
      <c r="AX349" s="346"/>
      <c r="AY349" s="346"/>
      <c r="AZ349" s="346"/>
      <c r="BA349" s="346"/>
      <c r="BB349" s="346"/>
      <c r="BC349" s="346"/>
      <c r="BD349" s="346"/>
      <c r="BE349" s="346"/>
      <c r="BF349" s="346"/>
      <c r="BG349" s="346"/>
      <c r="BH349" s="346"/>
      <c r="BI349" s="346"/>
      <c r="BJ349" s="346"/>
      <c r="BK349" s="346"/>
      <c r="BL349" s="346"/>
      <c r="BM349" s="346"/>
      <c r="BN349" s="346"/>
      <c r="BO349" s="346"/>
      <c r="BP349" s="347"/>
      <c r="BQ349" s="346"/>
    </row>
    <row r="350" spans="2:69" s="255" customFormat="1" ht="15" customHeight="1">
      <c r="B350" s="1253" t="s">
        <v>130</v>
      </c>
      <c r="C350" s="338" t="s">
        <v>527</v>
      </c>
      <c r="D350" s="339"/>
      <c r="E350" s="343"/>
      <c r="F350" s="342"/>
      <c r="G350" s="343"/>
      <c r="H350" s="343"/>
      <c r="I350" s="708"/>
      <c r="J350" s="708"/>
      <c r="K350" s="708"/>
      <c r="L350" s="343"/>
      <c r="M350" s="343"/>
      <c r="N350" s="343"/>
      <c r="O350" s="343"/>
      <c r="P350" s="343"/>
      <c r="Q350" s="343"/>
      <c r="R350" s="343"/>
      <c r="S350" s="343"/>
      <c r="T350" s="343"/>
      <c r="U350" s="343"/>
      <c r="V350" s="343"/>
      <c r="W350" s="343"/>
      <c r="X350" s="343"/>
      <c r="Y350" s="343"/>
      <c r="Z350" s="343"/>
      <c r="AA350" s="343"/>
      <c r="AB350" s="343"/>
      <c r="AC350" s="343"/>
      <c r="AD350" s="343"/>
      <c r="AE350" s="343"/>
      <c r="AF350" s="343"/>
      <c r="AG350" s="343"/>
      <c r="AH350" s="285"/>
      <c r="AI350" s="285"/>
      <c r="AJ350" s="343"/>
      <c r="AK350" s="340"/>
      <c r="AL350" s="345"/>
      <c r="AM350" s="469"/>
      <c r="AN350" s="345"/>
      <c r="AO350" s="345"/>
      <c r="AP350" s="345"/>
      <c r="AQ350" s="345"/>
      <c r="AR350" s="345"/>
      <c r="AS350" s="345"/>
      <c r="AT350" s="345"/>
      <c r="AU350" s="345"/>
      <c r="AV350" s="345"/>
      <c r="AW350" s="345"/>
      <c r="AX350" s="345"/>
      <c r="AY350" s="345"/>
      <c r="AZ350" s="345"/>
      <c r="BA350" s="345"/>
      <c r="BB350" s="345"/>
      <c r="BC350" s="345"/>
      <c r="BD350" s="345"/>
      <c r="BE350" s="345"/>
      <c r="BF350" s="345"/>
      <c r="BG350" s="345"/>
      <c r="BH350" s="345"/>
      <c r="BI350" s="345"/>
      <c r="BJ350" s="345"/>
      <c r="BK350" s="345"/>
      <c r="BL350" s="345"/>
      <c r="BM350" s="345"/>
      <c r="BN350" s="345"/>
      <c r="BO350" s="348"/>
      <c r="BP350" s="348"/>
      <c r="BQ350" s="345"/>
    </row>
    <row r="351" spans="2:69" s="255" customFormat="1" ht="15" customHeight="1">
      <c r="B351" s="1260" t="s">
        <v>37</v>
      </c>
      <c r="C351" s="243" t="s">
        <v>528</v>
      </c>
      <c r="D351" s="344"/>
      <c r="E351" s="283">
        <v>2.91148512516257E-2</v>
      </c>
      <c r="F351" s="341">
        <v>469120604.13343501</v>
      </c>
      <c r="G351" s="283">
        <v>3.8092076882892997E-2</v>
      </c>
      <c r="H351" s="283">
        <v>-2.6587551026542198E-3</v>
      </c>
      <c r="I351" s="892">
        <v>-1.38158950873036E-2</v>
      </c>
      <c r="J351" s="892"/>
      <c r="K351" s="892"/>
      <c r="L351" s="283">
        <v>0.53351387921305371</v>
      </c>
      <c r="M351" s="283">
        <v>0.65794437995353416</v>
      </c>
      <c r="N351" s="283">
        <v>2.5080505654050098</v>
      </c>
      <c r="O351" s="283">
        <v>2.5053918103023598</v>
      </c>
      <c r="P351" s="283">
        <v>-0.33309791414651491</v>
      </c>
      <c r="Q351" s="283">
        <v>-0.34363997332367502</v>
      </c>
      <c r="R351" s="283"/>
      <c r="S351" s="283"/>
      <c r="T351" s="283"/>
      <c r="U351" s="283"/>
      <c r="V351" s="283"/>
      <c r="W351" s="283"/>
      <c r="X351" s="283">
        <v>2.1617518369786799</v>
      </c>
      <c r="Y351" s="283">
        <v>0.18874090161432225</v>
      </c>
      <c r="Z351" s="283">
        <v>0.72274468469852349</v>
      </c>
      <c r="AA351" s="283"/>
      <c r="AB351" s="283">
        <v>0.25485798092550449</v>
      </c>
      <c r="AC351" s="283">
        <v>6.6731612562247841E-2</v>
      </c>
      <c r="AD351" s="283"/>
      <c r="AE351" s="283">
        <v>3.4931139147618803E-3</v>
      </c>
      <c r="AF351" s="283">
        <v>1.30111061269095</v>
      </c>
      <c r="AG351" s="283">
        <v>1.22556459938917</v>
      </c>
      <c r="AH351" s="283"/>
      <c r="AI351" s="297"/>
      <c r="AJ351" s="283">
        <v>4.6884270490587996</v>
      </c>
      <c r="AK351" s="340"/>
      <c r="AL351" s="331">
        <v>6.1702795582478098E-2</v>
      </c>
      <c r="AM351" s="470">
        <v>889775760.49585795</v>
      </c>
      <c r="AN351" s="346">
        <v>-0.105280978679162</v>
      </c>
      <c r="AO351" s="346">
        <v>-4.7738061864405802E-3</v>
      </c>
      <c r="AP351" s="346"/>
      <c r="AQ351" s="346"/>
      <c r="AR351" s="346">
        <v>6.63590304650414</v>
      </c>
      <c r="AS351" s="346">
        <v>0.33244886496475529</v>
      </c>
      <c r="AT351" s="346">
        <v>0.67026137582984435</v>
      </c>
      <c r="AU351" s="346">
        <v>8.49152163703517</v>
      </c>
      <c r="AV351" s="346">
        <v>8.3814668521695594</v>
      </c>
      <c r="AW351" s="346">
        <v>-0.88445149326324357</v>
      </c>
      <c r="AX351" s="346">
        <v>-0.91359431936759705</v>
      </c>
      <c r="AY351" s="346"/>
      <c r="AZ351" s="346"/>
      <c r="BA351" s="346"/>
      <c r="BB351" s="346"/>
      <c r="BC351" s="346"/>
      <c r="BD351" s="346"/>
      <c r="BE351" s="346">
        <v>7.4678725328019704</v>
      </c>
      <c r="BF351" s="346">
        <v>0.11963067674565572</v>
      </c>
      <c r="BG351" s="346">
        <v>0.45138369741178125</v>
      </c>
      <c r="BH351" s="346"/>
      <c r="BI351" s="346">
        <v>0.18656178373244492</v>
      </c>
      <c r="BJ351" s="346">
        <v>7.0660141634969448E-2</v>
      </c>
      <c r="BK351" s="346"/>
      <c r="BL351" s="346">
        <v>1.2687200383733704E-2</v>
      </c>
      <c r="BM351" s="346">
        <v>0.88648399465324801</v>
      </c>
      <c r="BN351" s="346">
        <v>1.23369327435742</v>
      </c>
      <c r="BO351" s="346"/>
      <c r="BP351" s="347"/>
      <c r="BQ351" s="346">
        <v>9.5880498018126392</v>
      </c>
    </row>
    <row r="352" spans="2:69" s="255" customFormat="1" ht="15" customHeight="1">
      <c r="B352" s="1255" t="s">
        <v>37</v>
      </c>
      <c r="C352" s="243" t="s">
        <v>529</v>
      </c>
      <c r="D352" s="344"/>
      <c r="E352" s="283">
        <v>5.4036744029219798E-2</v>
      </c>
      <c r="F352" s="341">
        <v>2323377178.7543898</v>
      </c>
      <c r="G352" s="283">
        <v>6.3890817000097605E-2</v>
      </c>
      <c r="H352" s="283">
        <v>-1.8746888132623901E-2</v>
      </c>
      <c r="I352" s="892">
        <v>-4.9268771698691399E-2</v>
      </c>
      <c r="J352" s="892"/>
      <c r="K352" s="892"/>
      <c r="L352" s="283">
        <v>0.17975991612946385</v>
      </c>
      <c r="M352" s="283">
        <v>0.14473334349452499</v>
      </c>
      <c r="N352" s="283">
        <v>0.622779793617384</v>
      </c>
      <c r="O352" s="283">
        <v>0.60403290548475896</v>
      </c>
      <c r="P352" s="283">
        <v>-0.15359482741898964</v>
      </c>
      <c r="Q352" s="283">
        <v>-0.15855504420401401</v>
      </c>
      <c r="R352" s="283"/>
      <c r="S352" s="283"/>
      <c r="T352" s="283"/>
      <c r="U352" s="283"/>
      <c r="V352" s="283"/>
      <c r="W352" s="283"/>
      <c r="X352" s="283">
        <v>0.44547786128074601</v>
      </c>
      <c r="Y352" s="283">
        <v>6.1520187981974568E-2</v>
      </c>
      <c r="Z352" s="283">
        <v>0.23605959456141234</v>
      </c>
      <c r="AA352" s="283"/>
      <c r="AB352" s="283">
        <v>9.8827409449334491E-2</v>
      </c>
      <c r="AC352" s="283">
        <v>3.0626227657167673E-2</v>
      </c>
      <c r="AD352" s="283"/>
      <c r="AE352" s="283">
        <v>2.2204066335736986E-3</v>
      </c>
      <c r="AF352" s="283">
        <v>0.45471882720153101</v>
      </c>
      <c r="AG352" s="283">
        <v>0.45657891051883298</v>
      </c>
      <c r="AH352" s="283"/>
      <c r="AI352" s="297"/>
      <c r="AJ352" s="283">
        <v>1.3567755990011101</v>
      </c>
      <c r="AK352" s="340"/>
      <c r="AL352" s="331">
        <v>7.6271515819930705E-2</v>
      </c>
      <c r="AM352" s="470">
        <v>3246443654.1862602</v>
      </c>
      <c r="AN352" s="346">
        <v>-3.5881865557650799E-2</v>
      </c>
      <c r="AO352" s="346">
        <v>-2.12169877247615E-2</v>
      </c>
      <c r="AP352" s="346"/>
      <c r="AQ352" s="346"/>
      <c r="AR352" s="346">
        <v>1.7311091277075199</v>
      </c>
      <c r="AS352" s="346">
        <v>0.12190036000769421</v>
      </c>
      <c r="AT352" s="346">
        <v>0.13102386799521359</v>
      </c>
      <c r="AU352" s="346">
        <v>2.20322838496726</v>
      </c>
      <c r="AV352" s="346">
        <v>2.1461295316848399</v>
      </c>
      <c r="AW352" s="346">
        <v>-0.29609350836891135</v>
      </c>
      <c r="AX352" s="346">
        <v>-0.305549291250101</v>
      </c>
      <c r="AY352" s="346"/>
      <c r="AZ352" s="346"/>
      <c r="BA352" s="346"/>
      <c r="BB352" s="346"/>
      <c r="BC352" s="346"/>
      <c r="BD352" s="346"/>
      <c r="BE352" s="346">
        <v>1.84058024043474</v>
      </c>
      <c r="BF352" s="346">
        <v>4.0589013205291159E-2</v>
      </c>
      <c r="BG352" s="346">
        <v>0.15707590691815601</v>
      </c>
      <c r="BH352" s="346"/>
      <c r="BI352" s="346">
        <v>7.0664386302894913E-2</v>
      </c>
      <c r="BJ352" s="346">
        <v>2.7825170174605209E-2</v>
      </c>
      <c r="BK352" s="346"/>
      <c r="BL352" s="346">
        <v>4.1315948708070286E-3</v>
      </c>
      <c r="BM352" s="346">
        <v>0.31944402145489997</v>
      </c>
      <c r="BN352" s="346">
        <v>0.41770776578591301</v>
      </c>
      <c r="BO352" s="346"/>
      <c r="BP352" s="347"/>
      <c r="BQ352" s="346">
        <v>2.57773202767555</v>
      </c>
    </row>
    <row r="353" spans="2:69" s="255" customFormat="1" ht="15" customHeight="1">
      <c r="B353" s="1255" t="s">
        <v>37</v>
      </c>
      <c r="C353" s="243" t="s">
        <v>530</v>
      </c>
      <c r="D353" s="344"/>
      <c r="E353" s="283">
        <v>8.2221782987325104E-2</v>
      </c>
      <c r="F353" s="341">
        <v>6002734245.2316799</v>
      </c>
      <c r="G353" s="283">
        <v>9.0208955553903597E-2</v>
      </c>
      <c r="H353" s="283">
        <v>-3.4049583171595399E-2</v>
      </c>
      <c r="I353" s="892">
        <v>-8.4258438422752296E-2</v>
      </c>
      <c r="J353" s="892"/>
      <c r="K353" s="892"/>
      <c r="L353" s="283">
        <v>8.6753963531480752E-2</v>
      </c>
      <c r="M353" s="283">
        <v>5.9617751856043996E-2</v>
      </c>
      <c r="N353" s="283">
        <v>0.27902994031103501</v>
      </c>
      <c r="O353" s="283">
        <v>0.244980357139439</v>
      </c>
      <c r="P353" s="283">
        <v>-0.12709730656426116</v>
      </c>
      <c r="Q353" s="283">
        <v>-0.13111302497944</v>
      </c>
      <c r="R353" s="283"/>
      <c r="S353" s="283"/>
      <c r="T353" s="283"/>
      <c r="U353" s="283"/>
      <c r="V353" s="283"/>
      <c r="W353" s="283"/>
      <c r="X353" s="283">
        <v>0.113867332159999</v>
      </c>
      <c r="Y353" s="283">
        <v>3.1221514577106941E-2</v>
      </c>
      <c r="Z353" s="283">
        <v>0.10988497713753802</v>
      </c>
      <c r="AA353" s="283"/>
      <c r="AB353" s="283">
        <v>6.0272577005620193E-2</v>
      </c>
      <c r="AC353" s="283">
        <v>2.7272032329274231E-2</v>
      </c>
      <c r="AD353" s="283"/>
      <c r="AE353" s="283">
        <v>2.7147422098429148E-3</v>
      </c>
      <c r="AF353" s="283">
        <v>0.244756655596919</v>
      </c>
      <c r="AG353" s="283">
        <v>0.26328452481224301</v>
      </c>
      <c r="AH353" s="283"/>
      <c r="AI353" s="297"/>
      <c r="AJ353" s="283">
        <v>0.62190851256916102</v>
      </c>
      <c r="AK353" s="340"/>
      <c r="AL353" s="331">
        <v>8.6967513042784994E-2</v>
      </c>
      <c r="AM353" s="470">
        <v>6287875393.4317303</v>
      </c>
      <c r="AN353" s="346">
        <v>-3.2824461509781203E-2</v>
      </c>
      <c r="AO353" s="346">
        <v>-5.2745059814073902E-2</v>
      </c>
      <c r="AP353" s="346"/>
      <c r="AQ353" s="346"/>
      <c r="AR353" s="346">
        <v>0.66073943521843803</v>
      </c>
      <c r="AS353" s="346">
        <v>7.1024000451170605E-2</v>
      </c>
      <c r="AT353" s="346">
        <v>4.7778721471456544E-2</v>
      </c>
      <c r="AU353" s="346">
        <v>0.88874669608235601</v>
      </c>
      <c r="AV353" s="346">
        <v>0.80317717475850103</v>
      </c>
      <c r="AW353" s="346">
        <v>-0.17586409079688861</v>
      </c>
      <c r="AX353" s="346">
        <v>-0.18163521631853999</v>
      </c>
      <c r="AY353" s="346"/>
      <c r="AZ353" s="346"/>
      <c r="BA353" s="346"/>
      <c r="BB353" s="346"/>
      <c r="BC353" s="346"/>
      <c r="BD353" s="346"/>
      <c r="BE353" s="346">
        <v>0.62154195843995996</v>
      </c>
      <c r="BF353" s="346">
        <v>2.6126499003400389E-2</v>
      </c>
      <c r="BG353" s="346">
        <v>9.0389052666930939E-2</v>
      </c>
      <c r="BH353" s="346"/>
      <c r="BI353" s="346">
        <v>4.9087293293441921E-2</v>
      </c>
      <c r="BJ353" s="346">
        <v>2.7706728212519158E-2</v>
      </c>
      <c r="BK353" s="346"/>
      <c r="BL353" s="346">
        <v>3.9236472983818294E-3</v>
      </c>
      <c r="BM353" s="346">
        <v>0.20852205577254701</v>
      </c>
      <c r="BN353" s="346">
        <v>0.24849862930207001</v>
      </c>
      <c r="BO353" s="346"/>
      <c r="BP353" s="347"/>
      <c r="BQ353" s="346">
        <v>1.0785626435145801</v>
      </c>
    </row>
    <row r="354" spans="2:69" s="255" customFormat="1" ht="15" customHeight="1">
      <c r="B354" s="1255" t="s">
        <v>37</v>
      </c>
      <c r="C354" s="243" t="s">
        <v>531</v>
      </c>
      <c r="D354" s="344"/>
      <c r="E354" s="283">
        <v>0.31647335717382202</v>
      </c>
      <c r="F354" s="341">
        <v>48447703649.445297</v>
      </c>
      <c r="G354" s="283">
        <v>0.140972809117408</v>
      </c>
      <c r="H354" s="283">
        <v>-4.90835020465872E-2</v>
      </c>
      <c r="I354" s="892">
        <v>-0.118625105084744</v>
      </c>
      <c r="J354" s="892"/>
      <c r="K354" s="892"/>
      <c r="L354" s="283">
        <v>1.5885741091854866E-2</v>
      </c>
      <c r="M354" s="283">
        <v>1.9702395893658194E-2</v>
      </c>
      <c r="N354" s="283">
        <v>7.5777191572257999E-2</v>
      </c>
      <c r="O354" s="283">
        <v>2.66936895256706E-2</v>
      </c>
      <c r="P354" s="283">
        <v>-0.10915696217958</v>
      </c>
      <c r="Q354" s="283">
        <v>-0.11294265882429801</v>
      </c>
      <c r="R354" s="283"/>
      <c r="S354" s="283"/>
      <c r="T354" s="283"/>
      <c r="U354" s="283"/>
      <c r="V354" s="283"/>
      <c r="W354" s="283"/>
      <c r="X354" s="283">
        <v>-8.6248969298627007E-2</v>
      </c>
      <c r="Y354" s="283">
        <v>9.3422183023360323E-3</v>
      </c>
      <c r="Z354" s="283">
        <v>3.2568858508695619E-2</v>
      </c>
      <c r="AA354" s="283"/>
      <c r="AB354" s="283">
        <v>2.0452945350720363E-2</v>
      </c>
      <c r="AC354" s="283">
        <v>1.7582318755984074E-2</v>
      </c>
      <c r="AD354" s="283"/>
      <c r="AE354" s="283">
        <v>5.2921901943011E-3</v>
      </c>
      <c r="AF354" s="283">
        <v>9.0839852606933405E-2</v>
      </c>
      <c r="AG354" s="283">
        <v>0.116468677722863</v>
      </c>
      <c r="AH354" s="283"/>
      <c r="AI354" s="297"/>
      <c r="AJ354" s="283">
        <v>0.12105956103116899</v>
      </c>
      <c r="AK354" s="340"/>
      <c r="AL354" s="331">
        <v>0.29967295455413701</v>
      </c>
      <c r="AM354" s="470">
        <v>45329977206.313202</v>
      </c>
      <c r="AN354" s="346">
        <v>-4.8482829492001597E-2</v>
      </c>
      <c r="AO354" s="346">
        <v>-0.10287412392986001</v>
      </c>
      <c r="AP354" s="346"/>
      <c r="AQ354" s="346"/>
      <c r="AR354" s="346">
        <v>0.30954041201427801</v>
      </c>
      <c r="AS354" s="346">
        <v>1.7122269535619884E-2</v>
      </c>
      <c r="AT354" s="346">
        <v>1.5404995726376528E-2</v>
      </c>
      <c r="AU354" s="346">
        <v>0.38284289103487701</v>
      </c>
      <c r="AV354" s="346">
        <v>0.231485937613015</v>
      </c>
      <c r="AW354" s="346">
        <v>-0.12673708824190377</v>
      </c>
      <c r="AX354" s="346">
        <v>-0.13126055660008901</v>
      </c>
      <c r="AY354" s="346"/>
      <c r="AZ354" s="346"/>
      <c r="BA354" s="346"/>
      <c r="BB354" s="346"/>
      <c r="BC354" s="346"/>
      <c r="BD354" s="346"/>
      <c r="BE354" s="346">
        <v>0.100225381012926</v>
      </c>
      <c r="BF354" s="346">
        <v>9.2938780891627295E-3</v>
      </c>
      <c r="BG354" s="346">
        <v>3.2856926317681188E-2</v>
      </c>
      <c r="BH354" s="346"/>
      <c r="BI354" s="346">
        <v>1.9939721250601398E-2</v>
      </c>
      <c r="BJ354" s="346">
        <v>1.6027417856252883E-2</v>
      </c>
      <c r="BK354" s="346"/>
      <c r="BL354" s="346">
        <v>5.5463892425029644E-3</v>
      </c>
      <c r="BM354" s="346">
        <v>8.8852810489149295E-2</v>
      </c>
      <c r="BN354" s="346">
        <v>0.113060584361296</v>
      </c>
      <c r="BO354" s="346"/>
      <c r="BP354" s="347"/>
      <c r="BQ354" s="346">
        <v>0.30213877586337201</v>
      </c>
    </row>
    <row r="355" spans="2:69" s="255" customFormat="1" ht="15" customHeight="1">
      <c r="B355" s="1255" t="s">
        <v>37</v>
      </c>
      <c r="C355" s="243" t="s">
        <v>532</v>
      </c>
      <c r="D355" s="344"/>
      <c r="E355" s="283">
        <v>0.47059032616513102</v>
      </c>
      <c r="F355" s="341">
        <v>216227240992.40799</v>
      </c>
      <c r="G355" s="283">
        <v>0.15306198448646</v>
      </c>
      <c r="H355" s="283">
        <v>-7.7271503252389198E-2</v>
      </c>
      <c r="I355" s="892">
        <v>-0.11167631534806401</v>
      </c>
      <c r="J355" s="892"/>
      <c r="K355" s="892"/>
      <c r="L355" s="283">
        <v>7.5550717934626808E-4</v>
      </c>
      <c r="M355" s="283">
        <v>1.5048049372346397E-3</v>
      </c>
      <c r="N355" s="283">
        <v>7.5858122201984297E-3</v>
      </c>
      <c r="O355" s="283">
        <v>-6.96856910321908E-2</v>
      </c>
      <c r="P355" s="283">
        <v>-9.5498583507917095E-2</v>
      </c>
      <c r="Q355" s="283">
        <v>-0.100265234920475</v>
      </c>
      <c r="R355" s="283"/>
      <c r="S355" s="283"/>
      <c r="T355" s="283"/>
      <c r="U355" s="283"/>
      <c r="V355" s="283"/>
      <c r="W355" s="283"/>
      <c r="X355" s="283">
        <v>-0.169950925952666</v>
      </c>
      <c r="Y355" s="283">
        <v>9.6491443405748091E-4</v>
      </c>
      <c r="Z355" s="283">
        <v>3.2867210906370142E-3</v>
      </c>
      <c r="AA355" s="283"/>
      <c r="AB355" s="283">
        <v>2.569216602451609E-3</v>
      </c>
      <c r="AC355" s="283">
        <v>4.9031892075856644E-3</v>
      </c>
      <c r="AD355" s="283"/>
      <c r="AE355" s="283">
        <v>8.2072990019898054E-3</v>
      </c>
      <c r="AF355" s="283">
        <v>2.18380558599265E-2</v>
      </c>
      <c r="AG355" s="283">
        <v>3.00995830884625E-2</v>
      </c>
      <c r="AH355" s="283"/>
      <c r="AI355" s="297"/>
      <c r="AJ355" s="283">
        <v>-0.118013287004277</v>
      </c>
      <c r="AK355" s="340"/>
      <c r="AL355" s="331">
        <v>0.42519861076276799</v>
      </c>
      <c r="AM355" s="470">
        <v>200860575544.534</v>
      </c>
      <c r="AN355" s="346">
        <v>-7.9721396228846594E-2</v>
      </c>
      <c r="AO355" s="346">
        <v>-0.119038777340697</v>
      </c>
      <c r="AP355" s="346"/>
      <c r="AQ355" s="346"/>
      <c r="AR355" s="346">
        <v>7.9280190706509698E-2</v>
      </c>
      <c r="AS355" s="346">
        <v>1.0265864561076173E-3</v>
      </c>
      <c r="AT355" s="346">
        <v>1.3065073974748986E-3</v>
      </c>
      <c r="AU355" s="346">
        <v>8.7565888972623698E-2</v>
      </c>
      <c r="AV355" s="346">
        <v>-0.111194284596919</v>
      </c>
      <c r="AW355" s="346">
        <v>-9.2606393108416757E-2</v>
      </c>
      <c r="AX355" s="346">
        <v>-9.7341198588644706E-2</v>
      </c>
      <c r="AY355" s="346"/>
      <c r="AZ355" s="346"/>
      <c r="BA355" s="346"/>
      <c r="BB355" s="346"/>
      <c r="BC355" s="346"/>
      <c r="BD355" s="346"/>
      <c r="BE355" s="346">
        <v>-0.208535483185564</v>
      </c>
      <c r="BF355" s="346">
        <v>1.2752455376849579E-3</v>
      </c>
      <c r="BG355" s="346">
        <v>4.295346171497497E-3</v>
      </c>
      <c r="BH355" s="346"/>
      <c r="BI355" s="346">
        <v>3.2124554776899708E-3</v>
      </c>
      <c r="BJ355" s="346">
        <v>5.5598821160023687E-3</v>
      </c>
      <c r="BK355" s="346"/>
      <c r="BL355" s="346">
        <v>8.4041585062854963E-3</v>
      </c>
      <c r="BM355" s="346">
        <v>2.4948954958206399E-2</v>
      </c>
      <c r="BN355" s="346">
        <v>3.05687285197918E-2</v>
      </c>
      <c r="BO355" s="346"/>
      <c r="BP355" s="347"/>
      <c r="BQ355" s="346">
        <v>-0.15301779970756599</v>
      </c>
    </row>
    <row r="356" spans="2:69" s="255" customFormat="1" ht="15" customHeight="1">
      <c r="B356" s="1255" t="s">
        <v>37</v>
      </c>
      <c r="C356" s="243" t="s">
        <v>533</v>
      </c>
      <c r="D356" s="344"/>
      <c r="E356" s="283">
        <v>4.7562938392876397E-2</v>
      </c>
      <c r="F356" s="341">
        <v>89285988253.873596</v>
      </c>
      <c r="G356" s="283">
        <v>8.0359715334603093E-2</v>
      </c>
      <c r="H356" s="283">
        <v>-0.12616464192612301</v>
      </c>
      <c r="I356" s="892">
        <v>-6.9514283178925607E-2</v>
      </c>
      <c r="J356" s="892"/>
      <c r="K356" s="892"/>
      <c r="L356" s="283">
        <v>1.5835244674448233E-5</v>
      </c>
      <c r="M356" s="283">
        <v>7.4606555074009621E-5</v>
      </c>
      <c r="N356" s="283">
        <v>1.0113064232795E-3</v>
      </c>
      <c r="O356" s="283">
        <v>-0.12515333550284399</v>
      </c>
      <c r="P356" s="283">
        <v>-8.3885836128997054E-2</v>
      </c>
      <c r="Q356" s="283">
        <v>-8.9656049591887693E-2</v>
      </c>
      <c r="R356" s="283"/>
      <c r="S356" s="283"/>
      <c r="T356" s="283"/>
      <c r="U356" s="283"/>
      <c r="V356" s="283"/>
      <c r="W356" s="283"/>
      <c r="X356" s="283">
        <v>-0.21480938509473099</v>
      </c>
      <c r="Y356" s="283">
        <v>1.0684664846710832E-5</v>
      </c>
      <c r="Z356" s="283">
        <v>1.0734748091433232E-4</v>
      </c>
      <c r="AA356" s="283"/>
      <c r="AB356" s="283">
        <v>7.4335983504243174E-5</v>
      </c>
      <c r="AC356" s="283">
        <v>2.5199200904878682E-4</v>
      </c>
      <c r="AD356" s="283"/>
      <c r="AE356" s="283">
        <v>2.6160224383232548E-3</v>
      </c>
      <c r="AF356" s="283">
        <v>3.1625477234693599E-3</v>
      </c>
      <c r="AG356" s="283">
        <v>5.4820272126938603E-3</v>
      </c>
      <c r="AH356" s="283"/>
      <c r="AI356" s="297"/>
      <c r="AJ356" s="283">
        <v>-0.206164810158568</v>
      </c>
      <c r="AK356" s="340"/>
      <c r="AL356" s="346">
        <v>5.0186610237901101E-2</v>
      </c>
      <c r="AM356" s="470">
        <v>95060687883.794998</v>
      </c>
      <c r="AN356" s="346">
        <v>-0.12595052446270999</v>
      </c>
      <c r="AO356" s="346">
        <v>-8.1523694488340501E-2</v>
      </c>
      <c r="AP356" s="346"/>
      <c r="AQ356" s="346"/>
      <c r="AR356" s="346">
        <v>2.2869632547237201E-2</v>
      </c>
      <c r="AS356" s="346">
        <v>2.7411038653384241E-5</v>
      </c>
      <c r="AT356" s="346">
        <v>6.8034432991963416E-5</v>
      </c>
      <c r="AU356" s="346">
        <v>2.38765126534175E-2</v>
      </c>
      <c r="AV356" s="346">
        <v>-0.183597706297634</v>
      </c>
      <c r="AW356" s="346">
        <v>-7.8935823814074824E-2</v>
      </c>
      <c r="AX356" s="346">
        <v>-8.4415079454394998E-2</v>
      </c>
      <c r="AY356" s="346"/>
      <c r="AZ356" s="346"/>
      <c r="BA356" s="346"/>
      <c r="BB356" s="346"/>
      <c r="BC356" s="346"/>
      <c r="BD356" s="346"/>
      <c r="BE356" s="346">
        <v>-0.26801278575202803</v>
      </c>
      <c r="BF356" s="346">
        <v>1.2230884142362716E-5</v>
      </c>
      <c r="BG356" s="346">
        <v>1.3861669669493608E-4</v>
      </c>
      <c r="BH356" s="346"/>
      <c r="BI356" s="346">
        <v>1.1423337303507089E-4</v>
      </c>
      <c r="BJ356" s="346">
        <v>3.1547239534663864E-4</v>
      </c>
      <c r="BK356" s="346"/>
      <c r="BL356" s="346">
        <v>3.1437671605671676E-3</v>
      </c>
      <c r="BM356" s="346">
        <v>3.8444841618098598E-3</v>
      </c>
      <c r="BN356" s="346">
        <v>6.0512715519499298E-3</v>
      </c>
      <c r="BO356" s="346"/>
      <c r="BP356" s="347"/>
      <c r="BQ356" s="346">
        <v>-0.25811703003826902</v>
      </c>
    </row>
    <row r="357" spans="2:69" s="255" customFormat="1" ht="15" customHeight="1">
      <c r="B357" s="1256" t="s">
        <v>37</v>
      </c>
      <c r="C357" s="338" t="s">
        <v>527</v>
      </c>
      <c r="D357" s="339"/>
      <c r="E357" s="343">
        <v>1</v>
      </c>
      <c r="F357" s="342">
        <v>362756164923.84698</v>
      </c>
      <c r="G357" s="343">
        <v>0.13179318048410399</v>
      </c>
      <c r="H357" s="343">
        <v>-8.4354501950708094E-2</v>
      </c>
      <c r="I357" s="708">
        <v>-0.101246960867365</v>
      </c>
      <c r="J357" s="708"/>
      <c r="K357" s="708"/>
      <c r="L357" s="343">
        <v>5.8526812451159919E-3</v>
      </c>
      <c r="M357" s="343">
        <v>6.3110489403001829E-3</v>
      </c>
      <c r="N357" s="343">
        <v>2.67404381609238E-2</v>
      </c>
      <c r="O357" s="343">
        <v>-5.7614063789784301E-2</v>
      </c>
      <c r="P357" s="343">
        <v>-9.5666692082890845E-2</v>
      </c>
      <c r="Q357" s="343">
        <v>-0.100545624042053</v>
      </c>
      <c r="R357" s="343"/>
      <c r="S357" s="343"/>
      <c r="T357" s="343"/>
      <c r="U357" s="343"/>
      <c r="V357" s="343"/>
      <c r="W357" s="343"/>
      <c r="X357" s="343">
        <v>-0.15815968783183701</v>
      </c>
      <c r="Y357" s="343">
        <v>2.9802253037297219E-3</v>
      </c>
      <c r="Z357" s="343">
        <v>1.0600150320111688E-2</v>
      </c>
      <c r="AA357" s="343"/>
      <c r="AB357" s="343">
        <v>6.2412247482142476E-3</v>
      </c>
      <c r="AC357" s="343">
        <v>6.0665919053698013E-3</v>
      </c>
      <c r="AD357" s="343"/>
      <c r="AE357" s="343">
        <v>6.3064500651843032E-3</v>
      </c>
      <c r="AF357" s="343">
        <v>3.4572551863461302E-2</v>
      </c>
      <c r="AG357" s="343">
        <v>4.37115318749959E-2</v>
      </c>
      <c r="AH357" s="285"/>
      <c r="AI357" s="285"/>
      <c r="AJ357" s="343">
        <v>-7.9875604093380001E-2</v>
      </c>
      <c r="AK357" s="340"/>
      <c r="AL357" s="345">
        <v>1</v>
      </c>
      <c r="AM357" s="469">
        <v>351675335442.75702</v>
      </c>
      <c r="AN357" s="345">
        <v>-8.7012401888164004E-2</v>
      </c>
      <c r="AO357" s="345">
        <v>-0.104437120073262</v>
      </c>
      <c r="AP357" s="345"/>
      <c r="AQ357" s="345"/>
      <c r="AR357" s="345">
        <v>0.135945811085498</v>
      </c>
      <c r="AS357" s="345">
        <v>6.0370915700614551E-3</v>
      </c>
      <c r="AT357" s="345">
        <v>6.5099018313231963E-3</v>
      </c>
      <c r="AU357" s="345">
        <v>0.16352880544996601</v>
      </c>
      <c r="AV357" s="345">
        <v>-2.7920716511460698E-2</v>
      </c>
      <c r="AW357" s="345">
        <v>-9.8681024323893321E-2</v>
      </c>
      <c r="AX357" s="345">
        <v>-0.103713685042626</v>
      </c>
      <c r="AY357" s="345"/>
      <c r="AZ357" s="345"/>
      <c r="BA357" s="345"/>
      <c r="BB357" s="345"/>
      <c r="BC357" s="345"/>
      <c r="BD357" s="345"/>
      <c r="BE357" s="345">
        <v>-0.13163440155408701</v>
      </c>
      <c r="BF357" s="345">
        <v>3.0741283019717876E-3</v>
      </c>
      <c r="BG357" s="345">
        <v>1.0934147181231332E-2</v>
      </c>
      <c r="BH357" s="345"/>
      <c r="BI357" s="345">
        <v>6.4378775703436445E-3</v>
      </c>
      <c r="BJ357" s="345">
        <v>6.257742275213426E-3</v>
      </c>
      <c r="BK357" s="345"/>
      <c r="BL357" s="345">
        <v>6.5051580516722858E-3</v>
      </c>
      <c r="BM357" s="345">
        <v>3.5661887717631603E-2</v>
      </c>
      <c r="BN357" s="345">
        <v>4.50888250265166E-2</v>
      </c>
      <c r="BO357" s="348"/>
      <c r="BP357" s="348"/>
      <c r="BQ357" s="345">
        <v>-5.0883688809938502E-2</v>
      </c>
    </row>
    <row r="358" spans="2:69" s="255" customFormat="1" ht="15" customHeight="1">
      <c r="B358" s="1251" t="s">
        <v>38</v>
      </c>
      <c r="C358" s="243" t="s">
        <v>528</v>
      </c>
      <c r="D358" s="344"/>
      <c r="E358" s="283"/>
      <c r="F358" s="341"/>
      <c r="G358" s="283"/>
      <c r="H358" s="283"/>
      <c r="I358" s="892"/>
      <c r="J358" s="892"/>
      <c r="K358" s="892"/>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97"/>
      <c r="AJ358" s="283"/>
      <c r="AK358" s="340"/>
      <c r="AL358" s="331"/>
      <c r="AM358" s="470"/>
      <c r="AN358" s="346"/>
      <c r="AO358" s="346"/>
      <c r="AP358" s="346"/>
      <c r="AQ358" s="346"/>
      <c r="AR358" s="346"/>
      <c r="AS358" s="346"/>
      <c r="AT358" s="346"/>
      <c r="AU358" s="346"/>
      <c r="AV358" s="346"/>
      <c r="AW358" s="346"/>
      <c r="AX358" s="346"/>
      <c r="AY358" s="346"/>
      <c r="AZ358" s="346"/>
      <c r="BA358" s="346"/>
      <c r="BB358" s="346"/>
      <c r="BC358" s="346"/>
      <c r="BD358" s="346"/>
      <c r="BE358" s="346"/>
      <c r="BF358" s="346"/>
      <c r="BG358" s="346"/>
      <c r="BH358" s="346"/>
      <c r="BI358" s="346"/>
      <c r="BJ358" s="346"/>
      <c r="BK358" s="346"/>
      <c r="BL358" s="346"/>
      <c r="BM358" s="346"/>
      <c r="BN358" s="346"/>
      <c r="BO358" s="346"/>
      <c r="BP358" s="347"/>
      <c r="BQ358" s="346"/>
    </row>
    <row r="359" spans="2:69" s="255" customFormat="1" ht="15" customHeight="1">
      <c r="B359" s="1257" t="s">
        <v>38</v>
      </c>
      <c r="C359" s="243" t="s">
        <v>529</v>
      </c>
      <c r="D359" s="344"/>
      <c r="E359" s="283"/>
      <c r="F359" s="341"/>
      <c r="G359" s="283"/>
      <c r="H359" s="283"/>
      <c r="I359" s="892"/>
      <c r="J359" s="892"/>
      <c r="K359" s="892"/>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97"/>
      <c r="AJ359" s="283"/>
      <c r="AK359" s="340"/>
      <c r="AL359" s="331"/>
      <c r="AM359" s="470"/>
      <c r="AN359" s="346"/>
      <c r="AO359" s="346"/>
      <c r="AP359" s="346"/>
      <c r="AQ359" s="346"/>
      <c r="AR359" s="346"/>
      <c r="AS359" s="346"/>
      <c r="AT359" s="346"/>
      <c r="AU359" s="346"/>
      <c r="AV359" s="346"/>
      <c r="AW359" s="346"/>
      <c r="AX359" s="346"/>
      <c r="AY359" s="346"/>
      <c r="AZ359" s="346"/>
      <c r="BA359" s="346"/>
      <c r="BB359" s="346"/>
      <c r="BC359" s="346"/>
      <c r="BD359" s="346"/>
      <c r="BE359" s="346"/>
      <c r="BF359" s="346"/>
      <c r="BG359" s="346"/>
      <c r="BH359" s="346"/>
      <c r="BI359" s="346"/>
      <c r="BJ359" s="346"/>
      <c r="BK359" s="346"/>
      <c r="BL359" s="346"/>
      <c r="BM359" s="346"/>
      <c r="BN359" s="346"/>
      <c r="BO359" s="346"/>
      <c r="BP359" s="347"/>
      <c r="BQ359" s="346"/>
    </row>
    <row r="360" spans="2:69" s="255" customFormat="1" ht="15" customHeight="1">
      <c r="B360" s="1257" t="s">
        <v>38</v>
      </c>
      <c r="C360" s="243" t="s">
        <v>530</v>
      </c>
      <c r="D360" s="344"/>
      <c r="E360" s="283"/>
      <c r="F360" s="341"/>
      <c r="G360" s="283"/>
      <c r="H360" s="283"/>
      <c r="I360" s="892"/>
      <c r="J360" s="892"/>
      <c r="K360" s="892"/>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97"/>
      <c r="AJ360" s="283"/>
      <c r="AK360" s="340"/>
      <c r="AL360" s="331"/>
      <c r="AM360" s="470"/>
      <c r="AN360" s="346"/>
      <c r="AO360" s="346"/>
      <c r="AP360" s="346"/>
      <c r="AQ360" s="346"/>
      <c r="AR360" s="346"/>
      <c r="AS360" s="346"/>
      <c r="AT360" s="346"/>
      <c r="AU360" s="346"/>
      <c r="AV360" s="346"/>
      <c r="AW360" s="346"/>
      <c r="AX360" s="346"/>
      <c r="AY360" s="346"/>
      <c r="AZ360" s="346"/>
      <c r="BA360" s="346"/>
      <c r="BB360" s="346"/>
      <c r="BC360" s="346"/>
      <c r="BD360" s="346"/>
      <c r="BE360" s="346"/>
      <c r="BF360" s="346"/>
      <c r="BG360" s="346"/>
      <c r="BH360" s="346"/>
      <c r="BI360" s="346"/>
      <c r="BJ360" s="346"/>
      <c r="BK360" s="346"/>
      <c r="BL360" s="346"/>
      <c r="BM360" s="346"/>
      <c r="BN360" s="346"/>
      <c r="BO360" s="346"/>
      <c r="BP360" s="347"/>
      <c r="BQ360" s="346"/>
    </row>
    <row r="361" spans="2:69" s="255" customFormat="1" ht="15" customHeight="1">
      <c r="B361" s="1257" t="s">
        <v>38</v>
      </c>
      <c r="C361" s="243" t="s">
        <v>531</v>
      </c>
      <c r="D361" s="344"/>
      <c r="E361" s="283"/>
      <c r="F361" s="341"/>
      <c r="G361" s="283"/>
      <c r="H361" s="283"/>
      <c r="I361" s="892"/>
      <c r="J361" s="892"/>
      <c r="K361" s="892"/>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97"/>
      <c r="AJ361" s="283"/>
      <c r="AK361" s="340"/>
      <c r="AL361" s="331"/>
      <c r="AM361" s="470"/>
      <c r="AN361" s="346"/>
      <c r="AO361" s="346"/>
      <c r="AP361" s="346"/>
      <c r="AQ361" s="346"/>
      <c r="AR361" s="346"/>
      <c r="AS361" s="346"/>
      <c r="AT361" s="346"/>
      <c r="AU361" s="346"/>
      <c r="AV361" s="346"/>
      <c r="AW361" s="346"/>
      <c r="AX361" s="346"/>
      <c r="AY361" s="346"/>
      <c r="AZ361" s="346"/>
      <c r="BA361" s="346"/>
      <c r="BB361" s="346"/>
      <c r="BC361" s="346"/>
      <c r="BD361" s="346"/>
      <c r="BE361" s="346"/>
      <c r="BF361" s="346"/>
      <c r="BG361" s="346"/>
      <c r="BH361" s="346"/>
      <c r="BI361" s="346"/>
      <c r="BJ361" s="346"/>
      <c r="BK361" s="346"/>
      <c r="BL361" s="346"/>
      <c r="BM361" s="346"/>
      <c r="BN361" s="346"/>
      <c r="BO361" s="346"/>
      <c r="BP361" s="347"/>
      <c r="BQ361" s="346"/>
    </row>
    <row r="362" spans="2:69" s="255" customFormat="1" ht="15" customHeight="1">
      <c r="B362" s="1257" t="s">
        <v>38</v>
      </c>
      <c r="C362" s="243" t="s">
        <v>532</v>
      </c>
      <c r="D362" s="344"/>
      <c r="E362" s="283"/>
      <c r="F362" s="341"/>
      <c r="G362" s="283"/>
      <c r="H362" s="283"/>
      <c r="I362" s="892"/>
      <c r="J362" s="892"/>
      <c r="K362" s="892"/>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97"/>
      <c r="AJ362" s="283"/>
      <c r="AK362" s="340"/>
      <c r="AL362" s="331"/>
      <c r="AM362" s="470"/>
      <c r="AN362" s="346"/>
      <c r="AO362" s="346"/>
      <c r="AP362" s="346"/>
      <c r="AQ362" s="346"/>
      <c r="AR362" s="346"/>
      <c r="AS362" s="346"/>
      <c r="AT362" s="346"/>
      <c r="AU362" s="346"/>
      <c r="AV362" s="346"/>
      <c r="AW362" s="346"/>
      <c r="AX362" s="346"/>
      <c r="AY362" s="346"/>
      <c r="AZ362" s="346"/>
      <c r="BA362" s="346"/>
      <c r="BB362" s="346"/>
      <c r="BC362" s="346"/>
      <c r="BD362" s="346"/>
      <c r="BE362" s="346"/>
      <c r="BF362" s="346"/>
      <c r="BG362" s="346"/>
      <c r="BH362" s="346"/>
      <c r="BI362" s="346"/>
      <c r="BJ362" s="346"/>
      <c r="BK362" s="346"/>
      <c r="BL362" s="346"/>
      <c r="BM362" s="346"/>
      <c r="BN362" s="346"/>
      <c r="BO362" s="346"/>
      <c r="BP362" s="347"/>
      <c r="BQ362" s="346"/>
    </row>
    <row r="363" spans="2:69" s="255" customFormat="1" ht="15" customHeight="1">
      <c r="B363" s="1257" t="s">
        <v>38</v>
      </c>
      <c r="C363" s="243" t="s">
        <v>533</v>
      </c>
      <c r="D363" s="344"/>
      <c r="E363" s="283"/>
      <c r="F363" s="341"/>
      <c r="G363" s="283"/>
      <c r="H363" s="283"/>
      <c r="I363" s="892"/>
      <c r="J363" s="892"/>
      <c r="K363" s="892"/>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97"/>
      <c r="AJ363" s="283"/>
      <c r="AK363" s="340"/>
      <c r="AL363" s="346"/>
      <c r="AM363" s="470"/>
      <c r="AN363" s="346"/>
      <c r="AO363" s="346"/>
      <c r="AP363" s="346"/>
      <c r="AQ363" s="346"/>
      <c r="AR363" s="346"/>
      <c r="AS363" s="346"/>
      <c r="AT363" s="346"/>
      <c r="AU363" s="346"/>
      <c r="AV363" s="346"/>
      <c r="AW363" s="346"/>
      <c r="AX363" s="346"/>
      <c r="AY363" s="346"/>
      <c r="AZ363" s="346"/>
      <c r="BA363" s="346"/>
      <c r="BB363" s="346"/>
      <c r="BC363" s="346"/>
      <c r="BD363" s="346"/>
      <c r="BE363" s="346"/>
      <c r="BF363" s="346"/>
      <c r="BG363" s="346"/>
      <c r="BH363" s="346"/>
      <c r="BI363" s="346"/>
      <c r="BJ363" s="346"/>
      <c r="BK363" s="346"/>
      <c r="BL363" s="346"/>
      <c r="BM363" s="346"/>
      <c r="BN363" s="346"/>
      <c r="BO363" s="346"/>
      <c r="BP363" s="347"/>
      <c r="BQ363" s="346"/>
    </row>
    <row r="364" spans="2:69" s="255" customFormat="1" ht="15" customHeight="1">
      <c r="B364" s="1253" t="s">
        <v>38</v>
      </c>
      <c r="C364" s="338" t="s">
        <v>527</v>
      </c>
      <c r="D364" s="339"/>
      <c r="E364" s="343"/>
      <c r="F364" s="342"/>
      <c r="G364" s="343"/>
      <c r="H364" s="343"/>
      <c r="I364" s="708"/>
      <c r="J364" s="708"/>
      <c r="K364" s="708"/>
      <c r="L364" s="343"/>
      <c r="M364" s="343"/>
      <c r="N364" s="343"/>
      <c r="O364" s="343"/>
      <c r="P364" s="343"/>
      <c r="Q364" s="343"/>
      <c r="R364" s="343"/>
      <c r="S364" s="343"/>
      <c r="T364" s="343"/>
      <c r="U364" s="343"/>
      <c r="V364" s="343"/>
      <c r="W364" s="343"/>
      <c r="X364" s="343"/>
      <c r="Y364" s="343"/>
      <c r="Z364" s="343"/>
      <c r="AA364" s="343"/>
      <c r="AB364" s="343"/>
      <c r="AC364" s="343"/>
      <c r="AD364" s="343"/>
      <c r="AE364" s="343"/>
      <c r="AF364" s="343"/>
      <c r="AG364" s="343"/>
      <c r="AH364" s="285"/>
      <c r="AI364" s="285"/>
      <c r="AJ364" s="343"/>
      <c r="AK364" s="340"/>
      <c r="AL364" s="345"/>
      <c r="AM364" s="469"/>
      <c r="AN364" s="345"/>
      <c r="AO364" s="345"/>
      <c r="AP364" s="345"/>
      <c r="AQ364" s="345"/>
      <c r="AR364" s="345"/>
      <c r="AS364" s="345"/>
      <c r="AT364" s="345"/>
      <c r="AU364" s="345"/>
      <c r="AV364" s="345"/>
      <c r="AW364" s="345"/>
      <c r="AX364" s="345"/>
      <c r="AY364" s="345"/>
      <c r="AZ364" s="345"/>
      <c r="BA364" s="345"/>
      <c r="BB364" s="345"/>
      <c r="BC364" s="345"/>
      <c r="BD364" s="345"/>
      <c r="BE364" s="345"/>
      <c r="BF364" s="345"/>
      <c r="BG364" s="345"/>
      <c r="BH364" s="345"/>
      <c r="BI364" s="345"/>
      <c r="BJ364" s="345"/>
      <c r="BK364" s="345"/>
      <c r="BL364" s="345"/>
      <c r="BM364" s="345"/>
      <c r="BN364" s="345"/>
      <c r="BO364" s="348"/>
      <c r="BP364" s="348"/>
      <c r="BQ364" s="345"/>
    </row>
    <row r="366" spans="2:69" ht="18" customHeight="1">
      <c r="C366" s="357"/>
    </row>
    <row r="367" spans="2:69" ht="18" customHeight="1">
      <c r="B367" s="5"/>
      <c r="C367" s="357" t="s">
        <v>39</v>
      </c>
    </row>
    <row r="368" spans="2:69" ht="18" customHeight="1">
      <c r="B368" s="246"/>
      <c r="C368" s="357"/>
    </row>
    <row r="369" spans="1:69" ht="18" customHeight="1">
      <c r="B369" s="13"/>
      <c r="C369" s="357" t="s">
        <v>40</v>
      </c>
    </row>
    <row r="370" spans="1:69" ht="18" customHeight="1">
      <c r="B370" s="246"/>
      <c r="C370" s="357"/>
    </row>
    <row r="371" spans="1:69" ht="18" customHeight="1">
      <c r="B371" s="77"/>
      <c r="C371" s="357" t="s">
        <v>41</v>
      </c>
    </row>
    <row r="372" spans="1:69" s="4" customFormat="1" ht="15">
      <c r="A372" s="139"/>
      <c r="C372" s="357"/>
      <c r="I372" s="899"/>
      <c r="J372" s="899"/>
      <c r="K372" s="899"/>
      <c r="Q372" s="22"/>
      <c r="R372" s="22"/>
      <c r="S372" s="22"/>
      <c r="T372" s="22"/>
      <c r="U372" s="22"/>
      <c r="V372" s="22"/>
      <c r="AF372" s="95"/>
      <c r="AH372" s="165"/>
    </row>
    <row r="373" spans="1:69" s="4" customFormat="1" ht="15">
      <c r="B373" s="635"/>
      <c r="C373" s="357" t="s">
        <v>541</v>
      </c>
      <c r="I373" s="899"/>
      <c r="J373" s="899"/>
      <c r="K373" s="899"/>
      <c r="Q373" s="22"/>
      <c r="R373" s="22"/>
      <c r="S373" s="22"/>
      <c r="T373" s="22"/>
      <c r="U373" s="22"/>
      <c r="V373" s="22"/>
      <c r="AF373" s="95"/>
      <c r="AH373" s="165"/>
    </row>
    <row r="374" spans="1:69" ht="18" customHeight="1">
      <c r="B374" s="4"/>
      <c r="C374" s="357"/>
      <c r="D374" s="247"/>
    </row>
    <row r="375" spans="1:69" s="4" customFormat="1" ht="15">
      <c r="B375" s="139"/>
      <c r="C375" s="357"/>
      <c r="I375" s="899"/>
      <c r="J375" s="899"/>
      <c r="K375" s="899"/>
      <c r="Q375" s="22"/>
      <c r="R375" s="22"/>
      <c r="S375" s="22"/>
      <c r="T375" s="22"/>
      <c r="U375" s="22"/>
      <c r="V375" s="22"/>
      <c r="AF375" s="95"/>
      <c r="AH375" s="165"/>
    </row>
    <row r="376" spans="1:69">
      <c r="A376" s="274"/>
      <c r="B376" s="16" t="s">
        <v>643</v>
      </c>
      <c r="C376" s="252"/>
      <c r="D376" s="252"/>
      <c r="E376" s="252"/>
      <c r="F376" s="252"/>
      <c r="G376" s="252"/>
      <c r="H376" s="252"/>
      <c r="I376" s="900"/>
      <c r="J376" s="900"/>
      <c r="K376" s="900"/>
      <c r="L376" s="252"/>
      <c r="M376" s="252"/>
      <c r="N376" s="252"/>
      <c r="O376" s="252"/>
      <c r="P376" s="252"/>
      <c r="W376" s="252"/>
      <c r="X376" s="252"/>
      <c r="Y376" s="252"/>
      <c r="Z376" s="252"/>
      <c r="AA376" s="252"/>
      <c r="AB376" s="252"/>
      <c r="AC376" s="252"/>
      <c r="AD376" s="252"/>
      <c r="AE376" s="252"/>
      <c r="AF376" s="552"/>
      <c r="AG376" s="252"/>
      <c r="AH376" s="553"/>
      <c r="AI376" s="252"/>
      <c r="AJ376" s="252"/>
      <c r="AK376" s="252"/>
      <c r="AL376" s="252"/>
      <c r="AM376" s="252"/>
      <c r="AN376" s="252"/>
      <c r="AO376" s="252"/>
      <c r="AP376" s="252"/>
      <c r="AQ376" s="252"/>
      <c r="AR376" s="252"/>
      <c r="AS376" s="252"/>
      <c r="AT376" s="252"/>
      <c r="AU376" s="252"/>
      <c r="AV376" s="252"/>
      <c r="AW376" s="252"/>
    </row>
    <row r="377" spans="1:69">
      <c r="A377" s="274"/>
      <c r="B377" s="252" t="s">
        <v>729</v>
      </c>
      <c r="C377" s="252"/>
      <c r="D377" s="252"/>
      <c r="E377" s="252"/>
      <c r="F377" s="252"/>
      <c r="G377" s="252"/>
      <c r="H377" s="252"/>
      <c r="I377" s="900"/>
      <c r="J377" s="900"/>
      <c r="K377" s="900"/>
      <c r="L377" s="252"/>
      <c r="M377" s="252"/>
      <c r="N377" s="252"/>
      <c r="O377" s="252"/>
      <c r="P377" s="252"/>
      <c r="W377" s="252"/>
      <c r="X377" s="252"/>
      <c r="Y377" s="252"/>
      <c r="Z377" s="252"/>
      <c r="AA377" s="252"/>
      <c r="AB377" s="252"/>
      <c r="AC377" s="252"/>
      <c r="AD377" s="252"/>
      <c r="AE377" s="252"/>
      <c r="AF377" s="552"/>
      <c r="AG377" s="252"/>
      <c r="AH377" s="553"/>
      <c r="AI377" s="252"/>
      <c r="AJ377" s="252"/>
      <c r="AK377" s="252"/>
      <c r="AL377" s="252"/>
      <c r="AM377" s="252"/>
      <c r="AN377" s="252"/>
      <c r="AO377" s="252"/>
      <c r="AP377" s="252"/>
      <c r="AQ377" s="252"/>
      <c r="AR377" s="252"/>
      <c r="AS377" s="252"/>
      <c r="AT377" s="252"/>
      <c r="AU377" s="252"/>
      <c r="AV377" s="252"/>
      <c r="AW377" s="252"/>
    </row>
    <row r="378" spans="1:69">
      <c r="A378" s="274"/>
      <c r="B378" s="16" t="s">
        <v>682</v>
      </c>
      <c r="C378" s="252"/>
      <c r="D378" s="252"/>
      <c r="E378" s="252"/>
      <c r="F378" s="252"/>
      <c r="G378" s="252"/>
      <c r="H378" s="703"/>
      <c r="I378" s="900"/>
      <c r="J378" s="900"/>
      <c r="K378" s="900"/>
      <c r="L378" s="252"/>
      <c r="M378" s="252"/>
      <c r="N378" s="252"/>
      <c r="O378" s="252"/>
      <c r="P378" s="252"/>
      <c r="Q378" s="252"/>
      <c r="R378" s="252"/>
      <c r="S378" s="252"/>
      <c r="T378" s="252"/>
      <c r="U378" s="252"/>
      <c r="W378" s="252"/>
      <c r="X378" s="252"/>
      <c r="Y378" s="252"/>
      <c r="Z378" s="252"/>
      <c r="AA378" s="252"/>
      <c r="AB378" s="252"/>
      <c r="AC378" s="252"/>
      <c r="AD378" s="252"/>
      <c r="AE378" s="252"/>
      <c r="AF378" s="552"/>
      <c r="AG378" s="252"/>
      <c r="AH378" s="553"/>
      <c r="AI378" s="252"/>
      <c r="AJ378" s="252"/>
      <c r="AK378" s="252"/>
      <c r="AL378" s="252"/>
      <c r="AM378" s="252"/>
      <c r="AN378" s="252"/>
      <c r="AO378" s="252"/>
      <c r="AP378" s="252"/>
      <c r="AQ378" s="252"/>
      <c r="AR378" s="252"/>
      <c r="AS378" s="252"/>
      <c r="AT378" s="252"/>
      <c r="AU378" s="252"/>
      <c r="AV378" s="252"/>
      <c r="AW378" s="252"/>
    </row>
    <row r="379" spans="1:69">
      <c r="A379" s="274"/>
      <c r="C379" s="252"/>
      <c r="D379" s="252"/>
      <c r="E379" s="252"/>
      <c r="F379" s="252"/>
      <c r="G379" s="252"/>
      <c r="H379" s="252"/>
      <c r="I379" s="900"/>
      <c r="J379" s="900"/>
      <c r="K379" s="900"/>
      <c r="L379" s="252"/>
      <c r="M379" s="252"/>
      <c r="N379" s="252"/>
      <c r="O379" s="252"/>
      <c r="P379" s="252"/>
      <c r="W379" s="252"/>
      <c r="X379" s="252"/>
      <c r="Y379" s="252"/>
      <c r="Z379" s="252"/>
      <c r="AA379" s="252"/>
      <c r="AB379" s="252"/>
      <c r="AC379" s="252"/>
      <c r="AD379" s="252"/>
      <c r="AE379" s="252"/>
      <c r="AF379" s="552"/>
      <c r="AG379" s="252"/>
      <c r="AH379" s="553"/>
      <c r="AI379" s="252"/>
      <c r="AJ379" s="252"/>
      <c r="AK379" s="252"/>
      <c r="AL379" s="252"/>
      <c r="AM379" s="252"/>
      <c r="AN379" s="252"/>
      <c r="AO379" s="252"/>
      <c r="AP379" s="252"/>
      <c r="AQ379" s="252"/>
      <c r="AR379" s="252"/>
      <c r="AS379" s="252"/>
      <c r="AT379" s="252"/>
      <c r="AU379" s="252"/>
      <c r="AV379" s="252"/>
      <c r="AW379" s="252"/>
    </row>
    <row r="380" spans="1:69" ht="15">
      <c r="B380" s="272" t="s">
        <v>42</v>
      </c>
      <c r="C380" s="357"/>
      <c r="D380" s="357"/>
      <c r="E380" s="357"/>
      <c r="F380" s="357"/>
      <c r="G380" s="357"/>
      <c r="H380" s="357"/>
      <c r="I380" s="901"/>
      <c r="J380" s="901"/>
      <c r="K380" s="901"/>
      <c r="L380" s="357"/>
      <c r="M380" s="357"/>
      <c r="N380" s="357"/>
      <c r="O380" s="357"/>
      <c r="P380" s="357"/>
      <c r="Q380" s="357"/>
      <c r="R380" s="357"/>
      <c r="S380" s="357"/>
      <c r="T380" s="357"/>
      <c r="U380" s="357"/>
      <c r="V380" s="357"/>
      <c r="W380" s="357"/>
      <c r="X380" s="357"/>
      <c r="Y380" s="357"/>
      <c r="Z380" s="357"/>
      <c r="AA380" s="357"/>
      <c r="AB380" s="357"/>
      <c r="AC380" s="357"/>
      <c r="AD380" s="357"/>
      <c r="AE380" s="357"/>
      <c r="AF380" s="357"/>
      <c r="AG380" s="357"/>
      <c r="AH380" s="357"/>
      <c r="AI380" s="357"/>
      <c r="AX380" s="241"/>
      <c r="AY380" s="241"/>
      <c r="AZ380" s="241"/>
      <c r="BA380" s="241"/>
      <c r="BB380" s="241"/>
      <c r="BC380" s="241"/>
      <c r="BD380" s="241"/>
      <c r="BE380" s="241"/>
      <c r="BF380" s="241"/>
      <c r="BG380" s="241"/>
      <c r="BH380" s="241"/>
      <c r="BI380" s="241"/>
      <c r="BJ380" s="241"/>
      <c r="BK380" s="241"/>
      <c r="BL380" s="241"/>
      <c r="BM380" s="241"/>
      <c r="BN380" s="241"/>
      <c r="BO380" s="241"/>
      <c r="BP380" s="241"/>
      <c r="BQ380" s="241"/>
    </row>
    <row r="381" spans="1:69">
      <c r="B381" s="1243" t="s">
        <v>538</v>
      </c>
      <c r="C381" s="1243"/>
      <c r="D381" s="1243"/>
      <c r="E381" s="1243"/>
      <c r="F381" s="1243"/>
      <c r="G381" s="1243"/>
      <c r="H381" s="1243"/>
      <c r="I381" s="1243"/>
      <c r="J381" s="1243"/>
      <c r="K381" s="1243"/>
      <c r="L381" s="1243"/>
      <c r="M381" s="1243"/>
      <c r="N381" s="1243"/>
      <c r="O381" s="1243"/>
      <c r="P381" s="1243"/>
      <c r="Q381" s="1243"/>
      <c r="R381" s="1243"/>
      <c r="S381" s="1243"/>
      <c r="T381" s="1243"/>
      <c r="U381" s="1243"/>
      <c r="V381" s="1243"/>
      <c r="W381" s="1243"/>
      <c r="X381" s="1243"/>
      <c r="Y381" s="1243"/>
      <c r="Z381" s="1243"/>
      <c r="AA381" s="1243"/>
      <c r="AB381" s="1243"/>
      <c r="AC381" s="1243"/>
      <c r="AD381" s="1243"/>
      <c r="AE381" s="1243"/>
      <c r="AF381" s="1243"/>
      <c r="AG381" s="1243"/>
      <c r="AH381" s="1243"/>
      <c r="AI381" s="1243"/>
      <c r="AJ381" s="1243"/>
      <c r="AK381" s="1243"/>
      <c r="AL381" s="1243"/>
      <c r="AM381" s="1243"/>
      <c r="AN381" s="1243"/>
      <c r="AO381" s="1243"/>
      <c r="AP381" s="1243"/>
      <c r="AQ381" s="1243"/>
      <c r="AR381" s="1243"/>
      <c r="AS381" s="1243"/>
      <c r="AT381" s="1243"/>
      <c r="AU381" s="1243"/>
      <c r="AV381" s="1243"/>
      <c r="AW381" s="1243"/>
      <c r="AX381" s="1243"/>
      <c r="AY381" s="1243"/>
      <c r="AZ381" s="1243"/>
      <c r="BA381" s="1243"/>
      <c r="BB381" s="1243"/>
      <c r="BC381" s="1243"/>
      <c r="BD381" s="1243"/>
      <c r="BE381" s="1243"/>
      <c r="BF381" s="1243"/>
      <c r="BG381" s="1243"/>
      <c r="BH381" s="1243"/>
      <c r="BI381" s="1243"/>
      <c r="BJ381" s="1243"/>
      <c r="BK381" s="1243"/>
      <c r="BL381" s="1243"/>
      <c r="BM381" s="1243"/>
      <c r="BN381" s="1243"/>
      <c r="BO381" s="1243"/>
      <c r="BP381" s="1243"/>
      <c r="BQ381" s="1243"/>
    </row>
    <row r="382" spans="1:69" ht="12.75" customHeight="1">
      <c r="B382" s="391" t="s">
        <v>415</v>
      </c>
      <c r="C382" s="405"/>
      <c r="D382" s="405"/>
      <c r="E382" s="688"/>
      <c r="F382" s="405"/>
      <c r="G382" s="688"/>
      <c r="H382" s="405"/>
      <c r="I382" s="902"/>
      <c r="J382" s="902"/>
      <c r="K382" s="902"/>
      <c r="L382" s="688"/>
      <c r="M382" s="688"/>
      <c r="N382" s="405"/>
      <c r="O382" s="405"/>
      <c r="P382" s="688"/>
      <c r="Q382" s="405"/>
      <c r="R382" s="688"/>
      <c r="S382" s="688"/>
      <c r="T382" s="688"/>
      <c r="U382" s="688"/>
      <c r="V382" s="688"/>
      <c r="W382" s="405"/>
      <c r="X382" s="405"/>
      <c r="Y382" s="688"/>
      <c r="Z382" s="688"/>
      <c r="AA382" s="688"/>
      <c r="AB382" s="688"/>
      <c r="AC382" s="688"/>
      <c r="AD382" s="688"/>
      <c r="AE382" s="688"/>
      <c r="AF382" s="405"/>
      <c r="AG382" s="405"/>
      <c r="AH382" s="405"/>
      <c r="AI382" s="405"/>
      <c r="AJ382" s="405"/>
      <c r="AK382" s="405"/>
      <c r="AL382" s="688"/>
      <c r="AM382" s="405"/>
      <c r="AN382" s="405"/>
      <c r="AO382" s="405"/>
      <c r="AP382" s="884"/>
      <c r="AQ382" s="884"/>
      <c r="AR382" s="405"/>
      <c r="AS382" s="688"/>
      <c r="AT382" s="688"/>
      <c r="AU382" s="405"/>
      <c r="AV382" s="405"/>
      <c r="AW382" s="688"/>
      <c r="AX382" s="405"/>
      <c r="AY382" s="688"/>
      <c r="AZ382" s="688"/>
      <c r="BA382" s="688"/>
      <c r="BB382" s="688"/>
      <c r="BC382" s="688"/>
      <c r="BD382" s="405"/>
      <c r="BE382" s="405"/>
      <c r="BF382" s="688"/>
      <c r="BG382" s="688"/>
      <c r="BH382" s="688"/>
      <c r="BI382" s="688"/>
      <c r="BJ382" s="688"/>
      <c r="BK382" s="688"/>
      <c r="BL382" s="688"/>
      <c r="BM382" s="405"/>
      <c r="BN382" s="405"/>
      <c r="BO382" s="405"/>
      <c r="BP382" s="405"/>
      <c r="BQ382" s="405"/>
    </row>
    <row r="383" spans="1:69">
      <c r="B383" s="391" t="s">
        <v>548</v>
      </c>
      <c r="C383" s="697"/>
      <c r="D383" s="697"/>
      <c r="E383" s="697"/>
      <c r="F383" s="697"/>
      <c r="G383" s="697"/>
      <c r="H383" s="697"/>
      <c r="I383" s="902"/>
      <c r="J383" s="902"/>
      <c r="K383" s="902"/>
      <c r="L383" s="697"/>
      <c r="M383" s="697"/>
      <c r="N383" s="697"/>
      <c r="O383" s="697"/>
      <c r="P383" s="697"/>
      <c r="Q383" s="697"/>
      <c r="R383" s="697"/>
      <c r="S383" s="697"/>
      <c r="T383" s="697"/>
      <c r="U383" s="697"/>
      <c r="V383" s="697"/>
      <c r="W383" s="697"/>
      <c r="X383" s="697"/>
      <c r="Y383" s="697"/>
      <c r="Z383" s="697"/>
      <c r="AA383" s="697"/>
      <c r="AB383" s="697"/>
      <c r="AC383" s="697"/>
      <c r="AD383" s="697"/>
      <c r="AE383" s="697"/>
      <c r="AF383" s="697"/>
      <c r="AG383" s="697"/>
      <c r="AH383" s="697"/>
      <c r="AI383" s="697"/>
      <c r="AJ383" s="697"/>
      <c r="AK383" s="697"/>
      <c r="AL383" s="697"/>
      <c r="AM383" s="697"/>
      <c r="AN383" s="697"/>
      <c r="AO383" s="697"/>
      <c r="AP383" s="884"/>
      <c r="AQ383" s="884"/>
      <c r="AR383" s="697"/>
      <c r="AS383" s="697"/>
      <c r="AT383" s="697"/>
      <c r="AU383" s="697"/>
      <c r="AV383" s="697"/>
      <c r="AW383" s="697"/>
      <c r="AX383" s="697"/>
      <c r="AY383" s="697"/>
      <c r="AZ383" s="697"/>
      <c r="BA383" s="697"/>
      <c r="BB383" s="697"/>
      <c r="BC383" s="697"/>
      <c r="BD383" s="697"/>
      <c r="BE383" s="697"/>
      <c r="BF383" s="697"/>
      <c r="BG383" s="697"/>
      <c r="BH383" s="697"/>
      <c r="BI383" s="697"/>
      <c r="BJ383" s="697"/>
      <c r="BK383" s="697"/>
      <c r="BL383" s="697"/>
      <c r="BM383" s="697"/>
      <c r="BN383" s="697"/>
      <c r="BO383" s="697"/>
      <c r="BP383" s="697"/>
    </row>
    <row r="384" spans="1:69">
      <c r="B384" s="1243"/>
      <c r="C384" s="1243"/>
      <c r="D384" s="1243"/>
      <c r="E384" s="1243"/>
      <c r="F384" s="1243"/>
      <c r="G384" s="1243"/>
      <c r="H384" s="1243"/>
      <c r="I384" s="1243"/>
      <c r="J384" s="1243"/>
      <c r="K384" s="1243"/>
      <c r="L384" s="1243"/>
      <c r="M384" s="1243"/>
      <c r="N384" s="1243"/>
      <c r="O384" s="1243"/>
      <c r="P384" s="1243"/>
      <c r="Q384" s="1243"/>
      <c r="R384" s="1243"/>
      <c r="S384" s="1243"/>
      <c r="T384" s="1243"/>
      <c r="U384" s="1243"/>
      <c r="V384" s="1243"/>
      <c r="W384" s="1243"/>
      <c r="X384" s="1243"/>
      <c r="Y384" s="1243"/>
      <c r="Z384" s="1243"/>
      <c r="AA384" s="1243"/>
      <c r="AB384" s="1243"/>
      <c r="AC384" s="1243"/>
      <c r="AD384" s="1243"/>
      <c r="AE384" s="1243"/>
      <c r="AF384" s="1243"/>
      <c r="AG384" s="1243"/>
      <c r="AH384" s="1243"/>
      <c r="AI384" s="1243"/>
      <c r="AJ384" s="1243"/>
      <c r="AK384" s="1243"/>
      <c r="AL384" s="1243"/>
      <c r="AM384" s="1243"/>
      <c r="AN384" s="1243"/>
      <c r="AO384" s="1243"/>
      <c r="AP384" s="1243"/>
      <c r="AQ384" s="1243"/>
      <c r="AR384" s="1243"/>
      <c r="AS384" s="1243"/>
      <c r="AT384" s="1243"/>
      <c r="AU384" s="1243"/>
      <c r="AV384" s="1243"/>
      <c r="AW384" s="1243"/>
      <c r="AX384" s="1243"/>
      <c r="AY384" s="1243"/>
      <c r="AZ384" s="1243"/>
      <c r="BA384" s="1243"/>
      <c r="BB384" s="1243"/>
      <c r="BC384" s="1243"/>
      <c r="BD384" s="1243"/>
      <c r="BE384" s="1243"/>
      <c r="BF384" s="1243"/>
      <c r="BG384" s="1243"/>
      <c r="BH384" s="1243"/>
      <c r="BI384" s="1243"/>
      <c r="BJ384" s="1243"/>
      <c r="BK384" s="1243"/>
      <c r="BL384" s="1243"/>
      <c r="BM384" s="1243"/>
      <c r="BN384" s="1243"/>
      <c r="BO384" s="1243"/>
      <c r="BP384" s="1243"/>
      <c r="BQ384" s="1243"/>
    </row>
    <row r="385" spans="1:86">
      <c r="B385" s="561"/>
      <c r="C385" s="561"/>
      <c r="D385" s="561"/>
      <c r="E385" s="688"/>
      <c r="F385" s="561"/>
      <c r="G385" s="688"/>
      <c r="H385" s="561"/>
      <c r="I385" s="902"/>
      <c r="J385" s="902"/>
      <c r="K385" s="902"/>
      <c r="L385" s="688"/>
      <c r="M385" s="688"/>
      <c r="N385" s="561"/>
      <c r="O385" s="561"/>
      <c r="P385" s="688"/>
      <c r="Q385" s="561"/>
      <c r="R385" s="688"/>
      <c r="S385" s="688"/>
      <c r="T385" s="688"/>
      <c r="U385" s="688"/>
      <c r="V385" s="688"/>
      <c r="W385" s="561"/>
      <c r="X385" s="561"/>
      <c r="Y385" s="688"/>
      <c r="Z385" s="688"/>
      <c r="AA385" s="688"/>
      <c r="AB385" s="688"/>
      <c r="AC385" s="688"/>
      <c r="AD385" s="688"/>
      <c r="AE385" s="688"/>
      <c r="AF385" s="561"/>
      <c r="AG385" s="561"/>
      <c r="AH385" s="561"/>
      <c r="AI385" s="561"/>
      <c r="AJ385" s="561"/>
      <c r="AK385" s="561"/>
      <c r="AL385" s="688"/>
      <c r="AM385" s="561"/>
      <c r="AN385" s="561"/>
      <c r="AO385" s="561"/>
      <c r="AP385" s="884"/>
      <c r="AQ385" s="884"/>
      <c r="AR385" s="561"/>
      <c r="AS385" s="688"/>
      <c r="AT385" s="688"/>
      <c r="AU385" s="561"/>
      <c r="AV385" s="561"/>
      <c r="AW385" s="688"/>
      <c r="AX385" s="561"/>
      <c r="AY385" s="688"/>
      <c r="AZ385" s="688"/>
      <c r="BA385" s="688"/>
      <c r="BB385" s="688"/>
      <c r="BC385" s="688"/>
      <c r="BD385" s="561"/>
      <c r="BE385" s="561"/>
      <c r="BF385" s="688"/>
      <c r="BG385" s="688"/>
      <c r="BH385" s="688"/>
      <c r="BI385" s="688"/>
      <c r="BJ385" s="688"/>
      <c r="BK385" s="688"/>
      <c r="BL385" s="688"/>
      <c r="BM385" s="561"/>
      <c r="BN385" s="561"/>
      <c r="BO385" s="561"/>
      <c r="BP385" s="561"/>
      <c r="BQ385" s="561"/>
    </row>
    <row r="386" spans="1:86" ht="15">
      <c r="B386" s="272" t="s">
        <v>54</v>
      </c>
      <c r="C386" s="252"/>
      <c r="D386" s="252"/>
      <c r="E386" s="252"/>
      <c r="F386" s="252"/>
      <c r="G386" s="252"/>
      <c r="H386" s="252"/>
      <c r="I386" s="900"/>
      <c r="J386" s="900"/>
      <c r="K386" s="900"/>
      <c r="L386" s="252"/>
      <c r="M386" s="252"/>
      <c r="N386" s="252"/>
      <c r="O386" s="252"/>
      <c r="P386" s="252"/>
      <c r="Q386" s="252"/>
      <c r="R386" s="252"/>
      <c r="S386" s="252"/>
      <c r="T386" s="252"/>
      <c r="U386" s="252"/>
      <c r="V386" s="252"/>
      <c r="W386" s="252"/>
      <c r="X386" s="252"/>
      <c r="Y386" s="252"/>
      <c r="Z386" s="252"/>
      <c r="AA386" s="252"/>
      <c r="AB386" s="252"/>
      <c r="AC386" s="252"/>
      <c r="AD386" s="252"/>
      <c r="AE386" s="252"/>
      <c r="AF386" s="252"/>
      <c r="AX386" s="241"/>
      <c r="AY386" s="241"/>
      <c r="AZ386" s="241"/>
      <c r="BA386" s="241"/>
      <c r="BB386" s="241"/>
      <c r="BC386" s="241"/>
      <c r="BD386" s="241"/>
      <c r="BE386" s="241"/>
      <c r="BF386" s="241"/>
      <c r="BG386" s="241"/>
      <c r="BH386" s="241"/>
      <c r="BI386" s="241"/>
      <c r="BJ386" s="241"/>
      <c r="BK386" s="241"/>
      <c r="BL386" s="241"/>
      <c r="BM386" s="241"/>
      <c r="BN386" s="241"/>
      <c r="BO386" s="241"/>
      <c r="BP386" s="241"/>
      <c r="BQ386" s="241"/>
      <c r="BX386" s="271"/>
      <c r="BY386" s="271"/>
      <c r="BZ386" s="271"/>
      <c r="CA386" s="271"/>
      <c r="CB386" s="271"/>
      <c r="CC386" s="271"/>
      <c r="CD386" s="271"/>
      <c r="CE386" s="271"/>
      <c r="CF386" s="271"/>
      <c r="CG386" s="271"/>
      <c r="CH386" s="271"/>
    </row>
    <row r="387" spans="1:86" s="255" customFormat="1" ht="104" customHeight="1">
      <c r="B387" s="1211" t="s">
        <v>654</v>
      </c>
      <c r="C387" s="1211"/>
      <c r="D387" s="1211"/>
      <c r="E387" s="1211"/>
      <c r="F387" s="1211"/>
      <c r="G387" s="1211"/>
      <c r="H387" s="1211"/>
      <c r="I387" s="1211"/>
      <c r="J387" s="1211"/>
      <c r="K387" s="1211"/>
      <c r="L387" s="1211"/>
      <c r="M387" s="1211"/>
      <c r="N387" s="1211"/>
      <c r="O387" s="1211"/>
      <c r="P387" s="1211"/>
      <c r="Q387" s="1211"/>
      <c r="R387" s="1211"/>
      <c r="S387" s="1211"/>
      <c r="T387" s="1211"/>
      <c r="U387" s="1211"/>
      <c r="V387" s="1211"/>
      <c r="W387" s="1211"/>
      <c r="X387" s="1211"/>
      <c r="Y387" s="1211"/>
      <c r="Z387" s="1211"/>
      <c r="AA387" s="1211"/>
      <c r="AB387" s="1211"/>
      <c r="AC387" s="1211"/>
      <c r="AD387" s="1211"/>
      <c r="AE387" s="1211"/>
      <c r="AF387" s="1211"/>
      <c r="AG387" s="268"/>
      <c r="AH387" s="268"/>
      <c r="AI387" s="268"/>
      <c r="AJ387" s="268"/>
      <c r="AK387" s="268"/>
      <c r="AL387" s="268"/>
      <c r="AM387" s="268"/>
      <c r="AN387" s="268"/>
      <c r="AO387" s="268"/>
      <c r="AP387" s="268"/>
      <c r="AQ387" s="268"/>
      <c r="AR387" s="268"/>
      <c r="AS387" s="268"/>
      <c r="AT387" s="268"/>
      <c r="AU387" s="268"/>
      <c r="AV387" s="268"/>
      <c r="AW387" s="268"/>
      <c r="AX387" s="268"/>
      <c r="AY387" s="268"/>
      <c r="AZ387" s="268"/>
      <c r="BA387" s="268"/>
      <c r="BB387" s="268"/>
      <c r="BC387" s="268"/>
      <c r="BD387" s="268"/>
      <c r="BE387" s="268"/>
      <c r="BF387" s="268"/>
      <c r="BG387" s="268"/>
      <c r="BH387" s="268"/>
      <c r="BI387" s="268"/>
      <c r="BJ387" s="268"/>
      <c r="BK387" s="268"/>
      <c r="BL387" s="268"/>
      <c r="BM387" s="268"/>
      <c r="BN387" s="268"/>
      <c r="BO387" s="268"/>
      <c r="BP387" s="268"/>
      <c r="BQ387" s="268"/>
      <c r="BR387" s="269"/>
      <c r="BS387" s="269"/>
      <c r="BT387" s="269"/>
      <c r="BU387" s="269"/>
      <c r="BV387" s="269"/>
      <c r="BW387" s="269"/>
      <c r="BX387" s="269"/>
      <c r="BY387" s="269"/>
      <c r="BZ387" s="269"/>
      <c r="CA387" s="269"/>
      <c r="CB387" s="269"/>
      <c r="CC387" s="269"/>
      <c r="CD387" s="269"/>
      <c r="CE387" s="269"/>
      <c r="CF387" s="269"/>
      <c r="CG387" s="269"/>
      <c r="CH387" s="269"/>
    </row>
    <row r="388" spans="1:86">
      <c r="C388" s="252"/>
      <c r="D388" s="252"/>
      <c r="E388" s="252"/>
      <c r="F388" s="252"/>
      <c r="G388" s="252"/>
      <c r="H388" s="252"/>
      <c r="I388" s="900"/>
      <c r="J388" s="900"/>
      <c r="K388" s="900"/>
      <c r="L388" s="252"/>
      <c r="M388" s="252"/>
      <c r="N388" s="252"/>
      <c r="O388" s="252"/>
      <c r="P388" s="252"/>
      <c r="Q388" s="252"/>
      <c r="R388" s="252"/>
      <c r="S388" s="252"/>
      <c r="T388" s="252"/>
      <c r="U388" s="252"/>
      <c r="V388" s="252"/>
      <c r="W388" s="270"/>
      <c r="X388" s="252"/>
      <c r="Y388" s="252"/>
      <c r="Z388" s="252"/>
      <c r="AA388" s="252"/>
      <c r="AB388" s="252"/>
      <c r="AC388" s="252"/>
      <c r="AD388" s="252"/>
      <c r="AE388" s="252"/>
      <c r="AF388" s="252"/>
      <c r="AX388" s="241"/>
      <c r="AY388" s="241"/>
      <c r="AZ388" s="241"/>
      <c r="BA388" s="241"/>
      <c r="BB388" s="241"/>
      <c r="BC388" s="241"/>
      <c r="BD388" s="241"/>
      <c r="BE388" s="241"/>
      <c r="BF388" s="241"/>
      <c r="BG388" s="241"/>
      <c r="BH388" s="241"/>
      <c r="BI388" s="241"/>
      <c r="BJ388" s="241"/>
      <c r="BK388" s="241"/>
      <c r="BL388" s="241"/>
      <c r="BM388" s="241"/>
      <c r="BN388" s="241"/>
      <c r="BO388" s="241"/>
      <c r="BP388" s="241"/>
      <c r="BQ388" s="241"/>
      <c r="BT388" s="271"/>
      <c r="BU388" s="271"/>
      <c r="BV388" s="271"/>
      <c r="BX388" s="271"/>
      <c r="BY388" s="271"/>
      <c r="BZ388" s="271"/>
      <c r="CA388" s="271"/>
      <c r="CB388" s="271"/>
      <c r="CC388" s="271"/>
      <c r="CD388" s="271"/>
      <c r="CE388" s="271"/>
      <c r="CF388" s="271"/>
      <c r="CG388" s="271"/>
      <c r="CH388" s="271"/>
    </row>
    <row r="389" spans="1:86">
      <c r="C389" s="252"/>
      <c r="D389" s="252"/>
      <c r="E389" s="252"/>
      <c r="F389" s="252"/>
      <c r="G389" s="252"/>
      <c r="H389" s="252"/>
      <c r="I389" s="900"/>
      <c r="J389" s="900"/>
      <c r="K389" s="900"/>
      <c r="L389" s="252"/>
      <c r="M389" s="252"/>
      <c r="N389" s="252"/>
      <c r="O389" s="252"/>
      <c r="P389" s="252"/>
      <c r="Q389" s="252"/>
      <c r="R389" s="252"/>
      <c r="S389" s="252"/>
      <c r="T389" s="252"/>
      <c r="U389" s="252"/>
      <c r="V389" s="252"/>
      <c r="W389" s="270"/>
      <c r="X389" s="252"/>
      <c r="Y389" s="252"/>
      <c r="Z389" s="252"/>
      <c r="AA389" s="252"/>
      <c r="AB389" s="252"/>
      <c r="AC389" s="252"/>
      <c r="AD389" s="252"/>
      <c r="AE389" s="252"/>
      <c r="AF389" s="252"/>
      <c r="AX389" s="241"/>
      <c r="AY389" s="241"/>
      <c r="AZ389" s="241"/>
      <c r="BA389" s="241"/>
      <c r="BB389" s="241"/>
      <c r="BC389" s="241"/>
      <c r="BD389" s="241"/>
      <c r="BE389" s="241"/>
      <c r="BF389" s="241"/>
      <c r="BG389" s="241"/>
      <c r="BH389" s="241"/>
      <c r="BI389" s="241"/>
      <c r="BJ389" s="241"/>
      <c r="BK389" s="241"/>
      <c r="BL389" s="241"/>
      <c r="BM389" s="241"/>
      <c r="BN389" s="241"/>
      <c r="BO389" s="241"/>
      <c r="BP389" s="241"/>
      <c r="BQ389" s="241"/>
      <c r="BT389" s="271"/>
      <c r="BU389" s="271"/>
      <c r="BV389" s="271"/>
      <c r="BX389" s="271"/>
      <c r="BY389" s="271"/>
      <c r="BZ389" s="271"/>
      <c r="CA389" s="271"/>
      <c r="CB389" s="271"/>
      <c r="CC389" s="271"/>
      <c r="CD389" s="271"/>
      <c r="CE389" s="271"/>
      <c r="CF389" s="271"/>
      <c r="CG389" s="271"/>
      <c r="CH389" s="271"/>
    </row>
    <row r="390" spans="1:86" ht="15">
      <c r="B390" s="272" t="s">
        <v>55</v>
      </c>
      <c r="C390" s="252"/>
      <c r="D390" s="252"/>
      <c r="E390" s="252"/>
      <c r="F390" s="252"/>
      <c r="G390" s="252"/>
      <c r="H390" s="252"/>
      <c r="I390" s="900"/>
      <c r="J390" s="900"/>
      <c r="K390" s="900"/>
      <c r="L390" s="252"/>
      <c r="M390" s="252"/>
      <c r="N390" s="252"/>
      <c r="O390" s="252"/>
      <c r="P390" s="252"/>
      <c r="Q390" s="273"/>
      <c r="R390" s="273"/>
      <c r="S390" s="273"/>
      <c r="T390" s="273"/>
      <c r="U390" s="273"/>
      <c r="V390" s="273"/>
      <c r="X390" s="252"/>
      <c r="Y390" s="252"/>
      <c r="Z390" s="252"/>
      <c r="AA390" s="252"/>
      <c r="AB390" s="252"/>
      <c r="AC390" s="252"/>
      <c r="AD390" s="252"/>
      <c r="AE390" s="252"/>
      <c r="AF390" s="270"/>
      <c r="AX390" s="241"/>
      <c r="AY390" s="241"/>
      <c r="AZ390" s="241"/>
      <c r="BA390" s="241"/>
      <c r="BB390" s="241"/>
      <c r="BC390" s="241"/>
      <c r="BD390" s="241"/>
      <c r="BE390" s="241"/>
      <c r="BF390" s="241"/>
      <c r="BG390" s="241"/>
      <c r="BH390" s="241"/>
      <c r="BI390" s="241"/>
      <c r="BJ390" s="241"/>
      <c r="BK390" s="241"/>
      <c r="BL390" s="241"/>
      <c r="BM390" s="241"/>
      <c r="BN390" s="241"/>
      <c r="BO390" s="241"/>
      <c r="BP390" s="241"/>
      <c r="BQ390" s="241"/>
    </row>
    <row r="391" spans="1:86" ht="15">
      <c r="A391" s="255">
        <f>'5.Inequality - Gini coefficient'!A101</f>
        <v>1</v>
      </c>
      <c r="B391" s="255" t="str">
        <f>'5.Inequality - Gini coefficient'!B101</f>
        <v>*,** Albania (2015): n.a.</v>
      </c>
      <c r="C391" s="252"/>
      <c r="D391" s="252"/>
      <c r="E391" s="252"/>
      <c r="F391" s="252"/>
      <c r="G391" s="252"/>
      <c r="H391" s="252"/>
      <c r="I391" s="900"/>
      <c r="J391" s="900"/>
      <c r="K391" s="900"/>
      <c r="L391" s="252"/>
      <c r="M391" s="252"/>
      <c r="N391" s="252"/>
      <c r="O391" s="252"/>
      <c r="P391" s="252"/>
      <c r="Q391" s="273"/>
      <c r="R391" s="273"/>
      <c r="S391" s="273"/>
      <c r="T391" s="273"/>
      <c r="U391" s="273"/>
      <c r="V391" s="273"/>
      <c r="X391" s="252"/>
      <c r="Y391" s="252"/>
      <c r="Z391" s="252"/>
      <c r="AA391" s="252"/>
      <c r="AB391" s="252"/>
      <c r="AC391" s="252"/>
      <c r="AD391" s="252"/>
      <c r="AE391" s="252"/>
      <c r="AF391" s="270"/>
      <c r="AX391" s="241"/>
      <c r="AY391" s="241"/>
      <c r="AZ391" s="241"/>
      <c r="BA391" s="241"/>
      <c r="BB391" s="241"/>
      <c r="BC391" s="241"/>
      <c r="BD391" s="241"/>
      <c r="BE391" s="241"/>
      <c r="BF391" s="241"/>
      <c r="BG391" s="241"/>
      <c r="BH391" s="241"/>
      <c r="BI391" s="241"/>
      <c r="BJ391" s="241"/>
      <c r="BK391" s="241"/>
      <c r="BL391" s="241"/>
      <c r="BM391" s="241"/>
      <c r="BN391" s="241"/>
      <c r="BO391" s="241"/>
      <c r="BP391" s="241"/>
      <c r="BQ391" s="241"/>
    </row>
    <row r="392" spans="1:86">
      <c r="A392" s="255">
        <f>'5.Inequality - Gini coefficient'!A102</f>
        <v>2</v>
      </c>
      <c r="B392" s="255" t="str">
        <f>'5.Inequality - Gini coefficient'!B102</f>
        <v>Argentina (2012): Rossignolo, Dario. 2017. “CEQ Master Workbook: Argentina (2012-2013),” CEQ Data Center on Fiscal Redistribution (CEQ Institute, Tulane University). Jun 8, 2018.</v>
      </c>
      <c r="C392" s="271"/>
      <c r="D392" s="271"/>
      <c r="E392" s="271"/>
      <c r="F392" s="271"/>
      <c r="G392" s="271"/>
      <c r="H392" s="271"/>
      <c r="I392" s="903"/>
      <c r="J392" s="903"/>
      <c r="K392" s="903"/>
      <c r="L392" s="271"/>
      <c r="M392" s="271"/>
      <c r="N392" s="271"/>
      <c r="O392" s="271"/>
      <c r="P392" s="271"/>
      <c r="Q392" s="271"/>
      <c r="R392" s="271"/>
      <c r="S392" s="271"/>
      <c r="T392" s="271"/>
      <c r="U392" s="271"/>
      <c r="V392" s="271"/>
      <c r="W392" s="271"/>
      <c r="X392" s="391"/>
      <c r="Y392" s="391"/>
      <c r="Z392" s="391"/>
      <c r="AA392" s="391"/>
      <c r="AB392" s="391"/>
      <c r="AC392" s="391"/>
      <c r="AD392" s="391"/>
      <c r="AE392" s="391"/>
      <c r="AF392" s="271"/>
      <c r="AG392" s="249"/>
      <c r="AH392" s="249"/>
      <c r="AI392" s="249"/>
      <c r="AJ392" s="249"/>
      <c r="AK392" s="249"/>
      <c r="AL392" s="249"/>
      <c r="AM392" s="249"/>
      <c r="AN392" s="249"/>
      <c r="AO392" s="249"/>
      <c r="AP392" s="249"/>
      <c r="AQ392" s="249"/>
      <c r="AR392" s="249"/>
      <c r="AS392" s="249"/>
      <c r="AT392" s="249"/>
      <c r="AU392" s="249"/>
      <c r="AV392" s="249"/>
      <c r="AW392" s="249"/>
      <c r="AX392" s="249"/>
      <c r="AY392" s="249"/>
      <c r="AZ392" s="249"/>
      <c r="BA392" s="249"/>
      <c r="BB392" s="249"/>
      <c r="BC392" s="249"/>
      <c r="BD392" s="249"/>
      <c r="BE392" s="249"/>
      <c r="BF392" s="249"/>
      <c r="BG392" s="249"/>
      <c r="BH392" s="249"/>
      <c r="BI392" s="249"/>
      <c r="BJ392" s="249"/>
      <c r="BK392" s="249"/>
      <c r="BL392" s="249"/>
      <c r="BM392" s="249"/>
      <c r="BN392" s="249"/>
      <c r="BO392" s="249"/>
      <c r="BP392" s="249"/>
      <c r="BQ392" s="249"/>
      <c r="BR392" s="271"/>
      <c r="BS392" s="271"/>
      <c r="BT392" s="271"/>
      <c r="BU392" s="271"/>
      <c r="BV392" s="271"/>
      <c r="BW392" s="271"/>
      <c r="BX392" s="271"/>
      <c r="BY392" s="271"/>
      <c r="BZ392" s="271"/>
      <c r="CA392" s="271"/>
      <c r="CB392" s="271"/>
      <c r="CC392" s="271"/>
      <c r="CD392" s="271"/>
      <c r="CE392" s="271"/>
      <c r="CF392" s="271"/>
      <c r="CG392" s="271"/>
      <c r="CH392" s="271"/>
    </row>
    <row r="393" spans="1:86" ht="15">
      <c r="A393" s="255">
        <f>'5.Inequality - Gini coefficient'!A103</f>
        <v>3</v>
      </c>
      <c r="B393"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393" s="406"/>
      <c r="D393" s="406"/>
      <c r="E393" s="406"/>
      <c r="F393" s="406"/>
      <c r="G393" s="406"/>
      <c r="H393" s="406"/>
      <c r="I393" s="904"/>
      <c r="J393" s="904"/>
      <c r="K393" s="904"/>
      <c r="L393" s="406"/>
      <c r="M393" s="406"/>
      <c r="N393" s="406"/>
      <c r="O393" s="406"/>
      <c r="P393" s="406"/>
      <c r="Q393" s="406"/>
      <c r="R393" s="406"/>
      <c r="S393" s="406"/>
      <c r="T393" s="406"/>
      <c r="U393" s="406"/>
      <c r="V393" s="406"/>
      <c r="W393" s="406"/>
      <c r="X393" s="406"/>
      <c r="Y393" s="406"/>
      <c r="Z393" s="406"/>
      <c r="AA393" s="406"/>
      <c r="AB393" s="406"/>
      <c r="AC393" s="406"/>
      <c r="AD393" s="406"/>
      <c r="AE393" s="406"/>
      <c r="AF393" s="406"/>
      <c r="AG393" s="249"/>
      <c r="AH393" s="249"/>
      <c r="AI393" s="249"/>
      <c r="AJ393" s="249"/>
      <c r="AK393" s="249"/>
      <c r="AL393" s="249"/>
      <c r="AM393" s="249"/>
      <c r="AN393" s="249"/>
      <c r="AO393" s="249"/>
      <c r="AP393" s="249"/>
      <c r="AQ393" s="249"/>
      <c r="AR393" s="249"/>
      <c r="AS393" s="249"/>
      <c r="AT393" s="249"/>
      <c r="AU393" s="249"/>
      <c r="AV393" s="249"/>
      <c r="AW393" s="249"/>
      <c r="AX393" s="249"/>
      <c r="AY393" s="249"/>
      <c r="AZ393" s="249"/>
      <c r="BA393" s="249"/>
      <c r="BB393" s="249"/>
      <c r="BC393" s="249"/>
      <c r="BD393" s="249"/>
      <c r="BE393" s="249"/>
      <c r="BF393" s="249"/>
      <c r="BG393" s="249"/>
      <c r="BH393" s="249"/>
      <c r="BI393" s="249"/>
      <c r="BJ393" s="249"/>
      <c r="BK393" s="249"/>
      <c r="BL393" s="249"/>
      <c r="BM393" s="249"/>
      <c r="BN393" s="249"/>
      <c r="BO393" s="249"/>
      <c r="BP393" s="249"/>
      <c r="BQ393" s="249"/>
      <c r="BR393" s="271"/>
      <c r="BS393" s="271"/>
      <c r="BT393" s="271"/>
      <c r="BU393" s="271"/>
      <c r="BV393" s="271"/>
      <c r="BW393" s="271"/>
    </row>
    <row r="394" spans="1:86">
      <c r="A394" s="255">
        <f>'5.Inequality - Gini coefficient'!A104</f>
        <v>4</v>
      </c>
      <c r="B394" s="255" t="str">
        <f>'5.Inequality - Gini coefficient'!B104</f>
        <v>*,** Belarus (2015): n.a.</v>
      </c>
      <c r="C394" s="407"/>
      <c r="D394" s="407"/>
      <c r="E394" s="407"/>
      <c r="F394" s="407"/>
      <c r="G394" s="407"/>
      <c r="H394" s="407"/>
      <c r="I394" s="905"/>
      <c r="J394" s="905"/>
      <c r="K394" s="905"/>
      <c r="L394" s="407"/>
      <c r="M394" s="407"/>
      <c r="N394" s="407"/>
      <c r="O394" s="407"/>
      <c r="P394" s="407"/>
      <c r="Q394" s="407"/>
      <c r="R394" s="407"/>
      <c r="S394" s="407"/>
      <c r="T394" s="407"/>
      <c r="U394" s="407"/>
      <c r="V394" s="407"/>
      <c r="W394" s="407"/>
      <c r="X394" s="407"/>
      <c r="Y394" s="407"/>
      <c r="Z394" s="407"/>
      <c r="AA394" s="407"/>
      <c r="AB394" s="407"/>
      <c r="AC394" s="407"/>
      <c r="AD394" s="407"/>
      <c r="AE394" s="407"/>
      <c r="AF394" s="407"/>
      <c r="AG394" s="249"/>
      <c r="AH394" s="249"/>
      <c r="AI394" s="249"/>
      <c r="AJ394" s="249"/>
      <c r="AK394" s="249"/>
      <c r="AL394" s="249"/>
      <c r="AM394" s="249"/>
      <c r="AN394" s="249"/>
      <c r="AO394" s="249"/>
      <c r="AP394" s="249"/>
      <c r="AQ394" s="249"/>
      <c r="AR394" s="249"/>
      <c r="AS394" s="249"/>
      <c r="AT394" s="249"/>
      <c r="AU394" s="249"/>
      <c r="AV394" s="249"/>
      <c r="AW394" s="249"/>
      <c r="AX394" s="249"/>
      <c r="AY394" s="249"/>
      <c r="AZ394" s="249"/>
      <c r="BA394" s="249"/>
      <c r="BB394" s="249"/>
      <c r="BC394" s="249"/>
      <c r="BD394" s="249"/>
      <c r="BE394" s="249"/>
      <c r="BF394" s="249"/>
      <c r="BG394" s="249"/>
      <c r="BH394" s="249"/>
      <c r="BI394" s="249"/>
      <c r="BJ394" s="249"/>
      <c r="BK394" s="249"/>
      <c r="BL394" s="249"/>
      <c r="BM394" s="249"/>
      <c r="BN394" s="249"/>
      <c r="BO394" s="249"/>
      <c r="BP394" s="249"/>
      <c r="BQ394" s="249"/>
      <c r="BR394" s="271"/>
      <c r="BS394" s="271"/>
      <c r="BT394" s="271"/>
      <c r="BU394" s="271"/>
      <c r="BV394" s="271"/>
      <c r="BW394" s="271"/>
    </row>
    <row r="395" spans="1:86">
      <c r="A395" s="255">
        <f>'5.Inequality - Gini coefficient'!A105</f>
        <v>5</v>
      </c>
      <c r="B395" s="255" t="str">
        <f>'5.Inequality - Gini coefficient'!B105</f>
        <v>Bolivia (2009): Paz Arauco, Veronica, George Gray-Molina, Wilson Jimenez and Ernesto Yañez. 2014. “CEQ Master Workbook: Bolivia (2009),” CEQ Data Center on Fiscal Redistribution (CEQ Institute, Tulane University). September 22, 2014.</v>
      </c>
      <c r="C395" s="407"/>
      <c r="D395" s="407"/>
      <c r="E395" s="407"/>
      <c r="F395" s="407"/>
      <c r="G395" s="407"/>
      <c r="H395" s="407"/>
      <c r="I395" s="905"/>
      <c r="J395" s="905"/>
      <c r="K395" s="905"/>
      <c r="L395" s="407"/>
      <c r="M395" s="407"/>
      <c r="N395" s="407"/>
      <c r="O395" s="407"/>
      <c r="P395" s="407"/>
      <c r="Q395" s="407"/>
      <c r="R395" s="407"/>
      <c r="S395" s="407"/>
      <c r="T395" s="407"/>
      <c r="U395" s="407"/>
      <c r="V395" s="407"/>
      <c r="W395" s="407"/>
      <c r="X395" s="407"/>
      <c r="Y395" s="407"/>
      <c r="Z395" s="407"/>
      <c r="AA395" s="407"/>
      <c r="AB395" s="407"/>
      <c r="AC395" s="407"/>
      <c r="AD395" s="407"/>
      <c r="AE395" s="407"/>
      <c r="AF395" s="407"/>
      <c r="AG395" s="249"/>
      <c r="AH395" s="249"/>
      <c r="AI395" s="249"/>
      <c r="AJ395" s="249"/>
      <c r="AK395" s="249"/>
      <c r="AL395" s="249"/>
      <c r="AM395" s="249"/>
      <c r="AN395" s="249"/>
      <c r="AO395" s="249"/>
      <c r="AP395" s="249"/>
      <c r="AQ395" s="249"/>
      <c r="AR395" s="249"/>
      <c r="AS395" s="249"/>
      <c r="AT395" s="249"/>
      <c r="AU395" s="249"/>
      <c r="AV395" s="249"/>
      <c r="AW395" s="249"/>
      <c r="AX395" s="249"/>
      <c r="AY395" s="249"/>
      <c r="AZ395" s="249"/>
      <c r="BA395" s="249"/>
      <c r="BB395" s="249"/>
      <c r="BC395" s="249"/>
      <c r="BD395" s="249"/>
      <c r="BE395" s="249"/>
      <c r="BF395" s="249"/>
      <c r="BG395" s="249"/>
      <c r="BH395" s="249"/>
      <c r="BI395" s="249"/>
      <c r="BJ395" s="249"/>
      <c r="BK395" s="249"/>
      <c r="BL395" s="249"/>
      <c r="BM395" s="249"/>
      <c r="BN395" s="249"/>
      <c r="BO395" s="249"/>
      <c r="BP395" s="249"/>
      <c r="BQ395" s="249"/>
      <c r="BR395" s="271"/>
      <c r="BS395" s="271"/>
      <c r="BT395" s="271"/>
      <c r="BU395" s="271"/>
      <c r="BV395" s="271"/>
      <c r="BW395" s="271"/>
      <c r="BX395" s="271"/>
      <c r="BY395" s="271"/>
      <c r="BZ395" s="271"/>
      <c r="CA395" s="271"/>
      <c r="CB395" s="271"/>
      <c r="CC395" s="271"/>
      <c r="CD395" s="271"/>
      <c r="CE395" s="271"/>
      <c r="CF395" s="271"/>
      <c r="CG395" s="271"/>
      <c r="CH395" s="271"/>
    </row>
    <row r="396" spans="1:86">
      <c r="A396" s="255">
        <f>'5.Inequality - Gini coefficient'!A106</f>
        <v>6</v>
      </c>
      <c r="B396" s="255" t="str">
        <f>'5.Inequality - Gini coefficient'!B106</f>
        <v>Brazil (2008): Higgins, Sean, Claudiney Pereira, and, Maynor Cabrera. 2019. “CEQ Master Workbook: Brazil (2008-2009),” CEQ Data Center on Fiscal Redistribution (CEQ Institute, Tulane University). May 3, 2019.</v>
      </c>
      <c r="C396" s="407"/>
      <c r="D396" s="407"/>
      <c r="E396" s="407"/>
      <c r="F396" s="407"/>
      <c r="G396" s="407"/>
      <c r="H396" s="407"/>
      <c r="I396" s="905"/>
      <c r="J396" s="905"/>
      <c r="K396" s="905"/>
      <c r="L396" s="407"/>
      <c r="M396" s="407"/>
      <c r="N396" s="407"/>
      <c r="O396" s="407"/>
      <c r="P396" s="407"/>
      <c r="Q396" s="407"/>
      <c r="R396" s="407"/>
      <c r="S396" s="407"/>
      <c r="T396" s="407"/>
      <c r="U396" s="407"/>
      <c r="V396" s="407"/>
      <c r="W396" s="407"/>
      <c r="X396" s="407"/>
      <c r="Y396" s="407"/>
      <c r="Z396" s="407"/>
      <c r="AA396" s="407"/>
      <c r="AB396" s="407"/>
      <c r="AC396" s="407"/>
      <c r="AD396" s="407"/>
      <c r="AE396" s="407"/>
      <c r="AF396" s="407"/>
      <c r="AG396" s="249"/>
      <c r="AH396" s="249"/>
      <c r="AI396" s="249"/>
      <c r="AJ396" s="249"/>
      <c r="AK396" s="249"/>
      <c r="AL396" s="249"/>
      <c r="AM396" s="249"/>
      <c r="AN396" s="249"/>
      <c r="AO396" s="249"/>
      <c r="AP396" s="249"/>
      <c r="AQ396" s="249"/>
      <c r="AR396" s="249"/>
      <c r="AS396" s="249"/>
      <c r="AT396" s="249"/>
      <c r="AU396" s="249"/>
      <c r="AV396" s="249"/>
      <c r="AW396" s="249"/>
      <c r="AX396" s="249"/>
      <c r="AY396" s="249"/>
      <c r="AZ396" s="249"/>
      <c r="BA396" s="249"/>
      <c r="BB396" s="249"/>
      <c r="BC396" s="249"/>
      <c r="BD396" s="249"/>
      <c r="BE396" s="249"/>
      <c r="BF396" s="249"/>
      <c r="BG396" s="249"/>
      <c r="BH396" s="249"/>
      <c r="BI396" s="249"/>
      <c r="BJ396" s="249"/>
      <c r="BK396" s="249"/>
      <c r="BL396" s="249"/>
      <c r="BM396" s="249"/>
      <c r="BN396" s="249"/>
      <c r="BO396" s="249"/>
      <c r="BP396" s="249"/>
      <c r="BQ396" s="249"/>
      <c r="BR396" s="271"/>
      <c r="BS396" s="271"/>
      <c r="BT396" s="271"/>
      <c r="BU396" s="271"/>
      <c r="BV396" s="271"/>
      <c r="BW396" s="271"/>
      <c r="BX396" s="271"/>
      <c r="BY396" s="271"/>
      <c r="BZ396" s="271"/>
      <c r="CA396" s="271"/>
      <c r="CB396" s="271"/>
      <c r="CC396" s="271"/>
      <c r="CD396" s="271"/>
      <c r="CE396" s="271"/>
      <c r="CF396" s="271"/>
      <c r="CG396" s="271"/>
      <c r="CH396" s="271"/>
    </row>
    <row r="397" spans="1:86">
      <c r="A397" s="255">
        <f>'5.Inequality - Gini coefficient'!A107</f>
        <v>7</v>
      </c>
      <c r="B397" s="255" t="str">
        <f>'5.Inequality - Gini coefficient'!B107</f>
        <v>*,** Burkina Faso (2014): n.a.</v>
      </c>
      <c r="C397" s="407"/>
      <c r="D397" s="407"/>
      <c r="E397" s="407"/>
      <c r="F397" s="407"/>
      <c r="G397" s="407"/>
      <c r="H397" s="407"/>
      <c r="I397" s="905"/>
      <c r="J397" s="905"/>
      <c r="K397" s="905"/>
      <c r="L397" s="407"/>
      <c r="M397" s="407"/>
      <c r="N397" s="407"/>
      <c r="O397" s="407"/>
      <c r="P397" s="407"/>
      <c r="Q397" s="407"/>
      <c r="R397" s="407"/>
      <c r="S397" s="407"/>
      <c r="T397" s="407"/>
      <c r="U397" s="407"/>
      <c r="V397" s="407"/>
      <c r="W397" s="407"/>
      <c r="X397" s="407"/>
      <c r="Y397" s="407"/>
      <c r="Z397" s="407"/>
      <c r="AA397" s="407"/>
      <c r="AB397" s="407"/>
      <c r="AC397" s="407"/>
      <c r="AD397" s="407"/>
      <c r="AE397" s="407"/>
      <c r="AF397" s="407"/>
      <c r="AG397" s="249"/>
      <c r="AH397" s="249"/>
      <c r="AI397" s="249"/>
      <c r="AJ397" s="249"/>
      <c r="AK397" s="249"/>
      <c r="AL397" s="249"/>
      <c r="AM397" s="249"/>
      <c r="AN397" s="249"/>
      <c r="AO397" s="249"/>
      <c r="AP397" s="249"/>
      <c r="AQ397" s="249"/>
      <c r="AR397" s="249"/>
      <c r="AS397" s="249"/>
      <c r="AT397" s="249"/>
      <c r="AU397" s="249"/>
      <c r="AV397" s="249"/>
      <c r="AW397" s="249"/>
      <c r="AX397" s="249"/>
      <c r="AY397" s="249"/>
      <c r="AZ397" s="249"/>
      <c r="BA397" s="249"/>
      <c r="BB397" s="249"/>
      <c r="BC397" s="249"/>
      <c r="BD397" s="249"/>
      <c r="BE397" s="249"/>
      <c r="BF397" s="249"/>
      <c r="BG397" s="249"/>
      <c r="BH397" s="249"/>
      <c r="BI397" s="249"/>
      <c r="BJ397" s="249"/>
      <c r="BK397" s="249"/>
      <c r="BL397" s="249"/>
      <c r="BM397" s="249"/>
      <c r="BN397" s="249"/>
      <c r="BO397" s="249"/>
      <c r="BP397" s="249"/>
      <c r="BQ397" s="249"/>
      <c r="BR397" s="271"/>
      <c r="BS397" s="271"/>
      <c r="BT397" s="271"/>
      <c r="BU397" s="271"/>
      <c r="BV397" s="271"/>
      <c r="BW397" s="271"/>
    </row>
    <row r="398" spans="1:86">
      <c r="A398" s="255">
        <f>'5.Inequality - Gini coefficient'!A108</f>
        <v>8</v>
      </c>
      <c r="B398" s="255" t="str">
        <f>'5.Inequality - Gini coefficient'!B108</f>
        <v>Chile (2013): Martinez-Aguilar, Sandra and Eduardo Ortiz-Juarez. 2016. “CEQ Master Workbook: Chile (2013),” CEQ Data Center on Fiscal Redistribution (CEQ Institute, Tulane University and the World Bank). October 7, 2016.</v>
      </c>
      <c r="C398" s="407"/>
      <c r="D398" s="407"/>
      <c r="E398" s="407"/>
      <c r="F398" s="407"/>
      <c r="G398" s="407"/>
      <c r="H398" s="407"/>
      <c r="I398" s="905"/>
      <c r="J398" s="905"/>
      <c r="K398" s="905"/>
      <c r="L398" s="407"/>
      <c r="M398" s="407"/>
      <c r="N398" s="407"/>
      <c r="O398" s="407"/>
      <c r="P398" s="407"/>
      <c r="Q398" s="407"/>
      <c r="R398" s="407"/>
      <c r="S398" s="407"/>
      <c r="T398" s="407"/>
      <c r="U398" s="407"/>
      <c r="V398" s="407"/>
      <c r="W398" s="407"/>
      <c r="X398" s="407"/>
      <c r="Y398" s="407"/>
      <c r="Z398" s="407"/>
      <c r="AA398" s="407"/>
      <c r="AB398" s="407"/>
      <c r="AC398" s="407"/>
      <c r="AD398" s="407"/>
      <c r="AE398" s="407"/>
      <c r="AF398" s="407"/>
      <c r="AG398" s="249"/>
      <c r="AH398" s="249"/>
      <c r="AI398" s="249"/>
      <c r="AJ398" s="249"/>
      <c r="AK398" s="249"/>
      <c r="AL398" s="249"/>
      <c r="AM398" s="249"/>
      <c r="AN398" s="249"/>
      <c r="AO398" s="249"/>
      <c r="AP398" s="249"/>
      <c r="AQ398" s="249"/>
      <c r="AR398" s="249"/>
      <c r="AS398" s="249"/>
      <c r="AT398" s="249"/>
      <c r="AU398" s="249"/>
      <c r="AV398" s="249"/>
      <c r="AW398" s="249"/>
      <c r="AX398" s="249"/>
      <c r="AY398" s="249"/>
      <c r="AZ398" s="249"/>
      <c r="BA398" s="249"/>
      <c r="BB398" s="249"/>
      <c r="BC398" s="249"/>
      <c r="BD398" s="249"/>
      <c r="BE398" s="249"/>
      <c r="BF398" s="249"/>
      <c r="BG398" s="249"/>
      <c r="BH398" s="249"/>
      <c r="BI398" s="249"/>
      <c r="BJ398" s="249"/>
      <c r="BK398" s="249"/>
      <c r="BL398" s="249"/>
      <c r="BM398" s="249"/>
      <c r="BN398" s="249"/>
      <c r="BO398" s="249"/>
      <c r="BP398" s="249"/>
      <c r="BQ398" s="249"/>
      <c r="BR398" s="271"/>
      <c r="BS398" s="271"/>
      <c r="BT398" s="271"/>
      <c r="BU398" s="271"/>
      <c r="BV398" s="271"/>
      <c r="BW398" s="271"/>
    </row>
    <row r="399" spans="1:86">
      <c r="A399" s="255">
        <f>'5.Inequality - Gini coefficient'!A109</f>
        <v>9</v>
      </c>
      <c r="B399" s="255" t="str">
        <f>'5.Inequality - Gini coefficient'!B109</f>
        <v>Colombia (2010): Melendez, Marcela and Valentina Martinez. 2019. “CEQ Master Workbook: Colombia (2010),” CEQ Data Center on Fiscal Redistribution (CEQ Institute, Tulane University and Inter-American Development Bank). February 20, 2019.</v>
      </c>
      <c r="C399" s="407"/>
      <c r="D399" s="407"/>
      <c r="E399" s="407"/>
      <c r="F399" s="407"/>
      <c r="G399" s="407"/>
      <c r="H399" s="407"/>
      <c r="I399" s="905"/>
      <c r="J399" s="905"/>
      <c r="K399" s="905"/>
      <c r="L399" s="407"/>
      <c r="M399" s="407"/>
      <c r="N399" s="407"/>
      <c r="O399" s="407"/>
      <c r="P399" s="407"/>
      <c r="Q399" s="407"/>
      <c r="R399" s="407"/>
      <c r="S399" s="407"/>
      <c r="T399" s="407"/>
      <c r="U399" s="407"/>
      <c r="V399" s="407"/>
      <c r="W399" s="407"/>
      <c r="X399" s="407"/>
      <c r="Y399" s="407"/>
      <c r="Z399" s="407"/>
      <c r="AA399" s="407"/>
      <c r="AB399" s="407"/>
      <c r="AC399" s="407"/>
      <c r="AD399" s="407"/>
      <c r="AE399" s="407"/>
      <c r="AF399" s="407"/>
      <c r="AG399" s="249"/>
      <c r="AH399" s="249"/>
      <c r="AI399" s="249"/>
      <c r="AJ399" s="249"/>
      <c r="AK399" s="249"/>
      <c r="AL399" s="249"/>
      <c r="AM399" s="249"/>
      <c r="AN399" s="249"/>
      <c r="AO399" s="249"/>
      <c r="AP399" s="249"/>
      <c r="AQ399" s="249"/>
      <c r="AR399" s="249"/>
      <c r="AS399" s="249"/>
      <c r="AT399" s="249"/>
      <c r="AU399" s="249"/>
      <c r="AV399" s="249"/>
      <c r="AW399" s="249"/>
      <c r="AX399" s="249"/>
      <c r="AY399" s="249"/>
      <c r="AZ399" s="249"/>
      <c r="BA399" s="249"/>
      <c r="BB399" s="249"/>
      <c r="BC399" s="249"/>
      <c r="BD399" s="249"/>
      <c r="BE399" s="249"/>
      <c r="BF399" s="249"/>
      <c r="BG399" s="249"/>
      <c r="BH399" s="249"/>
      <c r="BI399" s="249"/>
      <c r="BJ399" s="249"/>
      <c r="BK399" s="249"/>
      <c r="BL399" s="249"/>
      <c r="BM399" s="249"/>
      <c r="BN399" s="249"/>
      <c r="BO399" s="249"/>
      <c r="BP399" s="249"/>
      <c r="BQ399" s="249"/>
      <c r="BR399" s="271"/>
      <c r="BS399" s="271"/>
      <c r="BT399" s="271"/>
      <c r="BU399" s="271"/>
      <c r="BV399" s="271"/>
      <c r="BW399" s="271"/>
      <c r="BX399" s="271"/>
      <c r="BY399" s="271"/>
      <c r="BZ399" s="271"/>
      <c r="CA399" s="271"/>
      <c r="CB399" s="271"/>
      <c r="CC399" s="271"/>
      <c r="CD399" s="271"/>
      <c r="CE399" s="271"/>
      <c r="CF399" s="271"/>
      <c r="CG399" s="271"/>
      <c r="CH399" s="271"/>
    </row>
    <row r="400" spans="1:86">
      <c r="A400" s="255">
        <f>'5.Inequality - Gini coefficient'!A110</f>
        <v>0</v>
      </c>
      <c r="B400" s="255" t="str">
        <f>'5.Inequality - Gini coefficient'!B110</f>
        <v>Colombia (2014): Melendez, Marcela and Valentina Martinez. 2019. “CEQ Master Workbook: Colombia (2014),” CEQ Data Center on Fiscal Redistribution (CEQ Institute, Tulane University and Inter-American Development Bank). February 28, 2019.</v>
      </c>
      <c r="C400" s="407"/>
      <c r="D400" s="407"/>
      <c r="E400" s="407"/>
      <c r="F400" s="407"/>
      <c r="G400" s="407"/>
      <c r="H400" s="407"/>
      <c r="I400" s="905"/>
      <c r="J400" s="905"/>
      <c r="K400" s="905"/>
      <c r="L400" s="407"/>
      <c r="M400" s="407"/>
      <c r="N400" s="407"/>
      <c r="O400" s="407"/>
      <c r="P400" s="407"/>
      <c r="Q400" s="407"/>
      <c r="R400" s="407"/>
      <c r="S400" s="407"/>
      <c r="T400" s="407"/>
      <c r="U400" s="407"/>
      <c r="V400" s="407"/>
      <c r="W400" s="407"/>
      <c r="X400" s="407"/>
      <c r="Y400" s="407"/>
      <c r="Z400" s="407"/>
      <c r="AA400" s="407"/>
      <c r="AB400" s="407"/>
      <c r="AC400" s="407"/>
      <c r="AD400" s="407"/>
      <c r="AE400" s="407"/>
      <c r="AF400" s="407"/>
      <c r="AG400" s="249"/>
      <c r="AH400" s="249"/>
      <c r="AI400" s="249"/>
      <c r="AJ400" s="249"/>
      <c r="AK400" s="249"/>
      <c r="AL400" s="249"/>
      <c r="AM400" s="249"/>
      <c r="AN400" s="249"/>
      <c r="AO400" s="249"/>
      <c r="AP400" s="249"/>
      <c r="AQ400" s="249"/>
      <c r="AR400" s="249"/>
      <c r="AS400" s="249"/>
      <c r="AT400" s="249"/>
      <c r="AU400" s="249"/>
      <c r="AV400" s="249"/>
      <c r="AW400" s="249"/>
      <c r="AX400" s="249"/>
      <c r="AY400" s="249"/>
      <c r="AZ400" s="249"/>
      <c r="BA400" s="249"/>
      <c r="BB400" s="249"/>
      <c r="BC400" s="249"/>
      <c r="BD400" s="249"/>
      <c r="BE400" s="249"/>
      <c r="BF400" s="249"/>
      <c r="BG400" s="249"/>
      <c r="BH400" s="249"/>
      <c r="BI400" s="249"/>
      <c r="BJ400" s="249"/>
      <c r="BK400" s="249"/>
      <c r="BL400" s="249"/>
      <c r="BM400" s="249"/>
      <c r="BN400" s="249"/>
      <c r="BO400" s="249"/>
      <c r="BP400" s="249"/>
      <c r="BQ400" s="249"/>
      <c r="BR400" s="271"/>
      <c r="BS400" s="271"/>
      <c r="BT400" s="271"/>
      <c r="BU400" s="271"/>
      <c r="BV400" s="271"/>
      <c r="BW400" s="271"/>
    </row>
    <row r="401" spans="1:86">
      <c r="A401" s="255">
        <f>'5.Inequality - Gini coefficient'!A111</f>
        <v>10</v>
      </c>
      <c r="B401" s="255" t="str">
        <f>'5.Inequality - Gini coefficient'!B111</f>
        <v>*,** Comoros (2014): n.a.</v>
      </c>
      <c r="C401" s="407"/>
      <c r="D401" s="407"/>
      <c r="E401" s="407"/>
      <c r="F401" s="407"/>
      <c r="G401" s="407"/>
      <c r="H401" s="407"/>
      <c r="I401" s="905"/>
      <c r="J401" s="905"/>
      <c r="K401" s="905"/>
      <c r="L401" s="407"/>
      <c r="M401" s="407"/>
      <c r="N401" s="407"/>
      <c r="O401" s="407"/>
      <c r="P401" s="407"/>
      <c r="Q401" s="407"/>
      <c r="R401" s="407"/>
      <c r="S401" s="407"/>
      <c r="T401" s="407"/>
      <c r="U401" s="407"/>
      <c r="V401" s="407"/>
      <c r="W401" s="407"/>
      <c r="X401" s="407"/>
      <c r="Y401" s="407"/>
      <c r="Z401" s="407"/>
      <c r="AA401" s="407"/>
      <c r="AB401" s="407"/>
      <c r="AC401" s="407"/>
      <c r="AD401" s="407"/>
      <c r="AE401" s="407"/>
      <c r="AF401" s="407"/>
      <c r="AG401" s="249"/>
      <c r="AH401" s="249"/>
      <c r="AI401" s="249"/>
      <c r="AJ401" s="249"/>
      <c r="AK401" s="249"/>
      <c r="AL401" s="249"/>
      <c r="AM401" s="249"/>
      <c r="AN401" s="249"/>
      <c r="AO401" s="249"/>
      <c r="AP401" s="249"/>
      <c r="AQ401" s="249"/>
      <c r="AR401" s="249"/>
      <c r="AS401" s="249"/>
      <c r="AT401" s="249"/>
      <c r="AU401" s="249"/>
      <c r="AV401" s="249"/>
      <c r="AW401" s="249"/>
      <c r="AX401" s="249"/>
      <c r="AY401" s="249"/>
      <c r="AZ401" s="249"/>
      <c r="BA401" s="249"/>
      <c r="BB401" s="249"/>
      <c r="BC401" s="249"/>
      <c r="BD401" s="249"/>
      <c r="BE401" s="249"/>
      <c r="BF401" s="249"/>
      <c r="BG401" s="249"/>
      <c r="BH401" s="249"/>
      <c r="BI401" s="249"/>
      <c r="BJ401" s="249"/>
      <c r="BK401" s="249"/>
      <c r="BL401" s="249"/>
      <c r="BM401" s="249"/>
      <c r="BN401" s="249"/>
      <c r="BO401" s="249"/>
      <c r="BP401" s="249"/>
      <c r="BQ401" s="249"/>
      <c r="BR401" s="271"/>
      <c r="BS401" s="271"/>
      <c r="BT401" s="271"/>
      <c r="BU401" s="271"/>
      <c r="BV401" s="271"/>
      <c r="BW401" s="271"/>
    </row>
    <row r="402" spans="1:86">
      <c r="A402" s="255">
        <f>'5.Inequality - Gini coefficient'!A112</f>
        <v>11</v>
      </c>
      <c r="B402" s="255" t="str">
        <f>'5.Inequality - Gini coefficient'!B112</f>
        <v>Costa Rica (2010): Sauma, Pablo and Juan Diego Trejos. 2014. “CEQ Master Workbook: Costa Rica (2010),” CEQ Data Center on Fiscal Redistribution (CEQ Institute, Tulane University). February 14, 2014.</v>
      </c>
      <c r="C402" s="407"/>
      <c r="D402" s="407"/>
      <c r="E402" s="407"/>
      <c r="F402" s="407"/>
      <c r="G402" s="407"/>
      <c r="H402" s="407"/>
      <c r="I402" s="905"/>
      <c r="J402" s="905"/>
      <c r="K402" s="905"/>
      <c r="L402" s="407"/>
      <c r="M402" s="407"/>
      <c r="N402" s="407"/>
      <c r="O402" s="407"/>
      <c r="P402" s="407"/>
      <c r="Q402" s="407"/>
      <c r="R402" s="407"/>
      <c r="S402" s="407"/>
      <c r="T402" s="407"/>
      <c r="U402" s="407"/>
      <c r="V402" s="407"/>
      <c r="W402" s="407"/>
      <c r="X402" s="407"/>
      <c r="Y402" s="407"/>
      <c r="Z402" s="407"/>
      <c r="AA402" s="407"/>
      <c r="AB402" s="407"/>
      <c r="AC402" s="407"/>
      <c r="AD402" s="407"/>
      <c r="AE402" s="407"/>
      <c r="AF402" s="407"/>
      <c r="AG402" s="249"/>
      <c r="AH402" s="249"/>
      <c r="AI402" s="249"/>
      <c r="AJ402" s="249"/>
      <c r="AK402" s="249"/>
      <c r="AL402" s="249"/>
      <c r="AM402" s="249"/>
      <c r="AN402" s="249"/>
      <c r="AO402" s="249"/>
      <c r="AP402" s="249"/>
      <c r="AQ402" s="249"/>
      <c r="AR402" s="249"/>
      <c r="AS402" s="249"/>
      <c r="AT402" s="249"/>
      <c r="AU402" s="249"/>
      <c r="AV402" s="249"/>
      <c r="AW402" s="249"/>
      <c r="AX402" s="249"/>
      <c r="AY402" s="249"/>
      <c r="AZ402" s="249"/>
      <c r="BA402" s="249"/>
      <c r="BB402" s="249"/>
      <c r="BC402" s="249"/>
      <c r="BD402" s="249"/>
      <c r="BE402" s="249"/>
      <c r="BF402" s="249"/>
      <c r="BG402" s="249"/>
      <c r="BH402" s="249"/>
      <c r="BI402" s="249"/>
      <c r="BJ402" s="249"/>
      <c r="BK402" s="249"/>
      <c r="BL402" s="249"/>
      <c r="BM402" s="249"/>
      <c r="BN402" s="249"/>
      <c r="BO402" s="249"/>
      <c r="BP402" s="249"/>
      <c r="BQ402" s="249"/>
      <c r="BR402" s="271"/>
      <c r="BS402" s="271"/>
      <c r="BT402" s="271"/>
      <c r="BU402" s="271"/>
      <c r="BV402" s="271"/>
      <c r="BW402" s="271"/>
    </row>
    <row r="403" spans="1:86">
      <c r="A403" s="255">
        <f>'5.Inequality - Gini coefficient'!A113</f>
        <v>12</v>
      </c>
      <c r="B403" s="255" t="str">
        <f>'5.Inequality - Gini coefficient'!B113</f>
        <v>*,** Croatia (2014): n.a.</v>
      </c>
      <c r="C403" s="407"/>
      <c r="D403" s="407"/>
      <c r="E403" s="407"/>
      <c r="F403" s="407"/>
      <c r="G403" s="407"/>
      <c r="H403" s="407"/>
      <c r="I403" s="905"/>
      <c r="J403" s="905"/>
      <c r="K403" s="905"/>
      <c r="L403" s="407"/>
      <c r="M403" s="407"/>
      <c r="N403" s="407"/>
      <c r="O403" s="407"/>
      <c r="P403" s="407"/>
      <c r="Q403" s="407"/>
      <c r="R403" s="407"/>
      <c r="S403" s="407"/>
      <c r="T403" s="407"/>
      <c r="U403" s="407"/>
      <c r="V403" s="407"/>
      <c r="W403" s="407"/>
      <c r="X403" s="407"/>
      <c r="Y403" s="407"/>
      <c r="Z403" s="407"/>
      <c r="AA403" s="407"/>
      <c r="AB403" s="407"/>
      <c r="AC403" s="407"/>
      <c r="AD403" s="407"/>
      <c r="AE403" s="407"/>
      <c r="AF403" s="407"/>
      <c r="AG403" s="249"/>
      <c r="AH403" s="249"/>
      <c r="AI403" s="249"/>
      <c r="AJ403" s="249"/>
      <c r="AK403" s="249"/>
      <c r="AL403" s="249"/>
      <c r="AM403" s="249"/>
      <c r="AN403" s="249"/>
      <c r="AO403" s="249"/>
      <c r="AP403" s="249"/>
      <c r="AQ403" s="249"/>
      <c r="AR403" s="249"/>
      <c r="AS403" s="249"/>
      <c r="AT403" s="249"/>
      <c r="AU403" s="249"/>
      <c r="AV403" s="249"/>
      <c r="AW403" s="249"/>
      <c r="AX403" s="249"/>
      <c r="AY403" s="249"/>
      <c r="AZ403" s="249"/>
      <c r="BA403" s="249"/>
      <c r="BB403" s="249"/>
      <c r="BC403" s="249"/>
      <c r="BD403" s="249"/>
      <c r="BE403" s="249"/>
      <c r="BF403" s="249"/>
      <c r="BG403" s="249"/>
      <c r="BH403" s="249"/>
      <c r="BI403" s="249"/>
      <c r="BJ403" s="249"/>
      <c r="BK403" s="249"/>
      <c r="BL403" s="249"/>
      <c r="BM403" s="249"/>
      <c r="BN403" s="249"/>
      <c r="BO403" s="249"/>
      <c r="BP403" s="249"/>
      <c r="BQ403" s="249"/>
      <c r="BR403" s="271"/>
      <c r="BS403" s="271"/>
      <c r="BT403" s="271"/>
      <c r="BU403" s="271"/>
      <c r="BV403" s="271"/>
      <c r="BW403" s="271"/>
    </row>
    <row r="404" spans="1:86">
      <c r="A404" s="255">
        <f>'5.Inequality - Gini coefficient'!A114</f>
        <v>13</v>
      </c>
      <c r="B404" s="255" t="str">
        <f>'5.Inequality - Gini coefficient'!B114</f>
        <v xml:space="preserve">Dominican Republic (2006): Aristy-Escuder, Jaime. 2019. “CEQ Master Workbook: Dominican Republic (2006-2007),” CEQ Data Center on Fiscal Redistribution (CEQ Institute, Tulane University). January 23, 2019. </v>
      </c>
      <c r="C404" s="407"/>
      <c r="D404" s="407"/>
      <c r="E404" s="407"/>
      <c r="F404" s="407"/>
      <c r="G404" s="407"/>
      <c r="H404" s="407"/>
      <c r="I404" s="905"/>
      <c r="J404" s="905"/>
      <c r="K404" s="905"/>
      <c r="L404" s="407"/>
      <c r="M404" s="407"/>
      <c r="N404" s="407"/>
      <c r="O404" s="407"/>
      <c r="P404" s="407"/>
      <c r="Q404" s="407"/>
      <c r="R404" s="407"/>
      <c r="S404" s="407"/>
      <c r="T404" s="407"/>
      <c r="U404" s="407"/>
      <c r="V404" s="407"/>
      <c r="W404" s="407"/>
      <c r="X404" s="407"/>
      <c r="Y404" s="407"/>
      <c r="Z404" s="407"/>
      <c r="AA404" s="407"/>
      <c r="AB404" s="407"/>
      <c r="AC404" s="407"/>
      <c r="AD404" s="407"/>
      <c r="AE404" s="407"/>
      <c r="AF404" s="407"/>
      <c r="AG404" s="249"/>
      <c r="AH404" s="249"/>
      <c r="AI404" s="249"/>
      <c r="AJ404" s="249"/>
      <c r="AK404" s="249"/>
      <c r="AL404" s="249"/>
      <c r="AM404" s="249"/>
      <c r="AN404" s="249"/>
      <c r="AO404" s="249"/>
      <c r="AP404" s="249"/>
      <c r="AQ404" s="249"/>
      <c r="AR404" s="249"/>
      <c r="AS404" s="249"/>
      <c r="AT404" s="249"/>
      <c r="AU404" s="249"/>
      <c r="AV404" s="249"/>
      <c r="AW404" s="249"/>
      <c r="AX404" s="249"/>
      <c r="AY404" s="249"/>
      <c r="AZ404" s="249"/>
      <c r="BA404" s="249"/>
      <c r="BB404" s="249"/>
      <c r="BC404" s="249"/>
      <c r="BD404" s="249"/>
      <c r="BE404" s="249"/>
      <c r="BF404" s="249"/>
      <c r="BG404" s="249"/>
      <c r="BH404" s="249"/>
      <c r="BI404" s="249"/>
      <c r="BJ404" s="249"/>
      <c r="BK404" s="249"/>
      <c r="BL404" s="249"/>
      <c r="BM404" s="249"/>
      <c r="BN404" s="249"/>
      <c r="BO404" s="249"/>
      <c r="BP404" s="249"/>
      <c r="BQ404" s="249"/>
      <c r="BR404" s="271"/>
      <c r="BS404" s="271"/>
      <c r="BT404" s="271"/>
      <c r="BU404" s="271"/>
      <c r="BV404" s="271"/>
      <c r="BW404" s="271"/>
    </row>
    <row r="405" spans="1:86">
      <c r="A405" s="255">
        <f>'5.Inequality - Gini coefficient'!A115</f>
        <v>14</v>
      </c>
      <c r="B405"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405" s="407"/>
      <c r="D405" s="407"/>
      <c r="E405" s="407"/>
      <c r="F405" s="407"/>
      <c r="G405" s="407"/>
      <c r="H405" s="407"/>
      <c r="I405" s="905"/>
      <c r="J405" s="905"/>
      <c r="K405" s="905"/>
      <c r="L405" s="407"/>
      <c r="M405" s="407"/>
      <c r="N405" s="407"/>
      <c r="O405" s="407"/>
      <c r="P405" s="407"/>
      <c r="Q405" s="407"/>
      <c r="R405" s="407"/>
      <c r="S405" s="407"/>
      <c r="T405" s="407"/>
      <c r="U405" s="407"/>
      <c r="V405" s="407"/>
      <c r="W405" s="407"/>
      <c r="X405" s="407"/>
      <c r="Y405" s="407"/>
      <c r="Z405" s="407"/>
      <c r="AA405" s="407"/>
      <c r="AB405" s="407"/>
      <c r="AC405" s="407"/>
      <c r="AD405" s="407"/>
      <c r="AE405" s="407"/>
      <c r="AF405" s="407"/>
      <c r="AG405" s="249"/>
      <c r="AH405" s="249"/>
      <c r="AI405" s="249"/>
      <c r="AJ405" s="249"/>
      <c r="AK405" s="249"/>
      <c r="AL405" s="249"/>
      <c r="AM405" s="249"/>
      <c r="AN405" s="249"/>
      <c r="AO405" s="249"/>
      <c r="AP405" s="249"/>
      <c r="AQ405" s="249"/>
      <c r="AR405" s="249"/>
      <c r="AS405" s="249"/>
      <c r="AT405" s="249"/>
      <c r="AU405" s="249"/>
      <c r="AV405" s="249"/>
      <c r="AW405" s="249"/>
      <c r="AX405" s="249"/>
      <c r="AY405" s="249"/>
      <c r="AZ405" s="249"/>
      <c r="BA405" s="249"/>
      <c r="BB405" s="249"/>
      <c r="BC405" s="249"/>
      <c r="BD405" s="249"/>
      <c r="BE405" s="249"/>
      <c r="BF405" s="249"/>
      <c r="BG405" s="249"/>
      <c r="BH405" s="249"/>
      <c r="BI405" s="249"/>
      <c r="BJ405" s="249"/>
      <c r="BK405" s="249"/>
      <c r="BL405" s="249"/>
      <c r="BM405" s="249"/>
      <c r="BN405" s="249"/>
      <c r="BO405" s="249"/>
      <c r="BP405" s="249"/>
      <c r="BQ405" s="249"/>
      <c r="BR405" s="271"/>
      <c r="BS405" s="271"/>
      <c r="BT405" s="271"/>
      <c r="BU405" s="271"/>
      <c r="BV405" s="271"/>
      <c r="BW405" s="271"/>
      <c r="BX405" s="271"/>
      <c r="BY405" s="271"/>
      <c r="BZ405" s="271"/>
      <c r="CA405" s="271"/>
      <c r="CB405" s="271"/>
      <c r="CC405" s="271"/>
      <c r="CD405" s="271"/>
      <c r="CE405" s="271"/>
      <c r="CF405" s="271"/>
      <c r="CG405" s="271"/>
      <c r="CH405" s="271"/>
    </row>
    <row r="406" spans="1:86">
      <c r="A406" s="255">
        <f>'5.Inequality - Gini coefficient'!A116</f>
        <v>15</v>
      </c>
      <c r="B406" s="255" t="str">
        <f>'5.Inequality - Gini coefficient'!B116</f>
        <v>*,** Egypt (2015): n.a.</v>
      </c>
      <c r="C406" s="407"/>
      <c r="D406" s="407"/>
      <c r="E406" s="407"/>
      <c r="F406" s="407"/>
      <c r="G406" s="407"/>
      <c r="H406" s="407"/>
      <c r="I406" s="905"/>
      <c r="J406" s="905"/>
      <c r="K406" s="905"/>
      <c r="L406" s="407"/>
      <c r="M406" s="407"/>
      <c r="N406" s="407"/>
      <c r="O406" s="407"/>
      <c r="P406" s="407"/>
      <c r="Q406" s="407"/>
      <c r="R406" s="407"/>
      <c r="S406" s="407"/>
      <c r="T406" s="407"/>
      <c r="U406" s="407"/>
      <c r="V406" s="407"/>
      <c r="W406" s="407"/>
      <c r="X406" s="407"/>
      <c r="Y406" s="407"/>
      <c r="Z406" s="407"/>
      <c r="AA406" s="407"/>
      <c r="AB406" s="407"/>
      <c r="AC406" s="407"/>
      <c r="AD406" s="407"/>
      <c r="AE406" s="407"/>
      <c r="AF406" s="407"/>
      <c r="AG406" s="249"/>
      <c r="AH406" s="249"/>
      <c r="AI406" s="249"/>
      <c r="AJ406" s="249"/>
      <c r="AK406" s="249"/>
      <c r="AL406" s="249"/>
      <c r="AM406" s="249"/>
      <c r="AN406" s="249"/>
      <c r="AO406" s="249"/>
      <c r="AP406" s="249"/>
      <c r="AQ406" s="249"/>
      <c r="AR406" s="249"/>
      <c r="AS406" s="249"/>
      <c r="AT406" s="249"/>
      <c r="AU406" s="249"/>
      <c r="AV406" s="249"/>
      <c r="AW406" s="249"/>
      <c r="AX406" s="249"/>
      <c r="AY406" s="249"/>
      <c r="AZ406" s="249"/>
      <c r="BA406" s="249"/>
      <c r="BB406" s="249"/>
      <c r="BC406" s="249"/>
      <c r="BD406" s="249"/>
      <c r="BE406" s="249"/>
      <c r="BF406" s="249"/>
      <c r="BG406" s="249"/>
      <c r="BH406" s="249"/>
      <c r="BI406" s="249"/>
      <c r="BJ406" s="249"/>
      <c r="BK406" s="249"/>
      <c r="BL406" s="249"/>
      <c r="BM406" s="249"/>
      <c r="BN406" s="249"/>
      <c r="BO406" s="249"/>
      <c r="BP406" s="249"/>
      <c r="BQ406" s="249"/>
      <c r="BR406" s="271"/>
      <c r="BS406" s="271"/>
      <c r="BT406" s="271"/>
      <c r="BU406" s="271"/>
      <c r="BV406" s="271"/>
      <c r="BW406" s="271"/>
      <c r="BX406" s="271"/>
      <c r="BY406" s="271"/>
      <c r="BZ406" s="271"/>
      <c r="CA406" s="271"/>
      <c r="CB406" s="271"/>
      <c r="CC406" s="271"/>
      <c r="CD406" s="271"/>
      <c r="CE406" s="271"/>
      <c r="CF406" s="271"/>
      <c r="CG406" s="271"/>
      <c r="CH406" s="271"/>
    </row>
    <row r="407" spans="1:86">
      <c r="A407" s="255">
        <f>'5.Inequality - Gini coefficient'!A117</f>
        <v>16</v>
      </c>
      <c r="B407" s="255" t="str">
        <f>'5.Inequality - Gini coefficient'!B117</f>
        <v>El Salvador (2011): Oliva, Jose Andres. 2019. “CEQ Master Workbook: El Salvador (2011),” CEQ Data Center on Fiscal Redistribution (CEQ Institute, Tulane University and Inter-American Development Bank). October 23, 2019.</v>
      </c>
      <c r="C407" s="407"/>
      <c r="D407" s="407"/>
      <c r="E407" s="407"/>
      <c r="F407" s="407"/>
      <c r="G407" s="407"/>
      <c r="H407" s="407"/>
      <c r="I407" s="905"/>
      <c r="J407" s="905"/>
      <c r="K407" s="905"/>
      <c r="L407" s="407"/>
      <c r="M407" s="407"/>
      <c r="N407" s="407"/>
      <c r="O407" s="407"/>
      <c r="P407" s="407"/>
      <c r="Q407" s="407"/>
      <c r="R407" s="407"/>
      <c r="S407" s="407"/>
      <c r="T407" s="407"/>
      <c r="U407" s="407"/>
      <c r="V407" s="407"/>
      <c r="W407" s="407"/>
      <c r="X407" s="407"/>
      <c r="Y407" s="407"/>
      <c r="Z407" s="407"/>
      <c r="AA407" s="407"/>
      <c r="AB407" s="407"/>
      <c r="AC407" s="407"/>
      <c r="AD407" s="407"/>
      <c r="AE407" s="407"/>
      <c r="AF407" s="407"/>
      <c r="AG407" s="249"/>
      <c r="AH407" s="249"/>
      <c r="AI407" s="249"/>
      <c r="AJ407" s="249"/>
      <c r="AK407" s="249"/>
      <c r="AL407" s="249"/>
      <c r="AM407" s="249"/>
      <c r="AN407" s="249"/>
      <c r="AO407" s="249"/>
      <c r="AP407" s="249"/>
      <c r="AQ407" s="249"/>
      <c r="AR407" s="249"/>
      <c r="AS407" s="249"/>
      <c r="AT407" s="249"/>
      <c r="AU407" s="249"/>
      <c r="AV407" s="249"/>
      <c r="AW407" s="249"/>
      <c r="AX407" s="249"/>
      <c r="AY407" s="249"/>
      <c r="AZ407" s="249"/>
      <c r="BA407" s="249"/>
      <c r="BB407" s="249"/>
      <c r="BC407" s="249"/>
      <c r="BD407" s="249"/>
      <c r="BE407" s="249"/>
      <c r="BF407" s="249"/>
      <c r="BG407" s="249"/>
      <c r="BH407" s="249"/>
      <c r="BI407" s="249"/>
      <c r="BJ407" s="249"/>
      <c r="BK407" s="249"/>
      <c r="BL407" s="249"/>
      <c r="BM407" s="249"/>
      <c r="BN407" s="249"/>
      <c r="BO407" s="249"/>
      <c r="BP407" s="249"/>
      <c r="BQ407" s="249"/>
      <c r="BR407" s="271"/>
      <c r="BS407" s="271"/>
      <c r="BT407" s="271"/>
      <c r="BU407" s="271"/>
      <c r="BV407" s="271"/>
      <c r="BW407" s="271"/>
    </row>
    <row r="408" spans="1:86">
      <c r="A408" s="255">
        <f>'5.Inequality - Gini coefficient'!A118</f>
        <v>17</v>
      </c>
      <c r="B408" s="255" t="str">
        <f>'5.Inequality - Gini coefficient'!B118</f>
        <v>Ethiopia (2010): Hill, Ruth, Eyasu Tsehaye and Tassew Woldehanna. 2014. “CEQ Master Workbook: Ethiopia (2010-2011),” CEQ Data Center on Fiscal Redistribution (CEQ Institute, Tulane University and the World Bank). September 28, 2014.</v>
      </c>
      <c r="C408" s="407"/>
      <c r="D408" s="407"/>
      <c r="E408" s="407"/>
      <c r="F408" s="407"/>
      <c r="G408" s="407"/>
      <c r="H408" s="407"/>
      <c r="I408" s="905"/>
      <c r="J408" s="905"/>
      <c r="K408" s="905"/>
      <c r="L408" s="407"/>
      <c r="M408" s="407"/>
      <c r="N408" s="407"/>
      <c r="O408" s="407"/>
      <c r="P408" s="407"/>
      <c r="Q408" s="407"/>
      <c r="R408" s="407"/>
      <c r="S408" s="407"/>
      <c r="T408" s="407"/>
      <c r="U408" s="407"/>
      <c r="V408" s="407"/>
      <c r="W408" s="407"/>
      <c r="X408" s="407"/>
      <c r="Y408" s="407"/>
      <c r="Z408" s="407"/>
      <c r="AA408" s="407"/>
      <c r="AB408" s="407"/>
      <c r="AC408" s="407"/>
      <c r="AD408" s="407"/>
      <c r="AE408" s="407"/>
      <c r="AF408" s="407"/>
      <c r="AG408" s="249"/>
      <c r="AH408" s="249"/>
      <c r="AI408" s="249"/>
      <c r="AJ408" s="249"/>
      <c r="AK408" s="249"/>
      <c r="AL408" s="249"/>
      <c r="AM408" s="249"/>
      <c r="AN408" s="249"/>
      <c r="AO408" s="249"/>
      <c r="AP408" s="249"/>
      <c r="AQ408" s="249"/>
      <c r="AR408" s="249"/>
      <c r="AS408" s="249"/>
      <c r="AT408" s="249"/>
      <c r="AU408" s="249"/>
      <c r="AV408" s="249"/>
      <c r="AW408" s="249"/>
      <c r="AX408" s="249"/>
      <c r="AY408" s="249"/>
      <c r="AZ408" s="249"/>
      <c r="BA408" s="249"/>
      <c r="BB408" s="249"/>
      <c r="BC408" s="249"/>
      <c r="BD408" s="249"/>
      <c r="BE408" s="249"/>
      <c r="BF408" s="249"/>
      <c r="BG408" s="249"/>
      <c r="BH408" s="249"/>
      <c r="BI408" s="249"/>
      <c r="BJ408" s="249"/>
      <c r="BK408" s="249"/>
      <c r="BL408" s="249"/>
      <c r="BM408" s="249"/>
      <c r="BN408" s="249"/>
      <c r="BO408" s="249"/>
      <c r="BP408" s="249"/>
      <c r="BQ408" s="249"/>
      <c r="BR408" s="271"/>
      <c r="BS408" s="271"/>
      <c r="BT408" s="271"/>
      <c r="BU408" s="271"/>
      <c r="BV408" s="271"/>
      <c r="BW408" s="271"/>
    </row>
    <row r="409" spans="1:86">
      <c r="A409" s="255">
        <f>'5.Inequality - Gini coefficient'!A119</f>
        <v>18</v>
      </c>
      <c r="B409" s="255" t="str">
        <f>'5.Inequality - Gini coefficient'!B119</f>
        <v>Georgia (2013): Cancho, Cesar and Elena Bondarenko. 2015. “CEQ Master Workbook: Georgia (2013),” CEQ Data Center on Fiscal Redistribution (CEQ Institute, Tulane University and the World Bank). December 31, 2015.</v>
      </c>
      <c r="C409" s="407"/>
      <c r="D409" s="407"/>
      <c r="E409" s="407"/>
      <c r="F409" s="407"/>
      <c r="G409" s="407"/>
      <c r="H409" s="407"/>
      <c r="I409" s="905"/>
      <c r="J409" s="905"/>
      <c r="K409" s="905"/>
      <c r="L409" s="407"/>
      <c r="M409" s="407"/>
      <c r="N409" s="407"/>
      <c r="O409" s="407"/>
      <c r="P409" s="407"/>
      <c r="Q409" s="407"/>
      <c r="R409" s="407"/>
      <c r="S409" s="407"/>
      <c r="T409" s="407"/>
      <c r="U409" s="407"/>
      <c r="V409" s="407"/>
      <c r="W409" s="407"/>
      <c r="X409" s="407"/>
      <c r="Y409" s="407"/>
      <c r="Z409" s="407"/>
      <c r="AA409" s="407"/>
      <c r="AB409" s="407"/>
      <c r="AC409" s="407"/>
      <c r="AD409" s="407"/>
      <c r="AE409" s="407"/>
      <c r="AF409" s="407"/>
      <c r="AG409" s="249"/>
      <c r="AH409" s="249"/>
      <c r="AI409" s="249"/>
      <c r="AJ409" s="249"/>
      <c r="AK409" s="249"/>
      <c r="AL409" s="249"/>
      <c r="AM409" s="249"/>
      <c r="AN409" s="249"/>
      <c r="AO409" s="249"/>
      <c r="AP409" s="249"/>
      <c r="AQ409" s="249"/>
      <c r="AR409" s="249"/>
      <c r="AS409" s="249"/>
      <c r="AT409" s="249"/>
      <c r="AU409" s="249"/>
      <c r="AV409" s="249"/>
      <c r="AW409" s="249"/>
      <c r="AX409" s="249"/>
      <c r="AY409" s="249"/>
      <c r="AZ409" s="249"/>
      <c r="BA409" s="249"/>
      <c r="BB409" s="249"/>
      <c r="BC409" s="249"/>
      <c r="BD409" s="249"/>
      <c r="BE409" s="249"/>
      <c r="BF409" s="249"/>
      <c r="BG409" s="249"/>
      <c r="BH409" s="249"/>
      <c r="BI409" s="249"/>
      <c r="BJ409" s="249"/>
      <c r="BK409" s="249"/>
      <c r="BL409" s="249"/>
      <c r="BM409" s="249"/>
      <c r="BN409" s="249"/>
      <c r="BO409" s="249"/>
      <c r="BP409" s="249"/>
      <c r="BQ409" s="249"/>
      <c r="BR409" s="271"/>
      <c r="BS409" s="271"/>
      <c r="BT409" s="271"/>
      <c r="BU409" s="271"/>
      <c r="BV409" s="271"/>
      <c r="BW409" s="271"/>
    </row>
    <row r="410" spans="1:86">
      <c r="A410" s="255">
        <f>'5.Inequality - Gini coefficient'!A120</f>
        <v>19</v>
      </c>
      <c r="B410" s="255" t="str">
        <f>'5.Inequality - Gini coefficient'!B120</f>
        <v>Ghana (2012): Younger, Stephen, Eric Osei-Assibey, and Felix Oppong. 2018. “CEQ Master Workbook: Ghana (2012-2013),” CEQ Data Center on Fiscal Redistribution (CEQ Institute, Tulane University). October 27, 2018.</v>
      </c>
      <c r="C410" s="407"/>
      <c r="D410" s="407"/>
      <c r="E410" s="407"/>
      <c r="F410" s="407"/>
      <c r="G410" s="407"/>
      <c r="H410" s="407"/>
      <c r="I410" s="905"/>
      <c r="J410" s="905"/>
      <c r="K410" s="905"/>
      <c r="L410" s="407"/>
      <c r="M410" s="407"/>
      <c r="N410" s="407"/>
      <c r="O410" s="407"/>
      <c r="P410" s="407"/>
      <c r="Q410" s="407"/>
      <c r="R410" s="407"/>
      <c r="S410" s="407"/>
      <c r="T410" s="407"/>
      <c r="U410" s="407"/>
      <c r="V410" s="407"/>
      <c r="W410" s="407"/>
      <c r="X410" s="407"/>
      <c r="Y410" s="407"/>
      <c r="Z410" s="407"/>
      <c r="AA410" s="407"/>
      <c r="AB410" s="407"/>
      <c r="AC410" s="407"/>
      <c r="AD410" s="407"/>
      <c r="AE410" s="407"/>
      <c r="AF410" s="407"/>
      <c r="AG410" s="249"/>
      <c r="AH410" s="249"/>
      <c r="AI410" s="249"/>
      <c r="AJ410" s="249"/>
      <c r="AK410" s="249"/>
      <c r="AL410" s="249"/>
      <c r="AM410" s="249"/>
      <c r="AN410" s="249"/>
      <c r="AO410" s="249"/>
      <c r="AP410" s="249"/>
      <c r="AQ410" s="249"/>
      <c r="AR410" s="249"/>
      <c r="AS410" s="249"/>
      <c r="AT410" s="249"/>
      <c r="AU410" s="249"/>
      <c r="AV410" s="249"/>
      <c r="AW410" s="249"/>
      <c r="AX410" s="249"/>
      <c r="AY410" s="249"/>
      <c r="AZ410" s="249"/>
      <c r="BA410" s="249"/>
      <c r="BB410" s="249"/>
      <c r="BC410" s="249"/>
      <c r="BD410" s="249"/>
      <c r="BE410" s="249"/>
      <c r="BF410" s="249"/>
      <c r="BG410" s="249"/>
      <c r="BH410" s="249"/>
      <c r="BI410" s="249"/>
      <c r="BJ410" s="249"/>
      <c r="BK410" s="249"/>
      <c r="BL410" s="249"/>
      <c r="BM410" s="249"/>
      <c r="BN410" s="249"/>
      <c r="BO410" s="249"/>
      <c r="BP410" s="249"/>
      <c r="BQ410" s="249"/>
      <c r="BR410" s="271"/>
      <c r="BS410" s="271"/>
      <c r="BT410" s="271"/>
      <c r="BU410" s="271"/>
      <c r="BV410" s="271"/>
      <c r="BW410" s="271"/>
    </row>
    <row r="411" spans="1:86">
      <c r="A411" s="255">
        <f>'5.Inequality - Gini coefficient'!A121</f>
        <v>20</v>
      </c>
      <c r="B411"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411" s="407"/>
      <c r="D411" s="407"/>
      <c r="E411" s="407"/>
      <c r="F411" s="407"/>
      <c r="G411" s="407"/>
      <c r="H411" s="407"/>
      <c r="I411" s="905"/>
      <c r="J411" s="905"/>
      <c r="K411" s="905"/>
      <c r="L411" s="407"/>
      <c r="M411" s="407"/>
      <c r="N411" s="407"/>
      <c r="O411" s="407"/>
      <c r="P411" s="407"/>
      <c r="Q411" s="407"/>
      <c r="R411" s="407"/>
      <c r="S411" s="407"/>
      <c r="T411" s="407"/>
      <c r="U411" s="407"/>
      <c r="V411" s="407"/>
      <c r="W411" s="407"/>
      <c r="X411" s="407"/>
      <c r="Y411" s="407"/>
      <c r="Z411" s="407"/>
      <c r="AA411" s="407"/>
      <c r="AB411" s="407"/>
      <c r="AC411" s="407"/>
      <c r="AD411" s="407"/>
      <c r="AE411" s="407"/>
      <c r="AF411" s="407"/>
      <c r="AG411" s="249"/>
      <c r="AH411" s="249"/>
      <c r="AI411" s="249"/>
      <c r="AJ411" s="249"/>
      <c r="AK411" s="249"/>
      <c r="AL411" s="249"/>
      <c r="AM411" s="249"/>
      <c r="AN411" s="249"/>
      <c r="AO411" s="249"/>
      <c r="AP411" s="249"/>
      <c r="AQ411" s="249"/>
      <c r="AR411" s="249"/>
      <c r="AS411" s="249"/>
      <c r="AT411" s="249"/>
      <c r="AU411" s="249"/>
      <c r="AV411" s="249"/>
      <c r="AW411" s="249"/>
      <c r="AX411" s="249"/>
      <c r="AY411" s="249"/>
      <c r="AZ411" s="249"/>
      <c r="BA411" s="249"/>
      <c r="BB411" s="249"/>
      <c r="BC411" s="249"/>
      <c r="BD411" s="249"/>
      <c r="BE411" s="249"/>
      <c r="BF411" s="249"/>
      <c r="BG411" s="249"/>
      <c r="BH411" s="249"/>
      <c r="BI411" s="249"/>
      <c r="BJ411" s="249"/>
      <c r="BK411" s="249"/>
      <c r="BL411" s="249"/>
      <c r="BM411" s="249"/>
      <c r="BN411" s="249"/>
      <c r="BO411" s="249"/>
      <c r="BP411" s="249"/>
      <c r="BQ411" s="249"/>
      <c r="BR411" s="271"/>
      <c r="BS411" s="271"/>
      <c r="BT411" s="271"/>
      <c r="BU411" s="271"/>
      <c r="BV411" s="271"/>
      <c r="BW411" s="271"/>
    </row>
    <row r="412" spans="1:86">
      <c r="A412" s="255">
        <f>'5.Inequality - Gini coefficient'!A122</f>
        <v>21</v>
      </c>
      <c r="B412" s="255" t="str">
        <f>'5.Inequality - Gini coefficient'!B122</f>
        <v>*,** Guinea (2012): n.a.</v>
      </c>
      <c r="C412" s="407"/>
      <c r="D412" s="407"/>
      <c r="E412" s="407"/>
      <c r="F412" s="407"/>
      <c r="G412" s="407"/>
      <c r="H412" s="407"/>
      <c r="I412" s="905"/>
      <c r="J412" s="905"/>
      <c r="K412" s="905"/>
      <c r="L412" s="407"/>
      <c r="M412" s="407"/>
      <c r="N412" s="407"/>
      <c r="O412" s="407"/>
      <c r="P412" s="407"/>
      <c r="Q412" s="407"/>
      <c r="R412" s="407"/>
      <c r="S412" s="407"/>
      <c r="T412" s="407"/>
      <c r="U412" s="407"/>
      <c r="V412" s="407"/>
      <c r="W412" s="407"/>
      <c r="X412" s="407"/>
      <c r="Y412" s="407"/>
      <c r="Z412" s="407"/>
      <c r="AA412" s="407"/>
      <c r="AB412" s="407"/>
      <c r="AC412" s="407"/>
      <c r="AD412" s="407"/>
      <c r="AE412" s="407"/>
      <c r="AF412" s="407"/>
      <c r="AG412" s="249"/>
      <c r="AH412" s="249"/>
      <c r="AI412" s="249"/>
      <c r="AJ412" s="249"/>
      <c r="AK412" s="249"/>
      <c r="AL412" s="249"/>
      <c r="AM412" s="249"/>
      <c r="AN412" s="249"/>
      <c r="AO412" s="249"/>
      <c r="AP412" s="249"/>
      <c r="AQ412" s="249"/>
      <c r="AR412" s="249"/>
      <c r="AS412" s="249"/>
      <c r="AT412" s="249"/>
      <c r="AU412" s="249"/>
      <c r="AV412" s="249"/>
      <c r="AW412" s="249"/>
      <c r="AX412" s="249"/>
      <c r="AY412" s="249"/>
      <c r="AZ412" s="249"/>
      <c r="BA412" s="249"/>
      <c r="BB412" s="249"/>
      <c r="BC412" s="249"/>
      <c r="BD412" s="249"/>
      <c r="BE412" s="249"/>
      <c r="BF412" s="249"/>
      <c r="BG412" s="249"/>
      <c r="BH412" s="249"/>
      <c r="BI412" s="249"/>
      <c r="BJ412" s="249"/>
      <c r="BK412" s="249"/>
      <c r="BL412" s="249"/>
      <c r="BM412" s="249"/>
      <c r="BN412" s="249"/>
      <c r="BO412" s="249"/>
      <c r="BP412" s="249"/>
      <c r="BQ412" s="249"/>
      <c r="BR412" s="271"/>
      <c r="BS412" s="271"/>
      <c r="BT412" s="271"/>
      <c r="BU412" s="271"/>
      <c r="BV412" s="271"/>
      <c r="BW412" s="271"/>
    </row>
    <row r="413" spans="1:86">
      <c r="A413" s="255">
        <f>'5.Inequality - Gini coefficient'!A123</f>
        <v>22</v>
      </c>
      <c r="B413"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413" s="407"/>
      <c r="D413" s="407"/>
      <c r="E413" s="407"/>
      <c r="F413" s="407"/>
      <c r="G413" s="407"/>
      <c r="H413" s="407"/>
      <c r="I413" s="905"/>
      <c r="J413" s="905"/>
      <c r="K413" s="905"/>
      <c r="L413" s="407"/>
      <c r="M413" s="407"/>
      <c r="N413" s="407"/>
      <c r="O413" s="407"/>
      <c r="P413" s="407"/>
      <c r="Q413" s="407"/>
      <c r="R413" s="407"/>
      <c r="S413" s="407"/>
      <c r="T413" s="407"/>
      <c r="U413" s="407"/>
      <c r="V413" s="407"/>
      <c r="W413" s="407"/>
      <c r="X413" s="407"/>
      <c r="Y413" s="407"/>
      <c r="Z413" s="407"/>
      <c r="AA413" s="407"/>
      <c r="AB413" s="407"/>
      <c r="AC413" s="407"/>
      <c r="AD413" s="407"/>
      <c r="AE413" s="407"/>
      <c r="AF413" s="407"/>
      <c r="AG413" s="249"/>
      <c r="AH413" s="249"/>
      <c r="AI413" s="249"/>
      <c r="AJ413" s="249"/>
      <c r="AK413" s="249"/>
      <c r="AL413" s="249"/>
      <c r="AM413" s="249"/>
      <c r="AN413" s="249"/>
      <c r="AO413" s="249"/>
      <c r="AP413" s="249"/>
      <c r="AQ413" s="249"/>
      <c r="AR413" s="249"/>
      <c r="AS413" s="249"/>
      <c r="AT413" s="249"/>
      <c r="AU413" s="249"/>
      <c r="AV413" s="249"/>
      <c r="AW413" s="249"/>
      <c r="AX413" s="249"/>
      <c r="AY413" s="249"/>
      <c r="AZ413" s="249"/>
      <c r="BA413" s="249"/>
      <c r="BB413" s="249"/>
      <c r="BC413" s="249"/>
      <c r="BD413" s="249"/>
      <c r="BE413" s="249"/>
      <c r="BF413" s="249"/>
      <c r="BG413" s="249"/>
      <c r="BH413" s="249"/>
      <c r="BI413" s="249"/>
      <c r="BJ413" s="249"/>
      <c r="BK413" s="249"/>
      <c r="BL413" s="249"/>
      <c r="BM413" s="249"/>
      <c r="BN413" s="249"/>
      <c r="BO413" s="249"/>
      <c r="BP413" s="249"/>
      <c r="BQ413" s="249"/>
      <c r="BR413" s="271"/>
      <c r="BS413" s="271"/>
      <c r="BT413" s="271"/>
      <c r="BU413" s="271"/>
      <c r="BV413" s="271"/>
      <c r="BW413" s="271"/>
      <c r="BX413" s="271"/>
      <c r="BY413" s="271"/>
      <c r="BZ413" s="271"/>
      <c r="CA413" s="271"/>
      <c r="CB413" s="271"/>
      <c r="CC413" s="271"/>
      <c r="CD413" s="271"/>
      <c r="CE413" s="271"/>
      <c r="CF413" s="271"/>
      <c r="CG413" s="271"/>
      <c r="CH413" s="271"/>
    </row>
    <row r="414" spans="1:86">
      <c r="A414" s="255">
        <f>'5.Inequality - Gini coefficient'!A124</f>
        <v>23</v>
      </c>
      <c r="B414" s="255" t="str">
        <f>'5.Inequality - Gini coefficient'!B124</f>
        <v>Indonesia (2012): Afkar, Rythia, Jon Jellema, and Matthew Wai-Poi. 2015. “CEQ Master Workbook: Indonesia (2012),” CEQ Data Center on Fiscal Redistribution (CEQ Institute, Tulane University and the World Bank). August 5, 2015.</v>
      </c>
      <c r="C414" s="407"/>
      <c r="D414" s="407"/>
      <c r="E414" s="407"/>
      <c r="F414" s="407"/>
      <c r="G414" s="407"/>
      <c r="H414" s="407"/>
      <c r="I414" s="905"/>
      <c r="J414" s="905"/>
      <c r="K414" s="905"/>
      <c r="L414" s="407"/>
      <c r="M414" s="407"/>
      <c r="N414" s="407"/>
      <c r="O414" s="407"/>
      <c r="P414" s="407"/>
      <c r="Q414" s="407"/>
      <c r="R414" s="407"/>
      <c r="S414" s="407"/>
      <c r="T414" s="407"/>
      <c r="U414" s="407"/>
      <c r="V414" s="407"/>
      <c r="W414" s="407"/>
      <c r="X414" s="407"/>
      <c r="Y414" s="407"/>
      <c r="Z414" s="407"/>
      <c r="AA414" s="407"/>
      <c r="AB414" s="407"/>
      <c r="AC414" s="407"/>
      <c r="AD414" s="407"/>
      <c r="AE414" s="407"/>
      <c r="AF414" s="407"/>
      <c r="AG414" s="249"/>
      <c r="AH414" s="249"/>
      <c r="AI414" s="249"/>
      <c r="AJ414" s="249"/>
      <c r="AK414" s="249"/>
      <c r="AL414" s="249"/>
      <c r="AM414" s="249"/>
      <c r="AN414" s="249"/>
      <c r="AO414" s="249"/>
      <c r="AP414" s="249"/>
      <c r="AQ414" s="249"/>
      <c r="AR414" s="249"/>
      <c r="AS414" s="249"/>
      <c r="AT414" s="249"/>
      <c r="AU414" s="249"/>
      <c r="AV414" s="249"/>
      <c r="AW414" s="249"/>
      <c r="AX414" s="249"/>
      <c r="AY414" s="249"/>
      <c r="AZ414" s="249"/>
      <c r="BA414" s="249"/>
      <c r="BB414" s="249"/>
      <c r="BC414" s="249"/>
      <c r="BD414" s="249"/>
      <c r="BE414" s="249"/>
      <c r="BF414" s="249"/>
      <c r="BG414" s="249"/>
      <c r="BH414" s="249"/>
      <c r="BI414" s="249"/>
      <c r="BJ414" s="249"/>
      <c r="BK414" s="249"/>
      <c r="BL414" s="249"/>
      <c r="BM414" s="249"/>
      <c r="BN414" s="249"/>
      <c r="BO414" s="249"/>
      <c r="BP414" s="249"/>
      <c r="BQ414" s="249"/>
      <c r="BR414" s="271"/>
      <c r="BS414" s="271"/>
      <c r="BT414" s="271"/>
      <c r="BU414" s="271"/>
      <c r="BV414" s="271"/>
      <c r="BW414" s="271"/>
      <c r="BX414" s="271"/>
      <c r="BY414" s="271"/>
      <c r="BZ414" s="271"/>
      <c r="CA414" s="271"/>
      <c r="CB414" s="271"/>
      <c r="CC414" s="271"/>
      <c r="CD414" s="271"/>
      <c r="CE414" s="271"/>
      <c r="CF414" s="271"/>
      <c r="CG414" s="271"/>
      <c r="CH414" s="271"/>
    </row>
    <row r="415" spans="1:86">
      <c r="A415" s="255">
        <f>'5.Inequality - Gini coefficient'!A125</f>
        <v>24</v>
      </c>
      <c r="B415" s="255" t="str">
        <f>'5.Inequality - Gini coefficient'!B125</f>
        <v>Iran (2011): Enami, Ali, Nora Lustig and Alireza Taqdiri. 2017. “CEQ Master Workbook: Iran (2011-2012),” CEQ Data Center on Fiscal Redistribution (CEQ Institute, Tulane University and Economic Research Forum). May 5, 2017.</v>
      </c>
      <c r="C415" s="407"/>
      <c r="D415" s="407"/>
      <c r="E415" s="407"/>
      <c r="F415" s="407"/>
      <c r="G415" s="407"/>
      <c r="H415" s="407"/>
      <c r="I415" s="905"/>
      <c r="J415" s="905"/>
      <c r="K415" s="905"/>
      <c r="L415" s="407"/>
      <c r="M415" s="407"/>
      <c r="N415" s="407"/>
      <c r="O415" s="407"/>
      <c r="P415" s="407"/>
      <c r="Q415" s="407"/>
      <c r="R415" s="407"/>
      <c r="S415" s="407"/>
      <c r="T415" s="407"/>
      <c r="U415" s="407"/>
      <c r="V415" s="407"/>
      <c r="W415" s="407"/>
      <c r="X415" s="407"/>
      <c r="Y415" s="407"/>
      <c r="Z415" s="407"/>
      <c r="AA415" s="407"/>
      <c r="AB415" s="407"/>
      <c r="AC415" s="407"/>
      <c r="AD415" s="407"/>
      <c r="AE415" s="407"/>
      <c r="AF415" s="407"/>
      <c r="AG415" s="249"/>
      <c r="AH415" s="249"/>
      <c r="AI415" s="249"/>
      <c r="AJ415" s="249"/>
      <c r="AK415" s="249"/>
      <c r="AL415" s="249"/>
      <c r="AM415" s="249"/>
      <c r="AN415" s="249"/>
      <c r="AO415" s="249"/>
      <c r="AP415" s="249"/>
      <c r="AQ415" s="249"/>
      <c r="AR415" s="249"/>
      <c r="AS415" s="249"/>
      <c r="AT415" s="249"/>
      <c r="AU415" s="249"/>
      <c r="AV415" s="249"/>
      <c r="AW415" s="249"/>
      <c r="AX415" s="249"/>
      <c r="AY415" s="249"/>
      <c r="AZ415" s="249"/>
      <c r="BA415" s="249"/>
      <c r="BB415" s="249"/>
      <c r="BC415" s="249"/>
      <c r="BD415" s="249"/>
      <c r="BE415" s="249"/>
      <c r="BF415" s="249"/>
      <c r="BG415" s="249"/>
      <c r="BH415" s="249"/>
      <c r="BI415" s="249"/>
      <c r="BJ415" s="249"/>
      <c r="BK415" s="249"/>
      <c r="BL415" s="249"/>
      <c r="BM415" s="249"/>
      <c r="BN415" s="249"/>
      <c r="BO415" s="249"/>
      <c r="BP415" s="249"/>
      <c r="BQ415" s="249"/>
      <c r="BR415" s="271"/>
      <c r="BS415" s="271"/>
      <c r="BT415" s="271"/>
      <c r="BU415" s="271"/>
      <c r="BV415" s="271"/>
      <c r="BW415" s="271"/>
    </row>
    <row r="416" spans="1:86">
      <c r="A416" s="255">
        <f>'5.Inequality - Gini coefficient'!A126</f>
        <v>25</v>
      </c>
      <c r="B416"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416" s="407"/>
      <c r="D416" s="407"/>
      <c r="E416" s="407"/>
      <c r="F416" s="407"/>
      <c r="G416" s="407"/>
      <c r="H416" s="407"/>
      <c r="I416" s="905"/>
      <c r="J416" s="905"/>
      <c r="K416" s="905"/>
      <c r="L416" s="407"/>
      <c r="M416" s="407"/>
      <c r="N416" s="407"/>
      <c r="O416" s="407"/>
      <c r="P416" s="407"/>
      <c r="Q416" s="407"/>
      <c r="R416" s="407"/>
      <c r="S416" s="407"/>
      <c r="T416" s="407"/>
      <c r="U416" s="407"/>
      <c r="V416" s="407"/>
      <c r="W416" s="407"/>
      <c r="X416" s="407"/>
      <c r="Y416" s="407"/>
      <c r="Z416" s="407"/>
      <c r="AA416" s="407"/>
      <c r="AB416" s="407"/>
      <c r="AC416" s="407"/>
      <c r="AD416" s="407"/>
      <c r="AE416" s="407"/>
      <c r="AF416" s="407"/>
      <c r="AG416" s="249"/>
      <c r="AH416" s="249"/>
      <c r="AI416" s="249"/>
      <c r="AJ416" s="249"/>
      <c r="AK416" s="249"/>
      <c r="AL416" s="249"/>
      <c r="AM416" s="249"/>
      <c r="AN416" s="249"/>
      <c r="AO416" s="249"/>
      <c r="AP416" s="249"/>
      <c r="AQ416" s="249"/>
      <c r="AR416" s="249"/>
      <c r="AS416" s="249"/>
      <c r="AT416" s="249"/>
      <c r="AU416" s="249"/>
      <c r="AV416" s="249"/>
      <c r="AW416" s="249"/>
      <c r="AX416" s="249"/>
      <c r="AY416" s="249"/>
      <c r="AZ416" s="249"/>
      <c r="BA416" s="249"/>
      <c r="BB416" s="249"/>
      <c r="BC416" s="249"/>
      <c r="BD416" s="249"/>
      <c r="BE416" s="249"/>
      <c r="BF416" s="249"/>
      <c r="BG416" s="249"/>
      <c r="BH416" s="249"/>
      <c r="BI416" s="249"/>
      <c r="BJ416" s="249"/>
      <c r="BK416" s="249"/>
      <c r="BL416" s="249"/>
      <c r="BM416" s="249"/>
      <c r="BN416" s="249"/>
      <c r="BO416" s="249"/>
      <c r="BP416" s="249"/>
      <c r="BQ416" s="249"/>
      <c r="BR416" s="271"/>
      <c r="BS416" s="271"/>
      <c r="BT416" s="271"/>
      <c r="BU416" s="271"/>
      <c r="BV416" s="271"/>
      <c r="BW416" s="271"/>
    </row>
    <row r="417" spans="1:86">
      <c r="A417" s="255">
        <f>'5.Inequality - Gini coefficient'!A127</f>
        <v>26</v>
      </c>
      <c r="B417" s="255" t="str">
        <f>'5.Inequality - Gini coefficient'!B127</f>
        <v>*,** Kenya (2015): n.a.</v>
      </c>
      <c r="C417" s="407"/>
      <c r="D417" s="407"/>
      <c r="E417" s="407"/>
      <c r="F417" s="407"/>
      <c r="G417" s="407"/>
      <c r="H417" s="407"/>
      <c r="I417" s="905"/>
      <c r="J417" s="905"/>
      <c r="K417" s="905"/>
      <c r="L417" s="407"/>
      <c r="M417" s="407"/>
      <c r="N417" s="407"/>
      <c r="O417" s="407"/>
      <c r="P417" s="407"/>
      <c r="Q417" s="407"/>
      <c r="R417" s="407"/>
      <c r="S417" s="407"/>
      <c r="T417" s="407"/>
      <c r="U417" s="407"/>
      <c r="V417" s="407"/>
      <c r="W417" s="407"/>
      <c r="X417" s="407"/>
      <c r="Y417" s="407"/>
      <c r="Z417" s="407"/>
      <c r="AA417" s="407"/>
      <c r="AB417" s="407"/>
      <c r="AC417" s="407"/>
      <c r="AD417" s="407"/>
      <c r="AE417" s="407"/>
      <c r="AF417" s="407"/>
      <c r="AG417" s="249"/>
      <c r="AH417" s="249"/>
      <c r="AI417" s="249"/>
      <c r="AJ417" s="249"/>
      <c r="AK417" s="249"/>
      <c r="AL417" s="249"/>
      <c r="AM417" s="249"/>
      <c r="AN417" s="249"/>
      <c r="AO417" s="249"/>
      <c r="AP417" s="249"/>
      <c r="AQ417" s="249"/>
      <c r="AR417" s="249"/>
      <c r="AS417" s="249"/>
      <c r="AT417" s="249"/>
      <c r="AU417" s="249"/>
      <c r="AV417" s="249"/>
      <c r="AW417" s="249"/>
      <c r="AX417" s="249"/>
      <c r="AY417" s="249"/>
      <c r="AZ417" s="249"/>
      <c r="BA417" s="249"/>
      <c r="BB417" s="249"/>
      <c r="BC417" s="249"/>
      <c r="BD417" s="249"/>
      <c r="BE417" s="249"/>
      <c r="BF417" s="249"/>
      <c r="BG417" s="249"/>
      <c r="BH417" s="249"/>
      <c r="BI417" s="249"/>
      <c r="BJ417" s="249"/>
      <c r="BK417" s="249"/>
      <c r="BL417" s="249"/>
      <c r="BM417" s="249"/>
      <c r="BN417" s="249"/>
      <c r="BO417" s="249"/>
      <c r="BP417" s="249"/>
      <c r="BQ417" s="249"/>
      <c r="BR417" s="271"/>
      <c r="BS417" s="271"/>
      <c r="BT417" s="271"/>
      <c r="BU417" s="271"/>
      <c r="BV417" s="271"/>
      <c r="BW417" s="271"/>
      <c r="BX417" s="271"/>
      <c r="BY417" s="271"/>
      <c r="BZ417" s="271"/>
      <c r="CA417" s="271"/>
      <c r="CB417" s="271"/>
      <c r="CC417" s="271"/>
      <c r="CD417" s="271"/>
      <c r="CE417" s="271"/>
      <c r="CF417" s="271"/>
      <c r="CG417" s="271"/>
      <c r="CH417" s="271"/>
    </row>
    <row r="418" spans="1:86">
      <c r="A418" s="255">
        <f>'5.Inequality - Gini coefficient'!A128</f>
        <v>27</v>
      </c>
      <c r="B418" s="255" t="str">
        <f>'5.Inequality - Gini coefficient'!B128</f>
        <v>*,** Mali (2014): n.a.</v>
      </c>
      <c r="C418" s="407"/>
      <c r="D418" s="407"/>
      <c r="E418" s="407"/>
      <c r="F418" s="407"/>
      <c r="G418" s="407"/>
      <c r="H418" s="407"/>
      <c r="I418" s="905"/>
      <c r="J418" s="905"/>
      <c r="K418" s="905"/>
      <c r="L418" s="407"/>
      <c r="M418" s="407"/>
      <c r="N418" s="407"/>
      <c r="O418" s="407"/>
      <c r="P418" s="407"/>
      <c r="Q418" s="407"/>
      <c r="R418" s="407"/>
      <c r="S418" s="407"/>
      <c r="T418" s="407"/>
      <c r="U418" s="407"/>
      <c r="V418" s="407"/>
      <c r="W418" s="407"/>
      <c r="X418" s="407"/>
      <c r="Y418" s="407"/>
      <c r="Z418" s="407"/>
      <c r="AA418" s="407"/>
      <c r="AB418" s="407"/>
      <c r="AC418" s="407"/>
      <c r="AD418" s="407"/>
      <c r="AE418" s="407"/>
      <c r="AF418" s="407"/>
      <c r="AG418" s="249"/>
      <c r="AH418" s="249"/>
      <c r="AI418" s="249"/>
      <c r="AJ418" s="249"/>
      <c r="AK418" s="249"/>
      <c r="AL418" s="249"/>
      <c r="AM418" s="249"/>
      <c r="AN418" s="249"/>
      <c r="AO418" s="249"/>
      <c r="AP418" s="249"/>
      <c r="AQ418" s="249"/>
      <c r="AR418" s="249"/>
      <c r="AS418" s="249"/>
      <c r="AT418" s="249"/>
      <c r="AU418" s="249"/>
      <c r="AV418" s="249"/>
      <c r="AW418" s="249"/>
      <c r="AX418" s="249"/>
      <c r="AY418" s="249"/>
      <c r="AZ418" s="249"/>
      <c r="BA418" s="249"/>
      <c r="BB418" s="249"/>
      <c r="BC418" s="249"/>
      <c r="BD418" s="249"/>
      <c r="BE418" s="249"/>
      <c r="BF418" s="249"/>
      <c r="BG418" s="249"/>
      <c r="BH418" s="249"/>
      <c r="BI418" s="249"/>
      <c r="BJ418" s="249"/>
      <c r="BK418" s="249"/>
      <c r="BL418" s="249"/>
      <c r="BM418" s="249"/>
      <c r="BN418" s="249"/>
      <c r="BO418" s="249"/>
      <c r="BP418" s="249"/>
      <c r="BQ418" s="249"/>
      <c r="BR418" s="271"/>
      <c r="BS418" s="271"/>
      <c r="BT418" s="271"/>
      <c r="BU418" s="271"/>
      <c r="BV418" s="271"/>
      <c r="BW418" s="271"/>
      <c r="BX418" s="271"/>
      <c r="BY418" s="271"/>
      <c r="BZ418" s="271"/>
      <c r="CA418" s="271"/>
      <c r="CB418" s="271"/>
      <c r="CC418" s="271"/>
      <c r="CD418" s="271"/>
      <c r="CE418" s="271"/>
      <c r="CF418" s="271"/>
      <c r="CG418" s="271"/>
      <c r="CH418" s="271"/>
    </row>
    <row r="419" spans="1:86">
      <c r="A419" s="255">
        <f>'5.Inequality - Gini coefficient'!A129</f>
        <v>28</v>
      </c>
      <c r="B419" s="255" t="str">
        <f>'5.Inequality - Gini coefficient'!B129</f>
        <v>Mexico (2010): Scott, John. 2013. “CEQ Master Workbook: Mexico (2010),” CEQ Data Center on Fiscal Redistribution (CEQ Institute, Tulane University). September 2, 2013.</v>
      </c>
      <c r="C419" s="407"/>
      <c r="D419" s="407"/>
      <c r="E419" s="407"/>
      <c r="F419" s="407"/>
      <c r="G419" s="407"/>
      <c r="H419" s="407"/>
      <c r="I419" s="905"/>
      <c r="J419" s="905"/>
      <c r="K419" s="905"/>
      <c r="L419" s="407"/>
      <c r="M419" s="407"/>
      <c r="N419" s="407"/>
      <c r="O419" s="407"/>
      <c r="P419" s="407"/>
      <c r="Q419" s="407"/>
      <c r="R419" s="407"/>
      <c r="S419" s="407"/>
      <c r="T419" s="407"/>
      <c r="U419" s="407"/>
      <c r="V419" s="407"/>
      <c r="W419" s="407"/>
      <c r="X419" s="407"/>
      <c r="Y419" s="407"/>
      <c r="Z419" s="407"/>
      <c r="AA419" s="407"/>
      <c r="AB419" s="407"/>
      <c r="AC419" s="407"/>
      <c r="AD419" s="407"/>
      <c r="AE419" s="407"/>
      <c r="AF419" s="407"/>
      <c r="AG419" s="249"/>
      <c r="AH419" s="249"/>
      <c r="AI419" s="249"/>
      <c r="AJ419" s="249"/>
      <c r="AK419" s="249"/>
      <c r="AL419" s="249"/>
      <c r="AM419" s="249"/>
      <c r="AN419" s="249"/>
      <c r="AO419" s="249"/>
      <c r="AP419" s="249"/>
      <c r="AQ419" s="249"/>
      <c r="AR419" s="249"/>
      <c r="AS419" s="249"/>
      <c r="AT419" s="249"/>
      <c r="AU419" s="249"/>
      <c r="AV419" s="249"/>
      <c r="AW419" s="249"/>
      <c r="AX419" s="249"/>
      <c r="AY419" s="249"/>
      <c r="AZ419" s="249"/>
      <c r="BA419" s="249"/>
      <c r="BB419" s="249"/>
      <c r="BC419" s="249"/>
      <c r="BD419" s="249"/>
      <c r="BE419" s="249"/>
      <c r="BF419" s="249"/>
      <c r="BG419" s="249"/>
      <c r="BH419" s="249"/>
      <c r="BI419" s="249"/>
      <c r="BJ419" s="249"/>
      <c r="BK419" s="249"/>
      <c r="BL419" s="249"/>
      <c r="BM419" s="249"/>
      <c r="BN419" s="249"/>
      <c r="BO419" s="249"/>
      <c r="BP419" s="249"/>
      <c r="BQ419" s="249"/>
      <c r="BR419" s="271"/>
      <c r="BS419" s="271"/>
      <c r="BT419" s="271"/>
      <c r="BU419" s="271"/>
      <c r="BV419" s="271"/>
      <c r="BW419" s="271"/>
    </row>
    <row r="420" spans="1:86">
      <c r="A420" s="255">
        <f>'5.Inequality - Gini coefficient'!A130</f>
        <v>0</v>
      </c>
      <c r="B420" s="255" t="str">
        <f>'5.Inequality - Gini coefficient'!B130</f>
        <v>Mexico (2012): Scott, John, Sandra Martinez-Aguilar, Enrique de la Rosa, and Rodrigo Aranda. 2017. “CEQ Master Workbook: Mexico (2012),” CEQ Data Center on Fiscal Redistribution (CEQ Institute, Tulane University). June 15, 2019</v>
      </c>
      <c r="C420" s="407"/>
      <c r="D420" s="407"/>
      <c r="E420" s="407"/>
      <c r="F420" s="407"/>
      <c r="G420" s="407"/>
      <c r="H420" s="407"/>
      <c r="I420" s="905"/>
      <c r="J420" s="905"/>
      <c r="K420" s="905"/>
      <c r="L420" s="407"/>
      <c r="M420" s="407"/>
      <c r="N420" s="407"/>
      <c r="O420" s="407"/>
      <c r="P420" s="407"/>
      <c r="Q420" s="407"/>
      <c r="R420" s="407"/>
      <c r="S420" s="407"/>
      <c r="T420" s="407"/>
      <c r="U420" s="407"/>
      <c r="V420" s="407"/>
      <c r="W420" s="407"/>
      <c r="X420" s="407"/>
      <c r="Y420" s="407"/>
      <c r="Z420" s="407"/>
      <c r="AA420" s="407"/>
      <c r="AB420" s="407"/>
      <c r="AC420" s="407"/>
      <c r="AD420" s="407"/>
      <c r="AE420" s="407"/>
      <c r="AF420" s="407"/>
      <c r="AG420" s="249"/>
      <c r="AH420" s="249"/>
      <c r="AI420" s="249"/>
      <c r="AJ420" s="249"/>
      <c r="AK420" s="249"/>
      <c r="AL420" s="249"/>
      <c r="AM420" s="249"/>
      <c r="AN420" s="249"/>
      <c r="AO420" s="249"/>
      <c r="AP420" s="249"/>
      <c r="AQ420" s="249"/>
      <c r="AR420" s="249"/>
      <c r="AS420" s="249"/>
      <c r="AT420" s="249"/>
      <c r="AU420" s="249"/>
      <c r="AV420" s="249"/>
      <c r="AW420" s="249"/>
      <c r="AX420" s="249"/>
      <c r="AY420" s="249"/>
      <c r="AZ420" s="249"/>
      <c r="BA420" s="249"/>
      <c r="BB420" s="249"/>
      <c r="BC420" s="249"/>
      <c r="BD420" s="249"/>
      <c r="BE420" s="249"/>
      <c r="BF420" s="249"/>
      <c r="BG420" s="249"/>
      <c r="BH420" s="249"/>
      <c r="BI420" s="249"/>
      <c r="BJ420" s="249"/>
      <c r="BK420" s="249"/>
      <c r="BL420" s="249"/>
      <c r="BM420" s="249"/>
      <c r="BN420" s="249"/>
      <c r="BO420" s="249"/>
      <c r="BP420" s="249"/>
      <c r="BQ420" s="249"/>
      <c r="BR420" s="271"/>
      <c r="BS420" s="271"/>
      <c r="BT420" s="271"/>
      <c r="BU420" s="271"/>
      <c r="BV420" s="271"/>
      <c r="BW420" s="271"/>
    </row>
    <row r="421" spans="1:86">
      <c r="A421" s="255">
        <f>'5.Inequality - Gini coefficient'!A131</f>
        <v>0</v>
      </c>
      <c r="B421" s="255" t="str">
        <f>'5.Inequality - Gini coefficient'!B131</f>
        <v>Mexico (2014): Scott, John, Sandra Martinez-Aguilar, Enrique de la Rosa, and Rodrigo Aranda. 2017. “CEQ Master Workbook: Mexico (2014),” CEQ Data Center on Fiscal Redistribution (CEQ Institute, Tulane University). June 15, 2019.</v>
      </c>
      <c r="C421" s="407"/>
      <c r="D421" s="407"/>
      <c r="E421" s="407"/>
      <c r="F421" s="407"/>
      <c r="G421" s="407"/>
      <c r="H421" s="407"/>
      <c r="I421" s="905"/>
      <c r="J421" s="905"/>
      <c r="K421" s="905"/>
      <c r="L421" s="407"/>
      <c r="M421" s="407"/>
      <c r="N421" s="407"/>
      <c r="O421" s="407"/>
      <c r="P421" s="407"/>
      <c r="Q421" s="407"/>
      <c r="R421" s="407"/>
      <c r="S421" s="407"/>
      <c r="T421" s="407"/>
      <c r="U421" s="407"/>
      <c r="V421" s="407"/>
      <c r="W421" s="407"/>
      <c r="X421" s="407"/>
      <c r="Y421" s="407"/>
      <c r="Z421" s="407"/>
      <c r="AA421" s="407"/>
      <c r="AB421" s="407"/>
      <c r="AC421" s="407"/>
      <c r="AD421" s="407"/>
      <c r="AE421" s="407"/>
      <c r="AF421" s="407"/>
      <c r="AG421" s="249"/>
      <c r="AH421" s="249"/>
      <c r="AI421" s="249"/>
      <c r="AJ421" s="249"/>
      <c r="AK421" s="249"/>
      <c r="AL421" s="249"/>
      <c r="AM421" s="249"/>
      <c r="AN421" s="249"/>
      <c r="AO421" s="249"/>
      <c r="AP421" s="249"/>
      <c r="AQ421" s="249"/>
      <c r="AR421" s="249"/>
      <c r="AS421" s="249"/>
      <c r="AT421" s="249"/>
      <c r="AU421" s="249"/>
      <c r="AV421" s="249"/>
      <c r="AW421" s="249"/>
      <c r="AX421" s="249"/>
      <c r="AY421" s="249"/>
      <c r="AZ421" s="249"/>
      <c r="BA421" s="249"/>
      <c r="BB421" s="249"/>
      <c r="BC421" s="249"/>
      <c r="BD421" s="249"/>
      <c r="BE421" s="249"/>
      <c r="BF421" s="249"/>
      <c r="BG421" s="249"/>
      <c r="BH421" s="249"/>
      <c r="BI421" s="249"/>
      <c r="BJ421" s="249"/>
      <c r="BK421" s="249"/>
      <c r="BL421" s="249"/>
      <c r="BM421" s="249"/>
      <c r="BN421" s="249"/>
      <c r="BO421" s="249"/>
      <c r="BP421" s="249"/>
      <c r="BQ421" s="249"/>
      <c r="BR421" s="271"/>
      <c r="BS421" s="271"/>
      <c r="BT421" s="271"/>
      <c r="BU421" s="271"/>
      <c r="BV421" s="271"/>
      <c r="BW421" s="271"/>
      <c r="BX421" s="271"/>
      <c r="BY421" s="271"/>
      <c r="BZ421" s="271"/>
      <c r="CA421" s="271"/>
      <c r="CB421" s="271"/>
      <c r="CC421" s="271"/>
      <c r="CD421" s="271"/>
      <c r="CE421" s="271"/>
      <c r="CF421" s="271"/>
      <c r="CG421" s="271"/>
      <c r="CH421" s="271"/>
    </row>
    <row r="422" spans="1:86">
      <c r="A422" s="255">
        <f>'5.Inequality - Gini coefficient'!A132</f>
        <v>29</v>
      </c>
      <c r="B422" s="255" t="str">
        <f>'5.Inequality - Gini coefficient'!B132</f>
        <v>*,** Mongolia (2016): n.a.</v>
      </c>
      <c r="C422" s="407"/>
      <c r="D422" s="407"/>
      <c r="E422" s="407"/>
      <c r="F422" s="407"/>
      <c r="G422" s="407"/>
      <c r="H422" s="407"/>
      <c r="I422" s="905"/>
      <c r="J422" s="905"/>
      <c r="K422" s="905"/>
      <c r="L422" s="407"/>
      <c r="M422" s="407"/>
      <c r="N422" s="407"/>
      <c r="O422" s="407"/>
      <c r="P422" s="407"/>
      <c r="Q422" s="407"/>
      <c r="R422" s="407"/>
      <c r="S422" s="407"/>
      <c r="T422" s="407"/>
      <c r="U422" s="407"/>
      <c r="V422" s="407"/>
      <c r="W422" s="407"/>
      <c r="X422" s="407"/>
      <c r="Y422" s="407"/>
      <c r="Z422" s="407"/>
      <c r="AA422" s="407"/>
      <c r="AB422" s="407"/>
      <c r="AC422" s="407"/>
      <c r="AD422" s="407"/>
      <c r="AE422" s="407"/>
      <c r="AF422" s="407"/>
      <c r="AG422" s="249"/>
      <c r="AH422" s="249"/>
      <c r="AI422" s="249"/>
      <c r="AJ422" s="249"/>
      <c r="AK422" s="249"/>
      <c r="AL422" s="249"/>
      <c r="AM422" s="249"/>
      <c r="AN422" s="249"/>
      <c r="AO422" s="249"/>
      <c r="AP422" s="249"/>
      <c r="AQ422" s="249"/>
      <c r="AR422" s="249"/>
      <c r="AS422" s="249"/>
      <c r="AT422" s="249"/>
      <c r="AU422" s="249"/>
      <c r="AV422" s="249"/>
      <c r="AW422" s="249"/>
      <c r="AX422" s="249"/>
      <c r="AY422" s="249"/>
      <c r="AZ422" s="249"/>
      <c r="BA422" s="249"/>
      <c r="BB422" s="249"/>
      <c r="BC422" s="249"/>
      <c r="BD422" s="249"/>
      <c r="BE422" s="249"/>
      <c r="BF422" s="249"/>
      <c r="BG422" s="249"/>
      <c r="BH422" s="249"/>
      <c r="BI422" s="249"/>
      <c r="BJ422" s="249"/>
      <c r="BK422" s="249"/>
      <c r="BL422" s="249"/>
      <c r="BM422" s="249"/>
      <c r="BN422" s="249"/>
      <c r="BO422" s="249"/>
      <c r="BP422" s="249"/>
      <c r="BQ422" s="249"/>
      <c r="BR422" s="271"/>
      <c r="BS422" s="271"/>
      <c r="BT422" s="271"/>
      <c r="BU422" s="271"/>
      <c r="BV422" s="271"/>
      <c r="BW422" s="271"/>
    </row>
    <row r="423" spans="1:86">
      <c r="A423" s="255">
        <f>'5.Inequality - Gini coefficient'!A133</f>
        <v>30</v>
      </c>
      <c r="B423" s="255" t="str">
        <f>'5.Inequality - Gini coefficient'!B133</f>
        <v>*,** Namibia (2009): n.a.</v>
      </c>
      <c r="C423" s="407"/>
      <c r="D423" s="407"/>
      <c r="E423" s="407"/>
      <c r="F423" s="407"/>
      <c r="G423" s="407"/>
      <c r="H423" s="407"/>
      <c r="I423" s="905"/>
      <c r="J423" s="905"/>
      <c r="K423" s="905"/>
      <c r="L423" s="407"/>
      <c r="M423" s="407"/>
      <c r="N423" s="407"/>
      <c r="O423" s="407"/>
      <c r="P423" s="407"/>
      <c r="Q423" s="407"/>
      <c r="R423" s="407"/>
      <c r="S423" s="407"/>
      <c r="T423" s="407"/>
      <c r="U423" s="407"/>
      <c r="V423" s="407"/>
      <c r="W423" s="407"/>
      <c r="X423" s="407"/>
      <c r="Y423" s="407"/>
      <c r="Z423" s="407"/>
      <c r="AA423" s="407"/>
      <c r="AB423" s="407"/>
      <c r="AC423" s="407"/>
      <c r="AD423" s="407"/>
      <c r="AE423" s="407"/>
      <c r="AF423" s="407"/>
      <c r="AG423" s="249"/>
      <c r="AH423" s="249"/>
      <c r="AI423" s="249"/>
      <c r="AJ423" s="249"/>
      <c r="AK423" s="249"/>
      <c r="AL423" s="249"/>
      <c r="AM423" s="249"/>
      <c r="AN423" s="249"/>
      <c r="AO423" s="249"/>
      <c r="AP423" s="249"/>
      <c r="AQ423" s="249"/>
      <c r="AR423" s="249"/>
      <c r="AS423" s="249"/>
      <c r="AT423" s="249"/>
      <c r="AU423" s="249"/>
      <c r="AV423" s="249"/>
      <c r="AW423" s="249"/>
      <c r="AX423" s="249"/>
      <c r="AY423" s="249"/>
      <c r="AZ423" s="249"/>
      <c r="BA423" s="249"/>
      <c r="BB423" s="249"/>
      <c r="BC423" s="249"/>
      <c r="BD423" s="249"/>
      <c r="BE423" s="249"/>
      <c r="BF423" s="249"/>
      <c r="BG423" s="249"/>
      <c r="BH423" s="249"/>
      <c r="BI423" s="249"/>
      <c r="BJ423" s="249"/>
      <c r="BK423" s="249"/>
      <c r="BL423" s="249"/>
      <c r="BM423" s="249"/>
      <c r="BN423" s="249"/>
      <c r="BO423" s="249"/>
      <c r="BP423" s="249"/>
      <c r="BQ423" s="249"/>
      <c r="BR423" s="271"/>
      <c r="BS423" s="271"/>
      <c r="BT423" s="271"/>
      <c r="BU423" s="271"/>
      <c r="BV423" s="271"/>
      <c r="BW423" s="271"/>
    </row>
    <row r="424" spans="1:86">
      <c r="A424" s="255">
        <f>'5.Inequality - Gini coefficient'!A134</f>
        <v>31</v>
      </c>
      <c r="B424"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424" s="407"/>
      <c r="D424" s="407"/>
      <c r="E424" s="407"/>
      <c r="F424" s="407"/>
      <c r="G424" s="407"/>
      <c r="H424" s="407"/>
      <c r="I424" s="905"/>
      <c r="J424" s="905"/>
      <c r="K424" s="905"/>
      <c r="L424" s="407"/>
      <c r="M424" s="407"/>
      <c r="N424" s="407"/>
      <c r="O424" s="407"/>
      <c r="P424" s="407"/>
      <c r="Q424" s="407"/>
      <c r="R424" s="407"/>
      <c r="S424" s="407"/>
      <c r="T424" s="407"/>
      <c r="U424" s="407"/>
      <c r="V424" s="407"/>
      <c r="W424" s="407"/>
      <c r="X424" s="407"/>
      <c r="Y424" s="407"/>
      <c r="Z424" s="407"/>
      <c r="AA424" s="407"/>
      <c r="AB424" s="407"/>
      <c r="AC424" s="407"/>
      <c r="AD424" s="407"/>
      <c r="AE424" s="407"/>
      <c r="AF424" s="407"/>
      <c r="AG424" s="249"/>
      <c r="AH424" s="249"/>
      <c r="AI424" s="249"/>
      <c r="AJ424" s="249"/>
      <c r="AK424" s="249"/>
      <c r="AL424" s="249"/>
      <c r="AM424" s="249"/>
      <c r="AN424" s="249"/>
      <c r="AO424" s="249"/>
      <c r="AP424" s="249"/>
      <c r="AQ424" s="249"/>
      <c r="AR424" s="249"/>
      <c r="AS424" s="249"/>
      <c r="AT424" s="249"/>
      <c r="AU424" s="249"/>
      <c r="AV424" s="249"/>
      <c r="AW424" s="249"/>
      <c r="AX424" s="249"/>
      <c r="AY424" s="249"/>
      <c r="AZ424" s="249"/>
      <c r="BA424" s="249"/>
      <c r="BB424" s="249"/>
      <c r="BC424" s="249"/>
      <c r="BD424" s="249"/>
      <c r="BE424" s="249"/>
      <c r="BF424" s="249"/>
      <c r="BG424" s="249"/>
      <c r="BH424" s="249"/>
      <c r="BI424" s="249"/>
      <c r="BJ424" s="249"/>
      <c r="BK424" s="249"/>
      <c r="BL424" s="249"/>
      <c r="BM424" s="249"/>
      <c r="BN424" s="249"/>
      <c r="BO424" s="249"/>
      <c r="BP424" s="249"/>
      <c r="BQ424" s="249"/>
      <c r="BR424" s="271"/>
      <c r="BS424" s="271"/>
      <c r="BT424" s="271"/>
      <c r="BU424" s="271"/>
      <c r="BV424" s="271"/>
      <c r="BW424" s="271"/>
    </row>
    <row r="425" spans="1:86">
      <c r="A425" s="255">
        <f>'5.Inequality - Gini coefficient'!A135</f>
        <v>32</v>
      </c>
      <c r="B425" s="255" t="str">
        <f>'5.Inequality - Gini coefficient'!B135</f>
        <v>*,** Niger (2014): n.a.</v>
      </c>
      <c r="C425" s="407"/>
      <c r="D425" s="407"/>
      <c r="E425" s="407"/>
      <c r="F425" s="407"/>
      <c r="G425" s="407"/>
      <c r="H425" s="407"/>
      <c r="I425" s="905"/>
      <c r="J425" s="905"/>
      <c r="K425" s="905"/>
      <c r="L425" s="407"/>
      <c r="M425" s="407"/>
      <c r="N425" s="407"/>
      <c r="O425" s="407"/>
      <c r="P425" s="407"/>
      <c r="Q425" s="407"/>
      <c r="R425" s="407"/>
      <c r="S425" s="407"/>
      <c r="T425" s="407"/>
      <c r="U425" s="407"/>
      <c r="V425" s="407"/>
      <c r="W425" s="407"/>
      <c r="X425" s="407"/>
      <c r="Y425" s="407"/>
      <c r="Z425" s="407"/>
      <c r="AA425" s="407"/>
      <c r="AB425" s="407"/>
      <c r="AC425" s="407"/>
      <c r="AD425" s="407"/>
      <c r="AE425" s="407"/>
      <c r="AF425" s="407"/>
      <c r="AG425" s="249"/>
      <c r="AH425" s="249"/>
      <c r="AI425" s="249"/>
      <c r="AJ425" s="249"/>
      <c r="AK425" s="249"/>
      <c r="AL425" s="249"/>
      <c r="AM425" s="249"/>
      <c r="AN425" s="249"/>
      <c r="AO425" s="249"/>
      <c r="AP425" s="249"/>
      <c r="AQ425" s="249"/>
      <c r="AR425" s="249"/>
      <c r="AS425" s="249"/>
      <c r="AT425" s="249"/>
      <c r="AU425" s="249"/>
      <c r="AV425" s="249"/>
      <c r="AW425" s="249"/>
      <c r="AX425" s="249"/>
      <c r="AY425" s="249"/>
      <c r="AZ425" s="249"/>
      <c r="BA425" s="249"/>
      <c r="BB425" s="249"/>
      <c r="BC425" s="249"/>
      <c r="BD425" s="249"/>
      <c r="BE425" s="249"/>
      <c r="BF425" s="249"/>
      <c r="BG425" s="249"/>
      <c r="BH425" s="249"/>
      <c r="BI425" s="249"/>
      <c r="BJ425" s="249"/>
      <c r="BK425" s="249"/>
      <c r="BL425" s="249"/>
      <c r="BM425" s="249"/>
      <c r="BN425" s="249"/>
      <c r="BO425" s="249"/>
      <c r="BP425" s="249"/>
      <c r="BQ425" s="249"/>
      <c r="BR425" s="271"/>
      <c r="BS425" s="271"/>
      <c r="BT425" s="271"/>
      <c r="BU425" s="271"/>
      <c r="BV425" s="271"/>
      <c r="BW425" s="271"/>
    </row>
    <row r="426" spans="1:86">
      <c r="A426" s="255">
        <f>'5.Inequality - Gini coefficient'!A136</f>
        <v>33</v>
      </c>
      <c r="B426" s="255" t="str">
        <f>'5.Inequality - Gini coefficient'!B136</f>
        <v>Panama (2016): Martinez-Aguilar, Sandra. 2019. “CEQ Master Workbook: Panama (2016),” CEQ Data Center on Fiscal Redistribution (CEQ Institute, Tulane University and the Economic Co-operation and Development). January 16, 2019.</v>
      </c>
      <c r="C426" s="407"/>
      <c r="D426" s="407"/>
      <c r="E426" s="407"/>
      <c r="F426" s="407"/>
      <c r="G426" s="407"/>
      <c r="H426" s="407"/>
      <c r="I426" s="905"/>
      <c r="J426" s="905"/>
      <c r="K426" s="905"/>
      <c r="L426" s="407"/>
      <c r="M426" s="407"/>
      <c r="N426" s="407"/>
      <c r="O426" s="407"/>
      <c r="P426" s="407"/>
      <c r="Q426" s="407"/>
      <c r="R426" s="407"/>
      <c r="S426" s="407"/>
      <c r="T426" s="407"/>
      <c r="U426" s="407"/>
      <c r="V426" s="407"/>
      <c r="W426" s="407"/>
      <c r="X426" s="407"/>
      <c r="Y426" s="407"/>
      <c r="Z426" s="407"/>
      <c r="AA426" s="407"/>
      <c r="AB426" s="407"/>
      <c r="AC426" s="407"/>
      <c r="AD426" s="407"/>
      <c r="AE426" s="407"/>
      <c r="AF426" s="407"/>
      <c r="AG426" s="249"/>
      <c r="AH426" s="249"/>
      <c r="AI426" s="249"/>
      <c r="AJ426" s="249"/>
      <c r="AK426" s="249"/>
      <c r="AL426" s="249"/>
      <c r="AM426" s="249"/>
      <c r="AN426" s="249"/>
      <c r="AO426" s="249"/>
      <c r="AP426" s="249"/>
      <c r="AQ426" s="249"/>
      <c r="AR426" s="249"/>
      <c r="AS426" s="249"/>
      <c r="AT426" s="249"/>
      <c r="AU426" s="249"/>
      <c r="AV426" s="249"/>
      <c r="AW426" s="249"/>
      <c r="AX426" s="249"/>
      <c r="AY426" s="249"/>
      <c r="AZ426" s="249"/>
      <c r="BA426" s="249"/>
      <c r="BB426" s="249"/>
      <c r="BC426" s="249"/>
      <c r="BD426" s="249"/>
      <c r="BE426" s="249"/>
      <c r="BF426" s="249"/>
      <c r="BG426" s="249"/>
      <c r="BH426" s="249"/>
      <c r="BI426" s="249"/>
      <c r="BJ426" s="249"/>
      <c r="BK426" s="249"/>
      <c r="BL426" s="249"/>
      <c r="BM426" s="249"/>
      <c r="BN426" s="249"/>
      <c r="BO426" s="249"/>
      <c r="BP426" s="249"/>
      <c r="BQ426" s="249"/>
      <c r="BR426" s="271"/>
      <c r="BS426" s="271"/>
      <c r="BT426" s="271"/>
      <c r="BU426" s="271"/>
      <c r="BV426" s="271"/>
      <c r="BW426" s="271"/>
      <c r="BX426" s="271"/>
      <c r="BY426" s="271"/>
      <c r="BZ426" s="271"/>
      <c r="CA426" s="271"/>
      <c r="CB426" s="271"/>
      <c r="CC426" s="271"/>
      <c r="CD426" s="271"/>
      <c r="CE426" s="271"/>
      <c r="CF426" s="271"/>
      <c r="CG426" s="271"/>
      <c r="CH426" s="271"/>
    </row>
    <row r="427" spans="1:86" ht="16">
      <c r="A427" s="255">
        <f>'5.Inequality - Gini coefficient'!A137</f>
        <v>34</v>
      </c>
      <c r="B427" s="255" t="str">
        <f>'5.Inequality - Gini coefficient'!B137</f>
        <v>Paraguay (2014) : Gimenez, Lea, Maria Ana Lugo, Sandra Martinez-Aguilar, Humberto Colman, Juan Jose Galeano and Gabriela Farfan. 2017. “CEQ Master Workbook: Paraguay (2014) ,” CEQ Data Center (CEQ Institute, Tulane University). February 12, 2017.</v>
      </c>
      <c r="C427" s="356"/>
      <c r="D427" s="252"/>
      <c r="E427" s="252"/>
      <c r="F427" s="252"/>
      <c r="G427" s="252"/>
      <c r="H427" s="252"/>
      <c r="I427" s="900"/>
      <c r="J427" s="900"/>
      <c r="K427" s="900"/>
      <c r="L427" s="252"/>
      <c r="M427" s="252"/>
      <c r="N427" s="252"/>
      <c r="O427" s="252"/>
      <c r="P427" s="252"/>
      <c r="Q427" s="252"/>
      <c r="R427" s="252"/>
      <c r="S427" s="252"/>
      <c r="T427" s="252"/>
      <c r="U427" s="252"/>
      <c r="V427" s="252"/>
      <c r="W427" s="252"/>
      <c r="X427" s="252"/>
      <c r="Y427" s="252"/>
      <c r="Z427" s="252"/>
      <c r="AA427" s="252"/>
      <c r="AB427" s="252"/>
      <c r="AC427" s="252"/>
      <c r="AD427" s="252"/>
      <c r="AE427" s="252"/>
      <c r="AF427" s="252"/>
      <c r="AX427" s="241"/>
      <c r="AY427" s="241"/>
      <c r="AZ427" s="241"/>
      <c r="BA427" s="241"/>
      <c r="BB427" s="241"/>
      <c r="BC427" s="241"/>
      <c r="BD427" s="241"/>
      <c r="BE427" s="241"/>
      <c r="BF427" s="241"/>
      <c r="BG427" s="241"/>
      <c r="BH427" s="241"/>
      <c r="BI427" s="241"/>
      <c r="BJ427" s="241"/>
      <c r="BK427" s="241"/>
      <c r="BL427" s="241"/>
      <c r="BM427" s="241"/>
      <c r="BN427" s="241"/>
      <c r="BO427" s="241"/>
      <c r="BP427" s="241"/>
      <c r="BQ427" s="241"/>
    </row>
    <row r="428" spans="1:86">
      <c r="A428" s="255">
        <f>'5.Inequality - Gini coefficient'!A138</f>
        <v>35</v>
      </c>
      <c r="B428" s="255" t="str">
        <f>'5.Inequality - Gini coefficient'!B138</f>
        <v>Peru (2009): Jaramillo, Miguel. 2015. “CEQ Master Workbook: Peru (2009),” CEQ Data Center on Fiscal Redistribution (CEQ Institute, Tulane University). August 7, 2015.</v>
      </c>
      <c r="AF428" s="252"/>
      <c r="AG428" s="252"/>
      <c r="AH428" s="252"/>
      <c r="AI428" s="252"/>
      <c r="AJ428" s="252"/>
      <c r="AK428" s="252"/>
      <c r="AL428" s="252"/>
      <c r="AM428" s="252"/>
      <c r="AN428" s="252"/>
      <c r="AO428" s="252"/>
      <c r="AP428" s="252"/>
      <c r="AQ428" s="252"/>
      <c r="AR428" s="252"/>
      <c r="AS428" s="252"/>
      <c r="AT428" s="252"/>
      <c r="AU428" s="252"/>
      <c r="AV428" s="252"/>
      <c r="AW428" s="252"/>
    </row>
    <row r="429" spans="1:86" s="241" customFormat="1">
      <c r="A429" s="255">
        <f>'5.Inequality - Gini coefficient'!A139</f>
        <v>0</v>
      </c>
      <c r="B429" s="255" t="str">
        <f>'5.Inequality - Gini coefficient'!B139</f>
        <v>Peru (2011): Jaramillo, Miguel. 2019. “CEQ Master Workbook: Peru (2011),” CEQ Data Center on Fiscal Redistribution (CEQ Institute, Tulane University). February 11, 2019.</v>
      </c>
      <c r="C429" s="268"/>
      <c r="D429" s="268"/>
      <c r="E429" s="268"/>
      <c r="F429" s="268"/>
      <c r="G429" s="268"/>
      <c r="H429" s="268"/>
      <c r="I429" s="906"/>
      <c r="J429" s="906"/>
      <c r="K429" s="906"/>
      <c r="L429" s="268"/>
      <c r="M429" s="268"/>
      <c r="N429" s="268"/>
      <c r="O429" s="268"/>
      <c r="P429" s="268"/>
      <c r="Q429" s="268"/>
      <c r="R429" s="268"/>
      <c r="S429" s="268"/>
      <c r="T429" s="268"/>
      <c r="U429" s="268"/>
      <c r="V429" s="268"/>
      <c r="W429" s="268"/>
      <c r="X429" s="268"/>
      <c r="Y429" s="268"/>
      <c r="Z429" s="268"/>
      <c r="AA429" s="268"/>
      <c r="AB429" s="268"/>
      <c r="AC429" s="268"/>
      <c r="AD429" s="268"/>
      <c r="AE429" s="268"/>
      <c r="AF429" s="268"/>
    </row>
    <row r="430" spans="1:86" s="241" customFormat="1">
      <c r="A430" s="255">
        <f>'5.Inequality - Gini coefficient'!A140</f>
        <v>36</v>
      </c>
      <c r="B430" s="255" t="str">
        <f>'5.Inequality - Gini coefficient'!B140</f>
        <v>*,** Poland (2014): n.a.</v>
      </c>
      <c r="C430" s="268"/>
      <c r="D430" s="268"/>
      <c r="E430" s="268"/>
      <c r="F430" s="268"/>
      <c r="G430" s="268"/>
      <c r="H430" s="268"/>
      <c r="I430" s="906"/>
      <c r="J430" s="906"/>
      <c r="K430" s="906"/>
      <c r="L430" s="268"/>
      <c r="M430" s="268"/>
      <c r="N430" s="268"/>
      <c r="O430" s="268"/>
      <c r="P430" s="268"/>
      <c r="Q430" s="268"/>
      <c r="R430" s="268"/>
      <c r="S430" s="268"/>
      <c r="T430" s="268"/>
      <c r="U430" s="268"/>
      <c r="V430" s="268"/>
      <c r="W430" s="268"/>
      <c r="X430" s="268"/>
      <c r="Y430" s="268"/>
      <c r="Z430" s="268"/>
      <c r="AA430" s="268"/>
      <c r="AB430" s="268"/>
      <c r="AC430" s="268"/>
      <c r="AD430" s="268"/>
      <c r="AE430" s="268"/>
      <c r="AF430" s="268"/>
    </row>
    <row r="431" spans="1:86" s="241" customFormat="1">
      <c r="A431" s="255">
        <f>'5.Inequality - Gini coefficient'!A141</f>
        <v>37</v>
      </c>
      <c r="B431" s="255" t="str">
        <f>'5.Inequality - Gini coefficient'!B141</f>
        <v>*,** Romania (2016): n.a.</v>
      </c>
      <c r="C431" s="268"/>
      <c r="D431" s="268"/>
      <c r="E431" s="268"/>
      <c r="F431" s="268"/>
      <c r="G431" s="268"/>
      <c r="H431" s="268"/>
      <c r="I431" s="906"/>
      <c r="J431" s="906"/>
      <c r="K431" s="906"/>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row>
    <row r="432" spans="1:86" s="241" customFormat="1">
      <c r="A432" s="255">
        <f>'5.Inequality - Gini coefficient'!A142</f>
        <v>38</v>
      </c>
      <c r="B432" s="255" t="str">
        <f>'5.Inequality - Gini coefficient'!B142</f>
        <v>Russia (2010): Popova, Daria. 2019. “CEQ Master Workbook: Russia (2010),” CEQ Data Center on Fiscal Redistribution (CEQ Institute, Tulane University and the World Bank). March 21, 2019.</v>
      </c>
      <c r="C432" s="268"/>
      <c r="D432" s="268"/>
      <c r="E432" s="268"/>
      <c r="F432" s="268"/>
      <c r="G432" s="268"/>
      <c r="H432" s="268"/>
      <c r="I432" s="906"/>
      <c r="J432" s="906"/>
      <c r="K432" s="906"/>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row>
    <row r="433" spans="1:2">
      <c r="A433" s="255">
        <f>'5.Inequality - Gini coefficient'!A143</f>
        <v>39</v>
      </c>
      <c r="B433"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434" spans="1:2">
      <c r="A434" s="255">
        <f>'5.Inequality - Gini coefficient'!A144</f>
        <v>40</v>
      </c>
      <c r="B434"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435" spans="1:2">
      <c r="A435" s="255">
        <f>'5.Inequality - Gini coefficient'!A145</f>
        <v>41</v>
      </c>
      <c r="B435" s="255" t="str">
        <f>'5.Inequality - Gini coefficient'!B145</f>
        <v>Tanzania (2011): Younger, Stephen. 2019. “CEQ Master Workbook: Tanzania (2011-2012),” CEQ Data Center on Fiscal Redistribution (CEQ Institute, Tulane University). June 21, 2019.</v>
      </c>
    </row>
    <row r="436" spans="1:2">
      <c r="A436" s="255">
        <f>'5.Inequality - Gini coefficient'!A146</f>
        <v>42</v>
      </c>
      <c r="B436"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437" spans="1:2">
      <c r="A437" s="255">
        <f>'5.Inequality - Gini coefficient'!A147</f>
        <v>43</v>
      </c>
      <c r="B437"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438" spans="1:2">
      <c r="A438" s="255">
        <f>'5.Inequality - Gini coefficient'!A148</f>
        <v>44</v>
      </c>
      <c r="B438" s="255" t="str">
        <f>'5.Inequality - Gini coefficient'!B148</f>
        <v>*,** Ukraine (2016): n.a.</v>
      </c>
    </row>
    <row r="439" spans="1:2">
      <c r="A439" s="255">
        <f>'5.Inequality - Gini coefficient'!A149</f>
        <v>45</v>
      </c>
      <c r="B439" s="255" t="str">
        <f>'5.Inequality - Gini coefficient'!B149</f>
        <v>United States (2011): n.a.</v>
      </c>
    </row>
    <row r="440" spans="1:2">
      <c r="A440" s="255">
        <f>'5.Inequality - Gini coefficient'!A150</f>
        <v>46</v>
      </c>
      <c r="B440" s="255" t="str">
        <f>'5.Inequality - Gini coefficient'!B150</f>
        <v>Uruguay (2009): Bucheli, Marisa. 2019. “CEQ Master Workbook: Uruguay (2009),” CEQ Data Center on Fiscal Redistribution (CEQ Institute, Tulane University). April 7, 2019.</v>
      </c>
    </row>
    <row r="441" spans="1:2">
      <c r="A441" s="255">
        <f>'5.Inequality - Gini coefficient'!A151</f>
        <v>47</v>
      </c>
      <c r="B441" s="255" t="str">
        <f>'5.Inequality - Gini coefficient'!B151</f>
        <v>Venezuela (2013): Molina, Emiro. 2016. “CEQ Master Workbook: Venezuela (2012),” CEQ Data Center on Fiscal Redistribution (CEQ Institute, Tulane University). April 5, 2018.</v>
      </c>
    </row>
    <row r="442" spans="1:2">
      <c r="A442" s="255"/>
      <c r="B442" s="255"/>
    </row>
    <row r="443" spans="1:2" ht="15">
      <c r="A443" s="179"/>
    </row>
    <row r="444" spans="1:2" ht="15">
      <c r="A444" s="179"/>
    </row>
    <row r="445" spans="1:2" ht="15">
      <c r="A445" s="179"/>
    </row>
    <row r="446" spans="1:2" ht="15">
      <c r="A446" s="179"/>
    </row>
    <row r="447" spans="1:2" ht="15">
      <c r="A447" s="179"/>
    </row>
    <row r="448" spans="1:2" ht="15">
      <c r="A448" s="179"/>
    </row>
    <row r="449" spans="1:1" ht="15">
      <c r="A449" s="179"/>
    </row>
  </sheetData>
  <mergeCells count="58">
    <mergeCell ref="B344:B350"/>
    <mergeCell ref="B78:B84"/>
    <mergeCell ref="B113:B119"/>
    <mergeCell ref="B176:B182"/>
    <mergeCell ref="B183:B189"/>
    <mergeCell ref="B204:B210"/>
    <mergeCell ref="B211:B217"/>
    <mergeCell ref="B190:B196"/>
    <mergeCell ref="B295:B301"/>
    <mergeCell ref="B288:B294"/>
    <mergeCell ref="B358:B364"/>
    <mergeCell ref="B281:B287"/>
    <mergeCell ref="B351:B357"/>
    <mergeCell ref="B218:B224"/>
    <mergeCell ref="B239:B245"/>
    <mergeCell ref="B253:B259"/>
    <mergeCell ref="B260:B266"/>
    <mergeCell ref="B267:B273"/>
    <mergeCell ref="B274:B280"/>
    <mergeCell ref="B316:B322"/>
    <mergeCell ref="B323:B329"/>
    <mergeCell ref="B330:B336"/>
    <mergeCell ref="B246:B252"/>
    <mergeCell ref="B302:B308"/>
    <mergeCell ref="B309:B315"/>
    <mergeCell ref="B337:B343"/>
    <mergeCell ref="B387:AF387"/>
    <mergeCell ref="B384:BQ384"/>
    <mergeCell ref="B6:B7"/>
    <mergeCell ref="C6:C7"/>
    <mergeCell ref="B381:BQ381"/>
    <mergeCell ref="AM6:BQ6"/>
    <mergeCell ref="F6:AJ6"/>
    <mergeCell ref="B8:B14"/>
    <mergeCell ref="B15:B21"/>
    <mergeCell ref="B22:B28"/>
    <mergeCell ref="B43:B49"/>
    <mergeCell ref="B36:B42"/>
    <mergeCell ref="B50:B56"/>
    <mergeCell ref="B57:B63"/>
    <mergeCell ref="B64:B70"/>
    <mergeCell ref="B71:B77"/>
    <mergeCell ref="B29:B35"/>
    <mergeCell ref="B155:B161"/>
    <mergeCell ref="B197:B203"/>
    <mergeCell ref="B225:B231"/>
    <mergeCell ref="B232:B238"/>
    <mergeCell ref="B85:B91"/>
    <mergeCell ref="B92:B98"/>
    <mergeCell ref="B99:B105"/>
    <mergeCell ref="B106:B112"/>
    <mergeCell ref="B120:B126"/>
    <mergeCell ref="B127:B133"/>
    <mergeCell ref="B134:B140"/>
    <mergeCell ref="B141:B147"/>
    <mergeCell ref="B148:B154"/>
    <mergeCell ref="B162:B168"/>
    <mergeCell ref="B169:B175"/>
  </mergeCells>
  <conditionalFormatting sqref="I344:M348">
    <cfRule type="expression" dxfId="931" priority="646">
      <formula>AND(I344="",+$B344="Venezuela (2013)")</formula>
    </cfRule>
    <cfRule type="expression" dxfId="930" priority="647">
      <formula>OR(AND(I344="",+$B344="Ethiopia (2010)"),AND(I344="",+$B344="Sri Lanka (2009)"),AND(I344="",+$B344="Tanzania (2011)"))</formula>
    </cfRule>
    <cfRule type="expression" dxfId="929" priority="648">
      <formula>OR(AND(I344="",+$B344="United States (2011)"),AND(I344="",+$B344="Argentina (2012)"),AND(I344="",+$B344="Armenia (2011)"),AND(I344="",+$B344="Bolivia (2015)"),AND(I344="",+$B344="Brazil (2009)"),AND(I344="",+$B344="Chile (2013)"),AND(I344="",+$B344="Colombia (2010)"),AND(I344="",+$B344="Colombia (2014)"),AND(I344="",+$B344="Costa Rica (2010)"),AND(I344="",+$B344="Dominican Republic (2013)"),AND(I344="",+$B344="El Salvador (2015)"),AND(I344="",+$B344="Ecuador (2011)"),AND(I344="",+$B344="Georgia (2013)"),AND(I344="",+$B344="Ghana (2012)"),AND(I344="",+$B344="Guatemala (2011)"),AND(I344="",+$B344="Honduras (2011)"),AND(I344="",+$B344="Indonesia (2012)"),AND(I344="",+$B344="Iran (2011)"),AND(I344="",+$B344="Jordan (2010)"),AND(I344="",+$B344="Mexico (2010)"),AND(I344="",+$B344="Mexico (2012)"),AND(I344="",+$B344="Mexico (2014)"),AND(I344="",+$B344="Nicaragua (2009)"),AND(I344="",+$B344="Panama (2016)"),AND(I344="",+$B344="Paraguay (2014) "),AND(I344="",+$B344="Peru (2011)"),AND(I344="",+$B344="Russia (2010)"),AND(I344="",+$B344="Tunisia (2010)"),AND(I344="",+$B344="South Africa (2010)"),AND(I344="",+$B344="Uganda (2012)"),AND(I344="",+$B344="Uruguay (2009)"))</formula>
    </cfRule>
  </conditionalFormatting>
  <conditionalFormatting sqref="AO344:AQ348">
    <cfRule type="expression" dxfId="928" priority="643">
      <formula>OR(AND(AO344="",+$B344="United States (2011)"),AND(AO344="",+$B344="Argentina (2012)"),AND(AO344="",+$B344="Armenia (2011)"),AND(AO344="",+$B344="Bolivia (2015)"),AND(AO344="",+$B344="Brazil (2009)"),AND(AO344="",+$B344="Chile (2013)"),AND(AO344="",+$B344="Colombia (2010)"),AND(AO344="",+$B344="Colombia (2014)"),AND(AO344="",+$B344="Costa Rica (2010)"),AND(AO344="",+$B344="Dominican Republic (2013)"),AND(AO344="",+$B344="El Salvador (2015)"),AND(AO344="",+$B344="Ethiopia (2010)"),AND(AO344="",+$B344="Guatemala (2011)"),AND(AO344="",+$B344="Honduras (2011)"),AND(AO344="",+$B344="Indonesia (2012)"),AND(AO344="",+$B344="Iran (2011)"),AND(AO344="",+$B344="Jordan (2010)"),AND(AO344="",+$B344="Mexico (2010)"),AND(AO344="",+$B344="Mexico (2012)"),AND(AO344="",+$B344="Mexico (2014)"),AND(AO344="",+$B344="Nicaragua (2009)"),AND(AO344="",+$B344="Panama (2016)"),AND(AO344="",+$B344="Paraguay (2014) "),AND(AO344="",+$B344="Peru (2011)"),AND(AO344="",+$B344="Russia (2010)"),AND(AO344="",+$B344="Tunisia (2010)"),AND(AO344="",+$B344="Uganda (2012)"),AND(AO344="",+$B344="Uruguay (2009)"))</formula>
    </cfRule>
    <cfRule type="expression" dxfId="927" priority="644">
      <formula>OR(AND(AO344="",+$B344="Ecuador (2011)"),AND(AO344="",+$B344="Venezuela (2013)"))</formula>
    </cfRule>
    <cfRule type="expression" dxfId="926" priority="645">
      <formula>OR(AND(AO344="",+$B344="Ghana (2012)"),AND(AO344="",+$B344="Georgia (2013)"),AND(AO344="",+$B344="South Africa (2010)"),AND(AO344="",+$B344="Sri Lanka (2009)"),AND(AO344="",+$B344="Tanzania (2011)"))</formula>
    </cfRule>
  </conditionalFormatting>
  <conditionalFormatting sqref="AN344:AN348 AU344:BQ349 AU351:BQ356">
    <cfRule type="expression" dxfId="925" priority="649">
      <formula>OR(AND(AN344="",+$B344="United States (2011)"),AND(AN344="",+$B344="Argentina (2012)"),AND(AN344="",+$B344="Armenia (2011)"),AND(AN344="",+$B344="Bolivia (2015)"),AND(AN344="",+$B344="Brazil (2009)"),AND(AN344="",+$B344="Chile (2013)"),AND(AN344="",+$B344="Colombia (2010)"),AND(AN344="",+$B344="Colombia (2014)"),AND(AN344="",+$B344="Costa Rica (2010)"),AND(AN344="",+$B344="Dominican Republic (2013)"),AND(AN344="",+$B344="El Salvador (2015)"),AND(AN344="",+$B344="Ethiopia (2010)"),AND(AN344="",+$B344="Georgia (2013)"),AND(AN344="",+$B344="Guatemala (2011)"),AND(AN344="",+$B344="Honduras (2011)"),AND(AN344="",+$B344="Indonesia (2012)"),AND(AN344="",+$B344="Iran (2011)"),AND(AN344="",+$B344="Jordan (2010)"),AND(AN344="",+$B344="Mexico (2010)"),AND(AN344="",+$B344="Mexico (2012)"),AND(AN344="",+$B344="Mexico (2014)"),AND(AN344="",+$B344="Nicaragua (2009)"),AND(AN344="",+$B344="Panama (2016)"),AND(AN344="",+$B344="Paraguay (2014) "),AND(AN344="",+$B344="Peru (2011)"),AND(AN344="",+$B344="Russia (2010)"),AND(AN344="",+$B344="Tunisia (2010)"),AND(AN344="",+$B344="Uganda (2012)"),AND(AN344="",+$B344="Uruguay (2009)"))</formula>
    </cfRule>
    <cfRule type="expression" dxfId="924" priority="650">
      <formula>OR(AND(AN344="",+$B344="Ghana (2012)"),AND(AN344="",+$B344="South Africa (2010)"),AND(AN344="",+$B344="Sri Lanka (2009)"),AND(AN344="",+$B344="Tanzania (2011)"))</formula>
    </cfRule>
    <cfRule type="expression" dxfId="923" priority="651">
      <formula>OR(AND(AN344="",+$B344="Ecuador (2011)"),AND(AN344="",+$B344="Venezuela (2013)"))</formula>
    </cfRule>
  </conditionalFormatting>
  <conditionalFormatting sqref="H344:H348 N344:AJ349 N351:AJ356">
    <cfRule type="expression" dxfId="922" priority="652">
      <formula>AND(H344="",+$B344="Venezuela (2013)")</formula>
    </cfRule>
    <cfRule type="expression" dxfId="921" priority="653">
      <formula>OR(AND(H344="",+$B344="United States (2011)"),AND(H344="",+$B344="Argentina (2012)"),AND(H344="",+$B344="Armenia (2011)"),AND(H344="",+$B344="Bolivia (2015)"),AND(H344="",+$B344="Brazil (2009)"),AND(H344="",+$B344="Chile (2013)"),AND(H344="",+$B344="Colombia (2010)"),AND(H344="",+$B344="Colombia (2014)"),AND(H344="",+$B344="Costa Rica (2010)"),AND(H344="",+$B344="Dominican Republic (2013)"),AND(H344="",+$B344="El Salvador (2015)"),AND(H344="",+$B344="Ecuador (2011)"),AND(H344="",+$B344="Ethiopia (2010)"),AND(H344="",+$B344="Georgia (2013)"),AND(H344="",+$B344="Ghana (2012)"),AND(H344="",+$B344="Guatemala (2011)"),AND(H344="",+$B344="Honduras (2011)"),AND(H344="",+$B344="Indonesia (2012)"),AND(H344="",+$B344="Iran (2011)"),AND(H344="",+$B344="Jordan (2010)"),AND(H344="",+$B344="Mexico (2010)"),AND(H344="",+$B344="Mexico (2012)"),AND(H344="",+$B344="Mexico (2014)"),AND(H344="",+$B344="Nicaragua (2009)"),AND(H344="",+$B344="Panama (2016)"),AND(H344="",+$B344="Paraguay (2014) "),AND(H344="",+$B344="Peru (2011)"),AND(H344="",+$B344="Russia (2010)"),AND(H344="",+$B344="Tunisia (2010)"),AND(H344="",+$B344="South Africa (2010)"),AND(H344="",+$B344="Sri Lanka (2009)"),AND(H344="",+$B344="Tanzania (2011)"),AND(H344="",+$B344="Uganda (2012)"),AND(H344="",+$B344="Uruguay (2009)"))</formula>
    </cfRule>
  </conditionalFormatting>
  <conditionalFormatting sqref="AO351:AQ355">
    <cfRule type="expression" dxfId="920" priority="627">
      <formula>OR(AND(AO351="",+$B351="United States (2011)"),AND(AO351="",+$B351="Argentina (2012)"),AND(AO351="",+$B351="Armenia (2011)"),AND(AO351="",+$B351="Bolivia (2015)"),AND(AO351="",+$B351="Brazil (2009)"),AND(AO351="",+$B351="Chile (2013)"),AND(AO351="",+$B351="Colombia (2010)"),AND(AO351="",+$B351="Colombia (2014)"),AND(AO351="",+$B351="Costa Rica (2010)"),AND(AO351="",+$B351="Dominican Republic (2013)"),AND(AO351="",+$B351="El Salvador (2015)"),AND(AO351="",+$B351="Ethiopia (2010)"),AND(AO351="",+$B351="Guatemala (2011)"),AND(AO351="",+$B351="Honduras (2011)"),AND(AO351="",+$B351="Indonesia (2012)"),AND(AO351="",+$B351="Iran (2011)"),AND(AO351="",+$B351="Jordan (2010)"),AND(AO351="",+$B351="Mexico (2010)"),AND(AO351="",+$B351="Mexico (2012)"),AND(AO351="",+$B351="Mexico (2014)"),AND(AO351="",+$B351="Nicaragua (2009)"),AND(AO351="",+$B351="Panama (2016)"),AND(AO351="",+$B351="Paraguay (2014) "),AND(AO351="",+$B351="Peru (2011)"),AND(AO351="",+$B351="Russia (2010)"),AND(AO351="",+$B351="Tunisia (2010)"),AND(AO351="",+$B351="Uganda (2012)"),AND(AO351="",+$B351="Uruguay (2009)"))</formula>
    </cfRule>
    <cfRule type="expression" dxfId="919" priority="628">
      <formula>OR(AND(AO351="",+$B351="Ecuador (2011)"),AND(AO351="",+$B351="Venezuela (2013)"))</formula>
    </cfRule>
    <cfRule type="expression" dxfId="918" priority="629">
      <formula>OR(AND(AO351="",+$B351="Ghana (2012)"),AND(AO351="",+$B351="Georgia (2013)"),AND(AO351="",+$B351="South Africa (2010)"),AND(AO351="",+$B351="Sri Lanka (2009)"),AND(AO351="",+$B351="Tanzania (2011)"))</formula>
    </cfRule>
  </conditionalFormatting>
  <conditionalFormatting sqref="AN351:AN355">
    <cfRule type="expression" dxfId="917" priority="633">
      <formula>OR(AND(AN351="",+$B351="United States (2011)"),AND(AN351="",+$B351="Argentina (2012)"),AND(AN351="",+$B351="Armenia (2011)"),AND(AN351="",+$B351="Bolivia (2015)"),AND(AN351="",+$B351="Brazil (2009)"),AND(AN351="",+$B351="Chile (2013)"),AND(AN351="",+$B351="Colombia (2010)"),AND(AN351="",+$B351="Colombia (2014)"),AND(AN351="",+$B351="Costa Rica (2010)"),AND(AN351="",+$B351="Dominican Republic (2013)"),AND(AN351="",+$B351="El Salvador (2015)"),AND(AN351="",+$B351="Ethiopia (2010)"),AND(AN351="",+$B351="Georgia (2013)"),AND(AN351="",+$B351="Guatemala (2011)"),AND(AN351="",+$B351="Honduras (2011)"),AND(AN351="",+$B351="Indonesia (2012)"),AND(AN351="",+$B351="Iran (2011)"),AND(AN351="",+$B351="Jordan (2010)"),AND(AN351="",+$B351="Mexico (2010)"),AND(AN351="",+$B351="Mexico (2012)"),AND(AN351="",+$B351="Mexico (2014)"),AND(AN351="",+$B351="Nicaragua (2009)"),AND(AN351="",+$B351="Panama (2016)"),AND(AN351="",+$B351="Paraguay (2014) "),AND(AN351="",+$B351="Peru (2011)"),AND(AN351="",+$B351="Russia (2010)"),AND(AN351="",+$B351="Tunisia (2010)"),AND(AN351="",+$B351="Uganda (2012)"),AND(AN351="",+$B351="Uruguay (2009)"))</formula>
    </cfRule>
    <cfRule type="expression" dxfId="916" priority="634">
      <formula>OR(AND(AN351="",+$B351="Ghana (2012)"),AND(AN351="",+$B351="South Africa (2010)"),AND(AN351="",+$B351="Sri Lanka (2009)"),AND(AN351="",+$B351="Tanzania (2011)"))</formula>
    </cfRule>
    <cfRule type="expression" dxfId="915" priority="635">
      <formula>OR(AND(AN351="",+$B351="Ecuador (2011)"),AND(AN351="",+$B351="Venezuela (2013)"))</formula>
    </cfRule>
  </conditionalFormatting>
  <conditionalFormatting sqref="H351:H355">
    <cfRule type="expression" dxfId="914" priority="636">
      <formula>AND(H351="",+$B351="Venezuela (2013)")</formula>
    </cfRule>
    <cfRule type="expression" dxfId="913" priority="637">
      <formula>OR(AND(H351="",+$B351="United States (2011)"),AND(H351="",+$B351="Argentina (2012)"),AND(H351="",+$B351="Armenia (2011)"),AND(H351="",+$B351="Bolivia (2015)"),AND(H351="",+$B351="Brazil (2009)"),AND(H351="",+$B351="Chile (2013)"),AND(H351="",+$B351="Colombia (2010)"),AND(H351="",+$B351="Colombia (2014)"),AND(H351="",+$B351="Costa Rica (2010)"),AND(H351="",+$B351="Dominican Republic (2013)"),AND(H351="",+$B351="El Salvador (2015)"),AND(H351="",+$B351="Ecuador (2011)"),AND(H351="",+$B351="Ethiopia (2010)"),AND(H351="",+$B351="Georgia (2013)"),AND(H351="",+$B351="Ghana (2012)"),AND(H351="",+$B351="Guatemala (2011)"),AND(H351="",+$B351="Honduras (2011)"),AND(H351="",+$B351="Indonesia (2012)"),AND(H351="",+$B351="Iran (2011)"),AND(H351="",+$B351="Jordan (2010)"),AND(H351="",+$B351="Mexico (2010)"),AND(H351="",+$B351="Mexico (2012)"),AND(H351="",+$B351="Mexico (2014)"),AND(H351="",+$B351="Nicaragua (2009)"),AND(H351="",+$B351="Panama (2016)"),AND(H351="",+$B351="Paraguay (2014) "),AND(H351="",+$B351="Peru (2011)"),AND(H351="",+$B351="Russia (2010)"),AND(H351="",+$B351="Tunisia (2010)"),AND(H351="",+$B351="South Africa (2010)"),AND(H351="",+$B351="Sri Lanka (2009)"),AND(H351="",+$B351="Tanzania (2011)"),AND(H351="",+$B351="Uganda (2012)"),AND(H351="",+$B351="Uruguay (2009)"))</formula>
    </cfRule>
  </conditionalFormatting>
  <conditionalFormatting sqref="I349:M349">
    <cfRule type="expression" dxfId="912" priority="614">
      <formula>AND(I349="",+$B349="Venezuela (2013)")</formula>
    </cfRule>
    <cfRule type="expression" dxfId="911" priority="615">
      <formula>OR(AND(I349="",+$B349="Ethiopia (2010)"),AND(I349="",+$B349="Sri Lanka (2009)"),AND(I349="",+$B349="Tanzania (2011)"))</formula>
    </cfRule>
    <cfRule type="expression" dxfId="910" priority="616">
      <formula>OR(AND(I349="",+$B349="United States (2011)"),AND(I349="",+$B349="Argentina (2012)"),AND(I349="",+$B349="Armenia (2011)"),AND(I349="",+$B349="Bolivia (2015)"),AND(I349="",+$B349="Brazil (2009)"),AND(I349="",+$B349="Chile (2013)"),AND(I349="",+$B349="Colombia (2010)"),AND(I349="",+$B349="Colombia (2014)"),AND(I349="",+$B349="Costa Rica (2010)"),AND(I349="",+$B349="Dominican Republic (2013)"),AND(I349="",+$B349="El Salvador (2015)"),AND(I349="",+$B349="Ecuador (2011)"),AND(I349="",+$B349="Georgia (2013)"),AND(I349="",+$B349="Ghana (2012)"),AND(I349="",+$B349="Guatemala (2011)"),AND(I349="",+$B349="Honduras (2011)"),AND(I349="",+$B349="Indonesia (2012)"),AND(I349="",+$B349="Iran (2011)"),AND(I349="",+$B349="Jordan (2010)"),AND(I349="",+$B349="Mexico (2010)"),AND(I349="",+$B349="Mexico (2012)"),AND(I349="",+$B349="Mexico (2014)"),AND(I349="",+$B349="Nicaragua (2009)"),AND(I349="",+$B349="Panama (2016)"),AND(I349="",+$B349="Paraguay (2014) "),AND(I349="",+$B349="Peru (2011)"),AND(I349="",+$B349="Russia (2010)"),AND(I349="",+$B349="Tunisia (2010)"),AND(I349="",+$B349="South Africa (2010)"),AND(I349="",+$B349="Uganda (2012)"),AND(I349="",+$B349="Uruguay (2009)"))</formula>
    </cfRule>
  </conditionalFormatting>
  <conditionalFormatting sqref="AO349:AQ349">
    <cfRule type="expression" dxfId="909" priority="611">
      <formula>OR(AND(AO349="",+$B349="United States (2011)"),AND(AO349="",+$B349="Argentina (2012)"),AND(AO349="",+$B349="Armenia (2011)"),AND(AO349="",+$B349="Bolivia (2015)"),AND(AO349="",+$B349="Brazil (2009)"),AND(AO349="",+$B349="Chile (2013)"),AND(AO349="",+$B349="Colombia (2010)"),AND(AO349="",+$B349="Colombia (2014)"),AND(AO349="",+$B349="Costa Rica (2010)"),AND(AO349="",+$B349="Dominican Republic (2013)"),AND(AO349="",+$B349="El Salvador (2015)"),AND(AO349="",+$B349="Ethiopia (2010)"),AND(AO349="",+$B349="Guatemala (2011)"),AND(AO349="",+$B349="Honduras (2011)"),AND(AO349="",+$B349="Indonesia (2012)"),AND(AO349="",+$B349="Iran (2011)"),AND(AO349="",+$B349="Jordan (2010)"),AND(AO349="",+$B349="Mexico (2010)"),AND(AO349="",+$B349="Mexico (2012)"),AND(AO349="",+$B349="Mexico (2014)"),AND(AO349="",+$B349="Nicaragua (2009)"),AND(AO349="",+$B349="Panama (2016)"),AND(AO349="",+$B349="Paraguay (2014) "),AND(AO349="",+$B349="Peru (2011)"),AND(AO349="",+$B349="Russia (2010)"),AND(AO349="",+$B349="Tunisia (2010)"),AND(AO349="",+$B349="Uganda (2012)"),AND(AO349="",+$B349="Uruguay (2009)"))</formula>
    </cfRule>
    <cfRule type="expression" dxfId="908" priority="612">
      <formula>OR(AND(AO349="",+$B349="Ecuador (2011)"),AND(AO349="",+$B349="Venezuela (2013)"))</formula>
    </cfRule>
    <cfRule type="expression" dxfId="907" priority="613">
      <formula>OR(AND(AO349="",+$B349="Ghana (2012)"),AND(AO349="",+$B349="Georgia (2013)"),AND(AO349="",+$B349="South Africa (2010)"),AND(AO349="",+$B349="Sri Lanka (2009)"),AND(AO349="",+$B349="Tanzania (2011)"))</formula>
    </cfRule>
  </conditionalFormatting>
  <conditionalFormatting sqref="AN349">
    <cfRule type="expression" dxfId="906" priority="617">
      <formula>OR(AND(AN349="",+$B349="United States (2011)"),AND(AN349="",+$B349="Argentina (2012)"),AND(AN349="",+$B349="Armenia (2011)"),AND(AN349="",+$B349="Bolivia (2015)"),AND(AN349="",+$B349="Brazil (2009)"),AND(AN349="",+$B349="Chile (2013)"),AND(AN349="",+$B349="Colombia (2010)"),AND(AN349="",+$B349="Colombia (2014)"),AND(AN349="",+$B349="Costa Rica (2010)"),AND(AN349="",+$B349="Dominican Republic (2013)"),AND(AN349="",+$B349="El Salvador (2015)"),AND(AN349="",+$B349="Ethiopia (2010)"),AND(AN349="",+$B349="Georgia (2013)"),AND(AN349="",+$B349="Guatemala (2011)"),AND(AN349="",+$B349="Honduras (2011)"),AND(AN349="",+$B349="Indonesia (2012)"),AND(AN349="",+$B349="Iran (2011)"),AND(AN349="",+$B349="Jordan (2010)"),AND(AN349="",+$B349="Mexico (2010)"),AND(AN349="",+$B349="Mexico (2012)"),AND(AN349="",+$B349="Mexico (2014)"),AND(AN349="",+$B349="Nicaragua (2009)"),AND(AN349="",+$B349="Panama (2016)"),AND(AN349="",+$B349="Paraguay (2014) "),AND(AN349="",+$B349="Peru (2011)"),AND(AN349="",+$B349="Russia (2010)"),AND(AN349="",+$B349="Tunisia (2010)"),AND(AN349="",+$B349="Uganda (2012)"),AND(AN349="",+$B349="Uruguay (2009)"))</formula>
    </cfRule>
    <cfRule type="expression" dxfId="905" priority="618">
      <formula>OR(AND(AN349="",+$B349="Ghana (2012)"),AND(AN349="",+$B349="South Africa (2010)"),AND(AN349="",+$B349="Sri Lanka (2009)"),AND(AN349="",+$B349="Tanzania (2011)"))</formula>
    </cfRule>
    <cfRule type="expression" dxfId="904" priority="619">
      <formula>OR(AND(AN349="",+$B349="Ecuador (2011)"),AND(AN349="",+$B349="Venezuela (2013)"))</formula>
    </cfRule>
  </conditionalFormatting>
  <conditionalFormatting sqref="H349">
    <cfRule type="expression" dxfId="903" priority="620">
      <formula>AND(H349="",+$B349="Venezuela (2013)")</formula>
    </cfRule>
    <cfRule type="expression" dxfId="902" priority="621">
      <formula>OR(AND(H349="",+$B349="United States (2011)"),AND(H349="",+$B349="Argentina (2012)"),AND(H349="",+$B349="Armenia (2011)"),AND(H349="",+$B349="Bolivia (2015)"),AND(H349="",+$B349="Brazil (2009)"),AND(H349="",+$B349="Chile (2013)"),AND(H349="",+$B349="Colombia (2010)"),AND(H349="",+$B349="Colombia (2014)"),AND(H349="",+$B349="Costa Rica (2010)"),AND(H349="",+$B349="Dominican Republic (2013)"),AND(H349="",+$B349="El Salvador (2015)"),AND(H349="",+$B349="Ecuador (2011)"),AND(H349="",+$B349="Ethiopia (2010)"),AND(H349="",+$B349="Georgia (2013)"),AND(H349="",+$B349="Ghana (2012)"),AND(H349="",+$B349="Guatemala (2011)"),AND(H349="",+$B349="Honduras (2011)"),AND(H349="",+$B349="Indonesia (2012)"),AND(H349="",+$B349="Iran (2011)"),AND(H349="",+$B349="Jordan (2010)"),AND(H349="",+$B349="Mexico (2010)"),AND(H349="",+$B349="Mexico (2012)"),AND(H349="",+$B349="Mexico (2014)"),AND(H349="",+$B349="Nicaragua (2009)"),AND(H349="",+$B349="Panama (2016)"),AND(H349="",+$B349="Paraguay (2014) "),AND(H349="",+$B349="Peru (2011)"),AND(H349="",+$B349="Russia (2010)"),AND(H349="",+$B349="Tunisia (2010)"),AND(H349="",+$B349="South Africa (2010)"),AND(H349="",+$B349="Sri Lanka (2009)"),AND(H349="",+$B349="Tanzania (2011)"),AND(H349="",+$B349="Uganda (2012)"),AND(H349="",+$B349="Uruguay (2009)"))</formula>
    </cfRule>
  </conditionalFormatting>
  <conditionalFormatting sqref="AO356:AQ356">
    <cfRule type="expression" dxfId="901" priority="595">
      <formula>OR(AND(AO356="",+$B356="United States (2011)"),AND(AO356="",+$B356="Argentina (2012)"),AND(AO356="",+$B356="Armenia (2011)"),AND(AO356="",+$B356="Bolivia (2015)"),AND(AO356="",+$B356="Brazil (2009)"),AND(AO356="",+$B356="Chile (2013)"),AND(AO356="",+$B356="Colombia (2010)"),AND(AO356="",+$B356="Colombia (2014)"),AND(AO356="",+$B356="Costa Rica (2010)"),AND(AO356="",+$B356="Dominican Republic (2013)"),AND(AO356="",+$B356="El Salvador (2015)"),AND(AO356="",+$B356="Ethiopia (2010)"),AND(AO356="",+$B356="Guatemala (2011)"),AND(AO356="",+$B356="Honduras (2011)"),AND(AO356="",+$B356="Indonesia (2012)"),AND(AO356="",+$B356="Iran (2011)"),AND(AO356="",+$B356="Jordan (2010)"),AND(AO356="",+$B356="Mexico (2010)"),AND(AO356="",+$B356="Mexico (2012)"),AND(AO356="",+$B356="Mexico (2014)"),AND(AO356="",+$B356="Nicaragua (2009)"),AND(AO356="",+$B356="Panama (2016)"),AND(AO356="",+$B356="Paraguay (2014) "),AND(AO356="",+$B356="Peru (2011)"),AND(AO356="",+$B356="Russia (2010)"),AND(AO356="",+$B356="Tunisia (2010)"),AND(AO356="",+$B356="Uganda (2012)"),AND(AO356="",+$B356="Uruguay (2009)"))</formula>
    </cfRule>
    <cfRule type="expression" dxfId="900" priority="596">
      <formula>OR(AND(AO356="",+$B356="Ecuador (2011)"),AND(AO356="",+$B356="Venezuela (2013)"))</formula>
    </cfRule>
    <cfRule type="expression" dxfId="899" priority="597">
      <formula>OR(AND(AO356="",+$B356="Ghana (2012)"),AND(AO356="",+$B356="Georgia (2013)"),AND(AO356="",+$B356="South Africa (2010)"),AND(AO356="",+$B356="Sri Lanka (2009)"),AND(AO356="",+$B356="Tanzania (2011)"))</formula>
    </cfRule>
  </conditionalFormatting>
  <conditionalFormatting sqref="AN356">
    <cfRule type="expression" dxfId="898" priority="601">
      <formula>OR(AND(AN356="",+$B356="United States (2011)"),AND(AN356="",+$B356="Argentina (2012)"),AND(AN356="",+$B356="Armenia (2011)"),AND(AN356="",+$B356="Bolivia (2015)"),AND(AN356="",+$B356="Brazil (2009)"),AND(AN356="",+$B356="Chile (2013)"),AND(AN356="",+$B356="Colombia (2010)"),AND(AN356="",+$B356="Colombia (2014)"),AND(AN356="",+$B356="Costa Rica (2010)"),AND(AN356="",+$B356="Dominican Republic (2013)"),AND(AN356="",+$B356="El Salvador (2015)"),AND(AN356="",+$B356="Ethiopia (2010)"),AND(AN356="",+$B356="Georgia (2013)"),AND(AN356="",+$B356="Guatemala (2011)"),AND(AN356="",+$B356="Honduras (2011)"),AND(AN356="",+$B356="Indonesia (2012)"),AND(AN356="",+$B356="Iran (2011)"),AND(AN356="",+$B356="Jordan (2010)"),AND(AN356="",+$B356="Mexico (2010)"),AND(AN356="",+$B356="Mexico (2012)"),AND(AN356="",+$B356="Mexico (2014)"),AND(AN356="",+$B356="Nicaragua (2009)"),AND(AN356="",+$B356="Panama (2016)"),AND(AN356="",+$B356="Paraguay (2014) "),AND(AN356="",+$B356="Peru (2011)"),AND(AN356="",+$B356="Russia (2010)"),AND(AN356="",+$B356="Tunisia (2010)"),AND(AN356="",+$B356="Uganda (2012)"),AND(AN356="",+$B356="Uruguay (2009)"))</formula>
    </cfRule>
    <cfRule type="expression" dxfId="897" priority="602">
      <formula>OR(AND(AN356="",+$B356="Ghana (2012)"),AND(AN356="",+$B356="South Africa (2010)"),AND(AN356="",+$B356="Sri Lanka (2009)"),AND(AN356="",+$B356="Tanzania (2011)"))</formula>
    </cfRule>
    <cfRule type="expression" dxfId="896" priority="603">
      <formula>OR(AND(AN356="",+$B356="Ecuador (2011)"),AND(AN356="",+$B356="Venezuela (2013)"))</formula>
    </cfRule>
  </conditionalFormatting>
  <conditionalFormatting sqref="H356">
    <cfRule type="expression" dxfId="895" priority="604">
      <formula>AND(H356="",+$B356="Venezuela (2013)")</formula>
    </cfRule>
    <cfRule type="expression" dxfId="894" priority="605">
      <formula>OR(AND(H356="",+$B356="United States (2011)"),AND(H356="",+$B356="Argentina (2012)"),AND(H356="",+$B356="Armenia (2011)"),AND(H356="",+$B356="Bolivia (2015)"),AND(H356="",+$B356="Brazil (2009)"),AND(H356="",+$B356="Chile (2013)"),AND(H356="",+$B356="Colombia (2010)"),AND(H356="",+$B356="Colombia (2014)"),AND(H356="",+$B356="Costa Rica (2010)"),AND(H356="",+$B356="Dominican Republic (2013)"),AND(H356="",+$B356="El Salvador (2015)"),AND(H356="",+$B356="Ecuador (2011)"),AND(H356="",+$B356="Ethiopia (2010)"),AND(H356="",+$B356="Georgia (2013)"),AND(H356="",+$B356="Ghana (2012)"),AND(H356="",+$B356="Guatemala (2011)"),AND(H356="",+$B356="Honduras (2011)"),AND(H356="",+$B356="Indonesia (2012)"),AND(H356="",+$B356="Iran (2011)"),AND(H356="",+$B356="Jordan (2010)"),AND(H356="",+$B356="Mexico (2010)"),AND(H356="",+$B356="Mexico (2012)"),AND(H356="",+$B356="Mexico (2014)"),AND(H356="",+$B356="Nicaragua (2009)"),AND(H356="",+$B356="Panama (2016)"),AND(H356="",+$B356="Paraguay (2014) "),AND(H356="",+$B356="Peru (2011)"),AND(H356="",+$B356="Russia (2010)"),AND(H356="",+$B356="Tunisia (2010)"),AND(H356="",+$B356="South Africa (2010)"),AND(H356="",+$B356="Sri Lanka (2009)"),AND(H356="",+$B356="Tanzania (2011)"),AND(H356="",+$B356="Uganda (2012)"),AND(H356="",+$B356="Uruguay (2009)"))</formula>
    </cfRule>
  </conditionalFormatting>
  <conditionalFormatting sqref="AN15:AN20 AN22:AN27 AN36:AN41 AN43:AN48 AN57:AN62 AN64:AN69 AN71:AN76 AN85:AN90 AN99:AN104 AN106:AN111 AN120:AN125 AN127:AN132 AN134:AN139 AN141:AN146 AN148:AN153 AN162:AN167 AN169:AN174 AN176:AN181 AN183:AN188 AN204:AN209 AN211:AN216 AN218:AN223 AN239:AN244 AN253:AN258 AN260:AN265 AN267:AN272 AN274:AN279 AN295:AN300 AN302:AN307 AN309:AN314 AN316:AN321 AN323:AN328 AN330:AN335 AN344:AN349 AN351:AN356 AN358:AN363 AR15:AT20 AR22:AT27 AR36:AT41 AR57:AT62 AR64:AT69 AR71:AT76 AR85:AT90 AR99:AT104 AR106:AT111 AR120:AT125 AR127:AT132 AR134:AT139 AR141:AT146 AR148:AT153 AR162:AT167 AR169:AT174 AR176:AT181 AR183:AT188 AR204:AT209 AR211:AT216 AR218:AT223 AR239:AT244 AR253:AT258 AR260:AT265 AR267:AT272 AR274:AT279 AR295:AT300 AR316:AT321 AR323:AT328 AR330:AT335 AR344:AT349 AR351:AT356 AR358:AT363 AU57:BQ77 AU204:BQ224 AU99:BQ112 AU15:BQ28 AM49:AN49 AR43:BQ49 AU36:BQ49 AU162:BQ189 AU239:BQ245 AU253:BQ280 AU344:BQ364 AU85:BQ91 AU120:BQ154 AU295:BQ336 AM308:AN308 AR302:AT314">
    <cfRule type="expression" dxfId="893" priority="665">
      <formula>OR(AND(AM15="",+$B15="United States (2011)"),AND(AM15="",+$B15="Argentina (2012)"),AND(AM15="",+$B15="Armenia (2011)"),AND(AM15="",+$B15="Bolivia (2009)"),AND(AM15="",+$B15="Brazil (2009)"),AND(AM15="",+$B15="Chile (2013)"),AND(AM15="",+$B15="Colombia (2010)"),AND(AM15="",+$B15="Colombia (2014)"),AND(AM15="",+$B15="Costa Rica (2010)"),AND(AM15="",+$B15="Dominican Republic (2013)"),AND(AM15="",+$B15="El Salvador (2011)"),AND(AM15="",+$B15="Ethiopia (2010)"),AND(AM15="",+$B15="Georgia (2013)"),AND(AM15="",+$B15="Guatemala (2011)"),AND(AM15="",+$B15="Honduras (2011)"),AND(AM15="",+$B15="Indonesia (2012)"),AND(AM15="",+$B15="Iran (2011)"),AND(AM15="",+$B15="Jordan (2010)"),AND(AM15="",+$B15="Mexico (2010)"),AND(AM15="",+$B15="Mexico (2012)"),AND(AM15="",+$B15="Mexico (2014)"),AND(AM15="",+$B15="Nicaragua (2009)"),AND(AM15="",+$B15="Panama (2016)"),AND(AM15="",+$B15="Paraguay (2014) "),AND(AM15="",+$B15="Peru (2009)"),AND(AM15="",+$B15="Peru (2011)"),AND(AM15="",+$B15="Russia (2010)"),AND(AM15="",+$B15="Tunisia (2010)"),AND(AM15="",+$B15="Uganda (2012)"),AND(AM15="",+$B15="Uruguay (2009)"),AND(AM15="",+$B15="India (2011)"),AND(AM15="",+$B15="China (2014)"))</formula>
    </cfRule>
    <cfRule type="expression" dxfId="892" priority="666">
      <formula>OR(AND(AM15="",+$B15="Ghana (2012)"),AND(AM15="",+$B15="South Africa (2010)"),AND(AM15="",+$B15="Sri Lanka (2009)"),AND(AM15="",+$B15="Tanzania (2011)"))</formula>
    </cfRule>
    <cfRule type="expression" dxfId="891" priority="667">
      <formula>OR(AND(AM15="",+$B15="Ecuador (2011)"),AND(AM15="",+$B15="Venezuela (2013)"))</formula>
    </cfRule>
  </conditionalFormatting>
  <conditionalFormatting sqref="N218:AJ223">
    <cfRule type="expression" dxfId="890" priority="588">
      <formula>AND(N218="",+$B218="Venezuela (2013)")</formula>
    </cfRule>
    <cfRule type="expression" dxfId="889" priority="589">
      <formula>OR(AND(N218="",+$B218="United States (2011)"),AND(N218="",+$B218="Argentina (2012)"),AND(N218="",+$B218="Armenia (2011)"),AND(N218="",+$B218="Bolivia (2009)"),AND(N218="",+$B218="Brazil (2009)"),AND(N218="",+$B218="Chile (2013)"),AND(N218="",+$B218="Colombia (2010)"),AND(N218="",+$B218="Colombia (2014)"),AND(N218="",+$B218="Costa Rica (2010)"),AND(N218="",+$B218="Dominican Republic (2013)"),AND(N218="",+$B218="El Salvador (2011)"),AND(N218="",+$B218="Ecuador (2011)"),AND(N218="",+$B218="Ethiopia (2010)"),AND(N218="",+$B218="Georgia (2013)"),AND(N218="",+$B218="Ghana (2012)"),AND(N218="",+$B218="Guatemala (2011)"),AND(N218="",+$B218="Honduras (2011)"),AND(N218="",+$B218="Indonesia (2012)"),AND(N218="",+$B218="Iran (2011)"),AND(N218="",+$B218="Jordan (2010)"),AND(N218="",+$B218="Mexico (2010)"),AND(N218="",+$B218="Mexico (2012)"),AND(N218="",+$B218="Mexico (2014)"),AND(N218="",+$B218="Nicaragua (2009)"),AND(N218="",+$B218="Panama (2016)"),AND(N218="",+$B218="Paraguay (2014) "),AND(N218="",+$B218="Peru (2009)"),AND(N218="",+$B218="Peru (2011)"),AND(N218="",+$B218="Russia (2010)"),AND(N218="",+$B218="Tunisia (2010)"),AND(N218="",+$B218="South Africa (2010)"),AND(N218="",+$B218="Sri Lanka (2009)"),AND(N218="",+$B218="Tanzania (2011)"),AND(N218="",+$B218="Uganda (2012)"),AND(N218="",+$B218="Uruguay (2009)"))</formula>
    </cfRule>
  </conditionalFormatting>
  <conditionalFormatting sqref="I351:M356">
    <cfRule type="expression" dxfId="888" priority="577">
      <formula>AND(I351="",+$B351="Venezuela (2013)")</formula>
    </cfRule>
    <cfRule type="expression" dxfId="887" priority="578">
      <formula>OR(AND(I351="",+$B351="Ethiopia (2010)"),AND(I351="",+$B351="Sri Lanka (2009)"),AND(I351="",+$B351="Tanzania (2011)"))</formula>
    </cfRule>
    <cfRule type="expression" dxfId="886" priority="579">
      <formula>OR(AND(I351="",+$B351="United States (2011)"),AND(I351="",+$B351="Argentina (2012)"),AND(I351="",+$B351="Armenia (2011)"),AND(I351="",+$B351="Bolivia (2009)"),AND(I351="",+$B351="Brazil (2009)"),AND(I351="",+$B351="Chile (2013)"),AND(I351="",+$B351="Colombia (2010)"),AND(I351="",+$B351="Colombia (2014)"),AND(I351="",+$B351="Costa Rica (2010)"),AND(I351="",+$B351="Dominican Republic (2013)"),AND(I351="",+$B351="El Salvador (2011)"),AND(I351="",+$B351="Ecuador (2011)"),AND(I351="",+$B351="Georgia (2013)"),AND(I351="",+$B351="Ghana (2012)"),AND(I351="",+$B351="Guatemala (2011)"),AND(I351="",+$B351="Honduras (2011)"),AND(I351="",+$B351="Indonesia (2012)"),AND(I351="",+$B351="Iran (2011)"),AND(I351="",+$B351="Jordan (2010)"),AND(I351="",+$B351="Mexico (2010)"),AND(I351="",+$B351="Mexico (2012)"),AND(I351="",+$B351="Mexico (2014)"),AND(I351="",+$B351="Nicaragua (2009)"),AND(I351="",+$B351="Panama (2016)"),AND(I351="",+$B351="Paraguay (2014) "),AND(I351="",+$B351="Peru (2009)"),AND(I351="",+$B351="Peru (2011)"),AND(I351="",+$B351="Russia (2010)"),AND(I351="",+$B351="Tunisia (2010)"),AND(I351="",+$B351="South Africa (2010)"),AND(I351="",+$B351="Uganda (2012)"),AND(I351="",+$B351="Uruguay (2009)"))</formula>
    </cfRule>
  </conditionalFormatting>
  <conditionalFormatting sqref="I218:M223">
    <cfRule type="expression" dxfId="885" priority="569">
      <formula>AND(I218="",+$B218="Venezuela (2013)")</formula>
    </cfRule>
    <cfRule type="expression" dxfId="884" priority="570">
      <formula>OR(AND(I218="",+$B218="Ethiopia (2010)"),AND(I218="",+$B218="Sri Lanka (2009)"),AND(I218="",+$B218="Tanzania (2011)"))</formula>
    </cfRule>
    <cfRule type="expression" dxfId="883" priority="571">
      <formula>OR(AND(I218="",+$B218="United States (2011)"),AND(I218="",+$B218="Argentina (2012)"),AND(I218="",+$B218="Armenia (2011)"),AND(I218="",+$B218="Bolivia (2009)"),AND(I218="",+$B218="Brazil (2009)"),AND(I218="",+$B218="Chile (2013)"),AND(I218="",+$B218="Colombia (2010)"),AND(I218="",+$B218="Colombia (2014)"),AND(I218="",+$B218="Costa Rica (2010)"),AND(I218="",+$B218="Dominican Republic (2013)"),AND(I218="",+$B218="El Salvador (2011)"),AND(I218="",+$B218="Ecuador (2011)"),AND(I218="",+$B218="Georgia (2013)"),AND(I218="",+$B218="Ghana (2012)"),AND(I218="",+$B218="Guatemala (2011)"),AND(I218="",+$B218="Honduras (2011)"),AND(I218="",+$B218="Indonesia (2012)"),AND(I218="",+$B218="Iran (2011)"),AND(I218="",+$B218="Jordan (2010)"),AND(I218="",+$B218="Mexico (2010)"),AND(I218="",+$B218="Mexico (2012)"),AND(I218="",+$B218="Mexico (2014)"),AND(I218="",+$B218="Nicaragua (2009)"),AND(I218="",+$B218="Panama (2016)"),AND(I218="",+$B218="Paraguay (2014) "),AND(I218="",+$B218="Peru (2009)"),AND(I218="",+$B218="Peru (2011)"),AND(I218="",+$B218="Russia (2010)"),AND(I218="",+$B218="Tunisia (2010)"),AND(I218="",+$B218="South Africa (2010)"),AND(I218="",+$B218="Uganda (2012)"),AND(I218="",+$B218="Uruguay (2009)"))</formula>
    </cfRule>
  </conditionalFormatting>
  <conditionalFormatting sqref="AO218:AQ223 AQ219:AQ224">
    <cfRule type="expression" dxfId="882" priority="566">
      <formula>OR(AND(AO218="",+$B218="United States (2011)"),AND(AO218="",+$B218="Argentina (2012)"),AND(AO218="",+$B218="Armenia (2011)"),AND(AO218="",+$B218="Bolivia (2009)"),AND(AO218="",+$B218="Brazil (2009)"),AND(AO218="",+$B218="Chile (2013)"),AND(AO218="",+$B218="Colombia (2010)"),AND(AO218="",+$B218="Colombia (2014)"),AND(AO218="",+$B218="Costa Rica (2010)"),AND(AO218="",+$B218="Dominican Republic (2013)"),AND(AO218="",+$B218="El Salvador (2011)"),AND(AO218="",+$B218="Ethiopia (2010)"),AND(AO218="",+$B218="Guatemala (2011)"),AND(AO218="",+$B218="Honduras (2011)"),AND(AO218="",+$B218="Indonesia (2012)"),AND(AO218="",+$B218="Iran (2011)"),AND(AO218="",+$B218="Jordan (2010)"),AND(AO218="",+$B218="Mexico (2010)"),AND(AO218="",+$B218="Mexico (2012)"),AND(AO218="",+$B218="Mexico (2014)"),AND(AO218="",+$B218="Nicaragua (2009)"),AND(AO218="",+$B218="Panama (2016)"),AND(AO218="",+$B218="Paraguay (2014) "),AND(AO218="",+$B218="Peru (2009)"),AND(AO218="",+$B218="Peru (2011)"),AND(AO218="",+$B218="Russia (2010)"),AND(AO218="",+$B218="Tunisia (2010)"),AND(AO218="",+$B218="Uganda (2012)"),AND(AO218="",+$B218="Uruguay (2009)"))</formula>
    </cfRule>
    <cfRule type="expression" dxfId="881" priority="567">
      <formula>OR(AND(AO218="",+$B218="Ecuador (2011)"),AND(AO218="",+$B218="Venezuela (2013)"))</formula>
    </cfRule>
    <cfRule type="expression" dxfId="880" priority="568">
      <formula>OR(AND(AO218="",+$B218="Ghana (2012)"),AND(AO218="",+$B218="Georgia (2013)"),AND(AO218="",+$B218="South Africa (2010)"),AND(AO218="",+$B218="Sri Lanka (2009)"),AND(AO218="",+$B218="Tanzania (2011)"))</formula>
    </cfRule>
  </conditionalFormatting>
  <conditionalFormatting sqref="H218:H223">
    <cfRule type="expression" dxfId="879" priority="575">
      <formula>AND(H218="",+$B218="Venezuela (2013)")</formula>
    </cfRule>
    <cfRule type="expression" dxfId="878" priority="576">
      <formula>OR(AND(H218="",+$B218="United States (2011)"),AND(H218="",+$B218="Argentina (2012)"),AND(H218="",+$B218="Armenia (2011)"),AND(H218="",+$B218="Bolivia (2009)"),AND(H218="",+$B218="Brazil (2009)"),AND(H218="",+$B218="Chile (2013)"),AND(H218="",+$B218="Colombia (2010)"),AND(H218="",+$B218="Colombia (2014)"),AND(H218="",+$B218="Costa Rica (2010)"),AND(H218="",+$B218="Dominican Republic (2013)"),AND(H218="",+$B218="El Salvador (2011)"),AND(H218="",+$B218="Ecuador (2011)"),AND(H218="",+$B218="Ethiopia (2010)"),AND(H218="",+$B218="Georgia (2013)"),AND(H218="",+$B218="Ghana (2012)"),AND(H218="",+$B218="Guatemala (2011)"),AND(H218="",+$B218="Honduras (2011)"),AND(H218="",+$B218="Indonesia (2012)"),AND(H218="",+$B218="Iran (2011)"),AND(H218="",+$B218="Jordan (2010)"),AND(H218="",+$B218="Mexico (2010)"),AND(H218="",+$B218="Mexico (2012)"),AND(H218="",+$B218="Mexico (2014)"),AND(H218="",+$B218="Nicaragua (2009)"),AND(H218="",+$B218="Panama (2016)"),AND(H218="",+$B218="Paraguay (2014) "),AND(H218="",+$B218="Peru (2009)"),AND(H218="",+$B218="Peru (2011)"),AND(H218="",+$B218="Russia (2010)"),AND(H218="",+$B218="Tunisia (2010)"),AND(H218="",+$B218="South Africa (2010)"),AND(H218="",+$B218="Sri Lanka (2009)"),AND(H218="",+$B218="Tanzania (2011)"),AND(H218="",+$B218="Uganda (2012)"),AND(H218="",+$B218="Uruguay (2009)"))</formula>
    </cfRule>
  </conditionalFormatting>
  <conditionalFormatting sqref="AN218:AN223 AU218:BQ223">
    <cfRule type="expression" dxfId="877" priority="572">
      <formula>OR(AND(AN218="",+$B218="United States (2011)"),AND(AN218="",+$B218="Argentina (2012)"),AND(AN218="",+$B218="Armenia (2011)"),AND(AN218="",+$B218="Bolivia (2009)"),AND(AN218="",+$B218="Brazil (2009)"),AND(AN218="",+$B218="Chile (2013)"),AND(AN218="",+$B218="Colombia (2010)"),AND(AN218="",+$B218="Colombia (2014)"),AND(AN218="",+$B218="Costa Rica (2010)"),AND(AN218="",+$B218="Dominican Republic (2013)"),AND(AN218="",+$B218="El Salvador (2011)"),AND(AN218="",+$B218="Ethiopia (2010)"),AND(AN218="",+$B218="Georgia (2013)"),AND(AN218="",+$B218="Guatemala (2011)"),AND(AN218="",+$B218="Honduras (2011)"),AND(AN218="",+$B218="Indonesia (2012)"),AND(AN218="",+$B218="Iran (2011)"),AND(AN218="",+$B218="Jordan (2010)"),AND(AN218="",+$B218="Mexico (2010)"),AND(AN218="",+$B218="Mexico (2012)"),AND(AN218="",+$B218="Mexico (2014)"),AND(AN218="",+$B218="Nicaragua (2009)"),AND(AN218="",+$B218="Panama (2016)"),AND(AN218="",+$B218="Paraguay (2014) "),AND(AN218="",+$B218="Peru (2009)"),AND(AN218="",+$B218="Peru (2011)"),AND(AN218="",+$B218="Russia (2010)"),AND(AN218="",+$B218="Tunisia (2010)"),AND(AN218="",+$B218="Uganda (2012)"),AND(AN218="",+$B218="Uruguay (2009)"))</formula>
    </cfRule>
    <cfRule type="expression" dxfId="876" priority="573">
      <formula>OR(AND(AN218="",+$B218="Ghana (2012)"),AND(AN218="",+$B218="South Africa (2010)"),AND(AN218="",+$B218="Sri Lanka (2009)"),AND(AN218="",+$B218="Tanzania (2011)"))</formula>
    </cfRule>
    <cfRule type="expression" dxfId="875" priority="574">
      <formula>OR(AND(AN218="",+$B218="Ecuador (2011)"),AND(AN218="",+$B218="Venezuela (2013)"))</formula>
    </cfRule>
  </conditionalFormatting>
  <conditionalFormatting sqref="F344:F348">
    <cfRule type="expression" dxfId="874" priority="557">
      <formula>AND(F344="",+$B344="Venezuela (2013)")</formula>
    </cfRule>
    <cfRule type="expression" dxfId="873" priority="558">
      <formula>OR(AND(F344="",+$B344="United States (2011)"),AND(F344="",+$B344="Argentina (2012)"),AND(F344="",+$B344="Armenia (2011)"),AND(F344="",+$B344="Bolivia (2015)"),AND(F344="",+$B344="Brazil (2009)"),AND(F344="",+$B344="Chile (2013)"),AND(F344="",+$B344="Colombia (2010)"),AND(F344="",+$B344="Colombia (2014)"),AND(F344="",+$B344="Costa Rica (2010)"),AND(F344="",+$B344="Dominican Republic (2013)"),AND(F344="",+$B344="El Salvador (2015)"),AND(F344="",+$B344="Ecuador (2011)"),AND(F344="",+$B344="Ethiopia (2010)"),AND(F344="",+$B344="Georgia (2013)"),AND(F344="",+$B344="Ghana (2012)"),AND(F344="",+$B344="Guatemala (2011)"),AND(F344="",+$B344="Honduras (2011)"),AND(F344="",+$B344="Indonesia (2012)"),AND(F344="",+$B344="Iran (2011)"),AND(F344="",+$B344="Jordan (2010)"),AND(F344="",+$B344="Mexico (2010)"),AND(F344="",+$B344="Mexico (2012)"),AND(F344="",+$B344="Mexico (2014)"),AND(F344="",+$B344="Nicaragua (2009)"),AND(F344="",+$B344="Panama (2016)"),AND(F344="",+$B344="Paraguay (2014) "),AND(F344="",+$B344="Peru (2011)"),AND(F344="",+$B344="Russia (2010)"),AND(F344="",+$B344="Tunisia (2010)"),AND(F344="",+$B344="South Africa (2010)"),AND(F344="",+$B344="Sri Lanka (2009)"),AND(F344="",+$B344="Tanzania (2011)"),AND(F344="",+$B344="Uganda (2012)"),AND(F344="",+$B344="Uruguay (2009)"))</formula>
    </cfRule>
  </conditionalFormatting>
  <conditionalFormatting sqref="F351:F355">
    <cfRule type="expression" dxfId="872" priority="555">
      <formula>AND(F351="",+$B351="Venezuela (2013)")</formula>
    </cfRule>
    <cfRule type="expression" dxfId="871" priority="556">
      <formula>OR(AND(F351="",+$B351="United States (2011)"),AND(F351="",+$B351="Argentina (2012)"),AND(F351="",+$B351="Armenia (2011)"),AND(F351="",+$B351="Bolivia (2015)"),AND(F351="",+$B351="Brazil (2009)"),AND(F351="",+$B351="Chile (2013)"),AND(F351="",+$B351="Colombia (2010)"),AND(F351="",+$B351="Colombia (2014)"),AND(F351="",+$B351="Costa Rica (2010)"),AND(F351="",+$B351="Dominican Republic (2013)"),AND(F351="",+$B351="El Salvador (2015)"),AND(F351="",+$B351="Ecuador (2011)"),AND(F351="",+$B351="Ethiopia (2010)"),AND(F351="",+$B351="Georgia (2013)"),AND(F351="",+$B351="Ghana (2012)"),AND(F351="",+$B351="Guatemala (2011)"),AND(F351="",+$B351="Honduras (2011)"),AND(F351="",+$B351="Indonesia (2012)"),AND(F351="",+$B351="Iran (2011)"),AND(F351="",+$B351="Jordan (2010)"),AND(F351="",+$B351="Mexico (2010)"),AND(F351="",+$B351="Mexico (2012)"),AND(F351="",+$B351="Mexico (2014)"),AND(F351="",+$B351="Nicaragua (2009)"),AND(F351="",+$B351="Panama (2016)"),AND(F351="",+$B351="Paraguay (2014) "),AND(F351="",+$B351="Peru (2011)"),AND(F351="",+$B351="Russia (2010)"),AND(F351="",+$B351="Tunisia (2010)"),AND(F351="",+$B351="South Africa (2010)"),AND(F351="",+$B351="Sri Lanka (2009)"),AND(F351="",+$B351="Tanzania (2011)"),AND(F351="",+$B351="Uganda (2012)"),AND(F351="",+$B351="Uruguay (2009)"))</formula>
    </cfRule>
  </conditionalFormatting>
  <conditionalFormatting sqref="F349">
    <cfRule type="expression" dxfId="870" priority="553">
      <formula>AND(F349="",+$B349="Venezuela (2013)")</formula>
    </cfRule>
    <cfRule type="expression" dxfId="869" priority="554">
      <formula>OR(AND(F349="",+$B349="United States (2011)"),AND(F349="",+$B349="Argentina (2012)"),AND(F349="",+$B349="Armenia (2011)"),AND(F349="",+$B349="Bolivia (2015)"),AND(F349="",+$B349="Brazil (2009)"),AND(F349="",+$B349="Chile (2013)"),AND(F349="",+$B349="Colombia (2010)"),AND(F349="",+$B349="Colombia (2014)"),AND(F349="",+$B349="Costa Rica (2010)"),AND(F349="",+$B349="Dominican Republic (2013)"),AND(F349="",+$B349="El Salvador (2015)"),AND(F349="",+$B349="Ecuador (2011)"),AND(F349="",+$B349="Ethiopia (2010)"),AND(F349="",+$B349="Georgia (2013)"),AND(F349="",+$B349="Ghana (2012)"),AND(F349="",+$B349="Guatemala (2011)"),AND(F349="",+$B349="Honduras (2011)"),AND(F349="",+$B349="Indonesia (2012)"),AND(F349="",+$B349="Iran (2011)"),AND(F349="",+$B349="Jordan (2010)"),AND(F349="",+$B349="Mexico (2010)"),AND(F349="",+$B349="Mexico (2012)"),AND(F349="",+$B349="Mexico (2014)"),AND(F349="",+$B349="Nicaragua (2009)"),AND(F349="",+$B349="Panama (2016)"),AND(F349="",+$B349="Paraguay (2014) "),AND(F349="",+$B349="Peru (2011)"),AND(F349="",+$B349="Russia (2010)"),AND(F349="",+$B349="Tunisia (2010)"),AND(F349="",+$B349="South Africa (2010)"),AND(F349="",+$B349="Sri Lanka (2009)"),AND(F349="",+$B349="Tanzania (2011)"),AND(F349="",+$B349="Uganda (2012)"),AND(F349="",+$B349="Uruguay (2009)"))</formula>
    </cfRule>
  </conditionalFormatting>
  <conditionalFormatting sqref="F356">
    <cfRule type="expression" dxfId="868" priority="551">
      <formula>AND(F356="",+$B356="Venezuela (2013)")</formula>
    </cfRule>
    <cfRule type="expression" dxfId="867" priority="552">
      <formula>OR(AND(F356="",+$B356="United States (2011)"),AND(F356="",+$B356="Argentina (2012)"),AND(F356="",+$B356="Armenia (2011)"),AND(F356="",+$B356="Bolivia (2015)"),AND(F356="",+$B356="Brazil (2009)"),AND(F356="",+$B356="Chile (2013)"),AND(F356="",+$B356="Colombia (2010)"),AND(F356="",+$B356="Colombia (2014)"),AND(F356="",+$B356="Costa Rica (2010)"),AND(F356="",+$B356="Dominican Republic (2013)"),AND(F356="",+$B356="El Salvador (2015)"),AND(F356="",+$B356="Ecuador (2011)"),AND(F356="",+$B356="Ethiopia (2010)"),AND(F356="",+$B356="Georgia (2013)"),AND(F356="",+$B356="Ghana (2012)"),AND(F356="",+$B356="Guatemala (2011)"),AND(F356="",+$B356="Honduras (2011)"),AND(F356="",+$B356="Indonesia (2012)"),AND(F356="",+$B356="Iran (2011)"),AND(F356="",+$B356="Jordan (2010)"),AND(F356="",+$B356="Mexico (2010)"),AND(F356="",+$B356="Mexico (2012)"),AND(F356="",+$B356="Mexico (2014)"),AND(F356="",+$B356="Nicaragua (2009)"),AND(F356="",+$B356="Panama (2016)"),AND(F356="",+$B356="Paraguay (2014) "),AND(F356="",+$B356="Peru (2011)"),AND(F356="",+$B356="Russia (2010)"),AND(F356="",+$B356="Tunisia (2010)"),AND(F356="",+$B356="South Africa (2010)"),AND(F356="",+$B356="Sri Lanka (2009)"),AND(F356="",+$B356="Tanzania (2011)"),AND(F356="",+$B356="Uganda (2012)"),AND(F356="",+$B356="Uruguay (2009)"))</formula>
    </cfRule>
  </conditionalFormatting>
  <conditionalFormatting sqref="F218:F223">
    <cfRule type="expression" dxfId="866" priority="547">
      <formula>AND(F218="",+$B218="Venezuela (2013)")</formula>
    </cfRule>
    <cfRule type="expression" dxfId="865" priority="548">
      <formula>OR(AND(F218="",+$B218="United States (2011)"),AND(F218="",+$B218="Argentina (2012)"),AND(F218="",+$B218="Armenia (2011)"),AND(F218="",+$B218="Bolivia (2009)"),AND(F218="",+$B218="Brazil (2009)"),AND(F218="",+$B218="Chile (2013)"),AND(F218="",+$B218="Colombia (2010)"),AND(F218="",+$B218="Colombia (2014)"),AND(F218="",+$B218="Costa Rica (2010)"),AND(F218="",+$B218="Dominican Republic (2013)"),AND(F218="",+$B218="El Salvador (2011)"),AND(F218="",+$B218="Ecuador (2011)"),AND(F218="",+$B218="Ethiopia (2010)"),AND(F218="",+$B218="Georgia (2013)"),AND(F218="",+$B218="Ghana (2012)"),AND(F218="",+$B218="Guatemala (2011)"),AND(F218="",+$B218="Honduras (2011)"),AND(F218="",+$B218="Indonesia (2012)"),AND(F218="",+$B218="Iran (2011)"),AND(F218="",+$B218="Jordan (2010)"),AND(F218="",+$B218="Mexico (2010)"),AND(F218="",+$B218="Mexico (2012)"),AND(F218="",+$B218="Mexico (2014)"),AND(F218="",+$B218="Nicaragua (2009)"),AND(F218="",+$B218="Panama (2016)"),AND(F218="",+$B218="Paraguay (2014) "),AND(F218="",+$B218="Peru (2009)"),AND(F218="",+$B218="Peru (2011)"),AND(F218="",+$B218="Russia (2010)"),AND(F218="",+$B218="Tunisia (2010)"),AND(F218="",+$B218="South Africa (2010)"),AND(F218="",+$B218="Sri Lanka (2009)"),AND(F218="",+$B218="Tanzania (2011)"),AND(F218="",+$B218="Uganda (2012)"),AND(F218="",+$B218="Uruguay (2009)"))</formula>
    </cfRule>
  </conditionalFormatting>
  <conditionalFormatting sqref="AM344:AM348">
    <cfRule type="expression" dxfId="864" priority="541">
      <formula>OR(AND(AM344="",+$B344="United States (2011)"),AND(AM344="",+$B344="Argentina (2012)"),AND(AM344="",+$B344="Armenia (2011)"),AND(AM344="",+$B344="Bolivia (2015)"),AND(AM344="",+$B344="Brazil (2009)"),AND(AM344="",+$B344="Chile (2013)"),AND(AM344="",+$B344="Colombia (2010)"),AND(AM344="",+$B344="Colombia (2014)"),AND(AM344="",+$B344="Costa Rica (2010)"),AND(AM344="",+$B344="Dominican Republic (2013)"),AND(AM344="",+$B344="El Salvador (2015)"),AND(AM344="",+$B344="Ethiopia (2010)"),AND(AM344="",+$B344="Georgia (2013)"),AND(AM344="",+$B344="Guatemala (2011)"),AND(AM344="",+$B344="Honduras (2011)"),AND(AM344="",+$B344="Indonesia (2012)"),AND(AM344="",+$B344="Iran (2011)"),AND(AM344="",+$B344="Jordan (2010)"),AND(AM344="",+$B344="Mexico (2010)"),AND(AM344="",+$B344="Mexico (2012)"),AND(AM344="",+$B344="Mexico (2014)"),AND(AM344="",+$B344="Nicaragua (2009)"),AND(AM344="",+$B344="Panama (2016)"),AND(AM344="",+$B344="Paraguay (2014) "),AND(AM344="",+$B344="Peru (2011)"),AND(AM344="",+$B344="Russia (2010)"),AND(AM344="",+$B344="Tunisia (2010)"),AND(AM344="",+$B344="Uganda (2012)"),AND(AM344="",+$B344="Uruguay (2009)"))</formula>
    </cfRule>
    <cfRule type="expression" dxfId="863" priority="542">
      <formula>OR(AND(AM344="",+$B344="Ghana (2012)"),AND(AM344="",+$B344="South Africa (2010)"),AND(AM344="",+$B344="Sri Lanka (2009)"),AND(AM344="",+$B344="Tanzania (2011)"))</formula>
    </cfRule>
    <cfRule type="expression" dxfId="862" priority="543">
      <formula>OR(AND(AM344="",+$B344="Ecuador (2011)"),AND(AM344="",+$B344="Venezuela (2013)"))</formula>
    </cfRule>
  </conditionalFormatting>
  <conditionalFormatting sqref="AM351:AM355">
    <cfRule type="expression" dxfId="861" priority="538">
      <formula>OR(AND(AM351="",+$B351="United States (2011)"),AND(AM351="",+$B351="Argentina (2012)"),AND(AM351="",+$B351="Armenia (2011)"),AND(AM351="",+$B351="Bolivia (2015)"),AND(AM351="",+$B351="Brazil (2009)"),AND(AM351="",+$B351="Chile (2013)"),AND(AM351="",+$B351="Colombia (2010)"),AND(AM351="",+$B351="Colombia (2014)"),AND(AM351="",+$B351="Costa Rica (2010)"),AND(AM351="",+$B351="Dominican Republic (2013)"),AND(AM351="",+$B351="El Salvador (2015)"),AND(AM351="",+$B351="Ethiopia (2010)"),AND(AM351="",+$B351="Georgia (2013)"),AND(AM351="",+$B351="Guatemala (2011)"),AND(AM351="",+$B351="Honduras (2011)"),AND(AM351="",+$B351="Indonesia (2012)"),AND(AM351="",+$B351="Iran (2011)"),AND(AM351="",+$B351="Jordan (2010)"),AND(AM351="",+$B351="Mexico (2010)"),AND(AM351="",+$B351="Mexico (2012)"),AND(AM351="",+$B351="Mexico (2014)"),AND(AM351="",+$B351="Nicaragua (2009)"),AND(AM351="",+$B351="Panama (2016)"),AND(AM351="",+$B351="Paraguay (2014) "),AND(AM351="",+$B351="Peru (2011)"),AND(AM351="",+$B351="Russia (2010)"),AND(AM351="",+$B351="Tunisia (2010)"),AND(AM351="",+$B351="Uganda (2012)"),AND(AM351="",+$B351="Uruguay (2009)"))</formula>
    </cfRule>
    <cfRule type="expression" dxfId="860" priority="539">
      <formula>OR(AND(AM351="",+$B351="Ghana (2012)"),AND(AM351="",+$B351="South Africa (2010)"),AND(AM351="",+$B351="Sri Lanka (2009)"),AND(AM351="",+$B351="Tanzania (2011)"))</formula>
    </cfRule>
    <cfRule type="expression" dxfId="859" priority="540">
      <formula>OR(AND(AM351="",+$B351="Ecuador (2011)"),AND(AM351="",+$B351="Venezuela (2013)"))</formula>
    </cfRule>
  </conditionalFormatting>
  <conditionalFormatting sqref="AM349">
    <cfRule type="expression" dxfId="858" priority="535">
      <formula>OR(AND(AM349="",+$B349="United States (2011)"),AND(AM349="",+$B349="Argentina (2012)"),AND(AM349="",+$B349="Armenia (2011)"),AND(AM349="",+$B349="Bolivia (2015)"),AND(AM349="",+$B349="Brazil (2009)"),AND(AM349="",+$B349="Chile (2013)"),AND(AM349="",+$B349="Colombia (2010)"),AND(AM349="",+$B349="Colombia (2014)"),AND(AM349="",+$B349="Costa Rica (2010)"),AND(AM349="",+$B349="Dominican Republic (2013)"),AND(AM349="",+$B349="El Salvador (2015)"),AND(AM349="",+$B349="Ethiopia (2010)"),AND(AM349="",+$B349="Georgia (2013)"),AND(AM349="",+$B349="Guatemala (2011)"),AND(AM349="",+$B349="Honduras (2011)"),AND(AM349="",+$B349="Indonesia (2012)"),AND(AM349="",+$B349="Iran (2011)"),AND(AM349="",+$B349="Jordan (2010)"),AND(AM349="",+$B349="Mexico (2010)"),AND(AM349="",+$B349="Mexico (2012)"),AND(AM349="",+$B349="Mexico (2014)"),AND(AM349="",+$B349="Nicaragua (2009)"),AND(AM349="",+$B349="Panama (2016)"),AND(AM349="",+$B349="Paraguay (2014) "),AND(AM349="",+$B349="Peru (2011)"),AND(AM349="",+$B349="Russia (2010)"),AND(AM349="",+$B349="Tunisia (2010)"),AND(AM349="",+$B349="Uganda (2012)"),AND(AM349="",+$B349="Uruguay (2009)"))</formula>
    </cfRule>
    <cfRule type="expression" dxfId="857" priority="536">
      <formula>OR(AND(AM349="",+$B349="Ghana (2012)"),AND(AM349="",+$B349="South Africa (2010)"),AND(AM349="",+$B349="Sri Lanka (2009)"),AND(AM349="",+$B349="Tanzania (2011)"))</formula>
    </cfRule>
    <cfRule type="expression" dxfId="856" priority="537">
      <formula>OR(AND(AM349="",+$B349="Ecuador (2011)"),AND(AM349="",+$B349="Venezuela (2013)"))</formula>
    </cfRule>
  </conditionalFormatting>
  <conditionalFormatting sqref="AM356">
    <cfRule type="expression" dxfId="855" priority="532">
      <formula>OR(AND(AM356="",+$B356="United States (2011)"),AND(AM356="",+$B356="Argentina (2012)"),AND(AM356="",+$B356="Armenia (2011)"),AND(AM356="",+$B356="Bolivia (2015)"),AND(AM356="",+$B356="Brazil (2009)"),AND(AM356="",+$B356="Chile (2013)"),AND(AM356="",+$B356="Colombia (2010)"),AND(AM356="",+$B356="Colombia (2014)"),AND(AM356="",+$B356="Costa Rica (2010)"),AND(AM356="",+$B356="Dominican Republic (2013)"),AND(AM356="",+$B356="El Salvador (2015)"),AND(AM356="",+$B356="Ethiopia (2010)"),AND(AM356="",+$B356="Georgia (2013)"),AND(AM356="",+$B356="Guatemala (2011)"),AND(AM356="",+$B356="Honduras (2011)"),AND(AM356="",+$B356="Indonesia (2012)"),AND(AM356="",+$B356="Iran (2011)"),AND(AM356="",+$B356="Jordan (2010)"),AND(AM356="",+$B356="Mexico (2010)"),AND(AM356="",+$B356="Mexico (2012)"),AND(AM356="",+$B356="Mexico (2014)"),AND(AM356="",+$B356="Nicaragua (2009)"),AND(AM356="",+$B356="Panama (2016)"),AND(AM356="",+$B356="Paraguay (2014) "),AND(AM356="",+$B356="Peru (2011)"),AND(AM356="",+$B356="Russia (2010)"),AND(AM356="",+$B356="Tunisia (2010)"),AND(AM356="",+$B356="Uganda (2012)"),AND(AM356="",+$B356="Uruguay (2009)"))</formula>
    </cfRule>
    <cfRule type="expression" dxfId="854" priority="533">
      <formula>OR(AND(AM356="",+$B356="Ghana (2012)"),AND(AM356="",+$B356="South Africa (2010)"),AND(AM356="",+$B356="Sri Lanka (2009)"),AND(AM356="",+$B356="Tanzania (2011)"))</formula>
    </cfRule>
    <cfRule type="expression" dxfId="853" priority="534">
      <formula>OR(AND(AM356="",+$B356="Ecuador (2011)"),AND(AM356="",+$B356="Venezuela (2013)"))</formula>
    </cfRule>
  </conditionalFormatting>
  <conditionalFormatting sqref="AM218:AM223">
    <cfRule type="expression" dxfId="852" priority="529">
      <formula>OR(AND(AM218="",+$B218="United States (2011)"),AND(AM218="",+$B218="Argentina (2012)"),AND(AM218="",+$B218="Armenia (2011)"),AND(AM218="",+$B218="Bolivia (2009)"),AND(AM218="",+$B218="Brazil (2009)"),AND(AM218="",+$B218="Chile (2013)"),AND(AM218="",+$B218="Colombia (2010)"),AND(AM218="",+$B218="Colombia (2014)"),AND(AM218="",+$B218="Costa Rica (2010)"),AND(AM218="",+$B218="Dominican Republic (2013)"),AND(AM218="",+$B218="El Salvador (2011)"),AND(AM218="",+$B218="Ethiopia (2010)"),AND(AM218="",+$B218="Georgia (2013)"),AND(AM218="",+$B218="Guatemala (2011)"),AND(AM218="",+$B218="Honduras (2011)"),AND(AM218="",+$B218="Indonesia (2012)"),AND(AM218="",+$B218="Iran (2011)"),AND(AM218="",+$B218="Jordan (2010)"),AND(AM218="",+$B218="Mexico (2010)"),AND(AM218="",+$B218="Mexico (2012)"),AND(AM218="",+$B218="Mexico (2014)"),AND(AM218="",+$B218="Nicaragua (2009)"),AND(AM218="",+$B218="Panama (2016)"),AND(AM218="",+$B218="Paraguay (2014) "),AND(AM218="",+$B218="Peru (2009)"),AND(AM218="",+$B218="Peru (2011)"),AND(AM218="",+$B218="Russia (2010)"),AND(AM218="",+$B218="Tunisia (2010)"),AND(AM218="",+$B218="Uganda (2012)"),AND(AM218="",+$B218="Uruguay (2009)"))</formula>
    </cfRule>
    <cfRule type="expression" dxfId="851" priority="530">
      <formula>OR(AND(AM218="",+$B218="Ghana (2012)"),AND(AM218="",+$B218="South Africa (2010)"),AND(AM218="",+$B218="Sri Lanka (2009)"),AND(AM218="",+$B218="Tanzania (2011)"))</formula>
    </cfRule>
    <cfRule type="expression" dxfId="850" priority="531">
      <formula>OR(AND(AM218="",+$B218="Ecuador (2011)"),AND(AM218="",+$B218="Venezuela (2013)"))</formula>
    </cfRule>
  </conditionalFormatting>
  <conditionalFormatting sqref="I42:M42 I70:M70 I77:M77 I91:M91 I105:M105 I112:M112 I126:M126 I175:M175 I182:M182 I189:M189 I210:M210 I217:K217 I224:M224 I259:M259 I266:M266 I273:M273 I280:M280 I301:M301 I322:M322 I336:M336 I350:M350 I357:M357 I364:M364 I49:M49 I21:M21 I28:M28 I147:M147 I154:M154 I168:M168 I245:M245 I315:M315 I329:M329 I63:M63 I133:M133 I308:M308">
    <cfRule type="expression" dxfId="849" priority="521">
      <formula>AND(I21="",+$B21="Venezuela (2013)")</formula>
    </cfRule>
    <cfRule type="expression" dxfId="848" priority="522">
      <formula>OR(AND(I21="",+$B21="Ethiopia (2010)"),AND(I21="",+$B21="Sri Lanka (2009)"),AND(I21="",+$B21="Tanzania (2011)"))</formula>
    </cfRule>
    <cfRule type="expression" dxfId="847" priority="523">
      <formula>OR(AND(I21="",+$B21="United States (2011)"),AND(I21="",+$B21="Argentina (2012)"),AND(I21="",+$B21="Armenia (2011)"),AND(I21="",+$B21="Bolivia (2009)"),AND(I21="",+$B21="Brazil (2009)"),AND(I21="",+$B21="Chile (2013)"),AND(I21="",+$B21="Colombia (2010)"),AND(I21="",+$B21="Colombia (2014)"),AND(I21="",+$B21="Costa Rica (2010)"),AND(I21="",+$B21="Dominican Republic (2013)"),AND(I21="",+$B21="El Salvador (2011)"),AND(I21="",+$B21="Ecuador (2011)"),AND(I21="",+$B21="Georgia (2013)"),AND(I21="",+$B21="Ghana (2012)"),AND(I21="",+$B21="Guatemala (2011)"),AND(I21="",+$B21="Honduras (2011)"),AND(I21="",+$B21="Indonesia (2012)"),AND(I21="",+$B21="Iran (2011)"),AND(I21="",+$B21="Jordan (2010)"),AND(I21="",+$B21="Mexico (2010)"),AND(I21="",+$B21="Mexico (2012)"),AND(I21="",+$B21="Mexico (2014)"),AND(I21="",+$B21="Nicaragua (2009)"),AND(I21="",+$B21="Panama (2016)"),AND(I21="",+$B21="Paraguay (2014) "),AND(I21="",+$B21="Peru (2009)"),AND(I21="",+$B21="Peru (2011)"),AND(I21="",+$B21="Russia (2010)"),AND(I21="",+$B21="Tunisia (2010)"),AND(I21="",+$B21="South Africa (2010)"),AND(I21="",+$B21="Uganda (2012)"),AND(I21="",+$B21="Uruguay (2009)"))</formula>
    </cfRule>
  </conditionalFormatting>
  <conditionalFormatting sqref="AO42:AQ42 AO70:AQ70 AO77:AQ77 AO91:AQ91 AO105:AQ105 AO112:AQ112 AO126:AQ126 AO133:AQ133 AO140:AQ140 AO147:AQ147 AO175:AQ175 AO182:AQ182 AO210:AQ210 AO224:AQ224 AO259:AQ259 AO266:AQ266 AO273:AQ273 AO280:AQ280 AO301:AQ301 AO315:AQ315 AO322:AQ322 AO336:AQ336 AO350:AQ350 AO357:AQ357 AO364:AQ364 H140:AJ140 AO49:AQ49 AO21:AQ21 AO28:AQ28 AO154:AQ154 AO168:AQ168 AO245:AQ245 AO329:AQ329 AO63:AQ63 AO189:AQ189 AO217:AQ217 AO308:AQ308">
    <cfRule type="expression" dxfId="846" priority="518">
      <formula>OR(AND(H21="",+$B21="United States (2011)"),AND(H21="",+$B21="Argentina (2012)"),AND(H21="",+$B21="Armenia (2011)"),AND(H21="",+$B21="Bolivia (2009)"),AND(H21="",+$B21="Brazil (2009)"),AND(H21="",+$B21="Chile (2013)"),AND(H21="",+$B21="Colombia (2010)"),AND(H21="",+$B21="Colombia (2014)"),AND(H21="",+$B21="Costa Rica (2010)"),AND(H21="",+$B21="Dominican Republic (2013)"),AND(H21="",+$B21="El Salvador (2011)"),AND(H21="",+$B21="Ethiopia (2010)"),AND(H21="",+$B21="Guatemala (2011)"),AND(H21="",+$B21="Honduras (2011)"),AND(H21="",+$B21="Indonesia (2012)"),AND(H21="",+$B21="Iran (2011)"),AND(H21="",+$B21="Jordan (2010)"),AND(H21="",+$B21="Mexico (2010)"),AND(H21="",+$B21="Mexico (2012)"),AND(H21="",+$B21="Mexico (2014)"),AND(H21="",+$B21="Nicaragua (2009)"),AND(H21="",+$B21="Panama (2016)"),AND(H21="",+$B21="Paraguay (2014) "),AND(H21="",+$B21="Peru (2009)"),AND(H21="",+$B21="Peru (2011)"),AND(H21="",+$B21="Russia (2010)"),AND(H21="",+$B21="Tunisia (2010)"),AND(H21="",+$B21="Uganda (2012)"),AND(H21="",+$B21="Uruguay (2009)"))</formula>
    </cfRule>
    <cfRule type="expression" dxfId="845" priority="519">
      <formula>OR(AND(H21="",+$B21="Ecuador (2011)"),AND(H21="",+$B21="Venezuela (2013)"))</formula>
    </cfRule>
    <cfRule type="expression" dxfId="844" priority="520">
      <formula>OR(AND(H21="",+$B21="Ghana (2012)"),AND(H21="",+$B21="Georgia (2013)"),AND(H21="",+$B21="South Africa (2010)"),AND(H21="",+$B21="Sri Lanka (2009)"),AND(H21="",+$B21="Tanzania (2011)"))</formula>
    </cfRule>
  </conditionalFormatting>
  <conditionalFormatting sqref="H21 H28 H42 H63 H70 H77 H91 H105 H112 H126 H133 H147 H154 H168 H175 H182 H189 H210 H217 H224 H245 H259 H266 H273 H280 H301 H315 H322 H329 H336 H350 H357 H364 F49:H49 F308:H308">
    <cfRule type="expression" dxfId="843" priority="527">
      <formula>AND(F21="",+$B21="Venezuela (2013)")</formula>
    </cfRule>
    <cfRule type="expression" dxfId="842" priority="528">
      <formula>OR(AND(F21="",+$B21="United States (2011)"),AND(F21="",+$B21="Argentina (2012)"),AND(F21="",+$B21="Armenia (2011)"),AND(F21="",+$B21="Bolivia (2009)"),AND(F21="",+$B21="Brazil (2009)"),AND(F21="",+$B21="Chile (2013)"),AND(F21="",+$B21="Colombia (2010)"),AND(F21="",+$B21="Colombia (2014)"),AND(F21="",+$B21="Costa Rica (2010)"),AND(F21="",+$B21="Dominican Republic (2013)"),AND(F21="",+$B21="El Salvador (2011)"),AND(F21="",+$B21="Ecuador (2011)"),AND(F21="",+$B21="Ethiopia (2010)"),AND(F21="",+$B21="Georgia (2013)"),AND(F21="",+$B21="Ghana (2012)"),AND(F21="",+$B21="Guatemala (2011)"),AND(F21="",+$B21="Honduras (2011)"),AND(F21="",+$B21="Indonesia (2012)"),AND(F21="",+$B21="Iran (2011)"),AND(F21="",+$B21="Jordan (2010)"),AND(F21="",+$B21="Mexico (2010)"),AND(F21="",+$B21="Mexico (2012)"),AND(F21="",+$B21="Mexico (2014)"),AND(F21="",+$B21="Nicaragua (2009)"),AND(F21="",+$B21="Panama (2016)"),AND(F21="",+$B21="Paraguay (2014) "),AND(F21="",+$B21="Peru (2009)"),AND(F21="",+$B21="Peru (2011)"),AND(F21="",+$B21="Russia (2010)"),AND(F21="",+$B21="Tunisia (2010)"),AND(F21="",+$B21="South Africa (2010)"),AND(F21="",+$B21="Sri Lanka (2009)"),AND(F21="",+$B21="Tanzania (2011)"),AND(F21="",+$B21="Uganda (2012)"),AND(F21="",+$B21="Uruguay (2009)"),AND(F21="",+$B21="India (2011)"),AND(F21="",+$B21="China (2014)"))</formula>
    </cfRule>
  </conditionalFormatting>
  <conditionalFormatting sqref="AN21 AN28 AN42 AN63 AN70 AN77 AN91 AN105 AN112 AN126 AN133 AN140 AN147 AN154 AN168 AN175 AN182 AN189 AN210 AN217 AN224 AN245 AN259 AN266 AN273 AN280 AN301 AN315 AN322 AN329 AN336 AN350 AN357 AN364">
    <cfRule type="expression" dxfId="841" priority="524">
      <formula>OR(AND(AN21="",+$B21="United States (2011)"),AND(AN21="",+$B21="Argentina (2012)"),AND(AN21="",+$B21="Armenia (2011)"),AND(AN21="",+$B21="Bolivia (2009)"),AND(AN21="",+$B21="Brazil (2009)"),AND(AN21="",+$B21="Chile (2013)"),AND(AN21="",+$B21="Colombia (2010)"),AND(AN21="",+$B21="Colombia (2014)"),AND(AN21="",+$B21="Costa Rica (2010)"),AND(AN21="",+$B21="Dominican Republic (2013)"),AND(AN21="",+$B21="El Salvador (2011)"),AND(AN21="",+$B21="Ethiopia (2010)"),AND(AN21="",+$B21="Georgia (2013)"),AND(AN21="",+$B21="Guatemala (2011)"),AND(AN21="",+$B21="Honduras (2011)"),AND(AN21="",+$B21="Indonesia (2012)"),AND(AN21="",+$B21="Iran (2011)"),AND(AN21="",+$B21="Jordan (2010)"),AND(AN21="",+$B21="Mexico (2010)"),AND(AN21="",+$B21="Mexico (2012)"),AND(AN21="",+$B21="Mexico (2014)"),AND(AN21="",+$B21="Nicaragua (2009)"),AND(AN21="",+$B21="Panama (2016)"),AND(AN21="",+$B21="Paraguay (2014) "),AND(AN21="",+$B21="Peru (2009)"),AND(AN21="",+$B21="Peru (2011)"),AND(AN21="",+$B21="Russia (2010)"),AND(AN21="",+$B21="Tunisia (2010)"),AND(AN21="",+$B21="Uganda (2012)"),AND(AN21="",+$B21="Uruguay (2009)"),AND(AN21="",+$B21="India (2011)"),AND(AN21="",+$B21="China (2014)"))</formula>
    </cfRule>
    <cfRule type="expression" dxfId="840" priority="525">
      <formula>OR(AND(AN21="",+$B21="Ghana (2012)"),AND(AN21="",+$B21="South Africa (2010)"),AND(AN21="",+$B21="Sri Lanka (2009)"),AND(AN21="",+$B21="Tanzania (2011)"))</formula>
    </cfRule>
    <cfRule type="expression" dxfId="839" priority="526">
      <formula>OR(AND(AN21="",+$B21="Ecuador (2011)"),AND(AN21="",+$B21="Venezuela (2013)"))</formula>
    </cfRule>
  </conditionalFormatting>
  <conditionalFormatting sqref="F21 F28 F42 F63 F70 F77 F91 F105 F112 F126 F133 F147 F154 F168 F175 F182 F189 F210 F217 F224 F245 F259 F266 F273 F280 F301 F315 F322 F329 F336 F350 F357 F364">
    <cfRule type="expression" dxfId="838" priority="511">
      <formula>AND(F21="",+$B21="Venezuela (2013)")</formula>
    </cfRule>
    <cfRule type="expression" dxfId="837" priority="512">
      <formula>OR(AND(F21="",+$B21="United States (2011)"),AND(F21="",+$B21="Argentina (2012)"),AND(F21="",+$B21="Armenia (2011)"),AND(F21="",+$B21="Bolivia (2009)"),AND(F21="",+$B21="Brazil (2009)"),AND(F21="",+$B21="Chile (2013)"),AND(F21="",+$B21="Colombia (2010)"),AND(F21="",+$B21="Colombia (2014)"),AND(F21="",+$B21="Costa Rica (2010)"),AND(F21="",+$B21="Dominican Republic (2013)"),AND(F21="",+$B21="El Salvador (2011)"),AND(F21="",+$B21="Ecuador (2011)"),AND(F21="",+$B21="Ethiopia (2010)"),AND(F21="",+$B21="Georgia (2013)"),AND(F21="",+$B21="Ghana (2012)"),AND(F21="",+$B21="Guatemala (2011)"),AND(F21="",+$B21="Honduras (2011)"),AND(F21="",+$B21="Indonesia (2012)"),AND(F21="",+$B21="Iran (2011)"),AND(F21="",+$B21="Jordan (2010)"),AND(F21="",+$B21="Mexico (2010)"),AND(F21="",+$B21="Mexico (2012)"),AND(F21="",+$B21="Mexico (2014)"),AND(F21="",+$B21="Nicaragua (2009)"),AND(F21="",+$B21="Panama (2016)"),AND(F21="",+$B21="Paraguay (2014) "),AND(F21="",+$B21="Peru (2009)"),AND(F21="",+$B21="Peru (2011)"),AND(F21="",+$B21="Russia (2010)"),AND(F21="",+$B21="Tunisia (2010)"),AND(F21="",+$B21="South Africa (2010)"),AND(F21="",+$B21="Sri Lanka (2009)"),AND(F21="",+$B21="Tanzania (2011)"),AND(F21="",+$B21="Uganda (2012)"),AND(F21="",+$B21="Uruguay (2009)"),AND(F21="",+$B21="India (2011)"),AND(F21="",+$B21="China (2014)"))</formula>
    </cfRule>
  </conditionalFormatting>
  <conditionalFormatting sqref="AM21 AM28 AM42 AM63 AM70 AM77 AM91 AM105 AM112 AM126 AM133 AM140 AM147 AM154 AM168 AM175 AM182 AM189 AM210 AM217 AM224 AM245 AM259 AM266 AM273 AM280 AM301 AM315 AM322 AM329 AM336 AM350 AM357 AM364">
    <cfRule type="expression" dxfId="836" priority="508">
      <formula>OR(AND(AM21="",+$B21="United States (2011)"),AND(AM21="",+$B21="Argentina (2012)"),AND(AM21="",+$B21="Armenia (2011)"),AND(AM21="",+$B21="Bolivia (2009)"),AND(AM21="",+$B21="Brazil (2009)"),AND(AM21="",+$B21="Chile (2013)"),AND(AM21="",+$B21="Colombia (2010)"),AND(AM21="",+$B21="Colombia (2014)"),AND(AM21="",+$B21="Costa Rica (2010)"),AND(AM21="",+$B21="Dominican Republic (2013)"),AND(AM21="",+$B21="El Salvador (2011)"),AND(AM21="",+$B21="Ethiopia (2010)"),AND(AM21="",+$B21="Georgia (2013)"),AND(AM21="",+$B21="Guatemala (2011)"),AND(AM21="",+$B21="Honduras (2011)"),AND(AM21="",+$B21="Indonesia (2012)"),AND(AM21="",+$B21="Iran (2011)"),AND(AM21="",+$B21="Jordan (2010)"),AND(AM21="",+$B21="Mexico (2010)"),AND(AM21="",+$B21="Mexico (2012)"),AND(AM21="",+$B21="Mexico (2014)"),AND(AM21="",+$B21="Nicaragua (2009)"),AND(AM21="",+$B21="Panama (2016)"),AND(AM21="",+$B21="Paraguay (2014) "),AND(AM21="",+$B21="Peru (2009)"),AND(AM21="",+$B21="Peru (2011)"),AND(AM21="",+$B21="Russia (2010)"),AND(AM21="",+$B21="Tunisia (2010)"),AND(AM21="",+$B21="Uganda (2012)"),AND(AM21="",+$B21="Uruguay (2009)"),AND(AM21="",+$B21="India (2011)"),AND(AM21="",+$B21="China (2014)"))</formula>
    </cfRule>
    <cfRule type="expression" dxfId="835" priority="509">
      <formula>OR(AND(AM21="",+$B21="Ghana (2012)"),AND(AM21="",+$B21="South Africa (2010)"),AND(AM21="",+$B21="Sri Lanka (2009)"),AND(AM21="",+$B21="Tanzania (2011)"))</formula>
    </cfRule>
    <cfRule type="expression" dxfId="834" priority="510">
      <formula>OR(AND(AM21="",+$B21="Ecuador (2011)"),AND(AM21="",+$B21="Venezuela (2013)"))</formula>
    </cfRule>
  </conditionalFormatting>
  <conditionalFormatting sqref="I210:M210 I189:M189 I182:M182 I175:M175 I126:M126 I112:M112 I105:M105 I147:M147 I154:M154 I162:M168">
    <cfRule type="expression" dxfId="833" priority="500">
      <formula>AND(I105="",+$B105="Venezuela (2013)")</formula>
    </cfRule>
    <cfRule type="expression" dxfId="832" priority="501">
      <formula>OR(AND(I105="",+$B105="Ethiopia (2010)"),AND(I105="",+$B105="Sri Lanka (2009)"),AND(I105="",+$B105="Tanzania (2011)"))</formula>
    </cfRule>
    <cfRule type="expression" dxfId="831" priority="502">
      <formula>OR(AND(I105="",+$B105="United States (2011)"),AND(I105="",+$B105="Argentina (2012)"),AND(I105="",+$B105="Armenia (2011)"),AND(I105="",+$B105="Bolivia (2009)"),AND(I105="",+$B105="Brazil (2009)"),AND(I105="",+$B105="Chile (2013)"),AND(I105="",+$B105="Colombia (2010)"),AND(I105="",+$B105="Colombia (2014)"),AND(I105="",+$B105="Costa Rica (2010)"),AND(I105="",+$B105="Dominican Republic (2013)"),AND(I105="",+$B105="El Salvador (2011)"),AND(I105="",+$B105="Ecuador (2011)"),AND(I105="",+$B105="Georgia (2013)"),AND(I105="",+$B105="Ghana (2012)"),AND(I105="",+$B105="Guatemala (2011)"),AND(I105="",+$B105="Honduras (2011)"),AND(I105="",+$B105="Indonesia (2012)"),AND(I105="",+$B105="Iran (2011)"),AND(I105="",+$B105="Jordan (2010)"),AND(I105="",+$B105="Mexico (2010)"),AND(I105="",+$B105="Mexico (2012)"),AND(I105="",+$B105="Mexico (2014)"),AND(I105="",+$B105="Nicaragua (2009)"),AND(I105="",+$B105="Panama (2016)"),AND(I105="",+$B105="Paraguay (2014) "),AND(I105="",+$B105="Peru (2009)"),AND(I105="",+$B105="Peru (2011)"),AND(I105="",+$B105="Russia (2010)"),AND(I105="",+$B105="Tunisia (2010)"),AND(I105="",+$B105="South Africa (2010)"),AND(I105="",+$B105="Uganda (2012)"),AND(I105="",+$B105="Uruguay (2009)"))</formula>
    </cfRule>
  </conditionalFormatting>
  <conditionalFormatting sqref="AO210:AQ210 AO182:AQ182 AO175:AQ175 AO147:AQ147 AO140:AQ140 AO133:AQ133 AO126:AQ126 AO112:AQ112 AO105:AQ105 AO154:AQ154 AO162:AQ168 AO189:AQ189">
    <cfRule type="expression" dxfId="830" priority="497">
      <formula>OR(AND(AO105="",+$B105="United States (2011)"),AND(AO105="",+$B105="Argentina (2012)"),AND(AO105="",+$B105="Armenia (2011)"),AND(AO105="",+$B105="Bolivia (2009)"),AND(AO105="",+$B105="Brazil (2009)"),AND(AO105="",+$B105="Chile (2013)"),AND(AO105="",+$B105="Colombia (2010)"),AND(AO105="",+$B105="Colombia (2014)"),AND(AO105="",+$B105="Costa Rica (2010)"),AND(AO105="",+$B105="Dominican Republic (2013)"),AND(AO105="",+$B105="El Salvador (2011)"),AND(AO105="",+$B105="Ethiopia (2010)"),AND(AO105="",+$B105="Guatemala (2011)"),AND(AO105="",+$B105="Honduras (2011)"),AND(AO105="",+$B105="Indonesia (2012)"),AND(AO105="",+$B105="Iran (2011)"),AND(AO105="",+$B105="Jordan (2010)"),AND(AO105="",+$B105="Mexico (2010)"),AND(AO105="",+$B105="Mexico (2012)"),AND(AO105="",+$B105="Mexico (2014)"),AND(AO105="",+$B105="Nicaragua (2009)"),AND(AO105="",+$B105="Panama (2016)"),AND(AO105="",+$B105="Paraguay (2014) "),AND(AO105="",+$B105="Peru (2009)"),AND(AO105="",+$B105="Peru (2011)"),AND(AO105="",+$B105="Russia (2010)"),AND(AO105="",+$B105="Tunisia (2010)"),AND(AO105="",+$B105="Uganda (2012)"),AND(AO105="",+$B105="Uruguay (2009)"))</formula>
    </cfRule>
    <cfRule type="expression" dxfId="829" priority="498">
      <formula>OR(AND(AO105="",+$B105="Ecuador (2011)"),AND(AO105="",+$B105="Venezuela (2013)"))</formula>
    </cfRule>
    <cfRule type="expression" dxfId="828" priority="499">
      <formula>OR(AND(AO105="",+$B105="Ghana (2012)"),AND(AO105="",+$B105="Georgia (2013)"),AND(AO105="",+$B105="South Africa (2010)"),AND(AO105="",+$B105="Sri Lanka (2009)"),AND(AO105="",+$B105="Tanzania (2011)"))</formula>
    </cfRule>
  </conditionalFormatting>
  <conditionalFormatting sqref="H210 H189 H182 H175 H154 H147 H126 H112 H105 H162:H168">
    <cfRule type="expression" dxfId="827" priority="506">
      <formula>AND(H105="",+$B105="Venezuela (2013)")</formula>
    </cfRule>
    <cfRule type="expression" dxfId="826" priority="507">
      <formula>OR(AND(H105="",+$B105="United States (2011)"),AND(H105="",+$B105="Argentina (2012)"),AND(H105="",+$B105="Armenia (2011)"),AND(H105="",+$B105="Bolivia (2009)"),AND(H105="",+$B105="Brazil (2009)"),AND(H105="",+$B105="Chile (2013)"),AND(H105="",+$B105="Colombia (2010)"),AND(H105="",+$B105="Colombia (2014)"),AND(H105="",+$B105="Costa Rica (2010)"),AND(H105="",+$B105="Dominican Republic (2013)"),AND(H105="",+$B105="El Salvador (2011)"),AND(H105="",+$B105="Ecuador (2011)"),AND(H105="",+$B105="Ethiopia (2010)"),AND(H105="",+$B105="Georgia (2013)"),AND(H105="",+$B105="Ghana (2012)"),AND(H105="",+$B105="Guatemala (2011)"),AND(H105="",+$B105="Honduras (2011)"),AND(H105="",+$B105="Indonesia (2012)"),AND(H105="",+$B105="Iran (2011)"),AND(H105="",+$B105="Jordan (2010)"),AND(H105="",+$B105="Mexico (2010)"),AND(H105="",+$B105="Mexico (2012)"),AND(H105="",+$B105="Mexico (2014)"),AND(H105="",+$B105="Nicaragua (2009)"),AND(H105="",+$B105="Panama (2016)"),AND(H105="",+$B105="Paraguay (2014) "),AND(H105="",+$B105="Peru (2009)"),AND(H105="",+$B105="Peru (2011)"),AND(H105="",+$B105="Russia (2010)"),AND(H105="",+$B105="Tunisia (2010)"),AND(H105="",+$B105="South Africa (2010)"),AND(H105="",+$B105="Sri Lanka (2009)"),AND(H105="",+$B105="Tanzania (2011)"),AND(H105="",+$B105="Uganda (2012)"),AND(H105="",+$B105="Uruguay (2009)"),AND(H105="",+$B105="India (2011)"),AND(H105="",+$B105="China (2014)"))</formula>
    </cfRule>
  </conditionalFormatting>
  <conditionalFormatting sqref="AN210 AN189 AN182 AN175 AN154 AN147 AN140 AN133 AN126 AN112 AN105 AN162:AN168">
    <cfRule type="expression" dxfId="825" priority="503">
      <formula>OR(AND(AN105="",+$B105="United States (2011)"),AND(AN105="",+$B105="Argentina (2012)"),AND(AN105="",+$B105="Armenia (2011)"),AND(AN105="",+$B105="Bolivia (2009)"),AND(AN105="",+$B105="Brazil (2009)"),AND(AN105="",+$B105="Chile (2013)"),AND(AN105="",+$B105="Colombia (2010)"),AND(AN105="",+$B105="Colombia (2014)"),AND(AN105="",+$B105="Costa Rica (2010)"),AND(AN105="",+$B105="Dominican Republic (2013)"),AND(AN105="",+$B105="El Salvador (2011)"),AND(AN105="",+$B105="Ethiopia (2010)"),AND(AN105="",+$B105="Georgia (2013)"),AND(AN105="",+$B105="Guatemala (2011)"),AND(AN105="",+$B105="Honduras (2011)"),AND(AN105="",+$B105="Indonesia (2012)"),AND(AN105="",+$B105="Iran (2011)"),AND(AN105="",+$B105="Jordan (2010)"),AND(AN105="",+$B105="Mexico (2010)"),AND(AN105="",+$B105="Mexico (2012)"),AND(AN105="",+$B105="Mexico (2014)"),AND(AN105="",+$B105="Nicaragua (2009)"),AND(AN105="",+$B105="Panama (2016)"),AND(AN105="",+$B105="Paraguay (2014) "),AND(AN105="",+$B105="Peru (2009)"),AND(AN105="",+$B105="Peru (2011)"),AND(AN105="",+$B105="Russia (2010)"),AND(AN105="",+$B105="Tunisia (2010)"),AND(AN105="",+$B105="Uganda (2012)"),AND(AN105="",+$B105="Uruguay (2009)"),AND(AN105="",+$B105="India (2011)"),AND(AN105="",+$B105="China (2014)"))</formula>
    </cfRule>
    <cfRule type="expression" dxfId="824" priority="504">
      <formula>OR(AND(AN105="",+$B105="Ghana (2012)"),AND(AN105="",+$B105="South Africa (2010)"),AND(AN105="",+$B105="Sri Lanka (2009)"),AND(AN105="",+$B105="Tanzania (2011)"))</formula>
    </cfRule>
    <cfRule type="expression" dxfId="823" priority="505">
      <formula>OR(AND(AN105="",+$B105="Ecuador (2011)"),AND(AN105="",+$B105="Venezuela (2013)"))</formula>
    </cfRule>
  </conditionalFormatting>
  <conditionalFormatting sqref="F210 F189 F182 F175 F154 F147 F126 F112 F105 F162:F168">
    <cfRule type="expression" dxfId="822" priority="490">
      <formula>AND(F105="",+$B105="Venezuela (2013)")</formula>
    </cfRule>
    <cfRule type="expression" dxfId="821" priority="491">
      <formula>OR(AND(F105="",+$B105="United States (2011)"),AND(F105="",+$B105="Argentina (2012)"),AND(F105="",+$B105="Armenia (2011)"),AND(F105="",+$B105="Bolivia (2009)"),AND(F105="",+$B105="Brazil (2009)"),AND(F105="",+$B105="Chile (2013)"),AND(F105="",+$B105="Colombia (2010)"),AND(F105="",+$B105="Colombia (2014)"),AND(F105="",+$B105="Costa Rica (2010)"),AND(F105="",+$B105="Dominican Republic (2013)"),AND(F105="",+$B105="El Salvador (2011)"),AND(F105="",+$B105="Ecuador (2011)"),AND(F105="",+$B105="Ethiopia (2010)"),AND(F105="",+$B105="Georgia (2013)"),AND(F105="",+$B105="Ghana (2012)"),AND(F105="",+$B105="Guatemala (2011)"),AND(F105="",+$B105="Honduras (2011)"),AND(F105="",+$B105="Indonesia (2012)"),AND(F105="",+$B105="Iran (2011)"),AND(F105="",+$B105="Jordan (2010)"),AND(F105="",+$B105="Mexico (2010)"),AND(F105="",+$B105="Mexico (2012)"),AND(F105="",+$B105="Mexico (2014)"),AND(F105="",+$B105="Nicaragua (2009)"),AND(F105="",+$B105="Panama (2016)"),AND(F105="",+$B105="Paraguay (2014) "),AND(F105="",+$B105="Peru (2009)"),AND(F105="",+$B105="Peru (2011)"),AND(F105="",+$B105="Russia (2010)"),AND(F105="",+$B105="Tunisia (2010)"),AND(F105="",+$B105="South Africa (2010)"),AND(F105="",+$B105="Sri Lanka (2009)"),AND(F105="",+$B105="Tanzania (2011)"),AND(F105="",+$B105="Uganda (2012)"),AND(F105="",+$B105="Uruguay (2009)"),AND(F105="",+$B105="India (2011)"),AND(F105="",+$B105="China (2014)"))</formula>
    </cfRule>
  </conditionalFormatting>
  <conditionalFormatting sqref="AM210 AM189 AM182 AM175 AM154 AM147 AM140 AM133 AM126 AM112 AM105 AM162:AM168">
    <cfRule type="expression" dxfId="820" priority="487">
      <formula>OR(AND(AM105="",+$B105="United States (2011)"),AND(AM105="",+$B105="Argentina (2012)"),AND(AM105="",+$B105="Armenia (2011)"),AND(AM105="",+$B105="Bolivia (2009)"),AND(AM105="",+$B105="Brazil (2009)"),AND(AM105="",+$B105="Chile (2013)"),AND(AM105="",+$B105="Colombia (2010)"),AND(AM105="",+$B105="Colombia (2014)"),AND(AM105="",+$B105="Costa Rica (2010)"),AND(AM105="",+$B105="Dominican Republic (2013)"),AND(AM105="",+$B105="El Salvador (2011)"),AND(AM105="",+$B105="Ethiopia (2010)"),AND(AM105="",+$B105="Georgia (2013)"),AND(AM105="",+$B105="Guatemala (2011)"),AND(AM105="",+$B105="Honduras (2011)"),AND(AM105="",+$B105="Indonesia (2012)"),AND(AM105="",+$B105="Iran (2011)"),AND(AM105="",+$B105="Jordan (2010)"),AND(AM105="",+$B105="Mexico (2010)"),AND(AM105="",+$B105="Mexico (2012)"),AND(AM105="",+$B105="Mexico (2014)"),AND(AM105="",+$B105="Nicaragua (2009)"),AND(AM105="",+$B105="Panama (2016)"),AND(AM105="",+$B105="Paraguay (2014) "),AND(AM105="",+$B105="Peru (2009)"),AND(AM105="",+$B105="Peru (2011)"),AND(AM105="",+$B105="Russia (2010)"),AND(AM105="",+$B105="Tunisia (2010)"),AND(AM105="",+$B105="Uganda (2012)"),AND(AM105="",+$B105="Uruguay (2009)"),AND(AM105="",+$B105="India (2011)"),AND(AM105="",+$B105="China (2014)"))</formula>
    </cfRule>
    <cfRule type="expression" dxfId="819" priority="488">
      <formula>OR(AND(AM105="",+$B105="Ghana (2012)"),AND(AM105="",+$B105="South Africa (2010)"),AND(AM105="",+$B105="Sri Lanka (2009)"),AND(AM105="",+$B105="Tanzania (2011)"))</formula>
    </cfRule>
    <cfRule type="expression" dxfId="818" priority="489">
      <formula>OR(AND(AM105="",+$B105="Ecuador (2011)"),AND(AM105="",+$B105="Venezuela (2013)"))</formula>
    </cfRule>
  </conditionalFormatting>
  <conditionalFormatting sqref="I336:M336 I322:M322 I301:M301 I280:M280 I273:M273 I266:M266 I259:M259 I224:M224 I217:K217 I245:M245 I315:M315 I329:M329">
    <cfRule type="expression" dxfId="817" priority="479">
      <formula>AND(I217="",+$B217="Venezuela (2013)")</formula>
    </cfRule>
    <cfRule type="expression" dxfId="816" priority="480">
      <formula>OR(AND(I217="",+$B217="Ethiopia (2010)"),AND(I217="",+$B217="Sri Lanka (2009)"),AND(I217="",+$B217="Tanzania (2011)"))</formula>
    </cfRule>
    <cfRule type="expression" dxfId="815" priority="481">
      <formula>OR(AND(I217="",+$B217="United States (2011)"),AND(I217="",+$B217="Argentina (2012)"),AND(I217="",+$B217="Armenia (2011)"),AND(I217="",+$B217="Bolivia (2009)"),AND(I217="",+$B217="Brazil (2009)"),AND(I217="",+$B217="Chile (2013)"),AND(I217="",+$B217="Colombia (2010)"),AND(I217="",+$B217="Colombia (2014)"),AND(I217="",+$B217="Costa Rica (2010)"),AND(I217="",+$B217="Dominican Republic (2013)"),AND(I217="",+$B217="El Salvador (2011)"),AND(I217="",+$B217="Ecuador (2011)"),AND(I217="",+$B217="Georgia (2013)"),AND(I217="",+$B217="Ghana (2012)"),AND(I217="",+$B217="Guatemala (2011)"),AND(I217="",+$B217="Honduras (2011)"),AND(I217="",+$B217="Indonesia (2012)"),AND(I217="",+$B217="Iran (2011)"),AND(I217="",+$B217="Jordan (2010)"),AND(I217="",+$B217="Mexico (2010)"),AND(I217="",+$B217="Mexico (2012)"),AND(I217="",+$B217="Mexico (2014)"),AND(I217="",+$B217="Nicaragua (2009)"),AND(I217="",+$B217="Panama (2016)"),AND(I217="",+$B217="Paraguay (2014) "),AND(I217="",+$B217="Peru (2009)"),AND(I217="",+$B217="Peru (2011)"),AND(I217="",+$B217="Russia (2010)"),AND(I217="",+$B217="Tunisia (2010)"),AND(I217="",+$B217="South Africa (2010)"),AND(I217="",+$B217="Uganda (2012)"),AND(I217="",+$B217="Uruguay (2009)"))</formula>
    </cfRule>
  </conditionalFormatting>
  <conditionalFormatting sqref="AO336:AQ336 AO322:AQ322 AO315:AQ315 AO301:AQ301 AO280:AQ280 AO273:AQ273 AO266:AQ266 AO259:AQ259 AO224:AQ224 AO245:AQ245 AO329:AQ329 AO217:AQ217">
    <cfRule type="expression" dxfId="814" priority="476">
      <formula>OR(AND(AO217="",+$B217="United States (2011)"),AND(AO217="",+$B217="Argentina (2012)"),AND(AO217="",+$B217="Armenia (2011)"),AND(AO217="",+$B217="Bolivia (2009)"),AND(AO217="",+$B217="Brazil (2009)"),AND(AO217="",+$B217="Chile (2013)"),AND(AO217="",+$B217="Colombia (2010)"),AND(AO217="",+$B217="Colombia (2014)"),AND(AO217="",+$B217="Costa Rica (2010)"),AND(AO217="",+$B217="Dominican Republic (2013)"),AND(AO217="",+$B217="El Salvador (2011)"),AND(AO217="",+$B217="Ethiopia (2010)"),AND(AO217="",+$B217="Guatemala (2011)"),AND(AO217="",+$B217="Honduras (2011)"),AND(AO217="",+$B217="Indonesia (2012)"),AND(AO217="",+$B217="Iran (2011)"),AND(AO217="",+$B217="Jordan (2010)"),AND(AO217="",+$B217="Mexico (2010)"),AND(AO217="",+$B217="Mexico (2012)"),AND(AO217="",+$B217="Mexico (2014)"),AND(AO217="",+$B217="Nicaragua (2009)"),AND(AO217="",+$B217="Panama (2016)"),AND(AO217="",+$B217="Paraguay (2014) "),AND(AO217="",+$B217="Peru (2009)"),AND(AO217="",+$B217="Peru (2011)"),AND(AO217="",+$B217="Russia (2010)"),AND(AO217="",+$B217="Tunisia (2010)"),AND(AO217="",+$B217="Uganda (2012)"),AND(AO217="",+$B217="Uruguay (2009)"))</formula>
    </cfRule>
    <cfRule type="expression" dxfId="813" priority="477">
      <formula>OR(AND(AO217="",+$B217="Ecuador (2011)"),AND(AO217="",+$B217="Venezuela (2013)"))</formula>
    </cfRule>
    <cfRule type="expression" dxfId="812" priority="478">
      <formula>OR(AND(AO217="",+$B217="Ghana (2012)"),AND(AO217="",+$B217="Georgia (2013)"),AND(AO217="",+$B217="South Africa (2010)"),AND(AO217="",+$B217="Sri Lanka (2009)"),AND(AO217="",+$B217="Tanzania (2011)"))</formula>
    </cfRule>
  </conditionalFormatting>
  <conditionalFormatting sqref="H336 H329 H322 H315 H301 H280 H273 H266 H259 H245 H224 H217">
    <cfRule type="expression" dxfId="811" priority="485">
      <formula>AND(H217="",+$B217="Venezuela (2013)")</formula>
    </cfRule>
    <cfRule type="expression" dxfId="810" priority="486">
      <formula>OR(AND(H217="",+$B217="United States (2011)"),AND(H217="",+$B217="Argentina (2012)"),AND(H217="",+$B217="Armenia (2011)"),AND(H217="",+$B217="Bolivia (2009)"),AND(H217="",+$B217="Brazil (2009)"),AND(H217="",+$B217="Chile (2013)"),AND(H217="",+$B217="Colombia (2010)"),AND(H217="",+$B217="Colombia (2014)"),AND(H217="",+$B217="Costa Rica (2010)"),AND(H217="",+$B217="Dominican Republic (2013)"),AND(H217="",+$B217="El Salvador (2011)"),AND(H217="",+$B217="Ecuador (2011)"),AND(H217="",+$B217="Ethiopia (2010)"),AND(H217="",+$B217="Georgia (2013)"),AND(H217="",+$B217="Ghana (2012)"),AND(H217="",+$B217="Guatemala (2011)"),AND(H217="",+$B217="Honduras (2011)"),AND(H217="",+$B217="Indonesia (2012)"),AND(H217="",+$B217="Iran (2011)"),AND(H217="",+$B217="Jordan (2010)"),AND(H217="",+$B217="Mexico (2010)"),AND(H217="",+$B217="Mexico (2012)"),AND(H217="",+$B217="Mexico (2014)"),AND(H217="",+$B217="Nicaragua (2009)"),AND(H217="",+$B217="Panama (2016)"),AND(H217="",+$B217="Paraguay (2014) "),AND(H217="",+$B217="Peru (2009)"),AND(H217="",+$B217="Peru (2011)"),AND(H217="",+$B217="Russia (2010)"),AND(H217="",+$B217="Tunisia (2010)"),AND(H217="",+$B217="South Africa (2010)"),AND(H217="",+$B217="Sri Lanka (2009)"),AND(H217="",+$B217="Tanzania (2011)"),AND(H217="",+$B217="Uganda (2012)"),AND(H217="",+$B217="Uruguay (2009)"),AND(H217="",+$B217="India (2011)"),AND(H217="",+$B217="China (2014)"))</formula>
    </cfRule>
  </conditionalFormatting>
  <conditionalFormatting sqref="AN336 AN329 AN322 AN315 AN301 AN280 AN273 AN266 AN259 AN245 AN224 AN217">
    <cfRule type="expression" dxfId="809" priority="482">
      <formula>OR(AND(AN217="",+$B217="United States (2011)"),AND(AN217="",+$B217="Argentina (2012)"),AND(AN217="",+$B217="Armenia (2011)"),AND(AN217="",+$B217="Bolivia (2009)"),AND(AN217="",+$B217="Brazil (2009)"),AND(AN217="",+$B217="Chile (2013)"),AND(AN217="",+$B217="Colombia (2010)"),AND(AN217="",+$B217="Colombia (2014)"),AND(AN217="",+$B217="Costa Rica (2010)"),AND(AN217="",+$B217="Dominican Republic (2013)"),AND(AN217="",+$B217="El Salvador (2011)"),AND(AN217="",+$B217="Ethiopia (2010)"),AND(AN217="",+$B217="Georgia (2013)"),AND(AN217="",+$B217="Guatemala (2011)"),AND(AN217="",+$B217="Honduras (2011)"),AND(AN217="",+$B217="Indonesia (2012)"),AND(AN217="",+$B217="Iran (2011)"),AND(AN217="",+$B217="Jordan (2010)"),AND(AN217="",+$B217="Mexico (2010)"),AND(AN217="",+$B217="Mexico (2012)"),AND(AN217="",+$B217="Mexico (2014)"),AND(AN217="",+$B217="Nicaragua (2009)"),AND(AN217="",+$B217="Panama (2016)"),AND(AN217="",+$B217="Paraguay (2014) "),AND(AN217="",+$B217="Peru (2009)"),AND(AN217="",+$B217="Peru (2011)"),AND(AN217="",+$B217="Russia (2010)"),AND(AN217="",+$B217="Tunisia (2010)"),AND(AN217="",+$B217="Uganda (2012)"),AND(AN217="",+$B217="Uruguay (2009)"),AND(AN217="",+$B217="India (2011)"),AND(AN217="",+$B217="China (2014)"))</formula>
    </cfRule>
    <cfRule type="expression" dxfId="808" priority="483">
      <formula>OR(AND(AN217="",+$B217="Ghana (2012)"),AND(AN217="",+$B217="South Africa (2010)"),AND(AN217="",+$B217="Sri Lanka (2009)"),AND(AN217="",+$B217="Tanzania (2011)"))</formula>
    </cfRule>
    <cfRule type="expression" dxfId="807" priority="484">
      <formula>OR(AND(AN217="",+$B217="Ecuador (2011)"),AND(AN217="",+$B217="Venezuela (2013)"))</formula>
    </cfRule>
  </conditionalFormatting>
  <conditionalFormatting sqref="F336 F329 F322 F315 F301 F280 F273 F266 F259 F245 F224 F217">
    <cfRule type="expression" dxfId="806" priority="469">
      <formula>AND(F217="",+$B217="Venezuela (2013)")</formula>
    </cfRule>
    <cfRule type="expression" dxfId="805" priority="470">
      <formula>OR(AND(F217="",+$B217="United States (2011)"),AND(F217="",+$B217="Argentina (2012)"),AND(F217="",+$B217="Armenia (2011)"),AND(F217="",+$B217="Bolivia (2009)"),AND(F217="",+$B217="Brazil (2009)"),AND(F217="",+$B217="Chile (2013)"),AND(F217="",+$B217="Colombia (2010)"),AND(F217="",+$B217="Colombia (2014)"),AND(F217="",+$B217="Costa Rica (2010)"),AND(F217="",+$B217="Dominican Republic (2013)"),AND(F217="",+$B217="El Salvador (2011)"),AND(F217="",+$B217="Ecuador (2011)"),AND(F217="",+$B217="Ethiopia (2010)"),AND(F217="",+$B217="Georgia (2013)"),AND(F217="",+$B217="Ghana (2012)"),AND(F217="",+$B217="Guatemala (2011)"),AND(F217="",+$B217="Honduras (2011)"),AND(F217="",+$B217="Indonesia (2012)"),AND(F217="",+$B217="Iran (2011)"),AND(F217="",+$B217="Jordan (2010)"),AND(F217="",+$B217="Mexico (2010)"),AND(F217="",+$B217="Mexico (2012)"),AND(F217="",+$B217="Mexico (2014)"),AND(F217="",+$B217="Nicaragua (2009)"),AND(F217="",+$B217="Panama (2016)"),AND(F217="",+$B217="Paraguay (2014) "),AND(F217="",+$B217="Peru (2009)"),AND(F217="",+$B217="Peru (2011)"),AND(F217="",+$B217="Russia (2010)"),AND(F217="",+$B217="Tunisia (2010)"),AND(F217="",+$B217="South Africa (2010)"),AND(F217="",+$B217="Sri Lanka (2009)"),AND(F217="",+$B217="Tanzania (2011)"),AND(F217="",+$B217="Uganda (2012)"),AND(F217="",+$B217="Uruguay (2009)"),AND(F217="",+$B217="India (2011)"),AND(F217="",+$B217="China (2014)"))</formula>
    </cfRule>
  </conditionalFormatting>
  <conditionalFormatting sqref="I364:M364 I357:M357 I350:M350">
    <cfRule type="expression" dxfId="804" priority="458">
      <formula>AND(I350="",+$B350="Venezuela (2013)")</formula>
    </cfRule>
    <cfRule type="expression" dxfId="803" priority="459">
      <formula>OR(AND(I350="",+$B350="Ethiopia (2010)"),AND(I350="",+$B350="Sri Lanka (2009)"),AND(I350="",+$B350="Tanzania (2011)"))</formula>
    </cfRule>
    <cfRule type="expression" dxfId="802" priority="460">
      <formula>OR(AND(I350="",+$B350="United States (2011)"),AND(I350="",+$B350="Argentina (2012)"),AND(I350="",+$B350="Armenia (2011)"),AND(I350="",+$B350="Bolivia (2009)"),AND(I350="",+$B350="Brazil (2009)"),AND(I350="",+$B350="Chile (2013)"),AND(I350="",+$B350="Colombia (2010)"),AND(I350="",+$B350="Colombia (2014)"),AND(I350="",+$B350="Costa Rica (2010)"),AND(I350="",+$B350="Dominican Republic (2013)"),AND(I350="",+$B350="El Salvador (2011)"),AND(I350="",+$B350="Ecuador (2011)"),AND(I350="",+$B350="Georgia (2013)"),AND(I350="",+$B350="Ghana (2012)"),AND(I350="",+$B350="Guatemala (2011)"),AND(I350="",+$B350="Honduras (2011)"),AND(I350="",+$B350="Indonesia (2012)"),AND(I350="",+$B350="Iran (2011)"),AND(I350="",+$B350="Jordan (2010)"),AND(I350="",+$B350="Mexico (2010)"),AND(I350="",+$B350="Mexico (2012)"),AND(I350="",+$B350="Mexico (2014)"),AND(I350="",+$B350="Nicaragua (2009)"),AND(I350="",+$B350="Panama (2016)"),AND(I350="",+$B350="Paraguay (2014) "),AND(I350="",+$B350="Peru (2009)"),AND(I350="",+$B350="Peru (2011)"),AND(I350="",+$B350="Russia (2010)"),AND(I350="",+$B350="Tunisia (2010)"),AND(I350="",+$B350="South Africa (2010)"),AND(I350="",+$B350="Uganda (2012)"),AND(I350="",+$B350="Uruguay (2009)"))</formula>
    </cfRule>
  </conditionalFormatting>
  <conditionalFormatting sqref="AO364:AQ364 AO357:AQ357 AO350:AQ350">
    <cfRule type="expression" dxfId="801" priority="455">
      <formula>OR(AND(AO350="",+$B350="United States (2011)"),AND(AO350="",+$B350="Argentina (2012)"),AND(AO350="",+$B350="Armenia (2011)"),AND(AO350="",+$B350="Bolivia (2009)"),AND(AO350="",+$B350="Brazil (2009)"),AND(AO350="",+$B350="Chile (2013)"),AND(AO350="",+$B350="Colombia (2010)"),AND(AO350="",+$B350="Colombia (2014)"),AND(AO350="",+$B350="Costa Rica (2010)"),AND(AO350="",+$B350="Dominican Republic (2013)"),AND(AO350="",+$B350="El Salvador (2011)"),AND(AO350="",+$B350="Ethiopia (2010)"),AND(AO350="",+$B350="Guatemala (2011)"),AND(AO350="",+$B350="Honduras (2011)"),AND(AO350="",+$B350="Indonesia (2012)"),AND(AO350="",+$B350="Iran (2011)"),AND(AO350="",+$B350="Jordan (2010)"),AND(AO350="",+$B350="Mexico (2010)"),AND(AO350="",+$B350="Mexico (2012)"),AND(AO350="",+$B350="Mexico (2014)"),AND(AO350="",+$B350="Nicaragua (2009)"),AND(AO350="",+$B350="Panama (2016)"),AND(AO350="",+$B350="Paraguay (2014) "),AND(AO350="",+$B350="Peru (2009)"),AND(AO350="",+$B350="Peru (2011)"),AND(AO350="",+$B350="Russia (2010)"),AND(AO350="",+$B350="Tunisia (2010)"),AND(AO350="",+$B350="Uganda (2012)"),AND(AO350="",+$B350="Uruguay (2009)"))</formula>
    </cfRule>
    <cfRule type="expression" dxfId="800" priority="456">
      <formula>OR(AND(AO350="",+$B350="Ecuador (2011)"),AND(AO350="",+$B350="Venezuela (2013)"))</formula>
    </cfRule>
    <cfRule type="expression" dxfId="799" priority="457">
      <formula>OR(AND(AO350="",+$B350="Ghana (2012)"),AND(AO350="",+$B350="Georgia (2013)"),AND(AO350="",+$B350="South Africa (2010)"),AND(AO350="",+$B350="Sri Lanka (2009)"),AND(AO350="",+$B350="Tanzania (2011)"))</formula>
    </cfRule>
  </conditionalFormatting>
  <conditionalFormatting sqref="H364 H357 H350">
    <cfRule type="expression" dxfId="798" priority="464">
      <formula>AND(H350="",+$B350="Venezuela (2013)")</formula>
    </cfRule>
    <cfRule type="expression" dxfId="797" priority="465">
      <formula>OR(AND(H350="",+$B350="United States (2011)"),AND(H350="",+$B350="Argentina (2012)"),AND(H350="",+$B350="Armenia (2011)"),AND(H350="",+$B350="Bolivia (2009)"),AND(H350="",+$B350="Brazil (2009)"),AND(H350="",+$B350="Chile (2013)"),AND(H350="",+$B350="Colombia (2010)"),AND(H350="",+$B350="Colombia (2014)"),AND(H350="",+$B350="Costa Rica (2010)"),AND(H350="",+$B350="Dominican Republic (2013)"),AND(H350="",+$B350="El Salvador (2011)"),AND(H350="",+$B350="Ecuador (2011)"),AND(H350="",+$B350="Ethiopia (2010)"),AND(H350="",+$B350="Georgia (2013)"),AND(H350="",+$B350="Ghana (2012)"),AND(H350="",+$B350="Guatemala (2011)"),AND(H350="",+$B350="Honduras (2011)"),AND(H350="",+$B350="Indonesia (2012)"),AND(H350="",+$B350="Iran (2011)"),AND(H350="",+$B350="Jordan (2010)"),AND(H350="",+$B350="Mexico (2010)"),AND(H350="",+$B350="Mexico (2012)"),AND(H350="",+$B350="Mexico (2014)"),AND(H350="",+$B350="Nicaragua (2009)"),AND(H350="",+$B350="Panama (2016)"),AND(H350="",+$B350="Paraguay (2014) "),AND(H350="",+$B350="Peru (2009)"),AND(H350="",+$B350="Peru (2011)"),AND(H350="",+$B350="Russia (2010)"),AND(H350="",+$B350="Tunisia (2010)"),AND(H350="",+$B350="South Africa (2010)"),AND(H350="",+$B350="Sri Lanka (2009)"),AND(H350="",+$B350="Tanzania (2011)"),AND(H350="",+$B350="Uganda (2012)"),AND(H350="",+$B350="Uruguay (2009)"),AND(H350="",+$B350="India (2011)"),AND(H350="",+$B350="China (2014)"))</formula>
    </cfRule>
  </conditionalFormatting>
  <conditionalFormatting sqref="AN364 AN357 AN350">
    <cfRule type="expression" dxfId="796" priority="461">
      <formula>OR(AND(AN350="",+$B350="United States (2011)"),AND(AN350="",+$B350="Argentina (2012)"),AND(AN350="",+$B350="Armenia (2011)"),AND(AN350="",+$B350="Bolivia (2009)"),AND(AN350="",+$B350="Brazil (2009)"),AND(AN350="",+$B350="Chile (2013)"),AND(AN350="",+$B350="Colombia (2010)"),AND(AN350="",+$B350="Colombia (2014)"),AND(AN350="",+$B350="Costa Rica (2010)"),AND(AN350="",+$B350="Dominican Republic (2013)"),AND(AN350="",+$B350="El Salvador (2011)"),AND(AN350="",+$B350="Ethiopia (2010)"),AND(AN350="",+$B350="Georgia (2013)"),AND(AN350="",+$B350="Guatemala (2011)"),AND(AN350="",+$B350="Honduras (2011)"),AND(AN350="",+$B350="Indonesia (2012)"),AND(AN350="",+$B350="Iran (2011)"),AND(AN350="",+$B350="Jordan (2010)"),AND(AN350="",+$B350="Mexico (2010)"),AND(AN350="",+$B350="Mexico (2012)"),AND(AN350="",+$B350="Mexico (2014)"),AND(AN350="",+$B350="Nicaragua (2009)"),AND(AN350="",+$B350="Panama (2016)"),AND(AN350="",+$B350="Paraguay (2014) "),AND(AN350="",+$B350="Peru (2009)"),AND(AN350="",+$B350="Peru (2011)"),AND(AN350="",+$B350="Russia (2010)"),AND(AN350="",+$B350="Tunisia (2010)"),AND(AN350="",+$B350="Uganda (2012)"),AND(AN350="",+$B350="Uruguay (2009)"),AND(AN350="",+$B350="India (2011)"),AND(AN350="",+$B350="China (2014)"))</formula>
    </cfRule>
    <cfRule type="expression" dxfId="795" priority="462">
      <formula>OR(AND(AN350="",+$B350="Ghana (2012)"),AND(AN350="",+$B350="South Africa (2010)"),AND(AN350="",+$B350="Sri Lanka (2009)"),AND(AN350="",+$B350="Tanzania (2011)"))</formula>
    </cfRule>
    <cfRule type="expression" dxfId="794" priority="463">
      <formula>OR(AND(AN350="",+$B350="Ecuador (2011)"),AND(AN350="",+$B350="Venezuela (2013)"))</formula>
    </cfRule>
  </conditionalFormatting>
  <conditionalFormatting sqref="F364 F357 F350">
    <cfRule type="expression" dxfId="793" priority="448">
      <formula>AND(F350="",+$B350="Venezuela (2013)")</formula>
    </cfRule>
    <cfRule type="expression" dxfId="792" priority="449">
      <formula>OR(AND(F350="",+$B350="United States (2011)"),AND(F350="",+$B350="Argentina (2012)"),AND(F350="",+$B350="Armenia (2011)"),AND(F350="",+$B350="Bolivia (2009)"),AND(F350="",+$B350="Brazil (2009)"),AND(F350="",+$B350="Chile (2013)"),AND(F350="",+$B350="Colombia (2010)"),AND(F350="",+$B350="Colombia (2014)"),AND(F350="",+$B350="Costa Rica (2010)"),AND(F350="",+$B350="Dominican Republic (2013)"),AND(F350="",+$B350="El Salvador (2011)"),AND(F350="",+$B350="Ecuador (2011)"),AND(F350="",+$B350="Ethiopia (2010)"),AND(F350="",+$B350="Georgia (2013)"),AND(F350="",+$B350="Ghana (2012)"),AND(F350="",+$B350="Guatemala (2011)"),AND(F350="",+$B350="Honduras (2011)"),AND(F350="",+$B350="Indonesia (2012)"),AND(F350="",+$B350="Iran (2011)"),AND(F350="",+$B350="Jordan (2010)"),AND(F350="",+$B350="Mexico (2010)"),AND(F350="",+$B350="Mexico (2012)"),AND(F350="",+$B350="Mexico (2014)"),AND(F350="",+$B350="Nicaragua (2009)"),AND(F350="",+$B350="Panama (2016)"),AND(F350="",+$B350="Paraguay (2014) "),AND(F350="",+$B350="Peru (2009)"),AND(F350="",+$B350="Peru (2011)"),AND(F350="",+$B350="Russia (2010)"),AND(F350="",+$B350="Tunisia (2010)"),AND(F350="",+$B350="South Africa (2010)"),AND(F350="",+$B350="Sri Lanka (2009)"),AND(F350="",+$B350="Tanzania (2011)"),AND(F350="",+$B350="Uganda (2012)"),AND(F350="",+$B350="Uruguay (2009)"),AND(F350="",+$B350="India (2011)"),AND(F350="",+$B350="China (2014)"))</formula>
    </cfRule>
  </conditionalFormatting>
  <conditionalFormatting sqref="AM364 AM357 AM350">
    <cfRule type="expression" dxfId="791" priority="445">
      <formula>OR(AND(AM350="",+$B350="United States (2011)"),AND(AM350="",+$B350="Argentina (2012)"),AND(AM350="",+$B350="Armenia (2011)"),AND(AM350="",+$B350="Bolivia (2009)"),AND(AM350="",+$B350="Brazil (2009)"),AND(AM350="",+$B350="Chile (2013)"),AND(AM350="",+$B350="Colombia (2010)"),AND(AM350="",+$B350="Colombia (2014)"),AND(AM350="",+$B350="Costa Rica (2010)"),AND(AM350="",+$B350="Dominican Republic (2013)"),AND(AM350="",+$B350="El Salvador (2011)"),AND(AM350="",+$B350="Ethiopia (2010)"),AND(AM350="",+$B350="Georgia (2013)"),AND(AM350="",+$B350="Guatemala (2011)"),AND(AM350="",+$B350="Honduras (2011)"),AND(AM350="",+$B350="Indonesia (2012)"),AND(AM350="",+$B350="Iran (2011)"),AND(AM350="",+$B350="Jordan (2010)"),AND(AM350="",+$B350="Mexico (2010)"),AND(AM350="",+$B350="Mexico (2012)"),AND(AM350="",+$B350="Mexico (2014)"),AND(AM350="",+$B350="Nicaragua (2009)"),AND(AM350="",+$B350="Panama (2016)"),AND(AM350="",+$B350="Paraguay (2014) "),AND(AM350="",+$B350="Peru (2009)"),AND(AM350="",+$B350="Peru (2011)"),AND(AM350="",+$B350="Russia (2010)"),AND(AM350="",+$B350="Tunisia (2010)"),AND(AM350="",+$B350="Uganda (2012)"),AND(AM350="",+$B350="Uruguay (2009)"),AND(AM350="",+$B350="India (2011)"),AND(AM350="",+$B350="China (2014)"))</formula>
    </cfRule>
    <cfRule type="expression" dxfId="790" priority="446">
      <formula>OR(AND(AM350="",+$B350="Ghana (2012)"),AND(AM350="",+$B350="South Africa (2010)"),AND(AM350="",+$B350="Sri Lanka (2009)"),AND(AM350="",+$B350="Tanzania (2011)"))</formula>
    </cfRule>
    <cfRule type="expression" dxfId="789" priority="447">
      <formula>OR(AND(AM350="",+$B350="Ecuador (2011)"),AND(AM350="",+$B350="Venezuela (2013)"))</formula>
    </cfRule>
  </conditionalFormatting>
  <conditionalFormatting sqref="AR344:AT348">
    <cfRule type="expression" dxfId="788" priority="439">
      <formula>OR(AND(AR344="",+$B344="United States (2011)"),AND(AR344="",+$B344="Argentina (2012)"),AND(AR344="",+$B344="Armenia (2011)"),AND(AR344="",+$B344="Bolivia (2015)"),AND(AR344="",+$B344="Brazil (2009)"),AND(AR344="",+$B344="Chile (2013)"),AND(AR344="",+$B344="Colombia (2010)"),AND(AR344="",+$B344="Colombia (2014)"),AND(AR344="",+$B344="Costa Rica (2010)"),AND(AR344="",+$B344="Dominican Republic (2013)"),AND(AR344="",+$B344="El Salvador (2015)"),AND(AR344="",+$B344="Ethiopia (2010)"),AND(AR344="",+$B344="Georgia (2013)"),AND(AR344="",+$B344="Guatemala (2011)"),AND(AR344="",+$B344="Honduras (2011)"),AND(AR344="",+$B344="Indonesia (2012)"),AND(AR344="",+$B344="Iran (2011)"),AND(AR344="",+$B344="Jordan (2010)"),AND(AR344="",+$B344="Mexico (2010)"),AND(AR344="",+$B344="Mexico (2012)"),AND(AR344="",+$B344="Mexico (2014)"),AND(AR344="",+$B344="Nicaragua (2009)"),AND(AR344="",+$B344="Panama (2016)"),AND(AR344="",+$B344="Paraguay (2014) "),AND(AR344="",+$B344="Peru (2011)"),AND(AR344="",+$B344="Russia (2010)"),AND(AR344="",+$B344="Tunisia (2010)"),AND(AR344="",+$B344="Uganda (2012)"),AND(AR344="",+$B344="Uruguay (2009)"))</formula>
    </cfRule>
    <cfRule type="expression" dxfId="787" priority="440">
      <formula>OR(AND(AR344="",+$B344="Ghana (2012)"),AND(AR344="",+$B344="South Africa (2010)"),AND(AR344="",+$B344="Sri Lanka (2009)"),AND(AR344="",+$B344="Tanzania (2011)"))</formula>
    </cfRule>
    <cfRule type="expression" dxfId="786" priority="441">
      <formula>OR(AND(AR344="",+$B344="Ecuador (2011)"),AND(AR344="",+$B344="Venezuela (2013)"))</formula>
    </cfRule>
  </conditionalFormatting>
  <conditionalFormatting sqref="AR351:AT355">
    <cfRule type="expression" dxfId="785" priority="436">
      <formula>OR(AND(AR351="",+$B351="United States (2011)"),AND(AR351="",+$B351="Argentina (2012)"),AND(AR351="",+$B351="Armenia (2011)"),AND(AR351="",+$B351="Bolivia (2015)"),AND(AR351="",+$B351="Brazil (2009)"),AND(AR351="",+$B351="Chile (2013)"),AND(AR351="",+$B351="Colombia (2010)"),AND(AR351="",+$B351="Colombia (2014)"),AND(AR351="",+$B351="Costa Rica (2010)"),AND(AR351="",+$B351="Dominican Republic (2013)"),AND(AR351="",+$B351="El Salvador (2015)"),AND(AR351="",+$B351="Ethiopia (2010)"),AND(AR351="",+$B351="Georgia (2013)"),AND(AR351="",+$B351="Guatemala (2011)"),AND(AR351="",+$B351="Honduras (2011)"),AND(AR351="",+$B351="Indonesia (2012)"),AND(AR351="",+$B351="Iran (2011)"),AND(AR351="",+$B351="Jordan (2010)"),AND(AR351="",+$B351="Mexico (2010)"),AND(AR351="",+$B351="Mexico (2012)"),AND(AR351="",+$B351="Mexico (2014)"),AND(AR351="",+$B351="Nicaragua (2009)"),AND(AR351="",+$B351="Panama (2016)"),AND(AR351="",+$B351="Paraguay (2014) "),AND(AR351="",+$B351="Peru (2011)"),AND(AR351="",+$B351="Russia (2010)"),AND(AR351="",+$B351="Tunisia (2010)"),AND(AR351="",+$B351="Uganda (2012)"),AND(AR351="",+$B351="Uruguay (2009)"))</formula>
    </cfRule>
    <cfRule type="expression" dxfId="784" priority="437">
      <formula>OR(AND(AR351="",+$B351="Ghana (2012)"),AND(AR351="",+$B351="South Africa (2010)"),AND(AR351="",+$B351="Sri Lanka (2009)"),AND(AR351="",+$B351="Tanzania (2011)"))</formula>
    </cfRule>
    <cfRule type="expression" dxfId="783" priority="438">
      <formula>OR(AND(AR351="",+$B351="Ecuador (2011)"),AND(AR351="",+$B351="Venezuela (2013)"))</formula>
    </cfRule>
  </conditionalFormatting>
  <conditionalFormatting sqref="AR349:AT349">
    <cfRule type="expression" dxfId="782" priority="433">
      <formula>OR(AND(AR349="",+$B349="United States (2011)"),AND(AR349="",+$B349="Argentina (2012)"),AND(AR349="",+$B349="Armenia (2011)"),AND(AR349="",+$B349="Bolivia (2015)"),AND(AR349="",+$B349="Brazil (2009)"),AND(AR349="",+$B349="Chile (2013)"),AND(AR349="",+$B349="Colombia (2010)"),AND(AR349="",+$B349="Colombia (2014)"),AND(AR349="",+$B349="Costa Rica (2010)"),AND(AR349="",+$B349="Dominican Republic (2013)"),AND(AR349="",+$B349="El Salvador (2015)"),AND(AR349="",+$B349="Ethiopia (2010)"),AND(AR349="",+$B349="Georgia (2013)"),AND(AR349="",+$B349="Guatemala (2011)"),AND(AR349="",+$B349="Honduras (2011)"),AND(AR349="",+$B349="Indonesia (2012)"),AND(AR349="",+$B349="Iran (2011)"),AND(AR349="",+$B349="Jordan (2010)"),AND(AR349="",+$B349="Mexico (2010)"),AND(AR349="",+$B349="Mexico (2012)"),AND(AR349="",+$B349="Mexico (2014)"),AND(AR349="",+$B349="Nicaragua (2009)"),AND(AR349="",+$B349="Panama (2016)"),AND(AR349="",+$B349="Paraguay (2014) "),AND(AR349="",+$B349="Peru (2011)"),AND(AR349="",+$B349="Russia (2010)"),AND(AR349="",+$B349="Tunisia (2010)"),AND(AR349="",+$B349="Uganda (2012)"),AND(AR349="",+$B349="Uruguay (2009)"))</formula>
    </cfRule>
    <cfRule type="expression" dxfId="781" priority="434">
      <formula>OR(AND(AR349="",+$B349="Ghana (2012)"),AND(AR349="",+$B349="South Africa (2010)"),AND(AR349="",+$B349="Sri Lanka (2009)"),AND(AR349="",+$B349="Tanzania (2011)"))</formula>
    </cfRule>
    <cfRule type="expression" dxfId="780" priority="435">
      <formula>OR(AND(AR349="",+$B349="Ecuador (2011)"),AND(AR349="",+$B349="Venezuela (2013)"))</formula>
    </cfRule>
  </conditionalFormatting>
  <conditionalFormatting sqref="AR356:AT356">
    <cfRule type="expression" dxfId="779" priority="430">
      <formula>OR(AND(AR356="",+$B356="United States (2011)"),AND(AR356="",+$B356="Argentina (2012)"),AND(AR356="",+$B356="Armenia (2011)"),AND(AR356="",+$B356="Bolivia (2015)"),AND(AR356="",+$B356="Brazil (2009)"),AND(AR356="",+$B356="Chile (2013)"),AND(AR356="",+$B356="Colombia (2010)"),AND(AR356="",+$B356="Colombia (2014)"),AND(AR356="",+$B356="Costa Rica (2010)"),AND(AR356="",+$B356="Dominican Republic (2013)"),AND(AR356="",+$B356="El Salvador (2015)"),AND(AR356="",+$B356="Ethiopia (2010)"),AND(AR356="",+$B356="Georgia (2013)"),AND(AR356="",+$B356="Guatemala (2011)"),AND(AR356="",+$B356="Honduras (2011)"),AND(AR356="",+$B356="Indonesia (2012)"),AND(AR356="",+$B356="Iran (2011)"),AND(AR356="",+$B356="Jordan (2010)"),AND(AR356="",+$B356="Mexico (2010)"),AND(AR356="",+$B356="Mexico (2012)"),AND(AR356="",+$B356="Mexico (2014)"),AND(AR356="",+$B356="Nicaragua (2009)"),AND(AR356="",+$B356="Panama (2016)"),AND(AR356="",+$B356="Paraguay (2014) "),AND(AR356="",+$B356="Peru (2011)"),AND(AR356="",+$B356="Russia (2010)"),AND(AR356="",+$B356="Tunisia (2010)"),AND(AR356="",+$B356="Uganda (2012)"),AND(AR356="",+$B356="Uruguay (2009)"))</formula>
    </cfRule>
    <cfRule type="expression" dxfId="778" priority="431">
      <formula>OR(AND(AR356="",+$B356="Ghana (2012)"),AND(AR356="",+$B356="South Africa (2010)"),AND(AR356="",+$B356="Sri Lanka (2009)"),AND(AR356="",+$B356="Tanzania (2011)"))</formula>
    </cfRule>
    <cfRule type="expression" dxfId="777" priority="432">
      <formula>OR(AND(AR356="",+$B356="Ecuador (2011)"),AND(AR356="",+$B356="Venezuela (2013)"))</formula>
    </cfRule>
  </conditionalFormatting>
  <conditionalFormatting sqref="AR239:AT244 AR22:AT27 AR36:AT41 AR57:AT62 AR64:AT69 AR71:AT76 AR99:AT104 AR106:AT111 AR120:AT125 AR127:AT132 AR134:AT139 AR141:AT146 AR148:AT153 AR169:AT174 AR176:AT181 AR183:AT188 AR204:AT209 AR211:AT216 AR253:AT258 AR260:AT265 AR267:AT272 AR274:AT279 AR295:AT300 AR302:AT307 AR309:AT314 AR316:AT321 AR323:AT328 AR330:AT335 AR344:AT349 AR351:AT356 AR358:AT363">
    <cfRule type="expression" dxfId="776" priority="442">
      <formula>OR(AND(AR22="",+$B22="United States (2011)"),AND(AR22="",+$B22="Argentina (2012)"),AND(AR22="",+$B22="Armenia (2011)"),AND(AR22="",+$B22="Bolivia (2009)"),AND(AR22="",+$B22="Brazil (2009)"),AND(AR22="",+$B22="Chile (2013)"),AND(AR22="",+$B22="Colombia (2010)"),AND(AR22="",+$B22="Colombia (2014)"),AND(AR22="",+$B22="Costa Rica (2010)"),AND(AR22="",+$B22="Dominican Republic (2013)"),AND(AR22="",+$B22="El Salvador (2011)"),AND(AR22="",+$B22="Ethiopia (2010)"),AND(AR22="",+$B22="Georgia (2013)"),AND(AR22="",+$B22="Guatemala (2011)"),AND(AR22="",+$B22="Honduras (2011)"),AND(AR22="",+$B22="Indonesia (2012)"),AND(AR22="",+$B22="Iran (2011)"),AND(AR22="",+$B22="Jordan (2010)"),AND(AR22="",+$B22="Mexico (2010)"),AND(AR22="",+$B22="Mexico (2012)"),AND(AR22="",+$B22="Mexico (2014)"),AND(AR22="",+$B22="Nicaragua (2009)"),AND(AR22="",+$B22="Panama (2016)"),AND(AR22="",+$B22="Paraguay (2014) "),AND(AR22="",+$B22="Peru (2009)"),AND(AR22="",+$B22="Peru (2011)"),AND(AR22="",+$B22="Russia (2010)"),AND(AR22="",+$B22="Tunisia (2010)"),AND(AR22="",+$B22="Uganda (2012)"),AND(AR22="",+$B22="Uruguay (2009)"),AND(AR22="",+$B22="India (2011)"),AND(AR22="",+$B22="China (2014)"))</formula>
    </cfRule>
    <cfRule type="expression" dxfId="775" priority="443">
      <formula>OR(AND(AR22="",+$B22="Ghana (2012)"),AND(AR22="",+$B22="South Africa (2010)"),AND(AR22="",+$B22="Sri Lanka (2009)"),AND(AR22="",+$B22="Tanzania (2011)"))</formula>
    </cfRule>
    <cfRule type="expression" dxfId="774" priority="444">
      <formula>OR(AND(AR22="",+$B22="Ecuador (2011)"),AND(AR22="",+$B22="Venezuela (2013)"))</formula>
    </cfRule>
  </conditionalFormatting>
  <conditionalFormatting sqref="AR218:AT223">
    <cfRule type="expression" dxfId="773" priority="427">
      <formula>OR(AND(AR218="",+$B218="United States (2011)"),AND(AR218="",+$B218="Argentina (2012)"),AND(AR218="",+$B218="Armenia (2011)"),AND(AR218="",+$B218="Bolivia (2009)"),AND(AR218="",+$B218="Brazil (2009)"),AND(AR218="",+$B218="Chile (2013)"),AND(AR218="",+$B218="Colombia (2010)"),AND(AR218="",+$B218="Colombia (2014)"),AND(AR218="",+$B218="Costa Rica (2010)"),AND(AR218="",+$B218="Dominican Republic (2013)"),AND(AR218="",+$B218="El Salvador (2011)"),AND(AR218="",+$B218="Ethiopia (2010)"),AND(AR218="",+$B218="Georgia (2013)"),AND(AR218="",+$B218="Guatemala (2011)"),AND(AR218="",+$B218="Honduras (2011)"),AND(AR218="",+$B218="Indonesia (2012)"),AND(AR218="",+$B218="Iran (2011)"),AND(AR218="",+$B218="Jordan (2010)"),AND(AR218="",+$B218="Mexico (2010)"),AND(AR218="",+$B218="Mexico (2012)"),AND(AR218="",+$B218="Mexico (2014)"),AND(AR218="",+$B218="Nicaragua (2009)"),AND(AR218="",+$B218="Panama (2016)"),AND(AR218="",+$B218="Paraguay (2014) "),AND(AR218="",+$B218="Peru (2009)"),AND(AR218="",+$B218="Peru (2011)"),AND(AR218="",+$B218="Russia (2010)"),AND(AR218="",+$B218="Tunisia (2010)"),AND(AR218="",+$B218="Uganda (2012)"),AND(AR218="",+$B218="Uruguay (2009)"))</formula>
    </cfRule>
    <cfRule type="expression" dxfId="772" priority="428">
      <formula>OR(AND(AR218="",+$B218="Ghana (2012)"),AND(AR218="",+$B218="South Africa (2010)"),AND(AR218="",+$B218="Sri Lanka (2009)"),AND(AR218="",+$B218="Tanzania (2011)"))</formula>
    </cfRule>
    <cfRule type="expression" dxfId="771" priority="429">
      <formula>OR(AND(AR218="",+$B218="Ecuador (2011)"),AND(AR218="",+$B218="Venezuela (2013)"))</formula>
    </cfRule>
  </conditionalFormatting>
  <conditionalFormatting sqref="AR21:AT21 AR28:AT28 AR42:AT42 AR63:AT63 AR70:AT70 AR77:AT77 AR91:AT91 AR105:AT105 AR112:AT112 AR126:AT126 AR133:AT133 AR140:AT140 AR147:AT147 AR154:AT154 AR168:AT168 AR175:AT175 AR182:AT182 AR189:AT189 AR210:AT210 AR217:AT217 AR224:AT224 AR245:AT245 AR259:AT259 AR266:AT266 AR273:AT273 AR280:AT280 AR301:AT301 AR315:AT315 AR322:AT322 AR329:AT329 AR336:AT336 AR350:AT350 AR357:AT357 AR364:AT364">
    <cfRule type="expression" dxfId="770" priority="424">
      <formula>OR(AND(AR21="",+$B21="United States (2011)"),AND(AR21="",+$B21="Argentina (2012)"),AND(AR21="",+$B21="Armenia (2011)"),AND(AR21="",+$B21="Bolivia (2009)"),AND(AR21="",+$B21="Brazil (2009)"),AND(AR21="",+$B21="Chile (2013)"),AND(AR21="",+$B21="Colombia (2010)"),AND(AR21="",+$B21="Colombia (2014)"),AND(AR21="",+$B21="Costa Rica (2010)"),AND(AR21="",+$B21="Dominican Republic (2013)"),AND(AR21="",+$B21="El Salvador (2011)"),AND(AR21="",+$B21="Ethiopia (2010)"),AND(AR21="",+$B21="Georgia (2013)"),AND(AR21="",+$B21="Guatemala (2011)"),AND(AR21="",+$B21="Honduras (2011)"),AND(AR21="",+$B21="Indonesia (2012)"),AND(AR21="",+$B21="Iran (2011)"),AND(AR21="",+$B21="Jordan (2010)"),AND(AR21="",+$B21="Mexico (2010)"),AND(AR21="",+$B21="Mexico (2012)"),AND(AR21="",+$B21="Mexico (2014)"),AND(AR21="",+$B21="Nicaragua (2009)"),AND(AR21="",+$B21="Panama (2016)"),AND(AR21="",+$B21="Paraguay (2014) "),AND(AR21="",+$B21="Peru (2009)"),AND(AR21="",+$B21="Peru (2011)"),AND(AR21="",+$B21="Russia (2010)"),AND(AR21="",+$B21="Tunisia (2010)"),AND(AR21="",+$B21="Uganda (2012)"),AND(AR21="",+$B21="Uruguay (2009)"),AND(AR21="",+$B21="India (2011)"),AND(AR21="",+$B21="China (2014)"))</formula>
    </cfRule>
    <cfRule type="expression" dxfId="769" priority="425">
      <formula>OR(AND(AR21="",+$B21="Ghana (2012)"),AND(AR21="",+$B21="South Africa (2010)"),AND(AR21="",+$B21="Sri Lanka (2009)"),AND(AR21="",+$B21="Tanzania (2011)"))</formula>
    </cfRule>
    <cfRule type="expression" dxfId="768" priority="426">
      <formula>OR(AND(AR21="",+$B21="Ecuador (2011)"),AND(AR21="",+$B21="Venezuela (2013)"))</formula>
    </cfRule>
  </conditionalFormatting>
  <conditionalFormatting sqref="AR210:AT210 AR189:AT189 AR182:AT182 AR175:AT175 AR154:AT154 AR147:AT147 AR140:AT140 AR133:AT133 AR126:AT126 AR112:AT112 AR105:AT105 AR162:AT168">
    <cfRule type="expression" dxfId="767" priority="421">
      <formula>OR(AND(AR105="",+$B105="United States (2011)"),AND(AR105="",+$B105="Argentina (2012)"),AND(AR105="",+$B105="Armenia (2011)"),AND(AR105="",+$B105="Bolivia (2009)"),AND(AR105="",+$B105="Brazil (2009)"),AND(AR105="",+$B105="Chile (2013)"),AND(AR105="",+$B105="Colombia (2010)"),AND(AR105="",+$B105="Colombia (2014)"),AND(AR105="",+$B105="Costa Rica (2010)"),AND(AR105="",+$B105="Dominican Republic (2013)"),AND(AR105="",+$B105="El Salvador (2011)"),AND(AR105="",+$B105="Ethiopia (2010)"),AND(AR105="",+$B105="Georgia (2013)"),AND(AR105="",+$B105="Guatemala (2011)"),AND(AR105="",+$B105="Honduras (2011)"),AND(AR105="",+$B105="Indonesia (2012)"),AND(AR105="",+$B105="Iran (2011)"),AND(AR105="",+$B105="Jordan (2010)"),AND(AR105="",+$B105="Mexico (2010)"),AND(AR105="",+$B105="Mexico (2012)"),AND(AR105="",+$B105="Mexico (2014)"),AND(AR105="",+$B105="Nicaragua (2009)"),AND(AR105="",+$B105="Panama (2016)"),AND(AR105="",+$B105="Paraguay (2014) "),AND(AR105="",+$B105="Peru (2009)"),AND(AR105="",+$B105="Peru (2011)"),AND(AR105="",+$B105="Russia (2010)"),AND(AR105="",+$B105="Tunisia (2010)"),AND(AR105="",+$B105="Uganda (2012)"),AND(AR105="",+$B105="Uruguay (2009)"),AND(AR105="",+$B105="India (2011)"),AND(AR105="",+$B105="China (2014)"))</formula>
    </cfRule>
    <cfRule type="expression" dxfId="766" priority="422">
      <formula>OR(AND(AR105="",+$B105="Ghana (2012)"),AND(AR105="",+$B105="South Africa (2010)"),AND(AR105="",+$B105="Sri Lanka (2009)"),AND(AR105="",+$B105="Tanzania (2011)"))</formula>
    </cfRule>
    <cfRule type="expression" dxfId="765" priority="423">
      <formula>OR(AND(AR105="",+$B105="Ecuador (2011)"),AND(AR105="",+$B105="Venezuela (2013)"))</formula>
    </cfRule>
  </conditionalFormatting>
  <conditionalFormatting sqref="AR336:AT336 AR329:AT329 AR322:AT322 AR315:AT315 AR301:AT301 AR280:AT280 AR273:AT273 AR266:AT266 AR259:AT259 AR245:AT245 AR224:AT224 AR217:AT217">
    <cfRule type="expression" dxfId="764" priority="418">
      <formula>OR(AND(AR217="",+$B217="United States (2011)"),AND(AR217="",+$B217="Argentina (2012)"),AND(AR217="",+$B217="Armenia (2011)"),AND(AR217="",+$B217="Bolivia (2009)"),AND(AR217="",+$B217="Brazil (2009)"),AND(AR217="",+$B217="Chile (2013)"),AND(AR217="",+$B217="Colombia (2010)"),AND(AR217="",+$B217="Colombia (2014)"),AND(AR217="",+$B217="Costa Rica (2010)"),AND(AR217="",+$B217="Dominican Republic (2013)"),AND(AR217="",+$B217="El Salvador (2011)"),AND(AR217="",+$B217="Ethiopia (2010)"),AND(AR217="",+$B217="Georgia (2013)"),AND(AR217="",+$B217="Guatemala (2011)"),AND(AR217="",+$B217="Honduras (2011)"),AND(AR217="",+$B217="Indonesia (2012)"),AND(AR217="",+$B217="Iran (2011)"),AND(AR217="",+$B217="Jordan (2010)"),AND(AR217="",+$B217="Mexico (2010)"),AND(AR217="",+$B217="Mexico (2012)"),AND(AR217="",+$B217="Mexico (2014)"),AND(AR217="",+$B217="Nicaragua (2009)"),AND(AR217="",+$B217="Panama (2016)"),AND(AR217="",+$B217="Paraguay (2014) "),AND(AR217="",+$B217="Peru (2009)"),AND(AR217="",+$B217="Peru (2011)"),AND(AR217="",+$B217="Russia (2010)"),AND(AR217="",+$B217="Tunisia (2010)"),AND(AR217="",+$B217="Uganda (2012)"),AND(AR217="",+$B217="Uruguay (2009)"),AND(AR217="",+$B217="India (2011)"),AND(AR217="",+$B217="China (2014)"))</formula>
    </cfRule>
    <cfRule type="expression" dxfId="763" priority="419">
      <formula>OR(AND(AR217="",+$B217="Ghana (2012)"),AND(AR217="",+$B217="South Africa (2010)"),AND(AR217="",+$B217="Sri Lanka (2009)"),AND(AR217="",+$B217="Tanzania (2011)"))</formula>
    </cfRule>
    <cfRule type="expression" dxfId="762" priority="420">
      <formula>OR(AND(AR217="",+$B217="Ecuador (2011)"),AND(AR217="",+$B217="Venezuela (2013)"))</formula>
    </cfRule>
  </conditionalFormatting>
  <conditionalFormatting sqref="AR364:AT364 AR357:AT357 AR350:AT350">
    <cfRule type="expression" dxfId="761" priority="415">
      <formula>OR(AND(AR350="",+$B350="United States (2011)"),AND(AR350="",+$B350="Argentina (2012)"),AND(AR350="",+$B350="Armenia (2011)"),AND(AR350="",+$B350="Bolivia (2009)"),AND(AR350="",+$B350="Brazil (2009)"),AND(AR350="",+$B350="Chile (2013)"),AND(AR350="",+$B350="Colombia (2010)"),AND(AR350="",+$B350="Colombia (2014)"),AND(AR350="",+$B350="Costa Rica (2010)"),AND(AR350="",+$B350="Dominican Republic (2013)"),AND(AR350="",+$B350="El Salvador (2011)"),AND(AR350="",+$B350="Ethiopia (2010)"),AND(AR350="",+$B350="Georgia (2013)"),AND(AR350="",+$B350="Guatemala (2011)"),AND(AR350="",+$B350="Honduras (2011)"),AND(AR350="",+$B350="Indonesia (2012)"),AND(AR350="",+$B350="Iran (2011)"),AND(AR350="",+$B350="Jordan (2010)"),AND(AR350="",+$B350="Mexico (2010)"),AND(AR350="",+$B350="Mexico (2012)"),AND(AR350="",+$B350="Mexico (2014)"),AND(AR350="",+$B350="Nicaragua (2009)"),AND(AR350="",+$B350="Panama (2016)"),AND(AR350="",+$B350="Paraguay (2014) "),AND(AR350="",+$B350="Peru (2009)"),AND(AR350="",+$B350="Peru (2011)"),AND(AR350="",+$B350="Russia (2010)"),AND(AR350="",+$B350="Tunisia (2010)"),AND(AR350="",+$B350="Uganda (2012)"),AND(AR350="",+$B350="Uruguay (2009)"),AND(AR350="",+$B350="India (2011)"),AND(AR350="",+$B350="China (2014)"))</formula>
    </cfRule>
    <cfRule type="expression" dxfId="760" priority="416">
      <formula>OR(AND(AR350="",+$B350="Ghana (2012)"),AND(AR350="",+$B350="South Africa (2010)"),AND(AR350="",+$B350="Sri Lanka (2009)"),AND(AR350="",+$B350="Tanzania (2011)"))</formula>
    </cfRule>
    <cfRule type="expression" dxfId="759" priority="417">
      <formula>OR(AND(AR350="",+$B350="Ecuador (2011)"),AND(AR350="",+$B350="Venezuela (2013)"))</formula>
    </cfRule>
  </conditionalFormatting>
  <conditionalFormatting sqref="I99:M112 I204:M210 I218:M224 I36:M49 I344:M364 I85:M91 I15:M28 I141:M154 I162:M189 I239:M245 I57:M77 I120:M133 I211:K217 I253:M280 I295:M336">
    <cfRule type="expression" dxfId="758" priority="662">
      <formula>AND(I15="",+$B15="Venezuela (2013)")</formula>
    </cfRule>
    <cfRule type="expression" dxfId="757" priority="663">
      <formula>OR(AND(I15="",+$B15="Ethiopia (2010)"),AND(I15="",+$B15="Sri Lanka (2009)"),AND(I15="",+$B15="Tanzania (2011)"))</formula>
    </cfRule>
    <cfRule type="expression" dxfId="756" priority="664">
      <formula>OR(AND(I15="",+$B15="Albania (2015)"),AND(I15="",+$B15="Croatia (2014)"),AND(I15="",+$B15="Poland (2014)"),AND(I15="",+$B15="United States (2011)"),AND(I15="",+$B15="Argentina (2012)"),AND(I15="",+$B15="Armenia (2011)"),AND(I15="",+$B15="Bolivia (2009)"),AND(I15="",+$B15="Brazil (2009)"),AND(I15="",+$B15="Chile (2013)"),AND(I15="",+$B15="Colombia (2010)"),AND(I15="",+$B15="Colombia (2014)"),AND(I15="",+$B15="Costa Rica (2010)"),AND(I15="",+$B15="Dominican Republic (2013)"),AND(I15="",+$B15="El Salvador (2011)"),AND(I15="",+$B15="Ecuador (2011)"),AND(I15="",+$B15="Georgia (2013)"),AND(I15="",+$B15="Ghana (2012)"),AND(I15="",+$B15="Guatemala (2011)"),AND(I15="",+$B15="Honduras (2011)"),AND(I15="",+$B15="Indonesia (2012)"),AND(I15="",+$B15="Iran (2011)"),AND(I15="",+$B15="Jordan (2010)"),AND(I15="",+$B15="Mexico (2010)"),AND(I15="",+$B15="Mexico (2012)"),AND(I15="",+$B15="Mexico (2014)"),AND(I15="",+$B15="Nicaragua (2009)"),AND(I15="",+$B15="Panama (2016)"),AND(I15="",+$B15="Paraguay (2014) "),AND(I15="",+$B15="Peru (2009)"),AND(I15="",+$B15="Peru (2011)"),AND(I15="",+$B15="Russia (2010)"),AND(I15="",+$B15="Tunisia (2010)"),AND(I15="",+$B15="South Africa (2010)"),AND(I15="",+$B15="Uganda (2012)"),AND(I15="",+$B15="Uruguay (2009)"))</formula>
    </cfRule>
  </conditionalFormatting>
  <conditionalFormatting sqref="H57:H77 F57:F77 F99:F112 H99:H112 H204:H224 F204:F224 F141:F154 H141:H154 N99:AJ112 N204:AJ224 N141:AJ154 N57:AJ77 N15:AJ28 F15:H28 F36:H49 N36:AJ49 N162:AJ189 H162:H189 F162:F189 N239:AJ245 F239:F245 H239:H245 H253:H280 F253:F280 N253:AJ280 N344:AJ364 H344:H364 F344:F364 N85:AJ91 F85:F91 H85:H91 N120:AJ133 H120:H133 F120:F133 F295:H336 N295:AJ336">
    <cfRule type="expression" dxfId="755" priority="559">
      <formula>AND(F15="",+$B15="Venezuela (2013)")</formula>
    </cfRule>
    <cfRule type="expression" dxfId="754" priority="560">
      <formula>OR(AND(F15="",+$B15="Albania (2015)"),AND(F15="",+$B15="Croatia (2014)"),AND(F15="",+$B15="Poland (2014)"),AND(F15="",+$B15="United States (2011)"),AND(F15="",+$B15="Argentina (2012)"),AND(F15="",+$B15="Armenia (2011)"),AND(F15="",+$B15="Bolivia (2009)"),AND(F15="",+$B15="Brazil (2009)"),AND(F15="",+$B15="Chile (2013)"),AND(F15="",+$B15="Colombia (2010)"),AND(F15="",+$B15="Colombia (2014)"),AND(F15="",+$B15="Costa Rica (2010)"),AND(F15="",+$B15="Dominican Republic (2013)"),AND(F15="",+$B15="El Salvador (2011)"),AND(F15="",+$B15="Ecuador (2011)"),AND(F15="",+$B15="Ethiopia (2010)"),AND(F15="",+$B15="Georgia (2013)"),AND(F15="",+$B15="Ghana (2012)"),AND(F15="",+$B15="Guatemala (2011)"),AND(F15="",+$B15="Honduras (2011)"),AND(F15="",+$B15="Indonesia (2012)"),AND(F15="",+$B15="Iran (2011)"),AND(F15="",+$B15="Jordan (2010)"),AND(F15="",+$B15="Mexico (2010)"),AND(F15="",+$B15="Mexico (2012)"),AND(F15="",+$B15="Mexico (2014)"),AND(F15="",+$B15="Nicaragua (2009)"),AND(F15="",+$B15="Panama (2016)"),AND(F15="",+$B15="Paraguay (2014) "),AND(F15="",+$B15="Peru (2009)"),AND(F15="",+$B15="Peru (2011)"),AND(F15="",+$B15="Russia (2010)"),AND(F15="",+$B15="Tunisia (2010)"),AND(F15="",+$B15="South Africa (2010)"),AND(F15="",+$B15="Sri Lanka (2009)"),AND(F15="",+$B15="Tanzania (2011)"),AND(F15="",+$B15="Uganda (2012)"),AND(F15="",+$B15="Uruguay (2009)"),AND(F15="",+$B15="India (2011)"),AND(F15="",+$B15="China (2014)"))</formula>
    </cfRule>
  </conditionalFormatting>
  <conditionalFormatting sqref="AR57:BQ77 AM57:AN77 AM99:AN112 AR204:BQ224 AM204:AN224 AR99:BQ112 AM15:AN28 AR15:BQ28 AR36:BQ49 AM36:AN49 AR162:BQ189 AM162:AN189 AM239:AN245 AR239:BQ245 AR253:BQ280 AM253:AN280 AR344:BQ364 AM344:AN364 AM85:AN91 AR85:BQ91 AR120:BQ154 AM120:AN154 AM295:AN336 AR295:BQ336">
    <cfRule type="expression" dxfId="753" priority="544">
      <formula>OR(AND(AM15="",+$B15="Albania (2015)"),AND(AM15="",+$B15="Poland (2014)"),AND(AM15="",+$B15="Croatia (2014)"),AND(AM15="",+$B15="United States (2011)"),AND(AM15="",+$B15="Argentina (2012)"),AND(AM15="",+$B15="Armenia (2011)"),AND(AM15="",+$B15="Bolivia (2009)"),AND(AM15="",+$B15="Brazil (2009)"),AND(AM15="",+$B15="Chile (2013)"),AND(AM15="",+$B15="Colombia (2010)"),AND(AM15="",+$B15="Colombia (2014)"),AND(AM15="",+$B15="Costa Rica (2010)"),AND(AM15="",+$B15="Dominican Republic (2013)"),AND(AM15="",+$B15="El Salvador (2011)"),AND(AM15="",+$B15="Ethiopia (2010)"),AND(AM15="",+$B15="Georgia (2013)"),AND(AM15="",+$B15="Guatemala (2011)"),AND(AM15="",+$B15="Honduras (2011)"),AND(AM15="",+$B15="Indonesia (2012)"),AND(AM15="",+$B15="Iran (2011)"),AND(AM15="",+$B15="Jordan (2010)"),AND(AM15="",+$B15="Mexico (2010)"),AND(AM15="",+$B15="Mexico (2012)"),AND(AM15="",+$B15="Mexico (2014)"),AND(AM15="",+$B15="Nicaragua (2009)"),AND(AM15="",+$B15="Panama (2016)"),AND(AM15="",+$B15="Paraguay (2014) "),AND(AM15="",+$B15="Peru (2009)"),AND(AM15="",+$B15="Peru (2011)"),AND(AM15="",+$B15="Russia (2010)"),AND(AM15="",+$B15="Tunisia (2010)"),AND(AM15="",+$B15="Uganda (2012)"),AND(AM15="",+$B15="Uruguay (2009)"),AND(AM15="",+$B15="India (2011)"),AND(AM15="",+$B15="China (2014)"))</formula>
    </cfRule>
    <cfRule type="expression" dxfId="752" priority="545">
      <formula>OR(AND(AM15="",+$B15="Ghana (2012)"),AND(AM15="",+$B15="South Africa (2010)"),AND(AM15="",+$B15="Sri Lanka (2009)"),AND(AM15="",+$B15="Tanzania (2011)"))</formula>
    </cfRule>
    <cfRule type="expression" dxfId="751" priority="546">
      <formula>OR(AND(AM15="",+$B15="Ecuador (2011)"),AND(AM15="",+$B15="Venezuela (2013)"))</formula>
    </cfRule>
  </conditionalFormatting>
  <conditionalFormatting sqref="AO99:AQ112 H134:AJ140 AO36:AQ49 AO253:AQ280 AO344:AQ364 AO85:AQ91 AO15:AQ28 AO120:AQ154 AO239:AQ245 AO57:AQ77 AO162:AQ189 AO204:AQ224 AO295:AQ336">
    <cfRule type="expression" dxfId="750" priority="659">
      <formula>OR(AND(H15="",+$B15="Albania (2015)"),AND(H15="",+$B15="Croatia (2014)"),AND(H15="",+$B15="Poland (2014)"),AND(H15="",+$B15="United States (2011)"),AND(H15="",+$B15="Argentina (2012)"),AND(H15="",+$B15="Armenia (2011)"),AND(H15="",+$B15="Bolivia (2009)"),AND(H15="",+$B15="Brazil (2009)"),AND(H15="",+$B15="Chile (2013)"),AND(H15="",+$B15="Colombia (2010)"),AND(H15="",+$B15="Colombia (2014)"),AND(H15="",+$B15="Costa Rica (2010)"),AND(H15="",+$B15="Dominican Republic (2013)"),AND(H15="",+$B15="El Salvador (2011)"),AND(H15="",+$B15="Ethiopia (2010)"),AND(H15="",+$B15="Guatemala (2011)"),AND(H15="",+$B15="Honduras (2011)"),AND(H15="",+$B15="Indonesia (2012)"),AND(H15="",+$B15="Iran (2011)"),AND(H15="",+$B15="Jordan (2010)"),AND(H15="",+$B15="Mexico (2010)"),AND(H15="",+$B15="Mexico (2012)"),AND(H15="",+$B15="Mexico (2014)"),AND(H15="",+$B15="Nicaragua (2009)"),AND(H15="",+$B15="Panama (2016)"),AND(H15="",+$B15="Paraguay (2014) "),AND(H15="",+$B15="Peru (2009)"),AND(H15="",+$B15="Peru (2011)"),AND(H15="",+$B15="Russia (2010)"),AND(H15="",+$B15="Tunisia (2010)"),AND(H15="",+$B15="Uganda (2012)"),AND(H15="",+$B15="Uruguay (2009)"))</formula>
    </cfRule>
    <cfRule type="expression" dxfId="749" priority="660">
      <formula>OR(AND(H15="",+$B15="Ecuador (2011)"),AND(H15="",+$B15="Venezuela (2013)"))</formula>
    </cfRule>
    <cfRule type="expression" dxfId="748" priority="661">
      <formula>OR(AND(H15="",+$B15="Ghana (2012)"),AND(H15="",+$B15="Georgia (2013)"),AND(H15="",+$B15="South Africa (2010)"),AND(H15="",+$B15="Sri Lanka (2009)"),AND(H15="",+$B15="Tanzania (2011)"))</formula>
    </cfRule>
  </conditionalFormatting>
  <conditionalFormatting sqref="AN85:AN90 AU85:BQ91">
    <cfRule type="expression" dxfId="747" priority="302">
      <formula>OR(AND(AN85="",+$B85="United States (2011)"),AND(AN85="",+$B85="Argentina (2012)"),AND(AN85="",+$B85="Armenia (2011)"),AND(AN85="",+$B85="Bolivia (2009)"),AND(AN85="",+$B85="Brazil (2009)"),AND(AN85="",+$B85="Chile (2013)"),AND(AN85="",+$B85="Colombia (2010)"),AND(AN85="",+$B85="Colombia (2014)"),AND(AN85="",+$B85="Costa Rica (2010)"),AND(AN85="",+$B85="Dominican Republic (2013)"),AND(AN85="",+$B85="El Salvador (2011)"),AND(AN85="",+$B85="Ethiopia (2010)"),AND(AN85="",+$B85="Georgia (2013)"),AND(AN85="",+$B85="Guatemala (2011)"),AND(AN85="",+$B85="Honduras (2011)"),AND(AN85="",+$B85="Indonesia (2012)"),AND(AN85="",+$B85="Iran (2011)"),AND(AN85="",+$B85="Jordan (2010)"),AND(AN85="",+$B85="Mexico (2010)"),AND(AN85="",+$B85="Mexico (2012)"),AND(AN85="",+$B85="Mexico (2014)"),AND(AN85="",+$B85="Nicaragua (2009)"),AND(AN85="",+$B85="Panama (2016)"),AND(AN85="",+$B85="Paraguay (2014) "),AND(AN85="",+$B85="Peru (2009)"),AND(AN85="",+$B85="Peru (2011)"),AND(AN85="",+$B85="Russia (2010)"),AND(AN85="",+$B85="Tunisia (2010)"),AND(AN85="",+$B85="Uganda (2012)"),AND(AN85="",+$B85="Uruguay (2009)"),AND(AN85="",+$B85="India (2011)"),AND(AN85="",+$B85="China (2014)"))</formula>
    </cfRule>
    <cfRule type="expression" dxfId="746" priority="303">
      <formula>OR(AND(AN85="",+$B85="Ghana (2012)"),AND(AN85="",+$B85="South Africa (2010)"),AND(AN85="",+$B85="Sri Lanka (2009)"),AND(AN85="",+$B85="Tanzania (2011)"))</formula>
    </cfRule>
    <cfRule type="expression" dxfId="745" priority="304">
      <formula>OR(AND(AN85="",+$B85="Ecuador (2011)"),AND(AN85="",+$B85="Venezuela (2013)"))</formula>
    </cfRule>
  </conditionalFormatting>
  <conditionalFormatting sqref="I91:M91">
    <cfRule type="expression" dxfId="744" priority="278">
      <formula>AND(I91="",+$B91="Venezuela (2013)")</formula>
    </cfRule>
    <cfRule type="expression" dxfId="743" priority="279">
      <formula>OR(AND(I91="",+$B91="Ethiopia (2010)"),AND(I91="",+$B91="Sri Lanka (2009)"),AND(I91="",+$B91="Tanzania (2011)"))</formula>
    </cfRule>
    <cfRule type="expression" dxfId="742" priority="280">
      <formula>OR(AND(I91="",+$B91="United States (2011)"),AND(I91="",+$B91="Argentina (2012)"),AND(I91="",+$B91="Armenia (2011)"),AND(I91="",+$B91="Bolivia (2009)"),AND(I91="",+$B91="Brazil (2009)"),AND(I91="",+$B91="Chile (2013)"),AND(I91="",+$B91="Colombia (2010)"),AND(I91="",+$B91="Colombia (2014)"),AND(I91="",+$B91="Costa Rica (2010)"),AND(I91="",+$B91="Dominican Republic (2013)"),AND(I91="",+$B91="El Salvador (2011)"),AND(I91="",+$B91="Ecuador (2011)"),AND(I91="",+$B91="Georgia (2013)"),AND(I91="",+$B91="Ghana (2012)"),AND(I91="",+$B91="Guatemala (2011)"),AND(I91="",+$B91="Honduras (2011)"),AND(I91="",+$B91="Indonesia (2012)"),AND(I91="",+$B91="Iran (2011)"),AND(I91="",+$B91="Jordan (2010)"),AND(I91="",+$B91="Mexico (2010)"),AND(I91="",+$B91="Mexico (2012)"),AND(I91="",+$B91="Mexico (2014)"),AND(I91="",+$B91="Nicaragua (2009)"),AND(I91="",+$B91="Panama (2016)"),AND(I91="",+$B91="Paraguay (2014) "),AND(I91="",+$B91="Peru (2009)"),AND(I91="",+$B91="Peru (2011)"),AND(I91="",+$B91="Russia (2010)"),AND(I91="",+$B91="Tunisia (2010)"),AND(I91="",+$B91="South Africa (2010)"),AND(I91="",+$B91="Uganda (2012)"),AND(I91="",+$B91="Uruguay (2009)"))</formula>
    </cfRule>
  </conditionalFormatting>
  <conditionalFormatting sqref="AO91:AQ91">
    <cfRule type="expression" dxfId="741" priority="275">
      <formula>OR(AND(AO91="",+$B91="United States (2011)"),AND(AO91="",+$B91="Argentina (2012)"),AND(AO91="",+$B91="Armenia (2011)"),AND(AO91="",+$B91="Bolivia (2009)"),AND(AO91="",+$B91="Brazil (2009)"),AND(AO91="",+$B91="Chile (2013)"),AND(AO91="",+$B91="Colombia (2010)"),AND(AO91="",+$B91="Colombia (2014)"),AND(AO91="",+$B91="Costa Rica (2010)"),AND(AO91="",+$B91="Dominican Republic (2013)"),AND(AO91="",+$B91="El Salvador (2011)"),AND(AO91="",+$B91="Ethiopia (2010)"),AND(AO91="",+$B91="Guatemala (2011)"),AND(AO91="",+$B91="Honduras (2011)"),AND(AO91="",+$B91="Indonesia (2012)"),AND(AO91="",+$B91="Iran (2011)"),AND(AO91="",+$B91="Jordan (2010)"),AND(AO91="",+$B91="Mexico (2010)"),AND(AO91="",+$B91="Mexico (2012)"),AND(AO91="",+$B91="Mexico (2014)"),AND(AO91="",+$B91="Nicaragua (2009)"),AND(AO91="",+$B91="Panama (2016)"),AND(AO91="",+$B91="Paraguay (2014) "),AND(AO91="",+$B91="Peru (2009)"),AND(AO91="",+$B91="Peru (2011)"),AND(AO91="",+$B91="Russia (2010)"),AND(AO91="",+$B91="Tunisia (2010)"),AND(AO91="",+$B91="Uganda (2012)"),AND(AO91="",+$B91="Uruguay (2009)"))</formula>
    </cfRule>
    <cfRule type="expression" dxfId="740" priority="276">
      <formula>OR(AND(AO91="",+$B91="Ecuador (2011)"),AND(AO91="",+$B91="Venezuela (2013)"))</formula>
    </cfRule>
    <cfRule type="expression" dxfId="739" priority="277">
      <formula>OR(AND(AO91="",+$B91="Ghana (2012)"),AND(AO91="",+$B91="Georgia (2013)"),AND(AO91="",+$B91="South Africa (2010)"),AND(AO91="",+$B91="Sri Lanka (2009)"),AND(AO91="",+$B91="Tanzania (2011)"))</formula>
    </cfRule>
  </conditionalFormatting>
  <conditionalFormatting sqref="H91">
    <cfRule type="expression" dxfId="738" priority="284">
      <formula>AND(H91="",+$B91="Venezuela (2013)")</formula>
    </cfRule>
    <cfRule type="expression" dxfId="737" priority="285">
      <formula>OR(AND(H91="",+$B91="United States (2011)"),AND(H91="",+$B91="Argentina (2012)"),AND(H91="",+$B91="Armenia (2011)"),AND(H91="",+$B91="Bolivia (2009)"),AND(H91="",+$B91="Brazil (2009)"),AND(H91="",+$B91="Chile (2013)"),AND(H91="",+$B91="Colombia (2010)"),AND(H91="",+$B91="Colombia (2014)"),AND(H91="",+$B91="Costa Rica (2010)"),AND(H91="",+$B91="Dominican Republic (2013)"),AND(H91="",+$B91="El Salvador (2011)"),AND(H91="",+$B91="Ecuador (2011)"),AND(H91="",+$B91="Ethiopia (2010)"),AND(H91="",+$B91="Georgia (2013)"),AND(H91="",+$B91="Ghana (2012)"),AND(H91="",+$B91="Guatemala (2011)"),AND(H91="",+$B91="Honduras (2011)"),AND(H91="",+$B91="Indonesia (2012)"),AND(H91="",+$B91="Iran (2011)"),AND(H91="",+$B91="Jordan (2010)"),AND(H91="",+$B91="Mexico (2010)"),AND(H91="",+$B91="Mexico (2012)"),AND(H91="",+$B91="Mexico (2014)"),AND(H91="",+$B91="Nicaragua (2009)"),AND(H91="",+$B91="Panama (2016)"),AND(H91="",+$B91="Paraguay (2014) "),AND(H91="",+$B91="Peru (2009)"),AND(H91="",+$B91="Peru (2011)"),AND(H91="",+$B91="Russia (2010)"),AND(H91="",+$B91="Tunisia (2010)"),AND(H91="",+$B91="South Africa (2010)"),AND(H91="",+$B91="Sri Lanka (2009)"),AND(H91="",+$B91="Tanzania (2011)"),AND(H91="",+$B91="Uganda (2012)"),AND(H91="",+$B91="Uruguay (2009)"),AND(H91="",+$B91="India (2011)"),AND(H91="",+$B91="China (2014)"))</formula>
    </cfRule>
  </conditionalFormatting>
  <conditionalFormatting sqref="AN91">
    <cfRule type="expression" dxfId="736" priority="281">
      <formula>OR(AND(AN91="",+$B91="United States (2011)"),AND(AN91="",+$B91="Argentina (2012)"),AND(AN91="",+$B91="Armenia (2011)"),AND(AN91="",+$B91="Bolivia (2009)"),AND(AN91="",+$B91="Brazil (2009)"),AND(AN91="",+$B91="Chile (2013)"),AND(AN91="",+$B91="Colombia (2010)"),AND(AN91="",+$B91="Colombia (2014)"),AND(AN91="",+$B91="Costa Rica (2010)"),AND(AN91="",+$B91="Dominican Republic (2013)"),AND(AN91="",+$B91="El Salvador (2011)"),AND(AN91="",+$B91="Ethiopia (2010)"),AND(AN91="",+$B91="Georgia (2013)"),AND(AN91="",+$B91="Guatemala (2011)"),AND(AN91="",+$B91="Honduras (2011)"),AND(AN91="",+$B91="Indonesia (2012)"),AND(AN91="",+$B91="Iran (2011)"),AND(AN91="",+$B91="Jordan (2010)"),AND(AN91="",+$B91="Mexico (2010)"),AND(AN91="",+$B91="Mexico (2012)"),AND(AN91="",+$B91="Mexico (2014)"),AND(AN91="",+$B91="Nicaragua (2009)"),AND(AN91="",+$B91="Panama (2016)"),AND(AN91="",+$B91="Paraguay (2014) "),AND(AN91="",+$B91="Peru (2009)"),AND(AN91="",+$B91="Peru (2011)"),AND(AN91="",+$B91="Russia (2010)"),AND(AN91="",+$B91="Tunisia (2010)"),AND(AN91="",+$B91="Uganda (2012)"),AND(AN91="",+$B91="Uruguay (2009)"),AND(AN91="",+$B91="India (2011)"),AND(AN91="",+$B91="China (2014)"))</formula>
    </cfRule>
    <cfRule type="expression" dxfId="735" priority="282">
      <formula>OR(AND(AN91="",+$B91="Ghana (2012)"),AND(AN91="",+$B91="South Africa (2010)"),AND(AN91="",+$B91="Sri Lanka (2009)"),AND(AN91="",+$B91="Tanzania (2011)"))</formula>
    </cfRule>
    <cfRule type="expression" dxfId="734" priority="283">
      <formula>OR(AND(AN91="",+$B91="Ecuador (2011)"),AND(AN91="",+$B91="Venezuela (2013)"))</formula>
    </cfRule>
  </conditionalFormatting>
  <conditionalFormatting sqref="F91">
    <cfRule type="expression" dxfId="733" priority="268">
      <formula>AND(F91="",+$B91="Venezuela (2013)")</formula>
    </cfRule>
    <cfRule type="expression" dxfId="732" priority="269">
      <formula>OR(AND(F91="",+$B91="United States (2011)"),AND(F91="",+$B91="Argentina (2012)"),AND(F91="",+$B91="Armenia (2011)"),AND(F91="",+$B91="Bolivia (2009)"),AND(F91="",+$B91="Brazil (2009)"),AND(F91="",+$B91="Chile (2013)"),AND(F91="",+$B91="Colombia (2010)"),AND(F91="",+$B91="Colombia (2014)"),AND(F91="",+$B91="Costa Rica (2010)"),AND(F91="",+$B91="Dominican Republic (2013)"),AND(F91="",+$B91="El Salvador (2011)"),AND(F91="",+$B91="Ecuador (2011)"),AND(F91="",+$B91="Ethiopia (2010)"),AND(F91="",+$B91="Georgia (2013)"),AND(F91="",+$B91="Ghana (2012)"),AND(F91="",+$B91="Guatemala (2011)"),AND(F91="",+$B91="Honduras (2011)"),AND(F91="",+$B91="Indonesia (2012)"),AND(F91="",+$B91="Iran (2011)"),AND(F91="",+$B91="Jordan (2010)"),AND(F91="",+$B91="Mexico (2010)"),AND(F91="",+$B91="Mexico (2012)"),AND(F91="",+$B91="Mexico (2014)"),AND(F91="",+$B91="Nicaragua (2009)"),AND(F91="",+$B91="Panama (2016)"),AND(F91="",+$B91="Paraguay (2014) "),AND(F91="",+$B91="Peru (2009)"),AND(F91="",+$B91="Peru (2011)"),AND(F91="",+$B91="Russia (2010)"),AND(F91="",+$B91="Tunisia (2010)"),AND(F91="",+$B91="South Africa (2010)"),AND(F91="",+$B91="Sri Lanka (2009)"),AND(F91="",+$B91="Tanzania (2011)"),AND(F91="",+$B91="Uganda (2012)"),AND(F91="",+$B91="Uruguay (2009)"),AND(F91="",+$B91="India (2011)"),AND(F91="",+$B91="China (2014)"))</formula>
    </cfRule>
  </conditionalFormatting>
  <conditionalFormatting sqref="AM91">
    <cfRule type="expression" dxfId="731" priority="265">
      <formula>OR(AND(AM91="",+$B91="United States (2011)"),AND(AM91="",+$B91="Argentina (2012)"),AND(AM91="",+$B91="Armenia (2011)"),AND(AM91="",+$B91="Bolivia (2009)"),AND(AM91="",+$B91="Brazil (2009)"),AND(AM91="",+$B91="Chile (2013)"),AND(AM91="",+$B91="Colombia (2010)"),AND(AM91="",+$B91="Colombia (2014)"),AND(AM91="",+$B91="Costa Rica (2010)"),AND(AM91="",+$B91="Dominican Republic (2013)"),AND(AM91="",+$B91="El Salvador (2011)"),AND(AM91="",+$B91="Ethiopia (2010)"),AND(AM91="",+$B91="Georgia (2013)"),AND(AM91="",+$B91="Guatemala (2011)"),AND(AM91="",+$B91="Honduras (2011)"),AND(AM91="",+$B91="Indonesia (2012)"),AND(AM91="",+$B91="Iran (2011)"),AND(AM91="",+$B91="Jordan (2010)"),AND(AM91="",+$B91="Mexico (2010)"),AND(AM91="",+$B91="Mexico (2012)"),AND(AM91="",+$B91="Mexico (2014)"),AND(AM91="",+$B91="Nicaragua (2009)"),AND(AM91="",+$B91="Panama (2016)"),AND(AM91="",+$B91="Paraguay (2014) "),AND(AM91="",+$B91="Peru (2009)"),AND(AM91="",+$B91="Peru (2011)"),AND(AM91="",+$B91="Russia (2010)"),AND(AM91="",+$B91="Tunisia (2010)"),AND(AM91="",+$B91="Uganda (2012)"),AND(AM91="",+$B91="Uruguay (2009)"),AND(AM91="",+$B91="India (2011)"),AND(AM91="",+$B91="China (2014)"))</formula>
    </cfRule>
    <cfRule type="expression" dxfId="730" priority="266">
      <formula>OR(AND(AM91="",+$B91="Ghana (2012)"),AND(AM91="",+$B91="South Africa (2010)"),AND(AM91="",+$B91="Sri Lanka (2009)"),AND(AM91="",+$B91="Tanzania (2011)"))</formula>
    </cfRule>
    <cfRule type="expression" dxfId="729" priority="267">
      <formula>OR(AND(AM91="",+$B91="Ecuador (2011)"),AND(AM91="",+$B91="Venezuela (2013)"))</formula>
    </cfRule>
  </conditionalFormatting>
  <conditionalFormatting sqref="AR85:AT90">
    <cfRule type="expression" dxfId="728" priority="262">
      <formula>OR(AND(AR85="",+$B85="United States (2011)"),AND(AR85="",+$B85="Argentina (2012)"),AND(AR85="",+$B85="Armenia (2011)"),AND(AR85="",+$B85="Bolivia (2009)"),AND(AR85="",+$B85="Brazil (2009)"),AND(AR85="",+$B85="Chile (2013)"),AND(AR85="",+$B85="Colombia (2010)"),AND(AR85="",+$B85="Colombia (2014)"),AND(AR85="",+$B85="Costa Rica (2010)"),AND(AR85="",+$B85="Dominican Republic (2013)"),AND(AR85="",+$B85="El Salvador (2011)"),AND(AR85="",+$B85="Ethiopia (2010)"),AND(AR85="",+$B85="Georgia (2013)"),AND(AR85="",+$B85="Guatemala (2011)"),AND(AR85="",+$B85="Honduras (2011)"),AND(AR85="",+$B85="Indonesia (2012)"),AND(AR85="",+$B85="Iran (2011)"),AND(AR85="",+$B85="Jordan (2010)"),AND(AR85="",+$B85="Mexico (2010)"),AND(AR85="",+$B85="Mexico (2012)"),AND(AR85="",+$B85="Mexico (2014)"),AND(AR85="",+$B85="Nicaragua (2009)"),AND(AR85="",+$B85="Panama (2016)"),AND(AR85="",+$B85="Paraguay (2014) "),AND(AR85="",+$B85="Peru (2009)"),AND(AR85="",+$B85="Peru (2011)"),AND(AR85="",+$B85="Russia (2010)"),AND(AR85="",+$B85="Tunisia (2010)"),AND(AR85="",+$B85="Uganda (2012)"),AND(AR85="",+$B85="Uruguay (2009)"),AND(AR85="",+$B85="India (2011)"),AND(AR85="",+$B85="China (2014)"))</formula>
    </cfRule>
    <cfRule type="expression" dxfId="727" priority="263">
      <formula>OR(AND(AR85="",+$B85="Ghana (2012)"),AND(AR85="",+$B85="South Africa (2010)"),AND(AR85="",+$B85="Sri Lanka (2009)"),AND(AR85="",+$B85="Tanzania (2011)"))</formula>
    </cfRule>
    <cfRule type="expression" dxfId="726" priority="264">
      <formula>OR(AND(AR85="",+$B85="Ecuador (2011)"),AND(AR85="",+$B85="Venezuela (2013)"))</formula>
    </cfRule>
  </conditionalFormatting>
  <conditionalFormatting sqref="AR91:AT91">
    <cfRule type="expression" dxfId="725" priority="259">
      <formula>OR(AND(AR91="",+$B91="United States (2011)"),AND(AR91="",+$B91="Argentina (2012)"),AND(AR91="",+$B91="Armenia (2011)"),AND(AR91="",+$B91="Bolivia (2009)"),AND(AR91="",+$B91="Brazil (2009)"),AND(AR91="",+$B91="Chile (2013)"),AND(AR91="",+$B91="Colombia (2010)"),AND(AR91="",+$B91="Colombia (2014)"),AND(AR91="",+$B91="Costa Rica (2010)"),AND(AR91="",+$B91="Dominican Republic (2013)"),AND(AR91="",+$B91="El Salvador (2011)"),AND(AR91="",+$B91="Ethiopia (2010)"),AND(AR91="",+$B91="Georgia (2013)"),AND(AR91="",+$B91="Guatemala (2011)"),AND(AR91="",+$B91="Honduras (2011)"),AND(AR91="",+$B91="Indonesia (2012)"),AND(AR91="",+$B91="Iran (2011)"),AND(AR91="",+$B91="Jordan (2010)"),AND(AR91="",+$B91="Mexico (2010)"),AND(AR91="",+$B91="Mexico (2012)"),AND(AR91="",+$B91="Mexico (2014)"),AND(AR91="",+$B91="Nicaragua (2009)"),AND(AR91="",+$B91="Panama (2016)"),AND(AR91="",+$B91="Paraguay (2014) "),AND(AR91="",+$B91="Peru (2009)"),AND(AR91="",+$B91="Peru (2011)"),AND(AR91="",+$B91="Russia (2010)"),AND(AR91="",+$B91="Tunisia (2010)"),AND(AR91="",+$B91="Uganda (2012)"),AND(AR91="",+$B91="Uruguay (2009)"),AND(AR91="",+$B91="India (2011)"),AND(AR91="",+$B91="China (2014)"))</formula>
    </cfRule>
    <cfRule type="expression" dxfId="724" priority="260">
      <formula>OR(AND(AR91="",+$B91="Ghana (2012)"),AND(AR91="",+$B91="South Africa (2010)"),AND(AR91="",+$B91="Sri Lanka (2009)"),AND(AR91="",+$B91="Tanzania (2011)"))</formula>
    </cfRule>
    <cfRule type="expression" dxfId="723" priority="261">
      <formula>OR(AND(AR91="",+$B91="Ecuador (2011)"),AND(AR91="",+$B91="Venezuela (2013)"))</formula>
    </cfRule>
  </conditionalFormatting>
  <conditionalFormatting sqref="I85:M91">
    <cfRule type="expression" dxfId="722" priority="299">
      <formula>AND(I85="",+$B85="Venezuela (2013)")</formula>
    </cfRule>
    <cfRule type="expression" dxfId="721" priority="300">
      <formula>OR(AND(I85="",+$B85="Ethiopia (2010)"),AND(I85="",+$B85="Sri Lanka (2009)"),AND(I85="",+$B85="Tanzania (2011)"))</formula>
    </cfRule>
    <cfRule type="expression" dxfId="720" priority="301">
      <formula>OR(AND(I85="",+$B85="Albania (2015)"),AND(I85="",+$B85="Croatia (2014)"),AND(I85="",+$B85="Poland (2014)"),AND(I85="",+$B85="United States (2011)"),AND(I85="",+$B85="Argentina (2012)"),AND(I85="",+$B85="Armenia (2011)"),AND(I85="",+$B85="Bolivia (2009)"),AND(I85="",+$B85="Brazil (2009)"),AND(I85="",+$B85="Chile (2013)"),AND(I85="",+$B85="Colombia (2010)"),AND(I85="",+$B85="Colombia (2014)"),AND(I85="",+$B85="Costa Rica (2010)"),AND(I85="",+$B85="Dominican Republic (2013)"),AND(I85="",+$B85="El Salvador (2011)"),AND(I85="",+$B85="Ecuador (2011)"),AND(I85="",+$B85="Georgia (2013)"),AND(I85="",+$B85="Ghana (2012)"),AND(I85="",+$B85="Guatemala (2011)"),AND(I85="",+$B85="Honduras (2011)"),AND(I85="",+$B85="Indonesia (2012)"),AND(I85="",+$B85="Iran (2011)"),AND(I85="",+$B85="Jordan (2010)"),AND(I85="",+$B85="Mexico (2010)"),AND(I85="",+$B85="Mexico (2012)"),AND(I85="",+$B85="Mexico (2014)"),AND(I85="",+$B85="Nicaragua (2009)"),AND(I85="",+$B85="Panama (2016)"),AND(I85="",+$B85="Paraguay (2014) "),AND(I85="",+$B85="Peru (2009)"),AND(I85="",+$B85="Peru (2011)"),AND(I85="",+$B85="Russia (2010)"),AND(I85="",+$B85="Tunisia (2010)"),AND(I85="",+$B85="South Africa (2010)"),AND(I85="",+$B85="Uganda (2012)"),AND(I85="",+$B85="Uruguay (2009)"))</formula>
    </cfRule>
  </conditionalFormatting>
  <conditionalFormatting sqref="H85:H91 F85:F91">
    <cfRule type="expression" dxfId="719" priority="289">
      <formula>AND(F85="",+$B85="Venezuela (2013)")</formula>
    </cfRule>
    <cfRule type="expression" dxfId="718" priority="290">
      <formula>OR(AND(F85="",+$B85="Albania (2015)"),AND(F85="",+$B85="Croatia (2014)"),AND(F85="",+$B85="Poland (2014)"),AND(F85="",+$B85="United States (2011)"),AND(F85="",+$B85="Argentina (2012)"),AND(F85="",+$B85="Armenia (2011)"),AND(F85="",+$B85="Bolivia (2009)"),AND(F85="",+$B85="Brazil (2009)"),AND(F85="",+$B85="Chile (2013)"),AND(F85="",+$B85="Colombia (2010)"),AND(F85="",+$B85="Colombia (2014)"),AND(F85="",+$B85="Costa Rica (2010)"),AND(F85="",+$B85="Dominican Republic (2013)"),AND(F85="",+$B85="El Salvador (2011)"),AND(F85="",+$B85="Ecuador (2011)"),AND(F85="",+$B85="Ethiopia (2010)"),AND(F85="",+$B85="Georgia (2013)"),AND(F85="",+$B85="Ghana (2012)"),AND(F85="",+$B85="Guatemala (2011)"),AND(F85="",+$B85="Honduras (2011)"),AND(F85="",+$B85="Indonesia (2012)"),AND(F85="",+$B85="Iran (2011)"),AND(F85="",+$B85="Jordan (2010)"),AND(F85="",+$B85="Mexico (2010)"),AND(F85="",+$B85="Mexico (2012)"),AND(F85="",+$B85="Mexico (2014)"),AND(F85="",+$B85="Nicaragua (2009)"),AND(F85="",+$B85="Panama (2016)"),AND(F85="",+$B85="Paraguay (2014) "),AND(F85="",+$B85="Peru (2009)"),AND(F85="",+$B85="Peru (2011)"),AND(F85="",+$B85="Russia (2010)"),AND(F85="",+$B85="Tunisia (2010)"),AND(F85="",+$B85="South Africa (2010)"),AND(F85="",+$B85="Sri Lanka (2009)"),AND(F85="",+$B85="Tanzania (2011)"),AND(F85="",+$B85="Uganda (2012)"),AND(F85="",+$B85="Uruguay (2009)"),AND(F85="",+$B85="India (2011)"),AND(F85="",+$B85="China (2014)"))</formula>
    </cfRule>
  </conditionalFormatting>
  <conditionalFormatting sqref="AR85:BQ91 AM85:AN91">
    <cfRule type="expression" dxfId="717" priority="286">
      <formula>OR(AND(AM85="",+$B85="Albania (2015)"),AND(AM85="",+$B85="Poland (2014)"),AND(AM85="",+$B85="Croatia (2014)"),AND(AM85="",+$B85="United States (2011)"),AND(AM85="",+$B85="Argentina (2012)"),AND(AM85="",+$B85="Armenia (2011)"),AND(AM85="",+$B85="Bolivia (2009)"),AND(AM85="",+$B85="Brazil (2009)"),AND(AM85="",+$B85="Chile (2013)"),AND(AM85="",+$B85="Colombia (2010)"),AND(AM85="",+$B85="Colombia (2014)"),AND(AM85="",+$B85="Costa Rica (2010)"),AND(AM85="",+$B85="Dominican Republic (2013)"),AND(AM85="",+$B85="El Salvador (2011)"),AND(AM85="",+$B85="Ethiopia (2010)"),AND(AM85="",+$B85="Georgia (2013)"),AND(AM85="",+$B85="Guatemala (2011)"),AND(AM85="",+$B85="Honduras (2011)"),AND(AM85="",+$B85="Indonesia (2012)"),AND(AM85="",+$B85="Iran (2011)"),AND(AM85="",+$B85="Jordan (2010)"),AND(AM85="",+$B85="Mexico (2010)"),AND(AM85="",+$B85="Mexico (2012)"),AND(AM85="",+$B85="Mexico (2014)"),AND(AM85="",+$B85="Nicaragua (2009)"),AND(AM85="",+$B85="Panama (2016)"),AND(AM85="",+$B85="Paraguay (2014) "),AND(AM85="",+$B85="Peru (2009)"),AND(AM85="",+$B85="Peru (2011)"),AND(AM85="",+$B85="Russia (2010)"),AND(AM85="",+$B85="Tunisia (2010)"),AND(AM85="",+$B85="Uganda (2012)"),AND(AM85="",+$B85="Uruguay (2009)"),AND(AM85="",+$B85="India (2011)"),AND(AM85="",+$B85="China (2014)"))</formula>
    </cfRule>
    <cfRule type="expression" dxfId="716" priority="287">
      <formula>OR(AND(AM85="",+$B85="Ghana (2012)"),AND(AM85="",+$B85="South Africa (2010)"),AND(AM85="",+$B85="Sri Lanka (2009)"),AND(AM85="",+$B85="Tanzania (2011)"))</formula>
    </cfRule>
    <cfRule type="expression" dxfId="715" priority="288">
      <formula>OR(AND(AM85="",+$B85="Ecuador (2011)"),AND(AM85="",+$B85="Venezuela (2013)"))</formula>
    </cfRule>
  </conditionalFormatting>
  <conditionalFormatting sqref="AO85:AQ91">
    <cfRule type="expression" dxfId="714" priority="296">
      <formula>OR(AND(AO85="",+$B85="Albania (2015)"),AND(AO85="",+$B85="Croatia (2014)"),AND(AO85="",+$B85="Poland (2014)"),AND(AO85="",+$B85="United States (2011)"),AND(AO85="",+$B85="Argentina (2012)"),AND(AO85="",+$B85="Armenia (2011)"),AND(AO85="",+$B85="Bolivia (2009)"),AND(AO85="",+$B85="Brazil (2009)"),AND(AO85="",+$B85="Chile (2013)"),AND(AO85="",+$B85="Colombia (2010)"),AND(AO85="",+$B85="Colombia (2014)"),AND(AO85="",+$B85="Costa Rica (2010)"),AND(AO85="",+$B85="Dominican Republic (2013)"),AND(AO85="",+$B85="El Salvador (2011)"),AND(AO85="",+$B85="Ethiopia (2010)"),AND(AO85="",+$B85="Guatemala (2011)"),AND(AO85="",+$B85="Honduras (2011)"),AND(AO85="",+$B85="Indonesia (2012)"),AND(AO85="",+$B85="Iran (2011)"),AND(AO85="",+$B85="Jordan (2010)"),AND(AO85="",+$B85="Mexico (2010)"),AND(AO85="",+$B85="Mexico (2012)"),AND(AO85="",+$B85="Mexico (2014)"),AND(AO85="",+$B85="Nicaragua (2009)"),AND(AO85="",+$B85="Panama (2016)"),AND(AO85="",+$B85="Paraguay (2014) "),AND(AO85="",+$B85="Peru (2009)"),AND(AO85="",+$B85="Peru (2011)"),AND(AO85="",+$B85="Russia (2010)"),AND(AO85="",+$B85="Tunisia (2010)"),AND(AO85="",+$B85="Uganda (2012)"),AND(AO85="",+$B85="Uruguay (2009)"))</formula>
    </cfRule>
    <cfRule type="expression" dxfId="713" priority="297">
      <formula>OR(AND(AO85="",+$B85="Ecuador (2011)"),AND(AO85="",+$B85="Venezuela (2013)"))</formula>
    </cfRule>
    <cfRule type="expression" dxfId="712" priority="298">
      <formula>OR(AND(AO85="",+$B85="Ghana (2012)"),AND(AO85="",+$B85="Georgia (2013)"),AND(AO85="",+$B85="South Africa (2010)"),AND(AO85="",+$B85="Sri Lanka (2009)"),AND(AO85="",+$B85="Tanzania (2011)"))</formula>
    </cfRule>
  </conditionalFormatting>
  <conditionalFormatting sqref="AN43:AN48">
    <cfRule type="expression" dxfId="711" priority="202">
      <formula>OR(AND(AN43="",+$B43="United States (2011)"),AND(AN43="",+$B43="Argentina (2012)"),AND(AN43="",+$B43="Armenia (2011)"),AND(AN43="",+$B43="Bolivia (2009)"),AND(AN43="",+$B43="Brazil (2009)"),AND(AN43="",+$B43="Chile (2013)"),AND(AN43="",+$B43="Colombia (2010)"),AND(AN43="",+$B43="Colombia (2014)"),AND(AN43="",+$B43="Costa Rica (2010)"),AND(AN43="",+$B43="Dominican Republic (2013)"),AND(AN43="",+$B43="El Salvador (2011)"),AND(AN43="",+$B43="Ethiopia (2010)"),AND(AN43="",+$B43="Georgia (2013)"),AND(AN43="",+$B43="Guatemala (2011)"),AND(AN43="",+$B43="Honduras (2011)"),AND(AN43="",+$B43="Indonesia (2012)"),AND(AN43="",+$B43="Iran (2011)"),AND(AN43="",+$B43="Jordan (2010)"),AND(AN43="",+$B43="Mexico (2010)"),AND(AN43="",+$B43="Mexico (2012)"),AND(AN43="",+$B43="Mexico (2014)"),AND(AN43="",+$B43="Nicaragua (2009)"),AND(AN43="",+$B43="Panama (2016)"),AND(AN43="",+$B43="Paraguay (2014) "),AND(AN43="",+$B43="Peru (2009)"),AND(AN43="",+$B43="Peru (2011)"),AND(AN43="",+$B43="Russia (2010)"),AND(AN43="",+$B43="Tunisia (2010)"),AND(AN43="",+$B43="Uganda (2012)"),AND(AN43="",+$B43="Uruguay (2009)"),AND(AN43="",+$B43="India (2011)"),AND(AN43="",+$B43="China (2014)"))</formula>
    </cfRule>
    <cfRule type="expression" dxfId="710" priority="203">
      <formula>OR(AND(AN43="",+$B43="Ghana (2012)"),AND(AN43="",+$B43="South Africa (2010)"),AND(AN43="",+$B43="Sri Lanka (2009)"),AND(AN43="",+$B43="Tanzania (2011)"))</formula>
    </cfRule>
    <cfRule type="expression" dxfId="709" priority="204">
      <formula>OR(AND(AN43="",+$B43="Ecuador (2011)"),AND(AN43="",+$B43="Venezuela (2013)"))</formula>
    </cfRule>
  </conditionalFormatting>
  <conditionalFormatting sqref="AR43:AT48">
    <cfRule type="expression" dxfId="708" priority="162">
      <formula>OR(AND(AR43="",+$B43="United States (2011)"),AND(AR43="",+$B43="Argentina (2012)"),AND(AR43="",+$B43="Armenia (2011)"),AND(AR43="",+$B43="Bolivia (2009)"),AND(AR43="",+$B43="Brazil (2009)"),AND(AR43="",+$B43="Chile (2013)"),AND(AR43="",+$B43="Colombia (2010)"),AND(AR43="",+$B43="Colombia (2014)"),AND(AR43="",+$B43="Costa Rica (2010)"),AND(AR43="",+$B43="Dominican Republic (2013)"),AND(AR43="",+$B43="El Salvador (2011)"),AND(AR43="",+$B43="Ethiopia (2010)"),AND(AR43="",+$B43="Georgia (2013)"),AND(AR43="",+$B43="Guatemala (2011)"),AND(AR43="",+$B43="Honduras (2011)"),AND(AR43="",+$B43="Indonesia (2012)"),AND(AR43="",+$B43="Iran (2011)"),AND(AR43="",+$B43="Jordan (2010)"),AND(AR43="",+$B43="Mexico (2010)"),AND(AR43="",+$B43="Mexico (2012)"),AND(AR43="",+$B43="Mexico (2014)"),AND(AR43="",+$B43="Nicaragua (2009)"),AND(AR43="",+$B43="Panama (2016)"),AND(AR43="",+$B43="Paraguay (2014) "),AND(AR43="",+$B43="Peru (2009)"),AND(AR43="",+$B43="Peru (2011)"),AND(AR43="",+$B43="Russia (2010)"),AND(AR43="",+$B43="Tunisia (2010)"),AND(AR43="",+$B43="Uganda (2012)"),AND(AR43="",+$B43="Uruguay (2009)"),AND(AR43="",+$B43="India (2011)"),AND(AR43="",+$B43="China (2014)"))</formula>
    </cfRule>
    <cfRule type="expression" dxfId="707" priority="163">
      <formula>OR(AND(AR43="",+$B43="Ghana (2012)"),AND(AR43="",+$B43="South Africa (2010)"),AND(AR43="",+$B43="Sri Lanka (2009)"),AND(AR43="",+$B43="Tanzania (2011)"))</formula>
    </cfRule>
    <cfRule type="expression" dxfId="706" priority="164">
      <formula>OR(AND(AR43="",+$B43="Ecuador (2011)"),AND(AR43="",+$B43="Venezuela (2013)"))</formula>
    </cfRule>
  </conditionalFormatting>
  <conditionalFormatting sqref="F140">
    <cfRule type="expression" dxfId="705" priority="143">
      <formula>OR(AND(F140="",+$B140="United States (2011)"),AND(F140="",+$B140="Argentina (2012)"),AND(F140="",+$B140="Armenia (2011)"),AND(F140="",+$B140="Bolivia (2009)"),AND(F140="",+$B140="Brazil (2009)"),AND(F140="",+$B140="Chile (2013)"),AND(F140="",+$B140="Colombia (2010)"),AND(F140="",+$B140="Colombia (2014)"),AND(F140="",+$B140="Costa Rica (2010)"),AND(F140="",+$B140="Dominican Republic (2013)"),AND(F140="",+$B140="El Salvador (2011)"),AND(F140="",+$B140="Ethiopia (2010)"),AND(F140="",+$B140="Guatemala (2011)"),AND(F140="",+$B140="Honduras (2011)"),AND(F140="",+$B140="Indonesia (2012)"),AND(F140="",+$B140="Iran (2011)"),AND(F140="",+$B140="Jordan (2010)"),AND(F140="",+$B140="Mexico (2010)"),AND(F140="",+$B140="Mexico (2012)"),AND(F140="",+$B140="Mexico (2014)"),AND(F140="",+$B140="Nicaragua (2009)"),AND(F140="",+$B140="Panama (2016)"),AND(F140="",+$B140="Paraguay (2014) "),AND(F140="",+$B140="Peru (2009)"),AND(F140="",+$B140="Peru (2011)"),AND(F140="",+$B140="Russia (2010)"),AND(F140="",+$B140="Tunisia (2010)"),AND(F140="",+$B140="Uganda (2012)"),AND(F140="",+$B140="Uruguay (2009)"))</formula>
    </cfRule>
    <cfRule type="expression" dxfId="704" priority="144">
      <formula>OR(AND(F140="",+$B140="Ecuador (2011)"),AND(F140="",+$B140="Venezuela (2013)"))</formula>
    </cfRule>
    <cfRule type="expression" dxfId="703" priority="145">
      <formula>OR(AND(F140="",+$B140="Ghana (2012)"),AND(F140="",+$B140="Georgia (2013)"),AND(F140="",+$B140="South Africa (2010)"),AND(F140="",+$B140="Sri Lanka (2009)"),AND(F140="",+$B140="Tanzania (2011)"))</formula>
    </cfRule>
  </conditionalFormatting>
  <conditionalFormatting sqref="F140">
    <cfRule type="expression" dxfId="702" priority="140">
      <formula>OR(AND(F140="",+$B140="United States (2011)"),AND(F140="",+$B140="Argentina (2012)"),AND(F140="",+$B140="Armenia (2011)"),AND(F140="",+$B140="Bolivia (2009)"),AND(F140="",+$B140="Brazil (2009)"),AND(F140="",+$B140="Chile (2013)"),AND(F140="",+$B140="Colombia (2010)"),AND(F140="",+$B140="Colombia (2014)"),AND(F140="",+$B140="Costa Rica (2010)"),AND(F140="",+$B140="Dominican Republic (2013)"),AND(F140="",+$B140="El Salvador (2011)"),AND(F140="",+$B140="Ethiopia (2010)"),AND(F140="",+$B140="Guatemala (2011)"),AND(F140="",+$B140="Honduras (2011)"),AND(F140="",+$B140="Indonesia (2012)"),AND(F140="",+$B140="Iran (2011)"),AND(F140="",+$B140="Jordan (2010)"),AND(F140="",+$B140="Mexico (2010)"),AND(F140="",+$B140="Mexico (2012)"),AND(F140="",+$B140="Mexico (2014)"),AND(F140="",+$B140="Nicaragua (2009)"),AND(F140="",+$B140="Panama (2016)"),AND(F140="",+$B140="Paraguay (2014) "),AND(F140="",+$B140="Peru (2009)"),AND(F140="",+$B140="Peru (2011)"),AND(F140="",+$B140="Russia (2010)"),AND(F140="",+$B140="Tunisia (2010)"),AND(F140="",+$B140="Uganda (2012)"),AND(F140="",+$B140="Uruguay (2009)"))</formula>
    </cfRule>
    <cfRule type="expression" dxfId="701" priority="141">
      <formula>OR(AND(F140="",+$B140="Ecuador (2011)"),AND(F140="",+$B140="Venezuela (2013)"))</formula>
    </cfRule>
    <cfRule type="expression" dxfId="700" priority="142">
      <formula>OR(AND(F140="",+$B140="Ghana (2012)"),AND(F140="",+$B140="Georgia (2013)"),AND(F140="",+$B140="South Africa (2010)"),AND(F140="",+$B140="Sri Lanka (2009)"),AND(F140="",+$B140="Tanzania (2011)"))</formula>
    </cfRule>
  </conditionalFormatting>
  <conditionalFormatting sqref="F134:F140">
    <cfRule type="expression" dxfId="699" priority="146">
      <formula>OR(AND(F134="",+$B134="Albania (2015)"),AND(F134="",+$B134="Croatia (2014)"),AND(F134="",+$B134="Poland (2014)"),AND(F134="",+$B134="United States (2011)"),AND(F134="",+$B134="Argentina (2012)"),AND(F134="",+$B134="Armenia (2011)"),AND(F134="",+$B134="Bolivia (2009)"),AND(F134="",+$B134="Brazil (2009)"),AND(F134="",+$B134="Chile (2013)"),AND(F134="",+$B134="Colombia (2010)"),AND(F134="",+$B134="Colombia (2014)"),AND(F134="",+$B134="Costa Rica (2010)"),AND(F134="",+$B134="Dominican Republic (2013)"),AND(F134="",+$B134="El Salvador (2011)"),AND(F134="",+$B134="Ethiopia (2010)"),AND(F134="",+$B134="Guatemala (2011)"),AND(F134="",+$B134="Honduras (2011)"),AND(F134="",+$B134="Indonesia (2012)"),AND(F134="",+$B134="Iran (2011)"),AND(F134="",+$B134="Jordan (2010)"),AND(F134="",+$B134="Mexico (2010)"),AND(F134="",+$B134="Mexico (2012)"),AND(F134="",+$B134="Mexico (2014)"),AND(F134="",+$B134="Nicaragua (2009)"),AND(F134="",+$B134="Panama (2016)"),AND(F134="",+$B134="Paraguay (2014) "),AND(F134="",+$B134="Peru (2009)"),AND(F134="",+$B134="Peru (2011)"),AND(F134="",+$B134="Russia (2010)"),AND(F134="",+$B134="Tunisia (2010)"),AND(F134="",+$B134="Uganda (2012)"),AND(F134="",+$B134="Uruguay (2009)"))</formula>
    </cfRule>
    <cfRule type="expression" dxfId="698" priority="147">
      <formula>OR(AND(F134="",+$B134="Ecuador (2011)"),AND(F134="",+$B134="Venezuela (2013)"))</formula>
    </cfRule>
    <cfRule type="expression" dxfId="697" priority="148">
      <formula>OR(AND(F134="",+$B134="Ghana (2012)"),AND(F134="",+$B134="Georgia (2013)"),AND(F134="",+$B134="South Africa (2010)"),AND(F134="",+$B134="Sri Lanka (2009)"),AND(F134="",+$B134="Tanzania (2011)"))</formula>
    </cfRule>
  </conditionalFormatting>
  <conditionalFormatting sqref="E344:E348">
    <cfRule type="expression" dxfId="696" priority="136">
      <formula>OR(AND(E344="",+$B344="Argentina (2012)"),AND(E344="",+$B344="Costa Rica (2010)"),AND(E344="",+$B344="Russia (2010)"),AND(E344="",+$B344="Venezuela (2013)"))</formula>
    </cfRule>
    <cfRule type="expression" dxfId="695" priority="137">
      <formula>OR(AND(E344="",+$B344="United States (2011)"),AND(E344="",+$B344="Armenia (2011)"),AND(E344="",+$B344="Bolivia (2015)"),AND(E344="",+$B344="Brazil (2009)"),AND(E344="",+$B344="Chile (2013)"),AND(E344="",+$B344="Colombia (2010)"),AND(E344="",+$B344="Colombia (2014)"),AND(E344="",+$B344="Costa Rica (2010)"),AND(E344="",+$B344="Dominican Republic (2013)"),AND(E344="",+$B344="El Salvador (2015)"),AND(E344="",+$B344="Ecuador (2011)"),AND(E344="",+$B344="Ethiopia (2010)"),AND(E344="",+$B344="Georgia (2013)"),AND(E344="",+$B344="Ghana (2012)"),AND(E344="",+$B344="Guatemala (2011)"),AND(E344="",+$B344="Honduras (2011)"),AND(E344="",+$B344="Indonesia (2012)"),AND(E344="",+$B344="Iran (2011)"),AND(E344="",+$B344="Jordan (2010)"),AND(E344="",+$B344="Mexico (2010)"),AND(E344="",+$B344="Mexico (2012)"),AND(E344="",+$B344="Mexico (2014)"),AND(E344="",+$B344="Nicaragua (2009)"),AND(E344="",+$B344="Panama (2016)"),AND(E344="",+$B344="Paraguay (2014) "),AND(E344="",+$B344="Peru (2011)"),AND(E344="",+$B344="Tunisia (2010)"),AND(E344="",+$B344="South Africa (2010)"),AND(E344="",+$B344="Sri Lanka (2009)"),AND(E344="",+$B344="Tanzania (2011)"),AND(E344="",+$B344="Uganda (2012)"),AND(E344="",+$B344="Uruguay (2009)"))</formula>
    </cfRule>
  </conditionalFormatting>
  <conditionalFormatting sqref="E351:E355">
    <cfRule type="expression" dxfId="694" priority="134">
      <formula>OR(AND(E351="",+$B351="Argentina (2012)"),AND(E351="",+$B351="Costa Rica (2010)"),AND(E351="",+$B351="Russia (2010)"),AND(E351="",+$B351="Venezuela (2013)"))</formula>
    </cfRule>
    <cfRule type="expression" dxfId="693" priority="135">
      <formula>OR(AND(E351="",+$B351="United States (2011)"),AND(E351="",+$B351="Armenia (2011)"),AND(E351="",+$B351="Bolivia (2015)"),AND(E351="",+$B351="Brazil (2009)"),AND(E351="",+$B351="Chile (2013)"),AND(E351="",+$B351="Colombia (2010)"),AND(E351="",+$B351="Colombia (2014)"),AND(E351="",+$B351="Costa Rica (2010)"),AND(E351="",+$B351="Dominican Republic (2013)"),AND(E351="",+$B351="El Salvador (2015)"),AND(E351="",+$B351="Ecuador (2011)"),AND(E351="",+$B351="Ethiopia (2010)"),AND(E351="",+$B351="Georgia (2013)"),AND(E351="",+$B351="Ghana (2012)"),AND(E351="",+$B351="Guatemala (2011)"),AND(E351="",+$B351="Honduras (2011)"),AND(E351="",+$B351="Indonesia (2012)"),AND(E351="",+$B351="Iran (2011)"),AND(E351="",+$B351="Jordan (2010)"),AND(E351="",+$B351="Mexico (2010)"),AND(E351="",+$B351="Mexico (2012)"),AND(E351="",+$B351="Mexico (2014)"),AND(E351="",+$B351="Nicaragua (2009)"),AND(E351="",+$B351="Panama (2016)"),AND(E351="",+$B351="Paraguay (2014) "),AND(E351="",+$B351="Peru (2011)"),AND(E351="",+$B351="Tunisia (2010)"),AND(E351="",+$B351="South Africa (2010)"),AND(E351="",+$B351="Sri Lanka (2009)"),AND(E351="",+$B351="Tanzania (2011)"),AND(E351="",+$B351="Uganda (2012)"),AND(E351="",+$B351="Uruguay (2009)"))</formula>
    </cfRule>
  </conditionalFormatting>
  <conditionalFormatting sqref="E349">
    <cfRule type="expression" dxfId="692" priority="132">
      <formula>OR(AND(E349="",+$B349="Argentina (2012)"),AND(E349="",+$B349="Costa Rica (2010)"),AND(E349="",+$B349="Russia (2010)"),AND(E349="",+$B349="Venezuela (2013)"))</formula>
    </cfRule>
    <cfRule type="expression" dxfId="691" priority="133">
      <formula>OR(AND(E349="",+$B349="United States (2011)"),AND(E349="",+$B349="Armenia (2011)"),AND(E349="",+$B349="Bolivia (2015)"),AND(E349="",+$B349="Brazil (2009)"),AND(E349="",+$B349="Chile (2013)"),AND(E349="",+$B349="Colombia (2010)"),AND(E349="",+$B349="Colombia (2014)"),AND(E349="",+$B349="Costa Rica (2010)"),AND(E349="",+$B349="Dominican Republic (2013)"),AND(E349="",+$B349="El Salvador (2015)"),AND(E349="",+$B349="Ecuador (2011)"),AND(E349="",+$B349="Ethiopia (2010)"),AND(E349="",+$B349="Georgia (2013)"),AND(E349="",+$B349="Ghana (2012)"),AND(E349="",+$B349="Guatemala (2011)"),AND(E349="",+$B349="Honduras (2011)"),AND(E349="",+$B349="Indonesia (2012)"),AND(E349="",+$B349="Iran (2011)"),AND(E349="",+$B349="Jordan (2010)"),AND(E349="",+$B349="Mexico (2010)"),AND(E349="",+$B349="Mexico (2012)"),AND(E349="",+$B349="Mexico (2014)"),AND(E349="",+$B349="Nicaragua (2009)"),AND(E349="",+$B349="Panama (2016)"),AND(E349="",+$B349="Paraguay (2014) "),AND(E349="",+$B349="Peru (2011)"),AND(E349="",+$B349="Tunisia (2010)"),AND(E349="",+$B349="South Africa (2010)"),AND(E349="",+$B349="Sri Lanka (2009)"),AND(E349="",+$B349="Tanzania (2011)"),AND(E349="",+$B349="Uganda (2012)"),AND(E349="",+$B349="Uruguay (2009)"))</formula>
    </cfRule>
  </conditionalFormatting>
  <conditionalFormatting sqref="E356">
    <cfRule type="expression" dxfId="690" priority="130">
      <formula>OR(AND(E356="",+$B356="Argentina (2012)"),AND(E356="",+$B356="Costa Rica (2010)"),AND(E356="",+$B356="Russia (2010)"),AND(E356="",+$B356="Venezuela (2013)"))</formula>
    </cfRule>
    <cfRule type="expression" dxfId="689" priority="131">
      <formula>OR(AND(E356="",+$B356="United States (2011)"),AND(E356="",+$B356="Armenia (2011)"),AND(E356="",+$B356="Bolivia (2015)"),AND(E356="",+$B356="Brazil (2009)"),AND(E356="",+$B356="Chile (2013)"),AND(E356="",+$B356="Colombia (2010)"),AND(E356="",+$B356="Colombia (2014)"),AND(E356="",+$B356="Costa Rica (2010)"),AND(E356="",+$B356="Dominican Republic (2013)"),AND(E356="",+$B356="El Salvador (2015)"),AND(E356="",+$B356="Ecuador (2011)"),AND(E356="",+$B356="Ethiopia (2010)"),AND(E356="",+$B356="Georgia (2013)"),AND(E356="",+$B356="Ghana (2012)"),AND(E356="",+$B356="Guatemala (2011)"),AND(E356="",+$B356="Honduras (2011)"),AND(E356="",+$B356="Indonesia (2012)"),AND(E356="",+$B356="Iran (2011)"),AND(E356="",+$B356="Jordan (2010)"),AND(E356="",+$B356="Mexico (2010)"),AND(E356="",+$B356="Mexico (2012)"),AND(E356="",+$B356="Mexico (2014)"),AND(E356="",+$B356="Nicaragua (2009)"),AND(E356="",+$B356="Panama (2016)"),AND(E356="",+$B356="Paraguay (2014) "),AND(E356="",+$B356="Peru (2011)"),AND(E356="",+$B356="Tunisia (2010)"),AND(E356="",+$B356="South Africa (2010)"),AND(E356="",+$B356="Sri Lanka (2009)"),AND(E356="",+$B356="Tanzania (2011)"),AND(E356="",+$B356="Uganda (2012)"),AND(E356="",+$B356="Uruguay (2009)"))</formula>
    </cfRule>
  </conditionalFormatting>
  <conditionalFormatting sqref="E218:E223">
    <cfRule type="expression" dxfId="688" priority="128">
      <formula>OR(AND(E218="",+$B218="Argentina (2012)"),AND(E218="",+$B218="Costa Rica (2010)"),AND(E218="",+$B218="Russia (2010)"),AND(E218="",+$B218="Venezuela (2013)"))</formula>
    </cfRule>
    <cfRule type="expression" dxfId="687" priority="129">
      <formula>OR(AND(E218="",+$B218="United States (2011)"),AND(E218="",+$B218="Armenia (2011)"),AND(E218="",+$B218="Bolivia (2009)"),AND(E218="",+$B218="Brazil (2009)"),AND(E218="",+$B218="Chile (2013)"),AND(E218="",+$B218="Colombia (2010)"),AND(E218="",+$B218="Colombia (2014)"),AND(E218="",+$B218="Costa Rica (2010)"),AND(E218="",+$B218="Dominican Republic (2013)"),AND(E218="",+$B218="El Salvador (2011)"),AND(E218="",+$B218="Ecuador (2011)"),AND(E218="",+$B218="Ethiopia (2010)"),AND(E218="",+$B218="Georgia (2013)"),AND(E218="",+$B218="Ghana (2012)"),AND(E218="",+$B218="Guatemala (2011)"),AND(E218="",+$B218="Honduras (2011)"),AND(E218="",+$B218="Indonesia (2012)"),AND(E218="",+$B218="Iran (2011)"),AND(E218="",+$B218="Jordan (2010)"),AND(E218="",+$B218="Mexico (2010)"),AND(E218="",+$B218="Mexico (2012)"),AND(E218="",+$B218="Mexico (2014)"),AND(E218="",+$B218="Nicaragua (2009)"),AND(E218="",+$B218="Panama (2016)"),AND(E218="",+$B218="Paraguay (2014) "),AND(E218="",+$B218="Peru (2009)"),AND(E218="",+$B218="Peru (2011)"),AND(E218="",+$B218="Tunisia (2010)"),AND(E218="",+$B218="South Africa (2010)"),AND(E218="",+$B218="Sri Lanka (2009)"),AND(E218="",+$B218="Tanzania (2011)"),AND(E218="",+$B218="Uganda (2012)"),AND(E218="",+$B218="Uruguay (2009)"))</formula>
    </cfRule>
  </conditionalFormatting>
  <conditionalFormatting sqref="E21 E28 E42 E63 E70 E77 E91 E105 E112 E126 E133 E147 E154 E168 E175 E182 E189 E210 E217 E224 E245 E259 E266 E273 E280 E301 E315 E322 E329 E336 E350 E357 E364 E49 E308">
    <cfRule type="expression" dxfId="686" priority="126">
      <formula>OR(AND(E21="",+$B21="Argentina (2012)"),AND(E21="",+$B21="Costa Rica (2010)"),AND(E21="",+$B21="Russia (2010)"),AND(E21="",+$B21="Venezuela (2013)"))</formula>
    </cfRule>
    <cfRule type="expression" dxfId="685" priority="127">
      <formula>OR(AND(E21="",+$B21="United States (2011)"),AND(E21="",+$B21="Armenia (2011)"),AND(E21="",+$B21="Bolivia (2009)"),AND(E21="",+$B21="Brazil (2009)"),AND(E21="",+$B21="Chile (2013)"),AND(E21="",+$B21="Colombia (2010)"),AND(E21="",+$B21="Colombia (2014)"),AND(E21="",+$B21="Costa Rica (2010)"),AND(E21="",+$B21="Dominican Republic (2013)"),AND(E21="",+$B21="El Salvador (2011)"),AND(E21="",+$B21="Ecuador (2011)"),AND(E21="",+$B21="Ethiopia (2010)"),AND(E21="",+$B21="Georgia (2013)"),AND(E21="",+$B21="Ghana (2012)"),AND(E21="",+$B21="Guatemala (2011)"),AND(E21="",+$B21="Honduras (2011)"),AND(E21="",+$B21="Indonesia (2012)"),AND(E21="",+$B21="Iran (2011)"),AND(E21="",+$B21="Jordan (2010)"),AND(E21="",+$B21="Mexico (2010)"),AND(E21="",+$B21="Mexico (2012)"),AND(E21="",+$B21="Mexico (2014)"),AND(E21="",+$B21="Nicaragua (2009)"),AND(E21="",+$B21="Panama (2016)"),AND(E21="",+$B21="Paraguay (2014) "),AND(E21="",+$B21="Peru (2009)"),AND(E21="",+$B21="Peru (2011)"),AND(E21="",+$B21="Tunisia (2010)"),AND(E21="",+$B21="South Africa (2010)"),AND(E21="",+$B21="Sri Lanka (2009)"),AND(E21="",+$B21="Tanzania (2011)"),AND(E21="",+$B21="Uganda (2012)"),AND(E21="",+$B21="Uruguay (2009)"))</formula>
    </cfRule>
  </conditionalFormatting>
  <conditionalFormatting sqref="E210 E189 E182 E175 E154 E147 E126 E112 E105 E162:E168">
    <cfRule type="expression" dxfId="684" priority="124">
      <formula>OR(AND(E105="",+$B105="Argentina (2012)"),AND(E105="",+$B105="Costa Rica (2010)"),AND(E105="",+$B105="Russia (2010)"),AND(E105="",+$B105="Venezuela (2013)"))</formula>
    </cfRule>
    <cfRule type="expression" dxfId="683" priority="125">
      <formula>OR(AND(E105="",+$B105="United States (2011)"),AND(E105="",+$B105="Armenia (2011)"),AND(E105="",+$B105="Bolivia (2009)"),AND(E105="",+$B105="Brazil (2009)"),AND(E105="",+$B105="Chile (2013)"),AND(E105="",+$B105="Colombia (2010)"),AND(E105="",+$B105="Colombia (2014)"),AND(E105="",+$B105="Costa Rica (2010)"),AND(E105="",+$B105="Dominican Republic (2013)"),AND(E105="",+$B105="El Salvador (2011)"),AND(E105="",+$B105="Ecuador (2011)"),AND(E105="",+$B105="Ethiopia (2010)"),AND(E105="",+$B105="Georgia (2013)"),AND(E105="",+$B105="Ghana (2012)"),AND(E105="",+$B105="Guatemala (2011)"),AND(E105="",+$B105="Honduras (2011)"),AND(E105="",+$B105="Indonesia (2012)"),AND(E105="",+$B105="Iran (2011)"),AND(E105="",+$B105="Jordan (2010)"),AND(E105="",+$B105="Mexico (2010)"),AND(E105="",+$B105="Mexico (2012)"),AND(E105="",+$B105="Mexico (2014)"),AND(E105="",+$B105="Nicaragua (2009)"),AND(E105="",+$B105="Panama (2016)"),AND(E105="",+$B105="Paraguay (2014) "),AND(E105="",+$B105="Peru (2009)"),AND(E105="",+$B105="Peru (2011)"),AND(E105="",+$B105="Tunisia (2010)"),AND(E105="",+$B105="South Africa (2010)"),AND(E105="",+$B105="Sri Lanka (2009)"),AND(E105="",+$B105="Tanzania (2011)"),AND(E105="",+$B105="Uganda (2012)"),AND(E105="",+$B105="Uruguay (2009)"))</formula>
    </cfRule>
  </conditionalFormatting>
  <conditionalFormatting sqref="E336 E329 E322 E315 E301 E280 E273 E266 E259 E245 E224 E217">
    <cfRule type="expression" dxfId="682" priority="122">
      <formula>OR(AND(E217="",+$B217="Argentina (2012)"),AND(E217="",+$B217="Costa Rica (2010)"),AND(E217="",+$B217="Russia (2010)"),AND(E217="",+$B217="Venezuela (2013)"))</formula>
    </cfRule>
    <cfRule type="expression" dxfId="681" priority="123">
      <formula>OR(AND(E217="",+$B217="United States (2011)"),AND(E217="",+$B217="Armenia (2011)"),AND(E217="",+$B217="Bolivia (2009)"),AND(E217="",+$B217="Brazil (2009)"),AND(E217="",+$B217="Chile (2013)"),AND(E217="",+$B217="Colombia (2010)"),AND(E217="",+$B217="Colombia (2014)"),AND(E217="",+$B217="Costa Rica (2010)"),AND(E217="",+$B217="Dominican Republic (2013)"),AND(E217="",+$B217="El Salvador (2011)"),AND(E217="",+$B217="Ecuador (2011)"),AND(E217="",+$B217="Ethiopia (2010)"),AND(E217="",+$B217="Georgia (2013)"),AND(E217="",+$B217="Ghana (2012)"),AND(E217="",+$B217="Guatemala (2011)"),AND(E217="",+$B217="Honduras (2011)"),AND(E217="",+$B217="Indonesia (2012)"),AND(E217="",+$B217="Iran (2011)"),AND(E217="",+$B217="Jordan (2010)"),AND(E217="",+$B217="Mexico (2010)"),AND(E217="",+$B217="Mexico (2012)"),AND(E217="",+$B217="Mexico (2014)"),AND(E217="",+$B217="Nicaragua (2009)"),AND(E217="",+$B217="Panama (2016)"),AND(E217="",+$B217="Paraguay (2014) "),AND(E217="",+$B217="Peru (2009)"),AND(E217="",+$B217="Peru (2011)"),AND(E217="",+$B217="Tunisia (2010)"),AND(E217="",+$B217="South Africa (2010)"),AND(E217="",+$B217="Sri Lanka (2009)"),AND(E217="",+$B217="Tanzania (2011)"),AND(E217="",+$B217="Uganda (2012)"),AND(E217="",+$B217="Uruguay (2009)"))</formula>
    </cfRule>
  </conditionalFormatting>
  <conditionalFormatting sqref="E364 E357 E350">
    <cfRule type="expression" dxfId="680" priority="120">
      <formula>OR(AND(E350="",+$B350="Argentina (2012)"),AND(E350="",+$B350="Costa Rica (2010)"),AND(E350="",+$B350="Russia (2010)"),AND(E350="",+$B350="Venezuela (2013)"))</formula>
    </cfRule>
    <cfRule type="expression" dxfId="679" priority="121">
      <formula>OR(AND(E350="",+$B350="United States (2011)"),AND(E350="",+$B350="Armenia (2011)"),AND(E350="",+$B350="Bolivia (2009)"),AND(E350="",+$B350="Brazil (2009)"),AND(E350="",+$B350="Chile (2013)"),AND(E350="",+$B350="Colombia (2010)"),AND(E350="",+$B350="Colombia (2014)"),AND(E350="",+$B350="Costa Rica (2010)"),AND(E350="",+$B350="Dominican Republic (2013)"),AND(E350="",+$B350="El Salvador (2011)"),AND(E350="",+$B350="Ecuador (2011)"),AND(E350="",+$B350="Ethiopia (2010)"),AND(E350="",+$B350="Georgia (2013)"),AND(E350="",+$B350="Ghana (2012)"),AND(E350="",+$B350="Guatemala (2011)"),AND(E350="",+$B350="Honduras (2011)"),AND(E350="",+$B350="Indonesia (2012)"),AND(E350="",+$B350="Iran (2011)"),AND(E350="",+$B350="Jordan (2010)"),AND(E350="",+$B350="Mexico (2010)"),AND(E350="",+$B350="Mexico (2012)"),AND(E350="",+$B350="Mexico (2014)"),AND(E350="",+$B350="Nicaragua (2009)"),AND(E350="",+$B350="Panama (2016)"),AND(E350="",+$B350="Paraguay (2014) "),AND(E350="",+$B350="Peru (2009)"),AND(E350="",+$B350="Peru (2011)"),AND(E350="",+$B350="Tunisia (2010)"),AND(E350="",+$B350="South Africa (2010)"),AND(E350="",+$B350="Sri Lanka (2009)"),AND(E350="",+$B350="Tanzania (2011)"),AND(E350="",+$B350="Uganda (2012)"),AND(E350="",+$B350="Uruguay (2009)"))</formula>
    </cfRule>
  </conditionalFormatting>
  <conditionalFormatting sqref="E57:E77 E99:E112 E204:E224 E141:E154 E15:E28 E36:E49 E162:E189 E239:E245 E253:E280 E344:E364 E85:E91 E120:E133 E295:E336">
    <cfRule type="expression" dxfId="678" priority="138">
      <formula>OR(AND(E15="",+$B15="Argentina (2012)"),AND(E15="",+$B15="Costa Rica (2010)"),AND(E15="",+$B15="Russia (2010)"),AND(E15="",+$B15="Venezuela (2013)"))</formula>
    </cfRule>
    <cfRule type="expression" dxfId="677" priority="139">
      <formula>OR(AND(E15="",+$B15="Albania (2015)"),AND(E15="",+$B15="Croatia (2014)"),AND(E15="",+$B15="Poland (2014)"),AND(E15="",+$B15="United States (2011)"),AND(E15="",+$B15="Armenia (2011)"),AND(E15="",+$B15="Bolivia (2009)"),AND(E15="",+$B15="Brazil (2009)"),AND(E15="",+$B15="Chile (2013)"),AND(E15="",+$B15="Colombia (2010)"),AND(E15="",+$B15="Colombia (2014)"),AND(E15="",+$B15="Costa Rica (2010)"),AND(E15="",+$B15="Dominican Republic (2013)"),AND(E15="",+$B15="El Salvador (2011)"),AND(E15="",+$B15="Ecuador (2011)"),AND(E15="",+$B15="Ethiopia (2010)"),AND(E15="",+$B15="Georgia (2013)"),AND(E15="",+$B15="Ghana (2012)"),AND(E15="",+$B15="Guatemala (2011)"),AND(E15="",+$B15="Honduras (2011)"),AND(E15="",+$B15="Indonesia (2012)"),AND(E15="",+$B15="Iran (2011)"),AND(E15="",+$B15="Jordan (2010)"),AND(E15="",+$B15="Mexico (2010)"),AND(E15="",+$B15="Mexico (2012)"),AND(E15="",+$B15="Mexico (2014)"),AND(E15="",+$B15="Nicaragua (2009)"),AND(E15="",+$B15="Panama (2016)"),AND(E15="",+$B15="Paraguay (2014) "),AND(E15="",+$B15="Peru (2009)"),AND(E15="",+$B15="Peru (2011)"),AND(E15="",+$B15="Tunisia (2010)"),AND(E15="",+$B15="South Africa (2010)"),AND(E15="",+$B15="Sri Lanka (2009)"),AND(E15="",+$B15="Tanzania (2011)"),AND(E15="",+$B15="Uganda (2012)"),AND(E15="",+$B15="Uruguay (2009)"))</formula>
    </cfRule>
  </conditionalFormatting>
  <conditionalFormatting sqref="E91">
    <cfRule type="expression" dxfId="676" priority="116">
      <formula>OR(AND(E91="",+$B91="Argentina (2012)"),AND(E91="",+$B91="Costa Rica (2010)"),AND(E91="",+$B91="Russia (2010)"),AND(E91="",+$B91="Venezuela (2013)"))</formula>
    </cfRule>
    <cfRule type="expression" dxfId="675" priority="117">
      <formula>OR(AND(E91="",+$B91="United States (2011)"),AND(E91="",+$B91="Armenia (2011)"),AND(E91="",+$B91="Bolivia (2009)"),AND(E91="",+$B91="Brazil (2009)"),AND(E91="",+$B91="Chile (2013)"),AND(E91="",+$B91="Colombia (2010)"),AND(E91="",+$B91="Colombia (2014)"),AND(E91="",+$B91="Costa Rica (2010)"),AND(E91="",+$B91="Dominican Republic (2013)"),AND(E91="",+$B91="El Salvador (2011)"),AND(E91="",+$B91="Ecuador (2011)"),AND(E91="",+$B91="Ethiopia (2010)"),AND(E91="",+$B91="Georgia (2013)"),AND(E91="",+$B91="Ghana (2012)"),AND(E91="",+$B91="Guatemala (2011)"),AND(E91="",+$B91="Honduras (2011)"),AND(E91="",+$B91="Indonesia (2012)"),AND(E91="",+$B91="Iran (2011)"),AND(E91="",+$B91="Jordan (2010)"),AND(E91="",+$B91="Mexico (2010)"),AND(E91="",+$B91="Mexico (2012)"),AND(E91="",+$B91="Mexico (2014)"),AND(E91="",+$B91="Nicaragua (2009)"),AND(E91="",+$B91="Panama (2016)"),AND(E91="",+$B91="Paraguay (2014) "),AND(E91="",+$B91="Peru (2009)"),AND(E91="",+$B91="Peru (2011)"),AND(E91="",+$B91="Tunisia (2010)"),AND(E91="",+$B91="South Africa (2010)"),AND(E91="",+$B91="Sri Lanka (2009)"),AND(E91="",+$B91="Tanzania (2011)"),AND(E91="",+$B91="Uganda (2012)"),AND(E91="",+$B91="Uruguay (2009)"))</formula>
    </cfRule>
  </conditionalFormatting>
  <conditionalFormatting sqref="E85:E91">
    <cfRule type="expression" dxfId="674" priority="118">
      <formula>OR(AND(E85="",+$B85="Argentina (2012)"),AND(E85="",+$B85="Costa Rica (2010)"),AND(E85="",+$B85="Russia (2010)"),AND(E85="",+$B85="Venezuela (2013)"))</formula>
    </cfRule>
    <cfRule type="expression" dxfId="673" priority="119">
      <formula>OR(AND(E85="",+$B85="Albania (2015)"),AND(E85="",+$B85="Croatia (2014)"),AND(E85="",+$B85="Poland (2014)"),AND(E85="",+$B85="United States (2011)"),AND(E85="",+$B85="Armenia (2011)"),AND(E85="",+$B85="Bolivia (2009)"),AND(E85="",+$B85="Brazil (2009)"),AND(E85="",+$B85="Chile (2013)"),AND(E85="",+$B85="Colombia (2010)"),AND(E85="",+$B85="Colombia (2014)"),AND(E85="",+$B85="Costa Rica (2010)"),AND(E85="",+$B85="Dominican Republic (2013)"),AND(E85="",+$B85="El Salvador (2011)"),AND(E85="",+$B85="Ecuador (2011)"),AND(E85="",+$B85="Ethiopia (2010)"),AND(E85="",+$B85="Georgia (2013)"),AND(E85="",+$B85="Ghana (2012)"),AND(E85="",+$B85="Guatemala (2011)"),AND(E85="",+$B85="Honduras (2011)"),AND(E85="",+$B85="Indonesia (2012)"),AND(E85="",+$B85="Iran (2011)"),AND(E85="",+$B85="Jordan (2010)"),AND(E85="",+$B85="Mexico (2010)"),AND(E85="",+$B85="Mexico (2012)"),AND(E85="",+$B85="Mexico (2014)"),AND(E85="",+$B85="Nicaragua (2009)"),AND(E85="",+$B85="Panama (2016)"),AND(E85="",+$B85="Paraguay (2014) "),AND(E85="",+$B85="Peru (2009)"),AND(E85="",+$B85="Peru (2011)"),AND(E85="",+$B85="Tunisia (2010)"),AND(E85="",+$B85="South Africa (2010)"),AND(E85="",+$B85="Sri Lanka (2009)"),AND(E85="",+$B85="Tanzania (2011)"),AND(E85="",+$B85="Uganda (2012)"),AND(E85="",+$B85="Uruguay (2009)"))</formula>
    </cfRule>
  </conditionalFormatting>
  <conditionalFormatting sqref="E140">
    <cfRule type="expression" dxfId="672" priority="106">
      <formula>OR(AND(E140="",+$B140="United States (2011)"),AND(E140="",+$B140="Argentina (2012)"),AND(E140="",+$B140="Armenia (2011)"),AND(E140="",+$B140="Bolivia (2009)"),AND(E140="",+$B140="Brazil (2009)"),AND(E140="",+$B140="Chile (2013)"),AND(E140="",+$B140="Colombia (2010)"),AND(E140="",+$B140="Colombia (2014)"),AND(E140="",+$B140="Costa Rica (2010)"),AND(E140="",+$B140="Dominican Republic (2013)"),AND(E140="",+$B140="El Salvador (2011)"),AND(E140="",+$B140="Ethiopia (2010)"),AND(E140="",+$B140="Guatemala (2011)"),AND(E140="",+$B140="Honduras (2011)"),AND(E140="",+$B140="Indonesia (2012)"),AND(E140="",+$B140="Iran (2011)"),AND(E140="",+$B140="Jordan (2010)"),AND(E140="",+$B140="Mexico (2010)"),AND(E140="",+$B140="Mexico (2012)"),AND(E140="",+$B140="Mexico (2014)"),AND(E140="",+$B140="Nicaragua (2009)"),AND(E140="",+$B140="Panama (2016)"),AND(E140="",+$B140="Paraguay (2014) "),AND(E140="",+$B140="Peru (2009)"),AND(E140="",+$B140="Peru (2011)"),AND(E140="",+$B140="Russia (2010)"),AND(E140="",+$B140="Tunisia (2010)"),AND(E140="",+$B140="Uganda (2012)"),AND(E140="",+$B140="Uruguay (2009)"))</formula>
    </cfRule>
    <cfRule type="expression" dxfId="671" priority="107">
      <formula>OR(AND(E140="",+$B140="Ecuador (2011)"),AND(E140="",+$B140="Venezuela (2013)"))</formula>
    </cfRule>
    <cfRule type="expression" dxfId="670" priority="108">
      <formula>OR(AND(E140="",+$B140="Ghana (2012)"),AND(E140="",+$B140="Georgia (2013)"),AND(E140="",+$B140="South Africa (2010)"),AND(E140="",+$B140="Sri Lanka (2009)"),AND(E140="",+$B140="Tanzania (2011)"))</formula>
    </cfRule>
  </conditionalFormatting>
  <conditionalFormatting sqref="E140">
    <cfRule type="expression" dxfId="669" priority="103">
      <formula>OR(AND(E140="",+$B140="United States (2011)"),AND(E140="",+$B140="Argentina (2012)"),AND(E140="",+$B140="Armenia (2011)"),AND(E140="",+$B140="Bolivia (2009)"),AND(E140="",+$B140="Brazil (2009)"),AND(E140="",+$B140="Chile (2013)"),AND(E140="",+$B140="Colombia (2010)"),AND(E140="",+$B140="Colombia (2014)"),AND(E140="",+$B140="Costa Rica (2010)"),AND(E140="",+$B140="Dominican Republic (2013)"),AND(E140="",+$B140="El Salvador (2011)"),AND(E140="",+$B140="Ethiopia (2010)"),AND(E140="",+$B140="Guatemala (2011)"),AND(E140="",+$B140="Honduras (2011)"),AND(E140="",+$B140="Indonesia (2012)"),AND(E140="",+$B140="Iran (2011)"),AND(E140="",+$B140="Jordan (2010)"),AND(E140="",+$B140="Mexico (2010)"),AND(E140="",+$B140="Mexico (2012)"),AND(E140="",+$B140="Mexico (2014)"),AND(E140="",+$B140="Nicaragua (2009)"),AND(E140="",+$B140="Panama (2016)"),AND(E140="",+$B140="Paraguay (2014) "),AND(E140="",+$B140="Peru (2009)"),AND(E140="",+$B140="Peru (2011)"),AND(E140="",+$B140="Russia (2010)"),AND(E140="",+$B140="Tunisia (2010)"),AND(E140="",+$B140="Uganda (2012)"),AND(E140="",+$B140="Uruguay (2009)"))</formula>
    </cfRule>
    <cfRule type="expression" dxfId="668" priority="104">
      <formula>OR(AND(E140="",+$B140="Ecuador (2011)"),AND(E140="",+$B140="Venezuela (2013)"))</formula>
    </cfRule>
    <cfRule type="expression" dxfId="667" priority="105">
      <formula>OR(AND(E140="",+$B140="Ghana (2012)"),AND(E140="",+$B140="Georgia (2013)"),AND(E140="",+$B140="South Africa (2010)"),AND(E140="",+$B140="Sri Lanka (2009)"),AND(E140="",+$B140="Tanzania (2011)"))</formula>
    </cfRule>
  </conditionalFormatting>
  <conditionalFormatting sqref="E134:E140">
    <cfRule type="expression" dxfId="666" priority="109">
      <formula>OR(AND(E134="",+$B134="Albania (2015)"),AND(E134="",+$B134="Croatia (2014)"),AND(E134="",+$B134="Poland (2014)"),AND(E134="",+$B134="United States (2011)"),AND(E134="",+$B134="Argentina (2012)"),AND(E134="",+$B134="Armenia (2011)"),AND(E134="",+$B134="Bolivia (2009)"),AND(E134="",+$B134="Brazil (2009)"),AND(E134="",+$B134="Chile (2013)"),AND(E134="",+$B134="Colombia (2010)"),AND(E134="",+$B134="Colombia (2014)"),AND(E134="",+$B134="Costa Rica (2010)"),AND(E134="",+$B134="Dominican Republic (2013)"),AND(E134="",+$B134="El Salvador (2011)"),AND(E134="",+$B134="Ethiopia (2010)"),AND(E134="",+$B134="Guatemala (2011)"),AND(E134="",+$B134="Honduras (2011)"),AND(E134="",+$B134="Indonesia (2012)"),AND(E134="",+$B134="Iran (2011)"),AND(E134="",+$B134="Jordan (2010)"),AND(E134="",+$B134="Mexico (2010)"),AND(E134="",+$B134="Mexico (2012)"),AND(E134="",+$B134="Mexico (2014)"),AND(E134="",+$B134="Nicaragua (2009)"),AND(E134="",+$B134="Panama (2016)"),AND(E134="",+$B134="Paraguay (2014) "),AND(E134="",+$B134="Peru (2009)"),AND(E134="",+$B134="Peru (2011)"),AND(E134="",+$B134="Russia (2010)"),AND(E134="",+$B134="Tunisia (2010)"),AND(E134="",+$B134="Uganda (2012)"),AND(E134="",+$B134="Uruguay (2009)"))</formula>
    </cfRule>
    <cfRule type="expression" dxfId="665" priority="110">
      <formula>OR(AND(E134="",+$B134="Ecuador (2011)"),AND(E134="",+$B134="Venezuela (2013)"))</formula>
    </cfRule>
    <cfRule type="expression" dxfId="664" priority="111">
      <formula>OR(AND(E134="",+$B134="Ghana (2012)"),AND(E134="",+$B134="Georgia (2013)"),AND(E134="",+$B134="South Africa (2010)"),AND(E134="",+$B134="Sri Lanka (2009)"),AND(E134="",+$B134="Tanzania (2011)"))</formula>
    </cfRule>
  </conditionalFormatting>
  <conditionalFormatting sqref="G15:G20 G22:G27 G36:G41 G43:G48 G57:G62 G64:G69 G71:G76 G85:G90 G99:G104 G106:G111 G120:G125 G127:G132 G141:G146 G148:G153 G162:G167 G169:G174 G176:G181 G183:G188 G204:G209 G211:G216 G218:G223 G239:G244 G253:G258 G260:G265 G267:G272 G274:G279 G295:G300 G302:G307 G309:G314 G316:G321 G323:G328 G330:G335 G344:G349 G351:G356 G358:G363">
    <cfRule type="expression" dxfId="663" priority="99">
      <formula>AND(G15="",+$B15="Venezuela (2013)")</formula>
    </cfRule>
    <cfRule type="expression" dxfId="662" priority="100">
      <formula>OR(AND(G15="",+$B15="United States (2011)"),AND(G15="",+$B15="Argentina (2012)"),AND(G15="",+$B15="Armenia (2011)"),AND(G15="",+$B15="Bolivia (2009)"),AND(G15="",+$B15="Brazil (2009)"),AND(G15="",+$B15="Chile (2013)"),AND(G15="",+$B15="Colombia (2010)"),AND(G15="",+$B15="Colombia (2014)"),AND(G15="",+$B15="Costa Rica (2010)"),AND(G15="",+$B15="Dominican Republic (2013)"),AND(G15="",+$B15="El Salvador (2011)"),AND(G15="",+$B15="Ecuador (2011)"),AND(G15="",+$B15="Ethiopia (2010)"),AND(G15="",+$B15="Georgia (2013)"),AND(G15="",+$B15="Ghana (2012)"),AND(G15="",+$B15="Guatemala (2011)"),AND(G15="",+$B15="Honduras (2011)"),AND(G15="",+$B15="Indonesia (2012)"),AND(G15="",+$B15="Iran (2011)"),AND(G15="",+$B15="Jordan (2010)"),AND(G15="",+$B15="Mexico (2010)"),AND(G15="",+$B15="Mexico (2012)"),AND(G15="",+$B15="Mexico (2014)"),AND(G15="",+$B15="Nicaragua (2009)"),AND(G15="",+$B15="Panama (2016)"),AND(G15="",+$B15="Paraguay (2014) "),AND(G15="",+$B15="Peru (2009)"),AND(G15="",+$B15="Peru (2011)"),AND(G15="",+$B15="Russia (2010)"),AND(G15="",+$B15="Tunisia (2010)"),AND(G15="",+$B15="South Africa (2010)"),AND(G15="",+$B15="Sri Lanka (2009)"),AND(G15="",+$B15="Tanzania (2011)"),AND(G15="",+$B15="Uganda (2012)"),AND(G15="",+$B15="Uruguay (2009)"),AND(G15="",+$B15="India (2011)"),AND(G15="",+$B15="China (2014)"))</formula>
    </cfRule>
  </conditionalFormatting>
  <conditionalFormatting sqref="G344:G348">
    <cfRule type="expression" dxfId="661" priority="95">
      <formula>AND(G344="",+$B344="Venezuela (2013)")</formula>
    </cfRule>
    <cfRule type="expression" dxfId="660" priority="96">
      <formula>OR(AND(G344="",+$B344="United States (2011)"),AND(G344="",+$B344="Argentina (2012)"),AND(G344="",+$B344="Armenia (2011)"),AND(G344="",+$B344="Bolivia (2015)"),AND(G344="",+$B344="Brazil (2009)"),AND(G344="",+$B344="Chile (2013)"),AND(G344="",+$B344="Colombia (2010)"),AND(G344="",+$B344="Colombia (2014)"),AND(G344="",+$B344="Costa Rica (2010)"),AND(G344="",+$B344="Dominican Republic (2013)"),AND(G344="",+$B344="El Salvador (2015)"),AND(G344="",+$B344="Ecuador (2011)"),AND(G344="",+$B344="Ethiopia (2010)"),AND(G344="",+$B344="Georgia (2013)"),AND(G344="",+$B344="Ghana (2012)"),AND(G344="",+$B344="Guatemala (2011)"),AND(G344="",+$B344="Honduras (2011)"),AND(G344="",+$B344="Indonesia (2012)"),AND(G344="",+$B344="Iran (2011)"),AND(G344="",+$B344="Jordan (2010)"),AND(G344="",+$B344="Mexico (2010)"),AND(G344="",+$B344="Mexico (2012)"),AND(G344="",+$B344="Mexico (2014)"),AND(G344="",+$B344="Nicaragua (2009)"),AND(G344="",+$B344="Panama (2016)"),AND(G344="",+$B344="Paraguay (2014) "),AND(G344="",+$B344="Peru (2011)"),AND(G344="",+$B344="Russia (2010)"),AND(G344="",+$B344="Tunisia (2010)"),AND(G344="",+$B344="South Africa (2010)"),AND(G344="",+$B344="Sri Lanka (2009)"),AND(G344="",+$B344="Tanzania (2011)"),AND(G344="",+$B344="Uganda (2012)"),AND(G344="",+$B344="Uruguay (2009)"))</formula>
    </cfRule>
  </conditionalFormatting>
  <conditionalFormatting sqref="G351:G355">
    <cfRule type="expression" dxfId="659" priority="93">
      <formula>AND(G351="",+$B351="Venezuela (2013)")</formula>
    </cfRule>
    <cfRule type="expression" dxfId="658" priority="94">
      <formula>OR(AND(G351="",+$B351="United States (2011)"),AND(G351="",+$B351="Argentina (2012)"),AND(G351="",+$B351="Armenia (2011)"),AND(G351="",+$B351="Bolivia (2015)"),AND(G351="",+$B351="Brazil (2009)"),AND(G351="",+$B351="Chile (2013)"),AND(G351="",+$B351="Colombia (2010)"),AND(G351="",+$B351="Colombia (2014)"),AND(G351="",+$B351="Costa Rica (2010)"),AND(G351="",+$B351="Dominican Republic (2013)"),AND(G351="",+$B351="El Salvador (2015)"),AND(G351="",+$B351="Ecuador (2011)"),AND(G351="",+$B351="Ethiopia (2010)"),AND(G351="",+$B351="Georgia (2013)"),AND(G351="",+$B351="Ghana (2012)"),AND(G351="",+$B351="Guatemala (2011)"),AND(G351="",+$B351="Honduras (2011)"),AND(G351="",+$B351="Indonesia (2012)"),AND(G351="",+$B351="Iran (2011)"),AND(G351="",+$B351="Jordan (2010)"),AND(G351="",+$B351="Mexico (2010)"),AND(G351="",+$B351="Mexico (2012)"),AND(G351="",+$B351="Mexico (2014)"),AND(G351="",+$B351="Nicaragua (2009)"),AND(G351="",+$B351="Panama (2016)"),AND(G351="",+$B351="Paraguay (2014) "),AND(G351="",+$B351="Peru (2011)"),AND(G351="",+$B351="Russia (2010)"),AND(G351="",+$B351="Tunisia (2010)"),AND(G351="",+$B351="South Africa (2010)"),AND(G351="",+$B351="Sri Lanka (2009)"),AND(G351="",+$B351="Tanzania (2011)"),AND(G351="",+$B351="Uganda (2012)"),AND(G351="",+$B351="Uruguay (2009)"))</formula>
    </cfRule>
  </conditionalFormatting>
  <conditionalFormatting sqref="G349">
    <cfRule type="expression" dxfId="657" priority="91">
      <formula>AND(G349="",+$B349="Venezuela (2013)")</formula>
    </cfRule>
    <cfRule type="expression" dxfId="656" priority="92">
      <formula>OR(AND(G349="",+$B349="United States (2011)"),AND(G349="",+$B349="Argentina (2012)"),AND(G349="",+$B349="Armenia (2011)"),AND(G349="",+$B349="Bolivia (2015)"),AND(G349="",+$B349="Brazil (2009)"),AND(G349="",+$B349="Chile (2013)"),AND(G349="",+$B349="Colombia (2010)"),AND(G349="",+$B349="Colombia (2014)"),AND(G349="",+$B349="Costa Rica (2010)"),AND(G349="",+$B349="Dominican Republic (2013)"),AND(G349="",+$B349="El Salvador (2015)"),AND(G349="",+$B349="Ecuador (2011)"),AND(G349="",+$B349="Ethiopia (2010)"),AND(G349="",+$B349="Georgia (2013)"),AND(G349="",+$B349="Ghana (2012)"),AND(G349="",+$B349="Guatemala (2011)"),AND(G349="",+$B349="Honduras (2011)"),AND(G349="",+$B349="Indonesia (2012)"),AND(G349="",+$B349="Iran (2011)"),AND(G349="",+$B349="Jordan (2010)"),AND(G349="",+$B349="Mexico (2010)"),AND(G349="",+$B349="Mexico (2012)"),AND(G349="",+$B349="Mexico (2014)"),AND(G349="",+$B349="Nicaragua (2009)"),AND(G349="",+$B349="Panama (2016)"),AND(G349="",+$B349="Paraguay (2014) "),AND(G349="",+$B349="Peru (2011)"),AND(G349="",+$B349="Russia (2010)"),AND(G349="",+$B349="Tunisia (2010)"),AND(G349="",+$B349="South Africa (2010)"),AND(G349="",+$B349="Sri Lanka (2009)"),AND(G349="",+$B349="Tanzania (2011)"),AND(G349="",+$B349="Uganda (2012)"),AND(G349="",+$B349="Uruguay (2009)"))</formula>
    </cfRule>
  </conditionalFormatting>
  <conditionalFormatting sqref="G356">
    <cfRule type="expression" dxfId="655" priority="89">
      <formula>AND(G356="",+$B356="Venezuela (2013)")</formula>
    </cfRule>
    <cfRule type="expression" dxfId="654" priority="90">
      <formula>OR(AND(G356="",+$B356="United States (2011)"),AND(G356="",+$B356="Argentina (2012)"),AND(G356="",+$B356="Armenia (2011)"),AND(G356="",+$B356="Bolivia (2015)"),AND(G356="",+$B356="Brazil (2009)"),AND(G356="",+$B356="Chile (2013)"),AND(G356="",+$B356="Colombia (2010)"),AND(G356="",+$B356="Colombia (2014)"),AND(G356="",+$B356="Costa Rica (2010)"),AND(G356="",+$B356="Dominican Republic (2013)"),AND(G356="",+$B356="El Salvador (2015)"),AND(G356="",+$B356="Ecuador (2011)"),AND(G356="",+$B356="Ethiopia (2010)"),AND(G356="",+$B356="Georgia (2013)"),AND(G356="",+$B356="Ghana (2012)"),AND(G356="",+$B356="Guatemala (2011)"),AND(G356="",+$B356="Honduras (2011)"),AND(G356="",+$B356="Indonesia (2012)"),AND(G356="",+$B356="Iran (2011)"),AND(G356="",+$B356="Jordan (2010)"),AND(G356="",+$B356="Mexico (2010)"),AND(G356="",+$B356="Mexico (2012)"),AND(G356="",+$B356="Mexico (2014)"),AND(G356="",+$B356="Nicaragua (2009)"),AND(G356="",+$B356="Panama (2016)"),AND(G356="",+$B356="Paraguay (2014) "),AND(G356="",+$B356="Peru (2011)"),AND(G356="",+$B356="Russia (2010)"),AND(G356="",+$B356="Tunisia (2010)"),AND(G356="",+$B356="South Africa (2010)"),AND(G356="",+$B356="Sri Lanka (2009)"),AND(G356="",+$B356="Tanzania (2011)"),AND(G356="",+$B356="Uganda (2012)"),AND(G356="",+$B356="Uruguay (2009)"))</formula>
    </cfRule>
  </conditionalFormatting>
  <conditionalFormatting sqref="G239:G244 G22:G27 G36:G41 G57:G62 G64:G69 G71:G76 G99:G104 G106:G111 G120:G125 G141:G146 G148:G153 G169:G174 G176:G181 G183:G188 G204:G209 G211:G216 G253:G258 G260:G265 G267:G272 G274:G279 G295:G300 G302:G307 G309:G314 G316:G321 G323:G328 G330:G335 G344:G349 G351:G356 G358:G363">
    <cfRule type="expression" dxfId="653" priority="97">
      <formula>AND(G22="",+$B22="Venezuela (2013)")</formula>
    </cfRule>
    <cfRule type="expression" dxfId="652" priority="98">
      <formula>OR(AND(G22="",+$B22="United States (2011)"),AND(G22="",+$B22="Argentina (2012)"),AND(G22="",+$B22="Armenia (2011)"),AND(G22="",+$B22="Bolivia (2009)"),AND(G22="",+$B22="Brazil (2009)"),AND(G22="",+$B22="Chile (2013)"),AND(G22="",+$B22="Colombia (2010)"),AND(G22="",+$B22="Colombia (2014)"),AND(G22="",+$B22="Costa Rica (2010)"),AND(G22="",+$B22="Dominican Republic (2013)"),AND(G22="",+$B22="El Salvador (2011)"),AND(G22="",+$B22="Ecuador (2011)"),AND(G22="",+$B22="Ethiopia (2010)"),AND(G22="",+$B22="Georgia (2013)"),AND(G22="",+$B22="Ghana (2012)"),AND(G22="",+$B22="Guatemala (2011)"),AND(G22="",+$B22="Honduras (2011)"),AND(G22="",+$B22="Indonesia (2012)"),AND(G22="",+$B22="Iran (2011)"),AND(G22="",+$B22="Jordan (2010)"),AND(G22="",+$B22="Mexico (2010)"),AND(G22="",+$B22="Mexico (2012)"),AND(G22="",+$B22="Mexico (2014)"),AND(G22="",+$B22="Nicaragua (2009)"),AND(G22="",+$B22="Panama (2016)"),AND(G22="",+$B22="Paraguay (2014) "),AND(G22="",+$B22="Peru (2009)"),AND(G22="",+$B22="Peru (2011)"),AND(G22="",+$B22="Russia (2010)"),AND(G22="",+$B22="Tunisia (2010)"),AND(G22="",+$B22="South Africa (2010)"),AND(G22="",+$B22="Sri Lanka (2009)"),AND(G22="",+$B22="Tanzania (2011)"),AND(G22="",+$B22="Uganda (2012)"),AND(G22="",+$B22="Uruguay (2009)"),AND(G22="",+$B22="India (2011)"),AND(G22="",+$B22="China (2014)"))</formula>
    </cfRule>
  </conditionalFormatting>
  <conditionalFormatting sqref="G218:G223">
    <cfRule type="expression" dxfId="651" priority="87">
      <formula>AND(G218="",+$B218="Venezuela (2013)")</formula>
    </cfRule>
    <cfRule type="expression" dxfId="650" priority="88">
      <formula>OR(AND(G218="",+$B218="United States (2011)"),AND(G218="",+$B218="Argentina (2012)"),AND(G218="",+$B218="Armenia (2011)"),AND(G218="",+$B218="Bolivia (2009)"),AND(G218="",+$B218="Brazil (2009)"),AND(G218="",+$B218="Chile (2013)"),AND(G218="",+$B218="Colombia (2010)"),AND(G218="",+$B218="Colombia (2014)"),AND(G218="",+$B218="Costa Rica (2010)"),AND(G218="",+$B218="Dominican Republic (2013)"),AND(G218="",+$B218="El Salvador (2011)"),AND(G218="",+$B218="Ecuador (2011)"),AND(G218="",+$B218="Ethiopia (2010)"),AND(G218="",+$B218="Georgia (2013)"),AND(G218="",+$B218="Ghana (2012)"),AND(G218="",+$B218="Guatemala (2011)"),AND(G218="",+$B218="Honduras (2011)"),AND(G218="",+$B218="Indonesia (2012)"),AND(G218="",+$B218="Iran (2011)"),AND(G218="",+$B218="Jordan (2010)"),AND(G218="",+$B218="Mexico (2010)"),AND(G218="",+$B218="Mexico (2012)"),AND(G218="",+$B218="Mexico (2014)"),AND(G218="",+$B218="Nicaragua (2009)"),AND(G218="",+$B218="Panama (2016)"),AND(G218="",+$B218="Paraguay (2014) "),AND(G218="",+$B218="Peru (2009)"),AND(G218="",+$B218="Peru (2011)"),AND(G218="",+$B218="Russia (2010)"),AND(G218="",+$B218="Tunisia (2010)"),AND(G218="",+$B218="South Africa (2010)"),AND(G218="",+$B218="Sri Lanka (2009)"),AND(G218="",+$B218="Tanzania (2011)"),AND(G218="",+$B218="Uganda (2012)"),AND(G218="",+$B218="Uruguay (2009)"))</formula>
    </cfRule>
  </conditionalFormatting>
  <conditionalFormatting sqref="G21 G28 G42 G63 G70 G77 G91 G105 G112 G126 G133 G147 G154 G168 G175 G182 G189 G210 G217 G224 G245 G259 G266 G273 G280 G301 G315 G322 G329 G336 G350 G357 G364">
    <cfRule type="expression" dxfId="649" priority="85">
      <formula>AND(G21="",+$B21="Venezuela (2013)")</formula>
    </cfRule>
    <cfRule type="expression" dxfId="648" priority="86">
      <formula>OR(AND(G21="",+$B21="United States (2011)"),AND(G21="",+$B21="Argentina (2012)"),AND(G21="",+$B21="Armenia (2011)"),AND(G21="",+$B21="Bolivia (2009)"),AND(G21="",+$B21="Brazil (2009)"),AND(G21="",+$B21="Chile (2013)"),AND(G21="",+$B21="Colombia (2010)"),AND(G21="",+$B21="Colombia (2014)"),AND(G21="",+$B21="Costa Rica (2010)"),AND(G21="",+$B21="Dominican Republic (2013)"),AND(G21="",+$B21="El Salvador (2011)"),AND(G21="",+$B21="Ecuador (2011)"),AND(G21="",+$B21="Ethiopia (2010)"),AND(G21="",+$B21="Georgia (2013)"),AND(G21="",+$B21="Ghana (2012)"),AND(G21="",+$B21="Guatemala (2011)"),AND(G21="",+$B21="Honduras (2011)"),AND(G21="",+$B21="Indonesia (2012)"),AND(G21="",+$B21="Iran (2011)"),AND(G21="",+$B21="Jordan (2010)"),AND(G21="",+$B21="Mexico (2010)"),AND(G21="",+$B21="Mexico (2012)"),AND(G21="",+$B21="Mexico (2014)"),AND(G21="",+$B21="Nicaragua (2009)"),AND(G21="",+$B21="Panama (2016)"),AND(G21="",+$B21="Paraguay (2014) "),AND(G21="",+$B21="Peru (2009)"),AND(G21="",+$B21="Peru (2011)"),AND(G21="",+$B21="Russia (2010)"),AND(G21="",+$B21="Tunisia (2010)"),AND(G21="",+$B21="South Africa (2010)"),AND(G21="",+$B21="Sri Lanka (2009)"),AND(G21="",+$B21="Tanzania (2011)"),AND(G21="",+$B21="Uganda (2012)"),AND(G21="",+$B21="Uruguay (2009)"),AND(G21="",+$B21="India (2011)"),AND(G21="",+$B21="China (2014)"))</formula>
    </cfRule>
  </conditionalFormatting>
  <conditionalFormatting sqref="G210 G189 G182 G175 G154 G147 G126 G112 G105 G162:G168">
    <cfRule type="expression" dxfId="647" priority="83">
      <formula>AND(G105="",+$B105="Venezuela (2013)")</formula>
    </cfRule>
    <cfRule type="expression" dxfId="646" priority="84">
      <formula>OR(AND(G105="",+$B105="United States (2011)"),AND(G105="",+$B105="Argentina (2012)"),AND(G105="",+$B105="Armenia (2011)"),AND(G105="",+$B105="Bolivia (2009)"),AND(G105="",+$B105="Brazil (2009)"),AND(G105="",+$B105="Chile (2013)"),AND(G105="",+$B105="Colombia (2010)"),AND(G105="",+$B105="Colombia (2014)"),AND(G105="",+$B105="Costa Rica (2010)"),AND(G105="",+$B105="Dominican Republic (2013)"),AND(G105="",+$B105="El Salvador (2011)"),AND(G105="",+$B105="Ecuador (2011)"),AND(G105="",+$B105="Ethiopia (2010)"),AND(G105="",+$B105="Georgia (2013)"),AND(G105="",+$B105="Ghana (2012)"),AND(G105="",+$B105="Guatemala (2011)"),AND(G105="",+$B105="Honduras (2011)"),AND(G105="",+$B105="Indonesia (2012)"),AND(G105="",+$B105="Iran (2011)"),AND(G105="",+$B105="Jordan (2010)"),AND(G105="",+$B105="Mexico (2010)"),AND(G105="",+$B105="Mexico (2012)"),AND(G105="",+$B105="Mexico (2014)"),AND(G105="",+$B105="Nicaragua (2009)"),AND(G105="",+$B105="Panama (2016)"),AND(G105="",+$B105="Paraguay (2014) "),AND(G105="",+$B105="Peru (2009)"),AND(G105="",+$B105="Peru (2011)"),AND(G105="",+$B105="Russia (2010)"),AND(G105="",+$B105="Tunisia (2010)"),AND(G105="",+$B105="South Africa (2010)"),AND(G105="",+$B105="Sri Lanka (2009)"),AND(G105="",+$B105="Tanzania (2011)"),AND(G105="",+$B105="Uganda (2012)"),AND(G105="",+$B105="Uruguay (2009)"),AND(G105="",+$B105="India (2011)"),AND(G105="",+$B105="China (2014)"))</formula>
    </cfRule>
  </conditionalFormatting>
  <conditionalFormatting sqref="G336 G329 G322 G315 G301 G280 G273 G266 G259 G245 G224 G217">
    <cfRule type="expression" dxfId="645" priority="81">
      <formula>AND(G217="",+$B217="Venezuela (2013)")</formula>
    </cfRule>
    <cfRule type="expression" dxfId="644" priority="82">
      <formula>OR(AND(G217="",+$B217="United States (2011)"),AND(G217="",+$B217="Argentina (2012)"),AND(G217="",+$B217="Armenia (2011)"),AND(G217="",+$B217="Bolivia (2009)"),AND(G217="",+$B217="Brazil (2009)"),AND(G217="",+$B217="Chile (2013)"),AND(G217="",+$B217="Colombia (2010)"),AND(G217="",+$B217="Colombia (2014)"),AND(G217="",+$B217="Costa Rica (2010)"),AND(G217="",+$B217="Dominican Republic (2013)"),AND(G217="",+$B217="El Salvador (2011)"),AND(G217="",+$B217="Ecuador (2011)"),AND(G217="",+$B217="Ethiopia (2010)"),AND(G217="",+$B217="Georgia (2013)"),AND(G217="",+$B217="Ghana (2012)"),AND(G217="",+$B217="Guatemala (2011)"),AND(G217="",+$B217="Honduras (2011)"),AND(G217="",+$B217="Indonesia (2012)"),AND(G217="",+$B217="Iran (2011)"),AND(G217="",+$B217="Jordan (2010)"),AND(G217="",+$B217="Mexico (2010)"),AND(G217="",+$B217="Mexico (2012)"),AND(G217="",+$B217="Mexico (2014)"),AND(G217="",+$B217="Nicaragua (2009)"),AND(G217="",+$B217="Panama (2016)"),AND(G217="",+$B217="Paraguay (2014) "),AND(G217="",+$B217="Peru (2009)"),AND(G217="",+$B217="Peru (2011)"),AND(G217="",+$B217="Russia (2010)"),AND(G217="",+$B217="Tunisia (2010)"),AND(G217="",+$B217="South Africa (2010)"),AND(G217="",+$B217="Sri Lanka (2009)"),AND(G217="",+$B217="Tanzania (2011)"),AND(G217="",+$B217="Uganda (2012)"),AND(G217="",+$B217="Uruguay (2009)"),AND(G217="",+$B217="India (2011)"),AND(G217="",+$B217="China (2014)"))</formula>
    </cfRule>
  </conditionalFormatting>
  <conditionalFormatting sqref="G364 G357 G350">
    <cfRule type="expression" dxfId="643" priority="79">
      <formula>AND(G350="",+$B350="Venezuela (2013)")</formula>
    </cfRule>
    <cfRule type="expression" dxfId="642" priority="80">
      <formula>OR(AND(G350="",+$B350="United States (2011)"),AND(G350="",+$B350="Argentina (2012)"),AND(G350="",+$B350="Armenia (2011)"),AND(G350="",+$B350="Bolivia (2009)"),AND(G350="",+$B350="Brazil (2009)"),AND(G350="",+$B350="Chile (2013)"),AND(G350="",+$B350="Colombia (2010)"),AND(G350="",+$B350="Colombia (2014)"),AND(G350="",+$B350="Costa Rica (2010)"),AND(G350="",+$B350="Dominican Republic (2013)"),AND(G350="",+$B350="El Salvador (2011)"),AND(G350="",+$B350="Ecuador (2011)"),AND(G350="",+$B350="Ethiopia (2010)"),AND(G350="",+$B350="Georgia (2013)"),AND(G350="",+$B350="Ghana (2012)"),AND(G350="",+$B350="Guatemala (2011)"),AND(G350="",+$B350="Honduras (2011)"),AND(G350="",+$B350="Indonesia (2012)"),AND(G350="",+$B350="Iran (2011)"),AND(G350="",+$B350="Jordan (2010)"),AND(G350="",+$B350="Mexico (2010)"),AND(G350="",+$B350="Mexico (2012)"),AND(G350="",+$B350="Mexico (2014)"),AND(G350="",+$B350="Nicaragua (2009)"),AND(G350="",+$B350="Panama (2016)"),AND(G350="",+$B350="Paraguay (2014) "),AND(G350="",+$B350="Peru (2009)"),AND(G350="",+$B350="Peru (2011)"),AND(G350="",+$B350="Russia (2010)"),AND(G350="",+$B350="Tunisia (2010)"),AND(G350="",+$B350="South Africa (2010)"),AND(G350="",+$B350="Sri Lanka (2009)"),AND(G350="",+$B350="Tanzania (2011)"),AND(G350="",+$B350="Uganda (2012)"),AND(G350="",+$B350="Uruguay (2009)"),AND(G350="",+$B350="India (2011)"),AND(G350="",+$B350="China (2014)"))</formula>
    </cfRule>
  </conditionalFormatting>
  <conditionalFormatting sqref="G57:G77 G99:G112 G204:G224 G141:G154 G162:G189 G239:G245 G253:G280 G344:G364 G85:G91 G120:G133">
    <cfRule type="expression" dxfId="641" priority="101">
      <formula>AND(G57="",+$B57="Venezuela (2013)")</formula>
    </cfRule>
    <cfRule type="expression" dxfId="640" priority="102">
      <formula>OR(AND(G57="",+$B57="Albania (2015)"),AND(G57="",+$B57="Croatia (2014)"),AND(G57="",+$B57="Poland (2014)"),AND(G57="",+$B57="United States (2011)"),AND(G57="",+$B57="Argentina (2012)"),AND(G57="",+$B57="Armenia (2011)"),AND(G57="",+$B57="Bolivia (2009)"),AND(G57="",+$B57="Brazil (2009)"),AND(G57="",+$B57="Chile (2013)"),AND(G57="",+$B57="Colombia (2010)"),AND(G57="",+$B57="Colombia (2014)"),AND(G57="",+$B57="Costa Rica (2010)"),AND(G57="",+$B57="Dominican Republic (2013)"),AND(G57="",+$B57="El Salvador (2011)"),AND(G57="",+$B57="Ecuador (2011)"),AND(G57="",+$B57="Ethiopia (2010)"),AND(G57="",+$B57="Georgia (2013)"),AND(G57="",+$B57="Ghana (2012)"),AND(G57="",+$B57="Guatemala (2011)"),AND(G57="",+$B57="Honduras (2011)"),AND(G57="",+$B57="Indonesia (2012)"),AND(G57="",+$B57="Iran (2011)"),AND(G57="",+$B57="Jordan (2010)"),AND(G57="",+$B57="Mexico (2010)"),AND(G57="",+$B57="Mexico (2012)"),AND(G57="",+$B57="Mexico (2014)"),AND(G57="",+$B57="Nicaragua (2009)"),AND(G57="",+$B57="Panama (2016)"),AND(G57="",+$B57="Paraguay (2014) "),AND(G57="",+$B57="Peru (2009)"),AND(G57="",+$B57="Peru (2011)"),AND(G57="",+$B57="Russia (2010)"),AND(G57="",+$B57="Tunisia (2010)"),AND(G57="",+$B57="South Africa (2010)"),AND(G57="",+$B57="Sri Lanka (2009)"),AND(G57="",+$B57="Tanzania (2011)"),AND(G57="",+$B57="Uganda (2012)"),AND(G57="",+$B57="Uruguay (2009)"),AND(G57="",+$B57="India (2011)"),AND(G57="",+$B57="China (2014)"))</formula>
    </cfRule>
  </conditionalFormatting>
  <conditionalFormatting sqref="G85:G90">
    <cfRule type="expression" dxfId="639" priority="75">
      <formula>AND(G85="",+$B85="Venezuela (2013)")</formula>
    </cfRule>
    <cfRule type="expression" dxfId="638" priority="76">
      <formula>OR(AND(G85="",+$B85="United States (2011)"),AND(G85="",+$B85="Argentina (2012)"),AND(G85="",+$B85="Armenia (2011)"),AND(G85="",+$B85="Bolivia (2009)"),AND(G85="",+$B85="Brazil (2009)"),AND(G85="",+$B85="Chile (2013)"),AND(G85="",+$B85="Colombia (2010)"),AND(G85="",+$B85="Colombia (2014)"),AND(G85="",+$B85="Costa Rica (2010)"),AND(G85="",+$B85="Dominican Republic (2013)"),AND(G85="",+$B85="El Salvador (2011)"),AND(G85="",+$B85="Ecuador (2011)"),AND(G85="",+$B85="Ethiopia (2010)"),AND(G85="",+$B85="Georgia (2013)"),AND(G85="",+$B85="Ghana (2012)"),AND(G85="",+$B85="Guatemala (2011)"),AND(G85="",+$B85="Honduras (2011)"),AND(G85="",+$B85="Indonesia (2012)"),AND(G85="",+$B85="Iran (2011)"),AND(G85="",+$B85="Jordan (2010)"),AND(G85="",+$B85="Mexico (2010)"),AND(G85="",+$B85="Mexico (2012)"),AND(G85="",+$B85="Mexico (2014)"),AND(G85="",+$B85="Nicaragua (2009)"),AND(G85="",+$B85="Panama (2016)"),AND(G85="",+$B85="Paraguay (2014) "),AND(G85="",+$B85="Peru (2009)"),AND(G85="",+$B85="Peru (2011)"),AND(G85="",+$B85="Russia (2010)"),AND(G85="",+$B85="Tunisia (2010)"),AND(G85="",+$B85="South Africa (2010)"),AND(G85="",+$B85="Sri Lanka (2009)"),AND(G85="",+$B85="Tanzania (2011)"),AND(G85="",+$B85="Uganda (2012)"),AND(G85="",+$B85="Uruguay (2009)"),AND(G85="",+$B85="India (2011)"),AND(G85="",+$B85="China (2014)"))</formula>
    </cfRule>
  </conditionalFormatting>
  <conditionalFormatting sqref="G91">
    <cfRule type="expression" dxfId="637" priority="73">
      <formula>AND(G91="",+$B91="Venezuela (2013)")</formula>
    </cfRule>
    <cfRule type="expression" dxfId="636" priority="74">
      <formula>OR(AND(G91="",+$B91="United States (2011)"),AND(G91="",+$B91="Argentina (2012)"),AND(G91="",+$B91="Armenia (2011)"),AND(G91="",+$B91="Bolivia (2009)"),AND(G91="",+$B91="Brazil (2009)"),AND(G91="",+$B91="Chile (2013)"),AND(G91="",+$B91="Colombia (2010)"),AND(G91="",+$B91="Colombia (2014)"),AND(G91="",+$B91="Costa Rica (2010)"),AND(G91="",+$B91="Dominican Republic (2013)"),AND(G91="",+$B91="El Salvador (2011)"),AND(G91="",+$B91="Ecuador (2011)"),AND(G91="",+$B91="Ethiopia (2010)"),AND(G91="",+$B91="Georgia (2013)"),AND(G91="",+$B91="Ghana (2012)"),AND(G91="",+$B91="Guatemala (2011)"),AND(G91="",+$B91="Honduras (2011)"),AND(G91="",+$B91="Indonesia (2012)"),AND(G91="",+$B91="Iran (2011)"),AND(G91="",+$B91="Jordan (2010)"),AND(G91="",+$B91="Mexico (2010)"),AND(G91="",+$B91="Mexico (2012)"),AND(G91="",+$B91="Mexico (2014)"),AND(G91="",+$B91="Nicaragua (2009)"),AND(G91="",+$B91="Panama (2016)"),AND(G91="",+$B91="Paraguay (2014) "),AND(G91="",+$B91="Peru (2009)"),AND(G91="",+$B91="Peru (2011)"),AND(G91="",+$B91="Russia (2010)"),AND(G91="",+$B91="Tunisia (2010)"),AND(G91="",+$B91="South Africa (2010)"),AND(G91="",+$B91="Sri Lanka (2009)"),AND(G91="",+$B91="Tanzania (2011)"),AND(G91="",+$B91="Uganda (2012)"),AND(G91="",+$B91="Uruguay (2009)"),AND(G91="",+$B91="India (2011)"),AND(G91="",+$B91="China (2014)"))</formula>
    </cfRule>
  </conditionalFormatting>
  <conditionalFormatting sqref="G85:G91">
    <cfRule type="expression" dxfId="635" priority="77">
      <formula>AND(G85="",+$B85="Venezuela (2013)")</formula>
    </cfRule>
    <cfRule type="expression" dxfId="634" priority="78">
      <formula>OR(AND(G85="",+$B85="Albania (2015)"),AND(G85="",+$B85="Croatia (2014)"),AND(G85="",+$B85="Poland (2014)"),AND(G85="",+$B85="United States (2011)"),AND(G85="",+$B85="Argentina (2012)"),AND(G85="",+$B85="Armenia (2011)"),AND(G85="",+$B85="Bolivia (2009)"),AND(G85="",+$B85="Brazil (2009)"),AND(G85="",+$B85="Chile (2013)"),AND(G85="",+$B85="Colombia (2010)"),AND(G85="",+$B85="Colombia (2014)"),AND(G85="",+$B85="Costa Rica (2010)"),AND(G85="",+$B85="Dominican Republic (2013)"),AND(G85="",+$B85="El Salvador (2011)"),AND(G85="",+$B85="Ecuador (2011)"),AND(G85="",+$B85="Ethiopia (2010)"),AND(G85="",+$B85="Georgia (2013)"),AND(G85="",+$B85="Ghana (2012)"),AND(G85="",+$B85="Guatemala (2011)"),AND(G85="",+$B85="Honduras (2011)"),AND(G85="",+$B85="Indonesia (2012)"),AND(G85="",+$B85="Iran (2011)"),AND(G85="",+$B85="Jordan (2010)"),AND(G85="",+$B85="Mexico (2010)"),AND(G85="",+$B85="Mexico (2012)"),AND(G85="",+$B85="Mexico (2014)"),AND(G85="",+$B85="Nicaragua (2009)"),AND(G85="",+$B85="Panama (2016)"),AND(G85="",+$B85="Paraguay (2014) "),AND(G85="",+$B85="Peru (2009)"),AND(G85="",+$B85="Peru (2011)"),AND(G85="",+$B85="Russia (2010)"),AND(G85="",+$B85="Tunisia (2010)"),AND(G85="",+$B85="South Africa (2010)"),AND(G85="",+$B85="Sri Lanka (2009)"),AND(G85="",+$B85="Tanzania (2011)"),AND(G85="",+$B85="Uganda (2012)"),AND(G85="",+$B85="Uruguay (2009)"),AND(G85="",+$B85="India (2011)"),AND(G85="",+$B85="China (2014)"))</formula>
    </cfRule>
  </conditionalFormatting>
  <conditionalFormatting sqref="G43:G48">
    <cfRule type="expression" dxfId="633" priority="69">
      <formula>AND(G43="",+$B43="Venezuela (2013)")</formula>
    </cfRule>
    <cfRule type="expression" dxfId="632" priority="70">
      <formula>OR(AND(G43="",+$B43="United States (2011)"),AND(G43="",+$B43="Argentina (2012)"),AND(G43="",+$B43="Armenia (2011)"),AND(G43="",+$B43="Bolivia (2009)"),AND(G43="",+$B43="Brazil (2009)"),AND(G43="",+$B43="Chile (2013)"),AND(G43="",+$B43="Colombia (2010)"),AND(G43="",+$B43="Colombia (2014)"),AND(G43="",+$B43="Costa Rica (2010)"),AND(G43="",+$B43="Dominican Republic (2013)"),AND(G43="",+$B43="El Salvador (2011)"),AND(G43="",+$B43="Ecuador (2011)"),AND(G43="",+$B43="Ethiopia (2010)"),AND(G43="",+$B43="Georgia (2013)"),AND(G43="",+$B43="Ghana (2012)"),AND(G43="",+$B43="Guatemala (2011)"),AND(G43="",+$B43="Honduras (2011)"),AND(G43="",+$B43="Indonesia (2012)"),AND(G43="",+$B43="Iran (2011)"),AND(G43="",+$B43="Jordan (2010)"),AND(G43="",+$B43="Mexico (2010)"),AND(G43="",+$B43="Mexico (2012)"),AND(G43="",+$B43="Mexico (2014)"),AND(G43="",+$B43="Nicaragua (2009)"),AND(G43="",+$B43="Panama (2016)"),AND(G43="",+$B43="Paraguay (2014) "),AND(G43="",+$B43="Peru (2009)"),AND(G43="",+$B43="Peru (2011)"),AND(G43="",+$B43="Russia (2010)"),AND(G43="",+$B43="Tunisia (2010)"),AND(G43="",+$B43="South Africa (2010)"),AND(G43="",+$B43="Sri Lanka (2009)"),AND(G43="",+$B43="Tanzania (2011)"),AND(G43="",+$B43="Uganda (2012)"),AND(G43="",+$B43="Uruguay (2009)"),AND(G43="",+$B43="India (2011)"),AND(G43="",+$B43="China (2014)"))</formula>
    </cfRule>
  </conditionalFormatting>
  <conditionalFormatting sqref="G140">
    <cfRule type="expression" dxfId="631" priority="61">
      <formula>OR(AND(G140="",+$B140="United States (2011)"),AND(G140="",+$B140="Argentina (2012)"),AND(G140="",+$B140="Armenia (2011)"),AND(G140="",+$B140="Bolivia (2009)"),AND(G140="",+$B140="Brazil (2009)"),AND(G140="",+$B140="Chile (2013)"),AND(G140="",+$B140="Colombia (2010)"),AND(G140="",+$B140="Colombia (2014)"),AND(G140="",+$B140="Costa Rica (2010)"),AND(G140="",+$B140="Dominican Republic (2013)"),AND(G140="",+$B140="El Salvador (2011)"),AND(G140="",+$B140="Ethiopia (2010)"),AND(G140="",+$B140="Guatemala (2011)"),AND(G140="",+$B140="Honduras (2011)"),AND(G140="",+$B140="Indonesia (2012)"),AND(G140="",+$B140="Iran (2011)"),AND(G140="",+$B140="Jordan (2010)"),AND(G140="",+$B140="Mexico (2010)"),AND(G140="",+$B140="Mexico (2012)"),AND(G140="",+$B140="Mexico (2014)"),AND(G140="",+$B140="Nicaragua (2009)"),AND(G140="",+$B140="Panama (2016)"),AND(G140="",+$B140="Paraguay (2014) "),AND(G140="",+$B140="Peru (2009)"),AND(G140="",+$B140="Peru (2011)"),AND(G140="",+$B140="Russia (2010)"),AND(G140="",+$B140="Tunisia (2010)"),AND(G140="",+$B140="Uganda (2012)"),AND(G140="",+$B140="Uruguay (2009)"))</formula>
    </cfRule>
    <cfRule type="expression" dxfId="630" priority="62">
      <formula>OR(AND(G140="",+$B140="Ecuador (2011)"),AND(G140="",+$B140="Venezuela (2013)"))</formula>
    </cfRule>
    <cfRule type="expression" dxfId="629" priority="63">
      <formula>OR(AND(G140="",+$B140="Ghana (2012)"),AND(G140="",+$B140="Georgia (2013)"),AND(G140="",+$B140="South Africa (2010)"),AND(G140="",+$B140="Sri Lanka (2009)"),AND(G140="",+$B140="Tanzania (2011)"))</formula>
    </cfRule>
  </conditionalFormatting>
  <conditionalFormatting sqref="G140">
    <cfRule type="expression" dxfId="628" priority="58">
      <formula>OR(AND(G140="",+$B140="United States (2011)"),AND(G140="",+$B140="Argentina (2012)"),AND(G140="",+$B140="Armenia (2011)"),AND(G140="",+$B140="Bolivia (2009)"),AND(G140="",+$B140="Brazil (2009)"),AND(G140="",+$B140="Chile (2013)"),AND(G140="",+$B140="Colombia (2010)"),AND(G140="",+$B140="Colombia (2014)"),AND(G140="",+$B140="Costa Rica (2010)"),AND(G140="",+$B140="Dominican Republic (2013)"),AND(G140="",+$B140="El Salvador (2011)"),AND(G140="",+$B140="Ethiopia (2010)"),AND(G140="",+$B140="Guatemala (2011)"),AND(G140="",+$B140="Honduras (2011)"),AND(G140="",+$B140="Indonesia (2012)"),AND(G140="",+$B140="Iran (2011)"),AND(G140="",+$B140="Jordan (2010)"),AND(G140="",+$B140="Mexico (2010)"),AND(G140="",+$B140="Mexico (2012)"),AND(G140="",+$B140="Mexico (2014)"),AND(G140="",+$B140="Nicaragua (2009)"),AND(G140="",+$B140="Panama (2016)"),AND(G140="",+$B140="Paraguay (2014) "),AND(G140="",+$B140="Peru (2009)"),AND(G140="",+$B140="Peru (2011)"),AND(G140="",+$B140="Russia (2010)"),AND(G140="",+$B140="Tunisia (2010)"),AND(G140="",+$B140="Uganda (2012)"),AND(G140="",+$B140="Uruguay (2009)"))</formula>
    </cfRule>
    <cfRule type="expression" dxfId="627" priority="59">
      <formula>OR(AND(G140="",+$B140="Ecuador (2011)"),AND(G140="",+$B140="Venezuela (2013)"))</formula>
    </cfRule>
    <cfRule type="expression" dxfId="626" priority="60">
      <formula>OR(AND(G140="",+$B140="Ghana (2012)"),AND(G140="",+$B140="Georgia (2013)"),AND(G140="",+$B140="South Africa (2010)"),AND(G140="",+$B140="Sri Lanka (2009)"),AND(G140="",+$B140="Tanzania (2011)"))</formula>
    </cfRule>
  </conditionalFormatting>
  <conditionalFormatting sqref="G134:G140">
    <cfRule type="expression" dxfId="625" priority="64">
      <formula>OR(AND(G134="",+$B134="Albania (2015)"),AND(G134="",+$B134="Croatia (2014)"),AND(G134="",+$B134="Poland (2014)"),AND(G134="",+$B134="United States (2011)"),AND(G134="",+$B134="Argentina (2012)"),AND(G134="",+$B134="Armenia (2011)"),AND(G134="",+$B134="Bolivia (2009)"),AND(G134="",+$B134="Brazil (2009)"),AND(G134="",+$B134="Chile (2013)"),AND(G134="",+$B134="Colombia (2010)"),AND(G134="",+$B134="Colombia (2014)"),AND(G134="",+$B134="Costa Rica (2010)"),AND(G134="",+$B134="Dominican Republic (2013)"),AND(G134="",+$B134="El Salvador (2011)"),AND(G134="",+$B134="Ethiopia (2010)"),AND(G134="",+$B134="Guatemala (2011)"),AND(G134="",+$B134="Honduras (2011)"),AND(G134="",+$B134="Indonesia (2012)"),AND(G134="",+$B134="Iran (2011)"),AND(G134="",+$B134="Jordan (2010)"),AND(G134="",+$B134="Mexico (2010)"),AND(G134="",+$B134="Mexico (2012)"),AND(G134="",+$B134="Mexico (2014)"),AND(G134="",+$B134="Nicaragua (2009)"),AND(G134="",+$B134="Panama (2016)"),AND(G134="",+$B134="Paraguay (2014) "),AND(G134="",+$B134="Peru (2009)"),AND(G134="",+$B134="Peru (2011)"),AND(G134="",+$B134="Russia (2010)"),AND(G134="",+$B134="Tunisia (2010)"),AND(G134="",+$B134="Uganda (2012)"),AND(G134="",+$B134="Uruguay (2009)"))</formula>
    </cfRule>
    <cfRule type="expression" dxfId="624" priority="65">
      <formula>OR(AND(G134="",+$B134="Ecuador (2011)"),AND(G134="",+$B134="Venezuela (2013)"))</formula>
    </cfRule>
    <cfRule type="expression" dxfId="623" priority="66">
      <formula>OR(AND(G134="",+$B134="Ghana (2012)"),AND(G134="",+$B134="Georgia (2013)"),AND(G134="",+$B134="South Africa (2010)"),AND(G134="",+$B134="Sri Lanka (2009)"),AND(G134="",+$B134="Tanzania (2011)"))</formula>
    </cfRule>
  </conditionalFormatting>
  <conditionalFormatting sqref="AL344:AL348">
    <cfRule type="expression" dxfId="622" priority="52">
      <formula>OR(AND(AL344="",+$B344="Argentina (2012)"),AND(AL344="",+$B344="Ecuador (2011)"),AND(AL344="",+$B344="Russia (2010)"),AND(AL344="",+$B344="Venezuela (2013)"))</formula>
    </cfRule>
    <cfRule type="expression" dxfId="621" priority="53">
      <formula>OR(AND(AL344="",+$B344="Ghana (2012)"),AND(AL344="",+$B344="South Africa (2010)"),AND(AL344="",+$B344="Sri Lanka (2009)"),AND(AL344="",+$B344="Tanzania (2011)"))</formula>
    </cfRule>
    <cfRule type="expression" dxfId="620" priority="54">
      <formula>OR(AND(AL344="",+$B344="United States (2011)"),AND(AL344="",+$B344="Armenia (2011)"),AND(AL344="",+$B344="Bolivia (2015)"),AND(AL344="",+$B344="Brazil (2009)"),AND(AL344="",+$B344="Chile (2013)"),AND(AL344="",+$B344="Colombia (2010)"),AND(AL344="",+$B344="Colombia (2014)"),AND(AL344="",+$B344="Costa Rica (2010)"),AND(AL344="",+$B344="Dominican Republic (2013)"),AND(AL344="",+$B344="El Salvador (2015)"),AND(AL344="",+$B344="Ethiopia (2010)"),AND(AL344="",+$B344="Georgia (2013)"),AND(AL344="",+$B344="Guatemala (2011)"),AND(AL344="",+$B344="Honduras (2011)"),AND(AL344="",+$B344="Indonesia (2012)"),AND(AL344="",+$B344="Iran (2011)"),AND(AL344="",+$B344="Jordan (2010)"),AND(AL344="",+$B344="Mexico (2010)"),AND(AL344="",+$B344="Mexico (2012)"),AND(AL344="",+$B344="Mexico (2014)"),AND(AL344="",+$B344="Nicaragua (2009)"),AND(AL344="",+$B344="Panama (2016)"),AND(AL344="",+$B344="Paraguay (2014) "),AND(AL344="",+$B344="Peru (2011)"),AND(AL344="",+$B344="Tunisia (2010)"),AND(AL344="",+$B344="Uganda (2012)"),AND(AL344="",+$B344="Uruguay (2009)"))</formula>
    </cfRule>
  </conditionalFormatting>
  <conditionalFormatting sqref="AL351:AL355">
    <cfRule type="expression" dxfId="619" priority="49">
      <formula>OR(AND(AL351="",+$B351="Argentina (2012)"),AND(AL351="",+$B351="Ecuador (2011)"),AND(AL351="",+$B351="Russia (2010)"),AND(AL351="",+$B351="Venezuela (2013)"))</formula>
    </cfRule>
    <cfRule type="expression" dxfId="618" priority="50">
      <formula>OR(AND(AL351="",+$B351="Ghana (2012)"),AND(AL351="",+$B351="South Africa (2010)"),AND(AL351="",+$B351="Sri Lanka (2009)"),AND(AL351="",+$B351="Tanzania (2011)"))</formula>
    </cfRule>
    <cfRule type="expression" dxfId="617" priority="51">
      <formula>OR(AND(AL351="",+$B351="United States (2011)"),AND(AL351="",+$B351="Armenia (2011)"),AND(AL351="",+$B351="Bolivia (2015)"),AND(AL351="",+$B351="Brazil (2009)"),AND(AL351="",+$B351="Chile (2013)"),AND(AL351="",+$B351="Colombia (2010)"),AND(AL351="",+$B351="Colombia (2014)"),AND(AL351="",+$B351="Costa Rica (2010)"),AND(AL351="",+$B351="Dominican Republic (2013)"),AND(AL351="",+$B351="El Salvador (2015)"),AND(AL351="",+$B351="Ethiopia (2010)"),AND(AL351="",+$B351="Georgia (2013)"),AND(AL351="",+$B351="Guatemala (2011)"),AND(AL351="",+$B351="Honduras (2011)"),AND(AL351="",+$B351="Indonesia (2012)"),AND(AL351="",+$B351="Iran (2011)"),AND(AL351="",+$B351="Jordan (2010)"),AND(AL351="",+$B351="Mexico (2010)"),AND(AL351="",+$B351="Mexico (2012)"),AND(AL351="",+$B351="Mexico (2014)"),AND(AL351="",+$B351="Nicaragua (2009)"),AND(AL351="",+$B351="Panama (2016)"),AND(AL351="",+$B351="Paraguay (2014) "),AND(AL351="",+$B351="Peru (2011)"),AND(AL351="",+$B351="Tunisia (2010)"),AND(AL351="",+$B351="Uganda (2012)"),AND(AL351="",+$B351="Uruguay (2009)"))</formula>
    </cfRule>
  </conditionalFormatting>
  <conditionalFormatting sqref="AL349">
    <cfRule type="expression" dxfId="616" priority="46">
      <formula>OR(AND(AL349="",+$B349="Argentina (2012)"),AND(AL349="",+$B349="Ecuador (2011)"),AND(AL349="",+$B349="Russia (2010)"),AND(AL349="",+$B349="Venezuela (2013)"))</formula>
    </cfRule>
    <cfRule type="expression" dxfId="615" priority="47">
      <formula>OR(AND(AL349="",+$B349="Ghana (2012)"),AND(AL349="",+$B349="South Africa (2010)"),AND(AL349="",+$B349="Sri Lanka (2009)"),AND(AL349="",+$B349="Tanzania (2011)"))</formula>
    </cfRule>
    <cfRule type="expression" dxfId="614" priority="48">
      <formula>OR(AND(AL349="",+$B349="United States (2011)"),AND(AL349="",+$B349="Armenia (2011)"),AND(AL349="",+$B349="Bolivia (2015)"),AND(AL349="",+$B349="Brazil (2009)"),AND(AL349="",+$B349="Chile (2013)"),AND(AL349="",+$B349="Colombia (2010)"),AND(AL349="",+$B349="Colombia (2014)"),AND(AL349="",+$B349="Costa Rica (2010)"),AND(AL349="",+$B349="Dominican Republic (2013)"),AND(AL349="",+$B349="El Salvador (2015)"),AND(AL349="",+$B349="Ethiopia (2010)"),AND(AL349="",+$B349="Georgia (2013)"),AND(AL349="",+$B349="Guatemala (2011)"),AND(AL349="",+$B349="Honduras (2011)"),AND(AL349="",+$B349="Indonesia (2012)"),AND(AL349="",+$B349="Iran (2011)"),AND(AL349="",+$B349="Jordan (2010)"),AND(AL349="",+$B349="Mexico (2010)"),AND(AL349="",+$B349="Mexico (2012)"),AND(AL349="",+$B349="Mexico (2014)"),AND(AL349="",+$B349="Nicaragua (2009)"),AND(AL349="",+$B349="Panama (2016)"),AND(AL349="",+$B349="Paraguay (2014) "),AND(AL349="",+$B349="Peru (2011)"),AND(AL349="",+$B349="Tunisia (2010)"),AND(AL349="",+$B349="Uganda (2012)"),AND(AL349="",+$B349="Uruguay (2009)"))</formula>
    </cfRule>
  </conditionalFormatting>
  <conditionalFormatting sqref="AL356">
    <cfRule type="expression" dxfId="613" priority="43">
      <formula>OR(AND(AL356="",+$B356="Argentina (2012)"),AND(AL356="",+$B356="Ecuador (2011)"),AND(AL356="",+$B356="Russia (2010)"),AND(AL356="",+$B356="Venezuela (2013)"))</formula>
    </cfRule>
    <cfRule type="expression" dxfId="612" priority="44">
      <formula>OR(AND(AL356="",+$B356="Ghana (2012)"),AND(AL356="",+$B356="South Africa (2010)"),AND(AL356="",+$B356="Sri Lanka (2009)"),AND(AL356="",+$B356="Tanzania (2011)"))</formula>
    </cfRule>
    <cfRule type="expression" dxfId="611" priority="45">
      <formula>OR(AND(AL356="",+$B356="United States (2011)"),AND(AL356="",+$B356="Armenia (2011)"),AND(AL356="",+$B356="Bolivia (2015)"),AND(AL356="",+$B356="Brazil (2009)"),AND(AL356="",+$B356="Chile (2013)"),AND(AL356="",+$B356="Colombia (2010)"),AND(AL356="",+$B356="Colombia (2014)"),AND(AL356="",+$B356="Costa Rica (2010)"),AND(AL356="",+$B356="Dominican Republic (2013)"),AND(AL356="",+$B356="El Salvador (2015)"),AND(AL356="",+$B356="Ethiopia (2010)"),AND(AL356="",+$B356="Georgia (2013)"),AND(AL356="",+$B356="Guatemala (2011)"),AND(AL356="",+$B356="Honduras (2011)"),AND(AL356="",+$B356="Indonesia (2012)"),AND(AL356="",+$B356="Iran (2011)"),AND(AL356="",+$B356="Jordan (2010)"),AND(AL356="",+$B356="Mexico (2010)"),AND(AL356="",+$B356="Mexico (2012)"),AND(AL356="",+$B356="Mexico (2014)"),AND(AL356="",+$B356="Nicaragua (2009)"),AND(AL356="",+$B356="Panama (2016)"),AND(AL356="",+$B356="Paraguay (2014) "),AND(AL356="",+$B356="Peru (2011)"),AND(AL356="",+$B356="Tunisia (2010)"),AND(AL356="",+$B356="Uganda (2012)"),AND(AL356="",+$B356="Uruguay (2009)"))</formula>
    </cfRule>
  </conditionalFormatting>
  <conditionalFormatting sqref="AL218:AL223">
    <cfRule type="expression" dxfId="610" priority="40">
      <formula>OR(AND(AL218="",+$B218="Argentina (2012)"),AND(AL218="",+$B218="Ecuador (2011)"),AND(AL218="",+$B218="Russia (2010)"),AND(AL218="",+$B218="Venezuela (2013)"))</formula>
    </cfRule>
    <cfRule type="expression" dxfId="609" priority="41">
      <formula>OR(AND(AL218="",+$B218="Ghana (2012)"),AND(AL218="",+$B218="South Africa (2010)"),AND(AL218="",+$B218="Sri Lanka (2009)"),AND(AL218="",+$B218="Tanzania (2011)"))</formula>
    </cfRule>
    <cfRule type="expression" dxfId="608" priority="42">
      <formula>OR(AND(AL218="",+$B218="United States (2011)"),AND(AL218="",+$B218="Armenia (2011)"),AND(AL218="",+$B218="Bolivia (2009)"),AND(AL218="",+$B218="Brazil (2009)"),AND(AL218="",+$B218="Chile (2013)"),AND(AL218="",+$B218="Colombia (2010)"),AND(AL218="",+$B218="Colombia (2014)"),AND(AL218="",+$B218="Costa Rica (2010)"),AND(AL218="",+$B218="Dominican Republic (2013)"),AND(AL218="",+$B218="El Salvador (2011)"),AND(AL218="",+$B218="Ethiopia (2010)"),AND(AL218="",+$B218="Georgia (2013)"),AND(AL218="",+$B218="Guatemala (2011)"),AND(AL218="",+$B218="Honduras (2011)"),AND(AL218="",+$B218="Indonesia (2012)"),AND(AL218="",+$B218="Iran (2011)"),AND(AL218="",+$B218="Jordan (2010)"),AND(AL218="",+$B218="Mexico (2010)"),AND(AL218="",+$B218="Mexico (2012)"),AND(AL218="",+$B218="Mexico (2014)"),AND(AL218="",+$B218="Nicaragua (2009)"),AND(AL218="",+$B218="Panama (2016)"),AND(AL218="",+$B218="Paraguay (2014) "),AND(AL218="",+$B218="Peru (2009)"),AND(AL218="",+$B218="Peru (2011)"),AND(AL218="",+$B218="Tunisia (2010)"),AND(AL218="",+$B218="Uganda (2012)"),AND(AL218="",+$B218="Uruguay (2009)"))</formula>
    </cfRule>
  </conditionalFormatting>
  <conditionalFormatting sqref="AL21 AL28 AL42 AL63 AL70 AL77 AL91 AL105 AL112 AL126 AL133 AL140 AL147 AL154 AL168 AL175 AL182 AL189 AL210 AL217 AL224 AL245 AL259 AL266 AL273 AL280 AL301 AL315 AL322 AL329 AL336 AL350 AL357 AL364 AL49 AL308">
    <cfRule type="expression" dxfId="607" priority="37">
      <formula>OR(AND(AL21="",+$B21="Argentina (2012)"),AND(AL21="",+$B21="Ecuador (2011)"),AND(AL21="",+$B21="Russia (2010)"),AND(AL21="",+$B21="Venezuela (2013)"))</formula>
    </cfRule>
    <cfRule type="expression" dxfId="606" priority="38">
      <formula>OR(AND(AL21="",+$B21="Ghana (2012)"),AND(AL21="",+$B21="South Africa (2010)"),AND(AL21="",+$B21="Sri Lanka (2009)"),AND(AL21="",+$B21="Tanzania (2011)"))</formula>
    </cfRule>
    <cfRule type="expression" dxfId="605" priority="39">
      <formula>OR(AND(AL21="",+$B21="United States (2011)"),AND(AL21="",+$B21="Armenia (2011)"),AND(AL21="",+$B21="Bolivia (2009)"),AND(AL21="",+$B21="Brazil (2009)"),AND(AL21="",+$B21="Chile (2013)"),AND(AL21="",+$B21="Colombia (2010)"),AND(AL21="",+$B21="Colombia (2014)"),AND(AL21="",+$B21="Costa Rica (2010)"),AND(AL21="",+$B21="Dominican Republic (2013)"),AND(AL21="",+$B21="El Salvador (2011)"),AND(AL21="",+$B21="Ethiopia (2010)"),AND(AL21="",+$B21="Georgia (2013)"),AND(AL21="",+$B21="Guatemala (2011)"),AND(AL21="",+$B21="Honduras (2011)"),AND(AL21="",+$B21="Indonesia (2012)"),AND(AL21="",+$B21="Iran (2011)"),AND(AL21="",+$B21="Jordan (2010)"),AND(AL21="",+$B21="Mexico (2010)"),AND(AL21="",+$B21="Mexico (2012)"),AND(AL21="",+$B21="Mexico (2014)"),AND(AL21="",+$B21="Nicaragua (2009)"),AND(AL21="",+$B21="Panama (2016)"),AND(AL21="",+$B21="Paraguay (2014) "),AND(AL21="",+$B21="Peru (2009)"),AND(AL21="",+$B21="Peru (2011)"),AND(AL21="",+$B21="Tunisia (2010)"),AND(AL21="",+$B21="Uganda (2012)"),AND(AL21="",+$B21="Uruguay (2009)"))</formula>
    </cfRule>
  </conditionalFormatting>
  <conditionalFormatting sqref="AL210 AL189 AL182 AL175 AL154 AL147 AL140 AL133 AL126 AL112 AL105 AL162:AL168">
    <cfRule type="expression" dxfId="604" priority="34">
      <formula>OR(AND(AL105="",+$B105="Argentina (2012)"),AND(AL105="",+$B105="Ecuador (2011)"),AND(AL105="",+$B105="Russia (2010)"),AND(AL105="",+$B105="Venezuela (2013)"))</formula>
    </cfRule>
    <cfRule type="expression" dxfId="603" priority="35">
      <formula>OR(AND(AL105="",+$B105="Ghana (2012)"),AND(AL105="",+$B105="South Africa (2010)"),AND(AL105="",+$B105="Sri Lanka (2009)"),AND(AL105="",+$B105="Tanzania (2011)"))</formula>
    </cfRule>
    <cfRule type="expression" dxfId="602" priority="36">
      <formula>OR(AND(AL105="",+$B105="United States (2011)"),AND(AL105="",+$B105="Armenia (2011)"),AND(AL105="",+$B105="Bolivia (2009)"),AND(AL105="",+$B105="Brazil (2009)"),AND(AL105="",+$B105="Chile (2013)"),AND(AL105="",+$B105="Colombia (2010)"),AND(AL105="",+$B105="Colombia (2014)"),AND(AL105="",+$B105="Costa Rica (2010)"),AND(AL105="",+$B105="Dominican Republic (2013)"),AND(AL105="",+$B105="El Salvador (2011)"),AND(AL105="",+$B105="Ethiopia (2010)"),AND(AL105="",+$B105="Georgia (2013)"),AND(AL105="",+$B105="Guatemala (2011)"),AND(AL105="",+$B105="Honduras (2011)"),AND(AL105="",+$B105="Indonesia (2012)"),AND(AL105="",+$B105="Iran (2011)"),AND(AL105="",+$B105="Jordan (2010)"),AND(AL105="",+$B105="Mexico (2010)"),AND(AL105="",+$B105="Mexico (2012)"),AND(AL105="",+$B105="Mexico (2014)"),AND(AL105="",+$B105="Nicaragua (2009)"),AND(AL105="",+$B105="Panama (2016)"),AND(AL105="",+$B105="Paraguay (2014) "),AND(AL105="",+$B105="Peru (2009)"),AND(AL105="",+$B105="Peru (2011)"),AND(AL105="",+$B105="Tunisia (2010)"),AND(AL105="",+$B105="Uganda (2012)"),AND(AL105="",+$B105="Uruguay (2009)"))</formula>
    </cfRule>
  </conditionalFormatting>
  <conditionalFormatting sqref="AL336 AL329 AL322 AL315 AL301 AL280 AL273 AL266 AL259 AL245 AL224 AL217">
    <cfRule type="expression" dxfId="601" priority="31">
      <formula>OR(AND(AL217="",+$B217="Argentina (2012)"),AND(AL217="",+$B217="Ecuador (2011)"),AND(AL217="",+$B217="Russia (2010)"),AND(AL217="",+$B217="Venezuela (2013)"))</formula>
    </cfRule>
    <cfRule type="expression" dxfId="600" priority="32">
      <formula>OR(AND(AL217="",+$B217="Ghana (2012)"),AND(AL217="",+$B217="South Africa (2010)"),AND(AL217="",+$B217="Sri Lanka (2009)"),AND(AL217="",+$B217="Tanzania (2011)"))</formula>
    </cfRule>
    <cfRule type="expression" dxfId="599" priority="33">
      <formula>OR(AND(AL217="",+$B217="United States (2011)"),AND(AL217="",+$B217="Armenia (2011)"),AND(AL217="",+$B217="Bolivia (2009)"),AND(AL217="",+$B217="Brazil (2009)"),AND(AL217="",+$B217="Chile (2013)"),AND(AL217="",+$B217="Colombia (2010)"),AND(AL217="",+$B217="Colombia (2014)"),AND(AL217="",+$B217="Costa Rica (2010)"),AND(AL217="",+$B217="Dominican Republic (2013)"),AND(AL217="",+$B217="El Salvador (2011)"),AND(AL217="",+$B217="Ethiopia (2010)"),AND(AL217="",+$B217="Georgia (2013)"),AND(AL217="",+$B217="Guatemala (2011)"),AND(AL217="",+$B217="Honduras (2011)"),AND(AL217="",+$B217="Indonesia (2012)"),AND(AL217="",+$B217="Iran (2011)"),AND(AL217="",+$B217="Jordan (2010)"),AND(AL217="",+$B217="Mexico (2010)"),AND(AL217="",+$B217="Mexico (2012)"),AND(AL217="",+$B217="Mexico (2014)"),AND(AL217="",+$B217="Nicaragua (2009)"),AND(AL217="",+$B217="Panama (2016)"),AND(AL217="",+$B217="Paraguay (2014) "),AND(AL217="",+$B217="Peru (2009)"),AND(AL217="",+$B217="Peru (2011)"),AND(AL217="",+$B217="Tunisia (2010)"),AND(AL217="",+$B217="Uganda (2012)"),AND(AL217="",+$B217="Uruguay (2009)"))</formula>
    </cfRule>
  </conditionalFormatting>
  <conditionalFormatting sqref="AL364 AL357 AL350">
    <cfRule type="expression" dxfId="598" priority="28">
      <formula>OR(AND(AL350="",+$B350="Argentina (2012)"),AND(AL350="",+$B350="Ecuador (2011)"),AND(AL350="",+$B350="Russia (2010)"),AND(AL350="",+$B350="Venezuela (2013)"))</formula>
    </cfRule>
    <cfRule type="expression" dxfId="597" priority="29">
      <formula>OR(AND(AL350="",+$B350="Ghana (2012)"),AND(AL350="",+$B350="South Africa (2010)"),AND(AL350="",+$B350="Sri Lanka (2009)"),AND(AL350="",+$B350="Tanzania (2011)"))</formula>
    </cfRule>
    <cfRule type="expression" dxfId="596" priority="30">
      <formula>OR(AND(AL350="",+$B350="United States (2011)"),AND(AL350="",+$B350="Armenia (2011)"),AND(AL350="",+$B350="Bolivia (2009)"),AND(AL350="",+$B350="Brazil (2009)"),AND(AL350="",+$B350="Chile (2013)"),AND(AL350="",+$B350="Colombia (2010)"),AND(AL350="",+$B350="Colombia (2014)"),AND(AL350="",+$B350="Costa Rica (2010)"),AND(AL350="",+$B350="Dominican Republic (2013)"),AND(AL350="",+$B350="El Salvador (2011)"),AND(AL350="",+$B350="Ethiopia (2010)"),AND(AL350="",+$B350="Georgia (2013)"),AND(AL350="",+$B350="Guatemala (2011)"),AND(AL350="",+$B350="Honduras (2011)"),AND(AL350="",+$B350="Indonesia (2012)"),AND(AL350="",+$B350="Iran (2011)"),AND(AL350="",+$B350="Jordan (2010)"),AND(AL350="",+$B350="Mexico (2010)"),AND(AL350="",+$B350="Mexico (2012)"),AND(AL350="",+$B350="Mexico (2014)"),AND(AL350="",+$B350="Nicaragua (2009)"),AND(AL350="",+$B350="Panama (2016)"),AND(AL350="",+$B350="Paraguay (2014) "),AND(AL350="",+$B350="Peru (2009)"),AND(AL350="",+$B350="Peru (2011)"),AND(AL350="",+$B350="Tunisia (2010)"),AND(AL350="",+$B350="Uganda (2012)"),AND(AL350="",+$B350="Uruguay (2009)"))</formula>
    </cfRule>
  </conditionalFormatting>
  <conditionalFormatting sqref="AL57:AL77 AL99:AL112 AL204:AL224 AL15:AL28 AL36:AL49 AL162:AL189 AL239:AL245 AL253:AL280 AL344:AL364 AL85:AL91 AL120:AL154 AL295:AL336">
    <cfRule type="expression" dxfId="595" priority="55">
      <formula>OR(AND(AL15="",+$B15="Argentina (2012)"),AND(AL15="",+$B15="Ecuador (2011)"),AND(AL15="",+$B15="Russia (2010)"),AND(AL15="",+$B15="Venezuela (2013)"))</formula>
    </cfRule>
    <cfRule type="expression" dxfId="594" priority="56">
      <formula>OR(AND(AL15="",+$B15="Ghana (2012)"),AND(AL15="",+$B15="South Africa (2010)"),AND(AL15="",+$B15="Sri Lanka (2009)"),AND(AL15="",+$B15="Tanzania (2011)"))</formula>
    </cfRule>
    <cfRule type="expression" dxfId="593" priority="57">
      <formula>OR(AND(AL15="",+$B15="Albania (2015)"),AND(AL15="",+$B15="Poland (2014)"),AND(AL15="",+$B15="Croatia (2014)"),AND(AL15="",+$B15="United States (2011)"),AND(AL15="",+$B15="Armenia (2011)"),AND(AL15="",+$B15="Bolivia (2009)"),AND(AL15="",+$B15="Brazil (2009)"),AND(AL15="",+$B15="Chile (2013)"),AND(AL15="",+$B15="Colombia (2010)"),AND(AL15="",+$B15="Colombia (2014)"),AND(AL15="",+$B15="Costa Rica (2010)"),AND(AL15="",+$B15="Dominican Republic (2013)"),AND(AL15="",+$B15="El Salvador (2011)"),AND(AL15="",+$B15="Ethiopia (2010)"),AND(AL15="",+$B15="Georgia (2013)"),AND(AL15="",+$B15="Guatemala (2011)"),AND(AL15="",+$B15="Honduras (2011)"),AND(AL15="",+$B15="Indonesia (2012)"),AND(AL15="",+$B15="Iran (2011)"),AND(AL15="",+$B15="Jordan (2010)"),AND(AL15="",+$B15="Mexico (2010)"),AND(AL15="",+$B15="Mexico (2012)"),AND(AL15="",+$B15="Mexico (2014)"),AND(AL15="",+$B15="Nicaragua (2009)"),AND(AL15="",+$B15="Panama (2016)"),AND(AL15="",+$B15="Paraguay (2014) "),AND(AL15="",+$B15="Peru (2009)"),AND(AL15="",+$B15="Peru (2011)"),AND(AL15="",+$B15="Tunisia (2010)"),AND(AL15="",+$B15="Uganda (2012)"),AND(AL15="",+$B15="Uruguay (2009)"))</formula>
    </cfRule>
  </conditionalFormatting>
  <conditionalFormatting sqref="AL91">
    <cfRule type="expression" dxfId="592" priority="22">
      <formula>OR(AND(AL91="",+$B91="Argentina (2012)"),AND(AL91="",+$B91="Ecuador (2011)"),AND(AL91="",+$B91="Russia (2010)"),AND(AL91="",+$B91="Venezuela (2013)"))</formula>
    </cfRule>
    <cfRule type="expression" dxfId="591" priority="23">
      <formula>OR(AND(AL91="",+$B91="Ghana (2012)"),AND(AL91="",+$B91="South Africa (2010)"),AND(AL91="",+$B91="Sri Lanka (2009)"),AND(AL91="",+$B91="Tanzania (2011)"))</formula>
    </cfRule>
    <cfRule type="expression" dxfId="590" priority="24">
      <formula>OR(AND(AL91="",+$B91="United States (2011)"),AND(AL91="",+$B91="Armenia (2011)"),AND(AL91="",+$B91="Bolivia (2009)"),AND(AL91="",+$B91="Brazil (2009)"),AND(AL91="",+$B91="Chile (2013)"),AND(AL91="",+$B91="Colombia (2010)"),AND(AL91="",+$B91="Colombia (2014)"),AND(AL91="",+$B91="Costa Rica (2010)"),AND(AL91="",+$B91="Dominican Republic (2013)"),AND(AL91="",+$B91="El Salvador (2011)"),AND(AL91="",+$B91="Ethiopia (2010)"),AND(AL91="",+$B91="Georgia (2013)"),AND(AL91="",+$B91="Guatemala (2011)"),AND(AL91="",+$B91="Honduras (2011)"),AND(AL91="",+$B91="Indonesia (2012)"),AND(AL91="",+$B91="Iran (2011)"),AND(AL91="",+$B91="Jordan (2010)"),AND(AL91="",+$B91="Mexico (2010)"),AND(AL91="",+$B91="Mexico (2012)"),AND(AL91="",+$B91="Mexico (2014)"),AND(AL91="",+$B91="Nicaragua (2009)"),AND(AL91="",+$B91="Panama (2016)"),AND(AL91="",+$B91="Paraguay (2014) "),AND(AL91="",+$B91="Peru (2009)"),AND(AL91="",+$B91="Peru (2011)"),AND(AL91="",+$B91="Tunisia (2010)"),AND(AL91="",+$B91="Uganda (2012)"),AND(AL91="",+$B91="Uruguay (2009)"))</formula>
    </cfRule>
  </conditionalFormatting>
  <conditionalFormatting sqref="AL85:AL91">
    <cfRule type="expression" dxfId="589" priority="25">
      <formula>OR(AND(AL85="",+$B85="Argentina (2012)"),AND(AL85="",+$B85="Ecuador (2011)"),AND(AL85="",+$B85="Russia (2010)"),AND(AL85="",+$B85="Venezuela (2013)"))</formula>
    </cfRule>
    <cfRule type="expression" dxfId="588" priority="26">
      <formula>OR(AND(AL85="",+$B85="Ghana (2012)"),AND(AL85="",+$B85="South Africa (2010)"),AND(AL85="",+$B85="Sri Lanka (2009)"),AND(AL85="",+$B85="Tanzania (2011)"))</formula>
    </cfRule>
    <cfRule type="expression" dxfId="587" priority="27">
      <formula>OR(AND(AL85="",+$B85="Albania (2015)"),AND(AL85="",+$B85="Poland (2014)"),AND(AL85="",+$B85="Croatia (2014)"),AND(AL85="",+$B85="United States (2011)"),AND(AL85="",+$B85="Armenia (2011)"),AND(AL85="",+$B85="Bolivia (2009)"),AND(AL85="",+$B85="Brazil (2009)"),AND(AL85="",+$B85="Chile (2013)"),AND(AL85="",+$B85="Colombia (2010)"),AND(AL85="",+$B85="Colombia (2014)"),AND(AL85="",+$B85="Costa Rica (2010)"),AND(AL85="",+$B85="Dominican Republic (2013)"),AND(AL85="",+$B85="El Salvador (2011)"),AND(AL85="",+$B85="Ethiopia (2010)"),AND(AL85="",+$B85="Georgia (2013)"),AND(AL85="",+$B85="Guatemala (2011)"),AND(AL85="",+$B85="Honduras (2011)"),AND(AL85="",+$B85="Indonesia (2012)"),AND(AL85="",+$B85="Iran (2011)"),AND(AL85="",+$B85="Jordan (2010)"),AND(AL85="",+$B85="Mexico (2010)"),AND(AL85="",+$B85="Mexico (2012)"),AND(AL85="",+$B85="Mexico (2014)"),AND(AL85="",+$B85="Nicaragua (2009)"),AND(AL85="",+$B85="Panama (2016)"),AND(AL85="",+$B85="Paraguay (2014) "),AND(AL85="",+$B85="Peru (2009)"),AND(AL85="",+$B85="Peru (2011)"),AND(AL85="",+$B85="Tunisia (2010)"),AND(AL85="",+$B85="Uganda (2012)"),AND(AL85="",+$B85="Uruguay (2009)"))</formula>
    </cfRule>
  </conditionalFormatting>
  <conditionalFormatting sqref="M217">
    <cfRule type="expression" dxfId="586" priority="6">
      <formula>AND(M217="",+$B217="Venezuela (2013)")</formula>
    </cfRule>
    <cfRule type="expression" dxfId="585" priority="7">
      <formula>OR(AND(M217="",+$B217="Ethiopia (2010)"),AND(M217="",+$B217="Sri Lanka (2009)"),AND(M217="",+$B217="Tanzania (2011)"))</formula>
    </cfRule>
    <cfRule type="expression" dxfId="584" priority="8">
      <formula>OR(AND(M217="",+$B217="United States (2011)"),AND(M217="",+$B217="Argentina (2012)"),AND(M217="",+$B217="Armenia (2011)"),AND(M217="",+$B217="Bolivia (2009)"),AND(M217="",+$B217="Brazil (2009)"),AND(M217="",+$B217="Chile (2013)"),AND(M217="",+$B217="Colombia (2010)"),AND(M217="",+$B217="Colombia (2014)"),AND(M217="",+$B217="Costa Rica (2010)"),AND(M217="",+$B217="Dominican Republic (2013)"),AND(M217="",+$B217="El Salvador (2011)"),AND(M217="",+$B217="Ecuador (2011)"),AND(M217="",+$B217="Georgia (2013)"),AND(M217="",+$B217="Ghana (2012)"),AND(M217="",+$B217="Guatemala (2011)"),AND(M217="",+$B217="Honduras (2011)"),AND(M217="",+$B217="Indonesia (2012)"),AND(M217="",+$B217="Iran (2011)"),AND(M217="",+$B217="Jordan (2010)"),AND(M217="",+$B217="Mexico (2010)"),AND(M217="",+$B217="Mexico (2012)"),AND(M217="",+$B217="Mexico (2014)"),AND(M217="",+$B217="Nicaragua (2009)"),AND(M217="",+$B217="Panama (2016)"),AND(M217="",+$B217="Paraguay (2014) "),AND(M217="",+$B217="Peru (2009)"),AND(M217="",+$B217="Peru (2011)"),AND(M217="",+$B217="Russia (2010)"),AND(M217="",+$B217="Tunisia (2010)"),AND(M217="",+$B217="South Africa (2010)"),AND(M217="",+$B217="Uganda (2012)"),AND(M217="",+$B217="Uruguay (2009)"))</formula>
    </cfRule>
  </conditionalFormatting>
  <conditionalFormatting sqref="L217">
    <cfRule type="expression" dxfId="583" priority="9">
      <formula>AND(L217="",+$B217="Venezuela (2013)")</formula>
    </cfRule>
    <cfRule type="expression" dxfId="582" priority="10">
      <formula>OR(AND(L217="",+$B217="United States (2011)"),AND(L217="",+$B217="Argentina (2012)"),AND(L217="",+$B217="Armenia (2011)"),AND(L217="",+$B217="Bolivia (2009)"),AND(L217="",+$B217="Brazil (2009)"),AND(L217="",+$B217="Chile (2013)"),AND(L217="",+$B217="Colombia (2010)"),AND(L217="",+$B217="Colombia (2014)"),AND(L217="",+$B217="Costa Rica (2010)"),AND(L217="",+$B217="Dominican Republic (2013)"),AND(L217="",+$B217="El Salvador (2011)"),AND(L217="",+$B217="Ecuador (2011)"),AND(L217="",+$B217="Ethiopia (2010)"),AND(L217="",+$B217="Georgia (2013)"),AND(L217="",+$B217="Ghana (2012)"),AND(L217="",+$B217="Guatemala (2011)"),AND(L217="",+$B217="Honduras (2011)"),AND(L217="",+$B217="Indonesia (2012)"),AND(L217="",+$B217="Iran (2011)"),AND(L217="",+$B217="Jordan (2010)"),AND(L217="",+$B217="Mexico (2010)"),AND(L217="",+$B217="Mexico (2012)"),AND(L217="",+$B217="Mexico (2014)"),AND(L217="",+$B217="Nicaragua (2009)"),AND(L217="",+$B217="Panama (2016)"),AND(L217="",+$B217="Paraguay (2014) "),AND(L217="",+$B217="Peru (2009)"),AND(L217="",+$B217="Peru (2011)"),AND(L217="",+$B217="Russia (2010)"),AND(L217="",+$B217="Tunisia (2010)"),AND(L217="",+$B217="South Africa (2010)"),AND(L217="",+$B217="Sri Lanka (2009)"),AND(L217="",+$B217="Tanzania (2011)"),AND(L217="",+$B217="Uganda (2012)"),AND(L217="",+$B217="Uruguay (2009)"),AND(L217="",+$B217="India (2011)"),AND(L217="",+$B217="China (2014)"))</formula>
    </cfRule>
  </conditionalFormatting>
  <conditionalFormatting sqref="M217">
    <cfRule type="expression" dxfId="581" priority="1">
      <formula>AND(M217="",+$B217="Venezuela (2013)")</formula>
    </cfRule>
    <cfRule type="expression" dxfId="580" priority="2">
      <formula>OR(AND(M217="",+$B217="Ethiopia (2010)"),AND(M217="",+$B217="Sri Lanka (2009)"),AND(M217="",+$B217="Tanzania (2011)"))</formula>
    </cfRule>
    <cfRule type="expression" dxfId="579" priority="3">
      <formula>OR(AND(M217="",+$B217="United States (2011)"),AND(M217="",+$B217="Argentina (2012)"),AND(M217="",+$B217="Armenia (2011)"),AND(M217="",+$B217="Bolivia (2009)"),AND(M217="",+$B217="Brazil (2009)"),AND(M217="",+$B217="Chile (2013)"),AND(M217="",+$B217="Colombia (2010)"),AND(M217="",+$B217="Colombia (2014)"),AND(M217="",+$B217="Costa Rica (2010)"),AND(M217="",+$B217="Dominican Republic (2013)"),AND(M217="",+$B217="El Salvador (2011)"),AND(M217="",+$B217="Ecuador (2011)"),AND(M217="",+$B217="Georgia (2013)"),AND(M217="",+$B217="Ghana (2012)"),AND(M217="",+$B217="Guatemala (2011)"),AND(M217="",+$B217="Honduras (2011)"),AND(M217="",+$B217="Indonesia (2012)"),AND(M217="",+$B217="Iran (2011)"),AND(M217="",+$B217="Jordan (2010)"),AND(M217="",+$B217="Mexico (2010)"),AND(M217="",+$B217="Mexico (2012)"),AND(M217="",+$B217="Mexico (2014)"),AND(M217="",+$B217="Nicaragua (2009)"),AND(M217="",+$B217="Panama (2016)"),AND(M217="",+$B217="Paraguay (2014) "),AND(M217="",+$B217="Peru (2009)"),AND(M217="",+$B217="Peru (2011)"),AND(M217="",+$B217="Russia (2010)"),AND(M217="",+$B217="Tunisia (2010)"),AND(M217="",+$B217="South Africa (2010)"),AND(M217="",+$B217="Uganda (2012)"),AND(M217="",+$B217="Uruguay (2009)"))</formula>
    </cfRule>
  </conditionalFormatting>
  <conditionalFormatting sqref="L217">
    <cfRule type="expression" dxfId="578" priority="4">
      <formula>AND(L217="",+$B217="Venezuela (2013)")</formula>
    </cfRule>
    <cfRule type="expression" dxfId="577" priority="5">
      <formula>OR(AND(L217="",+$B217="United States (2011)"),AND(L217="",+$B217="Argentina (2012)"),AND(L217="",+$B217="Armenia (2011)"),AND(L217="",+$B217="Bolivia (2009)"),AND(L217="",+$B217="Brazil (2009)"),AND(L217="",+$B217="Chile (2013)"),AND(L217="",+$B217="Colombia (2010)"),AND(L217="",+$B217="Colombia (2014)"),AND(L217="",+$B217="Costa Rica (2010)"),AND(L217="",+$B217="Dominican Republic (2013)"),AND(L217="",+$B217="El Salvador (2011)"),AND(L217="",+$B217="Ecuador (2011)"),AND(L217="",+$B217="Ethiopia (2010)"),AND(L217="",+$B217="Georgia (2013)"),AND(L217="",+$B217="Ghana (2012)"),AND(L217="",+$B217="Guatemala (2011)"),AND(L217="",+$B217="Honduras (2011)"),AND(L217="",+$B217="Indonesia (2012)"),AND(L217="",+$B217="Iran (2011)"),AND(L217="",+$B217="Jordan (2010)"),AND(L217="",+$B217="Mexico (2010)"),AND(L217="",+$B217="Mexico (2012)"),AND(L217="",+$B217="Mexico (2014)"),AND(L217="",+$B217="Nicaragua (2009)"),AND(L217="",+$B217="Panama (2016)"),AND(L217="",+$B217="Paraguay (2014) "),AND(L217="",+$B217="Peru (2009)"),AND(L217="",+$B217="Peru (2011)"),AND(L217="",+$B217="Russia (2010)"),AND(L217="",+$B217="Tunisia (2010)"),AND(L217="",+$B217="South Africa (2010)"),AND(L217="",+$B217="Sri Lanka (2009)"),AND(L217="",+$B217="Tanzania (2011)"),AND(L217="",+$B217="Uganda (2012)"),AND(L217="",+$B217="Uruguay (2009)"),AND(L217="",+$B217="India (2011)"),AND(L217="",+$B217="China (2014)"))</formula>
    </cfRule>
  </conditionalFormatting>
  <conditionalFormatting sqref="M211:M217">
    <cfRule type="expression" dxfId="576" priority="13">
      <formula>AND(M211="",+$B211="Venezuela (2013)")</formula>
    </cfRule>
    <cfRule type="expression" dxfId="575" priority="14">
      <formula>OR(AND(M211="",+$B211="Ethiopia (2010)"),AND(M211="",+$B211="Sri Lanka (2009)"),AND(M211="",+$B211="Tanzania (2011)"))</formula>
    </cfRule>
    <cfRule type="expression" dxfId="574" priority="15">
      <formula>OR(AND(M211="",+$B211="Albania (2015)"),AND(M211="",+$B211="Croatia (2014)"),AND(M211="",+$B211="Poland (2014)"),AND(M211="",+$B211="United States (2011)"),AND(M211="",+$B211="Argentina (2012)"),AND(M211="",+$B211="Armenia (2011)"),AND(M211="",+$B211="Bolivia (2009)"),AND(M211="",+$B211="Brazil (2009)"),AND(M211="",+$B211="Chile (2013)"),AND(M211="",+$B211="Colombia (2010)"),AND(M211="",+$B211="Colombia (2014)"),AND(M211="",+$B211="Costa Rica (2010)"),AND(M211="",+$B211="Dominican Republic (2013)"),AND(M211="",+$B211="El Salvador (2011)"),AND(M211="",+$B211="Ecuador (2011)"),AND(M211="",+$B211="Georgia (2013)"),AND(M211="",+$B211="Ghana (2012)"),AND(M211="",+$B211="Guatemala (2011)"),AND(M211="",+$B211="Honduras (2011)"),AND(M211="",+$B211="Indonesia (2012)"),AND(M211="",+$B211="Iran (2011)"),AND(M211="",+$B211="Jordan (2010)"),AND(M211="",+$B211="Mexico (2010)"),AND(M211="",+$B211="Mexico (2012)"),AND(M211="",+$B211="Mexico (2014)"),AND(M211="",+$B211="Nicaragua (2009)"),AND(M211="",+$B211="Panama (2016)"),AND(M211="",+$B211="Paraguay (2014) "),AND(M211="",+$B211="Peru (2009)"),AND(M211="",+$B211="Peru (2011)"),AND(M211="",+$B211="Russia (2010)"),AND(M211="",+$B211="Tunisia (2010)"),AND(M211="",+$B211="South Africa (2010)"),AND(M211="",+$B211="Uganda (2012)"),AND(M211="",+$B211="Uruguay (2009)"))</formula>
    </cfRule>
  </conditionalFormatting>
  <conditionalFormatting sqref="L211:L217">
    <cfRule type="expression" dxfId="573" priority="11">
      <formula>AND(L211="",+$B211="Venezuela (2013)")</formula>
    </cfRule>
    <cfRule type="expression" dxfId="572" priority="12">
      <formula>OR(AND(L211="",+$B211="Albania (2015)"),AND(L211="",+$B211="Croatia (2014)"),AND(L211="",+$B211="Poland (2014)"),AND(L211="",+$B211="United States (2011)"),AND(L211="",+$B211="Argentina (2012)"),AND(L211="",+$B211="Armenia (2011)"),AND(L211="",+$B211="Bolivia (2009)"),AND(L211="",+$B211="Brazil (2009)"),AND(L211="",+$B211="Chile (2013)"),AND(L211="",+$B211="Colombia (2010)"),AND(L211="",+$B211="Colombia (2014)"),AND(L211="",+$B211="Costa Rica (2010)"),AND(L211="",+$B211="Dominican Republic (2013)"),AND(L211="",+$B211="El Salvador (2011)"),AND(L211="",+$B211="Ecuador (2011)"),AND(L211="",+$B211="Ethiopia (2010)"),AND(L211="",+$B211="Georgia (2013)"),AND(L211="",+$B211="Ghana (2012)"),AND(L211="",+$B211="Guatemala (2011)"),AND(L211="",+$B211="Honduras (2011)"),AND(L211="",+$B211="Indonesia (2012)"),AND(L211="",+$B211="Iran (2011)"),AND(L211="",+$B211="Jordan (2010)"),AND(L211="",+$B211="Mexico (2010)"),AND(L211="",+$B211="Mexico (2012)"),AND(L211="",+$B211="Mexico (2014)"),AND(L211="",+$B211="Nicaragua (2009)"),AND(L211="",+$B211="Panama (2016)"),AND(L211="",+$B211="Paraguay (2014) "),AND(L211="",+$B211="Peru (2009)"),AND(L211="",+$B211="Peru (2011)"),AND(L211="",+$B211="Russia (2010)"),AND(L211="",+$B211="Tunisia (2010)"),AND(L211="",+$B211="South Africa (2010)"),AND(L211="",+$B211="Sri Lanka (2009)"),AND(L211="",+$B211="Tanzania (2011)"),AND(L211="",+$B211="Uganda (2012)"),AND(L211="",+$B211="Uruguay (2009)"),AND(L211="",+$B211="India (2011)"),AND(L211="",+$B211="China (2014)"))</formula>
    </cfRule>
  </conditionalFormatting>
  <hyperlinks>
    <hyperlink ref="Q390" location="References!A1" display="section" xr:uid="{00000000-0004-0000-0D00-000000000000}"/>
    <hyperlink ref="A1" location="Contents!A1" display="Go to Contents" xr:uid="{00000000-0004-0000-0D00-000001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11AD-F887-4C47-B719-B150C8FBC91F}">
  <sheetPr>
    <tabColor rgb="FFFF0000"/>
  </sheetPr>
  <dimension ref="A1:CK451"/>
  <sheetViews>
    <sheetView showGridLines="0" zoomScale="75" zoomScaleNormal="100" workbookViewId="0">
      <selection activeCell="B78" sqref="B78:B84"/>
    </sheetView>
  </sheetViews>
  <sheetFormatPr baseColWidth="10" defaultColWidth="10.83203125" defaultRowHeight="14"/>
  <cols>
    <col min="1" max="1" width="8.1640625" style="252" customWidth="1" collapsed="1"/>
    <col min="2" max="2" width="20" style="252" customWidth="1" collapsed="1"/>
    <col min="3" max="3" width="16.33203125" style="241" customWidth="1" collapsed="1"/>
    <col min="4" max="4" width="2.5" style="241" customWidth="1" collapsed="1"/>
    <col min="5" max="5" width="15.6640625" style="241" customWidth="1" collapsed="1"/>
    <col min="6" max="6" width="17.83203125" style="241" customWidth="1" collapsed="1"/>
    <col min="7" max="8" width="15.6640625" style="241" customWidth="1" collapsed="1"/>
    <col min="9" max="9" width="15.6640625" style="888" customWidth="1" collapsed="1"/>
    <col min="10" max="11" width="15.6640625" style="888" customWidth="1"/>
    <col min="12" max="13" width="15.6640625" style="241" customWidth="1"/>
    <col min="14" max="15" width="15.6640625" style="241" customWidth="1" collapsed="1"/>
    <col min="16" max="16" width="15.6640625" style="241" customWidth="1"/>
    <col min="17" max="17" width="15.6640625" style="241" customWidth="1" collapsed="1"/>
    <col min="18" max="22" width="15.6640625" style="241" customWidth="1"/>
    <col min="23" max="24" width="15.6640625" style="241" customWidth="1" collapsed="1"/>
    <col min="25" max="31" width="15.6640625" style="241" customWidth="1"/>
    <col min="32" max="36" width="15.6640625" style="241" customWidth="1" collapsed="1"/>
    <col min="37" max="37" width="7.5" style="241" customWidth="1" collapsed="1"/>
    <col min="38" max="38" width="15.6640625" style="241" customWidth="1" collapsed="1"/>
    <col min="39" max="39" width="23.5" style="241" customWidth="1" collapsed="1"/>
    <col min="40" max="41" width="15.6640625" style="241" customWidth="1" collapsed="1"/>
    <col min="42" max="43" width="15.6640625" style="241" customWidth="1"/>
    <col min="44" max="44" width="15.6640625" style="241" customWidth="1" collapsed="1"/>
    <col min="45" max="46" width="15.6640625" style="241" customWidth="1"/>
    <col min="47" max="48" width="15.6640625" style="241" customWidth="1" collapsed="1"/>
    <col min="49" max="49" width="15.6640625" style="241" customWidth="1"/>
    <col min="50" max="50" width="15.6640625" style="252" customWidth="1" collapsed="1"/>
    <col min="51" max="55" width="15.6640625" style="252" customWidth="1"/>
    <col min="56" max="57" width="15.6640625" style="252" customWidth="1" collapsed="1"/>
    <col min="58" max="64" width="15.6640625" style="252" customWidth="1"/>
    <col min="65" max="69" width="15.6640625" style="252" customWidth="1" collapsed="1"/>
    <col min="70" max="73" width="11.6640625" style="252" customWidth="1" collapsed="1"/>
    <col min="74" max="86" width="10.83203125" style="252" collapsed="1"/>
    <col min="87" max="89" width="10.83203125" style="252"/>
    <col min="90" max="16384" width="10.83203125" style="252" collapsed="1"/>
  </cols>
  <sheetData>
    <row r="1" spans="1:69" ht="36" customHeight="1">
      <c r="A1" s="354" t="s">
        <v>209</v>
      </c>
      <c r="AR1" s="396"/>
      <c r="AS1" s="396"/>
      <c r="AT1" s="396"/>
      <c r="AU1" s="396"/>
      <c r="AV1" s="396"/>
      <c r="AW1" s="396"/>
      <c r="AX1" s="396"/>
      <c r="AY1" s="396"/>
      <c r="AZ1" s="396"/>
      <c r="BA1" s="396"/>
      <c r="BB1" s="396"/>
      <c r="BC1" s="396"/>
      <c r="BD1" s="396"/>
      <c r="BE1" s="396"/>
      <c r="BF1" s="396"/>
      <c r="BG1" s="396"/>
      <c r="BH1" s="396"/>
      <c r="BI1" s="396"/>
      <c r="BJ1" s="396"/>
      <c r="BK1" s="396"/>
      <c r="BL1" s="396"/>
      <c r="BN1" s="396"/>
      <c r="BO1" s="396"/>
      <c r="BP1" s="396"/>
      <c r="BQ1" s="396"/>
    </row>
    <row r="2" spans="1:69" ht="53" customHeight="1">
      <c r="A2" s="354"/>
      <c r="AR2" s="396"/>
      <c r="AS2" s="396"/>
      <c r="AT2" s="396"/>
      <c r="AU2" s="396"/>
      <c r="AV2" s="396"/>
      <c r="AW2" s="396"/>
      <c r="AX2" s="396"/>
      <c r="AY2" s="396"/>
      <c r="AZ2" s="396"/>
      <c r="BA2" s="396"/>
      <c r="BB2" s="396"/>
      <c r="BC2" s="396"/>
      <c r="BD2" s="396"/>
      <c r="BE2" s="396"/>
      <c r="BF2" s="396"/>
      <c r="BG2" s="396"/>
      <c r="BH2" s="396"/>
      <c r="BI2" s="396"/>
      <c r="BJ2" s="396"/>
      <c r="BK2" s="396"/>
      <c r="BL2" s="396"/>
      <c r="BN2" s="396"/>
      <c r="BO2" s="396"/>
      <c r="BP2" s="396"/>
      <c r="BQ2" s="396"/>
    </row>
    <row r="3" spans="1:69" ht="30" customHeight="1">
      <c r="A3" s="390"/>
      <c r="B3" s="360" t="s">
        <v>441</v>
      </c>
      <c r="G3" s="396"/>
      <c r="H3" s="396"/>
      <c r="I3" s="889"/>
      <c r="J3" s="889"/>
      <c r="K3" s="889"/>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row>
    <row r="4" spans="1:69" ht="16">
      <c r="B4" s="397" t="s">
        <v>0</v>
      </c>
      <c r="G4" s="396"/>
      <c r="H4" s="396"/>
      <c r="I4" s="889"/>
      <c r="J4" s="889"/>
      <c r="K4" s="889"/>
      <c r="L4" s="396"/>
      <c r="M4" s="396"/>
      <c r="N4" s="396"/>
      <c r="O4" s="396"/>
      <c r="P4" s="396"/>
      <c r="Q4" s="396"/>
      <c r="R4" s="396"/>
      <c r="S4" s="396"/>
      <c r="T4" s="396"/>
      <c r="U4" s="396"/>
      <c r="V4" s="396"/>
      <c r="W4" s="396"/>
      <c r="X4" s="396"/>
      <c r="Y4" s="396"/>
      <c r="Z4" s="396"/>
      <c r="AA4" s="396"/>
      <c r="AB4" s="396"/>
      <c r="AC4" s="396"/>
      <c r="AD4" s="396"/>
      <c r="AE4" s="396"/>
      <c r="AF4" s="396"/>
      <c r="AG4" s="396"/>
      <c r="AH4" s="396"/>
      <c r="AI4" s="396"/>
      <c r="AJ4" s="396"/>
      <c r="AN4" s="396"/>
      <c r="AO4" s="396"/>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c r="BP4" s="396"/>
      <c r="BQ4" s="396"/>
    </row>
    <row r="5" spans="1:69" ht="20" thickBot="1">
      <c r="B5" s="398"/>
      <c r="C5" s="399"/>
      <c r="E5" s="399"/>
      <c r="F5" s="399"/>
      <c r="G5" s="401"/>
      <c r="H5" s="401"/>
      <c r="I5" s="890"/>
      <c r="J5" s="890"/>
      <c r="K5" s="890"/>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L5" s="400"/>
      <c r="AM5" s="400"/>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row>
    <row r="6" spans="1:69" ht="29" customHeight="1">
      <c r="B6" s="1226" t="s">
        <v>3</v>
      </c>
      <c r="C6" s="1259" t="s">
        <v>115</v>
      </c>
      <c r="D6" s="402"/>
      <c r="E6" s="698"/>
      <c r="F6" s="1221" t="s">
        <v>239</v>
      </c>
      <c r="G6" s="1221"/>
      <c r="H6" s="1221"/>
      <c r="I6" s="1221"/>
      <c r="J6" s="1221"/>
      <c r="K6" s="1221"/>
      <c r="L6" s="1221"/>
      <c r="M6" s="1221"/>
      <c r="N6" s="1221"/>
      <c r="O6" s="1221"/>
      <c r="P6" s="1221"/>
      <c r="Q6" s="1221"/>
      <c r="R6" s="1221"/>
      <c r="S6" s="1221"/>
      <c r="T6" s="1221"/>
      <c r="U6" s="1221"/>
      <c r="V6" s="1221"/>
      <c r="W6" s="1221"/>
      <c r="X6" s="1221"/>
      <c r="Y6" s="1221"/>
      <c r="Z6" s="1221"/>
      <c r="AA6" s="1221"/>
      <c r="AB6" s="1221"/>
      <c r="AC6" s="1221"/>
      <c r="AD6" s="1221"/>
      <c r="AE6" s="1221"/>
      <c r="AF6" s="1221"/>
      <c r="AG6" s="1221"/>
      <c r="AH6" s="1221"/>
      <c r="AI6" s="1221"/>
      <c r="AJ6" s="1221"/>
      <c r="AK6" s="402"/>
      <c r="AL6" s="698"/>
      <c r="AM6" s="1221" t="s">
        <v>266</v>
      </c>
      <c r="AN6" s="1221"/>
      <c r="AO6" s="1221"/>
      <c r="AP6" s="1221"/>
      <c r="AQ6" s="1221"/>
      <c r="AR6" s="1221"/>
      <c r="AS6" s="1221"/>
      <c r="AT6" s="1221"/>
      <c r="AU6" s="1221"/>
      <c r="AV6" s="1221"/>
      <c r="AW6" s="1221"/>
      <c r="AX6" s="1221"/>
      <c r="AY6" s="1221"/>
      <c r="AZ6" s="1221"/>
      <c r="BA6" s="1221"/>
      <c r="BB6" s="1221"/>
      <c r="BC6" s="1221"/>
      <c r="BD6" s="1221"/>
      <c r="BE6" s="1221"/>
      <c r="BF6" s="1221"/>
      <c r="BG6" s="1221"/>
      <c r="BH6" s="1221"/>
      <c r="BI6" s="1221"/>
      <c r="BJ6" s="1221"/>
      <c r="BK6" s="1221"/>
      <c r="BL6" s="1221"/>
      <c r="BM6" s="1221"/>
      <c r="BN6" s="1221"/>
      <c r="BO6" s="1221"/>
      <c r="BP6" s="1221"/>
      <c r="BQ6" s="1221"/>
    </row>
    <row r="7" spans="1:69" ht="66" customHeight="1" thickBot="1">
      <c r="B7" s="1228"/>
      <c r="C7" s="1233"/>
      <c r="D7" s="262"/>
      <c r="E7" s="695" t="s">
        <v>85</v>
      </c>
      <c r="F7" s="467" t="s">
        <v>546</v>
      </c>
      <c r="G7" s="694" t="s">
        <v>250</v>
      </c>
      <c r="H7" s="403" t="s">
        <v>63</v>
      </c>
      <c r="I7" s="699" t="s">
        <v>734</v>
      </c>
      <c r="J7" s="699" t="s">
        <v>735</v>
      </c>
      <c r="K7" s="699" t="s">
        <v>733</v>
      </c>
      <c r="L7" s="694" t="s">
        <v>248</v>
      </c>
      <c r="M7" s="694" t="s">
        <v>249</v>
      </c>
      <c r="N7" s="694" t="s">
        <v>268</v>
      </c>
      <c r="O7" s="694" t="s">
        <v>6</v>
      </c>
      <c r="P7" s="694" t="s">
        <v>64</v>
      </c>
      <c r="Q7" s="694" t="s">
        <v>246</v>
      </c>
      <c r="R7" s="694" t="s">
        <v>103</v>
      </c>
      <c r="S7" s="694" t="s">
        <v>104</v>
      </c>
      <c r="T7" s="694" t="s">
        <v>105</v>
      </c>
      <c r="U7" s="694" t="s">
        <v>252</v>
      </c>
      <c r="V7" s="694" t="s">
        <v>106</v>
      </c>
      <c r="W7" s="694" t="s">
        <v>251</v>
      </c>
      <c r="X7" s="694" t="s">
        <v>7</v>
      </c>
      <c r="Y7" s="694" t="s">
        <v>107</v>
      </c>
      <c r="Z7" s="694" t="s">
        <v>253</v>
      </c>
      <c r="AA7" s="694" t="s">
        <v>254</v>
      </c>
      <c r="AB7" s="694" t="s">
        <v>255</v>
      </c>
      <c r="AC7" s="694" t="s">
        <v>256</v>
      </c>
      <c r="AD7" s="694" t="s">
        <v>108</v>
      </c>
      <c r="AE7" s="694" t="s">
        <v>109</v>
      </c>
      <c r="AF7" s="694" t="s">
        <v>101</v>
      </c>
      <c r="AG7" s="694" t="s">
        <v>102</v>
      </c>
      <c r="AH7" s="695" t="s">
        <v>217</v>
      </c>
      <c r="AI7" s="695" t="s">
        <v>218</v>
      </c>
      <c r="AJ7" s="695" t="s">
        <v>8</v>
      </c>
      <c r="AK7" s="262"/>
      <c r="AL7" s="403" t="s">
        <v>85</v>
      </c>
      <c r="AM7" s="467" t="s">
        <v>544</v>
      </c>
      <c r="AN7" s="403" t="s">
        <v>112</v>
      </c>
      <c r="AO7" s="699" t="s">
        <v>736</v>
      </c>
      <c r="AP7" s="699" t="s">
        <v>735</v>
      </c>
      <c r="AQ7" s="699" t="s">
        <v>733</v>
      </c>
      <c r="AR7" s="694" t="s">
        <v>250</v>
      </c>
      <c r="AS7" s="694" t="s">
        <v>248</v>
      </c>
      <c r="AT7" s="694" t="s">
        <v>249</v>
      </c>
      <c r="AU7" s="694" t="s">
        <v>545</v>
      </c>
      <c r="AV7" s="694" t="s">
        <v>6</v>
      </c>
      <c r="AW7" s="694" t="s">
        <v>64</v>
      </c>
      <c r="AX7" s="694" t="s">
        <v>246</v>
      </c>
      <c r="AY7" s="694" t="s">
        <v>103</v>
      </c>
      <c r="AZ7" s="694" t="s">
        <v>104</v>
      </c>
      <c r="BA7" s="694" t="s">
        <v>105</v>
      </c>
      <c r="BB7" s="694" t="s">
        <v>252</v>
      </c>
      <c r="BC7" s="694" t="s">
        <v>106</v>
      </c>
      <c r="BD7" s="694" t="s">
        <v>251</v>
      </c>
      <c r="BE7" s="694" t="s">
        <v>7</v>
      </c>
      <c r="BF7" s="694" t="s">
        <v>107</v>
      </c>
      <c r="BG7" s="694" t="s">
        <v>253</v>
      </c>
      <c r="BH7" s="694" t="s">
        <v>254</v>
      </c>
      <c r="BI7" s="694" t="s">
        <v>255</v>
      </c>
      <c r="BJ7" s="694" t="s">
        <v>256</v>
      </c>
      <c r="BK7" s="694" t="s">
        <v>108</v>
      </c>
      <c r="BL7" s="694" t="s">
        <v>109</v>
      </c>
      <c r="BM7" s="694" t="s">
        <v>101</v>
      </c>
      <c r="BN7" s="694" t="s">
        <v>102</v>
      </c>
      <c r="BO7" s="695" t="s">
        <v>217</v>
      </c>
      <c r="BP7" s="695" t="s">
        <v>218</v>
      </c>
      <c r="BQ7" s="694" t="s">
        <v>8</v>
      </c>
    </row>
    <row r="8" spans="1:69" ht="15">
      <c r="B8" s="1258" t="s">
        <v>709</v>
      </c>
      <c r="C8" s="262" t="s">
        <v>534</v>
      </c>
      <c r="D8" s="339"/>
      <c r="E8" s="672"/>
      <c r="F8" s="671"/>
      <c r="G8" s="672"/>
      <c r="H8" s="672"/>
      <c r="I8" s="713"/>
      <c r="J8" s="713"/>
      <c r="K8" s="713"/>
      <c r="L8" s="672"/>
      <c r="M8" s="672"/>
      <c r="N8" s="672"/>
      <c r="O8" s="672"/>
      <c r="P8" s="672"/>
      <c r="Q8" s="672"/>
      <c r="R8" s="672"/>
      <c r="S8" s="672"/>
      <c r="T8" s="672"/>
      <c r="U8" s="672"/>
      <c r="V8" s="672"/>
      <c r="W8" s="673"/>
      <c r="X8" s="672"/>
      <c r="Y8" s="672"/>
      <c r="Z8" s="672"/>
      <c r="AA8" s="672"/>
      <c r="AB8" s="672"/>
      <c r="AC8" s="672"/>
      <c r="AD8" s="672"/>
      <c r="AE8" s="672"/>
      <c r="AF8" s="672"/>
      <c r="AG8" s="672"/>
      <c r="AH8" s="673"/>
      <c r="AI8" s="673"/>
      <c r="AJ8" s="672"/>
      <c r="AK8" s="340"/>
      <c r="AL8" s="672"/>
      <c r="AM8" s="671"/>
      <c r="AN8" s="672"/>
      <c r="AO8" s="672"/>
      <c r="AP8" s="672"/>
      <c r="AQ8" s="672"/>
      <c r="AR8" s="672"/>
      <c r="AS8" s="672"/>
      <c r="AT8" s="672"/>
      <c r="AU8" s="672"/>
      <c r="AV8" s="672"/>
      <c r="AW8" s="672"/>
      <c r="AX8" s="672"/>
      <c r="AY8" s="672"/>
      <c r="AZ8" s="672"/>
      <c r="BA8" s="672"/>
      <c r="BB8" s="672"/>
      <c r="BC8" s="672"/>
      <c r="BD8" s="673"/>
      <c r="BE8" s="672"/>
      <c r="BF8" s="672"/>
      <c r="BG8" s="672"/>
      <c r="BH8" s="672"/>
      <c r="BI8" s="672"/>
      <c r="BJ8" s="672"/>
      <c r="BK8" s="672"/>
      <c r="BL8" s="672"/>
      <c r="BM8" s="672"/>
      <c r="BN8" s="672"/>
      <c r="BO8" s="673"/>
      <c r="BP8" s="673"/>
      <c r="BQ8" s="672"/>
    </row>
    <row r="9" spans="1:69" ht="15">
      <c r="B9" s="1252"/>
      <c r="C9" s="262" t="s">
        <v>535</v>
      </c>
      <c r="D9" s="339"/>
      <c r="E9" s="672"/>
      <c r="F9" s="671"/>
      <c r="G9" s="672"/>
      <c r="H9" s="672"/>
      <c r="I9" s="713"/>
      <c r="J9" s="713"/>
      <c r="K9" s="713"/>
      <c r="L9" s="672"/>
      <c r="M9" s="672"/>
      <c r="N9" s="672"/>
      <c r="O9" s="672"/>
      <c r="P9" s="672"/>
      <c r="Q9" s="672"/>
      <c r="R9" s="672"/>
      <c r="S9" s="672"/>
      <c r="T9" s="672"/>
      <c r="U9" s="672"/>
      <c r="V9" s="672"/>
      <c r="W9" s="673"/>
      <c r="X9" s="672"/>
      <c r="Y9" s="672"/>
      <c r="Z9" s="672"/>
      <c r="AA9" s="672"/>
      <c r="AB9" s="672"/>
      <c r="AC9" s="672"/>
      <c r="AD9" s="672"/>
      <c r="AE9" s="672"/>
      <c r="AF9" s="672"/>
      <c r="AG9" s="672"/>
      <c r="AH9" s="673"/>
      <c r="AI9" s="673"/>
      <c r="AJ9" s="672"/>
      <c r="AK9" s="340"/>
      <c r="AL9" s="672"/>
      <c r="AM9" s="671"/>
      <c r="AN9" s="672"/>
      <c r="AO9" s="672"/>
      <c r="AP9" s="672"/>
      <c r="AQ9" s="672"/>
      <c r="AR9" s="672"/>
      <c r="AS9" s="672"/>
      <c r="AT9" s="672"/>
      <c r="AU9" s="672"/>
      <c r="AV9" s="672"/>
      <c r="AW9" s="672"/>
      <c r="AX9" s="672"/>
      <c r="AY9" s="672"/>
      <c r="AZ9" s="672"/>
      <c r="BA9" s="672"/>
      <c r="BB9" s="672"/>
      <c r="BC9" s="672"/>
      <c r="BD9" s="673"/>
      <c r="BE9" s="672"/>
      <c r="BF9" s="672"/>
      <c r="BG9" s="672"/>
      <c r="BH9" s="672"/>
      <c r="BI9" s="672"/>
      <c r="BJ9" s="672"/>
      <c r="BK9" s="672"/>
      <c r="BL9" s="672"/>
      <c r="BM9" s="672"/>
      <c r="BN9" s="672"/>
      <c r="BO9" s="673"/>
      <c r="BP9" s="673"/>
      <c r="BQ9" s="672"/>
    </row>
    <row r="10" spans="1:69" ht="15">
      <c r="B10" s="1252"/>
      <c r="C10" s="262" t="s">
        <v>536</v>
      </c>
      <c r="D10" s="339"/>
      <c r="E10" s="672"/>
      <c r="F10" s="671"/>
      <c r="G10" s="672"/>
      <c r="H10" s="672"/>
      <c r="I10" s="713"/>
      <c r="J10" s="713"/>
      <c r="K10" s="713"/>
      <c r="L10" s="672"/>
      <c r="M10" s="672"/>
      <c r="N10" s="672"/>
      <c r="O10" s="672"/>
      <c r="P10" s="672"/>
      <c r="Q10" s="672"/>
      <c r="R10" s="672"/>
      <c r="S10" s="672"/>
      <c r="T10" s="672"/>
      <c r="U10" s="672"/>
      <c r="V10" s="672"/>
      <c r="W10" s="673"/>
      <c r="X10" s="672"/>
      <c r="Y10" s="672"/>
      <c r="Z10" s="672"/>
      <c r="AA10" s="672"/>
      <c r="AB10" s="672"/>
      <c r="AC10" s="672"/>
      <c r="AD10" s="672"/>
      <c r="AE10" s="672"/>
      <c r="AF10" s="672"/>
      <c r="AG10" s="672"/>
      <c r="AH10" s="673"/>
      <c r="AI10" s="673"/>
      <c r="AJ10" s="672"/>
      <c r="AK10" s="340"/>
      <c r="AL10" s="672"/>
      <c r="AM10" s="671"/>
      <c r="AN10" s="672"/>
      <c r="AO10" s="672"/>
      <c r="AP10" s="672"/>
      <c r="AQ10" s="672"/>
      <c r="AR10" s="672"/>
      <c r="AS10" s="672"/>
      <c r="AT10" s="672"/>
      <c r="AU10" s="672"/>
      <c r="AV10" s="672"/>
      <c r="AW10" s="672"/>
      <c r="AX10" s="672"/>
      <c r="AY10" s="672"/>
      <c r="AZ10" s="672"/>
      <c r="BA10" s="672"/>
      <c r="BB10" s="672"/>
      <c r="BC10" s="672"/>
      <c r="BD10" s="673"/>
      <c r="BE10" s="672"/>
      <c r="BF10" s="672"/>
      <c r="BG10" s="672"/>
      <c r="BH10" s="672"/>
      <c r="BI10" s="672"/>
      <c r="BJ10" s="672"/>
      <c r="BK10" s="672"/>
      <c r="BL10" s="672"/>
      <c r="BM10" s="672"/>
      <c r="BN10" s="672"/>
      <c r="BO10" s="673"/>
      <c r="BP10" s="673"/>
      <c r="BQ10" s="672"/>
    </row>
    <row r="11" spans="1:69" ht="15">
      <c r="B11" s="1252"/>
      <c r="C11" s="262" t="s">
        <v>537</v>
      </c>
      <c r="D11" s="339"/>
      <c r="E11" s="672"/>
      <c r="F11" s="671"/>
      <c r="G11" s="672"/>
      <c r="H11" s="672"/>
      <c r="I11" s="713"/>
      <c r="J11" s="713"/>
      <c r="K11" s="713"/>
      <c r="L11" s="672"/>
      <c r="M11" s="672"/>
      <c r="N11" s="672"/>
      <c r="O11" s="672"/>
      <c r="P11" s="672"/>
      <c r="Q11" s="672"/>
      <c r="R11" s="672"/>
      <c r="S11" s="672"/>
      <c r="T11" s="672"/>
      <c r="U11" s="672"/>
      <c r="V11" s="672"/>
      <c r="W11" s="673"/>
      <c r="X11" s="672"/>
      <c r="Y11" s="672"/>
      <c r="Z11" s="672"/>
      <c r="AA11" s="672"/>
      <c r="AB11" s="672"/>
      <c r="AC11" s="672"/>
      <c r="AD11" s="672"/>
      <c r="AE11" s="672"/>
      <c r="AF11" s="672"/>
      <c r="AG11" s="672"/>
      <c r="AH11" s="673"/>
      <c r="AI11" s="673"/>
      <c r="AJ11" s="672"/>
      <c r="AK11" s="340"/>
      <c r="AL11" s="672"/>
      <c r="AM11" s="671"/>
      <c r="AN11" s="672"/>
      <c r="AO11" s="672"/>
      <c r="AP11" s="672"/>
      <c r="AQ11" s="672"/>
      <c r="AR11" s="672"/>
      <c r="AS11" s="672"/>
      <c r="AT11" s="672"/>
      <c r="AU11" s="672"/>
      <c r="AV11" s="672"/>
      <c r="AW11" s="672"/>
      <c r="AX11" s="672"/>
      <c r="AY11" s="672"/>
      <c r="AZ11" s="672"/>
      <c r="BA11" s="672"/>
      <c r="BB11" s="672"/>
      <c r="BC11" s="672"/>
      <c r="BD11" s="673"/>
      <c r="BE11" s="672"/>
      <c r="BF11" s="672"/>
      <c r="BG11" s="672"/>
      <c r="BH11" s="672"/>
      <c r="BI11" s="672"/>
      <c r="BJ11" s="672"/>
      <c r="BK11" s="672"/>
      <c r="BL11" s="672"/>
      <c r="BM11" s="672"/>
      <c r="BN11" s="672"/>
      <c r="BO11" s="673"/>
      <c r="BP11" s="673"/>
      <c r="BQ11" s="672"/>
    </row>
    <row r="12" spans="1:69" ht="15">
      <c r="B12" s="1252"/>
      <c r="C12" s="243" t="s">
        <v>532</v>
      </c>
      <c r="D12" s="339"/>
      <c r="E12" s="672"/>
      <c r="F12" s="671"/>
      <c r="G12" s="672"/>
      <c r="H12" s="672"/>
      <c r="I12" s="713"/>
      <c r="J12" s="713"/>
      <c r="K12" s="713"/>
      <c r="L12" s="672"/>
      <c r="M12" s="672"/>
      <c r="N12" s="672"/>
      <c r="O12" s="672"/>
      <c r="P12" s="672"/>
      <c r="Q12" s="672"/>
      <c r="R12" s="672"/>
      <c r="S12" s="672"/>
      <c r="T12" s="672"/>
      <c r="U12" s="672"/>
      <c r="V12" s="672"/>
      <c r="W12" s="673"/>
      <c r="X12" s="672"/>
      <c r="Y12" s="672"/>
      <c r="Z12" s="672"/>
      <c r="AA12" s="672"/>
      <c r="AB12" s="672"/>
      <c r="AC12" s="672"/>
      <c r="AD12" s="672"/>
      <c r="AE12" s="672"/>
      <c r="AF12" s="672"/>
      <c r="AG12" s="672"/>
      <c r="AH12" s="673"/>
      <c r="AI12" s="673"/>
      <c r="AJ12" s="672"/>
      <c r="AK12" s="340"/>
      <c r="AL12" s="672"/>
      <c r="AM12" s="671"/>
      <c r="AN12" s="672"/>
      <c r="AO12" s="672"/>
      <c r="AP12" s="672"/>
      <c r="AQ12" s="672"/>
      <c r="AR12" s="672"/>
      <c r="AS12" s="672"/>
      <c r="AT12" s="672"/>
      <c r="AU12" s="672"/>
      <c r="AV12" s="672"/>
      <c r="AW12" s="672"/>
      <c r="AX12" s="672"/>
      <c r="AY12" s="672"/>
      <c r="AZ12" s="672"/>
      <c r="BA12" s="672"/>
      <c r="BB12" s="672"/>
      <c r="BC12" s="672"/>
      <c r="BD12" s="673"/>
      <c r="BE12" s="672"/>
      <c r="BF12" s="672"/>
      <c r="BG12" s="672"/>
      <c r="BH12" s="672"/>
      <c r="BI12" s="672"/>
      <c r="BJ12" s="672"/>
      <c r="BK12" s="672"/>
      <c r="BL12" s="672"/>
      <c r="BM12" s="672"/>
      <c r="BN12" s="672"/>
      <c r="BO12" s="673"/>
      <c r="BP12" s="673"/>
      <c r="BQ12" s="672"/>
    </row>
    <row r="13" spans="1:69" ht="15">
      <c r="B13" s="1252"/>
      <c r="C13" s="243" t="s">
        <v>533</v>
      </c>
      <c r="D13" s="339"/>
      <c r="E13" s="672"/>
      <c r="F13" s="671"/>
      <c r="G13" s="672"/>
      <c r="H13" s="672"/>
      <c r="I13" s="713"/>
      <c r="J13" s="713"/>
      <c r="K13" s="713"/>
      <c r="L13" s="672"/>
      <c r="M13" s="672"/>
      <c r="N13" s="672"/>
      <c r="O13" s="672"/>
      <c r="P13" s="672"/>
      <c r="Q13" s="672"/>
      <c r="R13" s="672"/>
      <c r="S13" s="672"/>
      <c r="T13" s="672"/>
      <c r="U13" s="672"/>
      <c r="V13" s="672"/>
      <c r="W13" s="673"/>
      <c r="X13" s="672"/>
      <c r="Y13" s="672"/>
      <c r="Z13" s="672"/>
      <c r="AA13" s="672"/>
      <c r="AB13" s="672"/>
      <c r="AC13" s="672"/>
      <c r="AD13" s="672"/>
      <c r="AE13" s="672"/>
      <c r="AF13" s="672"/>
      <c r="AG13" s="672"/>
      <c r="AH13" s="673"/>
      <c r="AI13" s="673"/>
      <c r="AJ13" s="672"/>
      <c r="AK13" s="340"/>
      <c r="AL13" s="672"/>
      <c r="AM13" s="671"/>
      <c r="AN13" s="672"/>
      <c r="AO13" s="672"/>
      <c r="AP13" s="672"/>
      <c r="AQ13" s="672"/>
      <c r="AR13" s="672"/>
      <c r="AS13" s="672"/>
      <c r="AT13" s="672"/>
      <c r="AU13" s="672"/>
      <c r="AV13" s="672"/>
      <c r="AW13" s="672"/>
      <c r="AX13" s="672"/>
      <c r="AY13" s="672"/>
      <c r="AZ13" s="672"/>
      <c r="BA13" s="672"/>
      <c r="BB13" s="672"/>
      <c r="BC13" s="672"/>
      <c r="BD13" s="673"/>
      <c r="BE13" s="672"/>
      <c r="BF13" s="672"/>
      <c r="BG13" s="672"/>
      <c r="BH13" s="672"/>
      <c r="BI13" s="672"/>
      <c r="BJ13" s="672"/>
      <c r="BK13" s="672"/>
      <c r="BL13" s="672"/>
      <c r="BM13" s="672"/>
      <c r="BN13" s="672"/>
      <c r="BO13" s="673"/>
      <c r="BP13" s="673"/>
      <c r="BQ13" s="672"/>
    </row>
    <row r="14" spans="1:69" s="255" customFormat="1" ht="15" customHeight="1">
      <c r="B14" s="1253"/>
      <c r="C14" s="338" t="s">
        <v>527</v>
      </c>
      <c r="D14" s="339"/>
      <c r="E14" s="669"/>
      <c r="F14" s="668"/>
      <c r="G14" s="669"/>
      <c r="H14" s="669"/>
      <c r="I14" s="891"/>
      <c r="J14" s="891"/>
      <c r="K14" s="891"/>
      <c r="L14" s="669"/>
      <c r="M14" s="669"/>
      <c r="N14" s="669"/>
      <c r="O14" s="669"/>
      <c r="P14" s="669"/>
      <c r="Q14" s="669"/>
      <c r="R14" s="669"/>
      <c r="S14" s="669"/>
      <c r="T14" s="669"/>
      <c r="U14" s="669"/>
      <c r="V14" s="669"/>
      <c r="W14" s="670"/>
      <c r="X14" s="669"/>
      <c r="Y14" s="669"/>
      <c r="Z14" s="669"/>
      <c r="AA14" s="669"/>
      <c r="AB14" s="669"/>
      <c r="AC14" s="669"/>
      <c r="AD14" s="669"/>
      <c r="AE14" s="669"/>
      <c r="AF14" s="669"/>
      <c r="AG14" s="669"/>
      <c r="AH14" s="670"/>
      <c r="AI14" s="670"/>
      <c r="AJ14" s="669"/>
      <c r="AK14" s="340"/>
      <c r="AL14" s="669"/>
      <c r="AM14" s="668"/>
      <c r="AN14" s="669"/>
      <c r="AO14" s="669"/>
      <c r="AP14" s="669"/>
      <c r="AQ14" s="669"/>
      <c r="AR14" s="669"/>
      <c r="AS14" s="669"/>
      <c r="AT14" s="669"/>
      <c r="AU14" s="669"/>
      <c r="AV14" s="669"/>
      <c r="AW14" s="669"/>
      <c r="AX14" s="669"/>
      <c r="AY14" s="669"/>
      <c r="AZ14" s="669"/>
      <c r="BA14" s="669"/>
      <c r="BB14" s="669"/>
      <c r="BC14" s="669"/>
      <c r="BD14" s="670"/>
      <c r="BE14" s="669"/>
      <c r="BF14" s="669"/>
      <c r="BG14" s="669"/>
      <c r="BH14" s="669"/>
      <c r="BI14" s="669"/>
      <c r="BJ14" s="669"/>
      <c r="BK14" s="669"/>
      <c r="BL14" s="669"/>
      <c r="BM14" s="669"/>
      <c r="BN14" s="669"/>
      <c r="BO14" s="670"/>
      <c r="BP14" s="670"/>
      <c r="BQ14" s="669"/>
    </row>
    <row r="15" spans="1:69" s="255" customFormat="1" ht="15" customHeight="1">
      <c r="B15" s="1251" t="s">
        <v>10</v>
      </c>
      <c r="C15" s="262" t="s">
        <v>534</v>
      </c>
      <c r="D15" s="339"/>
      <c r="E15" s="350"/>
      <c r="F15" s="554"/>
      <c r="G15" s="350"/>
      <c r="H15" s="350"/>
      <c r="I15" s="918"/>
      <c r="J15" s="918"/>
      <c r="K15" s="918"/>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281"/>
      <c r="AL15" s="350"/>
      <c r="AM15" s="554"/>
      <c r="AN15" s="350"/>
      <c r="AO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c r="BL15" s="350"/>
      <c r="BM15" s="350"/>
      <c r="BN15" s="350"/>
      <c r="BO15" s="350"/>
      <c r="BP15" s="350"/>
      <c r="BQ15" s="350"/>
    </row>
    <row r="16" spans="1:69" s="255" customFormat="1" ht="15" customHeight="1">
      <c r="B16" s="1257" t="s">
        <v>10</v>
      </c>
      <c r="C16" s="262" t="s">
        <v>535</v>
      </c>
      <c r="D16" s="339"/>
      <c r="E16" s="346"/>
      <c r="F16" s="555"/>
      <c r="G16" s="346"/>
      <c r="H16" s="346"/>
      <c r="I16" s="896"/>
      <c r="J16" s="896"/>
      <c r="K16" s="896"/>
      <c r="L16" s="346"/>
      <c r="M16" s="346"/>
      <c r="N16" s="346"/>
      <c r="O16" s="346"/>
      <c r="P16" s="346"/>
      <c r="Q16" s="346"/>
      <c r="R16" s="346"/>
      <c r="S16" s="346"/>
      <c r="T16" s="346"/>
      <c r="U16" s="346"/>
      <c r="V16" s="346"/>
      <c r="W16" s="346"/>
      <c r="X16" s="346"/>
      <c r="Y16" s="346"/>
      <c r="Z16" s="346"/>
      <c r="AA16" s="346"/>
      <c r="AB16" s="346"/>
      <c r="AC16" s="346"/>
      <c r="AD16" s="346"/>
      <c r="AE16" s="346"/>
      <c r="AF16" s="346"/>
      <c r="AG16" s="346"/>
      <c r="AH16" s="346"/>
      <c r="AI16" s="346"/>
      <c r="AJ16" s="346"/>
      <c r="AK16" s="281"/>
      <c r="AL16" s="346"/>
      <c r="AM16" s="555"/>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6"/>
      <c r="BK16" s="346"/>
      <c r="BL16" s="346"/>
      <c r="BM16" s="346"/>
      <c r="BN16" s="346"/>
      <c r="BO16" s="346"/>
      <c r="BP16" s="346"/>
      <c r="BQ16" s="346"/>
    </row>
    <row r="17" spans="2:69" s="255" customFormat="1" ht="15" customHeight="1">
      <c r="B17" s="1257" t="s">
        <v>10</v>
      </c>
      <c r="C17" s="262" t="s">
        <v>536</v>
      </c>
      <c r="D17" s="339"/>
      <c r="E17" s="346"/>
      <c r="F17" s="555"/>
      <c r="G17" s="346"/>
      <c r="H17" s="346"/>
      <c r="I17" s="896"/>
      <c r="J17" s="896"/>
      <c r="K17" s="89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281"/>
      <c r="AL17" s="346"/>
      <c r="AM17" s="555"/>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row>
    <row r="18" spans="2:69" s="255" customFormat="1" ht="15" customHeight="1">
      <c r="B18" s="1257" t="s">
        <v>10</v>
      </c>
      <c r="C18" s="262" t="s">
        <v>537</v>
      </c>
      <c r="D18" s="339"/>
      <c r="E18" s="346"/>
      <c r="F18" s="555"/>
      <c r="G18" s="346"/>
      <c r="H18" s="346"/>
      <c r="I18" s="896"/>
      <c r="J18" s="896"/>
      <c r="K18" s="896"/>
      <c r="L18" s="346"/>
      <c r="M18" s="346"/>
      <c r="N18" s="346"/>
      <c r="O18" s="346"/>
      <c r="P18" s="346"/>
      <c r="Q18" s="346"/>
      <c r="R18" s="346"/>
      <c r="S18" s="346"/>
      <c r="T18" s="346"/>
      <c r="U18" s="346"/>
      <c r="V18" s="346"/>
      <c r="W18" s="346"/>
      <c r="X18" s="346"/>
      <c r="Y18" s="346"/>
      <c r="Z18" s="346"/>
      <c r="AA18" s="346"/>
      <c r="AB18" s="346"/>
      <c r="AC18" s="346"/>
      <c r="AD18" s="346"/>
      <c r="AE18" s="346"/>
      <c r="AF18" s="346"/>
      <c r="AG18" s="346"/>
      <c r="AH18" s="346"/>
      <c r="AI18" s="346"/>
      <c r="AJ18" s="346"/>
      <c r="AK18" s="281"/>
      <c r="AL18" s="346"/>
      <c r="AM18" s="555"/>
      <c r="AN18" s="346"/>
      <c r="AO18" s="346"/>
      <c r="AP18" s="346"/>
      <c r="AQ18" s="346"/>
      <c r="AR18" s="346"/>
      <c r="AS18" s="346"/>
      <c r="AT18" s="346"/>
      <c r="AU18" s="346"/>
      <c r="AV18" s="346"/>
      <c r="AW18" s="346"/>
      <c r="AX18" s="346"/>
      <c r="AY18" s="346"/>
      <c r="AZ18" s="346"/>
      <c r="BA18" s="346"/>
      <c r="BB18" s="346"/>
      <c r="BC18" s="346"/>
      <c r="BD18" s="346"/>
      <c r="BE18" s="346"/>
      <c r="BF18" s="346"/>
      <c r="BG18" s="346"/>
      <c r="BH18" s="346"/>
      <c r="BI18" s="346"/>
      <c r="BJ18" s="346"/>
      <c r="BK18" s="346"/>
      <c r="BL18" s="346"/>
      <c r="BM18" s="346"/>
      <c r="BN18" s="346"/>
      <c r="BO18" s="346"/>
      <c r="BP18" s="346"/>
      <c r="BQ18" s="346"/>
    </row>
    <row r="19" spans="2:69" s="255" customFormat="1" ht="15" customHeight="1">
      <c r="B19" s="1257" t="s">
        <v>10</v>
      </c>
      <c r="C19" s="262" t="s">
        <v>532</v>
      </c>
      <c r="D19" s="339"/>
      <c r="E19" s="346"/>
      <c r="F19" s="555"/>
      <c r="G19" s="346"/>
      <c r="H19" s="346"/>
      <c r="I19" s="896"/>
      <c r="J19" s="896"/>
      <c r="K19" s="896"/>
      <c r="L19" s="346"/>
      <c r="M19" s="346"/>
      <c r="N19" s="346"/>
      <c r="O19" s="346"/>
      <c r="P19" s="346"/>
      <c r="Q19" s="346"/>
      <c r="R19" s="346"/>
      <c r="S19" s="346"/>
      <c r="T19" s="346"/>
      <c r="U19" s="346"/>
      <c r="V19" s="346"/>
      <c r="W19" s="346"/>
      <c r="X19" s="346"/>
      <c r="Y19" s="346"/>
      <c r="Z19" s="346"/>
      <c r="AA19" s="346"/>
      <c r="AB19" s="346"/>
      <c r="AC19" s="346"/>
      <c r="AD19" s="346"/>
      <c r="AE19" s="346"/>
      <c r="AF19" s="346"/>
      <c r="AG19" s="346"/>
      <c r="AH19" s="346"/>
      <c r="AI19" s="346"/>
      <c r="AJ19" s="346"/>
      <c r="AK19" s="281"/>
      <c r="AL19" s="346"/>
      <c r="AM19" s="555"/>
      <c r="AN19" s="346"/>
      <c r="AO19" s="346"/>
      <c r="AP19" s="346"/>
      <c r="AQ19" s="346"/>
      <c r="AR19" s="346"/>
      <c r="AS19" s="346"/>
      <c r="AT19" s="346"/>
      <c r="AU19" s="346"/>
      <c r="AV19" s="346"/>
      <c r="AW19" s="346"/>
      <c r="AX19" s="346"/>
      <c r="AY19" s="346"/>
      <c r="AZ19" s="346"/>
      <c r="BA19" s="346"/>
      <c r="BB19" s="346"/>
      <c r="BC19" s="346"/>
      <c r="BD19" s="346"/>
      <c r="BE19" s="346"/>
      <c r="BF19" s="346"/>
      <c r="BG19" s="346"/>
      <c r="BH19" s="346"/>
      <c r="BI19" s="346"/>
      <c r="BJ19" s="346"/>
      <c r="BK19" s="346"/>
      <c r="BL19" s="346"/>
      <c r="BM19" s="346"/>
      <c r="BN19" s="346"/>
      <c r="BO19" s="346"/>
      <c r="BP19" s="346"/>
      <c r="BQ19" s="346"/>
    </row>
    <row r="20" spans="2:69" s="255" customFormat="1" ht="15" customHeight="1">
      <c r="B20" s="1257" t="s">
        <v>10</v>
      </c>
      <c r="C20" s="262" t="s">
        <v>533</v>
      </c>
      <c r="D20" s="339"/>
      <c r="E20" s="346"/>
      <c r="F20" s="555"/>
      <c r="G20" s="346"/>
      <c r="H20" s="346"/>
      <c r="I20" s="896"/>
      <c r="J20" s="896"/>
      <c r="K20" s="89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46"/>
      <c r="AK20" s="281"/>
      <c r="AL20" s="346"/>
      <c r="AM20" s="555"/>
      <c r="AN20" s="346"/>
      <c r="AO20" s="346"/>
      <c r="AP20" s="346"/>
      <c r="AQ20" s="346"/>
      <c r="AR20" s="346"/>
      <c r="AS20" s="346"/>
      <c r="AT20" s="346"/>
      <c r="AU20" s="346"/>
      <c r="AV20" s="346"/>
      <c r="AW20" s="346"/>
      <c r="AX20" s="346"/>
      <c r="AY20" s="346"/>
      <c r="AZ20" s="346"/>
      <c r="BA20" s="346"/>
      <c r="BB20" s="346"/>
      <c r="BC20" s="346"/>
      <c r="BD20" s="346"/>
      <c r="BE20" s="346"/>
      <c r="BF20" s="346"/>
      <c r="BG20" s="346"/>
      <c r="BH20" s="346"/>
      <c r="BI20" s="346"/>
      <c r="BJ20" s="346"/>
      <c r="BK20" s="346"/>
      <c r="BL20" s="346"/>
      <c r="BM20" s="346"/>
      <c r="BN20" s="346"/>
      <c r="BO20" s="346"/>
      <c r="BP20" s="346"/>
      <c r="BQ20" s="346"/>
    </row>
    <row r="21" spans="2:69" s="255" customFormat="1" ht="15" customHeight="1">
      <c r="B21" s="1253" t="s">
        <v>10</v>
      </c>
      <c r="C21" s="338" t="s">
        <v>527</v>
      </c>
      <c r="D21" s="339"/>
      <c r="E21" s="345"/>
      <c r="F21" s="556"/>
      <c r="G21" s="345"/>
      <c r="H21" s="345"/>
      <c r="I21" s="897"/>
      <c r="J21" s="897"/>
      <c r="K21" s="897"/>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45"/>
      <c r="AK21" s="281"/>
      <c r="AL21" s="345"/>
      <c r="AM21" s="556"/>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5"/>
      <c r="BK21" s="345"/>
      <c r="BL21" s="345"/>
      <c r="BM21" s="345"/>
      <c r="BN21" s="345"/>
      <c r="BO21" s="345"/>
      <c r="BP21" s="345"/>
      <c r="BQ21" s="345"/>
    </row>
    <row r="22" spans="2:69" s="255" customFormat="1" ht="15" customHeight="1">
      <c r="B22" s="1251" t="s">
        <v>11</v>
      </c>
      <c r="C22" s="262" t="s">
        <v>534</v>
      </c>
      <c r="D22" s="339"/>
      <c r="E22" s="281">
        <v>0.13211965165777401</v>
      </c>
      <c r="F22" s="341">
        <v>27010628062.951099</v>
      </c>
      <c r="G22" s="283">
        <v>0.26815781546925599</v>
      </c>
      <c r="H22" s="283">
        <v>-2.4588669426667399E-3</v>
      </c>
      <c r="I22" s="892">
        <v>-3.25509898545467E-2</v>
      </c>
      <c r="J22" s="892"/>
      <c r="K22" s="892">
        <v>-3.25509898545467E-2</v>
      </c>
      <c r="L22" s="283">
        <v>0.30456640563676723</v>
      </c>
      <c r="M22" s="283">
        <v>0.17540577555645998</v>
      </c>
      <c r="N22" s="283">
        <v>0.51373021984947298</v>
      </c>
      <c r="O22" s="283">
        <v>0.51127135290680603</v>
      </c>
      <c r="P22" s="283">
        <v>-0.11723126837829903</v>
      </c>
      <c r="Q22" s="283">
        <v>-0.16950167696479901</v>
      </c>
      <c r="R22" s="283"/>
      <c r="S22" s="283"/>
      <c r="T22" s="283"/>
      <c r="U22" s="283"/>
      <c r="V22" s="283"/>
      <c r="W22" s="283"/>
      <c r="X22" s="283">
        <v>0.34176967594200702</v>
      </c>
      <c r="Y22" s="283">
        <v>1.7865467221685045E-2</v>
      </c>
      <c r="Z22" s="283">
        <v>7.8131821941785196E-2</v>
      </c>
      <c r="AA22" s="283"/>
      <c r="AB22" s="283">
        <v>0.10111064145563819</v>
      </c>
      <c r="AC22" s="283">
        <v>3.1301305519976612E-2</v>
      </c>
      <c r="AD22" s="283">
        <v>7.0600818060333661E-3</v>
      </c>
      <c r="AE22" s="283">
        <v>7.6086892300594343E-3</v>
      </c>
      <c r="AF22" s="283">
        <v>0.243078007175178</v>
      </c>
      <c r="AG22" s="283">
        <v>7.8610432497323995E-2</v>
      </c>
      <c r="AH22" s="283"/>
      <c r="AI22" s="283"/>
      <c r="AJ22" s="283">
        <v>0.66345811561450896</v>
      </c>
      <c r="AK22" s="281"/>
      <c r="AL22" s="281">
        <v>0.21503818639459099</v>
      </c>
      <c r="AM22" s="341">
        <v>34041699224.2705</v>
      </c>
      <c r="AN22" s="283">
        <v>-9.3524022116799304E-4</v>
      </c>
      <c r="AO22" s="283">
        <v>-1.75319411144624E-2</v>
      </c>
      <c r="AP22" s="283"/>
      <c r="AQ22" s="283">
        <v>-1.75319411144624E-2</v>
      </c>
      <c r="AR22" s="283">
        <v>1.81583574407068</v>
      </c>
      <c r="AS22" s="283">
        <v>0.333875431872726</v>
      </c>
      <c r="AT22" s="283">
        <v>0.17695382148624386</v>
      </c>
      <c r="AU22" s="283">
        <v>2.3646807434002102</v>
      </c>
      <c r="AV22" s="283">
        <v>2.3462135620645901</v>
      </c>
      <c r="AW22" s="283">
        <v>-0.25415124595065508</v>
      </c>
      <c r="AX22" s="283">
        <v>-0.35433976167815601</v>
      </c>
      <c r="AY22" s="283"/>
      <c r="AZ22" s="283"/>
      <c r="BA22" s="283"/>
      <c r="BB22" s="283"/>
      <c r="BC22" s="283"/>
      <c r="BD22" s="283"/>
      <c r="BE22" s="283">
        <v>1.99187380038643</v>
      </c>
      <c r="BF22" s="283">
        <v>1.6729887247467011E-2</v>
      </c>
      <c r="BG22" s="283">
        <v>8.03767051750712E-2</v>
      </c>
      <c r="BH22" s="283"/>
      <c r="BI22" s="283">
        <v>0.10533584909247419</v>
      </c>
      <c r="BJ22" s="283">
        <v>3.3582160030710587E-2</v>
      </c>
      <c r="BK22" s="283">
        <v>1.3622674871175753E-2</v>
      </c>
      <c r="BL22" s="283">
        <v>9.4168455385665716E-3</v>
      </c>
      <c r="BM22" s="283">
        <v>0.25906412195546502</v>
      </c>
      <c r="BN22" s="283">
        <v>0.118081236409964</v>
      </c>
      <c r="BO22" s="283"/>
      <c r="BP22" s="283"/>
      <c r="BQ22" s="283">
        <v>2.3690191587518599</v>
      </c>
    </row>
    <row r="23" spans="2:69" s="255" customFormat="1" ht="15" customHeight="1">
      <c r="B23" s="1257" t="s">
        <v>11</v>
      </c>
      <c r="C23" s="262" t="s">
        <v>535</v>
      </c>
      <c r="D23" s="339"/>
      <c r="E23" s="281">
        <v>0.123199712069976</v>
      </c>
      <c r="F23" s="341">
        <v>63075337401.473099</v>
      </c>
      <c r="G23" s="283">
        <v>0.23341200035366899</v>
      </c>
      <c r="H23" s="283">
        <v>-7.8905873927499499E-3</v>
      </c>
      <c r="I23" s="892">
        <v>-5.7902190511748303E-2</v>
      </c>
      <c r="J23" s="892"/>
      <c r="K23" s="892">
        <v>-5.7902190511748303E-2</v>
      </c>
      <c r="L23" s="283">
        <v>6.9280075899218863E-2</v>
      </c>
      <c r="M23" s="283">
        <v>4.752855528318746E-2</v>
      </c>
      <c r="N23" s="283">
        <v>0.129097013651334</v>
      </c>
      <c r="O23" s="283">
        <v>0.12120642625858299</v>
      </c>
      <c r="P23" s="283">
        <v>-8.5776715705923171E-2</v>
      </c>
      <c r="Q23" s="283">
        <v>-0.12401017760703099</v>
      </c>
      <c r="R23" s="283"/>
      <c r="S23" s="283"/>
      <c r="T23" s="283"/>
      <c r="U23" s="283"/>
      <c r="V23" s="283"/>
      <c r="W23" s="283"/>
      <c r="X23" s="283">
        <v>-2.8037513484476802E-3</v>
      </c>
      <c r="Y23" s="283">
        <v>7.7867311755740283E-3</v>
      </c>
      <c r="Z23" s="283">
        <v>2.8587875171834046E-2</v>
      </c>
      <c r="AA23" s="283"/>
      <c r="AB23" s="283">
        <v>3.4595767428607892E-2</v>
      </c>
      <c r="AC23" s="283">
        <v>1.239383081210527E-2</v>
      </c>
      <c r="AD23" s="283">
        <v>5.4312322589013503E-3</v>
      </c>
      <c r="AE23" s="283">
        <v>3.564163903662175E-3</v>
      </c>
      <c r="AF23" s="283">
        <v>9.2359600750684806E-2</v>
      </c>
      <c r="AG23" s="283">
        <v>3.9042921485771702E-2</v>
      </c>
      <c r="AH23" s="283"/>
      <c r="AI23" s="283"/>
      <c r="AJ23" s="283">
        <v>0.128598770888009</v>
      </c>
      <c r="AK23" s="281"/>
      <c r="AL23" s="281">
        <v>0.128797457917594</v>
      </c>
      <c r="AM23" s="341">
        <v>65875879024.313698</v>
      </c>
      <c r="AN23" s="283">
        <v>-7.97135812318806E-3</v>
      </c>
      <c r="AO23" s="283">
        <v>-6.5558305077328599E-2</v>
      </c>
      <c r="AP23" s="283"/>
      <c r="AQ23" s="283">
        <v>-6.5558305077328599E-2</v>
      </c>
      <c r="AR23" s="283">
        <v>0.38571188651108701</v>
      </c>
      <c r="AS23" s="283">
        <v>5.5217465197269923E-2</v>
      </c>
      <c r="AT23" s="283">
        <v>3.6511479098199212E-2</v>
      </c>
      <c r="AU23" s="283">
        <v>0.486448686119761</v>
      </c>
      <c r="AV23" s="283">
        <v>0.41291902291924398</v>
      </c>
      <c r="AW23" s="283">
        <v>-0.1084244093787064</v>
      </c>
      <c r="AX23" s="283">
        <v>-0.15519697923761699</v>
      </c>
      <c r="AY23" s="283"/>
      <c r="AZ23" s="283"/>
      <c r="BA23" s="283"/>
      <c r="BB23" s="283"/>
      <c r="BC23" s="283"/>
      <c r="BD23" s="283"/>
      <c r="BE23" s="283">
        <v>0.25772204368162699</v>
      </c>
      <c r="BF23" s="283">
        <v>6.9263912843905966E-3</v>
      </c>
      <c r="BG23" s="283">
        <v>2.5051649431406347E-2</v>
      </c>
      <c r="BH23" s="283"/>
      <c r="BI23" s="283">
        <v>3.2552510839699851E-2</v>
      </c>
      <c r="BJ23" s="283">
        <v>1.2122532022625782E-2</v>
      </c>
      <c r="BK23" s="283">
        <v>7.7251805457412941E-3</v>
      </c>
      <c r="BL23" s="283">
        <v>2.5648807287699089E-3</v>
      </c>
      <c r="BM23" s="283">
        <v>8.6943144852633797E-2</v>
      </c>
      <c r="BN23" s="283">
        <v>4.2500409318644301E-2</v>
      </c>
      <c r="BO23" s="283"/>
      <c r="BP23" s="283"/>
      <c r="BQ23" s="283">
        <v>0.387165597852904</v>
      </c>
    </row>
    <row r="24" spans="2:69" s="255" customFormat="1" ht="15" customHeight="1">
      <c r="B24" s="1257" t="s">
        <v>11</v>
      </c>
      <c r="C24" s="262" t="s">
        <v>536</v>
      </c>
      <c r="D24" s="339"/>
      <c r="E24" s="281">
        <v>0.252258875040067</v>
      </c>
      <c r="F24" s="341">
        <v>218496778216.70099</v>
      </c>
      <c r="G24" s="283">
        <v>0.20361901869940999</v>
      </c>
      <c r="H24" s="283">
        <v>-2.2306211094666299E-2</v>
      </c>
      <c r="I24" s="892">
        <v>-9.4242853581732206E-2</v>
      </c>
      <c r="J24" s="892"/>
      <c r="K24" s="892">
        <v>-9.4242853581732206E-2</v>
      </c>
      <c r="L24" s="283">
        <v>2.0458917628243485E-2</v>
      </c>
      <c r="M24" s="283">
        <v>1.6860631795105125E-2</v>
      </c>
      <c r="N24" s="283">
        <v>4.3907464296454403E-2</v>
      </c>
      <c r="O24" s="283">
        <v>2.1601253201788202E-2</v>
      </c>
      <c r="P24" s="283">
        <v>-7.9113261040028943E-2</v>
      </c>
      <c r="Q24" s="283">
        <v>-0.112839590853377</v>
      </c>
      <c r="R24" s="283"/>
      <c r="S24" s="283"/>
      <c r="T24" s="283"/>
      <c r="U24" s="283"/>
      <c r="V24" s="283"/>
      <c r="W24" s="283"/>
      <c r="X24" s="283">
        <v>-9.1238337651589202E-2</v>
      </c>
      <c r="Y24" s="283">
        <v>5.5031309699298189E-3</v>
      </c>
      <c r="Z24" s="283">
        <v>1.5364295228621922E-2</v>
      </c>
      <c r="AA24" s="283"/>
      <c r="AB24" s="283">
        <v>1.6363039693650151E-2</v>
      </c>
      <c r="AC24" s="283">
        <v>6.2565397100158605E-3</v>
      </c>
      <c r="AD24" s="283">
        <v>3.8046352348679591E-3</v>
      </c>
      <c r="AE24" s="283">
        <v>2.8040883192953004E-3</v>
      </c>
      <c r="AF24" s="283">
        <v>5.00957291563809E-2</v>
      </c>
      <c r="AG24" s="283">
        <v>1.9395434224136001E-2</v>
      </c>
      <c r="AH24" s="283"/>
      <c r="AI24" s="283"/>
      <c r="AJ24" s="283">
        <v>-2.1747174271072599E-2</v>
      </c>
      <c r="AK24" s="281"/>
      <c r="AL24" s="281">
        <v>0.203729123130893</v>
      </c>
      <c r="AM24" s="341">
        <v>175703890908.05801</v>
      </c>
      <c r="AN24" s="283">
        <v>-2.22364590562871E-2</v>
      </c>
      <c r="AO24" s="283">
        <v>-9.7403418750759099E-2</v>
      </c>
      <c r="AP24" s="283"/>
      <c r="AQ24" s="283">
        <v>-9.7403418750759099E-2</v>
      </c>
      <c r="AR24" s="283">
        <v>0.20631745865542001</v>
      </c>
      <c r="AS24" s="283">
        <v>1.6620475362141306E-2</v>
      </c>
      <c r="AT24" s="283">
        <v>1.5355493261228908E-2</v>
      </c>
      <c r="AU24" s="283">
        <v>0.24398663267414999</v>
      </c>
      <c r="AV24" s="283">
        <v>0.124346754867104</v>
      </c>
      <c r="AW24" s="283">
        <v>-8.6795172773961426E-2</v>
      </c>
      <c r="AX24" s="283">
        <v>-0.123495634036301</v>
      </c>
      <c r="AY24" s="283"/>
      <c r="AZ24" s="283"/>
      <c r="BA24" s="283"/>
      <c r="BB24" s="283"/>
      <c r="BC24" s="283"/>
      <c r="BD24" s="283"/>
      <c r="BE24" s="283">
        <v>8.5112083080263201E-4</v>
      </c>
      <c r="BF24" s="283">
        <v>6.0242182877777248E-3</v>
      </c>
      <c r="BG24" s="283">
        <v>1.5535654972768514E-2</v>
      </c>
      <c r="BH24" s="283"/>
      <c r="BI24" s="283">
        <v>1.5994872649222617E-2</v>
      </c>
      <c r="BJ24" s="283">
        <v>6.9180617836923693E-3</v>
      </c>
      <c r="BK24" s="283">
        <v>1.9847832932813111E-3</v>
      </c>
      <c r="BL24" s="283">
        <v>1.7121905577872768E-3</v>
      </c>
      <c r="BM24" s="283">
        <v>4.8169781544529798E-2</v>
      </c>
      <c r="BN24" s="283">
        <v>2.0096461104020601E-2</v>
      </c>
      <c r="BO24" s="283"/>
      <c r="BP24" s="283"/>
      <c r="BQ24" s="283">
        <v>6.9117363479352698E-2</v>
      </c>
    </row>
    <row r="25" spans="2:69" s="255" customFormat="1" ht="15" customHeight="1">
      <c r="B25" s="1257" t="s">
        <v>11</v>
      </c>
      <c r="C25" s="262" t="s">
        <v>537</v>
      </c>
      <c r="D25" s="339"/>
      <c r="E25" s="281">
        <v>0.316029452873614</v>
      </c>
      <c r="F25" s="341">
        <v>467026463708.83197</v>
      </c>
      <c r="G25" s="283">
        <v>0.16775099450246</v>
      </c>
      <c r="H25" s="283">
        <v>-3.5725407028676402E-2</v>
      </c>
      <c r="I25" s="892">
        <v>-0.10894449674567901</v>
      </c>
      <c r="J25" s="892"/>
      <c r="K25" s="892">
        <v>-0.10894449674567901</v>
      </c>
      <c r="L25" s="283">
        <v>4.8263774508253135E-3</v>
      </c>
      <c r="M25" s="283">
        <v>1.0597723262558223E-2</v>
      </c>
      <c r="N25" s="283">
        <v>1.9138840292254902E-2</v>
      </c>
      <c r="O25" s="283">
        <v>-1.6586566736421601E-2</v>
      </c>
      <c r="P25" s="283">
        <v>-7.736205043829833E-2</v>
      </c>
      <c r="Q25" s="283">
        <v>-0.107258271250442</v>
      </c>
      <c r="R25" s="283"/>
      <c r="S25" s="283"/>
      <c r="T25" s="283"/>
      <c r="U25" s="283"/>
      <c r="V25" s="283"/>
      <c r="W25" s="283"/>
      <c r="X25" s="283">
        <v>-0.12384483798686401</v>
      </c>
      <c r="Y25" s="283">
        <v>2.6432707271873464E-3</v>
      </c>
      <c r="Z25" s="283">
        <v>5.923903580361471E-3</v>
      </c>
      <c r="AA25" s="283"/>
      <c r="AB25" s="283">
        <v>6.8939058212032821E-3</v>
      </c>
      <c r="AC25" s="283">
        <v>4.1198633289672246E-3</v>
      </c>
      <c r="AD25" s="283">
        <v>1.1413503252498379E-3</v>
      </c>
      <c r="AE25" s="283">
        <v>1.9307141709293478E-3</v>
      </c>
      <c r="AF25" s="283">
        <v>2.2653007953898598E-2</v>
      </c>
      <c r="AG25" s="283">
        <v>1.33942776914759E-2</v>
      </c>
      <c r="AH25" s="283"/>
      <c r="AI25" s="283"/>
      <c r="AJ25" s="283">
        <v>-8.7797552341489393E-2</v>
      </c>
      <c r="AK25" s="281"/>
      <c r="AL25" s="281">
        <v>0.26123510850790799</v>
      </c>
      <c r="AM25" s="341">
        <v>387256864394.49902</v>
      </c>
      <c r="AN25" s="283">
        <v>-3.7650723174668201E-2</v>
      </c>
      <c r="AO25" s="283">
        <v>-0.116157369276834</v>
      </c>
      <c r="AP25" s="283"/>
      <c r="AQ25" s="283">
        <v>-0.116157369276834</v>
      </c>
      <c r="AR25" s="283">
        <v>9.6039721369660894E-2</v>
      </c>
      <c r="AS25" s="283">
        <v>3.3680500900016312E-3</v>
      </c>
      <c r="AT25" s="283">
        <v>1.2685036120932344E-2</v>
      </c>
      <c r="AU25" s="283">
        <v>0.116840734878235</v>
      </c>
      <c r="AV25" s="283">
        <v>-3.6967357573268002E-2</v>
      </c>
      <c r="AW25" s="283">
        <v>-7.6002286541047237E-2</v>
      </c>
      <c r="AX25" s="283">
        <v>-0.105508508337227</v>
      </c>
      <c r="AY25" s="283"/>
      <c r="AZ25" s="283"/>
      <c r="BA25" s="283"/>
      <c r="BB25" s="283"/>
      <c r="BC25" s="283"/>
      <c r="BD25" s="283"/>
      <c r="BE25" s="283">
        <v>-0.14247586591049499</v>
      </c>
      <c r="BF25" s="283">
        <v>3.1618950716802018E-3</v>
      </c>
      <c r="BG25" s="283">
        <v>6.928460622276097E-3</v>
      </c>
      <c r="BH25" s="283"/>
      <c r="BI25" s="283">
        <v>7.5249268634440918E-3</v>
      </c>
      <c r="BJ25" s="283">
        <v>4.1118772455412157E-3</v>
      </c>
      <c r="BK25" s="283">
        <v>1.3711338009268596E-3</v>
      </c>
      <c r="BL25" s="283">
        <v>2.6838842211019888E-3</v>
      </c>
      <c r="BM25" s="283">
        <v>2.5782177824970502E-2</v>
      </c>
      <c r="BN25" s="283">
        <v>1.1507557011393501E-2</v>
      </c>
      <c r="BO25" s="283"/>
      <c r="BP25" s="283"/>
      <c r="BQ25" s="283">
        <v>-0.105186131074131</v>
      </c>
    </row>
    <row r="26" spans="2:69" s="255" customFormat="1" ht="15" customHeight="1">
      <c r="B26" s="1257" t="s">
        <v>11</v>
      </c>
      <c r="C26" s="262" t="s">
        <v>532</v>
      </c>
      <c r="D26" s="339"/>
      <c r="E26" s="281">
        <v>0.17407740172608299</v>
      </c>
      <c r="F26" s="341">
        <v>521741991398.604</v>
      </c>
      <c r="G26" s="283">
        <v>7.8574965471764596E-2</v>
      </c>
      <c r="H26" s="283">
        <v>-6.2013196984535397E-2</v>
      </c>
      <c r="I26" s="892">
        <v>-0.102134189403847</v>
      </c>
      <c r="J26" s="892"/>
      <c r="K26" s="892">
        <v>-0.102134189403847</v>
      </c>
      <c r="L26" s="283">
        <v>2.0400696423930453E-3</v>
      </c>
      <c r="M26" s="283">
        <v>2.9034431828696872E-3</v>
      </c>
      <c r="N26" s="283">
        <v>6.9783105193084996E-3</v>
      </c>
      <c r="O26" s="283">
        <v>-5.5034886465227001E-2</v>
      </c>
      <c r="P26" s="283">
        <v>-7.4086736379776891E-2</v>
      </c>
      <c r="Q26" s="283">
        <v>-0.10104135790711</v>
      </c>
      <c r="R26" s="283"/>
      <c r="S26" s="283"/>
      <c r="T26" s="283"/>
      <c r="U26" s="283"/>
      <c r="V26" s="283"/>
      <c r="W26" s="283"/>
      <c r="X26" s="283">
        <v>-0.156076244372337</v>
      </c>
      <c r="Y26" s="283">
        <v>1.0016396212769046E-3</v>
      </c>
      <c r="Z26" s="283">
        <v>2.1749838379543853E-3</v>
      </c>
      <c r="AA26" s="283"/>
      <c r="AB26" s="283">
        <v>2.9607326420879911E-3</v>
      </c>
      <c r="AC26" s="283">
        <v>1.7776894145875579E-3</v>
      </c>
      <c r="AD26" s="283">
        <v>1.2886248211150085E-4</v>
      </c>
      <c r="AE26" s="283">
        <v>1.792341985419292E-3</v>
      </c>
      <c r="AF26" s="283">
        <v>9.8362499834376196E-3</v>
      </c>
      <c r="AG26" s="283">
        <v>5.5428408995866702E-3</v>
      </c>
      <c r="AH26" s="283"/>
      <c r="AI26" s="283"/>
      <c r="AJ26" s="283">
        <v>-0.140697153489313</v>
      </c>
      <c r="AK26" s="281"/>
      <c r="AL26" s="281">
        <v>0.18820068057817499</v>
      </c>
      <c r="AM26" s="341">
        <v>570834522398.03601</v>
      </c>
      <c r="AN26" s="283">
        <v>-6.1015958660313202E-2</v>
      </c>
      <c r="AO26" s="283">
        <v>-0.107942751449289</v>
      </c>
      <c r="AP26" s="283"/>
      <c r="AQ26" s="283">
        <v>-0.107942751449289</v>
      </c>
      <c r="AR26" s="283">
        <v>4.41339975184337E-2</v>
      </c>
      <c r="AS26" s="283">
        <v>2.0273280690491259E-3</v>
      </c>
      <c r="AT26" s="283">
        <v>3.2129926344770582E-3</v>
      </c>
      <c r="AU26" s="283">
        <v>5.1470148380031597E-2</v>
      </c>
      <c r="AV26" s="283">
        <v>-0.11748856172957001</v>
      </c>
      <c r="AW26" s="283">
        <v>-6.9815129232637815E-2</v>
      </c>
      <c r="AX26" s="283">
        <v>-9.5727704085346199E-2</v>
      </c>
      <c r="AY26" s="283"/>
      <c r="AZ26" s="283"/>
      <c r="BA26" s="283"/>
      <c r="BB26" s="283"/>
      <c r="BC26" s="283"/>
      <c r="BD26" s="283"/>
      <c r="BE26" s="283">
        <v>-0.21321626581491601</v>
      </c>
      <c r="BF26" s="283">
        <v>1.0939410846554851E-3</v>
      </c>
      <c r="BG26" s="283">
        <v>2.4049011319952447E-3</v>
      </c>
      <c r="BH26" s="283"/>
      <c r="BI26" s="283">
        <v>3.1500733037171887E-3</v>
      </c>
      <c r="BJ26" s="283">
        <v>1.8980445870868988E-3</v>
      </c>
      <c r="BK26" s="283">
        <v>1.970644357640348E-4</v>
      </c>
      <c r="BL26" s="283">
        <v>1.8396311006594166E-3</v>
      </c>
      <c r="BM26" s="283">
        <v>1.05836556438783E-2</v>
      </c>
      <c r="BN26" s="283">
        <v>5.5434153818391197E-3</v>
      </c>
      <c r="BO26" s="283"/>
      <c r="BP26" s="283"/>
      <c r="BQ26" s="283">
        <v>-0.19708919478919901</v>
      </c>
    </row>
    <row r="27" spans="2:69" s="255" customFormat="1" ht="15" customHeight="1">
      <c r="B27" s="1257" t="s">
        <v>11</v>
      </c>
      <c r="C27" s="262" t="s">
        <v>533</v>
      </c>
      <c r="D27" s="339"/>
      <c r="E27" s="283">
        <v>2.31490663248482E-3</v>
      </c>
      <c r="F27" s="341">
        <v>29427679536.155899</v>
      </c>
      <c r="G27" s="283">
        <v>1.7855441738760899E-2</v>
      </c>
      <c r="H27" s="283">
        <v>-8.9396555330383695E-2</v>
      </c>
      <c r="I27" s="892">
        <v>-6.5175783403924603E-2</v>
      </c>
      <c r="J27" s="892"/>
      <c r="K27" s="892">
        <v>-6.5175783403924603E-2</v>
      </c>
      <c r="L27" s="283">
        <v>2.0448618277416725E-4</v>
      </c>
      <c r="M27" s="283">
        <v>1.4298530832415501E-2</v>
      </c>
      <c r="N27" s="283">
        <v>1.45030170151897E-2</v>
      </c>
      <c r="O27" s="283">
        <v>-7.4893538315194297E-2</v>
      </c>
      <c r="P27" s="283">
        <v>-6.7414487743652704E-2</v>
      </c>
      <c r="Q27" s="283">
        <v>-8.58748658569575E-2</v>
      </c>
      <c r="R27" s="283"/>
      <c r="S27" s="283"/>
      <c r="T27" s="283"/>
      <c r="U27" s="283"/>
      <c r="V27" s="283"/>
      <c r="W27" s="283"/>
      <c r="X27" s="283">
        <v>-0.16076840417215199</v>
      </c>
      <c r="Y27" s="283">
        <v>0</v>
      </c>
      <c r="Z27" s="283">
        <v>0</v>
      </c>
      <c r="AA27" s="283"/>
      <c r="AB27" s="283">
        <v>5.3787399598531757E-4</v>
      </c>
      <c r="AC27" s="283">
        <v>0</v>
      </c>
      <c r="AD27" s="283">
        <v>0</v>
      </c>
      <c r="AE27" s="283">
        <v>0</v>
      </c>
      <c r="AF27" s="283">
        <v>5.3787399598531703E-4</v>
      </c>
      <c r="AG27" s="283">
        <v>1.6824386467043E-3</v>
      </c>
      <c r="AH27" s="283"/>
      <c r="AI27" s="283"/>
      <c r="AJ27" s="283">
        <v>-0.158548091529462</v>
      </c>
      <c r="AK27" s="281"/>
      <c r="AL27" s="283">
        <v>2.9994434708383601E-3</v>
      </c>
      <c r="AM27" s="341">
        <v>37953627444.553802</v>
      </c>
      <c r="AN27" s="283">
        <v>-8.5203409323843501E-2</v>
      </c>
      <c r="AO27" s="283">
        <v>-6.7949709989548704E-2</v>
      </c>
      <c r="AP27" s="283"/>
      <c r="AQ27" s="283">
        <v>-6.7949709989548704E-2</v>
      </c>
      <c r="AR27" s="283">
        <v>1.21709939961507E-2</v>
      </c>
      <c r="AS27" s="283">
        <v>1.5855016401372939E-4</v>
      </c>
      <c r="AT27" s="283">
        <v>1.1361830736690665E-2</v>
      </c>
      <c r="AU27" s="283">
        <v>2.3691374896855098E-2</v>
      </c>
      <c r="AV27" s="283">
        <v>-0.12946174441653699</v>
      </c>
      <c r="AW27" s="283">
        <v>-6.0631359785974129E-2</v>
      </c>
      <c r="AX27" s="283">
        <v>-7.6519307052941701E-2</v>
      </c>
      <c r="AY27" s="283"/>
      <c r="AZ27" s="283"/>
      <c r="BA27" s="283"/>
      <c r="BB27" s="283"/>
      <c r="BC27" s="283"/>
      <c r="BD27" s="283"/>
      <c r="BE27" s="283">
        <v>-0.20598105146947901</v>
      </c>
      <c r="BF27" s="283">
        <v>0</v>
      </c>
      <c r="BG27" s="283">
        <v>0</v>
      </c>
      <c r="BH27" s="283"/>
      <c r="BI27" s="283">
        <v>4.1704534323658738E-4</v>
      </c>
      <c r="BJ27" s="283">
        <v>3.3457899130790933E-4</v>
      </c>
      <c r="BK27" s="283">
        <v>0</v>
      </c>
      <c r="BL27" s="283">
        <v>0</v>
      </c>
      <c r="BM27" s="283">
        <v>7.5162433454449605E-4</v>
      </c>
      <c r="BN27" s="283">
        <v>1.30449363257272E-3</v>
      </c>
      <c r="BO27" s="283"/>
      <c r="BP27" s="283"/>
      <c r="BQ27" s="283">
        <v>-0.20392493350236099</v>
      </c>
    </row>
    <row r="28" spans="2:69" s="255" customFormat="1" ht="15" customHeight="1">
      <c r="B28" s="1253" t="s">
        <v>11</v>
      </c>
      <c r="C28" s="338" t="s">
        <v>527</v>
      </c>
      <c r="D28" s="339"/>
      <c r="E28" s="343">
        <v>1</v>
      </c>
      <c r="F28" s="342">
        <v>1326778878324.72</v>
      </c>
      <c r="G28" s="343">
        <v>0.1404312438402</v>
      </c>
      <c r="H28" s="343">
        <v>-4.3042805227513803E-2</v>
      </c>
      <c r="I28" s="708">
        <v>-9.8892751005150201E-2</v>
      </c>
      <c r="J28" s="708"/>
      <c r="K28" s="708">
        <v>-9.8892751005150201E-2</v>
      </c>
      <c r="L28" s="343">
        <v>1.5368842187207535E-2</v>
      </c>
      <c r="M28" s="343">
        <v>1.3796369447316416E-2</v>
      </c>
      <c r="N28" s="343">
        <v>3.3629315682628003E-2</v>
      </c>
      <c r="O28" s="343">
        <v>-9.4134895448856303E-3</v>
      </c>
      <c r="P28" s="343">
        <v>-7.7353519835040699E-2</v>
      </c>
      <c r="Q28" s="343">
        <v>-0.107321942168096</v>
      </c>
      <c r="R28" s="343"/>
      <c r="S28" s="343"/>
      <c r="T28" s="343"/>
      <c r="U28" s="343"/>
      <c r="V28" s="343"/>
      <c r="W28" s="343"/>
      <c r="X28" s="343">
        <v>-0.11673543171298199</v>
      </c>
      <c r="Y28" s="343">
        <v>2.9644724292433419E-3</v>
      </c>
      <c r="Z28" s="343">
        <v>8.4204148734248908E-3</v>
      </c>
      <c r="AA28" s="343"/>
      <c r="AB28" s="343">
        <v>1.000066905611304E-2</v>
      </c>
      <c r="AC28" s="343">
        <v>4.40602971838552E-3</v>
      </c>
      <c r="AD28" s="343">
        <v>1.4809162238623114E-3</v>
      </c>
      <c r="AE28" s="343">
        <v>2.1705540498778604E-3</v>
      </c>
      <c r="AF28" s="343">
        <v>2.9443056350907E-2</v>
      </c>
      <c r="AG28" s="343">
        <v>1.3582314312407201E-2</v>
      </c>
      <c r="AH28" s="285"/>
      <c r="AI28" s="285"/>
      <c r="AJ28" s="343">
        <v>-7.3710061049667597E-2</v>
      </c>
      <c r="AK28" s="281"/>
      <c r="AL28" s="343">
        <v>1</v>
      </c>
      <c r="AM28" s="342">
        <v>1271666483393.73</v>
      </c>
      <c r="AN28" s="343">
        <v>-4.4908225219008301E-2</v>
      </c>
      <c r="AO28" s="343">
        <v>-0.103178636038986</v>
      </c>
      <c r="AP28" s="343"/>
      <c r="AQ28" s="343">
        <v>-0.103178636038986</v>
      </c>
      <c r="AR28" s="343">
        <v>0.146517353895185</v>
      </c>
      <c r="AS28" s="343">
        <v>1.6034908102535377E-2</v>
      </c>
      <c r="AT28" s="343">
        <v>1.4394286410233548E-2</v>
      </c>
      <c r="AU28" s="343">
        <v>0.18160412100188</v>
      </c>
      <c r="AV28" s="343">
        <v>3.35172597438851E-2</v>
      </c>
      <c r="AW28" s="343">
        <v>-8.0705922206355404E-2</v>
      </c>
      <c r="AX28" s="343">
        <v>-0.111973137539499</v>
      </c>
      <c r="AY28" s="343"/>
      <c r="AZ28" s="343"/>
      <c r="BA28" s="343"/>
      <c r="BB28" s="343"/>
      <c r="BC28" s="343"/>
      <c r="BD28" s="343"/>
      <c r="BE28" s="343">
        <v>-7.8455877795613194E-2</v>
      </c>
      <c r="BF28" s="343">
        <v>3.0929488634468013E-3</v>
      </c>
      <c r="BG28" s="343">
        <v>8.785344857856394E-3</v>
      </c>
      <c r="BH28" s="343"/>
      <c r="BI28" s="343">
        <v>1.0434085230709144E-2</v>
      </c>
      <c r="BJ28" s="343">
        <v>4.596981397216658E-3</v>
      </c>
      <c r="BK28" s="343">
        <v>1.5450972342569479E-3</v>
      </c>
      <c r="BL28" s="343">
        <v>2.2646230794371473E-3</v>
      </c>
      <c r="BM28" s="343">
        <v>3.0719080662923101E-2</v>
      </c>
      <c r="BN28" s="343">
        <v>1.4170954400226801E-2</v>
      </c>
      <c r="BO28" s="285"/>
      <c r="BP28" s="285"/>
      <c r="BQ28" s="343">
        <v>-3.3565842732463401E-2</v>
      </c>
    </row>
    <row r="29" spans="2:69" s="255" customFormat="1" ht="15" customHeight="1">
      <c r="B29" s="1251" t="s">
        <v>713</v>
      </c>
      <c r="C29" s="262" t="s">
        <v>534</v>
      </c>
      <c r="D29" s="339"/>
      <c r="E29" s="672"/>
      <c r="F29" s="671"/>
      <c r="G29" s="672"/>
      <c r="H29" s="672"/>
      <c r="I29" s="713"/>
      <c r="J29" s="713"/>
      <c r="K29" s="713"/>
      <c r="L29" s="672"/>
      <c r="M29" s="672"/>
      <c r="N29" s="672"/>
      <c r="O29" s="672"/>
      <c r="P29" s="672"/>
      <c r="Q29" s="672"/>
      <c r="R29" s="672"/>
      <c r="S29" s="672"/>
      <c r="T29" s="672"/>
      <c r="U29" s="672"/>
      <c r="V29" s="672"/>
      <c r="W29" s="673"/>
      <c r="X29" s="672"/>
      <c r="Y29" s="672"/>
      <c r="Z29" s="672"/>
      <c r="AA29" s="672"/>
      <c r="AB29" s="672"/>
      <c r="AC29" s="672"/>
      <c r="AD29" s="672"/>
      <c r="AE29" s="672"/>
      <c r="AF29" s="672"/>
      <c r="AG29" s="672"/>
      <c r="AH29" s="673"/>
      <c r="AI29" s="673"/>
      <c r="AJ29" s="672"/>
      <c r="AK29" s="340"/>
      <c r="AL29" s="672"/>
      <c r="AM29" s="671"/>
      <c r="AN29" s="672"/>
      <c r="AO29" s="672"/>
      <c r="AP29" s="672"/>
      <c r="AQ29" s="672"/>
      <c r="AR29" s="672"/>
      <c r="AS29" s="672"/>
      <c r="AT29" s="672"/>
      <c r="AU29" s="672"/>
      <c r="AV29" s="672"/>
      <c r="AW29" s="672"/>
      <c r="AX29" s="672"/>
      <c r="AY29" s="672"/>
      <c r="AZ29" s="672"/>
      <c r="BA29" s="672"/>
      <c r="BB29" s="672"/>
      <c r="BC29" s="672"/>
      <c r="BD29" s="673"/>
      <c r="BE29" s="672"/>
      <c r="BF29" s="672"/>
      <c r="BG29" s="672"/>
      <c r="BH29" s="672"/>
      <c r="BI29" s="672"/>
      <c r="BJ29" s="672"/>
      <c r="BK29" s="672"/>
      <c r="BL29" s="672"/>
      <c r="BM29" s="672"/>
      <c r="BN29" s="672"/>
      <c r="BO29" s="673"/>
      <c r="BP29" s="673"/>
      <c r="BQ29" s="672"/>
    </row>
    <row r="30" spans="2:69" s="255" customFormat="1" ht="15" customHeight="1">
      <c r="B30" s="1252"/>
      <c r="C30" s="262" t="s">
        <v>535</v>
      </c>
      <c r="D30" s="339"/>
      <c r="E30" s="672"/>
      <c r="F30" s="671"/>
      <c r="G30" s="672"/>
      <c r="H30" s="672"/>
      <c r="I30" s="713"/>
      <c r="J30" s="713"/>
      <c r="K30" s="713"/>
      <c r="L30" s="672"/>
      <c r="M30" s="672"/>
      <c r="N30" s="672"/>
      <c r="O30" s="672"/>
      <c r="P30" s="672"/>
      <c r="Q30" s="672"/>
      <c r="R30" s="672"/>
      <c r="S30" s="672"/>
      <c r="T30" s="672"/>
      <c r="U30" s="672"/>
      <c r="V30" s="672"/>
      <c r="W30" s="673"/>
      <c r="X30" s="672"/>
      <c r="Y30" s="672"/>
      <c r="Z30" s="672"/>
      <c r="AA30" s="672"/>
      <c r="AB30" s="672"/>
      <c r="AC30" s="672"/>
      <c r="AD30" s="672"/>
      <c r="AE30" s="672"/>
      <c r="AF30" s="672"/>
      <c r="AG30" s="672"/>
      <c r="AH30" s="673"/>
      <c r="AI30" s="673"/>
      <c r="AJ30" s="672"/>
      <c r="AK30" s="340"/>
      <c r="AL30" s="672"/>
      <c r="AM30" s="671"/>
      <c r="AN30" s="672"/>
      <c r="AO30" s="672"/>
      <c r="AP30" s="672"/>
      <c r="AQ30" s="672"/>
      <c r="AR30" s="672"/>
      <c r="AS30" s="672"/>
      <c r="AT30" s="672"/>
      <c r="AU30" s="672"/>
      <c r="AV30" s="672"/>
      <c r="AW30" s="672"/>
      <c r="AX30" s="672"/>
      <c r="AY30" s="672"/>
      <c r="AZ30" s="672"/>
      <c r="BA30" s="672"/>
      <c r="BB30" s="672"/>
      <c r="BC30" s="672"/>
      <c r="BD30" s="673"/>
      <c r="BE30" s="672"/>
      <c r="BF30" s="672"/>
      <c r="BG30" s="672"/>
      <c r="BH30" s="672"/>
      <c r="BI30" s="672"/>
      <c r="BJ30" s="672"/>
      <c r="BK30" s="672"/>
      <c r="BL30" s="672"/>
      <c r="BM30" s="672"/>
      <c r="BN30" s="672"/>
      <c r="BO30" s="673"/>
      <c r="BP30" s="673"/>
      <c r="BQ30" s="672"/>
    </row>
    <row r="31" spans="2:69" s="255" customFormat="1" ht="15" customHeight="1">
      <c r="B31" s="1252"/>
      <c r="C31" s="262" t="s">
        <v>536</v>
      </c>
      <c r="D31" s="339"/>
      <c r="E31" s="672"/>
      <c r="F31" s="671"/>
      <c r="G31" s="672"/>
      <c r="H31" s="672"/>
      <c r="I31" s="713"/>
      <c r="J31" s="713"/>
      <c r="K31" s="713"/>
      <c r="L31" s="672"/>
      <c r="M31" s="672"/>
      <c r="N31" s="672"/>
      <c r="O31" s="672"/>
      <c r="P31" s="672"/>
      <c r="Q31" s="672"/>
      <c r="R31" s="672"/>
      <c r="S31" s="672"/>
      <c r="T31" s="672"/>
      <c r="U31" s="672"/>
      <c r="V31" s="672"/>
      <c r="W31" s="673"/>
      <c r="X31" s="672"/>
      <c r="Y31" s="672"/>
      <c r="Z31" s="672"/>
      <c r="AA31" s="672"/>
      <c r="AB31" s="672"/>
      <c r="AC31" s="672"/>
      <c r="AD31" s="672"/>
      <c r="AE31" s="672"/>
      <c r="AF31" s="672"/>
      <c r="AG31" s="672"/>
      <c r="AH31" s="673"/>
      <c r="AI31" s="673"/>
      <c r="AJ31" s="672"/>
      <c r="AK31" s="340"/>
      <c r="AL31" s="672"/>
      <c r="AM31" s="671"/>
      <c r="AN31" s="672"/>
      <c r="AO31" s="672"/>
      <c r="AP31" s="672"/>
      <c r="AQ31" s="672"/>
      <c r="AR31" s="672"/>
      <c r="AS31" s="672"/>
      <c r="AT31" s="672"/>
      <c r="AU31" s="672"/>
      <c r="AV31" s="672"/>
      <c r="AW31" s="672"/>
      <c r="AX31" s="672"/>
      <c r="AY31" s="672"/>
      <c r="AZ31" s="672"/>
      <c r="BA31" s="672"/>
      <c r="BB31" s="672"/>
      <c r="BC31" s="672"/>
      <c r="BD31" s="673"/>
      <c r="BE31" s="672"/>
      <c r="BF31" s="672"/>
      <c r="BG31" s="672"/>
      <c r="BH31" s="672"/>
      <c r="BI31" s="672"/>
      <c r="BJ31" s="672"/>
      <c r="BK31" s="672"/>
      <c r="BL31" s="672"/>
      <c r="BM31" s="672"/>
      <c r="BN31" s="672"/>
      <c r="BO31" s="673"/>
      <c r="BP31" s="673"/>
      <c r="BQ31" s="672"/>
    </row>
    <row r="32" spans="2:69" s="255" customFormat="1" ht="15" customHeight="1">
      <c r="B32" s="1252"/>
      <c r="C32" s="262" t="s">
        <v>537</v>
      </c>
      <c r="D32" s="339"/>
      <c r="E32" s="672"/>
      <c r="F32" s="671"/>
      <c r="G32" s="672"/>
      <c r="H32" s="672"/>
      <c r="I32" s="713"/>
      <c r="J32" s="713"/>
      <c r="K32" s="713"/>
      <c r="L32" s="672"/>
      <c r="M32" s="672"/>
      <c r="N32" s="672"/>
      <c r="O32" s="672"/>
      <c r="P32" s="672"/>
      <c r="Q32" s="672"/>
      <c r="R32" s="672"/>
      <c r="S32" s="672"/>
      <c r="T32" s="672"/>
      <c r="U32" s="672"/>
      <c r="V32" s="672"/>
      <c r="W32" s="673"/>
      <c r="X32" s="672"/>
      <c r="Y32" s="672"/>
      <c r="Z32" s="672"/>
      <c r="AA32" s="672"/>
      <c r="AB32" s="672"/>
      <c r="AC32" s="672"/>
      <c r="AD32" s="672"/>
      <c r="AE32" s="672"/>
      <c r="AF32" s="672"/>
      <c r="AG32" s="672"/>
      <c r="AH32" s="673"/>
      <c r="AI32" s="673"/>
      <c r="AJ32" s="672"/>
      <c r="AK32" s="340"/>
      <c r="AL32" s="672"/>
      <c r="AM32" s="671"/>
      <c r="AN32" s="672"/>
      <c r="AO32" s="672"/>
      <c r="AP32" s="672"/>
      <c r="AQ32" s="672"/>
      <c r="AR32" s="672"/>
      <c r="AS32" s="672"/>
      <c r="AT32" s="672"/>
      <c r="AU32" s="672"/>
      <c r="AV32" s="672"/>
      <c r="AW32" s="672"/>
      <c r="AX32" s="672"/>
      <c r="AY32" s="672"/>
      <c r="AZ32" s="672"/>
      <c r="BA32" s="672"/>
      <c r="BB32" s="672"/>
      <c r="BC32" s="672"/>
      <c r="BD32" s="673"/>
      <c r="BE32" s="672"/>
      <c r="BF32" s="672"/>
      <c r="BG32" s="672"/>
      <c r="BH32" s="672"/>
      <c r="BI32" s="672"/>
      <c r="BJ32" s="672"/>
      <c r="BK32" s="672"/>
      <c r="BL32" s="672"/>
      <c r="BM32" s="672"/>
      <c r="BN32" s="672"/>
      <c r="BO32" s="673"/>
      <c r="BP32" s="673"/>
      <c r="BQ32" s="672"/>
    </row>
    <row r="33" spans="2:69" s="255" customFormat="1" ht="15" customHeight="1">
      <c r="B33" s="1252"/>
      <c r="C33" s="262" t="s">
        <v>532</v>
      </c>
      <c r="D33" s="339"/>
      <c r="E33" s="672"/>
      <c r="F33" s="671"/>
      <c r="G33" s="672"/>
      <c r="H33" s="672"/>
      <c r="I33" s="713"/>
      <c r="J33" s="713"/>
      <c r="K33" s="713"/>
      <c r="L33" s="672"/>
      <c r="M33" s="672"/>
      <c r="N33" s="672"/>
      <c r="O33" s="672"/>
      <c r="P33" s="672"/>
      <c r="Q33" s="672"/>
      <c r="R33" s="672"/>
      <c r="S33" s="672"/>
      <c r="T33" s="672"/>
      <c r="U33" s="672"/>
      <c r="V33" s="672"/>
      <c r="W33" s="673"/>
      <c r="X33" s="672"/>
      <c r="Y33" s="672"/>
      <c r="Z33" s="672"/>
      <c r="AA33" s="672"/>
      <c r="AB33" s="672"/>
      <c r="AC33" s="672"/>
      <c r="AD33" s="672"/>
      <c r="AE33" s="672"/>
      <c r="AF33" s="672"/>
      <c r="AG33" s="672"/>
      <c r="AH33" s="673"/>
      <c r="AI33" s="673"/>
      <c r="AJ33" s="672"/>
      <c r="AK33" s="340"/>
      <c r="AL33" s="672"/>
      <c r="AM33" s="671"/>
      <c r="AN33" s="672"/>
      <c r="AO33" s="672"/>
      <c r="AP33" s="672"/>
      <c r="AQ33" s="672"/>
      <c r="AR33" s="672"/>
      <c r="AS33" s="672"/>
      <c r="AT33" s="672"/>
      <c r="AU33" s="672"/>
      <c r="AV33" s="672"/>
      <c r="AW33" s="672"/>
      <c r="AX33" s="672"/>
      <c r="AY33" s="672"/>
      <c r="AZ33" s="672"/>
      <c r="BA33" s="672"/>
      <c r="BB33" s="672"/>
      <c r="BC33" s="672"/>
      <c r="BD33" s="673"/>
      <c r="BE33" s="672"/>
      <c r="BF33" s="672"/>
      <c r="BG33" s="672"/>
      <c r="BH33" s="672"/>
      <c r="BI33" s="672"/>
      <c r="BJ33" s="672"/>
      <c r="BK33" s="672"/>
      <c r="BL33" s="672"/>
      <c r="BM33" s="672"/>
      <c r="BN33" s="672"/>
      <c r="BO33" s="673"/>
      <c r="BP33" s="673"/>
      <c r="BQ33" s="672"/>
    </row>
    <row r="34" spans="2:69" s="255" customFormat="1" ht="15" customHeight="1">
      <c r="B34" s="1252"/>
      <c r="C34" s="262" t="s">
        <v>533</v>
      </c>
      <c r="D34" s="339"/>
      <c r="E34" s="672"/>
      <c r="F34" s="671"/>
      <c r="G34" s="672"/>
      <c r="H34" s="672"/>
      <c r="I34" s="713"/>
      <c r="J34" s="713"/>
      <c r="K34" s="713"/>
      <c r="L34" s="672"/>
      <c r="M34" s="672"/>
      <c r="N34" s="672"/>
      <c r="O34" s="672"/>
      <c r="P34" s="672"/>
      <c r="Q34" s="672"/>
      <c r="R34" s="672"/>
      <c r="S34" s="672"/>
      <c r="T34" s="672"/>
      <c r="U34" s="672"/>
      <c r="V34" s="672"/>
      <c r="W34" s="673"/>
      <c r="X34" s="672"/>
      <c r="Y34" s="672"/>
      <c r="Z34" s="672"/>
      <c r="AA34" s="672"/>
      <c r="AB34" s="672"/>
      <c r="AC34" s="672"/>
      <c r="AD34" s="672"/>
      <c r="AE34" s="672"/>
      <c r="AF34" s="672"/>
      <c r="AG34" s="672"/>
      <c r="AH34" s="673"/>
      <c r="AI34" s="673"/>
      <c r="AJ34" s="672"/>
      <c r="AK34" s="340"/>
      <c r="AL34" s="672"/>
      <c r="AM34" s="671"/>
      <c r="AN34" s="672"/>
      <c r="AO34" s="672"/>
      <c r="AP34" s="672"/>
      <c r="AQ34" s="672"/>
      <c r="AR34" s="672"/>
      <c r="AS34" s="672"/>
      <c r="AT34" s="672"/>
      <c r="AU34" s="672"/>
      <c r="AV34" s="672"/>
      <c r="AW34" s="672"/>
      <c r="AX34" s="672"/>
      <c r="AY34" s="672"/>
      <c r="AZ34" s="672"/>
      <c r="BA34" s="672"/>
      <c r="BB34" s="672"/>
      <c r="BC34" s="672"/>
      <c r="BD34" s="673"/>
      <c r="BE34" s="672"/>
      <c r="BF34" s="672"/>
      <c r="BG34" s="672"/>
      <c r="BH34" s="672"/>
      <c r="BI34" s="672"/>
      <c r="BJ34" s="672"/>
      <c r="BK34" s="672"/>
      <c r="BL34" s="672"/>
      <c r="BM34" s="672"/>
      <c r="BN34" s="672"/>
      <c r="BO34" s="673"/>
      <c r="BP34" s="673"/>
      <c r="BQ34" s="672"/>
    </row>
    <row r="35" spans="2:69" s="255" customFormat="1" ht="15" customHeight="1">
      <c r="B35" s="1253"/>
      <c r="C35" s="338" t="s">
        <v>527</v>
      </c>
      <c r="D35" s="339"/>
      <c r="E35" s="669"/>
      <c r="F35" s="668"/>
      <c r="G35" s="669"/>
      <c r="H35" s="669"/>
      <c r="I35" s="891"/>
      <c r="J35" s="891"/>
      <c r="K35" s="891"/>
      <c r="L35" s="669"/>
      <c r="M35" s="669"/>
      <c r="N35" s="669"/>
      <c r="O35" s="669"/>
      <c r="P35" s="669"/>
      <c r="Q35" s="669"/>
      <c r="R35" s="669"/>
      <c r="S35" s="669"/>
      <c r="T35" s="669"/>
      <c r="U35" s="669"/>
      <c r="V35" s="669"/>
      <c r="W35" s="670"/>
      <c r="X35" s="669"/>
      <c r="Y35" s="669"/>
      <c r="Z35" s="669"/>
      <c r="AA35" s="669"/>
      <c r="AB35" s="669"/>
      <c r="AC35" s="669"/>
      <c r="AD35" s="669"/>
      <c r="AE35" s="669"/>
      <c r="AF35" s="669"/>
      <c r="AG35" s="669"/>
      <c r="AH35" s="670"/>
      <c r="AI35" s="670"/>
      <c r="AJ35" s="669"/>
      <c r="AK35" s="340"/>
      <c r="AL35" s="669"/>
      <c r="AM35" s="668"/>
      <c r="AN35" s="669"/>
      <c r="AO35" s="669"/>
      <c r="AP35" s="669"/>
      <c r="AQ35" s="669"/>
      <c r="AR35" s="669"/>
      <c r="AS35" s="669"/>
      <c r="AT35" s="669"/>
      <c r="AU35" s="669"/>
      <c r="AV35" s="669"/>
      <c r="AW35" s="669"/>
      <c r="AX35" s="669"/>
      <c r="AY35" s="669"/>
      <c r="AZ35" s="669"/>
      <c r="BA35" s="669"/>
      <c r="BB35" s="669"/>
      <c r="BC35" s="669"/>
      <c r="BD35" s="670"/>
      <c r="BE35" s="669"/>
      <c r="BF35" s="669"/>
      <c r="BG35" s="669"/>
      <c r="BH35" s="669"/>
      <c r="BI35" s="669"/>
      <c r="BJ35" s="669"/>
      <c r="BK35" s="669"/>
      <c r="BL35" s="669"/>
      <c r="BM35" s="669"/>
      <c r="BN35" s="669"/>
      <c r="BO35" s="670"/>
      <c r="BP35" s="670"/>
      <c r="BQ35" s="669"/>
    </row>
    <row r="36" spans="2:69" s="255" customFormat="1" ht="15" customHeight="1">
      <c r="B36" s="1251" t="s">
        <v>12</v>
      </c>
      <c r="C36" s="262" t="s">
        <v>534</v>
      </c>
      <c r="D36" s="339"/>
      <c r="E36" s="350"/>
      <c r="F36" s="554"/>
      <c r="G36" s="350"/>
      <c r="H36" s="350"/>
      <c r="I36" s="918"/>
      <c r="J36" s="918"/>
      <c r="K36" s="918"/>
      <c r="L36" s="350"/>
      <c r="M36" s="350"/>
      <c r="N36" s="350"/>
      <c r="O36" s="350"/>
      <c r="P36" s="350"/>
      <c r="Q36" s="350"/>
      <c r="R36" s="350"/>
      <c r="S36" s="350"/>
      <c r="T36" s="350"/>
      <c r="U36" s="350"/>
      <c r="V36" s="350"/>
      <c r="W36" s="350"/>
      <c r="X36" s="350"/>
      <c r="Y36" s="350"/>
      <c r="Z36" s="350"/>
      <c r="AA36" s="350"/>
      <c r="AB36" s="350"/>
      <c r="AC36" s="350"/>
      <c r="AD36" s="350"/>
      <c r="AE36" s="350"/>
      <c r="AF36" s="350"/>
      <c r="AG36" s="350"/>
      <c r="AH36" s="350"/>
      <c r="AI36" s="350"/>
      <c r="AJ36" s="350"/>
      <c r="AK36" s="281"/>
      <c r="AL36" s="350"/>
      <c r="AM36" s="554"/>
      <c r="AN36" s="350"/>
      <c r="AO36" s="350"/>
      <c r="AP36" s="350"/>
      <c r="AQ36" s="350"/>
      <c r="AR36" s="350"/>
      <c r="AS36" s="350"/>
      <c r="AT36" s="350"/>
      <c r="AU36" s="350"/>
      <c r="AV36" s="350"/>
      <c r="AW36" s="350"/>
      <c r="AX36" s="350"/>
      <c r="AY36" s="350"/>
      <c r="AZ36" s="350"/>
      <c r="BA36" s="350"/>
      <c r="BB36" s="350"/>
      <c r="BC36" s="350"/>
      <c r="BD36" s="350"/>
      <c r="BE36" s="350"/>
      <c r="BF36" s="350"/>
      <c r="BG36" s="350"/>
      <c r="BH36" s="350"/>
      <c r="BI36" s="350"/>
      <c r="BJ36" s="350"/>
      <c r="BK36" s="350"/>
      <c r="BL36" s="350"/>
      <c r="BM36" s="350"/>
      <c r="BN36" s="350"/>
      <c r="BO36" s="350"/>
      <c r="BP36" s="350"/>
      <c r="BQ36" s="350"/>
    </row>
    <row r="37" spans="2:69" s="255" customFormat="1" ht="15" customHeight="1">
      <c r="B37" s="1252" t="s">
        <v>12</v>
      </c>
      <c r="C37" s="262" t="s">
        <v>535</v>
      </c>
      <c r="D37" s="339"/>
      <c r="E37" s="346"/>
      <c r="F37" s="555"/>
      <c r="G37" s="346"/>
      <c r="H37" s="346"/>
      <c r="I37" s="896"/>
      <c r="J37" s="896"/>
      <c r="K37" s="89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s="281"/>
      <c r="AL37" s="346"/>
      <c r="AM37" s="555"/>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6"/>
      <c r="BQ37" s="346"/>
    </row>
    <row r="38" spans="2:69" s="255" customFormat="1" ht="15" customHeight="1">
      <c r="B38" s="1252" t="s">
        <v>12</v>
      </c>
      <c r="C38" s="262" t="s">
        <v>536</v>
      </c>
      <c r="D38" s="339"/>
      <c r="E38" s="346"/>
      <c r="F38" s="555"/>
      <c r="G38" s="346"/>
      <c r="H38" s="346"/>
      <c r="I38" s="896"/>
      <c r="J38" s="896"/>
      <c r="K38" s="89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346"/>
      <c r="AI38" s="346"/>
      <c r="AJ38" s="346"/>
      <c r="AK38" s="281"/>
      <c r="AL38" s="346"/>
      <c r="AM38" s="555"/>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c r="BP38" s="346"/>
      <c r="BQ38" s="346"/>
    </row>
    <row r="39" spans="2:69" s="255" customFormat="1" ht="15" customHeight="1">
      <c r="B39" s="1252" t="s">
        <v>12</v>
      </c>
      <c r="C39" s="262" t="s">
        <v>537</v>
      </c>
      <c r="D39" s="339"/>
      <c r="E39" s="346"/>
      <c r="F39" s="555"/>
      <c r="G39" s="346"/>
      <c r="H39" s="346"/>
      <c r="I39" s="896"/>
      <c r="J39" s="896"/>
      <c r="K39" s="896"/>
      <c r="L39" s="346"/>
      <c r="M39" s="346"/>
      <c r="N39" s="346"/>
      <c r="O39" s="346"/>
      <c r="P39" s="346"/>
      <c r="Q39" s="346"/>
      <c r="R39" s="346"/>
      <c r="S39" s="346"/>
      <c r="T39" s="346"/>
      <c r="U39" s="346"/>
      <c r="V39" s="346"/>
      <c r="W39" s="346"/>
      <c r="X39" s="346"/>
      <c r="Y39" s="346"/>
      <c r="Z39" s="346"/>
      <c r="AA39" s="346"/>
      <c r="AB39" s="346"/>
      <c r="AC39" s="346"/>
      <c r="AD39" s="346"/>
      <c r="AE39" s="346"/>
      <c r="AF39" s="346"/>
      <c r="AG39" s="346"/>
      <c r="AH39" s="346"/>
      <c r="AI39" s="346"/>
      <c r="AJ39" s="346"/>
      <c r="AK39" s="281"/>
      <c r="AL39" s="346"/>
      <c r="AM39" s="555"/>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6"/>
      <c r="BQ39" s="346"/>
    </row>
    <row r="40" spans="2:69" s="255" customFormat="1" ht="15" customHeight="1">
      <c r="B40" s="1252" t="s">
        <v>12</v>
      </c>
      <c r="C40" s="262" t="s">
        <v>532</v>
      </c>
      <c r="D40" s="339"/>
      <c r="E40" s="346"/>
      <c r="F40" s="555"/>
      <c r="G40" s="346"/>
      <c r="H40" s="346"/>
      <c r="I40" s="896"/>
      <c r="J40" s="896"/>
      <c r="K40" s="896"/>
      <c r="L40" s="346"/>
      <c r="M40" s="346"/>
      <c r="N40" s="346"/>
      <c r="O40" s="346"/>
      <c r="P40" s="346"/>
      <c r="Q40" s="346"/>
      <c r="R40" s="346"/>
      <c r="S40" s="346"/>
      <c r="T40" s="346"/>
      <c r="U40" s="346"/>
      <c r="V40" s="346"/>
      <c r="W40" s="346"/>
      <c r="X40" s="346"/>
      <c r="Y40" s="346"/>
      <c r="Z40" s="346"/>
      <c r="AA40" s="346"/>
      <c r="AB40" s="346"/>
      <c r="AC40" s="346"/>
      <c r="AD40" s="346"/>
      <c r="AE40" s="346"/>
      <c r="AF40" s="346"/>
      <c r="AG40" s="346"/>
      <c r="AH40" s="346"/>
      <c r="AI40" s="346"/>
      <c r="AJ40" s="346"/>
      <c r="AK40" s="281"/>
      <c r="AL40" s="346"/>
      <c r="AM40" s="555"/>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c r="BP40" s="346"/>
      <c r="BQ40" s="346"/>
    </row>
    <row r="41" spans="2:69" s="255" customFormat="1" ht="15" customHeight="1">
      <c r="B41" s="1252" t="s">
        <v>12</v>
      </c>
      <c r="C41" s="262" t="s">
        <v>533</v>
      </c>
      <c r="D41" s="339"/>
      <c r="E41" s="346"/>
      <c r="F41" s="555"/>
      <c r="G41" s="346"/>
      <c r="H41" s="346"/>
      <c r="I41" s="896"/>
      <c r="J41" s="896"/>
      <c r="K41" s="89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46"/>
      <c r="AK41" s="281"/>
      <c r="AL41" s="346"/>
      <c r="AM41" s="555"/>
      <c r="AN41" s="346"/>
      <c r="AO41" s="346"/>
      <c r="AP41" s="346"/>
      <c r="AQ41" s="346"/>
      <c r="AR41" s="346"/>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c r="BP41" s="346"/>
      <c r="BQ41" s="346"/>
    </row>
    <row r="42" spans="2:69" s="255" customFormat="1" ht="15" customHeight="1">
      <c r="B42" s="1253" t="s">
        <v>12</v>
      </c>
      <c r="C42" s="338" t="s">
        <v>527</v>
      </c>
      <c r="D42" s="339"/>
      <c r="E42" s="345"/>
      <c r="F42" s="556"/>
      <c r="G42" s="345"/>
      <c r="H42" s="345"/>
      <c r="I42" s="897"/>
      <c r="J42" s="897"/>
      <c r="K42" s="897"/>
      <c r="L42" s="345"/>
      <c r="M42" s="345"/>
      <c r="N42" s="345"/>
      <c r="O42" s="345"/>
      <c r="P42" s="345"/>
      <c r="Q42" s="345"/>
      <c r="R42" s="345"/>
      <c r="S42" s="345"/>
      <c r="T42" s="345"/>
      <c r="U42" s="345"/>
      <c r="V42" s="345"/>
      <c r="W42" s="345"/>
      <c r="X42" s="345"/>
      <c r="Y42" s="345"/>
      <c r="Z42" s="345"/>
      <c r="AA42" s="345"/>
      <c r="AB42" s="345"/>
      <c r="AC42" s="345"/>
      <c r="AD42" s="345"/>
      <c r="AE42" s="345"/>
      <c r="AF42" s="345"/>
      <c r="AG42" s="345"/>
      <c r="AH42" s="345"/>
      <c r="AI42" s="345"/>
      <c r="AJ42" s="345"/>
      <c r="AK42" s="281"/>
      <c r="AL42" s="345"/>
      <c r="AM42" s="556"/>
      <c r="AN42" s="345"/>
      <c r="AO42" s="345"/>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5"/>
      <c r="BN42" s="345"/>
      <c r="BO42" s="345"/>
      <c r="BP42" s="345"/>
      <c r="BQ42" s="345"/>
    </row>
    <row r="43" spans="2:69" s="255" customFormat="1" ht="15" customHeight="1">
      <c r="B43" s="1251" t="s">
        <v>688</v>
      </c>
      <c r="C43" s="262" t="s">
        <v>534</v>
      </c>
      <c r="D43" s="339"/>
      <c r="E43" s="281">
        <v>8.4076308286567397E-2</v>
      </c>
      <c r="F43" s="341">
        <v>9719960882.3060493</v>
      </c>
      <c r="G43" s="283">
        <v>4.9897470945910703E-2</v>
      </c>
      <c r="H43" s="283">
        <v>-1.2348465126196201E-2</v>
      </c>
      <c r="I43" s="892">
        <v>-5.5855830700224703E-3</v>
      </c>
      <c r="J43" s="892">
        <v>-7.0676259817436414E-3</v>
      </c>
      <c r="K43" s="892">
        <v>-1.2653209051766111E-2</v>
      </c>
      <c r="L43" s="283">
        <v>0.22257024311319651</v>
      </c>
      <c r="M43" s="283">
        <v>0.14289948448052195</v>
      </c>
      <c r="N43" s="283">
        <v>0.76470458092793403</v>
      </c>
      <c r="O43" s="283">
        <v>0.752356115801737</v>
      </c>
      <c r="P43" s="283">
        <v>-0.19571798291381964</v>
      </c>
      <c r="Q43" s="283">
        <v>-0.24238101434742301</v>
      </c>
      <c r="R43" s="283"/>
      <c r="S43" s="283">
        <v>1.8533371665793774E-2</v>
      </c>
      <c r="T43" s="283"/>
      <c r="U43" s="283"/>
      <c r="V43" s="283"/>
      <c r="W43" s="283">
        <v>1.8533371665793798E-2</v>
      </c>
      <c r="X43" s="283">
        <v>0.52850847312010896</v>
      </c>
      <c r="Y43" s="283">
        <v>5.3595898221409317E-2</v>
      </c>
      <c r="Z43" s="283">
        <v>0.63581814992574426</v>
      </c>
      <c r="AA43" s="283">
        <v>4.7696138002747565E-2</v>
      </c>
      <c r="AB43" s="283"/>
      <c r="AC43" s="283"/>
      <c r="AD43" s="283">
        <v>0</v>
      </c>
      <c r="AE43" s="283">
        <v>1.5314782291854966E-2</v>
      </c>
      <c r="AF43" s="283">
        <v>0.80451660066707698</v>
      </c>
      <c r="AG43" s="283">
        <v>0.77573034058803303</v>
      </c>
      <c r="AH43" s="283"/>
      <c r="AI43" s="283"/>
      <c r="AJ43" s="283">
        <v>2.1087554143752198</v>
      </c>
      <c r="AK43" s="281"/>
      <c r="AL43" s="281">
        <v>0.12909815770194399</v>
      </c>
      <c r="AM43" s="341">
        <v>13542047880.3092</v>
      </c>
      <c r="AN43" s="283">
        <v>-0.27259255530701398</v>
      </c>
      <c r="AO43" s="283">
        <v>-4.0358968969307499E-3</v>
      </c>
      <c r="AP43" s="283">
        <v>-5.2994449882145835E-3</v>
      </c>
      <c r="AQ43" s="283">
        <v>-9.3353418851453325E-3</v>
      </c>
      <c r="AR43" s="283">
        <v>2.54508974734813</v>
      </c>
      <c r="AS43" s="283">
        <v>0.18445208843416233</v>
      </c>
      <c r="AT43" s="283">
        <v>0.15778126379118829</v>
      </c>
      <c r="AU43" s="283">
        <v>3.6085318309330998</v>
      </c>
      <c r="AV43" s="283">
        <v>3.3319033787291601</v>
      </c>
      <c r="AW43" s="283">
        <v>-0.52175200763244667</v>
      </c>
      <c r="AX43" s="283">
        <v>-0.63270596325251605</v>
      </c>
      <c r="AY43" s="283"/>
      <c r="AZ43" s="283">
        <v>2.1457409353602221E-2</v>
      </c>
      <c r="BA43" s="283"/>
      <c r="BB43" s="283"/>
      <c r="BC43" s="283"/>
      <c r="BD43" s="283">
        <v>2.14574093536022E-2</v>
      </c>
      <c r="BE43" s="283">
        <v>2.7206548248302398</v>
      </c>
      <c r="BF43" s="283">
        <v>4.3193440763628854E-2</v>
      </c>
      <c r="BG43" s="283">
        <v>0.57335952536469281</v>
      </c>
      <c r="BH43" s="283">
        <v>4.881431603982412E-2</v>
      </c>
      <c r="BI43" s="283"/>
      <c r="BJ43" s="283"/>
      <c r="BK43" s="283">
        <v>2.4007719425738652E-4</v>
      </c>
      <c r="BL43" s="283">
        <v>3.3871931011836692E-2</v>
      </c>
      <c r="BM43" s="283">
        <v>0.74310623673688203</v>
      </c>
      <c r="BN43" s="283">
        <v>0.87838822459954602</v>
      </c>
      <c r="BO43" s="283"/>
      <c r="BP43" s="283"/>
      <c r="BQ43" s="283">
        <v>4.34214928616667</v>
      </c>
    </row>
    <row r="44" spans="2:69" s="255" customFormat="1" ht="15" customHeight="1">
      <c r="B44" s="1252"/>
      <c r="C44" s="262" t="s">
        <v>535</v>
      </c>
      <c r="D44" s="339"/>
      <c r="E44" s="281">
        <v>8.9223217393813406E-2</v>
      </c>
      <c r="F44" s="341">
        <v>23369221514.819099</v>
      </c>
      <c r="G44" s="283">
        <v>8.4906484187024706E-2</v>
      </c>
      <c r="H44" s="283">
        <v>-2.4398696907184301E-2</v>
      </c>
      <c r="I44" s="892">
        <v>-1.28226984865743E-2</v>
      </c>
      <c r="J44" s="892">
        <v>-1.6509137536784367E-2</v>
      </c>
      <c r="K44" s="892">
        <v>-2.9331836023358669E-2</v>
      </c>
      <c r="L44" s="283">
        <v>7.6598270291653545E-2</v>
      </c>
      <c r="M44" s="283">
        <v>3.4491952146146546E-2</v>
      </c>
      <c r="N44" s="283">
        <v>0.284681222820651</v>
      </c>
      <c r="O44" s="283">
        <v>0.26028252591346701</v>
      </c>
      <c r="P44" s="283">
        <v>-0.1430014463995288</v>
      </c>
      <c r="Q44" s="283">
        <v>-0.17796434086377799</v>
      </c>
      <c r="R44" s="283"/>
      <c r="S44" s="283">
        <v>8.0508953922079837E-3</v>
      </c>
      <c r="T44" s="283"/>
      <c r="U44" s="283"/>
      <c r="V44" s="283"/>
      <c r="W44" s="283">
        <v>8.0508953922079803E-3</v>
      </c>
      <c r="X44" s="283">
        <v>9.0369080441896399E-2</v>
      </c>
      <c r="Y44" s="283">
        <v>1.954065151885459E-2</v>
      </c>
      <c r="Z44" s="283">
        <v>0.24037625749381475</v>
      </c>
      <c r="AA44" s="283">
        <v>2.4481536279722955E-2</v>
      </c>
      <c r="AB44" s="283"/>
      <c r="AC44" s="283"/>
      <c r="AD44" s="283">
        <v>4.7296915390049527E-4</v>
      </c>
      <c r="AE44" s="283">
        <v>1.5484500646549665E-2</v>
      </c>
      <c r="AF44" s="283">
        <v>0.31950839038374002</v>
      </c>
      <c r="AG44" s="283">
        <v>0.35591738592653899</v>
      </c>
      <c r="AH44" s="283"/>
      <c r="AI44" s="283"/>
      <c r="AJ44" s="283">
        <v>0.76579485675217596</v>
      </c>
      <c r="AK44" s="281"/>
      <c r="AL44" s="281">
        <v>0.102526085737106</v>
      </c>
      <c r="AM44" s="341">
        <v>26869477049.885799</v>
      </c>
      <c r="AN44" s="283">
        <v>-3.9566923285188703E-2</v>
      </c>
      <c r="AO44" s="283">
        <v>-1.02301490792797E-2</v>
      </c>
      <c r="AP44" s="283">
        <v>-1.4199582661331228E-2</v>
      </c>
      <c r="AQ44" s="283">
        <v>-2.442973174061093E-2</v>
      </c>
      <c r="AR44" s="283">
        <v>0.64355234450766896</v>
      </c>
      <c r="AS44" s="283">
        <v>6.3339140436685495E-2</v>
      </c>
      <c r="AT44" s="283">
        <v>3.4200888872636823E-2</v>
      </c>
      <c r="AU44" s="283">
        <v>0.91698493291752903</v>
      </c>
      <c r="AV44" s="283">
        <v>0.86718786055306096</v>
      </c>
      <c r="AW44" s="283">
        <v>-0.21356868237965007</v>
      </c>
      <c r="AX44" s="283">
        <v>-0.263116809881771</v>
      </c>
      <c r="AY44" s="283"/>
      <c r="AZ44" s="283">
        <v>8.0885338170038328E-3</v>
      </c>
      <c r="BA44" s="283"/>
      <c r="BB44" s="283"/>
      <c r="BC44" s="283"/>
      <c r="BD44" s="283">
        <v>8.0885338170038502E-3</v>
      </c>
      <c r="BE44" s="283">
        <v>0.612159584488294</v>
      </c>
      <c r="BF44" s="283">
        <v>1.6590631943181604E-2</v>
      </c>
      <c r="BG44" s="283">
        <v>0.19895321475301722</v>
      </c>
      <c r="BH44" s="283">
        <v>2.4066917967393284E-2</v>
      </c>
      <c r="BI44" s="283"/>
      <c r="BJ44" s="283"/>
      <c r="BK44" s="283">
        <v>9.3165433773116212E-4</v>
      </c>
      <c r="BL44" s="283">
        <v>1.8092218244328346E-2</v>
      </c>
      <c r="BM44" s="283">
        <v>0.27484681862417898</v>
      </c>
      <c r="BN44" s="283">
        <v>0.358379451112186</v>
      </c>
      <c r="BO44" s="283"/>
      <c r="BP44" s="283"/>
      <c r="BQ44" s="283">
        <v>1.2453858542246601</v>
      </c>
    </row>
    <row r="45" spans="2:69" s="255" customFormat="1" ht="15" customHeight="1">
      <c r="B45" s="1252"/>
      <c r="C45" s="262" t="s">
        <v>536</v>
      </c>
      <c r="D45" s="339"/>
      <c r="E45" s="281">
        <v>0.14873804479289399</v>
      </c>
      <c r="F45" s="341">
        <v>66497239704.540398</v>
      </c>
      <c r="G45" s="283">
        <v>0.113742357646298</v>
      </c>
      <c r="H45" s="283">
        <v>-3.5617044632130099E-2</v>
      </c>
      <c r="I45" s="892">
        <v>-1.8722521616361201E-2</v>
      </c>
      <c r="J45" s="892">
        <v>-2.4511238758610304E-2</v>
      </c>
      <c r="K45" s="892">
        <v>-4.3233760374971508E-2</v>
      </c>
      <c r="L45" s="283">
        <v>2.7910005853587518E-2</v>
      </c>
      <c r="M45" s="283">
        <v>2.0368491947450874E-2</v>
      </c>
      <c r="N45" s="283">
        <v>0.14733879680186501</v>
      </c>
      <c r="O45" s="283">
        <v>0.111721752169735</v>
      </c>
      <c r="P45" s="283">
        <v>-0.12818944836164534</v>
      </c>
      <c r="Q45" s="283">
        <v>-0.15787222659696701</v>
      </c>
      <c r="R45" s="283"/>
      <c r="S45" s="283">
        <v>3.8715124609396702E-3</v>
      </c>
      <c r="T45" s="283"/>
      <c r="U45" s="283"/>
      <c r="V45" s="283"/>
      <c r="W45" s="283">
        <v>3.8715124609396698E-3</v>
      </c>
      <c r="X45" s="283">
        <v>-4.2278961966291398E-2</v>
      </c>
      <c r="Y45" s="283">
        <v>9.2717305573057057E-3</v>
      </c>
      <c r="Z45" s="283">
        <v>0.12404524522410967</v>
      </c>
      <c r="AA45" s="283">
        <v>1.6993645577058569E-2</v>
      </c>
      <c r="AB45" s="283"/>
      <c r="AC45" s="283"/>
      <c r="AD45" s="283">
        <v>7.4306760498840468E-4</v>
      </c>
      <c r="AE45" s="283">
        <v>8.734284551463925E-3</v>
      </c>
      <c r="AF45" s="283">
        <v>0.16915606737112099</v>
      </c>
      <c r="AG45" s="283">
        <v>0.22469956694118501</v>
      </c>
      <c r="AH45" s="283"/>
      <c r="AI45" s="283"/>
      <c r="AJ45" s="283">
        <v>0.35157667234601397</v>
      </c>
      <c r="AK45" s="281"/>
      <c r="AL45" s="281">
        <v>0.15482578960194901</v>
      </c>
      <c r="AM45" s="341">
        <v>68689271596.077599</v>
      </c>
      <c r="AN45" s="283">
        <v>-5.3868920821028399E-2</v>
      </c>
      <c r="AO45" s="283">
        <v>-1.8102289503605901E-2</v>
      </c>
      <c r="AP45" s="283">
        <v>-2.4391897130869401E-2</v>
      </c>
      <c r="AQ45" s="283">
        <v>-4.2494186634475302E-2</v>
      </c>
      <c r="AR45" s="283">
        <v>0.41210770397027102</v>
      </c>
      <c r="AS45" s="283">
        <v>2.4832196458929826E-2</v>
      </c>
      <c r="AT45" s="283">
        <v>1.4202479662662163E-2</v>
      </c>
      <c r="AU45" s="283">
        <v>0.58707575831952197</v>
      </c>
      <c r="AV45" s="283">
        <v>0.51510454799488803</v>
      </c>
      <c r="AW45" s="283">
        <v>-0.17541513125293517</v>
      </c>
      <c r="AX45" s="283">
        <v>-0.21457490204028501</v>
      </c>
      <c r="AY45" s="283"/>
      <c r="AZ45" s="283">
        <v>3.6826432485722238E-3</v>
      </c>
      <c r="BA45" s="283"/>
      <c r="BB45" s="283"/>
      <c r="BC45" s="283"/>
      <c r="BD45" s="283">
        <v>3.6826432485722199E-3</v>
      </c>
      <c r="BE45" s="283">
        <v>0.304212289203175</v>
      </c>
      <c r="BF45" s="283">
        <v>8.4912625176304327E-3</v>
      </c>
      <c r="BG45" s="283">
        <v>0.11289761748875482</v>
      </c>
      <c r="BH45" s="283">
        <v>1.5907724636962623E-2</v>
      </c>
      <c r="BI45" s="283"/>
      <c r="BJ45" s="283"/>
      <c r="BK45" s="283">
        <v>1.3668778451522434E-3</v>
      </c>
      <c r="BL45" s="283">
        <v>1.2330351678426396E-2</v>
      </c>
      <c r="BM45" s="283">
        <v>0.16005513052727399</v>
      </c>
      <c r="BN45" s="283">
        <v>0.221129094993294</v>
      </c>
      <c r="BO45" s="283"/>
      <c r="BP45" s="283"/>
      <c r="BQ45" s="283">
        <v>0.68539651472374197</v>
      </c>
    </row>
    <row r="46" spans="2:69" s="255" customFormat="1" ht="15" customHeight="1">
      <c r="B46" s="1252"/>
      <c r="C46" s="262" t="s">
        <v>537</v>
      </c>
      <c r="D46" s="339"/>
      <c r="E46" s="281">
        <v>0.220643754383923</v>
      </c>
      <c r="F46" s="341">
        <v>172049821597.026</v>
      </c>
      <c r="G46" s="283">
        <v>0.12627985122032101</v>
      </c>
      <c r="H46" s="283">
        <v>-4.4439535530203501E-2</v>
      </c>
      <c r="I46" s="892">
        <v>-2.30904819760792E-2</v>
      </c>
      <c r="J46" s="892">
        <v>-3.1257466560263673E-2</v>
      </c>
      <c r="K46" s="892">
        <v>-5.4347948536342873E-2</v>
      </c>
      <c r="L46" s="283">
        <v>6.4854092794363665E-3</v>
      </c>
      <c r="M46" s="283">
        <v>7.692188620704192E-3</v>
      </c>
      <c r="N46" s="283">
        <v>9.0180593143475901E-2</v>
      </c>
      <c r="O46" s="283">
        <v>4.57410576132724E-2</v>
      </c>
      <c r="P46" s="283">
        <v>-0.12515322185102287</v>
      </c>
      <c r="Q46" s="283">
        <v>-0.152933343843598</v>
      </c>
      <c r="R46" s="283"/>
      <c r="S46" s="283">
        <v>1.5431356761176904E-3</v>
      </c>
      <c r="T46" s="283"/>
      <c r="U46" s="283"/>
      <c r="V46" s="283"/>
      <c r="W46" s="283">
        <v>1.54313567611769E-3</v>
      </c>
      <c r="X46" s="283">
        <v>-0.105649150554209</v>
      </c>
      <c r="Y46" s="283">
        <v>3.3811566981069461E-3</v>
      </c>
      <c r="Z46" s="283">
        <v>5.2114074419756747E-2</v>
      </c>
      <c r="AA46" s="283">
        <v>9.9195245526627427E-3</v>
      </c>
      <c r="AB46" s="283"/>
      <c r="AC46" s="283"/>
      <c r="AD46" s="283">
        <v>1.0096675318031945E-3</v>
      </c>
      <c r="AE46" s="283">
        <v>1.1124648373328048E-2</v>
      </c>
      <c r="AF46" s="283">
        <v>8.1856279298065507E-2</v>
      </c>
      <c r="AG46" s="283">
        <v>0.12772233679897699</v>
      </c>
      <c r="AH46" s="283"/>
      <c r="AI46" s="283"/>
      <c r="AJ46" s="283">
        <v>0.103929465542834</v>
      </c>
      <c r="AK46" s="281"/>
      <c r="AL46" s="281">
        <v>0.21076813336007499</v>
      </c>
      <c r="AM46" s="341">
        <v>163669029679.45001</v>
      </c>
      <c r="AN46" s="283">
        <v>-6.5021335822254903E-2</v>
      </c>
      <c r="AO46" s="283">
        <v>-2.42986878060313E-2</v>
      </c>
      <c r="AP46" s="283">
        <v>-3.3440591721365466E-2</v>
      </c>
      <c r="AQ46" s="283">
        <v>-5.773927952739677E-2</v>
      </c>
      <c r="AR46" s="283">
        <v>0.26739460413626798</v>
      </c>
      <c r="AS46" s="283">
        <v>6.401411256170505E-3</v>
      </c>
      <c r="AT46" s="283">
        <v>5.9097008801922389E-3</v>
      </c>
      <c r="AU46" s="283">
        <v>0.36661115012019102</v>
      </c>
      <c r="AV46" s="283">
        <v>0.27729112649190402</v>
      </c>
      <c r="AW46" s="283">
        <v>-0.15375938168226011</v>
      </c>
      <c r="AX46" s="283">
        <v>-0.18671560772946799</v>
      </c>
      <c r="AY46" s="283"/>
      <c r="AZ46" s="283">
        <v>1.4103254188391505E-3</v>
      </c>
      <c r="BA46" s="283"/>
      <c r="BB46" s="283"/>
      <c r="BC46" s="283"/>
      <c r="BD46" s="283">
        <v>1.41032541883915E-3</v>
      </c>
      <c r="BE46" s="283">
        <v>9.1985844181275506E-2</v>
      </c>
      <c r="BF46" s="283">
        <v>3.6334426872766681E-3</v>
      </c>
      <c r="BG46" s="283">
        <v>5.1312145482534488E-2</v>
      </c>
      <c r="BH46" s="283">
        <v>9.6816429189222342E-3</v>
      </c>
      <c r="BI46" s="283"/>
      <c r="BJ46" s="283"/>
      <c r="BK46" s="283">
        <v>7.7029793487571967E-4</v>
      </c>
      <c r="BL46" s="283">
        <v>1.1038211280659958E-2</v>
      </c>
      <c r="BM46" s="283">
        <v>8.0618103828957496E-2</v>
      </c>
      <c r="BN46" s="283">
        <v>0.12511030902391601</v>
      </c>
      <c r="BO46" s="283"/>
      <c r="BP46" s="283"/>
      <c r="BQ46" s="283">
        <v>0.297714257034149</v>
      </c>
    </row>
    <row r="47" spans="2:69" s="255" customFormat="1" ht="15" customHeight="1">
      <c r="B47" s="1252"/>
      <c r="C47" s="243" t="s">
        <v>532</v>
      </c>
      <c r="D47" s="339"/>
      <c r="E47" s="281">
        <v>0.40138795797574001</v>
      </c>
      <c r="F47" s="341">
        <v>844497624631.96301</v>
      </c>
      <c r="G47" s="283">
        <v>0.13424095718531301</v>
      </c>
      <c r="H47" s="283">
        <v>-6.7230171203771505E-2</v>
      </c>
      <c r="I47" s="892">
        <v>-2.9321509204862602E-2</v>
      </c>
      <c r="J47" s="892">
        <v>-4.1132168754661698E-2</v>
      </c>
      <c r="K47" s="892">
        <v>-7.04536779595243E-2</v>
      </c>
      <c r="L47" s="283">
        <v>4.117409288316081E-4</v>
      </c>
      <c r="M47" s="283">
        <v>7.2335183575220313E-4</v>
      </c>
      <c r="N47" s="283">
        <v>3.9902315286847699E-2</v>
      </c>
      <c r="O47" s="283">
        <v>-2.73278559169239E-2</v>
      </c>
      <c r="P47" s="283">
        <v>-0.12008912735004824</v>
      </c>
      <c r="Q47" s="283">
        <v>-0.14440310972567399</v>
      </c>
      <c r="R47" s="283"/>
      <c r="S47" s="283">
        <v>3.8537663439718717E-4</v>
      </c>
      <c r="T47" s="283"/>
      <c r="U47" s="283"/>
      <c r="V47" s="283"/>
      <c r="W47" s="283">
        <v>3.8537663439718701E-4</v>
      </c>
      <c r="X47" s="283">
        <v>-0.17134558900819999</v>
      </c>
      <c r="Y47" s="283">
        <v>7.9104587933722596E-4</v>
      </c>
      <c r="Z47" s="283">
        <v>9.7030369720287352E-3</v>
      </c>
      <c r="AA47" s="283">
        <v>2.4450546739383681E-3</v>
      </c>
      <c r="AB47" s="283"/>
      <c r="AC47" s="283"/>
      <c r="AD47" s="283">
        <v>5.8177460381504328E-4</v>
      </c>
      <c r="AE47" s="283">
        <v>9.4268070294968379E-3</v>
      </c>
      <c r="AF47" s="283">
        <v>2.3778496517378601E-2</v>
      </c>
      <c r="AG47" s="283">
        <v>3.4523670280866003E-2</v>
      </c>
      <c r="AH47" s="283"/>
      <c r="AI47" s="283"/>
      <c r="AJ47" s="283">
        <v>-0.113043422209955</v>
      </c>
      <c r="AK47" s="281"/>
      <c r="AL47" s="281">
        <v>0.35543005949548001</v>
      </c>
      <c r="AM47" s="341">
        <v>748777193714.62695</v>
      </c>
      <c r="AN47" s="283">
        <v>-7.80741676856124E-2</v>
      </c>
      <c r="AO47" s="283">
        <v>-3.3185114707653701E-2</v>
      </c>
      <c r="AP47" s="283">
        <v>-4.6630126442104992E-2</v>
      </c>
      <c r="AQ47" s="283">
        <v>-7.9815241149758687E-2</v>
      </c>
      <c r="AR47" s="283">
        <v>0.109987488664872</v>
      </c>
      <c r="AS47" s="283">
        <v>4.299399516982668E-4</v>
      </c>
      <c r="AT47" s="283">
        <v>6.552588908359569E-4</v>
      </c>
      <c r="AU47" s="283">
        <v>0.148125064457068</v>
      </c>
      <c r="AV47" s="283">
        <v>3.6865782063802102E-2</v>
      </c>
      <c r="AW47" s="283">
        <v>-0.12876723838871051</v>
      </c>
      <c r="AX47" s="283">
        <v>-0.15473495640204199</v>
      </c>
      <c r="AY47" s="283"/>
      <c r="AZ47" s="283">
        <v>3.0410376529406175E-4</v>
      </c>
      <c r="BA47" s="283"/>
      <c r="BB47" s="283"/>
      <c r="BC47" s="283"/>
      <c r="BD47" s="283">
        <v>3.0410376529406099E-4</v>
      </c>
      <c r="BE47" s="283">
        <v>-0.117565070572946</v>
      </c>
      <c r="BF47" s="283">
        <v>8.4839414453247587E-4</v>
      </c>
      <c r="BG47" s="283">
        <v>1.0611466671612982E-2</v>
      </c>
      <c r="BH47" s="283">
        <v>2.6106912429888687E-3</v>
      </c>
      <c r="BI47" s="283"/>
      <c r="BJ47" s="283"/>
      <c r="BK47" s="283">
        <v>6.5665348354500567E-4</v>
      </c>
      <c r="BL47" s="283">
        <v>1.0087601660595762E-2</v>
      </c>
      <c r="BM47" s="283">
        <v>2.57326519633728E-2</v>
      </c>
      <c r="BN47" s="283">
        <v>3.3487901595484801E-2</v>
      </c>
      <c r="BO47" s="283"/>
      <c r="BP47" s="283"/>
      <c r="BQ47" s="283">
        <v>-5.8344517014088201E-2</v>
      </c>
    </row>
    <row r="48" spans="2:69" s="255" customFormat="1" ht="15" customHeight="1">
      <c r="B48" s="1252"/>
      <c r="C48" s="243" t="s">
        <v>533</v>
      </c>
      <c r="D48" s="339"/>
      <c r="E48" s="283">
        <v>5.5930717167061099E-2</v>
      </c>
      <c r="F48" s="341">
        <v>573224482920.11902</v>
      </c>
      <c r="G48" s="283">
        <v>0.150528092277084</v>
      </c>
      <c r="H48" s="283">
        <v>-0.13077319535047599</v>
      </c>
      <c r="I48" s="892">
        <v>-2.7862796726478602E-2</v>
      </c>
      <c r="J48" s="892">
        <v>-4.8175533276376435E-2</v>
      </c>
      <c r="K48" s="892">
        <v>-7.6038330002855037E-2</v>
      </c>
      <c r="L48" s="283">
        <v>1.1175071009379822E-5</v>
      </c>
      <c r="M48" s="283">
        <v>5.4589292261537408E-5</v>
      </c>
      <c r="N48" s="283">
        <v>1.9258140750045501E-2</v>
      </c>
      <c r="O48" s="283">
        <v>-0.111515054600431</v>
      </c>
      <c r="P48" s="283">
        <v>-0.11833749532257837</v>
      </c>
      <c r="Q48" s="283">
        <v>-0.13961749691639</v>
      </c>
      <c r="R48" s="283"/>
      <c r="S48" s="283">
        <v>4.1742803365326812E-5</v>
      </c>
      <c r="T48" s="283"/>
      <c r="U48" s="283"/>
      <c r="V48" s="283"/>
      <c r="W48" s="283">
        <v>4.17428033653269E-5</v>
      </c>
      <c r="X48" s="283">
        <v>-0.25109080871345502</v>
      </c>
      <c r="Y48" s="283">
        <v>8.5017255165479576E-6</v>
      </c>
      <c r="Z48" s="283">
        <v>2.3463230634748904E-4</v>
      </c>
      <c r="AA48" s="283">
        <v>9.8983152945219895E-5</v>
      </c>
      <c r="AB48" s="283"/>
      <c r="AC48" s="283"/>
      <c r="AD48" s="283">
        <v>1.6055596720722159E-4</v>
      </c>
      <c r="AE48" s="283">
        <v>3.6181001381173751E-3</v>
      </c>
      <c r="AF48" s="283">
        <v>4.1415067453846304E-3</v>
      </c>
      <c r="AG48" s="283">
        <v>3.6236227513309102E-3</v>
      </c>
      <c r="AH48" s="283"/>
      <c r="AI48" s="283"/>
      <c r="AJ48" s="283">
        <v>-0.24332567921674</v>
      </c>
      <c r="AK48" s="281"/>
      <c r="AL48" s="283">
        <v>4.7351774103446001E-2</v>
      </c>
      <c r="AM48" s="341">
        <v>482704834964.211</v>
      </c>
      <c r="AN48" s="283">
        <v>-0.13442089431327101</v>
      </c>
      <c r="AO48" s="283">
        <v>-3.2954038464279502E-2</v>
      </c>
      <c r="AP48" s="283">
        <v>-5.6548348441341795E-2</v>
      </c>
      <c r="AQ48" s="283">
        <v>-8.950238690562129E-2</v>
      </c>
      <c r="AR48" s="283">
        <v>5.2260461095541798E-2</v>
      </c>
      <c r="AS48" s="283">
        <v>8.6840698569286441E-6</v>
      </c>
      <c r="AT48" s="283">
        <v>5.3861349988779574E-5</v>
      </c>
      <c r="AU48" s="283">
        <v>6.3807224257930395E-2</v>
      </c>
      <c r="AV48" s="283">
        <v>-0.10356770851961999</v>
      </c>
      <c r="AW48" s="283">
        <v>-0.12039063720189985</v>
      </c>
      <c r="AX48" s="283">
        <v>-0.14192272698216199</v>
      </c>
      <c r="AY48" s="283"/>
      <c r="AZ48" s="283">
        <v>4.3925366579821888E-5</v>
      </c>
      <c r="BA48" s="283"/>
      <c r="BB48" s="283"/>
      <c r="BC48" s="283"/>
      <c r="BD48" s="283">
        <v>4.3925366579821901E-5</v>
      </c>
      <c r="BE48" s="283">
        <v>-0.245446510135202</v>
      </c>
      <c r="BF48" s="283">
        <v>1.0096019057926591E-5</v>
      </c>
      <c r="BG48" s="283">
        <v>2.7384526356436455E-4</v>
      </c>
      <c r="BH48" s="283">
        <v>1.1222579932884854E-4</v>
      </c>
      <c r="BI48" s="283"/>
      <c r="BJ48" s="283"/>
      <c r="BK48" s="283">
        <v>1.6072918164513055E-4</v>
      </c>
      <c r="BL48" s="283">
        <v>3.9126459027759523E-3</v>
      </c>
      <c r="BM48" s="283">
        <v>4.4918719946203996E-3</v>
      </c>
      <c r="BN48" s="283">
        <v>3.6065387460683601E-3</v>
      </c>
      <c r="BO48" s="283"/>
      <c r="BP48" s="283"/>
      <c r="BQ48" s="283">
        <v>-0.23734809939451401</v>
      </c>
    </row>
    <row r="49" spans="2:69" s="255" customFormat="1" ht="15" customHeight="1">
      <c r="B49" s="1253"/>
      <c r="C49" s="338" t="s">
        <v>527</v>
      </c>
      <c r="D49" s="339"/>
      <c r="E49" s="343">
        <v>1</v>
      </c>
      <c r="F49" s="342">
        <v>1689358351250.77</v>
      </c>
      <c r="G49" s="343">
        <v>0.13698202974988699</v>
      </c>
      <c r="H49" s="343">
        <v>-8.4317558515212596E-2</v>
      </c>
      <c r="I49" s="708">
        <v>-2.7409956880230599E-2</v>
      </c>
      <c r="J49" s="708">
        <v>-4.1325564770778075E-2</v>
      </c>
      <c r="K49" s="708">
        <v>-6.8735521651008671E-2</v>
      </c>
      <c r="L49" s="343">
        <v>4.3089069390805385E-3</v>
      </c>
      <c r="M49" s="343">
        <v>3.2645983385223808E-3</v>
      </c>
      <c r="N49" s="343">
        <v>4.9803230681708201E-2</v>
      </c>
      <c r="O49" s="343">
        <v>-3.4514327833504298E-2</v>
      </c>
      <c r="P49" s="343">
        <v>-0.12108145663052335</v>
      </c>
      <c r="Q49" s="343">
        <v>-0.145206192841424</v>
      </c>
      <c r="R49" s="343"/>
      <c r="S49" s="343">
        <v>7.343649520100108E-4</v>
      </c>
      <c r="T49" s="343"/>
      <c r="U49" s="343"/>
      <c r="V49" s="343"/>
      <c r="W49" s="343">
        <v>7.3436495201001102E-4</v>
      </c>
      <c r="X49" s="343">
        <v>-0.17898615572291801</v>
      </c>
      <c r="Y49" s="343">
        <v>1.6863097786667131E-3</v>
      </c>
      <c r="Z49" s="343">
        <v>2.2103721093712305E-2</v>
      </c>
      <c r="AA49" s="343">
        <v>3.5480834598742897E-3</v>
      </c>
      <c r="AB49" s="343"/>
      <c r="AC49" s="343"/>
      <c r="AD49" s="343">
        <v>4.8392329902157533E-4</v>
      </c>
      <c r="AE49" s="343">
        <v>7.7191550906444079E-3</v>
      </c>
      <c r="AF49" s="343">
        <v>3.73355948368412E-2</v>
      </c>
      <c r="AG49" s="343">
        <v>4.9726805319037601E-2</v>
      </c>
      <c r="AH49" s="285"/>
      <c r="AI49" s="285"/>
      <c r="AJ49" s="343">
        <v>-9.1923755567038995E-2</v>
      </c>
      <c r="AK49" s="281"/>
      <c r="AL49" s="343">
        <v>1</v>
      </c>
      <c r="AM49" s="342">
        <v>1504251854884.5601</v>
      </c>
      <c r="AN49" s="343">
        <v>-9.4693299644082199E-2</v>
      </c>
      <c r="AO49" s="343">
        <v>-3.07829034165257E-2</v>
      </c>
      <c r="AP49" s="343">
        <v>-4.6410903692072458E-2</v>
      </c>
      <c r="AQ49" s="343">
        <v>-7.7193807108598161E-2</v>
      </c>
      <c r="AR49" s="343">
        <v>0.153838424847422</v>
      </c>
      <c r="AS49" s="343">
        <v>4.8391417292663035E-3</v>
      </c>
      <c r="AT49" s="343">
        <v>3.6663251893316912E-3</v>
      </c>
      <c r="AU49" s="343">
        <v>0.20977021804961099</v>
      </c>
      <c r="AV49" s="343">
        <v>8.4294014989003199E-2</v>
      </c>
      <c r="AW49" s="343">
        <v>-0.13598119841180484</v>
      </c>
      <c r="AX49" s="343">
        <v>-0.16307461661652001</v>
      </c>
      <c r="AY49" s="343"/>
      <c r="AZ49" s="343">
        <v>8.2473261410017794E-4</v>
      </c>
      <c r="BA49" s="343"/>
      <c r="BB49" s="343"/>
      <c r="BC49" s="343"/>
      <c r="BD49" s="343">
        <v>8.2473261410017805E-4</v>
      </c>
      <c r="BE49" s="343">
        <v>-7.7955869013416806E-2</v>
      </c>
      <c r="BF49" s="343">
        <v>1.8938195077745652E-3</v>
      </c>
      <c r="BG49" s="343">
        <v>2.4823706018462181E-2</v>
      </c>
      <c r="BH49" s="343">
        <v>3.9846947201094612E-3</v>
      </c>
      <c r="BI49" s="343"/>
      <c r="BJ49" s="343"/>
      <c r="BK49" s="343">
        <v>5.4347273291523493E-4</v>
      </c>
      <c r="BL49" s="343">
        <v>8.6690397453296156E-3</v>
      </c>
      <c r="BM49" s="343">
        <v>4.19299459274214E-2</v>
      </c>
      <c r="BN49" s="343">
        <v>5.5845963276664502E-2</v>
      </c>
      <c r="BO49" s="285"/>
      <c r="BP49" s="285"/>
      <c r="BQ49" s="343">
        <v>1.9820040190668999E-2</v>
      </c>
    </row>
    <row r="50" spans="2:69" s="255" customFormat="1" ht="15" customHeight="1">
      <c r="B50" s="1251" t="s">
        <v>714</v>
      </c>
      <c r="C50" s="262" t="s">
        <v>534</v>
      </c>
      <c r="D50" s="339"/>
      <c r="E50" s="672"/>
      <c r="F50" s="671"/>
      <c r="G50" s="672"/>
      <c r="H50" s="672"/>
      <c r="I50" s="713"/>
      <c r="J50" s="713"/>
      <c r="K50" s="713"/>
      <c r="L50" s="672"/>
      <c r="M50" s="672"/>
      <c r="N50" s="672"/>
      <c r="O50" s="672"/>
      <c r="P50" s="672"/>
      <c r="Q50" s="672"/>
      <c r="R50" s="672"/>
      <c r="S50" s="672"/>
      <c r="T50" s="672"/>
      <c r="U50" s="672"/>
      <c r="V50" s="672"/>
      <c r="W50" s="673"/>
      <c r="X50" s="672"/>
      <c r="Y50" s="672"/>
      <c r="Z50" s="672"/>
      <c r="AA50" s="672"/>
      <c r="AB50" s="672"/>
      <c r="AC50" s="672"/>
      <c r="AD50" s="672"/>
      <c r="AE50" s="672"/>
      <c r="AF50" s="672"/>
      <c r="AG50" s="672"/>
      <c r="AH50" s="673"/>
      <c r="AI50" s="673"/>
      <c r="AJ50" s="672"/>
      <c r="AK50" s="340"/>
      <c r="AL50" s="672"/>
      <c r="AM50" s="671"/>
      <c r="AN50" s="672"/>
      <c r="AO50" s="672"/>
      <c r="AP50" s="672"/>
      <c r="AQ50" s="672"/>
      <c r="AR50" s="672"/>
      <c r="AS50" s="672"/>
      <c r="AT50" s="672"/>
      <c r="AU50" s="672"/>
      <c r="AV50" s="672"/>
      <c r="AW50" s="672"/>
      <c r="AX50" s="672"/>
      <c r="AY50" s="672"/>
      <c r="AZ50" s="672"/>
      <c r="BA50" s="672"/>
      <c r="BB50" s="672"/>
      <c r="BC50" s="672"/>
      <c r="BD50" s="673"/>
      <c r="BE50" s="672"/>
      <c r="BF50" s="672"/>
      <c r="BG50" s="672"/>
      <c r="BH50" s="672"/>
      <c r="BI50" s="672"/>
      <c r="BJ50" s="672"/>
      <c r="BK50" s="672"/>
      <c r="BL50" s="672"/>
      <c r="BM50" s="672"/>
      <c r="BN50" s="672"/>
      <c r="BO50" s="673"/>
      <c r="BP50" s="673"/>
      <c r="BQ50" s="672"/>
    </row>
    <row r="51" spans="2:69" s="255" customFormat="1" ht="15" customHeight="1">
      <c r="B51" s="1252"/>
      <c r="C51" s="262" t="s">
        <v>535</v>
      </c>
      <c r="D51" s="339"/>
      <c r="E51" s="672"/>
      <c r="F51" s="671"/>
      <c r="G51" s="672"/>
      <c r="H51" s="672"/>
      <c r="I51" s="713"/>
      <c r="J51" s="713"/>
      <c r="K51" s="713"/>
      <c r="L51" s="672"/>
      <c r="M51" s="672"/>
      <c r="N51" s="672"/>
      <c r="O51" s="672"/>
      <c r="P51" s="672"/>
      <c r="Q51" s="672"/>
      <c r="R51" s="672"/>
      <c r="S51" s="672"/>
      <c r="T51" s="672"/>
      <c r="U51" s="672"/>
      <c r="V51" s="672"/>
      <c r="W51" s="673"/>
      <c r="X51" s="672"/>
      <c r="Y51" s="672"/>
      <c r="Z51" s="672"/>
      <c r="AA51" s="672"/>
      <c r="AB51" s="672"/>
      <c r="AC51" s="672"/>
      <c r="AD51" s="672"/>
      <c r="AE51" s="672"/>
      <c r="AF51" s="672"/>
      <c r="AG51" s="672"/>
      <c r="AH51" s="673"/>
      <c r="AI51" s="673"/>
      <c r="AJ51" s="672"/>
      <c r="AK51" s="340"/>
      <c r="AL51" s="672"/>
      <c r="AM51" s="671"/>
      <c r="AN51" s="672"/>
      <c r="AO51" s="672"/>
      <c r="AP51" s="672"/>
      <c r="AQ51" s="672"/>
      <c r="AR51" s="672"/>
      <c r="AS51" s="672"/>
      <c r="AT51" s="672"/>
      <c r="AU51" s="672"/>
      <c r="AV51" s="672"/>
      <c r="AW51" s="672"/>
      <c r="AX51" s="672"/>
      <c r="AY51" s="672"/>
      <c r="AZ51" s="672"/>
      <c r="BA51" s="672"/>
      <c r="BB51" s="672"/>
      <c r="BC51" s="672"/>
      <c r="BD51" s="673"/>
      <c r="BE51" s="672"/>
      <c r="BF51" s="672"/>
      <c r="BG51" s="672"/>
      <c r="BH51" s="672"/>
      <c r="BI51" s="672"/>
      <c r="BJ51" s="672"/>
      <c r="BK51" s="672"/>
      <c r="BL51" s="672"/>
      <c r="BM51" s="672"/>
      <c r="BN51" s="672"/>
      <c r="BO51" s="673"/>
      <c r="BP51" s="673"/>
      <c r="BQ51" s="672"/>
    </row>
    <row r="52" spans="2:69" s="255" customFormat="1" ht="15" customHeight="1">
      <c r="B52" s="1252"/>
      <c r="C52" s="262" t="s">
        <v>536</v>
      </c>
      <c r="D52" s="339"/>
      <c r="E52" s="672"/>
      <c r="F52" s="671"/>
      <c r="G52" s="672"/>
      <c r="H52" s="672"/>
      <c r="I52" s="713"/>
      <c r="J52" s="713"/>
      <c r="K52" s="713"/>
      <c r="L52" s="672"/>
      <c r="M52" s="672"/>
      <c r="N52" s="672"/>
      <c r="O52" s="672"/>
      <c r="P52" s="672"/>
      <c r="Q52" s="672"/>
      <c r="R52" s="672"/>
      <c r="S52" s="672"/>
      <c r="T52" s="672"/>
      <c r="U52" s="672"/>
      <c r="V52" s="672"/>
      <c r="W52" s="673"/>
      <c r="X52" s="672"/>
      <c r="Y52" s="672"/>
      <c r="Z52" s="672"/>
      <c r="AA52" s="672"/>
      <c r="AB52" s="672"/>
      <c r="AC52" s="672"/>
      <c r="AD52" s="672"/>
      <c r="AE52" s="672"/>
      <c r="AF52" s="672"/>
      <c r="AG52" s="672"/>
      <c r="AH52" s="673"/>
      <c r="AI52" s="673"/>
      <c r="AJ52" s="672"/>
      <c r="AK52" s="340"/>
      <c r="AL52" s="672"/>
      <c r="AM52" s="671"/>
      <c r="AN52" s="672"/>
      <c r="AO52" s="672"/>
      <c r="AP52" s="672"/>
      <c r="AQ52" s="672"/>
      <c r="AR52" s="672"/>
      <c r="AS52" s="672"/>
      <c r="AT52" s="672"/>
      <c r="AU52" s="672"/>
      <c r="AV52" s="672"/>
      <c r="AW52" s="672"/>
      <c r="AX52" s="672"/>
      <c r="AY52" s="672"/>
      <c r="AZ52" s="672"/>
      <c r="BA52" s="672"/>
      <c r="BB52" s="672"/>
      <c r="BC52" s="672"/>
      <c r="BD52" s="673"/>
      <c r="BE52" s="672"/>
      <c r="BF52" s="672"/>
      <c r="BG52" s="672"/>
      <c r="BH52" s="672"/>
      <c r="BI52" s="672"/>
      <c r="BJ52" s="672"/>
      <c r="BK52" s="672"/>
      <c r="BL52" s="672"/>
      <c r="BM52" s="672"/>
      <c r="BN52" s="672"/>
      <c r="BO52" s="673"/>
      <c r="BP52" s="673"/>
      <c r="BQ52" s="672"/>
    </row>
    <row r="53" spans="2:69" s="255" customFormat="1" ht="15" customHeight="1">
      <c r="B53" s="1252"/>
      <c r="C53" s="262" t="s">
        <v>537</v>
      </c>
      <c r="D53" s="339"/>
      <c r="E53" s="672"/>
      <c r="F53" s="671"/>
      <c r="G53" s="672"/>
      <c r="H53" s="672"/>
      <c r="I53" s="713"/>
      <c r="J53" s="713"/>
      <c r="K53" s="713"/>
      <c r="L53" s="672"/>
      <c r="M53" s="672"/>
      <c r="N53" s="672"/>
      <c r="O53" s="672"/>
      <c r="P53" s="672"/>
      <c r="Q53" s="672"/>
      <c r="R53" s="672"/>
      <c r="S53" s="672"/>
      <c r="T53" s="672"/>
      <c r="U53" s="672"/>
      <c r="V53" s="672"/>
      <c r="W53" s="673"/>
      <c r="X53" s="672"/>
      <c r="Y53" s="672"/>
      <c r="Z53" s="672"/>
      <c r="AA53" s="672"/>
      <c r="AB53" s="672"/>
      <c r="AC53" s="672"/>
      <c r="AD53" s="672"/>
      <c r="AE53" s="672"/>
      <c r="AF53" s="672"/>
      <c r="AG53" s="672"/>
      <c r="AH53" s="673"/>
      <c r="AI53" s="673"/>
      <c r="AJ53" s="672"/>
      <c r="AK53" s="340"/>
      <c r="AL53" s="672"/>
      <c r="AM53" s="671"/>
      <c r="AN53" s="672"/>
      <c r="AO53" s="672"/>
      <c r="AP53" s="672"/>
      <c r="AQ53" s="672"/>
      <c r="AR53" s="672"/>
      <c r="AS53" s="672"/>
      <c r="AT53" s="672"/>
      <c r="AU53" s="672"/>
      <c r="AV53" s="672"/>
      <c r="AW53" s="672"/>
      <c r="AX53" s="672"/>
      <c r="AY53" s="672"/>
      <c r="AZ53" s="672"/>
      <c r="BA53" s="672"/>
      <c r="BB53" s="672"/>
      <c r="BC53" s="672"/>
      <c r="BD53" s="673"/>
      <c r="BE53" s="672"/>
      <c r="BF53" s="672"/>
      <c r="BG53" s="672"/>
      <c r="BH53" s="672"/>
      <c r="BI53" s="672"/>
      <c r="BJ53" s="672"/>
      <c r="BK53" s="672"/>
      <c r="BL53" s="672"/>
      <c r="BM53" s="672"/>
      <c r="BN53" s="672"/>
      <c r="BO53" s="673"/>
      <c r="BP53" s="673"/>
      <c r="BQ53" s="672"/>
    </row>
    <row r="54" spans="2:69" s="255" customFormat="1" ht="15" customHeight="1">
      <c r="B54" s="1252"/>
      <c r="C54" s="262" t="s">
        <v>532</v>
      </c>
      <c r="D54" s="339"/>
      <c r="E54" s="672"/>
      <c r="F54" s="671"/>
      <c r="G54" s="672"/>
      <c r="H54" s="672"/>
      <c r="I54" s="713"/>
      <c r="J54" s="713"/>
      <c r="K54" s="713"/>
      <c r="L54" s="672"/>
      <c r="M54" s="672"/>
      <c r="N54" s="672"/>
      <c r="O54" s="672"/>
      <c r="P54" s="672"/>
      <c r="Q54" s="672"/>
      <c r="R54" s="672"/>
      <c r="S54" s="672"/>
      <c r="T54" s="672"/>
      <c r="U54" s="672"/>
      <c r="V54" s="672"/>
      <c r="W54" s="673"/>
      <c r="X54" s="672"/>
      <c r="Y54" s="672"/>
      <c r="Z54" s="672"/>
      <c r="AA54" s="672"/>
      <c r="AB54" s="672"/>
      <c r="AC54" s="672"/>
      <c r="AD54" s="672"/>
      <c r="AE54" s="672"/>
      <c r="AF54" s="672"/>
      <c r="AG54" s="672"/>
      <c r="AH54" s="673"/>
      <c r="AI54" s="673"/>
      <c r="AJ54" s="672"/>
      <c r="AK54" s="340"/>
      <c r="AL54" s="672"/>
      <c r="AM54" s="671"/>
      <c r="AN54" s="672"/>
      <c r="AO54" s="672"/>
      <c r="AP54" s="672"/>
      <c r="AQ54" s="672"/>
      <c r="AR54" s="672"/>
      <c r="AS54" s="672"/>
      <c r="AT54" s="672"/>
      <c r="AU54" s="672"/>
      <c r="AV54" s="672"/>
      <c r="AW54" s="672"/>
      <c r="AX54" s="672"/>
      <c r="AY54" s="672"/>
      <c r="AZ54" s="672"/>
      <c r="BA54" s="672"/>
      <c r="BB54" s="672"/>
      <c r="BC54" s="672"/>
      <c r="BD54" s="673"/>
      <c r="BE54" s="672"/>
      <c r="BF54" s="672"/>
      <c r="BG54" s="672"/>
      <c r="BH54" s="672"/>
      <c r="BI54" s="672"/>
      <c r="BJ54" s="672"/>
      <c r="BK54" s="672"/>
      <c r="BL54" s="672"/>
      <c r="BM54" s="672"/>
      <c r="BN54" s="672"/>
      <c r="BO54" s="673"/>
      <c r="BP54" s="673"/>
      <c r="BQ54" s="672"/>
    </row>
    <row r="55" spans="2:69" s="255" customFormat="1" ht="15" customHeight="1">
      <c r="B55" s="1252"/>
      <c r="C55" s="262" t="s">
        <v>533</v>
      </c>
      <c r="D55" s="339"/>
      <c r="E55" s="672"/>
      <c r="F55" s="671"/>
      <c r="G55" s="672"/>
      <c r="H55" s="672"/>
      <c r="I55" s="713"/>
      <c r="J55" s="713"/>
      <c r="K55" s="713"/>
      <c r="L55" s="672"/>
      <c r="M55" s="672"/>
      <c r="N55" s="672"/>
      <c r="O55" s="672"/>
      <c r="P55" s="672"/>
      <c r="Q55" s="672"/>
      <c r="R55" s="672"/>
      <c r="S55" s="672"/>
      <c r="T55" s="672"/>
      <c r="U55" s="672"/>
      <c r="V55" s="672"/>
      <c r="W55" s="673"/>
      <c r="X55" s="672"/>
      <c r="Y55" s="672"/>
      <c r="Z55" s="672"/>
      <c r="AA55" s="672"/>
      <c r="AB55" s="672"/>
      <c r="AC55" s="672"/>
      <c r="AD55" s="672"/>
      <c r="AE55" s="672"/>
      <c r="AF55" s="672"/>
      <c r="AG55" s="672"/>
      <c r="AH55" s="673"/>
      <c r="AI55" s="673"/>
      <c r="AJ55" s="672"/>
      <c r="AK55" s="340"/>
      <c r="AL55" s="672"/>
      <c r="AM55" s="671"/>
      <c r="AN55" s="672"/>
      <c r="AO55" s="672"/>
      <c r="AP55" s="672"/>
      <c r="AQ55" s="672"/>
      <c r="AR55" s="672"/>
      <c r="AS55" s="672"/>
      <c r="AT55" s="672"/>
      <c r="AU55" s="672"/>
      <c r="AV55" s="672"/>
      <c r="AW55" s="672"/>
      <c r="AX55" s="672"/>
      <c r="AY55" s="672"/>
      <c r="AZ55" s="672"/>
      <c r="BA55" s="672"/>
      <c r="BB55" s="672"/>
      <c r="BC55" s="672"/>
      <c r="BD55" s="673"/>
      <c r="BE55" s="672"/>
      <c r="BF55" s="672"/>
      <c r="BG55" s="672"/>
      <c r="BH55" s="672"/>
      <c r="BI55" s="672"/>
      <c r="BJ55" s="672"/>
      <c r="BK55" s="672"/>
      <c r="BL55" s="672"/>
      <c r="BM55" s="672"/>
      <c r="BN55" s="672"/>
      <c r="BO55" s="673"/>
      <c r="BP55" s="673"/>
      <c r="BQ55" s="672"/>
    </row>
    <row r="56" spans="2:69" s="255" customFormat="1" ht="15" customHeight="1">
      <c r="B56" s="1253"/>
      <c r="C56" s="338" t="s">
        <v>527</v>
      </c>
      <c r="D56" s="339"/>
      <c r="E56" s="669"/>
      <c r="F56" s="668"/>
      <c r="G56" s="669"/>
      <c r="H56" s="669"/>
      <c r="I56" s="891"/>
      <c r="J56" s="891"/>
      <c r="K56" s="891"/>
      <c r="L56" s="669"/>
      <c r="M56" s="669"/>
      <c r="N56" s="669"/>
      <c r="O56" s="669"/>
      <c r="P56" s="669"/>
      <c r="Q56" s="669"/>
      <c r="R56" s="669"/>
      <c r="S56" s="669"/>
      <c r="T56" s="669"/>
      <c r="U56" s="669"/>
      <c r="V56" s="669"/>
      <c r="W56" s="670"/>
      <c r="X56" s="669"/>
      <c r="Y56" s="669"/>
      <c r="Z56" s="669"/>
      <c r="AA56" s="669"/>
      <c r="AB56" s="669"/>
      <c r="AC56" s="669"/>
      <c r="AD56" s="669"/>
      <c r="AE56" s="669"/>
      <c r="AF56" s="669"/>
      <c r="AG56" s="669"/>
      <c r="AH56" s="670"/>
      <c r="AI56" s="670"/>
      <c r="AJ56" s="669"/>
      <c r="AK56" s="340"/>
      <c r="AL56" s="669"/>
      <c r="AM56" s="668"/>
      <c r="AN56" s="669"/>
      <c r="AO56" s="669"/>
      <c r="AP56" s="669"/>
      <c r="AQ56" s="669"/>
      <c r="AR56" s="669"/>
      <c r="AS56" s="669"/>
      <c r="AT56" s="669"/>
      <c r="AU56" s="669"/>
      <c r="AV56" s="669"/>
      <c r="AW56" s="669"/>
      <c r="AX56" s="669"/>
      <c r="AY56" s="669"/>
      <c r="AZ56" s="669"/>
      <c r="BA56" s="669"/>
      <c r="BB56" s="669"/>
      <c r="BC56" s="669"/>
      <c r="BD56" s="670"/>
      <c r="BE56" s="669"/>
      <c r="BF56" s="669"/>
      <c r="BG56" s="669"/>
      <c r="BH56" s="669"/>
      <c r="BI56" s="669"/>
      <c r="BJ56" s="669"/>
      <c r="BK56" s="669"/>
      <c r="BL56" s="669"/>
      <c r="BM56" s="669"/>
      <c r="BN56" s="669"/>
      <c r="BO56" s="670"/>
      <c r="BP56" s="670"/>
      <c r="BQ56" s="669"/>
    </row>
    <row r="57" spans="2:69" s="255" customFormat="1" ht="15" customHeight="1">
      <c r="B57" s="1251" t="s">
        <v>14</v>
      </c>
      <c r="C57" s="262" t="s">
        <v>534</v>
      </c>
      <c r="D57" s="339"/>
      <c r="E57" s="281">
        <v>9.8934187147253997E-3</v>
      </c>
      <c r="F57" s="341">
        <v>26620624427.140598</v>
      </c>
      <c r="G57" s="283">
        <v>2.0916113426412502E-3</v>
      </c>
      <c r="H57" s="283">
        <v>0</v>
      </c>
      <c r="I57" s="892"/>
      <c r="J57" s="892"/>
      <c r="K57" s="892">
        <v>-1.7669648128255999E-2</v>
      </c>
      <c r="L57" s="837"/>
      <c r="M57" s="837"/>
      <c r="N57" s="283">
        <v>1.83553712678665</v>
      </c>
      <c r="O57" s="283">
        <v>1.8178674749788599</v>
      </c>
      <c r="P57" s="837"/>
      <c r="Q57" s="283">
        <v>-0.301828353803065</v>
      </c>
      <c r="R57" s="837"/>
      <c r="S57" s="837"/>
      <c r="T57" s="837"/>
      <c r="U57" s="837"/>
      <c r="V57" s="837"/>
      <c r="W57" s="283">
        <v>9.6538131344335504E-2</v>
      </c>
      <c r="X57" s="283">
        <v>1.6125772621630401</v>
      </c>
      <c r="Y57" s="837"/>
      <c r="Z57" s="837"/>
      <c r="AA57" s="837"/>
      <c r="AB57" s="837"/>
      <c r="AC57" s="837"/>
      <c r="AD57" s="837"/>
      <c r="AE57" s="837"/>
      <c r="AF57" s="283">
        <v>1.6437834100726301</v>
      </c>
      <c r="AG57" s="283">
        <v>1.00123144184132</v>
      </c>
      <c r="AH57" s="837"/>
      <c r="AI57" s="283">
        <v>-2.3402651643469202E-2</v>
      </c>
      <c r="AJ57" s="283">
        <v>4.2341894586167799</v>
      </c>
      <c r="AK57" s="281"/>
      <c r="AL57" s="281">
        <v>1.27978788400866E-2</v>
      </c>
      <c r="AM57" s="341">
        <v>35106044868.210899</v>
      </c>
      <c r="AN57" s="283">
        <v>-9.0108242380344499E-5</v>
      </c>
      <c r="AO57" s="283"/>
      <c r="AP57" s="283"/>
      <c r="AQ57" s="283">
        <v>-7.1370204690585498E-2</v>
      </c>
      <c r="AR57" s="283">
        <v>0.98996364031992601</v>
      </c>
      <c r="AS57" s="837"/>
      <c r="AT57" s="837"/>
      <c r="AU57" s="283">
        <v>2.6751685363986</v>
      </c>
      <c r="AV57" s="283">
        <v>2.6037082120200798</v>
      </c>
      <c r="AW57" s="837"/>
      <c r="AX57" s="283">
        <v>-0.40303866014838902</v>
      </c>
      <c r="AY57" s="837"/>
      <c r="AZ57" s="837"/>
      <c r="BA57" s="837"/>
      <c r="BB57" s="837"/>
      <c r="BC57" s="837"/>
      <c r="BD57" s="283">
        <v>9.9395791027269698E-2</v>
      </c>
      <c r="BE57" s="283">
        <v>2.3000653558418098</v>
      </c>
      <c r="BF57" s="837"/>
      <c r="BG57" s="837"/>
      <c r="BH57" s="837"/>
      <c r="BI57" s="837"/>
      <c r="BJ57" s="837"/>
      <c r="BK57" s="837"/>
      <c r="BL57" s="837"/>
      <c r="BM57" s="283">
        <v>1.45310656087278</v>
      </c>
      <c r="BN57" s="283">
        <v>0.98988504973886804</v>
      </c>
      <c r="BO57" s="837"/>
      <c r="BP57" s="283">
        <v>-2.5709076695713599E-2</v>
      </c>
      <c r="BQ57" s="283">
        <v>4.7173478795480897</v>
      </c>
    </row>
    <row r="58" spans="2:69" s="255" customFormat="1" ht="15" customHeight="1">
      <c r="B58" s="1257" t="s">
        <v>14</v>
      </c>
      <c r="C58" s="262" t="s">
        <v>535</v>
      </c>
      <c r="D58" s="339"/>
      <c r="E58" s="281">
        <v>1.7552918168226801E-2</v>
      </c>
      <c r="F58" s="341">
        <v>112527513715.46899</v>
      </c>
      <c r="G58" s="283">
        <v>2.7383101657009801E-2</v>
      </c>
      <c r="H58" s="283">
        <v>0</v>
      </c>
      <c r="I58" s="892"/>
      <c r="J58" s="892"/>
      <c r="K58" s="892">
        <v>-1.3773649033006E-2</v>
      </c>
      <c r="L58" s="283"/>
      <c r="M58" s="283"/>
      <c r="N58" s="283">
        <v>0.71265615963634399</v>
      </c>
      <c r="O58" s="283">
        <v>0.69888250868814294</v>
      </c>
      <c r="P58" s="283"/>
      <c r="Q58" s="283">
        <v>-0.170870080093391</v>
      </c>
      <c r="R58" s="283"/>
      <c r="S58" s="283"/>
      <c r="T58" s="283"/>
      <c r="U58" s="283"/>
      <c r="V58" s="283"/>
      <c r="W58" s="283">
        <v>4.4514954657134002E-2</v>
      </c>
      <c r="X58" s="283">
        <v>0.572527386018304</v>
      </c>
      <c r="Y58" s="283"/>
      <c r="Z58" s="283"/>
      <c r="AA58" s="283"/>
      <c r="AB58" s="283"/>
      <c r="AC58" s="283"/>
      <c r="AD58" s="283"/>
      <c r="AE58" s="283"/>
      <c r="AF58" s="283">
        <v>0.71288735205670395</v>
      </c>
      <c r="AG58" s="283">
        <v>0.401431734885281</v>
      </c>
      <c r="AH58" s="283"/>
      <c r="AI58" s="283">
        <v>-1.5604406621753599E-2</v>
      </c>
      <c r="AJ58" s="283">
        <v>1.6712420593050099</v>
      </c>
      <c r="AK58" s="281"/>
      <c r="AL58" s="281">
        <v>2.0991156869300299E-2</v>
      </c>
      <c r="AM58" s="341">
        <v>134281441054.84399</v>
      </c>
      <c r="AN58" s="283">
        <v>-4.7671337223440502E-5</v>
      </c>
      <c r="AO58" s="283"/>
      <c r="AP58" s="283"/>
      <c r="AQ58" s="283">
        <v>-3.23515164550933E-2</v>
      </c>
      <c r="AR58" s="283">
        <v>0.36291534116721402</v>
      </c>
      <c r="AS58" s="283"/>
      <c r="AT58" s="283"/>
      <c r="AU58" s="283">
        <v>1.08052347573409</v>
      </c>
      <c r="AV58" s="283">
        <v>1.04812428526598</v>
      </c>
      <c r="AW58" s="283"/>
      <c r="AX58" s="283">
        <v>-0.20819975989210099</v>
      </c>
      <c r="AY58" s="283"/>
      <c r="AZ58" s="283"/>
      <c r="BA58" s="283"/>
      <c r="BB58" s="283"/>
      <c r="BC58" s="283"/>
      <c r="BD58" s="283">
        <v>4.5102910954534302E-2</v>
      </c>
      <c r="BE58" s="283">
        <v>0.88502743914290605</v>
      </c>
      <c r="BF58" s="283"/>
      <c r="BG58" s="283"/>
      <c r="BH58" s="283"/>
      <c r="BI58" s="283"/>
      <c r="BJ58" s="283"/>
      <c r="BK58" s="283"/>
      <c r="BL58" s="283"/>
      <c r="BM58" s="283">
        <v>0.66457678532928</v>
      </c>
      <c r="BN58" s="283">
        <v>0.46301986202786199</v>
      </c>
      <c r="BO58" s="283"/>
      <c r="BP58" s="283">
        <v>-1.9039213910401899E-2</v>
      </c>
      <c r="BQ58" s="283">
        <v>1.9935848698451299</v>
      </c>
    </row>
    <row r="59" spans="2:69" s="255" customFormat="1" ht="15" customHeight="1">
      <c r="B59" s="1257" t="s">
        <v>14</v>
      </c>
      <c r="C59" s="262" t="s">
        <v>536</v>
      </c>
      <c r="D59" s="339"/>
      <c r="E59" s="281">
        <v>5.7427296211296303E-2</v>
      </c>
      <c r="F59" s="341">
        <v>627325749460.5</v>
      </c>
      <c r="G59" s="283">
        <v>2.8801692223048701E-2</v>
      </c>
      <c r="H59" s="283">
        <v>0</v>
      </c>
      <c r="I59" s="892"/>
      <c r="J59" s="892"/>
      <c r="K59" s="892">
        <v>-1.08147724072856E-2</v>
      </c>
      <c r="L59" s="283"/>
      <c r="M59" s="283"/>
      <c r="N59" s="283">
        <v>0.31517690602402698</v>
      </c>
      <c r="O59" s="283">
        <v>0.30436213449319899</v>
      </c>
      <c r="P59" s="283"/>
      <c r="Q59" s="283">
        <v>-0.13419331066387499</v>
      </c>
      <c r="R59" s="283"/>
      <c r="S59" s="283"/>
      <c r="T59" s="283"/>
      <c r="U59" s="283"/>
      <c r="V59" s="283"/>
      <c r="W59" s="283">
        <v>2.8732795173070098E-2</v>
      </c>
      <c r="X59" s="283">
        <v>0.198901617979865</v>
      </c>
      <c r="Y59" s="283"/>
      <c r="Z59" s="283"/>
      <c r="AA59" s="283"/>
      <c r="AB59" s="283"/>
      <c r="AC59" s="283"/>
      <c r="AD59" s="283"/>
      <c r="AE59" s="283"/>
      <c r="AF59" s="283">
        <v>0.45455883144015902</v>
      </c>
      <c r="AG59" s="283">
        <v>0.20954452326599601</v>
      </c>
      <c r="AH59" s="283"/>
      <c r="AI59" s="283">
        <v>-1.55689013306341E-2</v>
      </c>
      <c r="AJ59" s="283">
        <v>0.84743607287940903</v>
      </c>
      <c r="AK59" s="281"/>
      <c r="AL59" s="281">
        <v>6.6953021400574506E-2</v>
      </c>
      <c r="AM59" s="341">
        <v>727267964323.46899</v>
      </c>
      <c r="AN59" s="283">
        <v>-1.9504703526019001E-4</v>
      </c>
      <c r="AO59" s="283"/>
      <c r="AP59" s="283"/>
      <c r="AQ59" s="283">
        <v>-2.5332900837279699E-2</v>
      </c>
      <c r="AR59" s="283">
        <v>0.24589623897500401</v>
      </c>
      <c r="AS59" s="283"/>
      <c r="AT59" s="283"/>
      <c r="AU59" s="283">
        <v>0.56703889312142797</v>
      </c>
      <c r="AV59" s="283">
        <v>0.54151094539587796</v>
      </c>
      <c r="AW59" s="283"/>
      <c r="AX59" s="283">
        <v>-0.156149509519208</v>
      </c>
      <c r="AY59" s="283"/>
      <c r="AZ59" s="283"/>
      <c r="BA59" s="283"/>
      <c r="BB59" s="283"/>
      <c r="BC59" s="283"/>
      <c r="BD59" s="283">
        <v>2.9419169658449301E-2</v>
      </c>
      <c r="BE59" s="283">
        <v>0.41478060531489402</v>
      </c>
      <c r="BF59" s="283"/>
      <c r="BG59" s="283"/>
      <c r="BH59" s="283"/>
      <c r="BI59" s="283"/>
      <c r="BJ59" s="283"/>
      <c r="BK59" s="283"/>
      <c r="BL59" s="283"/>
      <c r="BM59" s="283">
        <v>0.40997598609262298</v>
      </c>
      <c r="BN59" s="283">
        <v>0.23736268937343999</v>
      </c>
      <c r="BO59" s="283"/>
      <c r="BP59" s="283">
        <v>-1.60794472687667E-2</v>
      </c>
      <c r="BQ59" s="283">
        <v>1.04603983131044</v>
      </c>
    </row>
    <row r="60" spans="2:69" s="255" customFormat="1" ht="15" customHeight="1">
      <c r="B60" s="1257" t="s">
        <v>14</v>
      </c>
      <c r="C60" s="262" t="s">
        <v>537</v>
      </c>
      <c r="D60" s="339"/>
      <c r="E60" s="281">
        <v>0.18627562619598201</v>
      </c>
      <c r="F60" s="341">
        <v>3598007794866.4399</v>
      </c>
      <c r="G60" s="283">
        <v>3.2608761794417698E-2</v>
      </c>
      <c r="H60" s="283">
        <v>-5.83418520919414E-6</v>
      </c>
      <c r="I60" s="892"/>
      <c r="J60" s="892"/>
      <c r="K60" s="892">
        <v>-2.5034937247680598E-2</v>
      </c>
      <c r="L60" s="283"/>
      <c r="M60" s="283"/>
      <c r="N60" s="283">
        <v>0.12743778126332</v>
      </c>
      <c r="O60" s="283">
        <v>0.102397010808012</v>
      </c>
      <c r="P60" s="283"/>
      <c r="Q60" s="283">
        <v>-0.115475037061886</v>
      </c>
      <c r="R60" s="283"/>
      <c r="S60" s="283"/>
      <c r="T60" s="283"/>
      <c r="U60" s="283"/>
      <c r="V60" s="283"/>
      <c r="W60" s="283">
        <v>1.7143466860439799E-2</v>
      </c>
      <c r="X60" s="283">
        <v>4.0654398817923099E-3</v>
      </c>
      <c r="Y60" s="283"/>
      <c r="Z60" s="283"/>
      <c r="AA60" s="283"/>
      <c r="AB60" s="283"/>
      <c r="AC60" s="283"/>
      <c r="AD60" s="283"/>
      <c r="AE60" s="283"/>
      <c r="AF60" s="283">
        <v>0.22374990698139</v>
      </c>
      <c r="AG60" s="283">
        <v>0.11199437528056901</v>
      </c>
      <c r="AH60" s="283"/>
      <c r="AI60" s="283">
        <v>-1.30523134648791E-2</v>
      </c>
      <c r="AJ60" s="283">
        <v>0.32675741029205602</v>
      </c>
      <c r="AK60" s="281"/>
      <c r="AL60" s="281">
        <v>0.196774507787598</v>
      </c>
      <c r="AM60" s="341">
        <v>3795389326238.6201</v>
      </c>
      <c r="AN60" s="283">
        <v>-2.72938231293276E-4</v>
      </c>
      <c r="AO60" s="283"/>
      <c r="AP60" s="283"/>
      <c r="AQ60" s="283">
        <v>-3.00643253111362E-2</v>
      </c>
      <c r="AR60" s="283">
        <v>0.103039474393815</v>
      </c>
      <c r="AS60" s="283"/>
      <c r="AT60" s="283"/>
      <c r="AU60" s="283">
        <v>0.22771581260709101</v>
      </c>
      <c r="AV60" s="283">
        <v>0.19737854904867599</v>
      </c>
      <c r="AW60" s="283"/>
      <c r="AX60" s="283">
        <v>-0.12454637135591499</v>
      </c>
      <c r="AY60" s="283"/>
      <c r="AZ60" s="283"/>
      <c r="BA60" s="283"/>
      <c r="BB60" s="283"/>
      <c r="BC60" s="283"/>
      <c r="BD60" s="283">
        <v>1.7288221085310401E-2</v>
      </c>
      <c r="BE60" s="283">
        <v>9.0120398387901299E-2</v>
      </c>
      <c r="BF60" s="283"/>
      <c r="BG60" s="283"/>
      <c r="BH60" s="283"/>
      <c r="BI60" s="283"/>
      <c r="BJ60" s="283"/>
      <c r="BK60" s="283"/>
      <c r="BL60" s="283"/>
      <c r="BM60" s="283">
        <v>0.216210648370463</v>
      </c>
      <c r="BN60" s="283">
        <v>0.114180150031681</v>
      </c>
      <c r="BO60" s="283"/>
      <c r="BP60" s="283">
        <v>-1.3353310642178399E-2</v>
      </c>
      <c r="BQ60" s="283">
        <v>0.40715788792459601</v>
      </c>
    </row>
    <row r="61" spans="2:69" s="255" customFormat="1" ht="15" customHeight="1">
      <c r="B61" s="1257" t="s">
        <v>14</v>
      </c>
      <c r="C61" s="262" t="s">
        <v>532</v>
      </c>
      <c r="D61" s="339"/>
      <c r="E61" s="281">
        <v>0.63027062880924301</v>
      </c>
      <c r="F61" s="341">
        <v>32980110877841.602</v>
      </c>
      <c r="G61" s="283">
        <v>4.1623949174941097E-2</v>
      </c>
      <c r="H61" s="283">
        <v>-2.8699015267910901E-3</v>
      </c>
      <c r="I61" s="892"/>
      <c r="J61" s="892"/>
      <c r="K61" s="892">
        <v>-3.19853041105417E-2</v>
      </c>
      <c r="L61" s="283"/>
      <c r="M61" s="283"/>
      <c r="N61" s="283">
        <v>2.4363400430672401E-2</v>
      </c>
      <c r="O61" s="283">
        <v>-1.0491805270513299E-2</v>
      </c>
      <c r="P61" s="283"/>
      <c r="Q61" s="283">
        <v>-0.10348323239061399</v>
      </c>
      <c r="R61" s="283"/>
      <c r="S61" s="283"/>
      <c r="T61" s="283"/>
      <c r="U61" s="283"/>
      <c r="V61" s="283"/>
      <c r="W61" s="283">
        <v>6.4320455339919296E-3</v>
      </c>
      <c r="X61" s="283">
        <v>-0.107542991833871</v>
      </c>
      <c r="Y61" s="283"/>
      <c r="Z61" s="283"/>
      <c r="AA61" s="283"/>
      <c r="AB61" s="283"/>
      <c r="AC61" s="283"/>
      <c r="AD61" s="283"/>
      <c r="AE61" s="283"/>
      <c r="AF61" s="283">
        <v>5.5655160690233102E-2</v>
      </c>
      <c r="AG61" s="283">
        <v>3.8705407652715303E-2</v>
      </c>
      <c r="AH61" s="283"/>
      <c r="AI61" s="283">
        <v>-1.07310066497624E-2</v>
      </c>
      <c r="AJ61" s="283">
        <v>-2.39134297169772E-2</v>
      </c>
      <c r="AK61" s="281"/>
      <c r="AL61" s="281">
        <v>0.60890650495337395</v>
      </c>
      <c r="AM61" s="341">
        <v>31595247346189.5</v>
      </c>
      <c r="AN61" s="283">
        <v>-3.26176759233077E-3</v>
      </c>
      <c r="AO61" s="283"/>
      <c r="AP61" s="283"/>
      <c r="AQ61" s="283">
        <v>-3.4023746413397303E-2</v>
      </c>
      <c r="AR61" s="283">
        <v>3.7637683619107097E-2</v>
      </c>
      <c r="AS61" s="283"/>
      <c r="AT61" s="283"/>
      <c r="AU61" s="283">
        <v>6.0713128954536497E-2</v>
      </c>
      <c r="AV61" s="283">
        <v>2.3427614935471301E-2</v>
      </c>
      <c r="AW61" s="283"/>
      <c r="AX61" s="283">
        <v>-0.10716204841443901</v>
      </c>
      <c r="AY61" s="283"/>
      <c r="AZ61" s="283"/>
      <c r="BA61" s="283"/>
      <c r="BB61" s="283"/>
      <c r="BC61" s="283"/>
      <c r="BD61" s="283">
        <v>6.4680235775142897E-3</v>
      </c>
      <c r="BE61" s="283">
        <v>-7.7266409795259103E-2</v>
      </c>
      <c r="BF61" s="283"/>
      <c r="BG61" s="283"/>
      <c r="BH61" s="283"/>
      <c r="BI61" s="283"/>
      <c r="BJ61" s="283"/>
      <c r="BK61" s="283"/>
      <c r="BL61" s="283"/>
      <c r="BM61" s="283">
        <v>5.6799276549244403E-2</v>
      </c>
      <c r="BN61" s="283">
        <v>3.7676872575177399E-2</v>
      </c>
      <c r="BO61" s="283"/>
      <c r="BP61" s="283">
        <v>-1.10364515026663E-2</v>
      </c>
      <c r="BQ61" s="283">
        <v>6.1732884751621898E-3</v>
      </c>
    </row>
    <row r="62" spans="2:69" s="255" customFormat="1" ht="15" customHeight="1">
      <c r="B62" s="1257" t="s">
        <v>14</v>
      </c>
      <c r="C62" s="262" t="s">
        <v>533</v>
      </c>
      <c r="D62" s="339"/>
      <c r="E62" s="283">
        <v>9.8580111900526998E-2</v>
      </c>
      <c r="F62" s="341">
        <v>24256285673067.5</v>
      </c>
      <c r="G62" s="283">
        <v>2.01664763905973E-2</v>
      </c>
      <c r="H62" s="283">
        <v>-5.3385123212714297E-2</v>
      </c>
      <c r="I62" s="892"/>
      <c r="J62" s="892"/>
      <c r="K62" s="892">
        <v>-9.5613628637882999E-3</v>
      </c>
      <c r="L62" s="283"/>
      <c r="M62" s="283"/>
      <c r="N62" s="283">
        <v>1.8059080368689499E-3</v>
      </c>
      <c r="O62" s="283">
        <v>-6.1140578797093802E-2</v>
      </c>
      <c r="P62" s="283"/>
      <c r="Q62" s="283">
        <v>-9.9344342378470396E-2</v>
      </c>
      <c r="R62" s="283"/>
      <c r="S62" s="283"/>
      <c r="T62" s="283"/>
      <c r="U62" s="283"/>
      <c r="V62" s="283"/>
      <c r="W62" s="283">
        <v>1.19932382335871E-3</v>
      </c>
      <c r="X62" s="283">
        <v>-0.159285596844428</v>
      </c>
      <c r="Y62" s="283"/>
      <c r="Z62" s="283"/>
      <c r="AA62" s="283"/>
      <c r="AB62" s="283"/>
      <c r="AC62" s="283"/>
      <c r="AD62" s="283"/>
      <c r="AE62" s="283"/>
      <c r="AF62" s="283">
        <v>7.2925892643180999E-3</v>
      </c>
      <c r="AG62" s="283">
        <v>3.34956619567451E-3</v>
      </c>
      <c r="AH62" s="283"/>
      <c r="AI62" s="283">
        <v>-2.3014206900592101E-3</v>
      </c>
      <c r="AJ62" s="283">
        <v>-0.15094486320289399</v>
      </c>
      <c r="AK62" s="281"/>
      <c r="AL62" s="283">
        <v>9.3576930149066803E-2</v>
      </c>
      <c r="AM62" s="341">
        <v>23313128189131</v>
      </c>
      <c r="AN62" s="283">
        <v>-5.5134247708949098E-2</v>
      </c>
      <c r="AO62" s="283"/>
      <c r="AP62" s="283"/>
      <c r="AQ62" s="283">
        <v>-9.8823219921770292E-3</v>
      </c>
      <c r="AR62" s="283">
        <v>6.7726698774646698E-3</v>
      </c>
      <c r="AS62" s="283"/>
      <c r="AT62" s="283"/>
      <c r="AU62" s="283">
        <v>8.5425230740696096E-3</v>
      </c>
      <c r="AV62" s="283">
        <v>-5.6474047566761797E-2</v>
      </c>
      <c r="AW62" s="283"/>
      <c r="AX62" s="283">
        <v>-0.100173441674985</v>
      </c>
      <c r="AY62" s="283"/>
      <c r="AZ62" s="283"/>
      <c r="BA62" s="283"/>
      <c r="BB62" s="283"/>
      <c r="BC62" s="283"/>
      <c r="BD62" s="283">
        <v>1.1835004270679701E-3</v>
      </c>
      <c r="BE62" s="283">
        <v>-0.15546398811692899</v>
      </c>
      <c r="BF62" s="283"/>
      <c r="BG62" s="283"/>
      <c r="BH62" s="283"/>
      <c r="BI62" s="283"/>
      <c r="BJ62" s="283"/>
      <c r="BK62" s="283"/>
      <c r="BL62" s="283"/>
      <c r="BM62" s="283">
        <v>7.4201332660678897E-3</v>
      </c>
      <c r="BN62" s="283">
        <v>3.03138503565736E-3</v>
      </c>
      <c r="BO62" s="283"/>
      <c r="BP62" s="283">
        <v>-2.3295059881917502E-3</v>
      </c>
      <c r="BQ62" s="283">
        <v>-0.14734197695060799</v>
      </c>
    </row>
    <row r="63" spans="2:69" s="255" customFormat="1" ht="15" customHeight="1">
      <c r="B63" s="1253" t="s">
        <v>14</v>
      </c>
      <c r="C63" s="338" t="s">
        <v>527</v>
      </c>
      <c r="D63" s="339"/>
      <c r="E63" s="343">
        <v>1</v>
      </c>
      <c r="F63" s="342">
        <v>61600878233378.703</v>
      </c>
      <c r="G63" s="343">
        <v>3.2474503340000099E-2</v>
      </c>
      <c r="H63" s="343">
        <v>-2.25580462681206E-2</v>
      </c>
      <c r="I63" s="708"/>
      <c r="J63" s="708"/>
      <c r="K63" s="708">
        <v>-2.2494526716634801E-2</v>
      </c>
      <c r="L63" s="343"/>
      <c r="M63" s="343"/>
      <c r="N63" s="343">
        <v>2.6503024064095299E-2</v>
      </c>
      <c r="O63" s="343">
        <v>-1.8549549192171399E-2</v>
      </c>
      <c r="P63" s="343"/>
      <c r="Q63" s="343">
        <v>-0.10307545697798</v>
      </c>
      <c r="R63" s="343"/>
      <c r="S63" s="343"/>
      <c r="T63" s="343"/>
      <c r="U63" s="343"/>
      <c r="V63" s="343"/>
      <c r="W63" s="343">
        <v>5.3328286502798503E-3</v>
      </c>
      <c r="X63" s="343">
        <v>-0.116292177206443</v>
      </c>
      <c r="Y63" s="343"/>
      <c r="Z63" s="343"/>
      <c r="AA63" s="343"/>
      <c r="AB63" s="343"/>
      <c r="AC63" s="343"/>
      <c r="AD63" s="343"/>
      <c r="AE63" s="343"/>
      <c r="AF63" s="343">
        <v>5.23790072905699E-2</v>
      </c>
      <c r="AG63" s="343">
        <v>3.1882524379213198E-2</v>
      </c>
      <c r="AH63" s="285"/>
      <c r="AI63" s="285">
        <v>-7.6109584288572996E-3</v>
      </c>
      <c r="AJ63" s="343">
        <v>-3.9641604087749298E-2</v>
      </c>
      <c r="AK63" s="281"/>
      <c r="AL63" s="343">
        <v>1</v>
      </c>
      <c r="AM63" s="342">
        <v>59600420311805.602</v>
      </c>
      <c r="AN63" s="343">
        <v>-2.3315195665997199E-2</v>
      </c>
      <c r="AO63" s="343"/>
      <c r="AP63" s="343"/>
      <c r="AQ63" s="343">
        <v>-2.4240699577178001E-2</v>
      </c>
      <c r="AR63" s="343">
        <v>3.3564493597045102E-2</v>
      </c>
      <c r="AS63" s="343"/>
      <c r="AT63" s="343"/>
      <c r="AU63" s="343">
        <v>6.0957078240701498E-2</v>
      </c>
      <c r="AV63" s="343">
        <v>1.3401182610889101E-2</v>
      </c>
      <c r="AW63" s="343"/>
      <c r="AX63" s="343">
        <v>-0.106535132486183</v>
      </c>
      <c r="AY63" s="343"/>
      <c r="AZ63" s="343"/>
      <c r="BA63" s="343"/>
      <c r="BB63" s="343"/>
      <c r="BC63" s="343"/>
      <c r="BD63" s="343">
        <v>5.5118223429758504E-3</v>
      </c>
      <c r="BE63" s="343">
        <v>-8.7622127216661502E-2</v>
      </c>
      <c r="BF63" s="343"/>
      <c r="BG63" s="343"/>
      <c r="BH63" s="343"/>
      <c r="BI63" s="343"/>
      <c r="BJ63" s="343"/>
      <c r="BK63" s="343"/>
      <c r="BL63" s="343"/>
      <c r="BM63" s="343">
        <v>5.4137082141558802E-2</v>
      </c>
      <c r="BN63" s="343">
        <v>3.2952645162262602E-2</v>
      </c>
      <c r="BO63" s="285"/>
      <c r="BP63" s="285">
        <v>-7.8664163937528092E-3</v>
      </c>
      <c r="BQ63" s="343">
        <v>-8.3988163373844796E-3</v>
      </c>
    </row>
    <row r="64" spans="2:69" s="255" customFormat="1" ht="15" customHeight="1">
      <c r="B64" s="1251" t="s">
        <v>15</v>
      </c>
      <c r="C64" s="262" t="s">
        <v>534</v>
      </c>
      <c r="D64" s="339"/>
      <c r="E64" s="350">
        <v>9.2493597423639801E-2</v>
      </c>
      <c r="F64" s="554">
        <v>2105655334360.02</v>
      </c>
      <c r="G64" s="350">
        <v>1.46723328475697E-3</v>
      </c>
      <c r="H64" s="350">
        <v>-8.1875280052263397E-3</v>
      </c>
      <c r="I64" s="918">
        <v>-5.3362319816867797E-4</v>
      </c>
      <c r="J64" s="918">
        <v>-3.9648041149614845E-3</v>
      </c>
      <c r="K64" s="918">
        <v>-4.4984273131301626E-3</v>
      </c>
      <c r="L64" s="350">
        <v>6.3736600863422625E-4</v>
      </c>
      <c r="M64" s="350"/>
      <c r="N64" s="350">
        <v>0.14293111906185299</v>
      </c>
      <c r="O64" s="350">
        <v>0.134743591056627</v>
      </c>
      <c r="P64" s="350">
        <v>-3.8865367453647992E-2</v>
      </c>
      <c r="Q64" s="350">
        <v>-3.9605392433909002E-2</v>
      </c>
      <c r="R64" s="350"/>
      <c r="S64" s="350">
        <v>3.6989009420663639E-2</v>
      </c>
      <c r="T64" s="350"/>
      <c r="U64" s="350"/>
      <c r="V64" s="350"/>
      <c r="W64" s="350">
        <v>5.0325947181247298E-2</v>
      </c>
      <c r="X64" s="350">
        <v>0.14546414580396499</v>
      </c>
      <c r="Y64" s="350">
        <v>8.5850047744785746E-2</v>
      </c>
      <c r="Z64" s="350">
        <v>0.23247258792985212</v>
      </c>
      <c r="AA64" s="350"/>
      <c r="AB64" s="350">
        <v>0.16536195860646433</v>
      </c>
      <c r="AC64" s="350">
        <v>3.6175078797840127E-2</v>
      </c>
      <c r="AD64" s="350"/>
      <c r="AE64" s="350">
        <v>4.9169172350263671E-3</v>
      </c>
      <c r="AF64" s="350">
        <v>0.532537205111967</v>
      </c>
      <c r="AG64" s="350">
        <v>0.38446513852511</v>
      </c>
      <c r="AH64" s="350"/>
      <c r="AI64" s="350"/>
      <c r="AJ64" s="350">
        <v>1.0624664894410401</v>
      </c>
      <c r="AK64" s="281"/>
      <c r="AL64" s="350">
        <v>0.100158057935763</v>
      </c>
      <c r="AM64" s="554">
        <v>2204531952072.8501</v>
      </c>
      <c r="AN64" s="350">
        <v>-1.8592797522431599E-2</v>
      </c>
      <c r="AO64" s="350">
        <v>-5.0968938449978901E-4</v>
      </c>
      <c r="AP64" s="350">
        <v>-1.0188454528795765E-2</v>
      </c>
      <c r="AQ64" s="350">
        <v>-1.0698143913295554E-2</v>
      </c>
      <c r="AR64" s="350">
        <v>0.56153221754247096</v>
      </c>
      <c r="AS64" s="350">
        <v>6.0877917181400079E-4</v>
      </c>
      <c r="AT64" s="350"/>
      <c r="AU64" s="350">
        <v>0.70275494244209702</v>
      </c>
      <c r="AV64" s="350">
        <v>0.68365245553516596</v>
      </c>
      <c r="AW64" s="350">
        <v>-6.4849143563321221E-2</v>
      </c>
      <c r="AX64" s="350">
        <v>-6.7361204131457103E-2</v>
      </c>
      <c r="AY64" s="350"/>
      <c r="AZ64" s="350">
        <v>3.854774541652195E-2</v>
      </c>
      <c r="BA64" s="350"/>
      <c r="BB64" s="350"/>
      <c r="BC64" s="350"/>
      <c r="BD64" s="350">
        <v>5.3349804617160899E-2</v>
      </c>
      <c r="BE64" s="350">
        <v>0.66964105602086998</v>
      </c>
      <c r="BF64" s="350">
        <v>8.5189456119435208E-2</v>
      </c>
      <c r="BG64" s="350">
        <v>0.2284989312439242</v>
      </c>
      <c r="BH64" s="350"/>
      <c r="BI64" s="350">
        <v>0.16851047538232761</v>
      </c>
      <c r="BJ64" s="350">
        <v>3.6113704372267678E-2</v>
      </c>
      <c r="BK64" s="350"/>
      <c r="BL64" s="350">
        <v>8.004842895337063E-3</v>
      </c>
      <c r="BM64" s="350">
        <v>0.53413395435807098</v>
      </c>
      <c r="BN64" s="350">
        <v>0.416863756039074</v>
      </c>
      <c r="BO64" s="350"/>
      <c r="BP64" s="350"/>
      <c r="BQ64" s="350">
        <v>1.62063876641802</v>
      </c>
    </row>
    <row r="65" spans="2:69" s="255" customFormat="1" ht="15" customHeight="1">
      <c r="B65" s="1257" t="s">
        <v>15</v>
      </c>
      <c r="C65" s="262" t="s">
        <v>535</v>
      </c>
      <c r="D65" s="339"/>
      <c r="E65" s="346">
        <v>0.111759178116753</v>
      </c>
      <c r="F65" s="555">
        <v>5451741934475.4004</v>
      </c>
      <c r="G65" s="346">
        <v>6.5751106444205398E-3</v>
      </c>
      <c r="H65" s="346">
        <v>-1.4784931271406799E-2</v>
      </c>
      <c r="I65" s="896">
        <v>-3.9433397652380801E-3</v>
      </c>
      <c r="J65" s="896">
        <v>-1.2141485176809111E-2</v>
      </c>
      <c r="K65" s="896">
        <v>-1.6084824942047191E-2</v>
      </c>
      <c r="L65" s="346">
        <v>2.1008489336511948E-3</v>
      </c>
      <c r="M65" s="346"/>
      <c r="N65" s="346">
        <v>6.5401208409780198E-2</v>
      </c>
      <c r="O65" s="346">
        <v>5.0616277138373397E-2</v>
      </c>
      <c r="P65" s="346">
        <v>-3.9919218614996789E-2</v>
      </c>
      <c r="Q65" s="346">
        <v>-4.1361886013421598E-2</v>
      </c>
      <c r="R65" s="346"/>
      <c r="S65" s="346">
        <v>1.7854606583636846E-2</v>
      </c>
      <c r="T65" s="346"/>
      <c r="U65" s="346"/>
      <c r="V65" s="346"/>
      <c r="W65" s="346">
        <v>2.4805839896804099E-2</v>
      </c>
      <c r="X65" s="346">
        <v>3.4060231021755698E-2</v>
      </c>
      <c r="Y65" s="346">
        <v>3.6426372768015414E-2</v>
      </c>
      <c r="Z65" s="346">
        <v>9.7187183519394857E-2</v>
      </c>
      <c r="AA65" s="346"/>
      <c r="AB65" s="346">
        <v>7.2209676138234716E-2</v>
      </c>
      <c r="AC65" s="346">
        <v>2.1430596773381615E-2</v>
      </c>
      <c r="AD65" s="346"/>
      <c r="AE65" s="346">
        <v>2.9973258869057883E-3</v>
      </c>
      <c r="AF65" s="346">
        <v>0.23613199311301</v>
      </c>
      <c r="AG65" s="346">
        <v>0.18619546407648299</v>
      </c>
      <c r="AH65" s="346"/>
      <c r="AI65" s="346"/>
      <c r="AJ65" s="346">
        <v>0.45638768821124898</v>
      </c>
      <c r="AK65" s="281"/>
      <c r="AL65" s="346">
        <v>0.116458543464233</v>
      </c>
      <c r="AM65" s="555">
        <v>5677566056806.04</v>
      </c>
      <c r="AN65" s="346">
        <v>-1.5788241667346999E-2</v>
      </c>
      <c r="AO65" s="346">
        <v>-2.24442786620271E-3</v>
      </c>
      <c r="AP65" s="346">
        <v>-1.1789112574749286E-2</v>
      </c>
      <c r="AQ65" s="346">
        <v>-1.4033540440951996E-2</v>
      </c>
      <c r="AR65" s="346">
        <v>0.12767369577579701</v>
      </c>
      <c r="AS65" s="346">
        <v>1.5746940943080999E-3</v>
      </c>
      <c r="AT65" s="346"/>
      <c r="AU65" s="346">
        <v>0.189372523081799</v>
      </c>
      <c r="AV65" s="346">
        <v>0.17133985354824999</v>
      </c>
      <c r="AW65" s="346">
        <v>-4.5158543617918587E-2</v>
      </c>
      <c r="AX65" s="346">
        <v>-4.6703510519284598E-2</v>
      </c>
      <c r="AY65" s="346"/>
      <c r="AZ65" s="346">
        <v>1.8094542551775644E-2</v>
      </c>
      <c r="BA65" s="346"/>
      <c r="BB65" s="346"/>
      <c r="BC65" s="346"/>
      <c r="BD65" s="346">
        <v>2.5453212368934702E-2</v>
      </c>
      <c r="BE65" s="346">
        <v>0.1500895553979</v>
      </c>
      <c r="BF65" s="346">
        <v>3.5129094000139277E-2</v>
      </c>
      <c r="BG65" s="346">
        <v>9.4223186428691791E-2</v>
      </c>
      <c r="BH65" s="346"/>
      <c r="BI65" s="346">
        <v>7.0053885569377569E-2</v>
      </c>
      <c r="BJ65" s="346">
        <v>2.14284612966191E-2</v>
      </c>
      <c r="BK65" s="346"/>
      <c r="BL65" s="346">
        <v>3.2718555649919557E-3</v>
      </c>
      <c r="BM65" s="346">
        <v>0.230217632995391</v>
      </c>
      <c r="BN65" s="346">
        <v>0.19016139897617601</v>
      </c>
      <c r="BO65" s="346"/>
      <c r="BP65" s="346"/>
      <c r="BQ65" s="346">
        <v>0.57046858736946604</v>
      </c>
    </row>
    <row r="66" spans="2:69" s="255" customFormat="1" ht="15" customHeight="1">
      <c r="B66" s="1257" t="s">
        <v>15</v>
      </c>
      <c r="C66" s="262" t="s">
        <v>536</v>
      </c>
      <c r="D66" s="339"/>
      <c r="E66" s="346">
        <v>0.18854820573025999</v>
      </c>
      <c r="F66" s="555">
        <v>15592960145137.199</v>
      </c>
      <c r="G66" s="346">
        <v>1.55996147089233E-2</v>
      </c>
      <c r="H66" s="346">
        <v>-2.51108524174708E-2</v>
      </c>
      <c r="I66" s="896">
        <v>-6.4154228272808598E-3</v>
      </c>
      <c r="J66" s="896">
        <v>-2.2854034043885845E-2</v>
      </c>
      <c r="K66" s="896">
        <v>-2.9269456871166704E-2</v>
      </c>
      <c r="L66" s="346">
        <v>5.1085893582074526E-3</v>
      </c>
      <c r="M66" s="346"/>
      <c r="N66" s="346">
        <v>3.23239684718424E-2</v>
      </c>
      <c r="O66" s="346">
        <v>7.2131160543717999E-3</v>
      </c>
      <c r="P66" s="346">
        <v>-4.2832702640315239E-2</v>
      </c>
      <c r="Q66" s="346">
        <v>-4.5353702296693298E-2</v>
      </c>
      <c r="R66" s="346"/>
      <c r="S66" s="346">
        <v>1.0953822221709144E-2</v>
      </c>
      <c r="T66" s="346"/>
      <c r="U66" s="346"/>
      <c r="V66" s="346"/>
      <c r="W66" s="346">
        <v>1.6233312033575399E-2</v>
      </c>
      <c r="X66" s="346">
        <v>-2.1907274208746101E-2</v>
      </c>
      <c r="Y66" s="346">
        <v>1.8111027554963511E-2</v>
      </c>
      <c r="Z66" s="346">
        <v>4.6060781897440867E-2</v>
      </c>
      <c r="AA66" s="346"/>
      <c r="AB66" s="346">
        <v>3.8480901202746054E-2</v>
      </c>
      <c r="AC66" s="346">
        <v>1.1911753060553467E-2</v>
      </c>
      <c r="AD66" s="346"/>
      <c r="AE66" s="346">
        <v>2.7154722303066015E-3</v>
      </c>
      <c r="AF66" s="346">
        <v>0.12163555783242801</v>
      </c>
      <c r="AG66" s="346">
        <v>0.12671902059725301</v>
      </c>
      <c r="AH66" s="346"/>
      <c r="AI66" s="346"/>
      <c r="AJ66" s="346">
        <v>0.22644730422093501</v>
      </c>
      <c r="AK66" s="281"/>
      <c r="AL66" s="346">
        <v>0.19806332313841801</v>
      </c>
      <c r="AM66" s="555">
        <v>16386226540750.5</v>
      </c>
      <c r="AN66" s="346">
        <v>-2.6511115729200899E-2</v>
      </c>
      <c r="AO66" s="346">
        <v>-4.7634573300756296E-3</v>
      </c>
      <c r="AP66" s="346">
        <v>-2.3472912852982766E-2</v>
      </c>
      <c r="AQ66" s="346">
        <v>-2.8236370183058395E-2</v>
      </c>
      <c r="AR66" s="346">
        <v>0.15553111401954101</v>
      </c>
      <c r="AS66" s="346">
        <v>4.8895957048775531E-3</v>
      </c>
      <c r="AT66" s="346"/>
      <c r="AU66" s="346">
        <v>0.18662997623889499</v>
      </c>
      <c r="AV66" s="346">
        <v>0.15535540317961799</v>
      </c>
      <c r="AW66" s="346">
        <v>-5.1308656536162484E-2</v>
      </c>
      <c r="AX66" s="346">
        <v>-5.48064632090366E-2</v>
      </c>
      <c r="AY66" s="346"/>
      <c r="AZ66" s="346">
        <v>1.0962722471278438E-2</v>
      </c>
      <c r="BA66" s="346"/>
      <c r="BB66" s="346"/>
      <c r="BC66" s="346"/>
      <c r="BD66" s="346">
        <v>1.63871474336439E-2</v>
      </c>
      <c r="BE66" s="346">
        <v>0.11693608740422499</v>
      </c>
      <c r="BF66" s="346">
        <v>1.7353726464132514E-2</v>
      </c>
      <c r="BG66" s="346">
        <v>4.4494992728936388E-2</v>
      </c>
      <c r="BH66" s="346"/>
      <c r="BI66" s="346">
        <v>3.706637497736455E-2</v>
      </c>
      <c r="BJ66" s="346">
        <v>1.191599115399183E-2</v>
      </c>
      <c r="BK66" s="346"/>
      <c r="BL66" s="346">
        <v>3.1472465645902216E-3</v>
      </c>
      <c r="BM66" s="346">
        <v>0.118456072511646</v>
      </c>
      <c r="BN66" s="346">
        <v>0.129151966063663</v>
      </c>
      <c r="BO66" s="346"/>
      <c r="BP66" s="346"/>
      <c r="BQ66" s="346">
        <v>0.36454412597953401</v>
      </c>
    </row>
    <row r="67" spans="2:69" s="255" customFormat="1" ht="15" customHeight="1">
      <c r="B67" s="1257" t="s">
        <v>15</v>
      </c>
      <c r="C67" s="262" t="s">
        <v>537</v>
      </c>
      <c r="D67" s="339"/>
      <c r="E67" s="346">
        <v>0.25487501072355101</v>
      </c>
      <c r="F67" s="555">
        <v>36104619919647</v>
      </c>
      <c r="G67" s="346">
        <v>3.55720873661644E-2</v>
      </c>
      <c r="H67" s="346">
        <v>-3.5067992196504798E-2</v>
      </c>
      <c r="I67" s="896">
        <v>-9.3885720404794006E-3</v>
      </c>
      <c r="J67" s="896">
        <v>-3.2319768582418314E-2</v>
      </c>
      <c r="K67" s="896">
        <v>-4.1708340622897716E-2</v>
      </c>
      <c r="L67" s="346">
        <v>4.7625287369795662E-3</v>
      </c>
      <c r="M67" s="346"/>
      <c r="N67" s="346">
        <v>1.4187088712715099E-2</v>
      </c>
      <c r="O67" s="346">
        <v>-2.0880903483789799E-2</v>
      </c>
      <c r="P67" s="346">
        <v>-4.9871884853642773E-2</v>
      </c>
      <c r="Q67" s="346">
        <v>-5.3215218742449402E-2</v>
      </c>
      <c r="R67" s="346"/>
      <c r="S67" s="346">
        <v>6.5087768511181941E-3</v>
      </c>
      <c r="T67" s="346"/>
      <c r="U67" s="346"/>
      <c r="V67" s="346"/>
      <c r="W67" s="346">
        <v>1.0433175707815901E-2</v>
      </c>
      <c r="X67" s="346">
        <v>-6.3662946518423497E-2</v>
      </c>
      <c r="Y67" s="346">
        <v>7.0202753400686567E-3</v>
      </c>
      <c r="Z67" s="346">
        <v>1.6762361961040813E-2</v>
      </c>
      <c r="AA67" s="346"/>
      <c r="AB67" s="346">
        <v>1.9199432709764874E-2</v>
      </c>
      <c r="AC67" s="346">
        <v>7.0711000570843601E-3</v>
      </c>
      <c r="AD67" s="346"/>
      <c r="AE67" s="346">
        <v>4.3935152740689539E-3</v>
      </c>
      <c r="AF67" s="346">
        <v>5.81418097989925E-2</v>
      </c>
      <c r="AG67" s="346">
        <v>8.6609501095880198E-2</v>
      </c>
      <c r="AH67" s="346"/>
      <c r="AI67" s="346"/>
      <c r="AJ67" s="346">
        <v>8.1088364376449298E-2</v>
      </c>
      <c r="AK67" s="281"/>
      <c r="AL67" s="346">
        <v>0.25860690504230599</v>
      </c>
      <c r="AM67" s="555">
        <v>36518449084922.5</v>
      </c>
      <c r="AN67" s="346">
        <v>-3.6060379145729397E-2</v>
      </c>
      <c r="AO67" s="346">
        <v>-7.4032928252484101E-3</v>
      </c>
      <c r="AP67" s="346">
        <v>-3.2458881266463589E-2</v>
      </c>
      <c r="AQ67" s="346">
        <v>-3.9862174091711999E-2</v>
      </c>
      <c r="AR67" s="346">
        <v>0.11355291738278001</v>
      </c>
      <c r="AS67" s="346">
        <v>4.5522185088000726E-3</v>
      </c>
      <c r="AT67" s="346"/>
      <c r="AU67" s="346">
        <v>0.12714804300090199</v>
      </c>
      <c r="AV67" s="346">
        <v>8.3684371029924695E-2</v>
      </c>
      <c r="AW67" s="346">
        <v>-5.5654873983976977E-2</v>
      </c>
      <c r="AX67" s="346">
        <v>-5.9608864041722803E-2</v>
      </c>
      <c r="AY67" s="346"/>
      <c r="AZ67" s="346">
        <v>6.5165074274711951E-3</v>
      </c>
      <c r="BA67" s="346"/>
      <c r="BB67" s="346"/>
      <c r="BC67" s="346"/>
      <c r="BD67" s="346">
        <v>1.045860184416E-2</v>
      </c>
      <c r="BE67" s="346">
        <v>3.4534108832361597E-2</v>
      </c>
      <c r="BF67" s="346">
        <v>6.8630771185049944E-3</v>
      </c>
      <c r="BG67" s="346">
        <v>1.6451478125726896E-2</v>
      </c>
      <c r="BH67" s="346"/>
      <c r="BI67" s="346">
        <v>1.8888400656721288E-2</v>
      </c>
      <c r="BJ67" s="346">
        <v>7.1118837848574631E-3</v>
      </c>
      <c r="BK67" s="346"/>
      <c r="BL67" s="346">
        <v>4.3692311988900107E-3</v>
      </c>
      <c r="BM67" s="346">
        <v>5.7224785194935603E-2</v>
      </c>
      <c r="BN67" s="346">
        <v>8.7901029558308405E-2</v>
      </c>
      <c r="BO67" s="346"/>
      <c r="BP67" s="346"/>
      <c r="BQ67" s="346">
        <v>0.17965992358560601</v>
      </c>
    </row>
    <row r="68" spans="2:69" s="255" customFormat="1" ht="15" customHeight="1">
      <c r="B68" s="1257" t="s">
        <v>15</v>
      </c>
      <c r="C68" s="262" t="s">
        <v>532</v>
      </c>
      <c r="D68" s="339"/>
      <c r="E68" s="346">
        <v>0.311952030281752</v>
      </c>
      <c r="F68" s="555">
        <v>116251558581518</v>
      </c>
      <c r="G68" s="346">
        <v>9.7742026755320705E-2</v>
      </c>
      <c r="H68" s="346">
        <v>-5.2428996731067198E-2</v>
      </c>
      <c r="I68" s="896">
        <v>-1.8048485906187298E-2</v>
      </c>
      <c r="J68" s="896">
        <v>-4.7461515956018129E-2</v>
      </c>
      <c r="K68" s="896">
        <v>-6.551000186220543E-2</v>
      </c>
      <c r="L68" s="346">
        <v>2.6571797348974037E-3</v>
      </c>
      <c r="M68" s="346"/>
      <c r="N68" s="346">
        <v>3.7801385620290502E-3</v>
      </c>
      <c r="O68" s="346">
        <v>-4.8648858169038099E-2</v>
      </c>
      <c r="P68" s="346">
        <v>-6.0292025358276304E-2</v>
      </c>
      <c r="Q68" s="346">
        <v>-6.5002348191362302E-2</v>
      </c>
      <c r="R68" s="346"/>
      <c r="S68" s="346">
        <v>2.3568281502170103E-3</v>
      </c>
      <c r="T68" s="346"/>
      <c r="U68" s="346"/>
      <c r="V68" s="346"/>
      <c r="W68" s="346">
        <v>3.9163610317300198E-3</v>
      </c>
      <c r="X68" s="346">
        <v>-0.109734845328671</v>
      </c>
      <c r="Y68" s="346">
        <v>1.4624663425159387E-3</v>
      </c>
      <c r="Z68" s="346">
        <v>3.0200631476260931E-3</v>
      </c>
      <c r="AA68" s="346"/>
      <c r="AB68" s="346">
        <v>4.0391599894584896E-3</v>
      </c>
      <c r="AC68" s="346">
        <v>2.0862597934355079E-3</v>
      </c>
      <c r="AD68" s="346"/>
      <c r="AE68" s="346">
        <v>2.9682203395861688E-3</v>
      </c>
      <c r="AF68" s="346">
        <v>1.5506385530548601E-2</v>
      </c>
      <c r="AG68" s="346">
        <v>4.1326239150004898E-2</v>
      </c>
      <c r="AH68" s="346"/>
      <c r="AI68" s="346"/>
      <c r="AJ68" s="346">
        <v>-5.2902220648117101E-2</v>
      </c>
      <c r="AK68" s="281"/>
      <c r="AL68" s="346">
        <v>0.291571412466063</v>
      </c>
      <c r="AM68" s="555">
        <v>106880711782751</v>
      </c>
      <c r="AN68" s="346">
        <v>-5.75317704341122E-2</v>
      </c>
      <c r="AO68" s="346">
        <v>-2.0022907449915701E-2</v>
      </c>
      <c r="AP68" s="346">
        <v>-5.2361965372738795E-2</v>
      </c>
      <c r="AQ68" s="346">
        <v>-7.2384872822654489E-2</v>
      </c>
      <c r="AR68" s="346">
        <v>8.2689770430270607E-2</v>
      </c>
      <c r="AS68" s="346">
        <v>2.9680514220348946E-3</v>
      </c>
      <c r="AT68" s="346"/>
      <c r="AU68" s="346">
        <v>8.6863910858053298E-2</v>
      </c>
      <c r="AV68" s="346">
        <v>9.30923297402542E-3</v>
      </c>
      <c r="AW68" s="346">
        <v>-6.4976252428491851E-2</v>
      </c>
      <c r="AX68" s="346">
        <v>-7.0059587835047399E-2</v>
      </c>
      <c r="AY68" s="346"/>
      <c r="AZ68" s="346">
        <v>2.3628015553210902E-3</v>
      </c>
      <c r="BA68" s="346"/>
      <c r="BB68" s="346"/>
      <c r="BC68" s="346"/>
      <c r="BD68" s="346">
        <v>3.9148179207932803E-3</v>
      </c>
      <c r="BE68" s="346">
        <v>-5.6835536940228797E-2</v>
      </c>
      <c r="BF68" s="346">
        <v>1.5248897075025535E-3</v>
      </c>
      <c r="BG68" s="346">
        <v>3.0589879242788713E-3</v>
      </c>
      <c r="BH68" s="346"/>
      <c r="BI68" s="346">
        <v>4.1241677592316079E-3</v>
      </c>
      <c r="BJ68" s="346">
        <v>2.0568590599769729E-3</v>
      </c>
      <c r="BK68" s="346"/>
      <c r="BL68" s="346">
        <v>3.0497869643754923E-3</v>
      </c>
      <c r="BM68" s="346">
        <v>1.5868548946308601E-2</v>
      </c>
      <c r="BN68" s="346">
        <v>4.20994060675252E-2</v>
      </c>
      <c r="BO68" s="346"/>
      <c r="BP68" s="346"/>
      <c r="BQ68" s="346">
        <v>1.13241807360542E-3</v>
      </c>
    </row>
    <row r="69" spans="2:69" s="255" customFormat="1" ht="15" customHeight="1">
      <c r="B69" s="1257" t="s">
        <v>15</v>
      </c>
      <c r="C69" s="262" t="s">
        <v>533</v>
      </c>
      <c r="D69" s="339"/>
      <c r="E69" s="346">
        <v>4.03719777240443E-2</v>
      </c>
      <c r="F69" s="555">
        <v>78979098937289.094</v>
      </c>
      <c r="G69" s="346">
        <v>0.100534440365411</v>
      </c>
      <c r="H69" s="346">
        <v>-5.0509931533937402E-2</v>
      </c>
      <c r="I69" s="896">
        <v>-1.33936476079688E-2</v>
      </c>
      <c r="J69" s="896">
        <v>-3.9878401128070791E-2</v>
      </c>
      <c r="K69" s="896">
        <v>-5.3272048736039593E-2</v>
      </c>
      <c r="L69" s="346">
        <v>3.3073892361184181E-4</v>
      </c>
      <c r="M69" s="346"/>
      <c r="N69" s="346">
        <v>3.6646797574862701E-4</v>
      </c>
      <c r="O69" s="346">
        <v>-5.0143463558188897E-2</v>
      </c>
      <c r="P69" s="346">
        <v>-6.1934935311211296E-2</v>
      </c>
      <c r="Q69" s="346">
        <v>-6.8853648832674294E-2</v>
      </c>
      <c r="R69" s="346"/>
      <c r="S69" s="346">
        <v>2.20508840270414E-4</v>
      </c>
      <c r="T69" s="346"/>
      <c r="U69" s="346"/>
      <c r="V69" s="346"/>
      <c r="W69" s="346">
        <v>3.4977004768956303E-4</v>
      </c>
      <c r="X69" s="346">
        <v>-0.11864734234317401</v>
      </c>
      <c r="Y69" s="346">
        <v>4.3126285766749192E-5</v>
      </c>
      <c r="Z69" s="346">
        <v>1.490078790321389E-4</v>
      </c>
      <c r="AA69" s="346"/>
      <c r="AB69" s="346">
        <v>1.1207002583046766E-4</v>
      </c>
      <c r="AC69" s="346">
        <v>9.6703074580830659E-5</v>
      </c>
      <c r="AD69" s="346"/>
      <c r="AE69" s="346">
        <v>2.386589345301197E-4</v>
      </c>
      <c r="AF69" s="346">
        <v>7.5407332070722105E-4</v>
      </c>
      <c r="AG69" s="346">
        <v>8.8808293097931406E-3</v>
      </c>
      <c r="AH69" s="346"/>
      <c r="AI69" s="346"/>
      <c r="AJ69" s="346">
        <v>-0.10901243971267301</v>
      </c>
      <c r="AK69" s="281"/>
      <c r="AL69" s="346">
        <v>3.5141757953216203E-2</v>
      </c>
      <c r="AM69" s="555">
        <v>69566481606175.602</v>
      </c>
      <c r="AN69" s="346">
        <v>-5.4749703102820201E-2</v>
      </c>
      <c r="AO69" s="346">
        <v>-1.6031712227888299E-2</v>
      </c>
      <c r="AP69" s="346">
        <v>-4.3253190901731214E-2</v>
      </c>
      <c r="AQ69" s="346">
        <v>-5.9284903129619509E-2</v>
      </c>
      <c r="AR69" s="346">
        <v>4.8488883782261898E-2</v>
      </c>
      <c r="AS69" s="346">
        <v>3.6732478779991778E-4</v>
      </c>
      <c r="AT69" s="346"/>
      <c r="AU69" s="346">
        <v>4.8895977970733001E-2</v>
      </c>
      <c r="AV69" s="346">
        <v>-2.1885437359975501E-2</v>
      </c>
      <c r="AW69" s="346">
        <v>-6.3986591448571967E-2</v>
      </c>
      <c r="AX69" s="346">
        <v>-7.1233322060712603E-2</v>
      </c>
      <c r="AY69" s="346"/>
      <c r="AZ69" s="346">
        <v>2.0935035614713692E-4</v>
      </c>
      <c r="BA69" s="346"/>
      <c r="BB69" s="346"/>
      <c r="BC69" s="346"/>
      <c r="BD69" s="346">
        <v>3.2954615254269398E-4</v>
      </c>
      <c r="BE69" s="346">
        <v>-9.2789213268145307E-2</v>
      </c>
      <c r="BF69" s="346">
        <v>4.921641798261694E-5</v>
      </c>
      <c r="BG69" s="346">
        <v>1.451694071579356E-4</v>
      </c>
      <c r="BH69" s="346"/>
      <c r="BI69" s="346">
        <v>9.0900560318523093E-5</v>
      </c>
      <c r="BJ69" s="346">
        <v>1.1681917909000295E-4</v>
      </c>
      <c r="BK69" s="346"/>
      <c r="BL69" s="346">
        <v>2.6242790513189519E-4</v>
      </c>
      <c r="BM69" s="346">
        <v>7.9453385243810897E-4</v>
      </c>
      <c r="BN69" s="346">
        <v>8.7488619967420692E-3</v>
      </c>
      <c r="BO69" s="346"/>
      <c r="BP69" s="346"/>
      <c r="BQ69" s="346">
        <v>-8.3245817418965098E-2</v>
      </c>
    </row>
    <row r="70" spans="2:69" s="255" customFormat="1" ht="15" customHeight="1">
      <c r="B70" s="1253" t="s">
        <v>15</v>
      </c>
      <c r="C70" s="338" t="s">
        <v>527</v>
      </c>
      <c r="D70" s="339"/>
      <c r="E70" s="345">
        <v>1</v>
      </c>
      <c r="F70" s="556">
        <v>254485634852427</v>
      </c>
      <c r="G70" s="345">
        <v>8.2005723553337198E-2</v>
      </c>
      <c r="H70" s="345">
        <v>-4.6524018002187903E-2</v>
      </c>
      <c r="I70" s="897">
        <v>-1.42153830928536E-2</v>
      </c>
      <c r="J70" s="897">
        <v>-4.0335601473209373E-2</v>
      </c>
      <c r="K70" s="897">
        <v>-5.4550984566062971E-2</v>
      </c>
      <c r="L70" s="345">
        <v>2.3554391494908906E-3</v>
      </c>
      <c r="M70" s="345"/>
      <c r="N70" s="345">
        <v>8.4175686099169696E-3</v>
      </c>
      <c r="O70" s="345">
        <v>-3.8106449392270703E-2</v>
      </c>
      <c r="P70" s="345">
        <v>-5.7640061801415801E-2</v>
      </c>
      <c r="Q70" s="345">
        <v>-6.2604817732019896E-2</v>
      </c>
      <c r="R70" s="345"/>
      <c r="S70" s="345">
        <v>3.4281886909492206E-3</v>
      </c>
      <c r="T70" s="345"/>
      <c r="U70" s="345"/>
      <c r="V70" s="345"/>
      <c r="W70" s="345">
        <v>5.3202333627449796E-3</v>
      </c>
      <c r="X70" s="345">
        <v>-9.5391033761545896E-2</v>
      </c>
      <c r="Y70" s="345">
        <v>4.2778318948247223E-3</v>
      </c>
      <c r="Z70" s="345">
        <v>1.0631738762812308E-2</v>
      </c>
      <c r="AA70" s="345"/>
      <c r="AB70" s="345">
        <v>9.8767579727243732E-3</v>
      </c>
      <c r="AC70" s="345">
        <v>3.4745131144987141E-3</v>
      </c>
      <c r="AD70" s="345"/>
      <c r="AE70" s="345">
        <v>2.3245781170049807E-3</v>
      </c>
      <c r="AF70" s="345">
        <v>3.2484011788910201E-2</v>
      </c>
      <c r="AG70" s="345">
        <v>4.8856227429262697E-2</v>
      </c>
      <c r="AH70" s="345"/>
      <c r="AI70" s="345"/>
      <c r="AJ70" s="345">
        <v>-1.40507945433728E-2</v>
      </c>
      <c r="AK70" s="281"/>
      <c r="AL70" s="345">
        <v>1</v>
      </c>
      <c r="AM70" s="556">
        <v>237233967023479</v>
      </c>
      <c r="AN70" s="345">
        <v>-4.9907247287235099E-2</v>
      </c>
      <c r="AO70" s="345">
        <v>-1.5249126575105E-2</v>
      </c>
      <c r="AP70" s="345">
        <v>-4.3268808749668965E-2</v>
      </c>
      <c r="AQ70" s="345">
        <v>-5.8517935324773965E-2</v>
      </c>
      <c r="AR70" s="345">
        <v>8.7969184522123003E-2</v>
      </c>
      <c r="AS70" s="345">
        <v>2.5267268209325433E-3</v>
      </c>
      <c r="AT70" s="345"/>
      <c r="AU70" s="345">
        <v>9.6998879209126102E-2</v>
      </c>
      <c r="AV70" s="345">
        <v>3.1842505346785899E-2</v>
      </c>
      <c r="AW70" s="345">
        <v>-6.1831650435684449E-2</v>
      </c>
      <c r="AX70" s="345">
        <v>-6.7157443705254893E-2</v>
      </c>
      <c r="AY70" s="345"/>
      <c r="AZ70" s="345">
        <v>3.6774867712083591E-3</v>
      </c>
      <c r="BA70" s="345"/>
      <c r="BB70" s="345"/>
      <c r="BC70" s="345"/>
      <c r="BD70" s="345">
        <v>5.7071210411754501E-3</v>
      </c>
      <c r="BE70" s="345">
        <v>-2.9607817317293599E-2</v>
      </c>
      <c r="BF70" s="345">
        <v>4.5889160781039775E-3</v>
      </c>
      <c r="BG70" s="345">
        <v>1.1404879421721578E-2</v>
      </c>
      <c r="BH70" s="345"/>
      <c r="BI70" s="345">
        <v>1.0594996384829559E-2</v>
      </c>
      <c r="BJ70" s="345">
        <v>3.7271799095227338E-3</v>
      </c>
      <c r="BK70" s="345"/>
      <c r="BL70" s="345">
        <v>2.4936215723759523E-3</v>
      </c>
      <c r="BM70" s="345">
        <v>3.4846251008551397E-2</v>
      </c>
      <c r="BN70" s="345">
        <v>5.2409055118991403E-2</v>
      </c>
      <c r="BO70" s="345"/>
      <c r="BP70" s="345"/>
      <c r="BQ70" s="345">
        <v>5.7647488810249198E-2</v>
      </c>
    </row>
    <row r="71" spans="2:69" s="255" customFormat="1" ht="15" customHeight="1">
      <c r="B71" s="1251" t="s">
        <v>279</v>
      </c>
      <c r="C71" s="262" t="s">
        <v>534</v>
      </c>
      <c r="D71" s="339"/>
      <c r="E71" s="281">
        <v>7.3524428996932498E-2</v>
      </c>
      <c r="F71" s="341">
        <v>1721795754695.3</v>
      </c>
      <c r="G71" s="283">
        <v>2.51129205840398E-3</v>
      </c>
      <c r="H71" s="283">
        <v>-2.2951330701702901E-3</v>
      </c>
      <c r="I71" s="892">
        <v>-8.0368556852719196E-4</v>
      </c>
      <c r="J71" s="892">
        <v>-1.8865144899691167E-3</v>
      </c>
      <c r="K71" s="892">
        <v>-2.6902000584963087E-3</v>
      </c>
      <c r="L71" s="283">
        <v>1.2895815278583559E-3</v>
      </c>
      <c r="M71" s="283"/>
      <c r="N71" s="283">
        <v>0.236859628925597</v>
      </c>
      <c r="O71" s="283">
        <v>0.23456449585542699</v>
      </c>
      <c r="P71" s="283">
        <v>-3.1677897335756967E-2</v>
      </c>
      <c r="Q71" s="283">
        <v>-3.30745854653113E-2</v>
      </c>
      <c r="R71" s="283"/>
      <c r="S71" s="283">
        <v>3.4615908817998774E-2</v>
      </c>
      <c r="T71" s="283"/>
      <c r="U71" s="283"/>
      <c r="V71" s="283"/>
      <c r="W71" s="283">
        <v>5.7010869052782097E-2</v>
      </c>
      <c r="X71" s="283">
        <v>0.25850077944289801</v>
      </c>
      <c r="Y71" s="283">
        <v>0.11685646052999231</v>
      </c>
      <c r="Z71" s="283">
        <v>0.29118878113643876</v>
      </c>
      <c r="AA71" s="283"/>
      <c r="AB71" s="283">
        <v>0.18771407916446856</v>
      </c>
      <c r="AC71" s="283">
        <v>6.3261674731400208E-2</v>
      </c>
      <c r="AD71" s="283"/>
      <c r="AE71" s="283">
        <v>1.415662893497114E-2</v>
      </c>
      <c r="AF71" s="283">
        <v>0.68059804046977501</v>
      </c>
      <c r="AG71" s="283">
        <v>0.63468230670457504</v>
      </c>
      <c r="AH71" s="283"/>
      <c r="AI71" s="283"/>
      <c r="AJ71" s="283">
        <v>1.5737811266172499</v>
      </c>
      <c r="AK71" s="281"/>
      <c r="AL71" s="281">
        <v>8.1106096785046905E-2</v>
      </c>
      <c r="AM71" s="341">
        <v>1817388668624.1299</v>
      </c>
      <c r="AN71" s="283">
        <v>-8.2369282902830694E-3</v>
      </c>
      <c r="AO71" s="283">
        <v>-7.6141247268125801E-4</v>
      </c>
      <c r="AP71" s="283">
        <v>-7.688644051521764E-3</v>
      </c>
      <c r="AQ71" s="283">
        <v>-8.4500565242030222E-3</v>
      </c>
      <c r="AR71" s="283">
        <v>1.1231232883742199</v>
      </c>
      <c r="AS71" s="283">
        <v>1.2217507670942871E-3</v>
      </c>
      <c r="AT71" s="283"/>
      <c r="AU71" s="283">
        <v>1.35503275072628</v>
      </c>
      <c r="AV71" s="283">
        <v>1.3460344099633099</v>
      </c>
      <c r="AW71" s="283">
        <v>-7.3257811716903126E-2</v>
      </c>
      <c r="AX71" s="283">
        <v>-7.9956289457031302E-2</v>
      </c>
      <c r="AY71" s="283"/>
      <c r="AZ71" s="283">
        <v>3.7208670035774008E-2</v>
      </c>
      <c r="BA71" s="283"/>
      <c r="BB71" s="283"/>
      <c r="BC71" s="283"/>
      <c r="BD71" s="283">
        <v>6.2332482675987601E-2</v>
      </c>
      <c r="BE71" s="283">
        <v>1.32841060318227</v>
      </c>
      <c r="BF71" s="283">
        <v>0.11435966178090219</v>
      </c>
      <c r="BG71" s="283">
        <v>0.2855637690343848</v>
      </c>
      <c r="BH71" s="283"/>
      <c r="BI71" s="283">
        <v>0.19474372460840278</v>
      </c>
      <c r="BJ71" s="283">
        <v>6.4813317292483449E-2</v>
      </c>
      <c r="BK71" s="283"/>
      <c r="BL71" s="283">
        <v>1.6217326009027491E-2</v>
      </c>
      <c r="BM71" s="283">
        <v>0.68415135973169705</v>
      </c>
      <c r="BN71" s="283">
        <v>0.76944963773242303</v>
      </c>
      <c r="BO71" s="283"/>
      <c r="BP71" s="283"/>
      <c r="BQ71" s="283">
        <v>2.7820116006463902</v>
      </c>
    </row>
    <row r="72" spans="2:69" s="255" customFormat="1" ht="15" customHeight="1">
      <c r="B72" s="1252" t="s">
        <v>279</v>
      </c>
      <c r="C72" s="262" t="s">
        <v>535</v>
      </c>
      <c r="D72" s="339"/>
      <c r="E72" s="281">
        <v>9.3590011766410103E-2</v>
      </c>
      <c r="F72" s="341">
        <v>5350810311241.6797</v>
      </c>
      <c r="G72" s="283">
        <v>4.9413063993188899E-3</v>
      </c>
      <c r="H72" s="283">
        <v>-4.6358230343833302E-3</v>
      </c>
      <c r="I72" s="892">
        <v>-9.7167285281572497E-4</v>
      </c>
      <c r="J72" s="892">
        <v>-4.3588208371131256E-3</v>
      </c>
      <c r="K72" s="892">
        <v>-5.3304936899288505E-3</v>
      </c>
      <c r="L72" s="283">
        <v>4.2153764921571015E-4</v>
      </c>
      <c r="M72" s="283"/>
      <c r="N72" s="283">
        <v>8.6445141910837603E-2</v>
      </c>
      <c r="O72" s="283">
        <v>8.1809318876454207E-2</v>
      </c>
      <c r="P72" s="283">
        <v>-3.2489845597723693E-2</v>
      </c>
      <c r="Q72" s="283">
        <v>-3.4215931937447999E-2</v>
      </c>
      <c r="R72" s="283"/>
      <c r="S72" s="283">
        <v>1.3732462495671742E-2</v>
      </c>
      <c r="T72" s="283"/>
      <c r="U72" s="283"/>
      <c r="V72" s="283"/>
      <c r="W72" s="283">
        <v>2.2952284074819099E-2</v>
      </c>
      <c r="X72" s="283">
        <v>7.0545671013825501E-2</v>
      </c>
      <c r="Y72" s="283">
        <v>4.625485357892762E-2</v>
      </c>
      <c r="Z72" s="283">
        <v>0.10126656460169102</v>
      </c>
      <c r="AA72" s="283"/>
      <c r="AB72" s="283">
        <v>8.3043494906311965E-2</v>
      </c>
      <c r="AC72" s="283">
        <v>2.43719164839779E-2</v>
      </c>
      <c r="AD72" s="283"/>
      <c r="AE72" s="283">
        <v>2.4736570532657345E-3</v>
      </c>
      <c r="AF72" s="283">
        <v>0.263901853324645</v>
      </c>
      <c r="AG72" s="283">
        <v>0.242145209986213</v>
      </c>
      <c r="AH72" s="283"/>
      <c r="AI72" s="283"/>
      <c r="AJ72" s="283">
        <v>0.57659273432468305</v>
      </c>
      <c r="AK72" s="281"/>
      <c r="AL72" s="281">
        <v>0.10004992811817</v>
      </c>
      <c r="AM72" s="341">
        <v>5721574031998.8701</v>
      </c>
      <c r="AN72" s="283">
        <v>-7.0509731956777703E-3</v>
      </c>
      <c r="AO72" s="283">
        <v>-4.4236442381848697E-5</v>
      </c>
      <c r="AP72" s="283">
        <v>-6.6621123604972922E-3</v>
      </c>
      <c r="AQ72" s="283">
        <v>-6.7063488028791408E-3</v>
      </c>
      <c r="AR72" s="283">
        <v>0.252481323269166</v>
      </c>
      <c r="AS72" s="283">
        <v>3.0003491878270239E-4</v>
      </c>
      <c r="AT72" s="283"/>
      <c r="AU72" s="283">
        <v>0.33518607101938103</v>
      </c>
      <c r="AV72" s="283">
        <v>0.32809086138132099</v>
      </c>
      <c r="AW72" s="283">
        <v>-4.6210185073529815E-2</v>
      </c>
      <c r="AX72" s="283">
        <v>-4.8392514550718801E-2</v>
      </c>
      <c r="AY72" s="283"/>
      <c r="AZ72" s="283">
        <v>1.391272502103591E-2</v>
      </c>
      <c r="BA72" s="283"/>
      <c r="BB72" s="283"/>
      <c r="BC72" s="283"/>
      <c r="BD72" s="283">
        <v>2.3531427703207399E-2</v>
      </c>
      <c r="BE72" s="283">
        <v>0.30322977453381</v>
      </c>
      <c r="BF72" s="283">
        <v>4.4092644389439897E-2</v>
      </c>
      <c r="BG72" s="283">
        <v>9.5382741702071852E-2</v>
      </c>
      <c r="BH72" s="283"/>
      <c r="BI72" s="283">
        <v>7.9253452195757509E-2</v>
      </c>
      <c r="BJ72" s="283">
        <v>2.4167928870736197E-2</v>
      </c>
      <c r="BK72" s="283"/>
      <c r="BL72" s="283">
        <v>3.9969084166827946E-3</v>
      </c>
      <c r="BM72" s="283">
        <v>0.25451694925804902</v>
      </c>
      <c r="BN72" s="283">
        <v>0.266413004766832</v>
      </c>
      <c r="BO72" s="283"/>
      <c r="BP72" s="283"/>
      <c r="BQ72" s="283">
        <v>0.82415972855869202</v>
      </c>
    </row>
    <row r="73" spans="2:69" s="255" customFormat="1" ht="15" customHeight="1">
      <c r="B73" s="1252" t="s">
        <v>279</v>
      </c>
      <c r="C73" s="262" t="s">
        <v>536</v>
      </c>
      <c r="D73" s="339"/>
      <c r="E73" s="281">
        <v>0.17306878407533699</v>
      </c>
      <c r="F73" s="341">
        <v>16646103118788.9</v>
      </c>
      <c r="G73" s="283">
        <v>1.4455921948212E-2</v>
      </c>
      <c r="H73" s="283">
        <v>-8.4085880181675697E-3</v>
      </c>
      <c r="I73" s="892">
        <v>-6.2299425258766101E-3</v>
      </c>
      <c r="J73" s="892">
        <v>-8.1361570615774217E-3</v>
      </c>
      <c r="K73" s="892">
        <v>-1.4366099587454032E-2</v>
      </c>
      <c r="L73" s="283">
        <v>2.0686590822047855E-3</v>
      </c>
      <c r="M73" s="283"/>
      <c r="N73" s="283">
        <v>4.0022826108172198E-2</v>
      </c>
      <c r="O73" s="283">
        <v>3.1614238090004597E-2</v>
      </c>
      <c r="P73" s="283">
        <v>-3.5960044785111986E-2</v>
      </c>
      <c r="Q73" s="283">
        <v>-3.9445650674480699E-2</v>
      </c>
      <c r="R73" s="283"/>
      <c r="S73" s="283">
        <v>8.5393549758949402E-3</v>
      </c>
      <c r="T73" s="283"/>
      <c r="U73" s="283"/>
      <c r="V73" s="283"/>
      <c r="W73" s="283">
        <v>1.5344412106486099E-2</v>
      </c>
      <c r="X73" s="283">
        <v>7.5129995220100101E-3</v>
      </c>
      <c r="Y73" s="283">
        <v>2.2260579050597067E-2</v>
      </c>
      <c r="Z73" s="283">
        <v>4.9123794482662402E-2</v>
      </c>
      <c r="AA73" s="283"/>
      <c r="AB73" s="283">
        <v>4.4833779882339789E-2</v>
      </c>
      <c r="AC73" s="283">
        <v>1.6429565853987596E-2</v>
      </c>
      <c r="AD73" s="283"/>
      <c r="AE73" s="283">
        <v>1.8730626804088022E-3</v>
      </c>
      <c r="AF73" s="283">
        <v>0.13910440306538599</v>
      </c>
      <c r="AG73" s="283">
        <v>0.14402813553567501</v>
      </c>
      <c r="AH73" s="283"/>
      <c r="AI73" s="283"/>
      <c r="AJ73" s="283">
        <v>0.29064553812306998</v>
      </c>
      <c r="AK73" s="281"/>
      <c r="AL73" s="281">
        <v>0.179803105940781</v>
      </c>
      <c r="AM73" s="341">
        <v>17326852352754.801</v>
      </c>
      <c r="AN73" s="283">
        <v>-9.6595361771729792E-3</v>
      </c>
      <c r="AO73" s="283">
        <v>-4.9611149529304498E-3</v>
      </c>
      <c r="AP73" s="283">
        <v>-9.1149222037763839E-3</v>
      </c>
      <c r="AQ73" s="283">
        <v>-1.4076037156706835E-2</v>
      </c>
      <c r="AR73" s="283">
        <v>0.12117078049432101</v>
      </c>
      <c r="AS73" s="283">
        <v>1.971025071646679E-3</v>
      </c>
      <c r="AT73" s="283"/>
      <c r="AU73" s="283">
        <v>0.16019107989126</v>
      </c>
      <c r="AV73" s="283">
        <v>0.145570428761156</v>
      </c>
      <c r="AW73" s="283">
        <v>-4.1956387963061142E-2</v>
      </c>
      <c r="AX73" s="283">
        <v>-4.6079371125663203E-2</v>
      </c>
      <c r="AY73" s="283"/>
      <c r="AZ73" s="283">
        <v>8.5645741253930711E-3</v>
      </c>
      <c r="BA73" s="283"/>
      <c r="BB73" s="283"/>
      <c r="BC73" s="283"/>
      <c r="BD73" s="283">
        <v>1.5427632551220399E-2</v>
      </c>
      <c r="BE73" s="283">
        <v>0.114918690186714</v>
      </c>
      <c r="BF73" s="283">
        <v>2.1200867235472542E-2</v>
      </c>
      <c r="BG73" s="283">
        <v>4.7927923524110662E-2</v>
      </c>
      <c r="BH73" s="283"/>
      <c r="BI73" s="283">
        <v>4.3156508653724487E-2</v>
      </c>
      <c r="BJ73" s="283">
        <v>1.6015761549200796E-2</v>
      </c>
      <c r="BK73" s="283"/>
      <c r="BL73" s="283">
        <v>2.2319696589710551E-3</v>
      </c>
      <c r="BM73" s="283">
        <v>0.13492545464455499</v>
      </c>
      <c r="BN73" s="283">
        <v>0.15723448930247599</v>
      </c>
      <c r="BO73" s="283"/>
      <c r="BP73" s="283"/>
      <c r="BQ73" s="283">
        <v>0.40707863413374501</v>
      </c>
    </row>
    <row r="74" spans="2:69" s="255" customFormat="1" ht="15" customHeight="1">
      <c r="B74" s="1252" t="s">
        <v>279</v>
      </c>
      <c r="C74" s="262" t="s">
        <v>537</v>
      </c>
      <c r="D74" s="339"/>
      <c r="E74" s="281">
        <v>0.24177413703988901</v>
      </c>
      <c r="F74" s="341">
        <v>40379116618198.602</v>
      </c>
      <c r="G74" s="283">
        <v>3.1289708057545801E-2</v>
      </c>
      <c r="H74" s="283">
        <v>-1.45573203493612E-2</v>
      </c>
      <c r="I74" s="892">
        <v>-9.3448149779093298E-3</v>
      </c>
      <c r="J74" s="892">
        <v>-1.4249957748022664E-2</v>
      </c>
      <c r="K74" s="892">
        <v>-2.3594772725931995E-2</v>
      </c>
      <c r="L74" s="283">
        <v>3.9771519698779479E-3</v>
      </c>
      <c r="M74" s="283"/>
      <c r="N74" s="283">
        <v>1.7665729796176401E-2</v>
      </c>
      <c r="O74" s="283">
        <v>3.1084094468152301E-3</v>
      </c>
      <c r="P74" s="283">
        <v>-4.3818626504559081E-2</v>
      </c>
      <c r="Q74" s="283">
        <v>-4.8319347303876499E-2</v>
      </c>
      <c r="R74" s="283"/>
      <c r="S74" s="283">
        <v>5.193349558626506E-3</v>
      </c>
      <c r="T74" s="283"/>
      <c r="U74" s="283"/>
      <c r="V74" s="283"/>
      <c r="W74" s="283">
        <v>9.6742340915653494E-3</v>
      </c>
      <c r="X74" s="283">
        <v>-3.5536703765495899E-2</v>
      </c>
      <c r="Y74" s="283">
        <v>9.9489050409602986E-3</v>
      </c>
      <c r="Z74" s="283">
        <v>2.0492800588531434E-2</v>
      </c>
      <c r="AA74" s="283"/>
      <c r="AB74" s="283">
        <v>2.1061064725117529E-2</v>
      </c>
      <c r="AC74" s="283">
        <v>9.0524558192384488E-3</v>
      </c>
      <c r="AD74" s="283"/>
      <c r="AE74" s="283">
        <v>3.6946277514132856E-3</v>
      </c>
      <c r="AF74" s="283">
        <v>6.7562874637631304E-2</v>
      </c>
      <c r="AG74" s="283">
        <v>9.6803433344747294E-2</v>
      </c>
      <c r="AH74" s="283"/>
      <c r="AI74" s="283"/>
      <c r="AJ74" s="283">
        <v>0.128829604216883</v>
      </c>
      <c r="AK74" s="281"/>
      <c r="AL74" s="281">
        <v>0.24462708157226601</v>
      </c>
      <c r="AM74" s="341">
        <v>40796565967326.102</v>
      </c>
      <c r="AN74" s="283">
        <v>-1.55451433794276E-2</v>
      </c>
      <c r="AO74" s="283">
        <v>-7.7680725920883298E-3</v>
      </c>
      <c r="AP74" s="283">
        <v>-1.516772605626753E-2</v>
      </c>
      <c r="AQ74" s="283">
        <v>-2.2935798648355859E-2</v>
      </c>
      <c r="AR74" s="283">
        <v>9.3345829459768201E-2</v>
      </c>
      <c r="AS74" s="283">
        <v>3.9147812031020204E-3</v>
      </c>
      <c r="AT74" s="283"/>
      <c r="AU74" s="283">
        <v>0.110674584602136</v>
      </c>
      <c r="AV74" s="283">
        <v>8.7361368630620106E-2</v>
      </c>
      <c r="AW74" s="283">
        <v>-4.950110021920133E-2</v>
      </c>
      <c r="AX74" s="283">
        <v>-5.46893566745979E-2</v>
      </c>
      <c r="AY74" s="283"/>
      <c r="AZ74" s="283">
        <v>5.2190494927292766E-3</v>
      </c>
      <c r="BA74" s="283"/>
      <c r="BB74" s="283"/>
      <c r="BC74" s="283"/>
      <c r="BD74" s="283">
        <v>9.7279103386478192E-3</v>
      </c>
      <c r="BE74" s="283">
        <v>4.2399922294669802E-2</v>
      </c>
      <c r="BF74" s="283">
        <v>1.0009075328861626E-2</v>
      </c>
      <c r="BG74" s="283">
        <v>1.9521010347361995E-2</v>
      </c>
      <c r="BH74" s="283"/>
      <c r="BI74" s="283">
        <v>2.0087950462662488E-2</v>
      </c>
      <c r="BJ74" s="283">
        <v>8.5035681597493851E-3</v>
      </c>
      <c r="BK74" s="283"/>
      <c r="BL74" s="283">
        <v>3.9085141518875929E-3</v>
      </c>
      <c r="BM74" s="283">
        <v>6.5524111674783003E-2</v>
      </c>
      <c r="BN74" s="283">
        <v>0.101570937777361</v>
      </c>
      <c r="BO74" s="283"/>
      <c r="BP74" s="283"/>
      <c r="BQ74" s="283">
        <v>0.209494971746813</v>
      </c>
    </row>
    <row r="75" spans="2:69" s="255" customFormat="1" ht="15" customHeight="1">
      <c r="B75" s="1252" t="s">
        <v>279</v>
      </c>
      <c r="C75" s="262" t="s">
        <v>532</v>
      </c>
      <c r="D75" s="339"/>
      <c r="E75" s="281">
        <v>0.37294899726636799</v>
      </c>
      <c r="F75" s="341">
        <v>164042908644047</v>
      </c>
      <c r="G75" s="283">
        <v>8.24720686035951E-2</v>
      </c>
      <c r="H75" s="283">
        <v>-2.0604947960455301E-2</v>
      </c>
      <c r="I75" s="892">
        <v>-1.9162409548185499E-2</v>
      </c>
      <c r="J75" s="892">
        <v>-1.9828262219037069E-2</v>
      </c>
      <c r="K75" s="892">
        <v>-3.8990671767222568E-2</v>
      </c>
      <c r="L75" s="283">
        <v>2.1765413353816293E-3</v>
      </c>
      <c r="M75" s="283"/>
      <c r="N75" s="283">
        <v>3.79093165215538E-3</v>
      </c>
      <c r="O75" s="283">
        <v>-1.6814016308300199E-2</v>
      </c>
      <c r="P75" s="283">
        <v>-5.5168909588553479E-2</v>
      </c>
      <c r="Q75" s="283">
        <v>-6.2274754271547397E-2</v>
      </c>
      <c r="R75" s="283"/>
      <c r="S75" s="283">
        <v>2.1468799728075966E-3</v>
      </c>
      <c r="T75" s="283"/>
      <c r="U75" s="283"/>
      <c r="V75" s="283"/>
      <c r="W75" s="283">
        <v>4.1956680090353199E-3</v>
      </c>
      <c r="X75" s="283">
        <v>-7.48931025708124E-2</v>
      </c>
      <c r="Y75" s="283">
        <v>1.7061916361754751E-3</v>
      </c>
      <c r="Z75" s="283">
        <v>3.6385968391244548E-3</v>
      </c>
      <c r="AA75" s="283"/>
      <c r="AB75" s="283">
        <v>4.0458353210700406E-3</v>
      </c>
      <c r="AC75" s="283">
        <v>2.1843593192899299E-3</v>
      </c>
      <c r="AD75" s="283"/>
      <c r="AE75" s="283">
        <v>2.218465853369927E-3</v>
      </c>
      <c r="AF75" s="283">
        <v>1.5514492408069E-2</v>
      </c>
      <c r="AG75" s="283">
        <v>4.9506734771966897E-2</v>
      </c>
      <c r="AH75" s="283"/>
      <c r="AI75" s="283"/>
      <c r="AJ75" s="283">
        <v>-9.8718753907761601E-3</v>
      </c>
      <c r="AK75" s="281"/>
      <c r="AL75" s="281">
        <v>0.354350349554026</v>
      </c>
      <c r="AM75" s="341">
        <v>153586457444426</v>
      </c>
      <c r="AN75" s="283">
        <v>-2.1928719695821199E-2</v>
      </c>
      <c r="AO75" s="283">
        <v>-2.0324535679054501E-2</v>
      </c>
      <c r="AP75" s="283">
        <v>-2.1198225240367019E-2</v>
      </c>
      <c r="AQ75" s="283">
        <v>-4.1522760919421517E-2</v>
      </c>
      <c r="AR75" s="283">
        <v>8.1106126592932301E-2</v>
      </c>
      <c r="AS75" s="283">
        <v>2.3190756722081506E-3</v>
      </c>
      <c r="AT75" s="283"/>
      <c r="AU75" s="283">
        <v>8.4960080372963195E-2</v>
      </c>
      <c r="AV75" s="283">
        <v>4.2706824998087499E-2</v>
      </c>
      <c r="AW75" s="283">
        <v>-5.8728775573439682E-2</v>
      </c>
      <c r="AX75" s="283">
        <v>-6.6360424806052504E-2</v>
      </c>
      <c r="AY75" s="283"/>
      <c r="AZ75" s="283">
        <v>2.1559643558972394E-3</v>
      </c>
      <c r="BA75" s="283"/>
      <c r="BB75" s="283"/>
      <c r="BC75" s="283"/>
      <c r="BD75" s="283">
        <v>4.2159272066301604E-3</v>
      </c>
      <c r="BE75" s="283">
        <v>-1.9437672601334902E-2</v>
      </c>
      <c r="BF75" s="283">
        <v>1.7288574138399544E-3</v>
      </c>
      <c r="BG75" s="283">
        <v>3.8710333898940279E-3</v>
      </c>
      <c r="BH75" s="283"/>
      <c r="BI75" s="283">
        <v>4.252175141350999E-3</v>
      </c>
      <c r="BJ75" s="283">
        <v>2.330103670087865E-3</v>
      </c>
      <c r="BK75" s="283"/>
      <c r="BL75" s="283">
        <v>2.1423658419390946E-3</v>
      </c>
      <c r="BM75" s="283">
        <v>1.6023855862766299E-2</v>
      </c>
      <c r="BN75" s="283">
        <v>4.7660460005262202E-2</v>
      </c>
      <c r="BO75" s="283"/>
      <c r="BP75" s="283"/>
      <c r="BQ75" s="283">
        <v>4.4246643266693503E-2</v>
      </c>
    </row>
    <row r="76" spans="2:69" s="255" customFormat="1" ht="15" customHeight="1">
      <c r="B76" s="1252" t="s">
        <v>279</v>
      </c>
      <c r="C76" s="262" t="s">
        <v>533</v>
      </c>
      <c r="D76" s="339"/>
      <c r="E76" s="283">
        <v>4.5093640855063899E-2</v>
      </c>
      <c r="F76" s="341">
        <v>110903858493130</v>
      </c>
      <c r="G76" s="283">
        <v>9.6976624283922896E-2</v>
      </c>
      <c r="H76" s="283">
        <v>-2.7720623959179E-2</v>
      </c>
      <c r="I76" s="892">
        <v>-1.46458070873318E-2</v>
      </c>
      <c r="J76" s="892">
        <v>-2.2547919231860707E-2</v>
      </c>
      <c r="K76" s="892">
        <v>-3.7193726319192509E-2</v>
      </c>
      <c r="L76" s="283">
        <v>1.1985913367318466E-4</v>
      </c>
      <c r="M76" s="283"/>
      <c r="N76" s="283">
        <v>2.8454188509642202E-4</v>
      </c>
      <c r="O76" s="283">
        <v>-2.7436082074083001E-2</v>
      </c>
      <c r="P76" s="283">
        <v>-5.1552485272197232E-2</v>
      </c>
      <c r="Q76" s="283">
        <v>-5.9356520850292901E-2</v>
      </c>
      <c r="R76" s="283"/>
      <c r="S76" s="283">
        <v>2.2696102631009242E-4</v>
      </c>
      <c r="T76" s="283"/>
      <c r="U76" s="283"/>
      <c r="V76" s="283"/>
      <c r="W76" s="283">
        <v>4.1858827544774497E-4</v>
      </c>
      <c r="X76" s="283">
        <v>-8.6374014648927799E-2</v>
      </c>
      <c r="Y76" s="283">
        <v>5.0867535291023888E-5</v>
      </c>
      <c r="Z76" s="283">
        <v>2.1356024046924571E-4</v>
      </c>
      <c r="AA76" s="283"/>
      <c r="AB76" s="283">
        <v>1.9457235083382378E-4</v>
      </c>
      <c r="AC76" s="283">
        <v>8.1615250785893202E-5</v>
      </c>
      <c r="AD76" s="283"/>
      <c r="AE76" s="283">
        <v>2.9724799933306334E-4</v>
      </c>
      <c r="AF76" s="283">
        <v>1.1536397864896301E-3</v>
      </c>
      <c r="AG76" s="283">
        <v>1.08122983912081E-2</v>
      </c>
      <c r="AH76" s="283"/>
      <c r="AI76" s="283"/>
      <c r="AJ76" s="283">
        <v>-7.4408076471230294E-2</v>
      </c>
      <c r="AK76" s="281"/>
      <c r="AL76" s="283">
        <v>4.0063438029710401E-2</v>
      </c>
      <c r="AM76" s="341">
        <v>99232221753993.297</v>
      </c>
      <c r="AN76" s="283">
        <v>-3.0092385872479501E-2</v>
      </c>
      <c r="AO76" s="283">
        <v>-1.74265478814324E-2</v>
      </c>
      <c r="AP76" s="283">
        <v>-2.4247860725252091E-2</v>
      </c>
      <c r="AQ76" s="283">
        <v>-4.167440860668449E-2</v>
      </c>
      <c r="AR76" s="283">
        <v>3.9993531657964203E-2</v>
      </c>
      <c r="AS76" s="283">
        <v>1.5989762316655459E-4</v>
      </c>
      <c r="AT76" s="283"/>
      <c r="AU76" s="283">
        <v>4.0333336797505399E-2</v>
      </c>
      <c r="AV76" s="283">
        <v>-7.1855969564065302E-3</v>
      </c>
      <c r="AW76" s="283">
        <v>-5.2400875505750205E-2</v>
      </c>
      <c r="AX76" s="283">
        <v>-6.04897734082998E-2</v>
      </c>
      <c r="AY76" s="283"/>
      <c r="AZ76" s="283">
        <v>2.2788796404772603E-4</v>
      </c>
      <c r="BA76" s="283"/>
      <c r="BB76" s="283"/>
      <c r="BC76" s="283"/>
      <c r="BD76" s="283">
        <v>4.24485074601838E-4</v>
      </c>
      <c r="BE76" s="283">
        <v>-6.7250885290104506E-2</v>
      </c>
      <c r="BF76" s="283">
        <v>5.2294248892206965E-5</v>
      </c>
      <c r="BG76" s="283">
        <v>2.3086311914786986E-4</v>
      </c>
      <c r="BH76" s="283"/>
      <c r="BI76" s="283">
        <v>2.1986532923467487E-4</v>
      </c>
      <c r="BJ76" s="283">
        <v>7.4276662215349334E-5</v>
      </c>
      <c r="BK76" s="283"/>
      <c r="BL76" s="283">
        <v>3.5631871445352488E-4</v>
      </c>
      <c r="BM76" s="283">
        <v>1.29952388388221E-3</v>
      </c>
      <c r="BN76" s="283">
        <v>9.1134596493638101E-3</v>
      </c>
      <c r="BO76" s="283"/>
      <c r="BP76" s="283"/>
      <c r="BQ76" s="283">
        <v>-5.6837901756858399E-2</v>
      </c>
    </row>
    <row r="77" spans="2:69" s="255" customFormat="1" ht="15" customHeight="1">
      <c r="B77" s="1253" t="s">
        <v>279</v>
      </c>
      <c r="C77" s="338" t="s">
        <v>527</v>
      </c>
      <c r="D77" s="339"/>
      <c r="E77" s="343">
        <v>1</v>
      </c>
      <c r="F77" s="342">
        <v>339044592940101</v>
      </c>
      <c r="G77" s="343">
        <v>7.61518981079332E-2</v>
      </c>
      <c r="H77" s="343">
        <v>-2.1268467400144101E-2</v>
      </c>
      <c r="I77" s="708">
        <v>-1.55004877944499E-2</v>
      </c>
      <c r="J77" s="708">
        <v>-1.9144220606959486E-2</v>
      </c>
      <c r="K77" s="708">
        <v>-3.4644708401409388E-2</v>
      </c>
      <c r="L77" s="343">
        <v>1.6807345797745089E-3</v>
      </c>
      <c r="M77" s="343"/>
      <c r="N77" s="343">
        <v>8.5633524982562693E-3</v>
      </c>
      <c r="O77" s="343">
        <v>-1.27051149018882E-2</v>
      </c>
      <c r="P77" s="343">
        <v>-5.1213852696960077E-2</v>
      </c>
      <c r="Q77" s="343">
        <v>-5.79461787463749E-2</v>
      </c>
      <c r="R77" s="343"/>
      <c r="S77" s="343">
        <v>2.5432715474054753E-3</v>
      </c>
      <c r="T77" s="343"/>
      <c r="U77" s="343"/>
      <c r="V77" s="343"/>
      <c r="W77" s="343">
        <v>4.7242420481677996E-3</v>
      </c>
      <c r="X77" s="343">
        <v>-6.5927051600095293E-2</v>
      </c>
      <c r="Y77" s="343">
        <v>4.4434091336805551E-3</v>
      </c>
      <c r="Z77" s="343">
        <v>9.7597703990493379E-3</v>
      </c>
      <c r="AA77" s="343"/>
      <c r="AB77" s="343">
        <v>8.9945679333074801E-3</v>
      </c>
      <c r="AC77" s="343">
        <v>3.6742414716147195E-3</v>
      </c>
      <c r="AD77" s="343"/>
      <c r="AE77" s="343">
        <v>1.813523786552875E-3</v>
      </c>
      <c r="AF77" s="343">
        <v>3.0381255991969301E-2</v>
      </c>
      <c r="AG77" s="343">
        <v>5.3135090378182398E-2</v>
      </c>
      <c r="AH77" s="285"/>
      <c r="AI77" s="285"/>
      <c r="AJ77" s="343">
        <v>1.7589294770056701E-2</v>
      </c>
      <c r="AK77" s="281"/>
      <c r="AL77" s="343">
        <v>1</v>
      </c>
      <c r="AM77" s="342">
        <v>318481060219123</v>
      </c>
      <c r="AN77" s="343">
        <v>-2.2641719627472801E-2</v>
      </c>
      <c r="AO77" s="343">
        <v>-1.6501315874251601E-2</v>
      </c>
      <c r="AP77" s="343">
        <v>-2.0380315483678291E-2</v>
      </c>
      <c r="AQ77" s="343">
        <v>-3.6881631357929892E-2</v>
      </c>
      <c r="AR77" s="343">
        <v>8.1068837430571694E-2</v>
      </c>
      <c r="AS77" s="343">
        <v>1.7892554459845527E-3</v>
      </c>
      <c r="AT77" s="343"/>
      <c r="AU77" s="343">
        <v>9.0185104375853406E-2</v>
      </c>
      <c r="AV77" s="343">
        <v>5.10420688741293E-2</v>
      </c>
      <c r="AW77" s="343">
        <v>-5.4520604234953265E-2</v>
      </c>
      <c r="AX77" s="343">
        <v>-6.1687619891687799E-2</v>
      </c>
      <c r="AY77" s="343"/>
      <c r="AZ77" s="343">
        <v>2.7074842878661545E-3</v>
      </c>
      <c r="BA77" s="343"/>
      <c r="BB77" s="343"/>
      <c r="BC77" s="343"/>
      <c r="BD77" s="343">
        <v>5.0292746484501497E-3</v>
      </c>
      <c r="BE77" s="343">
        <v>-5.6162763691085501E-3</v>
      </c>
      <c r="BF77" s="343">
        <v>4.7303090487030245E-3</v>
      </c>
      <c r="BG77" s="343">
        <v>1.0389934584674698E-2</v>
      </c>
      <c r="BH77" s="343"/>
      <c r="BI77" s="343">
        <v>9.5753248922310994E-3</v>
      </c>
      <c r="BJ77" s="343">
        <v>3.9114781370363288E-3</v>
      </c>
      <c r="BK77" s="343"/>
      <c r="BL77" s="343">
        <v>1.9306185227340276E-3</v>
      </c>
      <c r="BM77" s="343">
        <v>3.2342898393138898E-2</v>
      </c>
      <c r="BN77" s="343">
        <v>5.6565891471572698E-2</v>
      </c>
      <c r="BO77" s="285"/>
      <c r="BP77" s="285"/>
      <c r="BQ77" s="343">
        <v>8.3292513495603099E-2</v>
      </c>
    </row>
    <row r="78" spans="2:69" s="255" customFormat="1" ht="15" customHeight="1">
      <c r="B78" s="1251" t="s">
        <v>715</v>
      </c>
      <c r="C78" s="262" t="s">
        <v>534</v>
      </c>
      <c r="D78" s="339"/>
      <c r="E78" s="672"/>
      <c r="F78" s="671"/>
      <c r="G78" s="672"/>
      <c r="H78" s="672"/>
      <c r="I78" s="713"/>
      <c r="J78" s="713"/>
      <c r="K78" s="713"/>
      <c r="L78" s="672"/>
      <c r="M78" s="672"/>
      <c r="N78" s="672"/>
      <c r="O78" s="672"/>
      <c r="P78" s="672"/>
      <c r="Q78" s="672"/>
      <c r="R78" s="672"/>
      <c r="S78" s="672"/>
      <c r="T78" s="672"/>
      <c r="U78" s="672"/>
      <c r="V78" s="672"/>
      <c r="W78" s="673"/>
      <c r="X78" s="672"/>
      <c r="Y78" s="672"/>
      <c r="Z78" s="672"/>
      <c r="AA78" s="672"/>
      <c r="AB78" s="672"/>
      <c r="AC78" s="672"/>
      <c r="AD78" s="672"/>
      <c r="AE78" s="672"/>
      <c r="AF78" s="672"/>
      <c r="AG78" s="672"/>
      <c r="AH78" s="673"/>
      <c r="AI78" s="673"/>
      <c r="AJ78" s="672"/>
      <c r="AK78" s="340"/>
      <c r="AL78" s="672"/>
      <c r="AM78" s="671"/>
      <c r="AN78" s="672"/>
      <c r="AO78" s="672"/>
      <c r="AP78" s="672"/>
      <c r="AQ78" s="672"/>
      <c r="AR78" s="672"/>
      <c r="AS78" s="672"/>
      <c r="AT78" s="672"/>
      <c r="AU78" s="672"/>
      <c r="AV78" s="672"/>
      <c r="AW78" s="672"/>
      <c r="AX78" s="672"/>
      <c r="AY78" s="672"/>
      <c r="AZ78" s="672"/>
      <c r="BA78" s="672"/>
      <c r="BB78" s="672"/>
      <c r="BC78" s="672"/>
      <c r="BD78" s="673"/>
      <c r="BE78" s="672"/>
      <c r="BF78" s="672"/>
      <c r="BG78" s="672"/>
      <c r="BH78" s="672"/>
      <c r="BI78" s="672"/>
      <c r="BJ78" s="672"/>
      <c r="BK78" s="672"/>
      <c r="BL78" s="672"/>
      <c r="BM78" s="672"/>
      <c r="BN78" s="672"/>
      <c r="BO78" s="673"/>
      <c r="BP78" s="673"/>
      <c r="BQ78" s="672"/>
    </row>
    <row r="79" spans="2:69" s="255" customFormat="1" ht="15" customHeight="1">
      <c r="B79" s="1252"/>
      <c r="C79" s="262" t="s">
        <v>535</v>
      </c>
      <c r="D79" s="339"/>
      <c r="E79" s="672"/>
      <c r="F79" s="671"/>
      <c r="G79" s="672"/>
      <c r="H79" s="672"/>
      <c r="I79" s="713"/>
      <c r="J79" s="713"/>
      <c r="K79" s="713"/>
      <c r="L79" s="672"/>
      <c r="M79" s="672"/>
      <c r="N79" s="672"/>
      <c r="O79" s="672"/>
      <c r="P79" s="672"/>
      <c r="Q79" s="672"/>
      <c r="R79" s="672"/>
      <c r="S79" s="672"/>
      <c r="T79" s="672"/>
      <c r="U79" s="672"/>
      <c r="V79" s="672"/>
      <c r="W79" s="673"/>
      <c r="X79" s="672"/>
      <c r="Y79" s="672"/>
      <c r="Z79" s="672"/>
      <c r="AA79" s="672"/>
      <c r="AB79" s="672"/>
      <c r="AC79" s="672"/>
      <c r="AD79" s="672"/>
      <c r="AE79" s="672"/>
      <c r="AF79" s="672"/>
      <c r="AG79" s="672"/>
      <c r="AH79" s="673"/>
      <c r="AI79" s="673"/>
      <c r="AJ79" s="672"/>
      <c r="AK79" s="340"/>
      <c r="AL79" s="672"/>
      <c r="AM79" s="671"/>
      <c r="AN79" s="672"/>
      <c r="AO79" s="672"/>
      <c r="AP79" s="672"/>
      <c r="AQ79" s="672"/>
      <c r="AR79" s="672"/>
      <c r="AS79" s="672"/>
      <c r="AT79" s="672"/>
      <c r="AU79" s="672"/>
      <c r="AV79" s="672"/>
      <c r="AW79" s="672"/>
      <c r="AX79" s="672"/>
      <c r="AY79" s="672"/>
      <c r="AZ79" s="672"/>
      <c r="BA79" s="672"/>
      <c r="BB79" s="672"/>
      <c r="BC79" s="672"/>
      <c r="BD79" s="673"/>
      <c r="BE79" s="672"/>
      <c r="BF79" s="672"/>
      <c r="BG79" s="672"/>
      <c r="BH79" s="672"/>
      <c r="BI79" s="672"/>
      <c r="BJ79" s="672"/>
      <c r="BK79" s="672"/>
      <c r="BL79" s="672"/>
      <c r="BM79" s="672"/>
      <c r="BN79" s="672"/>
      <c r="BO79" s="673"/>
      <c r="BP79" s="673"/>
      <c r="BQ79" s="672"/>
    </row>
    <row r="80" spans="2:69" s="255" customFormat="1" ht="15" customHeight="1">
      <c r="B80" s="1252"/>
      <c r="C80" s="262" t="s">
        <v>536</v>
      </c>
      <c r="D80" s="339"/>
      <c r="E80" s="672"/>
      <c r="F80" s="671"/>
      <c r="G80" s="672"/>
      <c r="H80" s="672"/>
      <c r="I80" s="713"/>
      <c r="J80" s="713"/>
      <c r="K80" s="713"/>
      <c r="L80" s="672"/>
      <c r="M80" s="672"/>
      <c r="N80" s="672"/>
      <c r="O80" s="672"/>
      <c r="P80" s="672"/>
      <c r="Q80" s="672"/>
      <c r="R80" s="672"/>
      <c r="S80" s="672"/>
      <c r="T80" s="672"/>
      <c r="U80" s="672"/>
      <c r="V80" s="672"/>
      <c r="W80" s="673"/>
      <c r="X80" s="672"/>
      <c r="Y80" s="672"/>
      <c r="Z80" s="672"/>
      <c r="AA80" s="672"/>
      <c r="AB80" s="672"/>
      <c r="AC80" s="672"/>
      <c r="AD80" s="672"/>
      <c r="AE80" s="672"/>
      <c r="AF80" s="672"/>
      <c r="AG80" s="672"/>
      <c r="AH80" s="673"/>
      <c r="AI80" s="673"/>
      <c r="AJ80" s="672"/>
      <c r="AK80" s="340"/>
      <c r="AL80" s="672"/>
      <c r="AM80" s="671"/>
      <c r="AN80" s="672"/>
      <c r="AO80" s="672"/>
      <c r="AP80" s="672"/>
      <c r="AQ80" s="672"/>
      <c r="AR80" s="672"/>
      <c r="AS80" s="672"/>
      <c r="AT80" s="672"/>
      <c r="AU80" s="672"/>
      <c r="AV80" s="672"/>
      <c r="AW80" s="672"/>
      <c r="AX80" s="672"/>
      <c r="AY80" s="672"/>
      <c r="AZ80" s="672"/>
      <c r="BA80" s="672"/>
      <c r="BB80" s="672"/>
      <c r="BC80" s="672"/>
      <c r="BD80" s="673"/>
      <c r="BE80" s="672"/>
      <c r="BF80" s="672"/>
      <c r="BG80" s="672"/>
      <c r="BH80" s="672"/>
      <c r="BI80" s="672"/>
      <c r="BJ80" s="672"/>
      <c r="BK80" s="672"/>
      <c r="BL80" s="672"/>
      <c r="BM80" s="672"/>
      <c r="BN80" s="672"/>
      <c r="BO80" s="673"/>
      <c r="BP80" s="673"/>
      <c r="BQ80" s="672"/>
    </row>
    <row r="81" spans="2:69" s="255" customFormat="1" ht="15" customHeight="1">
      <c r="B81" s="1252"/>
      <c r="C81" s="262" t="s">
        <v>537</v>
      </c>
      <c r="D81" s="339"/>
      <c r="E81" s="672"/>
      <c r="F81" s="671"/>
      <c r="G81" s="672"/>
      <c r="H81" s="672"/>
      <c r="I81" s="713"/>
      <c r="J81" s="713"/>
      <c r="K81" s="713"/>
      <c r="L81" s="672"/>
      <c r="M81" s="672"/>
      <c r="N81" s="672"/>
      <c r="O81" s="672"/>
      <c r="P81" s="672"/>
      <c r="Q81" s="672"/>
      <c r="R81" s="672"/>
      <c r="S81" s="672"/>
      <c r="T81" s="672"/>
      <c r="U81" s="672"/>
      <c r="V81" s="672"/>
      <c r="W81" s="673"/>
      <c r="X81" s="672"/>
      <c r="Y81" s="672"/>
      <c r="Z81" s="672"/>
      <c r="AA81" s="672"/>
      <c r="AB81" s="672"/>
      <c r="AC81" s="672"/>
      <c r="AD81" s="672"/>
      <c r="AE81" s="672"/>
      <c r="AF81" s="672"/>
      <c r="AG81" s="672"/>
      <c r="AH81" s="673"/>
      <c r="AI81" s="673"/>
      <c r="AJ81" s="672"/>
      <c r="AK81" s="340"/>
      <c r="AL81" s="672"/>
      <c r="AM81" s="671"/>
      <c r="AN81" s="672"/>
      <c r="AO81" s="672"/>
      <c r="AP81" s="672"/>
      <c r="AQ81" s="672"/>
      <c r="AR81" s="672"/>
      <c r="AS81" s="672"/>
      <c r="AT81" s="672"/>
      <c r="AU81" s="672"/>
      <c r="AV81" s="672"/>
      <c r="AW81" s="672"/>
      <c r="AX81" s="672"/>
      <c r="AY81" s="672"/>
      <c r="AZ81" s="672"/>
      <c r="BA81" s="672"/>
      <c r="BB81" s="672"/>
      <c r="BC81" s="672"/>
      <c r="BD81" s="673"/>
      <c r="BE81" s="672"/>
      <c r="BF81" s="672"/>
      <c r="BG81" s="672"/>
      <c r="BH81" s="672"/>
      <c r="BI81" s="672"/>
      <c r="BJ81" s="672"/>
      <c r="BK81" s="672"/>
      <c r="BL81" s="672"/>
      <c r="BM81" s="672"/>
      <c r="BN81" s="672"/>
      <c r="BO81" s="673"/>
      <c r="BP81" s="673"/>
      <c r="BQ81" s="672"/>
    </row>
    <row r="82" spans="2:69" s="255" customFormat="1" ht="15" customHeight="1">
      <c r="B82" s="1252"/>
      <c r="C82" s="262" t="s">
        <v>532</v>
      </c>
      <c r="D82" s="339"/>
      <c r="E82" s="672"/>
      <c r="F82" s="671"/>
      <c r="G82" s="672"/>
      <c r="H82" s="672"/>
      <c r="I82" s="713"/>
      <c r="J82" s="713"/>
      <c r="K82" s="713"/>
      <c r="L82" s="672"/>
      <c r="M82" s="672"/>
      <c r="N82" s="672"/>
      <c r="O82" s="672"/>
      <c r="P82" s="672"/>
      <c r="Q82" s="672"/>
      <c r="R82" s="672"/>
      <c r="S82" s="672"/>
      <c r="T82" s="672"/>
      <c r="U82" s="672"/>
      <c r="V82" s="672"/>
      <c r="W82" s="673"/>
      <c r="X82" s="672"/>
      <c r="Y82" s="672"/>
      <c r="Z82" s="672"/>
      <c r="AA82" s="672"/>
      <c r="AB82" s="672"/>
      <c r="AC82" s="672"/>
      <c r="AD82" s="672"/>
      <c r="AE82" s="672"/>
      <c r="AF82" s="672"/>
      <c r="AG82" s="672"/>
      <c r="AH82" s="673"/>
      <c r="AI82" s="673"/>
      <c r="AJ82" s="672"/>
      <c r="AK82" s="340"/>
      <c r="AL82" s="672"/>
      <c r="AM82" s="671"/>
      <c r="AN82" s="672"/>
      <c r="AO82" s="672"/>
      <c r="AP82" s="672"/>
      <c r="AQ82" s="672"/>
      <c r="AR82" s="672"/>
      <c r="AS82" s="672"/>
      <c r="AT82" s="672"/>
      <c r="AU82" s="672"/>
      <c r="AV82" s="672"/>
      <c r="AW82" s="672"/>
      <c r="AX82" s="672"/>
      <c r="AY82" s="672"/>
      <c r="AZ82" s="672"/>
      <c r="BA82" s="672"/>
      <c r="BB82" s="672"/>
      <c r="BC82" s="672"/>
      <c r="BD82" s="673"/>
      <c r="BE82" s="672"/>
      <c r="BF82" s="672"/>
      <c r="BG82" s="672"/>
      <c r="BH82" s="672"/>
      <c r="BI82" s="672"/>
      <c r="BJ82" s="672"/>
      <c r="BK82" s="672"/>
      <c r="BL82" s="672"/>
      <c r="BM82" s="672"/>
      <c r="BN82" s="672"/>
      <c r="BO82" s="673"/>
      <c r="BP82" s="673"/>
      <c r="BQ82" s="672"/>
    </row>
    <row r="83" spans="2:69" s="255" customFormat="1" ht="15" customHeight="1">
      <c r="B83" s="1252"/>
      <c r="C83" s="262" t="s">
        <v>533</v>
      </c>
      <c r="D83" s="339"/>
      <c r="E83" s="672"/>
      <c r="F83" s="671"/>
      <c r="G83" s="672"/>
      <c r="H83" s="672"/>
      <c r="I83" s="713"/>
      <c r="J83" s="713"/>
      <c r="K83" s="713"/>
      <c r="L83" s="672"/>
      <c r="M83" s="672"/>
      <c r="N83" s="672"/>
      <c r="O83" s="672"/>
      <c r="P83" s="672"/>
      <c r="Q83" s="672"/>
      <c r="R83" s="672"/>
      <c r="S83" s="672"/>
      <c r="T83" s="672"/>
      <c r="U83" s="672"/>
      <c r="V83" s="672"/>
      <c r="W83" s="673"/>
      <c r="X83" s="672"/>
      <c r="Y83" s="672"/>
      <c r="Z83" s="672"/>
      <c r="AA83" s="672"/>
      <c r="AB83" s="672"/>
      <c r="AC83" s="672"/>
      <c r="AD83" s="672"/>
      <c r="AE83" s="672"/>
      <c r="AF83" s="672"/>
      <c r="AG83" s="672"/>
      <c r="AH83" s="673"/>
      <c r="AI83" s="673"/>
      <c r="AJ83" s="672"/>
      <c r="AK83" s="340"/>
      <c r="AL83" s="672"/>
      <c r="AM83" s="671"/>
      <c r="AN83" s="672"/>
      <c r="AO83" s="672"/>
      <c r="AP83" s="672"/>
      <c r="AQ83" s="672"/>
      <c r="AR83" s="672"/>
      <c r="AS83" s="672"/>
      <c r="AT83" s="672"/>
      <c r="AU83" s="672"/>
      <c r="AV83" s="672"/>
      <c r="AW83" s="672"/>
      <c r="AX83" s="672"/>
      <c r="AY83" s="672"/>
      <c r="AZ83" s="672"/>
      <c r="BA83" s="672"/>
      <c r="BB83" s="672"/>
      <c r="BC83" s="672"/>
      <c r="BD83" s="673"/>
      <c r="BE83" s="672"/>
      <c r="BF83" s="672"/>
      <c r="BG83" s="672"/>
      <c r="BH83" s="672"/>
      <c r="BI83" s="672"/>
      <c r="BJ83" s="672"/>
      <c r="BK83" s="672"/>
      <c r="BL83" s="672"/>
      <c r="BM83" s="672"/>
      <c r="BN83" s="672"/>
      <c r="BO83" s="673"/>
      <c r="BP83" s="673"/>
      <c r="BQ83" s="672"/>
    </row>
    <row r="84" spans="2:69" s="255" customFormat="1" ht="15" customHeight="1">
      <c r="B84" s="1253"/>
      <c r="C84" s="338" t="s">
        <v>527</v>
      </c>
      <c r="D84" s="339"/>
      <c r="E84" s="669"/>
      <c r="F84" s="668"/>
      <c r="G84" s="669"/>
      <c r="H84" s="669"/>
      <c r="I84" s="891"/>
      <c r="J84" s="891"/>
      <c r="K84" s="891"/>
      <c r="L84" s="669"/>
      <c r="M84" s="669"/>
      <c r="N84" s="669"/>
      <c r="O84" s="669"/>
      <c r="P84" s="669"/>
      <c r="Q84" s="669"/>
      <c r="R84" s="669"/>
      <c r="S84" s="669"/>
      <c r="T84" s="669"/>
      <c r="U84" s="669"/>
      <c r="V84" s="669"/>
      <c r="W84" s="670"/>
      <c r="X84" s="669"/>
      <c r="Y84" s="669"/>
      <c r="Z84" s="669"/>
      <c r="AA84" s="669"/>
      <c r="AB84" s="669"/>
      <c r="AC84" s="669"/>
      <c r="AD84" s="669"/>
      <c r="AE84" s="669"/>
      <c r="AF84" s="669"/>
      <c r="AG84" s="669"/>
      <c r="AH84" s="670"/>
      <c r="AI84" s="670"/>
      <c r="AJ84" s="669"/>
      <c r="AK84" s="340"/>
      <c r="AL84" s="669"/>
      <c r="AM84" s="668"/>
      <c r="AN84" s="669"/>
      <c r="AO84" s="669"/>
      <c r="AP84" s="669"/>
      <c r="AQ84" s="669"/>
      <c r="AR84" s="669"/>
      <c r="AS84" s="669"/>
      <c r="AT84" s="669"/>
      <c r="AU84" s="669"/>
      <c r="AV84" s="669"/>
      <c r="AW84" s="669"/>
      <c r="AX84" s="669"/>
      <c r="AY84" s="669"/>
      <c r="AZ84" s="669"/>
      <c r="BA84" s="669"/>
      <c r="BB84" s="669"/>
      <c r="BC84" s="669"/>
      <c r="BD84" s="670"/>
      <c r="BE84" s="669"/>
      <c r="BF84" s="669"/>
      <c r="BG84" s="669"/>
      <c r="BH84" s="669"/>
      <c r="BI84" s="669"/>
      <c r="BJ84" s="669"/>
      <c r="BK84" s="669"/>
      <c r="BL84" s="669"/>
      <c r="BM84" s="669"/>
      <c r="BN84" s="669"/>
      <c r="BO84" s="670"/>
      <c r="BP84" s="670"/>
      <c r="BQ84" s="669"/>
    </row>
    <row r="85" spans="2:69" s="255" customFormat="1" ht="15" customHeight="1">
      <c r="B85" s="1252" t="s">
        <v>16</v>
      </c>
      <c r="C85" s="262" t="s">
        <v>534</v>
      </c>
      <c r="D85" s="339"/>
      <c r="E85" s="350"/>
      <c r="F85" s="554"/>
      <c r="G85" s="350"/>
      <c r="H85" s="350"/>
      <c r="I85" s="918"/>
      <c r="J85" s="918"/>
      <c r="K85" s="918"/>
      <c r="L85" s="350"/>
      <c r="M85" s="350"/>
      <c r="N85" s="350"/>
      <c r="O85" s="350"/>
      <c r="P85" s="350"/>
      <c r="Q85" s="350"/>
      <c r="R85" s="350"/>
      <c r="S85" s="350"/>
      <c r="T85" s="350"/>
      <c r="U85" s="350"/>
      <c r="V85" s="350"/>
      <c r="W85" s="350"/>
      <c r="X85" s="350"/>
      <c r="Y85" s="350"/>
      <c r="Z85" s="350"/>
      <c r="AA85" s="350"/>
      <c r="AB85" s="350"/>
      <c r="AC85" s="350"/>
      <c r="AD85" s="350"/>
      <c r="AE85" s="350"/>
      <c r="AF85" s="350"/>
      <c r="AG85" s="350"/>
      <c r="AH85" s="350"/>
      <c r="AI85" s="350"/>
      <c r="AJ85" s="350"/>
      <c r="AK85" s="281"/>
      <c r="AL85" s="350"/>
      <c r="AM85" s="554"/>
      <c r="AN85" s="350"/>
      <c r="AO85" s="350"/>
      <c r="AP85" s="350"/>
      <c r="AQ85" s="350"/>
      <c r="AR85" s="350"/>
      <c r="AS85" s="350"/>
      <c r="AT85" s="350"/>
      <c r="AU85" s="350"/>
      <c r="AV85" s="350"/>
      <c r="AW85" s="350"/>
      <c r="AX85" s="350"/>
      <c r="AY85" s="350"/>
      <c r="AZ85" s="350"/>
      <c r="BA85" s="350"/>
      <c r="BB85" s="350"/>
      <c r="BC85" s="350"/>
      <c r="BD85" s="350"/>
      <c r="BE85" s="350"/>
      <c r="BF85" s="350"/>
      <c r="BG85" s="350"/>
      <c r="BH85" s="350"/>
      <c r="BI85" s="350"/>
      <c r="BJ85" s="350"/>
      <c r="BK85" s="350"/>
      <c r="BL85" s="350"/>
      <c r="BM85" s="350"/>
      <c r="BN85" s="350"/>
      <c r="BO85" s="350"/>
      <c r="BP85" s="350"/>
      <c r="BQ85" s="350"/>
    </row>
    <row r="86" spans="2:69" s="255" customFormat="1" ht="15" customHeight="1">
      <c r="B86" s="1257" t="s">
        <v>16</v>
      </c>
      <c r="C86" s="262" t="s">
        <v>535</v>
      </c>
      <c r="D86" s="339"/>
      <c r="E86" s="346"/>
      <c r="F86" s="555"/>
      <c r="G86" s="346"/>
      <c r="H86" s="346"/>
      <c r="I86" s="896"/>
      <c r="J86" s="896"/>
      <c r="K86" s="896"/>
      <c r="L86" s="346"/>
      <c r="M86" s="346"/>
      <c r="N86" s="346"/>
      <c r="O86" s="346"/>
      <c r="P86" s="346"/>
      <c r="Q86" s="346"/>
      <c r="R86" s="346"/>
      <c r="S86" s="346"/>
      <c r="T86" s="346"/>
      <c r="U86" s="346"/>
      <c r="V86" s="346"/>
      <c r="W86" s="346"/>
      <c r="X86" s="346"/>
      <c r="Y86" s="346"/>
      <c r="Z86" s="346"/>
      <c r="AA86" s="346"/>
      <c r="AB86" s="346"/>
      <c r="AC86" s="346"/>
      <c r="AD86" s="346"/>
      <c r="AE86" s="346"/>
      <c r="AF86" s="346"/>
      <c r="AG86" s="346"/>
      <c r="AH86" s="346"/>
      <c r="AI86" s="346"/>
      <c r="AJ86" s="346"/>
      <c r="AK86" s="281"/>
      <c r="AL86" s="346"/>
      <c r="AM86" s="555"/>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6"/>
      <c r="BN86" s="346"/>
      <c r="BO86" s="346"/>
      <c r="BP86" s="346"/>
      <c r="BQ86" s="346"/>
    </row>
    <row r="87" spans="2:69" s="255" customFormat="1" ht="15" customHeight="1">
      <c r="B87" s="1257" t="s">
        <v>16</v>
      </c>
      <c r="C87" s="262" t="s">
        <v>536</v>
      </c>
      <c r="D87" s="339"/>
      <c r="E87" s="346"/>
      <c r="F87" s="555"/>
      <c r="G87" s="346"/>
      <c r="H87" s="346"/>
      <c r="I87" s="896"/>
      <c r="J87" s="896"/>
      <c r="K87" s="89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281"/>
      <c r="AL87" s="346"/>
      <c r="AM87" s="555"/>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6"/>
      <c r="BN87" s="346"/>
      <c r="BO87" s="346"/>
      <c r="BP87" s="346"/>
      <c r="BQ87" s="346"/>
    </row>
    <row r="88" spans="2:69" s="255" customFormat="1" ht="15" customHeight="1">
      <c r="B88" s="1257" t="s">
        <v>16</v>
      </c>
      <c r="C88" s="262" t="s">
        <v>537</v>
      </c>
      <c r="D88" s="339"/>
      <c r="E88" s="346"/>
      <c r="F88" s="555"/>
      <c r="G88" s="346"/>
      <c r="H88" s="346"/>
      <c r="I88" s="896"/>
      <c r="J88" s="896"/>
      <c r="K88" s="89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346"/>
      <c r="AJ88" s="346"/>
      <c r="AK88" s="281"/>
      <c r="AL88" s="346"/>
      <c r="AM88" s="555"/>
      <c r="AN88" s="346"/>
      <c r="AO88" s="346"/>
      <c r="AP88" s="346"/>
      <c r="AQ88" s="346"/>
      <c r="AR88" s="346"/>
      <c r="AS88" s="346"/>
      <c r="AT88" s="346"/>
      <c r="AU88" s="346"/>
      <c r="AV88" s="346"/>
      <c r="AW88" s="346"/>
      <c r="AX88" s="346"/>
      <c r="AY88" s="346"/>
      <c r="AZ88" s="346"/>
      <c r="BA88" s="346"/>
      <c r="BB88" s="346"/>
      <c r="BC88" s="346"/>
      <c r="BD88" s="346"/>
      <c r="BE88" s="346"/>
      <c r="BF88" s="346"/>
      <c r="BG88" s="346"/>
      <c r="BH88" s="346"/>
      <c r="BI88" s="346"/>
      <c r="BJ88" s="346"/>
      <c r="BK88" s="346"/>
      <c r="BL88" s="346"/>
      <c r="BM88" s="346"/>
      <c r="BN88" s="346"/>
      <c r="BO88" s="346"/>
      <c r="BP88" s="346"/>
      <c r="BQ88" s="346"/>
    </row>
    <row r="89" spans="2:69" s="255" customFormat="1" ht="15" customHeight="1">
      <c r="B89" s="1257" t="s">
        <v>16</v>
      </c>
      <c r="C89" s="243" t="s">
        <v>532</v>
      </c>
      <c r="D89" s="339"/>
      <c r="E89" s="346"/>
      <c r="F89" s="555"/>
      <c r="G89" s="346"/>
      <c r="H89" s="346"/>
      <c r="I89" s="896"/>
      <c r="J89" s="896"/>
      <c r="K89" s="89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281"/>
      <c r="AL89" s="346"/>
      <c r="AM89" s="555"/>
      <c r="AN89" s="346"/>
      <c r="AO89" s="346"/>
      <c r="AP89" s="346"/>
      <c r="AQ89" s="346"/>
      <c r="AR89" s="346"/>
      <c r="AS89" s="346"/>
      <c r="AT89" s="346"/>
      <c r="AU89" s="346"/>
      <c r="AV89" s="346"/>
      <c r="AW89" s="346"/>
      <c r="AX89" s="346"/>
      <c r="AY89" s="346"/>
      <c r="AZ89" s="346"/>
      <c r="BA89" s="346"/>
      <c r="BB89" s="346"/>
      <c r="BC89" s="346"/>
      <c r="BD89" s="346"/>
      <c r="BE89" s="346"/>
      <c r="BF89" s="346"/>
      <c r="BG89" s="346"/>
      <c r="BH89" s="346"/>
      <c r="BI89" s="346"/>
      <c r="BJ89" s="346"/>
      <c r="BK89" s="346"/>
      <c r="BL89" s="346"/>
      <c r="BM89" s="346"/>
      <c r="BN89" s="346"/>
      <c r="BO89" s="346"/>
      <c r="BP89" s="346"/>
      <c r="BQ89" s="346"/>
    </row>
    <row r="90" spans="2:69" s="255" customFormat="1" ht="15" customHeight="1">
      <c r="B90" s="1257" t="s">
        <v>16</v>
      </c>
      <c r="C90" s="243" t="s">
        <v>533</v>
      </c>
      <c r="D90" s="339"/>
      <c r="E90" s="346"/>
      <c r="F90" s="555"/>
      <c r="G90" s="346"/>
      <c r="H90" s="346"/>
      <c r="I90" s="896"/>
      <c r="J90" s="896"/>
      <c r="K90" s="89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281"/>
      <c r="AL90" s="346"/>
      <c r="AM90" s="555"/>
      <c r="AN90" s="346"/>
      <c r="AO90" s="346"/>
      <c r="AP90" s="346"/>
      <c r="AQ90" s="346"/>
      <c r="AR90" s="346"/>
      <c r="AS90" s="346"/>
      <c r="AT90" s="346"/>
      <c r="AU90" s="346"/>
      <c r="AV90" s="346"/>
      <c r="AW90" s="346"/>
      <c r="AX90" s="346"/>
      <c r="AY90" s="346"/>
      <c r="AZ90" s="346"/>
      <c r="BA90" s="346"/>
      <c r="BB90" s="346"/>
      <c r="BC90" s="346"/>
      <c r="BD90" s="346"/>
      <c r="BE90" s="346"/>
      <c r="BF90" s="346"/>
      <c r="BG90" s="346"/>
      <c r="BH90" s="346"/>
      <c r="BI90" s="346"/>
      <c r="BJ90" s="346"/>
      <c r="BK90" s="346"/>
      <c r="BL90" s="346"/>
      <c r="BM90" s="346"/>
      <c r="BN90" s="346"/>
      <c r="BO90" s="346"/>
      <c r="BP90" s="346"/>
      <c r="BQ90" s="346"/>
    </row>
    <row r="91" spans="2:69" s="255" customFormat="1" ht="15" customHeight="1">
      <c r="B91" s="1253" t="s">
        <v>16</v>
      </c>
      <c r="C91" s="338" t="s">
        <v>527</v>
      </c>
      <c r="D91" s="339"/>
      <c r="E91" s="345"/>
      <c r="F91" s="556"/>
      <c r="G91" s="345"/>
      <c r="H91" s="345"/>
      <c r="I91" s="897"/>
      <c r="J91" s="897"/>
      <c r="K91" s="897"/>
      <c r="L91" s="345"/>
      <c r="M91" s="345"/>
      <c r="N91" s="345"/>
      <c r="O91" s="345"/>
      <c r="P91" s="345"/>
      <c r="Q91" s="345"/>
      <c r="R91" s="345"/>
      <c r="S91" s="345"/>
      <c r="T91" s="345"/>
      <c r="U91" s="345"/>
      <c r="V91" s="345"/>
      <c r="W91" s="345"/>
      <c r="X91" s="345"/>
      <c r="Y91" s="345"/>
      <c r="Z91" s="345"/>
      <c r="AA91" s="345"/>
      <c r="AB91" s="345"/>
      <c r="AC91" s="345"/>
      <c r="AD91" s="345"/>
      <c r="AE91" s="345"/>
      <c r="AF91" s="345"/>
      <c r="AG91" s="345"/>
      <c r="AH91" s="345"/>
      <c r="AI91" s="345"/>
      <c r="AJ91" s="345"/>
      <c r="AK91" s="281"/>
      <c r="AL91" s="345"/>
      <c r="AM91" s="556"/>
      <c r="AN91" s="345"/>
      <c r="AO91" s="345"/>
      <c r="AP91" s="345"/>
      <c r="AQ91" s="345"/>
      <c r="AR91" s="345"/>
      <c r="AS91" s="345"/>
      <c r="AT91" s="345"/>
      <c r="AU91" s="345"/>
      <c r="AV91" s="345"/>
      <c r="AW91" s="345"/>
      <c r="AX91" s="345"/>
      <c r="AY91" s="345"/>
      <c r="AZ91" s="345"/>
      <c r="BA91" s="345"/>
      <c r="BB91" s="345"/>
      <c r="BC91" s="345"/>
      <c r="BD91" s="345"/>
      <c r="BE91" s="345"/>
      <c r="BF91" s="345"/>
      <c r="BG91" s="345"/>
      <c r="BH91" s="345"/>
      <c r="BI91" s="345"/>
      <c r="BJ91" s="345"/>
      <c r="BK91" s="345"/>
      <c r="BL91" s="345"/>
      <c r="BM91" s="345"/>
      <c r="BN91" s="345"/>
      <c r="BO91" s="345"/>
      <c r="BP91" s="345"/>
      <c r="BQ91" s="345"/>
    </row>
    <row r="92" spans="2:69" s="255" customFormat="1" ht="15" customHeight="1">
      <c r="B92" s="1251" t="s">
        <v>710</v>
      </c>
      <c r="C92" s="262" t="s">
        <v>534</v>
      </c>
      <c r="D92" s="339"/>
      <c r="E92" s="672"/>
      <c r="F92" s="671"/>
      <c r="G92" s="672"/>
      <c r="H92" s="672"/>
      <c r="I92" s="713"/>
      <c r="J92" s="713"/>
      <c r="K92" s="713"/>
      <c r="L92" s="672"/>
      <c r="M92" s="672"/>
      <c r="N92" s="672"/>
      <c r="O92" s="672"/>
      <c r="P92" s="672"/>
      <c r="Q92" s="672"/>
      <c r="R92" s="672"/>
      <c r="S92" s="672"/>
      <c r="T92" s="672"/>
      <c r="U92" s="672"/>
      <c r="V92" s="672"/>
      <c r="W92" s="673"/>
      <c r="X92" s="672"/>
      <c r="Y92" s="672"/>
      <c r="Z92" s="672"/>
      <c r="AA92" s="672"/>
      <c r="AB92" s="672"/>
      <c r="AC92" s="672"/>
      <c r="AD92" s="672"/>
      <c r="AE92" s="672"/>
      <c r="AF92" s="672"/>
      <c r="AG92" s="672"/>
      <c r="AH92" s="673"/>
      <c r="AI92" s="673"/>
      <c r="AJ92" s="672"/>
      <c r="AK92" s="340"/>
      <c r="AL92" s="672"/>
      <c r="AM92" s="671"/>
      <c r="AN92" s="672"/>
      <c r="AO92" s="672"/>
      <c r="AP92" s="672"/>
      <c r="AQ92" s="672"/>
      <c r="AR92" s="672"/>
      <c r="AS92" s="672"/>
      <c r="AT92" s="672"/>
      <c r="AU92" s="672"/>
      <c r="AV92" s="672"/>
      <c r="AW92" s="672"/>
      <c r="AX92" s="672"/>
      <c r="AY92" s="672"/>
      <c r="AZ92" s="672"/>
      <c r="BA92" s="672"/>
      <c r="BB92" s="672"/>
      <c r="BC92" s="672"/>
      <c r="BD92" s="673"/>
      <c r="BE92" s="672"/>
      <c r="BF92" s="672"/>
      <c r="BG92" s="672"/>
      <c r="BH92" s="672"/>
      <c r="BI92" s="672"/>
      <c r="BJ92" s="672"/>
      <c r="BK92" s="672"/>
      <c r="BL92" s="672"/>
      <c r="BM92" s="672"/>
      <c r="BN92" s="672"/>
      <c r="BO92" s="673"/>
      <c r="BP92" s="673"/>
      <c r="BQ92" s="672"/>
    </row>
    <row r="93" spans="2:69" s="255" customFormat="1" ht="15" customHeight="1">
      <c r="B93" s="1252"/>
      <c r="C93" s="262" t="s">
        <v>535</v>
      </c>
      <c r="D93" s="339"/>
      <c r="E93" s="672"/>
      <c r="F93" s="671"/>
      <c r="G93" s="672"/>
      <c r="H93" s="672"/>
      <c r="I93" s="713"/>
      <c r="J93" s="713"/>
      <c r="K93" s="713"/>
      <c r="L93" s="672"/>
      <c r="M93" s="672"/>
      <c r="N93" s="672"/>
      <c r="O93" s="672"/>
      <c r="P93" s="672"/>
      <c r="Q93" s="672"/>
      <c r="R93" s="672"/>
      <c r="S93" s="672"/>
      <c r="T93" s="672"/>
      <c r="U93" s="672"/>
      <c r="V93" s="672"/>
      <c r="W93" s="673"/>
      <c r="X93" s="672"/>
      <c r="Y93" s="672"/>
      <c r="Z93" s="672"/>
      <c r="AA93" s="672"/>
      <c r="AB93" s="672"/>
      <c r="AC93" s="672"/>
      <c r="AD93" s="672"/>
      <c r="AE93" s="672"/>
      <c r="AF93" s="672"/>
      <c r="AG93" s="672"/>
      <c r="AH93" s="673"/>
      <c r="AI93" s="673"/>
      <c r="AJ93" s="672"/>
      <c r="AK93" s="340"/>
      <c r="AL93" s="672"/>
      <c r="AM93" s="671"/>
      <c r="AN93" s="672"/>
      <c r="AO93" s="672"/>
      <c r="AP93" s="672"/>
      <c r="AQ93" s="672"/>
      <c r="AR93" s="672"/>
      <c r="AS93" s="672"/>
      <c r="AT93" s="672"/>
      <c r="AU93" s="672"/>
      <c r="AV93" s="672"/>
      <c r="AW93" s="672"/>
      <c r="AX93" s="672"/>
      <c r="AY93" s="672"/>
      <c r="AZ93" s="672"/>
      <c r="BA93" s="672"/>
      <c r="BB93" s="672"/>
      <c r="BC93" s="672"/>
      <c r="BD93" s="673"/>
      <c r="BE93" s="672"/>
      <c r="BF93" s="672"/>
      <c r="BG93" s="672"/>
      <c r="BH93" s="672"/>
      <c r="BI93" s="672"/>
      <c r="BJ93" s="672"/>
      <c r="BK93" s="672"/>
      <c r="BL93" s="672"/>
      <c r="BM93" s="672"/>
      <c r="BN93" s="672"/>
      <c r="BO93" s="673"/>
      <c r="BP93" s="673"/>
      <c r="BQ93" s="672"/>
    </row>
    <row r="94" spans="2:69" s="255" customFormat="1" ht="15" customHeight="1">
      <c r="B94" s="1252"/>
      <c r="C94" s="262" t="s">
        <v>536</v>
      </c>
      <c r="D94" s="339"/>
      <c r="E94" s="672"/>
      <c r="F94" s="671"/>
      <c r="G94" s="672"/>
      <c r="H94" s="672"/>
      <c r="I94" s="713"/>
      <c r="J94" s="713"/>
      <c r="K94" s="713"/>
      <c r="L94" s="672"/>
      <c r="M94" s="672"/>
      <c r="N94" s="672"/>
      <c r="O94" s="672"/>
      <c r="P94" s="672"/>
      <c r="Q94" s="672"/>
      <c r="R94" s="672"/>
      <c r="S94" s="672"/>
      <c r="T94" s="672"/>
      <c r="U94" s="672"/>
      <c r="V94" s="672"/>
      <c r="W94" s="673"/>
      <c r="X94" s="672"/>
      <c r="Y94" s="672"/>
      <c r="Z94" s="672"/>
      <c r="AA94" s="672"/>
      <c r="AB94" s="672"/>
      <c r="AC94" s="672"/>
      <c r="AD94" s="672"/>
      <c r="AE94" s="672"/>
      <c r="AF94" s="672"/>
      <c r="AG94" s="672"/>
      <c r="AH94" s="673"/>
      <c r="AI94" s="673"/>
      <c r="AJ94" s="672"/>
      <c r="AK94" s="340"/>
      <c r="AL94" s="672"/>
      <c r="AM94" s="671"/>
      <c r="AN94" s="672"/>
      <c r="AO94" s="672"/>
      <c r="AP94" s="672"/>
      <c r="AQ94" s="672"/>
      <c r="AR94" s="672"/>
      <c r="AS94" s="672"/>
      <c r="AT94" s="672"/>
      <c r="AU94" s="672"/>
      <c r="AV94" s="672"/>
      <c r="AW94" s="672"/>
      <c r="AX94" s="672"/>
      <c r="AY94" s="672"/>
      <c r="AZ94" s="672"/>
      <c r="BA94" s="672"/>
      <c r="BB94" s="672"/>
      <c r="BC94" s="672"/>
      <c r="BD94" s="673"/>
      <c r="BE94" s="672"/>
      <c r="BF94" s="672"/>
      <c r="BG94" s="672"/>
      <c r="BH94" s="672"/>
      <c r="BI94" s="672"/>
      <c r="BJ94" s="672"/>
      <c r="BK94" s="672"/>
      <c r="BL94" s="672"/>
      <c r="BM94" s="672"/>
      <c r="BN94" s="672"/>
      <c r="BO94" s="673"/>
      <c r="BP94" s="673"/>
      <c r="BQ94" s="672"/>
    </row>
    <row r="95" spans="2:69" s="255" customFormat="1" ht="15" customHeight="1">
      <c r="B95" s="1252"/>
      <c r="C95" s="262" t="s">
        <v>537</v>
      </c>
      <c r="D95" s="339"/>
      <c r="E95" s="672"/>
      <c r="F95" s="671"/>
      <c r="G95" s="672"/>
      <c r="H95" s="672"/>
      <c r="I95" s="713"/>
      <c r="J95" s="713"/>
      <c r="K95" s="713"/>
      <c r="L95" s="672"/>
      <c r="M95" s="672"/>
      <c r="N95" s="672"/>
      <c r="O95" s="672"/>
      <c r="P95" s="672"/>
      <c r="Q95" s="672"/>
      <c r="R95" s="672"/>
      <c r="S95" s="672"/>
      <c r="T95" s="672"/>
      <c r="U95" s="672"/>
      <c r="V95" s="672"/>
      <c r="W95" s="673"/>
      <c r="X95" s="672"/>
      <c r="Y95" s="672"/>
      <c r="Z95" s="672"/>
      <c r="AA95" s="672"/>
      <c r="AB95" s="672"/>
      <c r="AC95" s="672"/>
      <c r="AD95" s="672"/>
      <c r="AE95" s="672"/>
      <c r="AF95" s="672"/>
      <c r="AG95" s="672"/>
      <c r="AH95" s="673"/>
      <c r="AI95" s="673"/>
      <c r="AJ95" s="672"/>
      <c r="AK95" s="340"/>
      <c r="AL95" s="672"/>
      <c r="AM95" s="671"/>
      <c r="AN95" s="672"/>
      <c r="AO95" s="672"/>
      <c r="AP95" s="672"/>
      <c r="AQ95" s="672"/>
      <c r="AR95" s="672"/>
      <c r="AS95" s="672"/>
      <c r="AT95" s="672"/>
      <c r="AU95" s="672"/>
      <c r="AV95" s="672"/>
      <c r="AW95" s="672"/>
      <c r="AX95" s="672"/>
      <c r="AY95" s="672"/>
      <c r="AZ95" s="672"/>
      <c r="BA95" s="672"/>
      <c r="BB95" s="672"/>
      <c r="BC95" s="672"/>
      <c r="BD95" s="673"/>
      <c r="BE95" s="672"/>
      <c r="BF95" s="672"/>
      <c r="BG95" s="672"/>
      <c r="BH95" s="672"/>
      <c r="BI95" s="672"/>
      <c r="BJ95" s="672"/>
      <c r="BK95" s="672"/>
      <c r="BL95" s="672"/>
      <c r="BM95" s="672"/>
      <c r="BN95" s="672"/>
      <c r="BO95" s="673"/>
      <c r="BP95" s="673"/>
      <c r="BQ95" s="672"/>
    </row>
    <row r="96" spans="2:69" s="255" customFormat="1" ht="15" customHeight="1">
      <c r="B96" s="1252"/>
      <c r="C96" s="262" t="s">
        <v>532</v>
      </c>
      <c r="D96" s="339"/>
      <c r="E96" s="672"/>
      <c r="F96" s="671"/>
      <c r="G96" s="672"/>
      <c r="H96" s="672"/>
      <c r="I96" s="713"/>
      <c r="J96" s="713"/>
      <c r="K96" s="713"/>
      <c r="L96" s="672"/>
      <c r="M96" s="672"/>
      <c r="N96" s="672"/>
      <c r="O96" s="672"/>
      <c r="P96" s="672"/>
      <c r="Q96" s="672"/>
      <c r="R96" s="672"/>
      <c r="S96" s="672"/>
      <c r="T96" s="672"/>
      <c r="U96" s="672"/>
      <c r="V96" s="672"/>
      <c r="W96" s="673"/>
      <c r="X96" s="672"/>
      <c r="Y96" s="672"/>
      <c r="Z96" s="672"/>
      <c r="AA96" s="672"/>
      <c r="AB96" s="672"/>
      <c r="AC96" s="672"/>
      <c r="AD96" s="672"/>
      <c r="AE96" s="672"/>
      <c r="AF96" s="672"/>
      <c r="AG96" s="672"/>
      <c r="AH96" s="673"/>
      <c r="AI96" s="673"/>
      <c r="AJ96" s="672"/>
      <c r="AK96" s="340"/>
      <c r="AL96" s="672"/>
      <c r="AM96" s="671"/>
      <c r="AN96" s="672"/>
      <c r="AO96" s="672"/>
      <c r="AP96" s="672"/>
      <c r="AQ96" s="672"/>
      <c r="AR96" s="672"/>
      <c r="AS96" s="672"/>
      <c r="AT96" s="672"/>
      <c r="AU96" s="672"/>
      <c r="AV96" s="672"/>
      <c r="AW96" s="672"/>
      <c r="AX96" s="672"/>
      <c r="AY96" s="672"/>
      <c r="AZ96" s="672"/>
      <c r="BA96" s="672"/>
      <c r="BB96" s="672"/>
      <c r="BC96" s="672"/>
      <c r="BD96" s="673"/>
      <c r="BE96" s="672"/>
      <c r="BF96" s="672"/>
      <c r="BG96" s="672"/>
      <c r="BH96" s="672"/>
      <c r="BI96" s="672"/>
      <c r="BJ96" s="672"/>
      <c r="BK96" s="672"/>
      <c r="BL96" s="672"/>
      <c r="BM96" s="672"/>
      <c r="BN96" s="672"/>
      <c r="BO96" s="673"/>
      <c r="BP96" s="673"/>
      <c r="BQ96" s="672"/>
    </row>
    <row r="97" spans="2:69" s="255" customFormat="1" ht="15" customHeight="1">
      <c r="B97" s="1252"/>
      <c r="C97" s="243" t="s">
        <v>533</v>
      </c>
      <c r="D97" s="344"/>
      <c r="E97" s="672"/>
      <c r="F97" s="671"/>
      <c r="G97" s="672"/>
      <c r="H97" s="672"/>
      <c r="I97" s="713"/>
      <c r="J97" s="713"/>
      <c r="K97" s="713"/>
      <c r="L97" s="672"/>
      <c r="M97" s="672"/>
      <c r="N97" s="672"/>
      <c r="O97" s="672"/>
      <c r="P97" s="672"/>
      <c r="Q97" s="672"/>
      <c r="R97" s="672"/>
      <c r="S97" s="672"/>
      <c r="T97" s="672"/>
      <c r="U97" s="672"/>
      <c r="V97" s="672"/>
      <c r="W97" s="673"/>
      <c r="X97" s="672"/>
      <c r="Y97" s="672"/>
      <c r="Z97" s="672"/>
      <c r="AA97" s="672"/>
      <c r="AB97" s="672"/>
      <c r="AC97" s="672"/>
      <c r="AD97" s="672"/>
      <c r="AE97" s="672"/>
      <c r="AF97" s="672"/>
      <c r="AG97" s="672"/>
      <c r="AH97" s="673"/>
      <c r="AI97" s="673"/>
      <c r="AJ97" s="672"/>
      <c r="AK97" s="340"/>
      <c r="AL97" s="672"/>
      <c r="AM97" s="671"/>
      <c r="AN97" s="672"/>
      <c r="AO97" s="672"/>
      <c r="AP97" s="672"/>
      <c r="AQ97" s="672"/>
      <c r="AR97" s="672"/>
      <c r="AS97" s="672"/>
      <c r="AT97" s="672"/>
      <c r="AU97" s="672"/>
      <c r="AV97" s="672"/>
      <c r="AW97" s="672"/>
      <c r="AX97" s="672"/>
      <c r="AY97" s="672"/>
      <c r="AZ97" s="672"/>
      <c r="BA97" s="672"/>
      <c r="BB97" s="672"/>
      <c r="BC97" s="672"/>
      <c r="BD97" s="673"/>
      <c r="BE97" s="672"/>
      <c r="BF97" s="672"/>
      <c r="BG97" s="672"/>
      <c r="BH97" s="672"/>
      <c r="BI97" s="672"/>
      <c r="BJ97" s="672"/>
      <c r="BK97" s="672"/>
      <c r="BL97" s="672"/>
      <c r="BM97" s="672"/>
      <c r="BN97" s="672"/>
      <c r="BO97" s="673"/>
      <c r="BP97" s="673"/>
      <c r="BQ97" s="672"/>
    </row>
    <row r="98" spans="2:69" s="255" customFormat="1" ht="15" customHeight="1">
      <c r="B98" s="1253"/>
      <c r="C98" s="338" t="s">
        <v>527</v>
      </c>
      <c r="D98" s="339"/>
      <c r="E98" s="669"/>
      <c r="F98" s="668"/>
      <c r="G98" s="669"/>
      <c r="H98" s="669"/>
      <c r="I98" s="891"/>
      <c r="J98" s="891"/>
      <c r="K98" s="891"/>
      <c r="L98" s="669"/>
      <c r="M98" s="669"/>
      <c r="N98" s="669"/>
      <c r="O98" s="669"/>
      <c r="P98" s="669"/>
      <c r="Q98" s="669"/>
      <c r="R98" s="669"/>
      <c r="S98" s="669"/>
      <c r="T98" s="669"/>
      <c r="U98" s="669"/>
      <c r="V98" s="669"/>
      <c r="W98" s="670"/>
      <c r="X98" s="669"/>
      <c r="Y98" s="669"/>
      <c r="Z98" s="669"/>
      <c r="AA98" s="669"/>
      <c r="AB98" s="669"/>
      <c r="AC98" s="669"/>
      <c r="AD98" s="669"/>
      <c r="AE98" s="669"/>
      <c r="AF98" s="669"/>
      <c r="AG98" s="669"/>
      <c r="AH98" s="670"/>
      <c r="AI98" s="670"/>
      <c r="AJ98" s="669"/>
      <c r="AK98" s="340"/>
      <c r="AL98" s="669"/>
      <c r="AM98" s="668"/>
      <c r="AN98" s="669"/>
      <c r="AO98" s="669"/>
      <c r="AP98" s="669"/>
      <c r="AQ98" s="669"/>
      <c r="AR98" s="669"/>
      <c r="AS98" s="669"/>
      <c r="AT98" s="669"/>
      <c r="AU98" s="669"/>
      <c r="AV98" s="669"/>
      <c r="AW98" s="669"/>
      <c r="AX98" s="669"/>
      <c r="AY98" s="669"/>
      <c r="AZ98" s="669"/>
      <c r="BA98" s="669"/>
      <c r="BB98" s="669"/>
      <c r="BC98" s="669"/>
      <c r="BD98" s="670"/>
      <c r="BE98" s="669"/>
      <c r="BF98" s="669"/>
      <c r="BG98" s="669"/>
      <c r="BH98" s="669"/>
      <c r="BI98" s="669"/>
      <c r="BJ98" s="669"/>
      <c r="BK98" s="669"/>
      <c r="BL98" s="669"/>
      <c r="BM98" s="669"/>
      <c r="BN98" s="669"/>
      <c r="BO98" s="670"/>
      <c r="BP98" s="670"/>
      <c r="BQ98" s="669"/>
    </row>
    <row r="99" spans="2:69" s="255" customFormat="1" ht="15" customHeight="1">
      <c r="B99" s="1251" t="s">
        <v>724</v>
      </c>
      <c r="C99" s="262" t="s">
        <v>534</v>
      </c>
      <c r="D99" s="344"/>
      <c r="E99" s="350">
        <v>6.3234654249968006E-2</v>
      </c>
      <c r="F99" s="554">
        <v>4244962058.6599998</v>
      </c>
      <c r="G99" s="350">
        <v>2.9310765910420498E-3</v>
      </c>
      <c r="H99" s="350">
        <v>0</v>
      </c>
      <c r="I99" s="918"/>
      <c r="J99" s="918"/>
      <c r="K99" s="918"/>
      <c r="L99" s="350">
        <v>4.1302915785152126E-2</v>
      </c>
      <c r="M99" s="350"/>
      <c r="N99" s="350">
        <v>0.12894608353290901</v>
      </c>
      <c r="O99" s="350">
        <v>0.12894608353290901</v>
      </c>
      <c r="P99" s="350">
        <v>-3.5305403953907008E-2</v>
      </c>
      <c r="Q99" s="350">
        <v>-4.6313630393686099E-2</v>
      </c>
      <c r="R99" s="350"/>
      <c r="S99" s="350">
        <v>4.1245206162164982E-2</v>
      </c>
      <c r="T99" s="350"/>
      <c r="U99" s="350"/>
      <c r="V99" s="350"/>
      <c r="W99" s="350">
        <v>4.1245206162165003E-2</v>
      </c>
      <c r="X99" s="350">
        <v>0.123877659301388</v>
      </c>
      <c r="Y99" s="350">
        <v>2.6882391847813689E-2</v>
      </c>
      <c r="Z99" s="350">
        <v>0.28073256071131564</v>
      </c>
      <c r="AA99" s="350"/>
      <c r="AB99" s="350">
        <v>6.3085138022301687E-2</v>
      </c>
      <c r="AC99" s="350">
        <v>6.1336907781972372E-2</v>
      </c>
      <c r="AD99" s="350"/>
      <c r="AE99" s="350">
        <v>4.1221651473426126E-3</v>
      </c>
      <c r="AF99" s="350">
        <v>0.43615916351074602</v>
      </c>
      <c r="AG99" s="350">
        <v>0.228136884588717</v>
      </c>
      <c r="AH99" s="350"/>
      <c r="AI99" s="350"/>
      <c r="AJ99" s="350">
        <v>0.78817370740085102</v>
      </c>
      <c r="AK99" s="281"/>
      <c r="AL99" s="350">
        <v>6.5368837502542104E-2</v>
      </c>
      <c r="AM99" s="554">
        <v>4392580384.1800003</v>
      </c>
      <c r="AN99" s="350">
        <v>0</v>
      </c>
      <c r="AO99" s="857"/>
      <c r="AP99" s="857"/>
      <c r="AQ99" s="857"/>
      <c r="AR99" s="350">
        <v>4.9046294942242198E-2</v>
      </c>
      <c r="AS99" s="350">
        <v>4.1774332048849908E-2</v>
      </c>
      <c r="AT99" s="350"/>
      <c r="AU99" s="350">
        <v>0.17798392610997099</v>
      </c>
      <c r="AV99" s="350">
        <v>0.17798392610997099</v>
      </c>
      <c r="AW99" s="350">
        <v>-3.7252290974419323E-2</v>
      </c>
      <c r="AX99" s="350">
        <v>-4.8587476900514799E-2</v>
      </c>
      <c r="AY99" s="350"/>
      <c r="AZ99" s="350">
        <v>4.4387872240703015E-2</v>
      </c>
      <c r="BA99" s="350"/>
      <c r="BB99" s="350"/>
      <c r="BC99" s="350"/>
      <c r="BD99" s="350">
        <v>4.4387872240703001E-2</v>
      </c>
      <c r="BE99" s="350">
        <v>0.17378432145015901</v>
      </c>
      <c r="BF99" s="350">
        <v>2.6352858127970114E-2</v>
      </c>
      <c r="BG99" s="350">
        <v>0.2727699157345464</v>
      </c>
      <c r="BH99" s="350"/>
      <c r="BI99" s="350">
        <v>6.3045346859758641E-2</v>
      </c>
      <c r="BJ99" s="350">
        <v>6.0487350821605883E-2</v>
      </c>
      <c r="BK99" s="350"/>
      <c r="BL99" s="350">
        <v>3.983634474401674E-3</v>
      </c>
      <c r="BM99" s="350">
        <v>0.42663910601828298</v>
      </c>
      <c r="BN99" s="350">
        <v>0.2254400959642</v>
      </c>
      <c r="BO99" s="350"/>
      <c r="BP99" s="350"/>
      <c r="BQ99" s="350">
        <v>0.82586352343264102</v>
      </c>
    </row>
    <row r="100" spans="2:69" s="255" customFormat="1" ht="15" customHeight="1">
      <c r="B100" s="1257" t="s">
        <v>17</v>
      </c>
      <c r="C100" s="262" t="s">
        <v>535</v>
      </c>
      <c r="D100" s="344"/>
      <c r="E100" s="346">
        <v>0.10436251400462999</v>
      </c>
      <c r="F100" s="555">
        <v>14722506607.18</v>
      </c>
      <c r="G100" s="346">
        <v>8.7512518464190094E-3</v>
      </c>
      <c r="H100" s="346">
        <v>-7.0409611464834301E-5</v>
      </c>
      <c r="I100" s="896"/>
      <c r="J100" s="896"/>
      <c r="K100" s="896"/>
      <c r="L100" s="346">
        <v>1.7233019358691738E-2</v>
      </c>
      <c r="M100" s="346"/>
      <c r="N100" s="346">
        <v>5.6731850932412897E-2</v>
      </c>
      <c r="O100" s="346">
        <v>5.6661441320948101E-2</v>
      </c>
      <c r="P100" s="346">
        <v>-3.8328241296546828E-2</v>
      </c>
      <c r="Q100" s="346">
        <v>-5.2456764978686503E-2</v>
      </c>
      <c r="R100" s="346"/>
      <c r="S100" s="346">
        <v>2.7328451732789964E-2</v>
      </c>
      <c r="T100" s="346"/>
      <c r="U100" s="346"/>
      <c r="V100" s="346"/>
      <c r="W100" s="346">
        <v>2.7328451732789999E-2</v>
      </c>
      <c r="X100" s="346">
        <v>3.15331280750515E-2</v>
      </c>
      <c r="Y100" s="346">
        <v>1.9362103584384199E-2</v>
      </c>
      <c r="Z100" s="346">
        <v>0.11748353142911602</v>
      </c>
      <c r="AA100" s="346"/>
      <c r="AB100" s="346">
        <v>2.5330114911147651E-2</v>
      </c>
      <c r="AC100" s="346">
        <v>2.6665405034937622E-2</v>
      </c>
      <c r="AD100" s="346"/>
      <c r="AE100" s="346">
        <v>3.0237875117195873E-3</v>
      </c>
      <c r="AF100" s="346">
        <v>0.19186494247130501</v>
      </c>
      <c r="AG100" s="346">
        <v>0.109097565400764</v>
      </c>
      <c r="AH100" s="346"/>
      <c r="AI100" s="346"/>
      <c r="AJ100" s="346">
        <v>0.332495635947121</v>
      </c>
      <c r="AK100" s="281"/>
      <c r="AL100" s="346">
        <v>0.10471120844715499</v>
      </c>
      <c r="AM100" s="555">
        <v>14764739692.860001</v>
      </c>
      <c r="AN100" s="346">
        <v>-7.0208211696497899E-5</v>
      </c>
      <c r="AO100" s="346"/>
      <c r="AP100" s="346"/>
      <c r="AQ100" s="346"/>
      <c r="AR100" s="346">
        <v>1.19067735589686E-2</v>
      </c>
      <c r="AS100" s="346">
        <v>1.7162597674007143E-2</v>
      </c>
      <c r="AT100" s="346"/>
      <c r="AU100" s="346">
        <v>6.88093734806106E-2</v>
      </c>
      <c r="AV100" s="346">
        <v>6.8739165268913993E-2</v>
      </c>
      <c r="AW100" s="346">
        <v>-3.8632842696565688E-2</v>
      </c>
      <c r="AX100" s="346">
        <v>-5.3002563453823599E-2</v>
      </c>
      <c r="AY100" s="346"/>
      <c r="AZ100" s="346">
        <v>2.8146311019690014E-2</v>
      </c>
      <c r="BA100" s="346"/>
      <c r="BB100" s="346"/>
      <c r="BC100" s="346"/>
      <c r="BD100" s="346">
        <v>2.814631101969E-2</v>
      </c>
      <c r="BE100" s="346">
        <v>4.3882912834780401E-2</v>
      </c>
      <c r="BF100" s="346">
        <v>1.9195488007625067E-2</v>
      </c>
      <c r="BG100" s="346">
        <v>0.11830404823355543</v>
      </c>
      <c r="BH100" s="346"/>
      <c r="BI100" s="346">
        <v>2.5834836653738008E-2</v>
      </c>
      <c r="BJ100" s="346">
        <v>2.6432890935336358E-2</v>
      </c>
      <c r="BK100" s="346"/>
      <c r="BL100" s="346">
        <v>3.3903317275689572E-3</v>
      </c>
      <c r="BM100" s="346">
        <v>0.193157595557824</v>
      </c>
      <c r="BN100" s="346">
        <v>0.107883040351215</v>
      </c>
      <c r="BO100" s="346"/>
      <c r="BP100" s="346"/>
      <c r="BQ100" s="346">
        <v>0.34492354874381898</v>
      </c>
    </row>
    <row r="101" spans="2:69" s="255" customFormat="1" ht="15" customHeight="1">
      <c r="B101" s="1257" t="s">
        <v>17</v>
      </c>
      <c r="C101" s="262" t="s">
        <v>536</v>
      </c>
      <c r="D101" s="344"/>
      <c r="E101" s="346">
        <v>0.18308418285190001</v>
      </c>
      <c r="F101" s="555">
        <v>43333254155.690002</v>
      </c>
      <c r="G101" s="346">
        <v>6.1526983833728802E-3</v>
      </c>
      <c r="H101" s="346">
        <v>-1.75154509345875E-4</v>
      </c>
      <c r="I101" s="896"/>
      <c r="J101" s="896"/>
      <c r="K101" s="896"/>
      <c r="L101" s="346">
        <v>8.3622542470057903E-3</v>
      </c>
      <c r="M101" s="346"/>
      <c r="N101" s="346">
        <v>2.9829631087843599E-2</v>
      </c>
      <c r="O101" s="346">
        <v>2.9654476578497801E-2</v>
      </c>
      <c r="P101" s="346">
        <v>-4.0685433322309117E-2</v>
      </c>
      <c r="Q101" s="346">
        <v>-5.4262954569066102E-2</v>
      </c>
      <c r="R101" s="346"/>
      <c r="S101" s="346">
        <v>1.9315477473784298E-2</v>
      </c>
      <c r="T101" s="346"/>
      <c r="U101" s="346"/>
      <c r="V101" s="346"/>
      <c r="W101" s="346">
        <v>1.9315477473784301E-2</v>
      </c>
      <c r="X101" s="346">
        <v>-5.2930005167839403E-3</v>
      </c>
      <c r="Y101" s="346">
        <v>9.3503788147144343E-3</v>
      </c>
      <c r="Z101" s="346">
        <v>5.8971816737526286E-2</v>
      </c>
      <c r="AA101" s="346"/>
      <c r="AB101" s="346">
        <v>1.953453461996342E-2</v>
      </c>
      <c r="AC101" s="346">
        <v>1.6968754782831094E-2</v>
      </c>
      <c r="AD101" s="346"/>
      <c r="AE101" s="346">
        <v>2.5544454379608414E-3</v>
      </c>
      <c r="AF101" s="346">
        <v>0.107379930392996</v>
      </c>
      <c r="AG101" s="346">
        <v>5.7670303976048297E-2</v>
      </c>
      <c r="AH101" s="346"/>
      <c r="AI101" s="346"/>
      <c r="AJ101" s="346">
        <v>0.15975723385226001</v>
      </c>
      <c r="AK101" s="281"/>
      <c r="AL101" s="346">
        <v>0.18522226455165799</v>
      </c>
      <c r="AM101" s="555">
        <v>43893510769.980003</v>
      </c>
      <c r="AN101" s="346">
        <v>-1.72918837815794E-4</v>
      </c>
      <c r="AO101" s="346"/>
      <c r="AP101" s="346"/>
      <c r="AQ101" s="346"/>
      <c r="AR101" s="346">
        <v>1.41096223837162E-2</v>
      </c>
      <c r="AS101" s="346">
        <v>8.2401842663123292E-3</v>
      </c>
      <c r="AT101" s="346"/>
      <c r="AU101" s="346">
        <v>4.3582906061785297E-2</v>
      </c>
      <c r="AV101" s="346">
        <v>4.34099872239695E-2</v>
      </c>
      <c r="AW101" s="346">
        <v>-4.1048006986769921E-2</v>
      </c>
      <c r="AX101" s="346">
        <v>-5.4866957328168597E-2</v>
      </c>
      <c r="AY101" s="346"/>
      <c r="AZ101" s="346">
        <v>1.9524071531460008E-2</v>
      </c>
      <c r="BA101" s="346"/>
      <c r="BB101" s="346"/>
      <c r="BC101" s="346"/>
      <c r="BD101" s="346">
        <v>1.9524071531460001E-2</v>
      </c>
      <c r="BE101" s="346">
        <v>8.0671014272608605E-3</v>
      </c>
      <c r="BF101" s="346">
        <v>9.2310306130061366E-3</v>
      </c>
      <c r="BG101" s="346">
        <v>5.8279007074538577E-2</v>
      </c>
      <c r="BH101" s="346"/>
      <c r="BI101" s="346">
        <v>1.8882867839472607E-2</v>
      </c>
      <c r="BJ101" s="346">
        <v>1.6861826854282797E-2</v>
      </c>
      <c r="BK101" s="346"/>
      <c r="BL101" s="346">
        <v>2.5656083178249561E-3</v>
      </c>
      <c r="BM101" s="346">
        <v>0.10582034069912501</v>
      </c>
      <c r="BN101" s="346">
        <v>5.7595781536778398E-2</v>
      </c>
      <c r="BO101" s="346"/>
      <c r="BP101" s="346"/>
      <c r="BQ101" s="346">
        <v>0.17148322366316399</v>
      </c>
    </row>
    <row r="102" spans="2:69" s="255" customFormat="1" ht="15" customHeight="1">
      <c r="B102" s="1257" t="s">
        <v>17</v>
      </c>
      <c r="C102" s="262" t="s">
        <v>537</v>
      </c>
      <c r="D102" s="344"/>
      <c r="E102" s="346">
        <v>0.28043014166740499</v>
      </c>
      <c r="F102" s="555">
        <v>113438733807.85001</v>
      </c>
      <c r="G102" s="346">
        <v>7.5981451769373898E-3</v>
      </c>
      <c r="H102" s="346">
        <v>-2.68717017431048E-4</v>
      </c>
      <c r="I102" s="896"/>
      <c r="J102" s="896"/>
      <c r="K102" s="896"/>
      <c r="L102" s="346">
        <v>4.1115409811434654E-3</v>
      </c>
      <c r="M102" s="346"/>
      <c r="N102" s="346">
        <v>1.33829194401229E-2</v>
      </c>
      <c r="O102" s="346">
        <v>1.31142024226918E-2</v>
      </c>
      <c r="P102" s="346">
        <v>-4.2669868069481587E-2</v>
      </c>
      <c r="Q102" s="346">
        <v>-6.0560777163087498E-2</v>
      </c>
      <c r="R102" s="346"/>
      <c r="S102" s="346">
        <v>1.8096622312421661E-2</v>
      </c>
      <c r="T102" s="346"/>
      <c r="U102" s="346"/>
      <c r="V102" s="346"/>
      <c r="W102" s="346">
        <v>1.8096622312421699E-2</v>
      </c>
      <c r="X102" s="346">
        <v>-2.9349952427973999E-2</v>
      </c>
      <c r="Y102" s="346">
        <v>2.9445715565355256E-3</v>
      </c>
      <c r="Z102" s="346">
        <v>2.1898257129595172E-2</v>
      </c>
      <c r="AA102" s="346"/>
      <c r="AB102" s="346">
        <v>9.2628099954804588E-3</v>
      </c>
      <c r="AC102" s="346">
        <v>1.1924978331311283E-2</v>
      </c>
      <c r="AD102" s="346"/>
      <c r="AE102" s="346">
        <v>2.2910352801559157E-3</v>
      </c>
      <c r="AF102" s="346">
        <v>4.8321652293078401E-2</v>
      </c>
      <c r="AG102" s="346">
        <v>2.4829920283675502E-2</v>
      </c>
      <c r="AH102" s="346"/>
      <c r="AI102" s="346"/>
      <c r="AJ102" s="346">
        <v>4.3801620148779898E-2</v>
      </c>
      <c r="AK102" s="281"/>
      <c r="AL102" s="346">
        <v>0.278517520163094</v>
      </c>
      <c r="AM102" s="555">
        <v>112676800818.33</v>
      </c>
      <c r="AN102" s="346">
        <v>-2.7053411162381101E-4</v>
      </c>
      <c r="AO102" s="346"/>
      <c r="AP102" s="346"/>
      <c r="AQ102" s="346"/>
      <c r="AR102" s="346">
        <v>7.5593935841621503E-3</v>
      </c>
      <c r="AS102" s="346">
        <v>4.0921004648810707E-3</v>
      </c>
      <c r="AT102" s="346"/>
      <c r="AU102" s="346">
        <v>2.0882689362593399E-2</v>
      </c>
      <c r="AV102" s="346">
        <v>2.0612155250969499E-2</v>
      </c>
      <c r="AW102" s="346">
        <v>-4.2938396455545612E-2</v>
      </c>
      <c r="AX102" s="346">
        <v>-6.1054761614787199E-2</v>
      </c>
      <c r="AY102" s="346"/>
      <c r="AZ102" s="346">
        <v>1.8189610246962074E-2</v>
      </c>
      <c r="BA102" s="346"/>
      <c r="BB102" s="346"/>
      <c r="BC102" s="346"/>
      <c r="BD102" s="346">
        <v>1.8189610246962098E-2</v>
      </c>
      <c r="BE102" s="346">
        <v>-2.2252996116855599E-2</v>
      </c>
      <c r="BF102" s="346">
        <v>2.9644830750791161E-3</v>
      </c>
      <c r="BG102" s="346">
        <v>2.1868310459247205E-2</v>
      </c>
      <c r="BH102" s="346"/>
      <c r="BI102" s="346">
        <v>9.3423413439579547E-3</v>
      </c>
      <c r="BJ102" s="346">
        <v>1.2038231393141748E-2</v>
      </c>
      <c r="BK102" s="346"/>
      <c r="BL102" s="346">
        <v>2.2739341796995604E-3</v>
      </c>
      <c r="BM102" s="346">
        <v>4.8487300451125599E-2</v>
      </c>
      <c r="BN102" s="346">
        <v>2.4726174456284101E-2</v>
      </c>
      <c r="BO102" s="346"/>
      <c r="BP102" s="346"/>
      <c r="BQ102" s="346">
        <v>5.0960478790554001E-2</v>
      </c>
    </row>
    <row r="103" spans="2:69" s="255" customFormat="1" ht="15" customHeight="1">
      <c r="B103" s="1257" t="s">
        <v>17</v>
      </c>
      <c r="C103" s="243" t="s">
        <v>532</v>
      </c>
      <c r="D103" s="344"/>
      <c r="E103" s="346">
        <v>0.34085618130205098</v>
      </c>
      <c r="F103" s="555">
        <v>358916000071.44</v>
      </c>
      <c r="G103" s="346">
        <v>1.01604988404087E-2</v>
      </c>
      <c r="H103" s="346">
        <v>-9.2337930657879208E-3</v>
      </c>
      <c r="I103" s="896"/>
      <c r="J103" s="896"/>
      <c r="K103" s="896"/>
      <c r="L103" s="346">
        <v>8.8907273062912955E-4</v>
      </c>
      <c r="M103" s="346"/>
      <c r="N103" s="346">
        <v>3.3910040345310499E-3</v>
      </c>
      <c r="O103" s="346">
        <v>-5.8427890312567898E-3</v>
      </c>
      <c r="P103" s="346">
        <v>-4.4202634648057383E-2</v>
      </c>
      <c r="Q103" s="346">
        <v>-7.3652899032219901E-2</v>
      </c>
      <c r="R103" s="346"/>
      <c r="S103" s="346">
        <v>1.2287232506302868E-2</v>
      </c>
      <c r="T103" s="346"/>
      <c r="U103" s="346"/>
      <c r="V103" s="346"/>
      <c r="W103" s="346">
        <v>1.2287232506302899E-2</v>
      </c>
      <c r="X103" s="346">
        <v>-6.7208455557173905E-2</v>
      </c>
      <c r="Y103" s="346">
        <v>6.431490230974753E-4</v>
      </c>
      <c r="Z103" s="346">
        <v>3.6485681356065109E-3</v>
      </c>
      <c r="AA103" s="346"/>
      <c r="AB103" s="346">
        <v>1.7467365755085122E-3</v>
      </c>
      <c r="AC103" s="346">
        <v>3.1378794484665769E-3</v>
      </c>
      <c r="AD103" s="346"/>
      <c r="AE103" s="346">
        <v>1.7846671060707893E-3</v>
      </c>
      <c r="AF103" s="346">
        <v>1.0961000288749899E-2</v>
      </c>
      <c r="AG103" s="346">
        <v>4.9070503592747103E-3</v>
      </c>
      <c r="AH103" s="346"/>
      <c r="AI103" s="346"/>
      <c r="AJ103" s="346">
        <v>-5.1340404909149297E-2</v>
      </c>
      <c r="AK103" s="281"/>
      <c r="AL103" s="346">
        <v>0.33829825849866901</v>
      </c>
      <c r="AM103" s="555">
        <v>354294034634.41998</v>
      </c>
      <c r="AN103" s="346">
        <v>-9.3569008251033498E-3</v>
      </c>
      <c r="AO103" s="346"/>
      <c r="AP103" s="346"/>
      <c r="AQ103" s="346"/>
      <c r="AR103" s="346">
        <v>9.0344921847832702E-3</v>
      </c>
      <c r="AS103" s="346">
        <v>8.9542254751014529E-4</v>
      </c>
      <c r="AT103" s="346"/>
      <c r="AU103" s="346">
        <v>1.2447812443697101E-2</v>
      </c>
      <c r="AV103" s="346">
        <v>3.09091161859376E-3</v>
      </c>
      <c r="AW103" s="346">
        <v>-4.4672306734267489E-2</v>
      </c>
      <c r="AX103" s="346">
        <v>-7.4419264060954907E-2</v>
      </c>
      <c r="AY103" s="346"/>
      <c r="AZ103" s="346">
        <v>1.2333470312868437E-2</v>
      </c>
      <c r="BA103" s="346"/>
      <c r="BB103" s="346"/>
      <c r="BC103" s="346"/>
      <c r="BD103" s="346">
        <v>1.23334703128684E-2</v>
      </c>
      <c r="BE103" s="346">
        <v>-5.89948821294927E-2</v>
      </c>
      <c r="BF103" s="346">
        <v>6.5153926471889299E-4</v>
      </c>
      <c r="BG103" s="346">
        <v>3.6789164644980216E-3</v>
      </c>
      <c r="BH103" s="346"/>
      <c r="BI103" s="346">
        <v>1.764150525720644E-3</v>
      </c>
      <c r="BJ103" s="346">
        <v>3.1463440013045673E-3</v>
      </c>
      <c r="BK103" s="346"/>
      <c r="BL103" s="346">
        <v>1.7972567213191755E-3</v>
      </c>
      <c r="BM103" s="346">
        <v>1.1038206977561299E-2</v>
      </c>
      <c r="BN103" s="346">
        <v>4.9514848585304697E-3</v>
      </c>
      <c r="BO103" s="346"/>
      <c r="BP103" s="346"/>
      <c r="BQ103" s="346">
        <v>-4.3005190293400802E-2</v>
      </c>
    </row>
    <row r="104" spans="2:69" s="255" customFormat="1" ht="15" customHeight="1">
      <c r="B104" s="1257" t="s">
        <v>17</v>
      </c>
      <c r="C104" s="243" t="s">
        <v>533</v>
      </c>
      <c r="D104" s="344"/>
      <c r="E104" s="346">
        <v>2.8032325924045701E-2</v>
      </c>
      <c r="F104" s="555">
        <v>136504112316.59</v>
      </c>
      <c r="G104" s="346">
        <v>3.2566974018259798E-3</v>
      </c>
      <c r="H104" s="346">
        <v>-4.0795486658193499E-2</v>
      </c>
      <c r="I104" s="896"/>
      <c r="J104" s="896"/>
      <c r="K104" s="896"/>
      <c r="L104" s="346">
        <v>4.9020321120294589E-5</v>
      </c>
      <c r="M104" s="346"/>
      <c r="N104" s="346">
        <v>2.6382857335810201E-4</v>
      </c>
      <c r="O104" s="346">
        <v>-4.0531658084835401E-2</v>
      </c>
      <c r="P104" s="346">
        <v>-4.6040002453070397E-2</v>
      </c>
      <c r="Q104" s="346">
        <v>-9.9957906527785204E-2</v>
      </c>
      <c r="R104" s="346"/>
      <c r="S104" s="346">
        <v>3.4216759361559135E-3</v>
      </c>
      <c r="T104" s="346"/>
      <c r="U104" s="346"/>
      <c r="V104" s="346"/>
      <c r="W104" s="346">
        <v>3.4216759361559101E-3</v>
      </c>
      <c r="X104" s="346">
        <v>-0.13706788867646499</v>
      </c>
      <c r="Y104" s="346">
        <v>1.9479171395460156E-5</v>
      </c>
      <c r="Z104" s="346">
        <v>2.1753196410033096E-4</v>
      </c>
      <c r="AA104" s="346"/>
      <c r="AB104" s="346">
        <v>1.3207737813924336E-4</v>
      </c>
      <c r="AC104" s="346">
        <v>2.1157164300675819E-4</v>
      </c>
      <c r="AD104" s="346"/>
      <c r="AE104" s="346">
        <v>3.3398337563826799E-4</v>
      </c>
      <c r="AF104" s="346">
        <v>9.1464353228006099E-4</v>
      </c>
      <c r="AG104" s="346">
        <v>1.9271050046455599E-4</v>
      </c>
      <c r="AH104" s="346"/>
      <c r="AI104" s="346"/>
      <c r="AJ104" s="346">
        <v>-0.13596053464371999</v>
      </c>
      <c r="AK104" s="281"/>
      <c r="AL104" s="346">
        <v>2.7881910836881799E-2</v>
      </c>
      <c r="AM104" s="555">
        <v>135776761444.19</v>
      </c>
      <c r="AN104" s="346">
        <v>-4.1007117574744997E-2</v>
      </c>
      <c r="AO104" s="346"/>
      <c r="AP104" s="346"/>
      <c r="AQ104" s="346"/>
      <c r="AR104" s="346">
        <v>2.1943757587889498E-3</v>
      </c>
      <c r="AS104" s="346">
        <v>4.9282921089191539E-5</v>
      </c>
      <c r="AT104" s="346"/>
      <c r="AU104" s="346">
        <v>2.45737925349727E-3</v>
      </c>
      <c r="AV104" s="346">
        <v>-3.8549738321247799E-2</v>
      </c>
      <c r="AW104" s="346">
        <v>-4.6150878208607742E-2</v>
      </c>
      <c r="AX104" s="346">
        <v>-0.100312002276902</v>
      </c>
      <c r="AY104" s="346"/>
      <c r="AZ104" s="346">
        <v>3.3709221771218278E-3</v>
      </c>
      <c r="BA104" s="346"/>
      <c r="BB104" s="346"/>
      <c r="BC104" s="346"/>
      <c r="BD104" s="346">
        <v>3.3709221771218299E-3</v>
      </c>
      <c r="BE104" s="346">
        <v>-0.135490818421028</v>
      </c>
      <c r="BF104" s="346">
        <v>1.9583520565063382E-5</v>
      </c>
      <c r="BG104" s="346">
        <v>2.1869727443900988E-4</v>
      </c>
      <c r="BH104" s="346"/>
      <c r="BI104" s="346">
        <v>1.3278491155801152E-4</v>
      </c>
      <c r="BJ104" s="346">
        <v>2.127050241353051E-4</v>
      </c>
      <c r="BK104" s="346"/>
      <c r="BL104" s="346">
        <v>3.3577251169552647E-4</v>
      </c>
      <c r="BM104" s="346">
        <v>9.1954324239291595E-4</v>
      </c>
      <c r="BN104" s="346">
        <v>1.9374284318022101E-4</v>
      </c>
      <c r="BO104" s="346"/>
      <c r="BP104" s="346"/>
      <c r="BQ104" s="346">
        <v>-0.13437753233545499</v>
      </c>
    </row>
    <row r="105" spans="2:69" s="255" customFormat="1" ht="15" customHeight="1">
      <c r="B105" s="1253" t="s">
        <v>17</v>
      </c>
      <c r="C105" s="338" t="s">
        <v>527</v>
      </c>
      <c r="D105" s="339"/>
      <c r="E105" s="345">
        <v>1</v>
      </c>
      <c r="F105" s="556">
        <v>671159569017.41003</v>
      </c>
      <c r="G105" s="345">
        <v>7.9878787712120494E-3</v>
      </c>
      <c r="H105" s="345">
        <v>-1.3293436786682499E-2</v>
      </c>
      <c r="I105" s="897"/>
      <c r="J105" s="897"/>
      <c r="K105" s="897"/>
      <c r="L105" s="345">
        <v>2.3595106440610415E-3</v>
      </c>
      <c r="M105" s="345"/>
      <c r="N105" s="345">
        <v>8.1150031148683795E-3</v>
      </c>
      <c r="O105" s="345">
        <v>-5.1784336718140303E-3</v>
      </c>
      <c r="P105" s="345">
        <v>-4.3905041007864423E-2</v>
      </c>
      <c r="Q105" s="345">
        <v>-7.4900358258612507E-2</v>
      </c>
      <c r="R105" s="345"/>
      <c r="S105" s="345">
        <v>1.2432878300336866E-2</v>
      </c>
      <c r="T105" s="345"/>
      <c r="U105" s="345"/>
      <c r="V105" s="345"/>
      <c r="W105" s="345">
        <v>1.2432878300336901E-2</v>
      </c>
      <c r="X105" s="345">
        <v>-6.7645913630089802E-2</v>
      </c>
      <c r="Y105" s="345">
        <v>2.0440440204532243E-3</v>
      </c>
      <c r="Z105" s="345">
        <v>1.3856802970321285E-2</v>
      </c>
      <c r="AA105" s="345"/>
      <c r="AB105" s="345">
        <v>4.7424400238826585E-3</v>
      </c>
      <c r="AC105" s="345">
        <v>5.8050811967324169E-3</v>
      </c>
      <c r="AD105" s="345"/>
      <c r="AE105" s="345">
        <v>1.6668710035347492E-3</v>
      </c>
      <c r="AF105" s="345">
        <v>2.8115239214924301E-2</v>
      </c>
      <c r="AG105" s="345">
        <v>1.44196161588347E-2</v>
      </c>
      <c r="AH105" s="345"/>
      <c r="AI105" s="345"/>
      <c r="AJ105" s="345">
        <v>-2.5111058256330799E-2</v>
      </c>
      <c r="AK105" s="281"/>
      <c r="AL105" s="345">
        <v>1</v>
      </c>
      <c r="AM105" s="556">
        <v>665798427743.95996</v>
      </c>
      <c r="AN105" s="345">
        <v>-1.34004781818756E-2</v>
      </c>
      <c r="AO105" s="345"/>
      <c r="AP105" s="345"/>
      <c r="AQ105" s="345"/>
      <c r="AR105" s="345">
        <v>8.0521987587385598E-3</v>
      </c>
      <c r="AS105" s="345">
        <v>2.3785098927403803E-3</v>
      </c>
      <c r="AT105" s="345"/>
      <c r="AU105" s="345">
        <v>1.62325454916156E-2</v>
      </c>
      <c r="AV105" s="345">
        <v>2.83206730973995E-3</v>
      </c>
      <c r="AW105" s="345">
        <v>-4.4258573124570315E-2</v>
      </c>
      <c r="AX105" s="345">
        <v>-7.5503470830411604E-2</v>
      </c>
      <c r="AY105" s="345"/>
      <c r="AZ105" s="345">
        <v>1.2532990307554387E-2</v>
      </c>
      <c r="BA105" s="345"/>
      <c r="BB105" s="345"/>
      <c r="BC105" s="345"/>
      <c r="BD105" s="345">
        <v>1.2532990307554399E-2</v>
      </c>
      <c r="BE105" s="345">
        <v>-6.0138413213117303E-2</v>
      </c>
      <c r="BF105" s="345">
        <v>2.0605030691775248E-3</v>
      </c>
      <c r="BG105" s="345">
        <v>1.3968380701998991E-2</v>
      </c>
      <c r="BH105" s="345"/>
      <c r="BI105" s="345">
        <v>4.7806270935563579E-3</v>
      </c>
      <c r="BJ105" s="345">
        <v>5.8518248643391231E-3</v>
      </c>
      <c r="BK105" s="345"/>
      <c r="BL105" s="345">
        <v>1.6802929801603889E-3</v>
      </c>
      <c r="BM105" s="345">
        <v>2.8341628709232399E-2</v>
      </c>
      <c r="BN105" s="345">
        <v>1.4535725774170401E-2</v>
      </c>
      <c r="BO105" s="345"/>
      <c r="BP105" s="345"/>
      <c r="BQ105" s="345">
        <v>-1.7261058729714299E-2</v>
      </c>
    </row>
    <row r="106" spans="2:69" s="255" customFormat="1" ht="15" customHeight="1">
      <c r="B106" s="1251" t="s">
        <v>18</v>
      </c>
      <c r="C106" s="262" t="s">
        <v>534</v>
      </c>
      <c r="D106" s="344"/>
      <c r="E106" s="281"/>
      <c r="F106" s="341"/>
      <c r="G106" s="283"/>
      <c r="H106" s="283"/>
      <c r="I106" s="892"/>
      <c r="J106" s="892"/>
      <c r="K106" s="892"/>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1"/>
      <c r="AL106" s="281"/>
      <c r="AM106" s="341"/>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row>
    <row r="107" spans="2:69" s="255" customFormat="1" ht="15" customHeight="1">
      <c r="B107" s="1257" t="s">
        <v>18</v>
      </c>
      <c r="C107" s="262" t="s">
        <v>535</v>
      </c>
      <c r="D107" s="344"/>
      <c r="E107" s="281"/>
      <c r="F107" s="341"/>
      <c r="G107" s="283"/>
      <c r="H107" s="283"/>
      <c r="I107" s="892"/>
      <c r="J107" s="892"/>
      <c r="K107" s="892"/>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1"/>
      <c r="AL107" s="281"/>
      <c r="AM107" s="341"/>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row>
    <row r="108" spans="2:69" s="255" customFormat="1" ht="15" customHeight="1">
      <c r="B108" s="1257" t="s">
        <v>18</v>
      </c>
      <c r="C108" s="262" t="s">
        <v>536</v>
      </c>
      <c r="D108" s="344"/>
      <c r="E108" s="281"/>
      <c r="F108" s="341"/>
      <c r="G108" s="283"/>
      <c r="H108" s="283"/>
      <c r="I108" s="892"/>
      <c r="J108" s="892"/>
      <c r="K108" s="892"/>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1"/>
      <c r="AL108" s="281"/>
      <c r="AM108" s="341"/>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row>
    <row r="109" spans="2:69" s="255" customFormat="1" ht="15" customHeight="1">
      <c r="B109" s="1257" t="s">
        <v>18</v>
      </c>
      <c r="C109" s="262" t="s">
        <v>537</v>
      </c>
      <c r="D109" s="344"/>
      <c r="E109" s="281"/>
      <c r="F109" s="341"/>
      <c r="G109" s="283"/>
      <c r="H109" s="283"/>
      <c r="I109" s="892"/>
      <c r="J109" s="892"/>
      <c r="K109" s="892"/>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1"/>
      <c r="AL109" s="281"/>
      <c r="AM109" s="341"/>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row>
    <row r="110" spans="2:69" s="255" customFormat="1" ht="15" customHeight="1">
      <c r="B110" s="1257" t="s">
        <v>18</v>
      </c>
      <c r="C110" s="243" t="s">
        <v>532</v>
      </c>
      <c r="D110" s="344"/>
      <c r="E110" s="281"/>
      <c r="F110" s="341"/>
      <c r="G110" s="283"/>
      <c r="H110" s="283"/>
      <c r="I110" s="892"/>
      <c r="J110" s="892"/>
      <c r="K110" s="892"/>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1"/>
      <c r="AL110" s="281"/>
      <c r="AM110" s="341"/>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row>
    <row r="111" spans="2:69" s="255" customFormat="1" ht="15" customHeight="1">
      <c r="B111" s="1257" t="s">
        <v>18</v>
      </c>
      <c r="C111" s="243" t="s">
        <v>533</v>
      </c>
      <c r="D111" s="344"/>
      <c r="E111" s="283"/>
      <c r="F111" s="341"/>
      <c r="G111" s="283"/>
      <c r="H111" s="283"/>
      <c r="I111" s="892"/>
      <c r="J111" s="892"/>
      <c r="K111" s="892"/>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1"/>
      <c r="AL111" s="283"/>
      <c r="AM111" s="341"/>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row>
    <row r="112" spans="2:69" s="255" customFormat="1" ht="15" customHeight="1">
      <c r="B112" s="1253" t="s">
        <v>18</v>
      </c>
      <c r="C112" s="338" t="s">
        <v>527</v>
      </c>
      <c r="D112" s="339"/>
      <c r="E112" s="343"/>
      <c r="F112" s="342"/>
      <c r="G112" s="343"/>
      <c r="H112" s="343"/>
      <c r="I112" s="708"/>
      <c r="J112" s="708"/>
      <c r="K112" s="708"/>
      <c r="L112" s="343"/>
      <c r="M112" s="343"/>
      <c r="N112" s="343"/>
      <c r="O112" s="343"/>
      <c r="P112" s="343"/>
      <c r="Q112" s="343"/>
      <c r="R112" s="343"/>
      <c r="S112" s="343"/>
      <c r="T112" s="343"/>
      <c r="U112" s="343"/>
      <c r="V112" s="343"/>
      <c r="W112" s="343"/>
      <c r="X112" s="343"/>
      <c r="Y112" s="343"/>
      <c r="Z112" s="343"/>
      <c r="AA112" s="343"/>
      <c r="AB112" s="343"/>
      <c r="AC112" s="343"/>
      <c r="AD112" s="343"/>
      <c r="AE112" s="343"/>
      <c r="AF112" s="343"/>
      <c r="AG112" s="343"/>
      <c r="AH112" s="285"/>
      <c r="AI112" s="285"/>
      <c r="AJ112" s="343"/>
      <c r="AK112" s="281"/>
      <c r="AL112" s="343"/>
      <c r="AM112" s="342"/>
      <c r="AN112" s="343"/>
      <c r="AO112" s="343"/>
      <c r="AP112" s="343"/>
      <c r="AQ112" s="343"/>
      <c r="AR112" s="343"/>
      <c r="AS112" s="343"/>
      <c r="AT112" s="343"/>
      <c r="AU112" s="343"/>
      <c r="AV112" s="343"/>
      <c r="AW112" s="343"/>
      <c r="AX112" s="343"/>
      <c r="AY112" s="343"/>
      <c r="AZ112" s="343"/>
      <c r="BA112" s="343"/>
      <c r="BB112" s="343"/>
      <c r="BC112" s="343"/>
      <c r="BD112" s="343"/>
      <c r="BE112" s="343"/>
      <c r="BF112" s="343"/>
      <c r="BG112" s="343"/>
      <c r="BH112" s="343"/>
      <c r="BI112" s="343"/>
      <c r="BJ112" s="343"/>
      <c r="BK112" s="343"/>
      <c r="BL112" s="343"/>
      <c r="BM112" s="343"/>
      <c r="BN112" s="343"/>
      <c r="BO112" s="285"/>
      <c r="BP112" s="285"/>
      <c r="BQ112" s="343"/>
    </row>
    <row r="113" spans="2:69" s="255" customFormat="1" ht="15" customHeight="1">
      <c r="B113" s="1251" t="s">
        <v>716</v>
      </c>
      <c r="C113" s="262" t="s">
        <v>534</v>
      </c>
      <c r="D113" s="339"/>
      <c r="E113" s="672"/>
      <c r="F113" s="671"/>
      <c r="G113" s="672"/>
      <c r="H113" s="672"/>
      <c r="I113" s="713"/>
      <c r="J113" s="713"/>
      <c r="K113" s="713"/>
      <c r="L113" s="672"/>
      <c r="M113" s="672"/>
      <c r="N113" s="672"/>
      <c r="O113" s="672"/>
      <c r="P113" s="672"/>
      <c r="Q113" s="672"/>
      <c r="R113" s="672"/>
      <c r="S113" s="672"/>
      <c r="T113" s="672"/>
      <c r="U113" s="672"/>
      <c r="V113" s="672"/>
      <c r="W113" s="673"/>
      <c r="X113" s="672"/>
      <c r="Y113" s="672"/>
      <c r="Z113" s="672"/>
      <c r="AA113" s="672"/>
      <c r="AB113" s="672"/>
      <c r="AC113" s="672"/>
      <c r="AD113" s="672"/>
      <c r="AE113" s="672"/>
      <c r="AF113" s="672"/>
      <c r="AG113" s="672"/>
      <c r="AH113" s="673"/>
      <c r="AI113" s="673"/>
      <c r="AJ113" s="672"/>
      <c r="AK113" s="340"/>
      <c r="AL113" s="672"/>
      <c r="AM113" s="671"/>
      <c r="AN113" s="672"/>
      <c r="AO113" s="672"/>
      <c r="AP113" s="672"/>
      <c r="AQ113" s="672"/>
      <c r="AR113" s="672"/>
      <c r="AS113" s="672"/>
      <c r="AT113" s="672"/>
      <c r="AU113" s="672"/>
      <c r="AV113" s="672"/>
      <c r="AW113" s="672"/>
      <c r="AX113" s="672"/>
      <c r="AY113" s="672"/>
      <c r="AZ113" s="672"/>
      <c r="BA113" s="672"/>
      <c r="BB113" s="672"/>
      <c r="BC113" s="672"/>
      <c r="BD113" s="673"/>
      <c r="BE113" s="672"/>
      <c r="BF113" s="672"/>
      <c r="BG113" s="672"/>
      <c r="BH113" s="672"/>
      <c r="BI113" s="672"/>
      <c r="BJ113" s="672"/>
      <c r="BK113" s="672"/>
      <c r="BL113" s="672"/>
      <c r="BM113" s="672"/>
      <c r="BN113" s="672"/>
      <c r="BO113" s="673"/>
      <c r="BP113" s="673"/>
      <c r="BQ113" s="672"/>
    </row>
    <row r="114" spans="2:69" s="255" customFormat="1" ht="15" customHeight="1">
      <c r="B114" s="1252"/>
      <c r="C114" s="262" t="s">
        <v>535</v>
      </c>
      <c r="D114" s="339"/>
      <c r="E114" s="672"/>
      <c r="F114" s="671"/>
      <c r="G114" s="672"/>
      <c r="H114" s="672"/>
      <c r="I114" s="713"/>
      <c r="J114" s="713"/>
      <c r="K114" s="713"/>
      <c r="L114" s="672"/>
      <c r="M114" s="672"/>
      <c r="N114" s="672"/>
      <c r="O114" s="672"/>
      <c r="P114" s="672"/>
      <c r="Q114" s="672"/>
      <c r="R114" s="672"/>
      <c r="S114" s="672"/>
      <c r="T114" s="672"/>
      <c r="U114" s="672"/>
      <c r="V114" s="672"/>
      <c r="W114" s="673"/>
      <c r="X114" s="672"/>
      <c r="Y114" s="672"/>
      <c r="Z114" s="672"/>
      <c r="AA114" s="672"/>
      <c r="AB114" s="672"/>
      <c r="AC114" s="672"/>
      <c r="AD114" s="672"/>
      <c r="AE114" s="672"/>
      <c r="AF114" s="672"/>
      <c r="AG114" s="672"/>
      <c r="AH114" s="673"/>
      <c r="AI114" s="673"/>
      <c r="AJ114" s="672"/>
      <c r="AK114" s="340"/>
      <c r="AL114" s="672"/>
      <c r="AM114" s="671"/>
      <c r="AN114" s="672"/>
      <c r="AO114" s="672"/>
      <c r="AP114" s="672"/>
      <c r="AQ114" s="672"/>
      <c r="AR114" s="672"/>
      <c r="AS114" s="672"/>
      <c r="AT114" s="672"/>
      <c r="AU114" s="672"/>
      <c r="AV114" s="672"/>
      <c r="AW114" s="672"/>
      <c r="AX114" s="672"/>
      <c r="AY114" s="672"/>
      <c r="AZ114" s="672"/>
      <c r="BA114" s="672"/>
      <c r="BB114" s="672"/>
      <c r="BC114" s="672"/>
      <c r="BD114" s="673"/>
      <c r="BE114" s="672"/>
      <c r="BF114" s="672"/>
      <c r="BG114" s="672"/>
      <c r="BH114" s="672"/>
      <c r="BI114" s="672"/>
      <c r="BJ114" s="672"/>
      <c r="BK114" s="672"/>
      <c r="BL114" s="672"/>
      <c r="BM114" s="672"/>
      <c r="BN114" s="672"/>
      <c r="BO114" s="673"/>
      <c r="BP114" s="673"/>
      <c r="BQ114" s="672"/>
    </row>
    <row r="115" spans="2:69" s="255" customFormat="1" ht="15" customHeight="1">
      <c r="B115" s="1252"/>
      <c r="C115" s="262" t="s">
        <v>536</v>
      </c>
      <c r="D115" s="339"/>
      <c r="E115" s="672"/>
      <c r="F115" s="671"/>
      <c r="G115" s="672"/>
      <c r="H115" s="672"/>
      <c r="I115" s="713"/>
      <c r="J115" s="713"/>
      <c r="K115" s="713"/>
      <c r="L115" s="672"/>
      <c r="M115" s="672"/>
      <c r="N115" s="672"/>
      <c r="O115" s="672"/>
      <c r="P115" s="672"/>
      <c r="Q115" s="672"/>
      <c r="R115" s="672"/>
      <c r="S115" s="672"/>
      <c r="T115" s="672"/>
      <c r="U115" s="672"/>
      <c r="V115" s="672"/>
      <c r="W115" s="673"/>
      <c r="X115" s="672"/>
      <c r="Y115" s="672"/>
      <c r="Z115" s="672"/>
      <c r="AA115" s="672"/>
      <c r="AB115" s="672"/>
      <c r="AC115" s="672"/>
      <c r="AD115" s="672"/>
      <c r="AE115" s="672"/>
      <c r="AF115" s="672"/>
      <c r="AG115" s="672"/>
      <c r="AH115" s="673"/>
      <c r="AI115" s="673"/>
      <c r="AJ115" s="672"/>
      <c r="AK115" s="340"/>
      <c r="AL115" s="672"/>
      <c r="AM115" s="671"/>
      <c r="AN115" s="672"/>
      <c r="AO115" s="672"/>
      <c r="AP115" s="672"/>
      <c r="AQ115" s="672"/>
      <c r="AR115" s="672"/>
      <c r="AS115" s="672"/>
      <c r="AT115" s="672"/>
      <c r="AU115" s="672"/>
      <c r="AV115" s="672"/>
      <c r="AW115" s="672"/>
      <c r="AX115" s="672"/>
      <c r="AY115" s="672"/>
      <c r="AZ115" s="672"/>
      <c r="BA115" s="672"/>
      <c r="BB115" s="672"/>
      <c r="BC115" s="672"/>
      <c r="BD115" s="673"/>
      <c r="BE115" s="672"/>
      <c r="BF115" s="672"/>
      <c r="BG115" s="672"/>
      <c r="BH115" s="672"/>
      <c r="BI115" s="672"/>
      <c r="BJ115" s="672"/>
      <c r="BK115" s="672"/>
      <c r="BL115" s="672"/>
      <c r="BM115" s="672"/>
      <c r="BN115" s="672"/>
      <c r="BO115" s="673"/>
      <c r="BP115" s="673"/>
      <c r="BQ115" s="672"/>
    </row>
    <row r="116" spans="2:69" s="255" customFormat="1" ht="15" customHeight="1">
      <c r="B116" s="1252"/>
      <c r="C116" s="262" t="s">
        <v>537</v>
      </c>
      <c r="D116" s="339"/>
      <c r="E116" s="672"/>
      <c r="F116" s="671"/>
      <c r="G116" s="672"/>
      <c r="H116" s="672"/>
      <c r="I116" s="713"/>
      <c r="J116" s="713"/>
      <c r="K116" s="713"/>
      <c r="L116" s="672"/>
      <c r="M116" s="672"/>
      <c r="N116" s="672"/>
      <c r="O116" s="672"/>
      <c r="P116" s="672"/>
      <c r="Q116" s="672"/>
      <c r="R116" s="672"/>
      <c r="S116" s="672"/>
      <c r="T116" s="672"/>
      <c r="U116" s="672"/>
      <c r="V116" s="672"/>
      <c r="W116" s="673"/>
      <c r="X116" s="672"/>
      <c r="Y116" s="672"/>
      <c r="Z116" s="672"/>
      <c r="AA116" s="672"/>
      <c r="AB116" s="672"/>
      <c r="AC116" s="672"/>
      <c r="AD116" s="672"/>
      <c r="AE116" s="672"/>
      <c r="AF116" s="672"/>
      <c r="AG116" s="672"/>
      <c r="AH116" s="673"/>
      <c r="AI116" s="673"/>
      <c r="AJ116" s="672"/>
      <c r="AK116" s="340"/>
      <c r="AL116" s="672"/>
      <c r="AM116" s="671"/>
      <c r="AN116" s="672"/>
      <c r="AO116" s="672"/>
      <c r="AP116" s="672"/>
      <c r="AQ116" s="672"/>
      <c r="AR116" s="672"/>
      <c r="AS116" s="672"/>
      <c r="AT116" s="672"/>
      <c r="AU116" s="672"/>
      <c r="AV116" s="672"/>
      <c r="AW116" s="672"/>
      <c r="AX116" s="672"/>
      <c r="AY116" s="672"/>
      <c r="AZ116" s="672"/>
      <c r="BA116" s="672"/>
      <c r="BB116" s="672"/>
      <c r="BC116" s="672"/>
      <c r="BD116" s="673"/>
      <c r="BE116" s="672"/>
      <c r="BF116" s="672"/>
      <c r="BG116" s="672"/>
      <c r="BH116" s="672"/>
      <c r="BI116" s="672"/>
      <c r="BJ116" s="672"/>
      <c r="BK116" s="672"/>
      <c r="BL116" s="672"/>
      <c r="BM116" s="672"/>
      <c r="BN116" s="672"/>
      <c r="BO116" s="673"/>
      <c r="BP116" s="673"/>
      <c r="BQ116" s="672"/>
    </row>
    <row r="117" spans="2:69" s="255" customFormat="1" ht="15" customHeight="1">
      <c r="B117" s="1252"/>
      <c r="C117" s="262" t="s">
        <v>532</v>
      </c>
      <c r="D117" s="339"/>
      <c r="E117" s="672"/>
      <c r="F117" s="671"/>
      <c r="G117" s="672"/>
      <c r="H117" s="672"/>
      <c r="I117" s="713"/>
      <c r="J117" s="713"/>
      <c r="K117" s="713"/>
      <c r="L117" s="672"/>
      <c r="M117" s="672"/>
      <c r="N117" s="672"/>
      <c r="O117" s="672"/>
      <c r="P117" s="672"/>
      <c r="Q117" s="672"/>
      <c r="R117" s="672"/>
      <c r="S117" s="672"/>
      <c r="T117" s="672"/>
      <c r="U117" s="672"/>
      <c r="V117" s="672"/>
      <c r="W117" s="673"/>
      <c r="X117" s="672"/>
      <c r="Y117" s="672"/>
      <c r="Z117" s="672"/>
      <c r="AA117" s="672"/>
      <c r="AB117" s="672"/>
      <c r="AC117" s="672"/>
      <c r="AD117" s="672"/>
      <c r="AE117" s="672"/>
      <c r="AF117" s="672"/>
      <c r="AG117" s="672"/>
      <c r="AH117" s="673"/>
      <c r="AI117" s="673"/>
      <c r="AJ117" s="672"/>
      <c r="AK117" s="340"/>
      <c r="AL117" s="672"/>
      <c r="AM117" s="671"/>
      <c r="AN117" s="672"/>
      <c r="AO117" s="672"/>
      <c r="AP117" s="672"/>
      <c r="AQ117" s="672"/>
      <c r="AR117" s="672"/>
      <c r="AS117" s="672"/>
      <c r="AT117" s="672"/>
      <c r="AU117" s="672"/>
      <c r="AV117" s="672"/>
      <c r="AW117" s="672"/>
      <c r="AX117" s="672"/>
      <c r="AY117" s="672"/>
      <c r="AZ117" s="672"/>
      <c r="BA117" s="672"/>
      <c r="BB117" s="672"/>
      <c r="BC117" s="672"/>
      <c r="BD117" s="673"/>
      <c r="BE117" s="672"/>
      <c r="BF117" s="672"/>
      <c r="BG117" s="672"/>
      <c r="BH117" s="672"/>
      <c r="BI117" s="672"/>
      <c r="BJ117" s="672"/>
      <c r="BK117" s="672"/>
      <c r="BL117" s="672"/>
      <c r="BM117" s="672"/>
      <c r="BN117" s="672"/>
      <c r="BO117" s="673"/>
      <c r="BP117" s="673"/>
      <c r="BQ117" s="672"/>
    </row>
    <row r="118" spans="2:69" s="255" customFormat="1" ht="15" customHeight="1">
      <c r="B118" s="1252"/>
      <c r="C118" s="262" t="s">
        <v>533</v>
      </c>
      <c r="D118" s="339"/>
      <c r="E118" s="672"/>
      <c r="F118" s="671"/>
      <c r="G118" s="672"/>
      <c r="H118" s="672"/>
      <c r="I118" s="713"/>
      <c r="J118" s="713"/>
      <c r="K118" s="713"/>
      <c r="L118" s="672"/>
      <c r="M118" s="672"/>
      <c r="N118" s="672"/>
      <c r="O118" s="672"/>
      <c r="P118" s="672"/>
      <c r="Q118" s="672"/>
      <c r="R118" s="672"/>
      <c r="S118" s="672"/>
      <c r="T118" s="672"/>
      <c r="U118" s="672"/>
      <c r="V118" s="672"/>
      <c r="W118" s="673"/>
      <c r="X118" s="672"/>
      <c r="Y118" s="672"/>
      <c r="Z118" s="672"/>
      <c r="AA118" s="672"/>
      <c r="AB118" s="672"/>
      <c r="AC118" s="672"/>
      <c r="AD118" s="672"/>
      <c r="AE118" s="672"/>
      <c r="AF118" s="672"/>
      <c r="AG118" s="672"/>
      <c r="AH118" s="673"/>
      <c r="AI118" s="673"/>
      <c r="AJ118" s="672"/>
      <c r="AK118" s="340"/>
      <c r="AL118" s="672"/>
      <c r="AM118" s="671"/>
      <c r="AN118" s="672"/>
      <c r="AO118" s="672"/>
      <c r="AP118" s="672"/>
      <c r="AQ118" s="672"/>
      <c r="AR118" s="672"/>
      <c r="AS118" s="672"/>
      <c r="AT118" s="672"/>
      <c r="AU118" s="672"/>
      <c r="AV118" s="672"/>
      <c r="AW118" s="672"/>
      <c r="AX118" s="672"/>
      <c r="AY118" s="672"/>
      <c r="AZ118" s="672"/>
      <c r="BA118" s="672"/>
      <c r="BB118" s="672"/>
      <c r="BC118" s="672"/>
      <c r="BD118" s="673"/>
      <c r="BE118" s="672"/>
      <c r="BF118" s="672"/>
      <c r="BG118" s="672"/>
      <c r="BH118" s="672"/>
      <c r="BI118" s="672"/>
      <c r="BJ118" s="672"/>
      <c r="BK118" s="672"/>
      <c r="BL118" s="672"/>
      <c r="BM118" s="672"/>
      <c r="BN118" s="672"/>
      <c r="BO118" s="673"/>
      <c r="BP118" s="673"/>
      <c r="BQ118" s="672"/>
    </row>
    <row r="119" spans="2:69" s="255" customFormat="1" ht="15" customHeight="1">
      <c r="B119" s="1253"/>
      <c r="C119" s="338" t="s">
        <v>527</v>
      </c>
      <c r="D119" s="339"/>
      <c r="E119" s="669"/>
      <c r="F119" s="668"/>
      <c r="G119" s="669"/>
      <c r="H119" s="669"/>
      <c r="I119" s="891"/>
      <c r="J119" s="891"/>
      <c r="K119" s="891"/>
      <c r="L119" s="669"/>
      <c r="M119" s="669"/>
      <c r="N119" s="669"/>
      <c r="O119" s="669"/>
      <c r="P119" s="669"/>
      <c r="Q119" s="669"/>
      <c r="R119" s="669"/>
      <c r="S119" s="669"/>
      <c r="T119" s="669"/>
      <c r="U119" s="669"/>
      <c r="V119" s="669"/>
      <c r="W119" s="670"/>
      <c r="X119" s="669"/>
      <c r="Y119" s="669"/>
      <c r="Z119" s="669"/>
      <c r="AA119" s="669"/>
      <c r="AB119" s="669"/>
      <c r="AC119" s="669"/>
      <c r="AD119" s="669"/>
      <c r="AE119" s="669"/>
      <c r="AF119" s="669"/>
      <c r="AG119" s="669"/>
      <c r="AH119" s="670"/>
      <c r="AI119" s="670"/>
      <c r="AJ119" s="669"/>
      <c r="AK119" s="340"/>
      <c r="AL119" s="669"/>
      <c r="AM119" s="668"/>
      <c r="AN119" s="669"/>
      <c r="AO119" s="669"/>
      <c r="AP119" s="669"/>
      <c r="AQ119" s="669"/>
      <c r="AR119" s="669"/>
      <c r="AS119" s="669"/>
      <c r="AT119" s="669"/>
      <c r="AU119" s="669"/>
      <c r="AV119" s="669"/>
      <c r="AW119" s="669"/>
      <c r="AX119" s="669"/>
      <c r="AY119" s="669"/>
      <c r="AZ119" s="669"/>
      <c r="BA119" s="669"/>
      <c r="BB119" s="669"/>
      <c r="BC119" s="669"/>
      <c r="BD119" s="670"/>
      <c r="BE119" s="669"/>
      <c r="BF119" s="669"/>
      <c r="BG119" s="669"/>
      <c r="BH119" s="669"/>
      <c r="BI119" s="669"/>
      <c r="BJ119" s="669"/>
      <c r="BK119" s="669"/>
      <c r="BL119" s="669"/>
      <c r="BM119" s="669"/>
      <c r="BN119" s="669"/>
      <c r="BO119" s="670"/>
      <c r="BP119" s="670"/>
      <c r="BQ119" s="669"/>
    </row>
    <row r="120" spans="2:69" s="255" customFormat="1" ht="15" customHeight="1">
      <c r="B120" s="1251" t="s">
        <v>19</v>
      </c>
      <c r="C120" s="262" t="s">
        <v>534</v>
      </c>
      <c r="D120" s="344"/>
      <c r="E120" s="350">
        <v>6.9924271532595644E-2</v>
      </c>
      <c r="F120" s="554">
        <v>117669971.097</v>
      </c>
      <c r="G120" s="350">
        <v>4.8878805241302859E-3</v>
      </c>
      <c r="H120" s="350">
        <v>-3.525206100867102E-4</v>
      </c>
      <c r="I120" s="918"/>
      <c r="J120" s="918"/>
      <c r="K120" s="918"/>
      <c r="L120" s="350"/>
      <c r="M120" s="350">
        <v>1.053960707594343E-2</v>
      </c>
      <c r="N120" s="350">
        <v>0.16913553045401747</v>
      </c>
      <c r="O120" s="350">
        <v>0.16878300984393069</v>
      </c>
      <c r="P120" s="350">
        <v>-7.0725705483003873E-2</v>
      </c>
      <c r="Q120" s="350">
        <v>-7.123894925655945E-2</v>
      </c>
      <c r="R120" s="350"/>
      <c r="S120" s="350">
        <v>3.8634571655094964E-2</v>
      </c>
      <c r="T120" s="350"/>
      <c r="U120" s="350"/>
      <c r="V120" s="350"/>
      <c r="W120" s="350">
        <v>4.5758858864351978E-2</v>
      </c>
      <c r="X120" s="350">
        <v>0.14330291945172324</v>
      </c>
      <c r="Y120" s="350">
        <v>2.4646739290938267E-2</v>
      </c>
      <c r="Z120" s="350">
        <v>0.18498967312617082</v>
      </c>
      <c r="AA120" s="350"/>
      <c r="AB120" s="350"/>
      <c r="AC120" s="350">
        <v>8.694273402656447E-3</v>
      </c>
      <c r="AD120" s="350"/>
      <c r="AE120" s="350">
        <v>7.7712282196975365E-4</v>
      </c>
      <c r="AF120" s="350">
        <v>0.21910780864173532</v>
      </c>
      <c r="AG120" s="350">
        <v>0.17332518662036089</v>
      </c>
      <c r="AH120" s="350"/>
      <c r="AI120" s="350"/>
      <c r="AJ120" s="350">
        <v>0.53573591471381943</v>
      </c>
      <c r="AK120" s="281"/>
      <c r="AL120" s="350">
        <v>7.5199788464009737E-2</v>
      </c>
      <c r="AM120" s="554">
        <v>124640761.295</v>
      </c>
      <c r="AN120" s="350">
        <v>-3.6372346838207747E-4</v>
      </c>
      <c r="AO120" s="350"/>
      <c r="AP120" s="350"/>
      <c r="AQ120" s="350"/>
      <c r="AR120" s="350">
        <v>0.27311342691041129</v>
      </c>
      <c r="AS120" s="350"/>
      <c r="AT120" s="350">
        <v>1.0359324482494128E-2</v>
      </c>
      <c r="AU120" s="350">
        <v>0.4425430707972795</v>
      </c>
      <c r="AV120" s="350">
        <v>0.44217934732889752</v>
      </c>
      <c r="AW120" s="350">
        <v>-9.7046879963860064E-2</v>
      </c>
      <c r="AX120" s="350">
        <v>-9.7663967497672199E-2</v>
      </c>
      <c r="AY120" s="350"/>
      <c r="AZ120" s="350">
        <v>4.3214434941164566E-2</v>
      </c>
      <c r="BA120" s="350"/>
      <c r="BB120" s="350"/>
      <c r="BC120" s="350"/>
      <c r="BD120" s="350">
        <v>5.5904499760781892E-2</v>
      </c>
      <c r="BE120" s="350">
        <v>0.40041987959200709</v>
      </c>
      <c r="BF120" s="350">
        <v>2.3967384818274828E-2</v>
      </c>
      <c r="BG120" s="350">
        <v>0.18204762129377525</v>
      </c>
      <c r="BH120" s="350"/>
      <c r="BI120" s="350"/>
      <c r="BJ120" s="350">
        <v>1.0014677277569497E-2</v>
      </c>
      <c r="BK120" s="350"/>
      <c r="BL120" s="350">
        <v>1.2417712182748748E-3</v>
      </c>
      <c r="BM120" s="350">
        <v>0.21727145460789446</v>
      </c>
      <c r="BN120" s="350">
        <v>0.18385027716385791</v>
      </c>
      <c r="BO120" s="350"/>
      <c r="BP120" s="350"/>
      <c r="BQ120" s="350">
        <v>0.80154161136375945</v>
      </c>
    </row>
    <row r="121" spans="2:69" s="255" customFormat="1" ht="15" customHeight="1">
      <c r="B121" s="1257" t="s">
        <v>19</v>
      </c>
      <c r="C121" s="262" t="s">
        <v>535</v>
      </c>
      <c r="D121" s="344"/>
      <c r="E121" s="346">
        <v>0.13064376443882897</v>
      </c>
      <c r="F121" s="555">
        <v>406228112.00300002</v>
      </c>
      <c r="G121" s="346">
        <v>5.6289153616801224E-3</v>
      </c>
      <c r="H121" s="346">
        <v>-5.7460145692299156E-3</v>
      </c>
      <c r="I121" s="896"/>
      <c r="J121" s="896"/>
      <c r="K121" s="896"/>
      <c r="L121" s="346"/>
      <c r="M121" s="346">
        <v>1.7280908909495061E-3</v>
      </c>
      <c r="N121" s="346">
        <v>8.2973306632582539E-2</v>
      </c>
      <c r="O121" s="346">
        <v>7.7227292063352548E-2</v>
      </c>
      <c r="P121" s="346">
        <v>-7.862480861433864E-2</v>
      </c>
      <c r="Q121" s="346">
        <v>-7.9866986555968342E-2</v>
      </c>
      <c r="R121" s="346"/>
      <c r="S121" s="346">
        <v>2.993255621834021E-2</v>
      </c>
      <c r="T121" s="346"/>
      <c r="U121" s="346"/>
      <c r="V121" s="346"/>
      <c r="W121" s="346">
        <v>4.1902941640519185E-2</v>
      </c>
      <c r="X121" s="346">
        <v>3.9263247147903524E-2</v>
      </c>
      <c r="Y121" s="346">
        <v>1.0758588686663134E-2</v>
      </c>
      <c r="Z121" s="346">
        <v>9.5769976942690488E-2</v>
      </c>
      <c r="AA121" s="346"/>
      <c r="AB121" s="346"/>
      <c r="AC121" s="346">
        <v>1.1228479701981616E-2</v>
      </c>
      <c r="AD121" s="346"/>
      <c r="AE121" s="346">
        <v>7.2031834172480672E-4</v>
      </c>
      <c r="AF121" s="346">
        <v>0.11847736367306004</v>
      </c>
      <c r="AG121" s="346">
        <v>9.8516206184431826E-2</v>
      </c>
      <c r="AH121" s="346"/>
      <c r="AI121" s="346"/>
      <c r="AJ121" s="346">
        <v>0.25625681700539538</v>
      </c>
      <c r="AK121" s="281"/>
      <c r="AL121" s="346">
        <v>0.13543472610630455</v>
      </c>
      <c r="AM121" s="555">
        <v>421030219.02999997</v>
      </c>
      <c r="AN121" s="346">
        <v>-5.9915846083728559E-3</v>
      </c>
      <c r="AO121" s="346"/>
      <c r="AP121" s="346"/>
      <c r="AQ121" s="346"/>
      <c r="AR121" s="346">
        <v>6.5300218624072204E-2</v>
      </c>
      <c r="AS121" s="346"/>
      <c r="AT121" s="346">
        <v>1.9694447156557108E-3</v>
      </c>
      <c r="AU121" s="346">
        <v>0.14752012378848844</v>
      </c>
      <c r="AV121" s="346">
        <v>0.14152853918011576</v>
      </c>
      <c r="AW121" s="346">
        <v>-8.6133367917270567E-2</v>
      </c>
      <c r="AX121" s="346">
        <v>-8.7380576802204749E-2</v>
      </c>
      <c r="AY121" s="346"/>
      <c r="AZ121" s="346">
        <v>3.041434674095821E-2</v>
      </c>
      <c r="BA121" s="346"/>
      <c r="BB121" s="346"/>
      <c r="BC121" s="346"/>
      <c r="BD121" s="346">
        <v>4.3938512733409874E-2</v>
      </c>
      <c r="BE121" s="346">
        <v>9.8086475111320848E-2</v>
      </c>
      <c r="BF121" s="346">
        <v>1.064278305325328E-2</v>
      </c>
      <c r="BG121" s="346">
        <v>9.4056696954520264E-2</v>
      </c>
      <c r="BH121" s="346"/>
      <c r="BI121" s="346"/>
      <c r="BJ121" s="346">
        <v>1.1302009938771021E-2</v>
      </c>
      <c r="BK121" s="346"/>
      <c r="BL121" s="346">
        <v>1.4519285371210901E-3</v>
      </c>
      <c r="BM121" s="346">
        <v>0.11745341848366565</v>
      </c>
      <c r="BN121" s="346">
        <v>0.10120835869732132</v>
      </c>
      <c r="BO121" s="346"/>
      <c r="BP121" s="346"/>
      <c r="BQ121" s="346">
        <v>0.31674825229230796</v>
      </c>
    </row>
    <row r="122" spans="2:69" s="255" customFormat="1" ht="15" customHeight="1">
      <c r="B122" s="1257" t="s">
        <v>19</v>
      </c>
      <c r="C122" s="262" t="s">
        <v>536</v>
      </c>
      <c r="D122" s="344"/>
      <c r="E122" s="346">
        <v>0.24914288953396058</v>
      </c>
      <c r="F122" s="555">
        <v>1290981837.112</v>
      </c>
      <c r="G122" s="346">
        <v>1.2969091491987786E-2</v>
      </c>
      <c r="H122" s="346">
        <v>-1.6496380876776351E-2</v>
      </c>
      <c r="I122" s="896"/>
      <c r="J122" s="896"/>
      <c r="K122" s="896"/>
      <c r="L122" s="346"/>
      <c r="M122" s="346">
        <v>7.6778586770621471E-4</v>
      </c>
      <c r="N122" s="346">
        <v>4.4600948367180392E-2</v>
      </c>
      <c r="O122" s="346">
        <v>2.8104567490404131E-2</v>
      </c>
      <c r="P122" s="346">
        <v>-8.580396846465467E-2</v>
      </c>
      <c r="Q122" s="346">
        <v>-8.6378543147796125E-2</v>
      </c>
      <c r="R122" s="346"/>
      <c r="S122" s="346">
        <v>2.1012175834079248E-2</v>
      </c>
      <c r="T122" s="346"/>
      <c r="U122" s="346"/>
      <c r="V122" s="346"/>
      <c r="W122" s="346">
        <v>3.4543822219654581E-2</v>
      </c>
      <c r="X122" s="346">
        <v>-2.3730153437737433E-2</v>
      </c>
      <c r="Y122" s="346">
        <v>5.9228364801050589E-3</v>
      </c>
      <c r="Z122" s="346">
        <v>5.1962181977762582E-2</v>
      </c>
      <c r="AA122" s="346"/>
      <c r="AB122" s="346"/>
      <c r="AC122" s="346">
        <v>7.7499205042123364E-3</v>
      </c>
      <c r="AD122" s="346"/>
      <c r="AE122" s="346">
        <v>1.8945604730361588E-3</v>
      </c>
      <c r="AF122" s="346">
        <v>6.752949943511613E-2</v>
      </c>
      <c r="AG122" s="346">
        <v>6.6134035596500024E-2</v>
      </c>
      <c r="AH122" s="346"/>
      <c r="AI122" s="346"/>
      <c r="AJ122" s="346">
        <v>0.10993338159387878</v>
      </c>
      <c r="AK122" s="281"/>
      <c r="AL122" s="346">
        <v>0.25054470195422796</v>
      </c>
      <c r="AM122" s="555">
        <v>1299299221.223</v>
      </c>
      <c r="AN122" s="346">
        <v>-1.6808861310209023E-2</v>
      </c>
      <c r="AO122" s="346"/>
      <c r="AP122" s="346"/>
      <c r="AQ122" s="346"/>
      <c r="AR122" s="346">
        <v>3.0350518291607471E-2</v>
      </c>
      <c r="AS122" s="346"/>
      <c r="AT122" s="346">
        <v>6.8159983900121439E-4</v>
      </c>
      <c r="AU122" s="346">
        <v>7.4830569780902523E-2</v>
      </c>
      <c r="AV122" s="346">
        <v>5.8021708470693545E-2</v>
      </c>
      <c r="AW122" s="346">
        <v>-8.8705074826038677E-2</v>
      </c>
      <c r="AX122" s="346">
        <v>-8.9363333351888452E-2</v>
      </c>
      <c r="AY122" s="346"/>
      <c r="AZ122" s="346">
        <v>2.1298712689099955E-2</v>
      </c>
      <c r="BA122" s="346"/>
      <c r="BB122" s="346"/>
      <c r="BC122" s="346"/>
      <c r="BD122" s="346">
        <v>3.5588828019518758E-2</v>
      </c>
      <c r="BE122" s="346">
        <v>4.2472031383238296E-3</v>
      </c>
      <c r="BF122" s="346">
        <v>5.9048176314447478E-3</v>
      </c>
      <c r="BG122" s="346">
        <v>5.1361057460794467E-2</v>
      </c>
      <c r="BH122" s="346"/>
      <c r="BI122" s="346"/>
      <c r="BJ122" s="346">
        <v>7.6789210807104765E-3</v>
      </c>
      <c r="BK122" s="346"/>
      <c r="BL122" s="346">
        <v>2.0036348652233893E-3</v>
      </c>
      <c r="BM122" s="346">
        <v>6.6948431038173079E-2</v>
      </c>
      <c r="BN122" s="346">
        <v>6.6580643955571589E-2</v>
      </c>
      <c r="BO122" s="346"/>
      <c r="BP122" s="346"/>
      <c r="BQ122" s="346">
        <v>0.13777627813206839</v>
      </c>
    </row>
    <row r="123" spans="2:69" s="255" customFormat="1" ht="15" customHeight="1">
      <c r="B123" s="1257" t="s">
        <v>19</v>
      </c>
      <c r="C123" s="262" t="s">
        <v>537</v>
      </c>
      <c r="D123" s="344"/>
      <c r="E123" s="346">
        <v>0.29787781219997106</v>
      </c>
      <c r="F123" s="555">
        <v>2658585645.0890002</v>
      </c>
      <c r="G123" s="346">
        <v>1.7834143315105709E-2</v>
      </c>
      <c r="H123" s="346">
        <v>-2.82349277476397E-2</v>
      </c>
      <c r="I123" s="896"/>
      <c r="J123" s="896"/>
      <c r="K123" s="896"/>
      <c r="L123" s="346"/>
      <c r="M123" s="346">
        <v>2.0153536937572058E-4</v>
      </c>
      <c r="N123" s="346">
        <v>2.3246195635699029E-2</v>
      </c>
      <c r="O123" s="346">
        <v>-4.9887321119408412E-3</v>
      </c>
      <c r="P123" s="346">
        <v>-9.2550310325535137E-2</v>
      </c>
      <c r="Q123" s="346">
        <v>-9.3672654631242136E-2</v>
      </c>
      <c r="R123" s="346"/>
      <c r="S123" s="346">
        <v>1.401114961212882E-2</v>
      </c>
      <c r="T123" s="346"/>
      <c r="U123" s="346"/>
      <c r="V123" s="346"/>
      <c r="W123" s="346">
        <v>3.0345117329217835E-2</v>
      </c>
      <c r="X123" s="346">
        <v>-6.8316269413964958E-2</v>
      </c>
      <c r="Y123" s="346">
        <v>2.8483090977294806E-3</v>
      </c>
      <c r="Z123" s="346">
        <v>2.1656065011993474E-2</v>
      </c>
      <c r="AA123" s="346"/>
      <c r="AB123" s="346"/>
      <c r="AC123" s="346">
        <v>5.11581443130251E-3</v>
      </c>
      <c r="AD123" s="346"/>
      <c r="AE123" s="346">
        <v>2.6903986723965608E-3</v>
      </c>
      <c r="AF123" s="346">
        <v>3.2310587213422025E-2</v>
      </c>
      <c r="AG123" s="346">
        <v>4.5283181225470648E-2</v>
      </c>
      <c r="AH123" s="346"/>
      <c r="AI123" s="346"/>
      <c r="AJ123" s="346">
        <v>9.2774990249275824E-3</v>
      </c>
      <c r="AK123" s="281"/>
      <c r="AL123" s="346">
        <v>0.29625006723224417</v>
      </c>
      <c r="AM123" s="555">
        <v>2639822253.2189999</v>
      </c>
      <c r="AN123" s="346">
        <v>-2.9076379508659399E-2</v>
      </c>
      <c r="AO123" s="346"/>
      <c r="AP123" s="346"/>
      <c r="AQ123" s="346"/>
      <c r="AR123" s="346">
        <v>2.070167088081833E-2</v>
      </c>
      <c r="AS123" s="346"/>
      <c r="AT123" s="346">
        <v>2.1455953684356322E-4</v>
      </c>
      <c r="AU123" s="346">
        <v>4.3900925681144981E-2</v>
      </c>
      <c r="AV123" s="346">
        <v>1.4824546172485631E-2</v>
      </c>
      <c r="AW123" s="346">
        <v>-9.4655145427047269E-2</v>
      </c>
      <c r="AX123" s="346">
        <v>-9.5781131222634611E-2</v>
      </c>
      <c r="AY123" s="346"/>
      <c r="AZ123" s="346">
        <v>1.4000583219166415E-2</v>
      </c>
      <c r="BA123" s="346"/>
      <c r="BB123" s="346"/>
      <c r="BC123" s="346"/>
      <c r="BD123" s="346">
        <v>3.0591084199524159E-2</v>
      </c>
      <c r="BE123" s="346">
        <v>-5.0365500850624856E-2</v>
      </c>
      <c r="BF123" s="346">
        <v>2.827591585341772E-3</v>
      </c>
      <c r="BG123" s="346">
        <v>2.1505347085688929E-2</v>
      </c>
      <c r="BH123" s="346"/>
      <c r="BI123" s="346"/>
      <c r="BJ123" s="346">
        <v>5.052856620833034E-3</v>
      </c>
      <c r="BK123" s="346"/>
      <c r="BL123" s="346">
        <v>2.6691095968329448E-3</v>
      </c>
      <c r="BM123" s="346">
        <v>3.2054904888696681E-2</v>
      </c>
      <c r="BN123" s="346">
        <v>4.5615923974867002E-2</v>
      </c>
      <c r="BO123" s="346"/>
      <c r="BP123" s="346"/>
      <c r="BQ123" s="346">
        <v>2.7305328012938945E-2</v>
      </c>
    </row>
    <row r="124" spans="2:69" s="255" customFormat="1" ht="15" customHeight="1">
      <c r="B124" s="1257" t="s">
        <v>19</v>
      </c>
      <c r="C124" s="243" t="s">
        <v>532</v>
      </c>
      <c r="D124" s="344"/>
      <c r="E124" s="346">
        <v>0.24457737730799839</v>
      </c>
      <c r="F124" s="555">
        <v>5136088161.0629997</v>
      </c>
      <c r="G124" s="346">
        <v>4.0310598776238653E-2</v>
      </c>
      <c r="H124" s="346">
        <v>-5.4971283487775163E-2</v>
      </c>
      <c r="I124" s="896"/>
      <c r="J124" s="896"/>
      <c r="K124" s="896"/>
      <c r="L124" s="346"/>
      <c r="M124" s="346">
        <v>1.4380562148433499E-4</v>
      </c>
      <c r="N124" s="346">
        <v>8.2509539149400492E-3</v>
      </c>
      <c r="O124" s="346">
        <v>-4.6720329572835007E-2</v>
      </c>
      <c r="P124" s="346">
        <v>-9.9274201487708005E-2</v>
      </c>
      <c r="Q124" s="346">
        <v>-0.10254686285038236</v>
      </c>
      <c r="R124" s="346"/>
      <c r="S124" s="346">
        <v>6.4964656648522669E-3</v>
      </c>
      <c r="T124" s="346"/>
      <c r="U124" s="346"/>
      <c r="V124" s="346"/>
      <c r="W124" s="346">
        <v>2.050102829002207E-2</v>
      </c>
      <c r="X124" s="346">
        <v>-0.12876616413319542</v>
      </c>
      <c r="Y124" s="346">
        <v>6.0412003896713105E-4</v>
      </c>
      <c r="Z124" s="346">
        <v>4.089571296543474E-3</v>
      </c>
      <c r="AA124" s="346"/>
      <c r="AB124" s="346"/>
      <c r="AC124" s="346">
        <v>1.4886051972319754E-3</v>
      </c>
      <c r="AD124" s="346"/>
      <c r="AE124" s="346">
        <v>2.3671309620751798E-3</v>
      </c>
      <c r="AF124" s="346">
        <v>8.5494274948177615E-3</v>
      </c>
      <c r="AG124" s="346">
        <v>2.5908308663545113E-2</v>
      </c>
      <c r="AH124" s="346"/>
      <c r="AI124" s="346"/>
      <c r="AJ124" s="346">
        <v>-9.430842797483252E-2</v>
      </c>
      <c r="AK124" s="281"/>
      <c r="AL124" s="346">
        <v>0.23553669366799479</v>
      </c>
      <c r="AM124" s="555">
        <v>4885543539.3870001</v>
      </c>
      <c r="AN124" s="346">
        <v>-5.7569526119767234E-2</v>
      </c>
      <c r="AO124" s="346"/>
      <c r="AP124" s="346"/>
      <c r="AQ124" s="346"/>
      <c r="AR124" s="346">
        <v>3.0898048551408569E-2</v>
      </c>
      <c r="AS124" s="346"/>
      <c r="AT124" s="346">
        <v>1.3005683909629527E-4</v>
      </c>
      <c r="AU124" s="346">
        <v>3.9220408315927546E-2</v>
      </c>
      <c r="AV124" s="346">
        <v>-1.8349117803839854E-2</v>
      </c>
      <c r="AW124" s="346">
        <v>-0.10250966783172674</v>
      </c>
      <c r="AX124" s="346">
        <v>-0.10593819807098477</v>
      </c>
      <c r="AY124" s="346"/>
      <c r="AZ124" s="346">
        <v>6.4816438692455588E-3</v>
      </c>
      <c r="BA124" s="346"/>
      <c r="BB124" s="346"/>
      <c r="BC124" s="346"/>
      <c r="BD124" s="346">
        <v>2.0694696660647473E-2</v>
      </c>
      <c r="BE124" s="346">
        <v>-0.10359261921417695</v>
      </c>
      <c r="BF124" s="346">
        <v>6.1149256288786343E-4</v>
      </c>
      <c r="BG124" s="346">
        <v>4.2039089600615859E-3</v>
      </c>
      <c r="BH124" s="346"/>
      <c r="BI124" s="346"/>
      <c r="BJ124" s="346">
        <v>1.5378513464118474E-3</v>
      </c>
      <c r="BK124" s="346"/>
      <c r="BL124" s="346">
        <v>2.3999319657012322E-3</v>
      </c>
      <c r="BM124" s="346">
        <v>8.7531848350625285E-3</v>
      </c>
      <c r="BN124" s="346">
        <v>2.6073605127666738E-2</v>
      </c>
      <c r="BO124" s="346"/>
      <c r="BP124" s="346"/>
      <c r="BQ124" s="346">
        <v>-6.8765829251447697E-2</v>
      </c>
    </row>
    <row r="125" spans="2:69" s="255" customFormat="1" ht="15" customHeight="1">
      <c r="B125" s="1257" t="s">
        <v>19</v>
      </c>
      <c r="C125" s="243" t="s">
        <v>533</v>
      </c>
      <c r="D125" s="344"/>
      <c r="E125" s="346">
        <v>7.8338849866453411E-3</v>
      </c>
      <c r="F125" s="555">
        <v>686604304.96200001</v>
      </c>
      <c r="G125" s="346">
        <v>5.9020453771030143E-2</v>
      </c>
      <c r="H125" s="346">
        <v>-5.9114865238496232E-2</v>
      </c>
      <c r="I125" s="896"/>
      <c r="J125" s="896"/>
      <c r="K125" s="896"/>
      <c r="L125" s="346"/>
      <c r="M125" s="346">
        <v>0</v>
      </c>
      <c r="N125" s="346">
        <v>6.9748096034222252E-4</v>
      </c>
      <c r="O125" s="346">
        <v>-5.8417384278153905E-2</v>
      </c>
      <c r="P125" s="346">
        <v>-0.10640209580981769</v>
      </c>
      <c r="Q125" s="346">
        <v>-0.1102289884479951</v>
      </c>
      <c r="R125" s="346"/>
      <c r="S125" s="346">
        <v>1.0936513572275938E-3</v>
      </c>
      <c r="T125" s="346"/>
      <c r="U125" s="346"/>
      <c r="V125" s="346"/>
      <c r="W125" s="346">
        <v>7.741423774344342E-3</v>
      </c>
      <c r="X125" s="346">
        <v>-0.16090494895180474</v>
      </c>
      <c r="Y125" s="346">
        <v>1.0727925745248076E-5</v>
      </c>
      <c r="Z125" s="346">
        <v>9.7921028915950363E-5</v>
      </c>
      <c r="AA125" s="346"/>
      <c r="AB125" s="346"/>
      <c r="AC125" s="346">
        <v>1.7129516833791078E-5</v>
      </c>
      <c r="AD125" s="346"/>
      <c r="AE125" s="346">
        <v>5.2283330792670715E-5</v>
      </c>
      <c r="AF125" s="346">
        <v>1.7806180228766022E-4</v>
      </c>
      <c r="AG125" s="346">
        <v>6.9858905709387648E-3</v>
      </c>
      <c r="AH125" s="346"/>
      <c r="AI125" s="346"/>
      <c r="AJ125" s="346">
        <v>-0.15374099657857832</v>
      </c>
      <c r="AK125" s="281"/>
      <c r="AL125" s="346">
        <v>7.034022575218791E-3</v>
      </c>
      <c r="AM125" s="555">
        <v>611241311.00199997</v>
      </c>
      <c r="AN125" s="346">
        <v>-6.4197953531108118E-2</v>
      </c>
      <c r="AO125" s="346"/>
      <c r="AP125" s="346"/>
      <c r="AQ125" s="346"/>
      <c r="AR125" s="346">
        <v>1.310349529037934E-2</v>
      </c>
      <c r="AS125" s="346"/>
      <c r="AT125" s="346">
        <v>0</v>
      </c>
      <c r="AU125" s="346">
        <v>1.3785449049880119E-2</v>
      </c>
      <c r="AV125" s="346">
        <v>-5.0412504481227915E-2</v>
      </c>
      <c r="AW125" s="346">
        <v>-0.10751889693493732</v>
      </c>
      <c r="AX125" s="346">
        <v>-0.11168568886172131</v>
      </c>
      <c r="AY125" s="346"/>
      <c r="AZ125" s="346">
        <v>1.1593375762484768E-3</v>
      </c>
      <c r="BA125" s="346"/>
      <c r="BB125" s="346"/>
      <c r="BC125" s="346"/>
      <c r="BD125" s="346">
        <v>7.7214945964026276E-3</v>
      </c>
      <c r="BE125" s="346">
        <v>-0.15437669874654658</v>
      </c>
      <c r="BF125" s="346">
        <v>1.2050625288930935E-5</v>
      </c>
      <c r="BG125" s="346">
        <v>1.0999420161864684E-4</v>
      </c>
      <c r="BH125" s="346"/>
      <c r="BI125" s="346"/>
      <c r="BJ125" s="346">
        <v>1.9241500514289551E-5</v>
      </c>
      <c r="BK125" s="346"/>
      <c r="BL125" s="346">
        <v>5.8729603765087384E-5</v>
      </c>
      <c r="BM125" s="346">
        <v>2.0001593118695469E-4</v>
      </c>
      <c r="BN125" s="346">
        <v>6.8865066451410497E-3</v>
      </c>
      <c r="BO125" s="346"/>
      <c r="BP125" s="346"/>
      <c r="BQ125" s="346">
        <v>-0.14729017617021867</v>
      </c>
    </row>
    <row r="126" spans="2:69" s="255" customFormat="1" ht="15" customHeight="1">
      <c r="B126" s="1253" t="s">
        <v>19</v>
      </c>
      <c r="C126" s="338" t="s">
        <v>527</v>
      </c>
      <c r="D126" s="339"/>
      <c r="E126" s="345">
        <v>1</v>
      </c>
      <c r="F126" s="556">
        <v>10296158031.326</v>
      </c>
      <c r="G126" s="345">
        <v>3.0553214627523192E-2</v>
      </c>
      <c r="H126" s="345">
        <v>-4.095343655634389E-2</v>
      </c>
      <c r="I126" s="897"/>
      <c r="J126" s="897"/>
      <c r="K126" s="897"/>
      <c r="L126" s="345"/>
      <c r="M126" s="345">
        <v>4.0867567758748699E-4</v>
      </c>
      <c r="N126" s="345">
        <v>2.0963722434454719E-2</v>
      </c>
      <c r="O126" s="345">
        <v>-1.9989714121889213E-2</v>
      </c>
      <c r="P126" s="345">
        <v>-9.518340487959534E-2</v>
      </c>
      <c r="Q126" s="345">
        <v>-9.7487842426864063E-2</v>
      </c>
      <c r="R126" s="345"/>
      <c r="S126" s="345">
        <v>1.1188550048426556E-2</v>
      </c>
      <c r="T126" s="345"/>
      <c r="U126" s="345"/>
      <c r="V126" s="345"/>
      <c r="W126" s="345">
        <v>2.5085815472544393E-2</v>
      </c>
      <c r="X126" s="345">
        <v>-9.2391741076208844E-2</v>
      </c>
      <c r="Y126" s="345">
        <v>2.4863206073676724E-3</v>
      </c>
      <c r="Z126" s="345">
        <v>2.0046366248655811E-2</v>
      </c>
      <c r="AA126" s="345"/>
      <c r="AB126" s="345"/>
      <c r="AC126" s="345">
        <v>3.5787703576315982E-3</v>
      </c>
      <c r="AD126" s="345"/>
      <c r="AE126" s="345">
        <v>2.1538371140505906E-3</v>
      </c>
      <c r="AF126" s="345">
        <v>2.8265294327705671E-2</v>
      </c>
      <c r="AG126" s="345">
        <v>3.9242421803423362E-2</v>
      </c>
      <c r="AH126" s="345"/>
      <c r="AI126" s="345"/>
      <c r="AJ126" s="345">
        <v>-2.4884024945079908E-2</v>
      </c>
      <c r="AK126" s="281"/>
      <c r="AL126" s="345">
        <v>1</v>
      </c>
      <c r="AM126" s="556">
        <v>9981577305.1560001</v>
      </c>
      <c r="AN126" s="345">
        <v>-4.2244130543595472E-2</v>
      </c>
      <c r="AO126" s="345"/>
      <c r="AP126" s="345"/>
      <c r="AQ126" s="345"/>
      <c r="AR126" s="345">
        <v>3.1516133828618724E-2</v>
      </c>
      <c r="AS126" s="345"/>
      <c r="AT126" s="345">
        <v>4.2155555493483582E-4</v>
      </c>
      <c r="AU126" s="345">
        <v>5.3140551744863748E-2</v>
      </c>
      <c r="AV126" s="345">
        <v>1.0896421201268325E-2</v>
      </c>
      <c r="AW126" s="345">
        <v>-9.8183217806044262E-2</v>
      </c>
      <c r="AX126" s="345">
        <v>-0.10056028231545242</v>
      </c>
      <c r="AY126" s="345"/>
      <c r="AZ126" s="345">
        <v>1.1541169889100967E-2</v>
      </c>
      <c r="BA126" s="345"/>
      <c r="BB126" s="345"/>
      <c r="BC126" s="345"/>
      <c r="BD126" s="345">
        <v>2.5876423390177136E-2</v>
      </c>
      <c r="BE126" s="345">
        <v>-6.3787437724006968E-2</v>
      </c>
      <c r="BF126" s="345">
        <v>2.5646798203703249E-3</v>
      </c>
      <c r="BG126" s="345">
        <v>2.0678150210125951E-2</v>
      </c>
      <c r="BH126" s="345"/>
      <c r="BI126" s="345"/>
      <c r="BJ126" s="345">
        <v>3.6915593631646096E-3</v>
      </c>
      <c r="BK126" s="345"/>
      <c r="BL126" s="345">
        <v>2.2217177327820549E-3</v>
      </c>
      <c r="BM126" s="345">
        <v>2.9156107126442943E-2</v>
      </c>
      <c r="BN126" s="345">
        <v>4.0479191220739161E-2</v>
      </c>
      <c r="BO126" s="345"/>
      <c r="BP126" s="345"/>
      <c r="BQ126" s="345">
        <v>5.8478606231751051E-3</v>
      </c>
    </row>
    <row r="127" spans="2:69" s="255" customFormat="1" ht="15" customHeight="1">
      <c r="B127" s="1251" t="s">
        <v>280</v>
      </c>
      <c r="C127" s="262" t="s">
        <v>534</v>
      </c>
      <c r="D127" s="344"/>
      <c r="E127" s="847"/>
      <c r="F127" s="848"/>
      <c r="G127" s="547"/>
      <c r="H127" s="547"/>
      <c r="I127" s="919"/>
      <c r="J127" s="919"/>
      <c r="K127" s="919"/>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281"/>
      <c r="AL127" s="847"/>
      <c r="AM127" s="848"/>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row>
    <row r="128" spans="2:69" s="255" customFormat="1" ht="15" customHeight="1">
      <c r="B128" s="1257" t="s">
        <v>280</v>
      </c>
      <c r="C128" s="262" t="s">
        <v>535</v>
      </c>
      <c r="D128" s="344"/>
      <c r="E128" s="281"/>
      <c r="F128" s="341"/>
      <c r="G128" s="283"/>
      <c r="H128" s="283"/>
      <c r="I128" s="892"/>
      <c r="J128" s="892"/>
      <c r="K128" s="892"/>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1"/>
      <c r="AL128" s="281"/>
      <c r="AM128" s="341"/>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row>
    <row r="129" spans="2:69" s="255" customFormat="1" ht="15" customHeight="1">
      <c r="B129" s="1257" t="s">
        <v>280</v>
      </c>
      <c r="C129" s="262" t="s">
        <v>536</v>
      </c>
      <c r="D129" s="344"/>
      <c r="E129" s="281"/>
      <c r="F129" s="341"/>
      <c r="G129" s="283"/>
      <c r="H129" s="283"/>
      <c r="I129" s="892"/>
      <c r="J129" s="892"/>
      <c r="K129" s="892"/>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1"/>
      <c r="AL129" s="281"/>
      <c r="AM129" s="341"/>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row>
    <row r="130" spans="2:69" s="255" customFormat="1" ht="15" customHeight="1">
      <c r="B130" s="1257" t="s">
        <v>280</v>
      </c>
      <c r="C130" s="262" t="s">
        <v>537</v>
      </c>
      <c r="D130" s="344"/>
      <c r="E130" s="281"/>
      <c r="F130" s="341"/>
      <c r="G130" s="283"/>
      <c r="H130" s="283"/>
      <c r="I130" s="892"/>
      <c r="J130" s="892"/>
      <c r="K130" s="892"/>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1"/>
      <c r="AL130" s="281"/>
      <c r="AM130" s="341"/>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row>
    <row r="131" spans="2:69" s="255" customFormat="1" ht="15" customHeight="1">
      <c r="B131" s="1257" t="s">
        <v>280</v>
      </c>
      <c r="C131" s="243" t="s">
        <v>532</v>
      </c>
      <c r="D131" s="344"/>
      <c r="E131" s="281"/>
      <c r="F131" s="341"/>
      <c r="G131" s="283"/>
      <c r="H131" s="283"/>
      <c r="I131" s="892"/>
      <c r="J131" s="892"/>
      <c r="K131" s="892"/>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1"/>
      <c r="AL131" s="281"/>
      <c r="AM131" s="341"/>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row>
    <row r="132" spans="2:69" s="255" customFormat="1" ht="15" customHeight="1">
      <c r="B132" s="1257" t="s">
        <v>280</v>
      </c>
      <c r="C132" s="243" t="s">
        <v>533</v>
      </c>
      <c r="D132" s="344"/>
      <c r="E132" s="283"/>
      <c r="F132" s="341"/>
      <c r="G132" s="283"/>
      <c r="H132" s="283"/>
      <c r="I132" s="892"/>
      <c r="J132" s="892"/>
      <c r="K132" s="892"/>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1"/>
      <c r="AL132" s="283"/>
      <c r="AM132" s="341"/>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row>
    <row r="133" spans="2:69" s="255" customFormat="1" ht="15" customHeight="1">
      <c r="B133" s="1253" t="s">
        <v>280</v>
      </c>
      <c r="C133" s="338" t="s">
        <v>527</v>
      </c>
      <c r="D133" s="339"/>
      <c r="E133" s="343"/>
      <c r="F133" s="342"/>
      <c r="G133" s="343"/>
      <c r="H133" s="343"/>
      <c r="I133" s="708"/>
      <c r="J133" s="708"/>
      <c r="K133" s="708"/>
      <c r="L133" s="343"/>
      <c r="M133" s="343"/>
      <c r="N133" s="343"/>
      <c r="O133" s="343"/>
      <c r="P133" s="343"/>
      <c r="Q133" s="343"/>
      <c r="R133" s="343"/>
      <c r="S133" s="343"/>
      <c r="T133" s="343"/>
      <c r="U133" s="343"/>
      <c r="V133" s="343"/>
      <c r="W133" s="343"/>
      <c r="X133" s="343"/>
      <c r="Y133" s="343"/>
      <c r="Z133" s="343"/>
      <c r="AA133" s="343"/>
      <c r="AB133" s="343"/>
      <c r="AC133" s="343"/>
      <c r="AD133" s="343"/>
      <c r="AE133" s="343"/>
      <c r="AF133" s="343"/>
      <c r="AG133" s="343"/>
      <c r="AH133" s="285"/>
      <c r="AI133" s="285"/>
      <c r="AJ133" s="343"/>
      <c r="AK133" s="281"/>
      <c r="AL133" s="343"/>
      <c r="AM133" s="342"/>
      <c r="AN133" s="343"/>
      <c r="AO133" s="343"/>
      <c r="AP133" s="343"/>
      <c r="AQ133" s="343"/>
      <c r="AR133" s="343"/>
      <c r="AS133" s="343"/>
      <c r="AT133" s="343"/>
      <c r="AU133" s="343"/>
      <c r="AV133" s="343"/>
      <c r="AW133" s="343"/>
      <c r="AX133" s="343"/>
      <c r="AY133" s="343"/>
      <c r="AZ133" s="343"/>
      <c r="BA133" s="343"/>
      <c r="BB133" s="343"/>
      <c r="BC133" s="343"/>
      <c r="BD133" s="343"/>
      <c r="BE133" s="343"/>
      <c r="BF133" s="343"/>
      <c r="BG133" s="343"/>
      <c r="BH133" s="343"/>
      <c r="BI133" s="343"/>
      <c r="BJ133" s="343"/>
      <c r="BK133" s="343"/>
      <c r="BL133" s="343"/>
      <c r="BM133" s="343"/>
      <c r="BN133" s="343"/>
      <c r="BO133" s="285"/>
      <c r="BP133" s="285"/>
      <c r="BQ133" s="343"/>
    </row>
    <row r="134" spans="2:69" s="255" customFormat="1" ht="15" customHeight="1">
      <c r="B134" s="1251" t="s">
        <v>20</v>
      </c>
      <c r="C134" s="262" t="s">
        <v>534</v>
      </c>
      <c r="D134" s="344"/>
      <c r="E134" s="349"/>
      <c r="F134" s="349"/>
      <c r="G134" s="349"/>
      <c r="H134" s="349"/>
      <c r="I134" s="920"/>
      <c r="J134" s="920"/>
      <c r="K134" s="920"/>
      <c r="L134" s="349"/>
      <c r="M134" s="349"/>
      <c r="N134" s="349"/>
      <c r="O134" s="349"/>
      <c r="P134" s="349"/>
      <c r="Q134" s="349"/>
      <c r="R134" s="349"/>
      <c r="S134" s="349"/>
      <c r="T134" s="349"/>
      <c r="U134" s="349"/>
      <c r="V134" s="349"/>
      <c r="W134" s="349"/>
      <c r="X134" s="349"/>
      <c r="Y134" s="349"/>
      <c r="Z134" s="349"/>
      <c r="AA134" s="349"/>
      <c r="AB134" s="349"/>
      <c r="AC134" s="349"/>
      <c r="AD134" s="349"/>
      <c r="AE134" s="349"/>
      <c r="AF134" s="349"/>
      <c r="AG134" s="349"/>
      <c r="AH134" s="349"/>
      <c r="AI134" s="349"/>
      <c r="AJ134" s="349"/>
      <c r="AK134" s="281"/>
      <c r="AL134" s="350"/>
      <c r="AM134" s="554"/>
      <c r="AN134" s="350"/>
      <c r="AO134" s="350"/>
      <c r="AP134" s="350"/>
      <c r="AQ134" s="350"/>
      <c r="AR134" s="350"/>
      <c r="AS134" s="350"/>
      <c r="AT134" s="350"/>
      <c r="AU134" s="350"/>
      <c r="AV134" s="350"/>
      <c r="AW134" s="350"/>
      <c r="AX134" s="350"/>
      <c r="AY134" s="350"/>
      <c r="AZ134" s="350"/>
      <c r="BA134" s="350"/>
      <c r="BB134" s="350"/>
      <c r="BC134" s="350"/>
      <c r="BD134" s="350"/>
      <c r="BE134" s="350"/>
      <c r="BF134" s="350"/>
      <c r="BG134" s="350"/>
      <c r="BH134" s="350"/>
      <c r="BI134" s="350"/>
      <c r="BJ134" s="350"/>
      <c r="BK134" s="350"/>
      <c r="BL134" s="350"/>
      <c r="BM134" s="350"/>
      <c r="BN134" s="350"/>
      <c r="BO134" s="350"/>
      <c r="BP134" s="350"/>
      <c r="BQ134" s="350"/>
    </row>
    <row r="135" spans="2:69" s="255" customFormat="1" ht="15" customHeight="1">
      <c r="B135" s="1257" t="s">
        <v>20</v>
      </c>
      <c r="C135" s="262" t="s">
        <v>535</v>
      </c>
      <c r="D135" s="344"/>
      <c r="E135" s="562"/>
      <c r="F135" s="562"/>
      <c r="G135" s="562"/>
      <c r="H135" s="562"/>
      <c r="I135" s="921"/>
      <c r="J135" s="921"/>
      <c r="K135" s="921"/>
      <c r="L135" s="562"/>
      <c r="M135" s="562"/>
      <c r="N135" s="562"/>
      <c r="O135" s="562"/>
      <c r="P135" s="562"/>
      <c r="Q135" s="562"/>
      <c r="R135" s="562"/>
      <c r="S135" s="562"/>
      <c r="T135" s="562"/>
      <c r="U135" s="562"/>
      <c r="V135" s="562"/>
      <c r="W135" s="562"/>
      <c r="X135" s="562"/>
      <c r="Y135" s="562"/>
      <c r="Z135" s="562"/>
      <c r="AA135" s="562"/>
      <c r="AB135" s="562"/>
      <c r="AC135" s="562"/>
      <c r="AD135" s="562"/>
      <c r="AE135" s="562"/>
      <c r="AF135" s="562"/>
      <c r="AG135" s="562"/>
      <c r="AH135" s="562"/>
      <c r="AI135" s="562"/>
      <c r="AJ135" s="562"/>
      <c r="AK135" s="281"/>
      <c r="AL135" s="346"/>
      <c r="AM135" s="555"/>
      <c r="AN135" s="346"/>
      <c r="AO135" s="346"/>
      <c r="AP135" s="346"/>
      <c r="AQ135" s="346"/>
      <c r="AR135" s="346"/>
      <c r="AS135" s="346"/>
      <c r="AT135" s="346"/>
      <c r="AU135" s="346"/>
      <c r="AV135" s="346"/>
      <c r="AW135" s="346"/>
      <c r="AX135" s="346"/>
      <c r="AY135" s="346"/>
      <c r="AZ135" s="346"/>
      <c r="BA135" s="346"/>
      <c r="BB135" s="346"/>
      <c r="BC135" s="346"/>
      <c r="BD135" s="346"/>
      <c r="BE135" s="346"/>
      <c r="BF135" s="346"/>
      <c r="BG135" s="346"/>
      <c r="BH135" s="346"/>
      <c r="BI135" s="346"/>
      <c r="BJ135" s="346"/>
      <c r="BK135" s="346"/>
      <c r="BL135" s="346"/>
      <c r="BM135" s="346"/>
      <c r="BN135" s="346"/>
      <c r="BO135" s="346"/>
      <c r="BP135" s="346"/>
      <c r="BQ135" s="346"/>
    </row>
    <row r="136" spans="2:69" s="255" customFormat="1" ht="15" customHeight="1">
      <c r="B136" s="1257" t="s">
        <v>20</v>
      </c>
      <c r="C136" s="262" t="s">
        <v>536</v>
      </c>
      <c r="D136" s="344"/>
      <c r="E136" s="562"/>
      <c r="F136" s="562"/>
      <c r="G136" s="562"/>
      <c r="H136" s="562"/>
      <c r="I136" s="921"/>
      <c r="J136" s="921"/>
      <c r="K136" s="921"/>
      <c r="L136" s="562"/>
      <c r="M136" s="562"/>
      <c r="N136" s="562"/>
      <c r="O136" s="562"/>
      <c r="P136" s="562"/>
      <c r="Q136" s="562"/>
      <c r="R136" s="562"/>
      <c r="S136" s="562"/>
      <c r="T136" s="562"/>
      <c r="U136" s="562"/>
      <c r="V136" s="562"/>
      <c r="W136" s="562"/>
      <c r="X136" s="562"/>
      <c r="Y136" s="562"/>
      <c r="Z136" s="562"/>
      <c r="AA136" s="562"/>
      <c r="AB136" s="562"/>
      <c r="AC136" s="562"/>
      <c r="AD136" s="562"/>
      <c r="AE136" s="562"/>
      <c r="AF136" s="562"/>
      <c r="AG136" s="562"/>
      <c r="AH136" s="562"/>
      <c r="AI136" s="562"/>
      <c r="AJ136" s="562"/>
      <c r="AK136" s="281"/>
      <c r="AL136" s="346"/>
      <c r="AM136" s="555"/>
      <c r="AN136" s="346"/>
      <c r="AO136" s="346"/>
      <c r="AP136" s="346"/>
      <c r="AQ136" s="346"/>
      <c r="AR136" s="346"/>
      <c r="AS136" s="346"/>
      <c r="AT136" s="346"/>
      <c r="AU136" s="346"/>
      <c r="AV136" s="346"/>
      <c r="AW136" s="346"/>
      <c r="AX136" s="346"/>
      <c r="AY136" s="346"/>
      <c r="AZ136" s="346"/>
      <c r="BA136" s="346"/>
      <c r="BB136" s="346"/>
      <c r="BC136" s="346"/>
      <c r="BD136" s="346"/>
      <c r="BE136" s="346"/>
      <c r="BF136" s="346"/>
      <c r="BG136" s="346"/>
      <c r="BH136" s="346"/>
      <c r="BI136" s="346"/>
      <c r="BJ136" s="346"/>
      <c r="BK136" s="346"/>
      <c r="BL136" s="346"/>
      <c r="BM136" s="346"/>
      <c r="BN136" s="346"/>
      <c r="BO136" s="346"/>
      <c r="BP136" s="346"/>
      <c r="BQ136" s="346"/>
    </row>
    <row r="137" spans="2:69" s="255" customFormat="1" ht="15" customHeight="1">
      <c r="B137" s="1257" t="s">
        <v>20</v>
      </c>
      <c r="C137" s="262" t="s">
        <v>537</v>
      </c>
      <c r="D137" s="344"/>
      <c r="E137" s="562"/>
      <c r="F137" s="562"/>
      <c r="G137" s="562"/>
      <c r="H137" s="562"/>
      <c r="I137" s="921"/>
      <c r="J137" s="921"/>
      <c r="K137" s="921"/>
      <c r="L137" s="562"/>
      <c r="M137" s="562"/>
      <c r="N137" s="562"/>
      <c r="O137" s="562"/>
      <c r="P137" s="562"/>
      <c r="Q137" s="562"/>
      <c r="R137" s="562"/>
      <c r="S137" s="562"/>
      <c r="T137" s="562"/>
      <c r="U137" s="562"/>
      <c r="V137" s="562"/>
      <c r="W137" s="562"/>
      <c r="X137" s="562"/>
      <c r="Y137" s="562"/>
      <c r="Z137" s="562"/>
      <c r="AA137" s="562"/>
      <c r="AB137" s="562"/>
      <c r="AC137" s="562"/>
      <c r="AD137" s="562"/>
      <c r="AE137" s="562"/>
      <c r="AF137" s="562"/>
      <c r="AG137" s="562"/>
      <c r="AH137" s="562"/>
      <c r="AI137" s="562"/>
      <c r="AJ137" s="562"/>
      <c r="AK137" s="281"/>
      <c r="AL137" s="346"/>
      <c r="AM137" s="555"/>
      <c r="AN137" s="346"/>
      <c r="AO137" s="346"/>
      <c r="AP137" s="346"/>
      <c r="AQ137" s="346"/>
      <c r="AR137" s="346"/>
      <c r="AS137" s="346"/>
      <c r="AT137" s="346"/>
      <c r="AU137" s="346"/>
      <c r="AV137" s="346"/>
      <c r="AW137" s="346"/>
      <c r="AX137" s="346"/>
      <c r="AY137" s="346"/>
      <c r="AZ137" s="346"/>
      <c r="BA137" s="346"/>
      <c r="BB137" s="346"/>
      <c r="BC137" s="346"/>
      <c r="BD137" s="346"/>
      <c r="BE137" s="346"/>
      <c r="BF137" s="346"/>
      <c r="BG137" s="346"/>
      <c r="BH137" s="346"/>
      <c r="BI137" s="346"/>
      <c r="BJ137" s="346"/>
      <c r="BK137" s="346"/>
      <c r="BL137" s="346"/>
      <c r="BM137" s="346"/>
      <c r="BN137" s="346"/>
      <c r="BO137" s="346"/>
      <c r="BP137" s="346"/>
      <c r="BQ137" s="346"/>
    </row>
    <row r="138" spans="2:69" s="255" customFormat="1" ht="15" customHeight="1">
      <c r="B138" s="1257" t="s">
        <v>20</v>
      </c>
      <c r="C138" s="243" t="s">
        <v>532</v>
      </c>
      <c r="D138" s="344"/>
      <c r="E138" s="562"/>
      <c r="F138" s="562"/>
      <c r="G138" s="562"/>
      <c r="H138" s="562"/>
      <c r="I138" s="921"/>
      <c r="J138" s="921"/>
      <c r="K138" s="921"/>
      <c r="L138" s="562"/>
      <c r="M138" s="562"/>
      <c r="N138" s="562"/>
      <c r="O138" s="562"/>
      <c r="P138" s="562"/>
      <c r="Q138" s="562"/>
      <c r="R138" s="562"/>
      <c r="S138" s="562"/>
      <c r="T138" s="562"/>
      <c r="U138" s="562"/>
      <c r="V138" s="562"/>
      <c r="W138" s="562"/>
      <c r="X138" s="562"/>
      <c r="Y138" s="562"/>
      <c r="Z138" s="562"/>
      <c r="AA138" s="562"/>
      <c r="AB138" s="562"/>
      <c r="AC138" s="562"/>
      <c r="AD138" s="562"/>
      <c r="AE138" s="562"/>
      <c r="AF138" s="562"/>
      <c r="AG138" s="562"/>
      <c r="AH138" s="562"/>
      <c r="AI138" s="562"/>
      <c r="AJ138" s="562"/>
      <c r="AK138" s="281"/>
      <c r="AL138" s="346"/>
      <c r="AM138" s="555"/>
      <c r="AN138" s="346"/>
      <c r="AO138" s="346"/>
      <c r="AP138" s="346"/>
      <c r="AQ138" s="346"/>
      <c r="AR138" s="346"/>
      <c r="AS138" s="346"/>
      <c r="AT138" s="346"/>
      <c r="AU138" s="346"/>
      <c r="AV138" s="346"/>
      <c r="AW138" s="346"/>
      <c r="AX138" s="346"/>
      <c r="AY138" s="346"/>
      <c r="AZ138" s="346"/>
      <c r="BA138" s="346"/>
      <c r="BB138" s="346"/>
      <c r="BC138" s="346"/>
      <c r="BD138" s="346"/>
      <c r="BE138" s="346"/>
      <c r="BF138" s="346"/>
      <c r="BG138" s="346"/>
      <c r="BH138" s="346"/>
      <c r="BI138" s="346"/>
      <c r="BJ138" s="346"/>
      <c r="BK138" s="346"/>
      <c r="BL138" s="346"/>
      <c r="BM138" s="346"/>
      <c r="BN138" s="346"/>
      <c r="BO138" s="346"/>
      <c r="BP138" s="346"/>
      <c r="BQ138" s="346"/>
    </row>
    <row r="139" spans="2:69" s="255" customFormat="1" ht="15" customHeight="1">
      <c r="B139" s="1257" t="s">
        <v>20</v>
      </c>
      <c r="C139" s="243" t="s">
        <v>533</v>
      </c>
      <c r="D139" s="344"/>
      <c r="E139" s="562"/>
      <c r="F139" s="562"/>
      <c r="G139" s="562"/>
      <c r="H139" s="562"/>
      <c r="I139" s="921"/>
      <c r="J139" s="921"/>
      <c r="K139" s="921"/>
      <c r="L139" s="562"/>
      <c r="M139" s="562"/>
      <c r="N139" s="562"/>
      <c r="O139" s="562"/>
      <c r="P139" s="562"/>
      <c r="Q139" s="562"/>
      <c r="R139" s="562"/>
      <c r="S139" s="562"/>
      <c r="T139" s="562"/>
      <c r="U139" s="562"/>
      <c r="V139" s="562"/>
      <c r="W139" s="562"/>
      <c r="X139" s="562"/>
      <c r="Y139" s="562"/>
      <c r="Z139" s="562"/>
      <c r="AA139" s="562"/>
      <c r="AB139" s="562"/>
      <c r="AC139" s="562"/>
      <c r="AD139" s="562"/>
      <c r="AE139" s="562"/>
      <c r="AF139" s="562"/>
      <c r="AG139" s="562"/>
      <c r="AH139" s="562"/>
      <c r="AI139" s="562"/>
      <c r="AJ139" s="562"/>
      <c r="AK139" s="281"/>
      <c r="AL139" s="346"/>
      <c r="AM139" s="555"/>
      <c r="AN139" s="346"/>
      <c r="AO139" s="346"/>
      <c r="AP139" s="346"/>
      <c r="AQ139" s="346"/>
      <c r="AR139" s="346"/>
      <c r="AS139" s="346"/>
      <c r="AT139" s="346"/>
      <c r="AU139" s="346"/>
      <c r="AV139" s="346"/>
      <c r="AW139" s="346"/>
      <c r="AX139" s="346"/>
      <c r="AY139" s="346"/>
      <c r="AZ139" s="346"/>
      <c r="BA139" s="346"/>
      <c r="BB139" s="346"/>
      <c r="BC139" s="346"/>
      <c r="BD139" s="346"/>
      <c r="BE139" s="346"/>
      <c r="BF139" s="346"/>
      <c r="BG139" s="346"/>
      <c r="BH139" s="346"/>
      <c r="BI139" s="346"/>
      <c r="BJ139" s="346"/>
      <c r="BK139" s="346"/>
      <c r="BL139" s="346"/>
      <c r="BM139" s="346"/>
      <c r="BN139" s="346"/>
      <c r="BO139" s="346"/>
      <c r="BP139" s="346"/>
      <c r="BQ139" s="346"/>
    </row>
    <row r="140" spans="2:69" s="255" customFormat="1" ht="15" customHeight="1">
      <c r="B140" s="1253" t="s">
        <v>20</v>
      </c>
      <c r="C140" s="338" t="s">
        <v>527</v>
      </c>
      <c r="D140" s="339"/>
      <c r="E140" s="348"/>
      <c r="F140" s="348"/>
      <c r="G140" s="348"/>
      <c r="H140" s="348"/>
      <c r="I140" s="922"/>
      <c r="J140" s="922"/>
      <c r="K140" s="922"/>
      <c r="L140" s="348"/>
      <c r="M140" s="348"/>
      <c r="N140" s="348"/>
      <c r="O140" s="348"/>
      <c r="P140" s="348"/>
      <c r="Q140" s="348"/>
      <c r="R140" s="348"/>
      <c r="S140" s="348"/>
      <c r="T140" s="348"/>
      <c r="U140" s="348"/>
      <c r="V140" s="348"/>
      <c r="W140" s="348"/>
      <c r="X140" s="348"/>
      <c r="Y140" s="348"/>
      <c r="Z140" s="348"/>
      <c r="AA140" s="348"/>
      <c r="AB140" s="348"/>
      <c r="AC140" s="348"/>
      <c r="AD140" s="348"/>
      <c r="AE140" s="348"/>
      <c r="AF140" s="348"/>
      <c r="AG140" s="348"/>
      <c r="AH140" s="348"/>
      <c r="AI140" s="348"/>
      <c r="AJ140" s="348"/>
      <c r="AK140" s="281"/>
      <c r="AL140" s="345"/>
      <c r="AM140" s="556"/>
      <c r="AN140" s="345"/>
      <c r="AO140" s="345"/>
      <c r="AP140" s="345"/>
      <c r="AQ140" s="345"/>
      <c r="AR140" s="345"/>
      <c r="AS140" s="345"/>
      <c r="AT140" s="345"/>
      <c r="AU140" s="345"/>
      <c r="AV140" s="345"/>
      <c r="AW140" s="345"/>
      <c r="AX140" s="345"/>
      <c r="AY140" s="345"/>
      <c r="AZ140" s="345"/>
      <c r="BA140" s="345"/>
      <c r="BB140" s="345"/>
      <c r="BC140" s="345"/>
      <c r="BD140" s="345"/>
      <c r="BE140" s="345"/>
      <c r="BF140" s="345"/>
      <c r="BG140" s="345"/>
      <c r="BH140" s="345"/>
      <c r="BI140" s="345"/>
      <c r="BJ140" s="345"/>
      <c r="BK140" s="345"/>
      <c r="BL140" s="345"/>
      <c r="BM140" s="345"/>
      <c r="BN140" s="345"/>
      <c r="BO140" s="345"/>
      <c r="BP140" s="345"/>
      <c r="BQ140" s="345"/>
    </row>
    <row r="141" spans="2:69" s="255" customFormat="1" ht="15" customHeight="1">
      <c r="B141" s="1251" t="s">
        <v>281</v>
      </c>
      <c r="C141" s="262" t="s">
        <v>534</v>
      </c>
      <c r="D141" s="344"/>
      <c r="E141" s="281">
        <v>0.105211260193212</v>
      </c>
      <c r="F141" s="341">
        <v>1278736883.28356</v>
      </c>
      <c r="G141" s="283">
        <v>7.7302059410253303E-4</v>
      </c>
      <c r="H141" s="283">
        <v>-3.3974705090243601E-3</v>
      </c>
      <c r="I141" s="892">
        <v>-2.6458835031059002E-3</v>
      </c>
      <c r="J141" s="892"/>
      <c r="K141" s="892">
        <v>-2.6458835031059002E-3</v>
      </c>
      <c r="L141" s="283">
        <v>5.0784372211346972E-3</v>
      </c>
      <c r="M141" s="283"/>
      <c r="N141" s="283">
        <v>2.03807804432782E-2</v>
      </c>
      <c r="O141" s="283">
        <v>1.6983309934253302E-2</v>
      </c>
      <c r="P141" s="283">
        <v>-3.0765560734695645E-2</v>
      </c>
      <c r="Q141" s="283">
        <v>-6.3133367439372604E-2</v>
      </c>
      <c r="R141" s="283">
        <v>8.4997228272065705E-5</v>
      </c>
      <c r="S141" s="283">
        <v>1.081096988566357E-2</v>
      </c>
      <c r="T141" s="283"/>
      <c r="U141" s="283">
        <v>5.0692231386787702E-3</v>
      </c>
      <c r="V141" s="283"/>
      <c r="W141" s="283">
        <v>1.5965190252614399E-2</v>
      </c>
      <c r="X141" s="283">
        <v>-3.01848672525049E-2</v>
      </c>
      <c r="Y141" s="283">
        <v>1.7877948019854394E-2</v>
      </c>
      <c r="Z141" s="283">
        <v>0.16976083044164772</v>
      </c>
      <c r="AA141" s="283"/>
      <c r="AB141" s="283">
        <v>4.6496088755438432E-2</v>
      </c>
      <c r="AC141" s="283">
        <v>2.5414743032497054E-2</v>
      </c>
      <c r="AD141" s="283">
        <v>5.9619072399031E-4</v>
      </c>
      <c r="AE141" s="283">
        <v>1.659485029608189E-3</v>
      </c>
      <c r="AF141" s="283">
        <v>0.26577882466728298</v>
      </c>
      <c r="AG141" s="283">
        <v>0.11792615433955</v>
      </c>
      <c r="AH141" s="283"/>
      <c r="AI141" s="283"/>
      <c r="AJ141" s="283">
        <v>0.35352011175432801</v>
      </c>
      <c r="AK141" s="281"/>
      <c r="AL141" s="281"/>
      <c r="AM141" s="341"/>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row>
    <row r="142" spans="2:69" s="255" customFormat="1" ht="15" customHeight="1">
      <c r="B142" s="1257" t="s">
        <v>281</v>
      </c>
      <c r="C142" s="262" t="s">
        <v>535</v>
      </c>
      <c r="D142" s="344"/>
      <c r="E142" s="281">
        <v>0.192386952820749</v>
      </c>
      <c r="F142" s="341">
        <v>4462773560.0231199</v>
      </c>
      <c r="G142" s="283">
        <v>1.97319615004801E-3</v>
      </c>
      <c r="H142" s="283">
        <v>-9.7150220749537206E-3</v>
      </c>
      <c r="I142" s="892">
        <v>-7.4337060490849202E-3</v>
      </c>
      <c r="J142" s="892"/>
      <c r="K142" s="892">
        <v>-7.4337060490849202E-3</v>
      </c>
      <c r="L142" s="283">
        <v>1.5823687554893035E-3</v>
      </c>
      <c r="M142" s="283"/>
      <c r="N142" s="283">
        <v>5.6729605322294102E-3</v>
      </c>
      <c r="O142" s="283">
        <v>-4.0420615427243503E-3</v>
      </c>
      <c r="P142" s="283">
        <v>-3.0613268944364037E-2</v>
      </c>
      <c r="Q142" s="283">
        <v>-6.2329378680478498E-2</v>
      </c>
      <c r="R142" s="283">
        <v>5.8602388640116446E-5</v>
      </c>
      <c r="S142" s="283">
        <v>1.6924360182420311E-2</v>
      </c>
      <c r="T142" s="283"/>
      <c r="U142" s="283">
        <v>2.9586102518560672E-3</v>
      </c>
      <c r="V142" s="283"/>
      <c r="W142" s="283">
        <v>1.99415728229165E-2</v>
      </c>
      <c r="X142" s="283">
        <v>-4.64298674002862E-2</v>
      </c>
      <c r="Y142" s="283">
        <v>8.8935533032118257E-3</v>
      </c>
      <c r="Z142" s="283">
        <v>8.0596268084541761E-2</v>
      </c>
      <c r="AA142" s="283"/>
      <c r="AB142" s="283">
        <v>2.7358014886679102E-2</v>
      </c>
      <c r="AC142" s="283">
        <v>2.4374512136904201E-2</v>
      </c>
      <c r="AD142" s="283">
        <v>7.4689191953649769E-4</v>
      </c>
      <c r="AE142" s="283">
        <v>3.9453761555677189E-3</v>
      </c>
      <c r="AF142" s="283">
        <v>0.149176369374761</v>
      </c>
      <c r="AG142" s="283">
        <v>7.5850576609919104E-2</v>
      </c>
      <c r="AH142" s="283"/>
      <c r="AI142" s="283"/>
      <c r="AJ142" s="283">
        <v>0.178597078584394</v>
      </c>
      <c r="AK142" s="281"/>
      <c r="AL142" s="281"/>
      <c r="AM142" s="341"/>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row>
    <row r="143" spans="2:69" s="255" customFormat="1" ht="15" customHeight="1">
      <c r="B143" s="1257" t="s">
        <v>281</v>
      </c>
      <c r="C143" s="262" t="s">
        <v>536</v>
      </c>
      <c r="D143" s="344"/>
      <c r="E143" s="281">
        <v>0.27009697118262999</v>
      </c>
      <c r="F143" s="341">
        <v>10540701856.698099</v>
      </c>
      <c r="G143" s="283">
        <v>4.0421069837528701E-3</v>
      </c>
      <c r="H143" s="283">
        <v>-1.52904863382215E-2</v>
      </c>
      <c r="I143" s="892">
        <v>-1.1272880737848301E-2</v>
      </c>
      <c r="J143" s="892"/>
      <c r="K143" s="892">
        <v>-1.1272880737848301E-2</v>
      </c>
      <c r="L143" s="283">
        <v>7.9648758879013353E-4</v>
      </c>
      <c r="M143" s="283"/>
      <c r="N143" s="283">
        <v>2.60397165455896E-3</v>
      </c>
      <c r="O143" s="283">
        <v>-1.2686514683661601E-2</v>
      </c>
      <c r="P143" s="283">
        <v>-3.1478441316196801E-2</v>
      </c>
      <c r="Q143" s="283">
        <v>-6.3068834763651604E-2</v>
      </c>
      <c r="R143" s="283">
        <v>4.829138197885196E-5</v>
      </c>
      <c r="S143" s="283">
        <v>1.8384988353882793E-2</v>
      </c>
      <c r="T143" s="283"/>
      <c r="U143" s="283">
        <v>1.454011278308423E-3</v>
      </c>
      <c r="V143" s="283"/>
      <c r="W143" s="283">
        <v>1.9887291014170101E-2</v>
      </c>
      <c r="X143" s="283">
        <v>-5.5868058433143603E-2</v>
      </c>
      <c r="Y143" s="283">
        <v>3.5775440137047992E-3</v>
      </c>
      <c r="Z143" s="283">
        <v>3.8264906923661857E-2</v>
      </c>
      <c r="AA143" s="283"/>
      <c r="AB143" s="283">
        <v>1.630955155858145E-2</v>
      </c>
      <c r="AC143" s="283">
        <v>1.4233934508155662E-2</v>
      </c>
      <c r="AD143" s="283">
        <v>7.3520888396386239E-4</v>
      </c>
      <c r="AE143" s="283">
        <v>6.4562506387027332E-3</v>
      </c>
      <c r="AF143" s="283">
        <v>8.6709906415269294E-2</v>
      </c>
      <c r="AG143" s="283">
        <v>5.2286555241772899E-2</v>
      </c>
      <c r="AH143" s="283"/>
      <c r="AI143" s="283"/>
      <c r="AJ143" s="283">
        <v>8.3128403223898806E-2</v>
      </c>
      <c r="AK143" s="281"/>
      <c r="AL143" s="281"/>
      <c r="AM143" s="341"/>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row>
    <row r="144" spans="2:69" s="255" customFormat="1" ht="15" customHeight="1">
      <c r="B144" s="1257" t="s">
        <v>281</v>
      </c>
      <c r="C144" s="262" t="s">
        <v>537</v>
      </c>
      <c r="D144" s="344"/>
      <c r="E144" s="281">
        <v>0.245425967530568</v>
      </c>
      <c r="F144" s="341">
        <v>16284595574.170401</v>
      </c>
      <c r="G144" s="283">
        <v>7.2079536356639299E-3</v>
      </c>
      <c r="H144" s="283">
        <v>-3.04604006597777E-2</v>
      </c>
      <c r="I144" s="892">
        <v>-2.20186011192052E-2</v>
      </c>
      <c r="J144" s="892"/>
      <c r="K144" s="892">
        <v>-2.20186011192052E-2</v>
      </c>
      <c r="L144" s="283">
        <v>2.7005938006820148E-4</v>
      </c>
      <c r="M144" s="283"/>
      <c r="N144" s="283">
        <v>8.2561884980673005E-4</v>
      </c>
      <c r="O144" s="283">
        <v>-2.96347818099711E-2</v>
      </c>
      <c r="P144" s="283">
        <v>-3.1714020467581906E-2</v>
      </c>
      <c r="Q144" s="283">
        <v>-6.3047836029624396E-2</v>
      </c>
      <c r="R144" s="283">
        <v>3.2609121116663586E-5</v>
      </c>
      <c r="S144" s="283">
        <v>2.2860023122626676E-2</v>
      </c>
      <c r="T144" s="283"/>
      <c r="U144" s="283">
        <v>8.3747863899078716E-4</v>
      </c>
      <c r="V144" s="283"/>
      <c r="W144" s="283">
        <v>2.37301108827341E-2</v>
      </c>
      <c r="X144" s="283">
        <v>-6.8952506956861601E-2</v>
      </c>
      <c r="Y144" s="283">
        <v>1.0381685137069204E-3</v>
      </c>
      <c r="Z144" s="283">
        <v>1.3352089130111882E-2</v>
      </c>
      <c r="AA144" s="283"/>
      <c r="AB144" s="283">
        <v>7.5370608851310795E-3</v>
      </c>
      <c r="AC144" s="283">
        <v>1.1497901524430287E-2</v>
      </c>
      <c r="AD144" s="283">
        <v>1.0513197966192651E-3</v>
      </c>
      <c r="AE144" s="283">
        <v>1.7785910624920798E-2</v>
      </c>
      <c r="AF144" s="283">
        <v>6.1810577939388003E-2</v>
      </c>
      <c r="AG144" s="283">
        <v>3.0290607385682199E-2</v>
      </c>
      <c r="AH144" s="283"/>
      <c r="AI144" s="283"/>
      <c r="AJ144" s="283">
        <v>2.31486783682084E-2</v>
      </c>
      <c r="AK144" s="281"/>
      <c r="AL144" s="281"/>
      <c r="AM144" s="341"/>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row>
    <row r="145" spans="2:69" s="255" customFormat="1" ht="15" customHeight="1">
      <c r="B145" s="1257" t="s">
        <v>281</v>
      </c>
      <c r="C145" s="243" t="s">
        <v>532</v>
      </c>
      <c r="D145" s="344"/>
      <c r="E145" s="281">
        <v>0.18369037923824999</v>
      </c>
      <c r="F145" s="341">
        <v>27679852598.068001</v>
      </c>
      <c r="G145" s="283">
        <v>9.1281200508814206E-3</v>
      </c>
      <c r="H145" s="283">
        <v>-6.8136458097903196E-2</v>
      </c>
      <c r="I145" s="892">
        <v>-4.7716017380175502E-2</v>
      </c>
      <c r="J145" s="892"/>
      <c r="K145" s="892">
        <v>-4.7716017380175502E-2</v>
      </c>
      <c r="L145" s="283">
        <v>8.4227923486613127E-5</v>
      </c>
      <c r="M145" s="283"/>
      <c r="N145" s="283">
        <v>1.65859503443566E-4</v>
      </c>
      <c r="O145" s="283">
        <v>-6.7970598594460002E-2</v>
      </c>
      <c r="P145" s="283">
        <v>-3.1630615811383614E-2</v>
      </c>
      <c r="Q145" s="283">
        <v>-6.2873311966304704E-2</v>
      </c>
      <c r="R145" s="283">
        <v>1.4910915388392083E-5</v>
      </c>
      <c r="S145" s="283">
        <v>2.1144389882674412E-2</v>
      </c>
      <c r="T145" s="283"/>
      <c r="U145" s="283">
        <v>3.219557058250551E-4</v>
      </c>
      <c r="V145" s="283"/>
      <c r="W145" s="283">
        <v>2.1481256503887901E-2</v>
      </c>
      <c r="X145" s="283">
        <v>-0.10936265405687701</v>
      </c>
      <c r="Y145" s="283">
        <v>1.783405781059291E-4</v>
      </c>
      <c r="Z145" s="283">
        <v>2.6173811141298933E-3</v>
      </c>
      <c r="AA145" s="283"/>
      <c r="AB145" s="283">
        <v>2.088981493318186E-3</v>
      </c>
      <c r="AC145" s="283">
        <v>5.4375973893903461E-3</v>
      </c>
      <c r="AD145" s="283">
        <v>5.5350049604750619E-4</v>
      </c>
      <c r="AE145" s="283">
        <v>3.0783570886005179E-2</v>
      </c>
      <c r="AF145" s="283">
        <v>4.8072192962820302E-2</v>
      </c>
      <c r="AG145" s="283">
        <v>1.3687471520808099E-2</v>
      </c>
      <c r="AH145" s="283"/>
      <c r="AI145" s="283"/>
      <c r="AJ145" s="283">
        <v>-4.7602989573248197E-2</v>
      </c>
      <c r="AK145" s="281"/>
      <c r="AL145" s="281"/>
      <c r="AM145" s="341"/>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row>
    <row r="146" spans="2:69" s="255" customFormat="1" ht="15" customHeight="1">
      <c r="B146" s="1257" t="s">
        <v>281</v>
      </c>
      <c r="C146" s="243" t="s">
        <v>533</v>
      </c>
      <c r="D146" s="344"/>
      <c r="E146" s="283">
        <v>3.1884690345919302E-3</v>
      </c>
      <c r="F146" s="341">
        <v>2054671896.1863799</v>
      </c>
      <c r="G146" s="283">
        <v>2.0525665986325499E-2</v>
      </c>
      <c r="H146" s="283">
        <v>-0.117839873917405</v>
      </c>
      <c r="I146" s="892">
        <v>-5.6447201820286702E-2</v>
      </c>
      <c r="J146" s="892"/>
      <c r="K146" s="892">
        <v>-5.6447201820286702E-2</v>
      </c>
      <c r="L146" s="283">
        <v>0</v>
      </c>
      <c r="M146" s="283"/>
      <c r="N146" s="283">
        <v>0</v>
      </c>
      <c r="O146" s="283">
        <v>-0.117839873917405</v>
      </c>
      <c r="P146" s="283">
        <v>-3.3101791604103127E-2</v>
      </c>
      <c r="Q146" s="283">
        <v>-6.8142324309184196E-2</v>
      </c>
      <c r="R146" s="283">
        <v>6.6211029420979313E-6</v>
      </c>
      <c r="S146" s="283">
        <v>1.2442484045787522E-2</v>
      </c>
      <c r="T146" s="283"/>
      <c r="U146" s="283">
        <v>2.2742930469621744E-4</v>
      </c>
      <c r="V146" s="283"/>
      <c r="W146" s="283">
        <v>1.26765344534258E-2</v>
      </c>
      <c r="X146" s="283">
        <v>-0.173305663773163</v>
      </c>
      <c r="Y146" s="283">
        <v>3.0333617615934797E-5</v>
      </c>
      <c r="Z146" s="283">
        <v>8.1853622668789892E-5</v>
      </c>
      <c r="AA146" s="283"/>
      <c r="AB146" s="283">
        <v>8.5177627650263619E-5</v>
      </c>
      <c r="AC146" s="283">
        <v>1.4089221161988955E-4</v>
      </c>
      <c r="AD146" s="283">
        <v>3.8212331473702599E-4</v>
      </c>
      <c r="AE146" s="283">
        <v>1.5479588076584729E-2</v>
      </c>
      <c r="AF146" s="283">
        <v>1.67755758066335E-2</v>
      </c>
      <c r="AG146" s="283">
        <v>1.47884208689999E-3</v>
      </c>
      <c r="AH146" s="283"/>
      <c r="AI146" s="283"/>
      <c r="AJ146" s="283">
        <v>-0.15505124587963001</v>
      </c>
      <c r="AK146" s="281"/>
      <c r="AL146" s="283"/>
      <c r="AM146" s="341"/>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row>
    <row r="147" spans="2:69" s="255" customFormat="1" ht="15" customHeight="1">
      <c r="B147" s="1253" t="s">
        <v>281</v>
      </c>
      <c r="C147" s="338" t="s">
        <v>527</v>
      </c>
      <c r="D147" s="339"/>
      <c r="E147" s="343">
        <v>1</v>
      </c>
      <c r="F147" s="342">
        <v>62301332368.429604</v>
      </c>
      <c r="G147" s="343">
        <v>7.4575965057383396E-3</v>
      </c>
      <c r="H147" s="343">
        <v>-4.5473145825303797E-2</v>
      </c>
      <c r="I147" s="708">
        <v>-3.1310714515782101E-2</v>
      </c>
      <c r="J147" s="708"/>
      <c r="K147" s="708">
        <v>-3.1310714515782101E-2</v>
      </c>
      <c r="L147" s="343">
        <v>4.603513253436077E-4</v>
      </c>
      <c r="M147" s="343"/>
      <c r="N147" s="343">
        <v>1.55473911680123E-3</v>
      </c>
      <c r="O147" s="343">
        <v>-4.3918406708502701E-2</v>
      </c>
      <c r="P147" s="343">
        <v>-3.1584559045722709E-2</v>
      </c>
      <c r="Q147" s="343">
        <v>-6.3092154546456905E-2</v>
      </c>
      <c r="R147" s="343">
        <v>2.9479398831720688E-5</v>
      </c>
      <c r="S147" s="343">
        <v>2.0324600689958526E-2</v>
      </c>
      <c r="T147" s="343"/>
      <c r="U147" s="343">
        <v>9.3142614126171279E-4</v>
      </c>
      <c r="V147" s="343"/>
      <c r="W147" s="343">
        <v>2.1285506230052001E-2</v>
      </c>
      <c r="X147" s="343">
        <v>-8.5725055024907695E-2</v>
      </c>
      <c r="Y147" s="343">
        <v>1.9608866645303689E-3</v>
      </c>
      <c r="Z147" s="343">
        <v>2.0387229838625346E-2</v>
      </c>
      <c r="AA147" s="343"/>
      <c r="AB147" s="343">
        <v>8.5744347580319451E-3</v>
      </c>
      <c r="AC147" s="343">
        <v>1.0101748892702244E-2</v>
      </c>
      <c r="AD147" s="343">
        <v>7.2344305330334497E-4</v>
      </c>
      <c r="AE147" s="343">
        <v>2.0245302481481795E-2</v>
      </c>
      <c r="AF147" s="343">
        <v>6.8878857557490597E-2</v>
      </c>
      <c r="AG147" s="343">
        <v>3.07475523932122E-2</v>
      </c>
      <c r="AH147" s="285"/>
      <c r="AI147" s="285"/>
      <c r="AJ147" s="343">
        <v>1.39013549257954E-2</v>
      </c>
      <c r="AK147" s="281"/>
      <c r="AL147" s="343"/>
      <c r="AM147" s="342"/>
      <c r="AN147" s="343"/>
      <c r="AO147" s="343"/>
      <c r="AP147" s="343"/>
      <c r="AQ147" s="343"/>
      <c r="AR147" s="343"/>
      <c r="AS147" s="343"/>
      <c r="AT147" s="343"/>
      <c r="AU147" s="343"/>
      <c r="AV147" s="343"/>
      <c r="AW147" s="343"/>
      <c r="AX147" s="343"/>
      <c r="AY147" s="343"/>
      <c r="AZ147" s="343"/>
      <c r="BA147" s="343"/>
      <c r="BB147" s="343"/>
      <c r="BC147" s="343"/>
      <c r="BD147" s="343"/>
      <c r="BE147" s="343"/>
      <c r="BF147" s="343"/>
      <c r="BG147" s="343"/>
      <c r="BH147" s="343"/>
      <c r="BI147" s="343"/>
      <c r="BJ147" s="343"/>
      <c r="BK147" s="343"/>
      <c r="BL147" s="343"/>
      <c r="BM147" s="343"/>
      <c r="BN147" s="343"/>
      <c r="BO147" s="285"/>
      <c r="BP147" s="285"/>
      <c r="BQ147" s="343"/>
    </row>
    <row r="148" spans="2:69" s="255" customFormat="1" ht="15" customHeight="1">
      <c r="B148" s="1251" t="s">
        <v>21</v>
      </c>
      <c r="C148" s="262" t="s">
        <v>534</v>
      </c>
      <c r="D148" s="344"/>
      <c r="E148" s="350"/>
      <c r="F148" s="554"/>
      <c r="G148" s="350"/>
      <c r="H148" s="350"/>
      <c r="I148" s="918"/>
      <c r="J148" s="918"/>
      <c r="K148" s="918"/>
      <c r="L148" s="350"/>
      <c r="M148" s="350"/>
      <c r="N148" s="350"/>
      <c r="O148" s="350"/>
      <c r="P148" s="350"/>
      <c r="Q148" s="350"/>
      <c r="R148" s="350"/>
      <c r="S148" s="350"/>
      <c r="T148" s="350"/>
      <c r="U148" s="350"/>
      <c r="V148" s="350"/>
      <c r="W148" s="350"/>
      <c r="X148" s="350"/>
      <c r="Y148" s="350"/>
      <c r="Z148" s="350"/>
      <c r="AA148" s="350"/>
      <c r="AB148" s="350"/>
      <c r="AC148" s="350"/>
      <c r="AD148" s="350"/>
      <c r="AE148" s="350"/>
      <c r="AF148" s="350"/>
      <c r="AG148" s="350"/>
      <c r="AH148" s="350"/>
      <c r="AI148" s="350"/>
      <c r="AJ148" s="350"/>
      <c r="AK148" s="281"/>
      <c r="AL148" s="350"/>
      <c r="AM148" s="554"/>
      <c r="AN148" s="350"/>
      <c r="AO148" s="350"/>
      <c r="AP148" s="350"/>
      <c r="AQ148" s="350"/>
      <c r="AR148" s="350"/>
      <c r="AS148" s="350"/>
      <c r="AT148" s="350"/>
      <c r="AU148" s="350"/>
      <c r="AV148" s="350"/>
      <c r="AW148" s="350"/>
      <c r="AX148" s="350"/>
      <c r="AY148" s="350"/>
      <c r="AZ148" s="350"/>
      <c r="BA148" s="350"/>
      <c r="BB148" s="350"/>
      <c r="BC148" s="350"/>
      <c r="BD148" s="350"/>
      <c r="BE148" s="350"/>
      <c r="BF148" s="350"/>
      <c r="BG148" s="350"/>
      <c r="BH148" s="350"/>
      <c r="BI148" s="350"/>
      <c r="BJ148" s="350"/>
      <c r="BK148" s="350"/>
      <c r="BL148" s="350"/>
      <c r="BM148" s="350"/>
      <c r="BN148" s="350"/>
      <c r="BO148" s="350"/>
      <c r="BP148" s="350"/>
      <c r="BQ148" s="350"/>
    </row>
    <row r="149" spans="2:69" s="255" customFormat="1" ht="15" customHeight="1">
      <c r="B149" s="1257" t="s">
        <v>21</v>
      </c>
      <c r="C149" s="262" t="s">
        <v>535</v>
      </c>
      <c r="D149" s="344"/>
      <c r="E149" s="346"/>
      <c r="F149" s="555"/>
      <c r="G149" s="346"/>
      <c r="H149" s="346"/>
      <c r="I149" s="896"/>
      <c r="J149" s="896"/>
      <c r="K149" s="89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c r="AK149" s="281"/>
      <c r="AL149" s="346"/>
      <c r="AM149" s="555"/>
      <c r="AN149" s="346"/>
      <c r="AO149" s="346"/>
      <c r="AP149" s="346"/>
      <c r="AQ149" s="346"/>
      <c r="AR149" s="346"/>
      <c r="AS149" s="346"/>
      <c r="AT149" s="346"/>
      <c r="AU149" s="346"/>
      <c r="AV149" s="346"/>
      <c r="AW149" s="346"/>
      <c r="AX149" s="346"/>
      <c r="AY149" s="346"/>
      <c r="AZ149" s="346"/>
      <c r="BA149" s="346"/>
      <c r="BB149" s="346"/>
      <c r="BC149" s="346"/>
      <c r="BD149" s="346"/>
      <c r="BE149" s="346"/>
      <c r="BF149" s="346"/>
      <c r="BG149" s="346"/>
      <c r="BH149" s="346"/>
      <c r="BI149" s="346"/>
      <c r="BJ149" s="346"/>
      <c r="BK149" s="346"/>
      <c r="BL149" s="346"/>
      <c r="BM149" s="346"/>
      <c r="BN149" s="346"/>
      <c r="BO149" s="346"/>
      <c r="BP149" s="346"/>
      <c r="BQ149" s="346"/>
    </row>
    <row r="150" spans="2:69" s="255" customFormat="1" ht="15" customHeight="1">
      <c r="B150" s="1257" t="s">
        <v>21</v>
      </c>
      <c r="C150" s="262" t="s">
        <v>536</v>
      </c>
      <c r="D150" s="344"/>
      <c r="E150" s="346"/>
      <c r="F150" s="555"/>
      <c r="G150" s="346"/>
      <c r="H150" s="346"/>
      <c r="I150" s="896"/>
      <c r="J150" s="896"/>
      <c r="K150" s="89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s="281"/>
      <c r="AL150" s="346"/>
      <c r="AM150" s="555"/>
      <c r="AN150" s="346"/>
      <c r="AO150" s="346"/>
      <c r="AP150" s="346"/>
      <c r="AQ150" s="346"/>
      <c r="AR150" s="346"/>
      <c r="AS150" s="346"/>
      <c r="AT150" s="346"/>
      <c r="AU150" s="346"/>
      <c r="AV150" s="346"/>
      <c r="AW150" s="346"/>
      <c r="AX150" s="346"/>
      <c r="AY150" s="346"/>
      <c r="AZ150" s="346"/>
      <c r="BA150" s="346"/>
      <c r="BB150" s="346"/>
      <c r="BC150" s="346"/>
      <c r="BD150" s="346"/>
      <c r="BE150" s="346"/>
      <c r="BF150" s="346"/>
      <c r="BG150" s="346"/>
      <c r="BH150" s="346"/>
      <c r="BI150" s="346"/>
      <c r="BJ150" s="346"/>
      <c r="BK150" s="346"/>
      <c r="BL150" s="346"/>
      <c r="BM150" s="346"/>
      <c r="BN150" s="346"/>
      <c r="BO150" s="346"/>
      <c r="BP150" s="346"/>
      <c r="BQ150" s="346"/>
    </row>
    <row r="151" spans="2:69" s="255" customFormat="1" ht="15" customHeight="1">
      <c r="B151" s="1257" t="s">
        <v>21</v>
      </c>
      <c r="C151" s="262" t="s">
        <v>537</v>
      </c>
      <c r="D151" s="344"/>
      <c r="E151" s="346"/>
      <c r="F151" s="555"/>
      <c r="G151" s="346"/>
      <c r="H151" s="346"/>
      <c r="I151" s="896"/>
      <c r="J151" s="896"/>
      <c r="K151" s="89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c r="AK151" s="281"/>
      <c r="AL151" s="346"/>
      <c r="AM151" s="555"/>
      <c r="AN151" s="346"/>
      <c r="AO151" s="346"/>
      <c r="AP151" s="346"/>
      <c r="AQ151" s="346"/>
      <c r="AR151" s="346"/>
      <c r="AS151" s="346"/>
      <c r="AT151" s="346"/>
      <c r="AU151" s="346"/>
      <c r="AV151" s="346"/>
      <c r="AW151" s="346"/>
      <c r="AX151" s="346"/>
      <c r="AY151" s="346"/>
      <c r="AZ151" s="346"/>
      <c r="BA151" s="346"/>
      <c r="BB151" s="346"/>
      <c r="BC151" s="346"/>
      <c r="BD151" s="346"/>
      <c r="BE151" s="346"/>
      <c r="BF151" s="346"/>
      <c r="BG151" s="346"/>
      <c r="BH151" s="346"/>
      <c r="BI151" s="346"/>
      <c r="BJ151" s="346"/>
      <c r="BK151" s="346"/>
      <c r="BL151" s="346"/>
      <c r="BM151" s="346"/>
      <c r="BN151" s="346"/>
      <c r="BO151" s="346"/>
      <c r="BP151" s="346"/>
      <c r="BQ151" s="346"/>
    </row>
    <row r="152" spans="2:69" s="255" customFormat="1" ht="15" customHeight="1">
      <c r="B152" s="1257" t="s">
        <v>21</v>
      </c>
      <c r="C152" s="243" t="s">
        <v>532</v>
      </c>
      <c r="D152" s="344"/>
      <c r="E152" s="346"/>
      <c r="F152" s="555"/>
      <c r="G152" s="346"/>
      <c r="H152" s="346"/>
      <c r="I152" s="896"/>
      <c r="J152" s="896"/>
      <c r="K152" s="89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s="281"/>
      <c r="AL152" s="346"/>
      <c r="AM152" s="555"/>
      <c r="AN152" s="346"/>
      <c r="AO152" s="346"/>
      <c r="AP152" s="346"/>
      <c r="AQ152" s="346"/>
      <c r="AR152" s="346"/>
      <c r="AS152" s="346"/>
      <c r="AT152" s="346"/>
      <c r="AU152" s="346"/>
      <c r="AV152" s="346"/>
      <c r="AW152" s="346"/>
      <c r="AX152" s="346"/>
      <c r="AY152" s="346"/>
      <c r="AZ152" s="346"/>
      <c r="BA152" s="346"/>
      <c r="BB152" s="346"/>
      <c r="BC152" s="346"/>
      <c r="BD152" s="346"/>
      <c r="BE152" s="346"/>
      <c r="BF152" s="346"/>
      <c r="BG152" s="346"/>
      <c r="BH152" s="346"/>
      <c r="BI152" s="346"/>
      <c r="BJ152" s="346"/>
      <c r="BK152" s="346"/>
      <c r="BL152" s="346"/>
      <c r="BM152" s="346"/>
      <c r="BN152" s="346"/>
      <c r="BO152" s="346"/>
      <c r="BP152" s="346"/>
      <c r="BQ152" s="346"/>
    </row>
    <row r="153" spans="2:69" s="255" customFormat="1" ht="15" customHeight="1">
      <c r="B153" s="1257" t="s">
        <v>21</v>
      </c>
      <c r="C153" s="243" t="s">
        <v>533</v>
      </c>
      <c r="D153" s="344"/>
      <c r="E153" s="346"/>
      <c r="F153" s="555"/>
      <c r="G153" s="346"/>
      <c r="H153" s="346"/>
      <c r="I153" s="896"/>
      <c r="J153" s="896"/>
      <c r="K153" s="896"/>
      <c r="L153" s="346"/>
      <c r="M153" s="346"/>
      <c r="N153" s="346"/>
      <c r="O153" s="346"/>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c r="AK153" s="281"/>
      <c r="AL153" s="346"/>
      <c r="AM153" s="555"/>
      <c r="AN153" s="346"/>
      <c r="AO153" s="346"/>
      <c r="AP153" s="346"/>
      <c r="AQ153" s="346"/>
      <c r="AR153" s="346"/>
      <c r="AS153" s="346"/>
      <c r="AT153" s="346"/>
      <c r="AU153" s="346"/>
      <c r="AV153" s="346"/>
      <c r="AW153" s="346"/>
      <c r="AX153" s="346"/>
      <c r="AY153" s="346"/>
      <c r="AZ153" s="346"/>
      <c r="BA153" s="346"/>
      <c r="BB153" s="346"/>
      <c r="BC153" s="346"/>
      <c r="BD153" s="346"/>
      <c r="BE153" s="346"/>
      <c r="BF153" s="346"/>
      <c r="BG153" s="346"/>
      <c r="BH153" s="346"/>
      <c r="BI153" s="346"/>
      <c r="BJ153" s="346"/>
      <c r="BK153" s="346"/>
      <c r="BL153" s="346"/>
      <c r="BM153" s="346"/>
      <c r="BN153" s="346"/>
      <c r="BO153" s="346"/>
      <c r="BP153" s="346"/>
      <c r="BQ153" s="346"/>
    </row>
    <row r="154" spans="2:69" s="255" customFormat="1" ht="15" customHeight="1">
      <c r="B154" s="1253" t="s">
        <v>21</v>
      </c>
      <c r="C154" s="338" t="s">
        <v>527</v>
      </c>
      <c r="D154" s="339"/>
      <c r="E154" s="345"/>
      <c r="F154" s="556"/>
      <c r="G154" s="345"/>
      <c r="H154" s="345"/>
      <c r="I154" s="897"/>
      <c r="J154" s="897"/>
      <c r="K154" s="897"/>
      <c r="L154" s="345"/>
      <c r="M154" s="345"/>
      <c r="N154" s="345"/>
      <c r="O154" s="345"/>
      <c r="P154" s="345"/>
      <c r="Q154" s="345"/>
      <c r="R154" s="345"/>
      <c r="S154" s="345"/>
      <c r="T154" s="345"/>
      <c r="U154" s="345"/>
      <c r="V154" s="345"/>
      <c r="W154" s="345"/>
      <c r="X154" s="345"/>
      <c r="Y154" s="345"/>
      <c r="Z154" s="345"/>
      <c r="AA154" s="345"/>
      <c r="AB154" s="345"/>
      <c r="AC154" s="345"/>
      <c r="AD154" s="345"/>
      <c r="AE154" s="345"/>
      <c r="AF154" s="345"/>
      <c r="AG154" s="345"/>
      <c r="AH154" s="345"/>
      <c r="AI154" s="345"/>
      <c r="AJ154" s="345"/>
      <c r="AK154" s="281"/>
      <c r="AL154" s="345"/>
      <c r="AM154" s="556"/>
      <c r="AN154" s="345"/>
      <c r="AO154" s="345"/>
      <c r="AP154" s="345"/>
      <c r="AQ154" s="345"/>
      <c r="AR154" s="345"/>
      <c r="AS154" s="345"/>
      <c r="AT154" s="345"/>
      <c r="AU154" s="345"/>
      <c r="AV154" s="345"/>
      <c r="AW154" s="345"/>
      <c r="AX154" s="345"/>
      <c r="AY154" s="345"/>
      <c r="AZ154" s="345"/>
      <c r="BA154" s="345"/>
      <c r="BB154" s="345"/>
      <c r="BC154" s="345"/>
      <c r="BD154" s="345"/>
      <c r="BE154" s="345"/>
      <c r="BF154" s="345"/>
      <c r="BG154" s="345"/>
      <c r="BH154" s="345"/>
      <c r="BI154" s="345"/>
      <c r="BJ154" s="345"/>
      <c r="BK154" s="345"/>
      <c r="BL154" s="345"/>
      <c r="BM154" s="345"/>
      <c r="BN154" s="345"/>
      <c r="BO154" s="345"/>
      <c r="BP154" s="345"/>
      <c r="BQ154" s="345"/>
    </row>
    <row r="155" spans="2:69" s="255" customFormat="1" ht="15" customHeight="1">
      <c r="B155" s="1251" t="s">
        <v>717</v>
      </c>
      <c r="C155" s="262" t="s">
        <v>534</v>
      </c>
      <c r="D155" s="339"/>
      <c r="E155" s="672"/>
      <c r="F155" s="671"/>
      <c r="G155" s="672"/>
      <c r="H155" s="672"/>
      <c r="I155" s="713"/>
      <c r="J155" s="713"/>
      <c r="K155" s="713"/>
      <c r="L155" s="672"/>
      <c r="M155" s="672"/>
      <c r="N155" s="672"/>
      <c r="O155" s="672"/>
      <c r="P155" s="672"/>
      <c r="Q155" s="672"/>
      <c r="R155" s="672"/>
      <c r="S155" s="672"/>
      <c r="T155" s="672"/>
      <c r="U155" s="672"/>
      <c r="V155" s="672"/>
      <c r="W155" s="673"/>
      <c r="X155" s="672"/>
      <c r="Y155" s="672"/>
      <c r="Z155" s="672"/>
      <c r="AA155" s="672"/>
      <c r="AB155" s="672"/>
      <c r="AC155" s="672"/>
      <c r="AD155" s="672"/>
      <c r="AE155" s="672"/>
      <c r="AF155" s="672"/>
      <c r="AG155" s="672"/>
      <c r="AH155" s="673"/>
      <c r="AI155" s="673"/>
      <c r="AJ155" s="672"/>
      <c r="AK155" s="340"/>
      <c r="AL155" s="672"/>
      <c r="AM155" s="671"/>
      <c r="AN155" s="672"/>
      <c r="AO155" s="672"/>
      <c r="AP155" s="672"/>
      <c r="AQ155" s="672"/>
      <c r="AR155" s="672"/>
      <c r="AS155" s="672"/>
      <c r="AT155" s="672"/>
      <c r="AU155" s="672"/>
      <c r="AV155" s="672"/>
      <c r="AW155" s="672"/>
      <c r="AX155" s="672"/>
      <c r="AY155" s="672"/>
      <c r="AZ155" s="672"/>
      <c r="BA155" s="672"/>
      <c r="BB155" s="672"/>
      <c r="BC155" s="672"/>
      <c r="BD155" s="673"/>
      <c r="BE155" s="672"/>
      <c r="BF155" s="672"/>
      <c r="BG155" s="672"/>
      <c r="BH155" s="672"/>
      <c r="BI155" s="672"/>
      <c r="BJ155" s="672"/>
      <c r="BK155" s="672"/>
      <c r="BL155" s="672"/>
      <c r="BM155" s="672"/>
      <c r="BN155" s="672"/>
      <c r="BO155" s="673"/>
      <c r="BP155" s="673"/>
      <c r="BQ155" s="672"/>
    </row>
    <row r="156" spans="2:69" s="255" customFormat="1" ht="15" customHeight="1">
      <c r="B156" s="1252"/>
      <c r="C156" s="262" t="s">
        <v>535</v>
      </c>
      <c r="D156" s="339"/>
      <c r="E156" s="672"/>
      <c r="F156" s="671"/>
      <c r="G156" s="672"/>
      <c r="H156" s="672"/>
      <c r="I156" s="713"/>
      <c r="J156" s="713"/>
      <c r="K156" s="713"/>
      <c r="L156" s="672"/>
      <c r="M156" s="672"/>
      <c r="N156" s="672"/>
      <c r="O156" s="672"/>
      <c r="P156" s="672"/>
      <c r="Q156" s="672"/>
      <c r="R156" s="672"/>
      <c r="S156" s="672"/>
      <c r="T156" s="672"/>
      <c r="U156" s="672"/>
      <c r="V156" s="672"/>
      <c r="W156" s="673"/>
      <c r="X156" s="672"/>
      <c r="Y156" s="672"/>
      <c r="Z156" s="672"/>
      <c r="AA156" s="672"/>
      <c r="AB156" s="672"/>
      <c r="AC156" s="672"/>
      <c r="AD156" s="672"/>
      <c r="AE156" s="672"/>
      <c r="AF156" s="672"/>
      <c r="AG156" s="672"/>
      <c r="AH156" s="673"/>
      <c r="AI156" s="673"/>
      <c r="AJ156" s="672"/>
      <c r="AK156" s="340"/>
      <c r="AL156" s="672"/>
      <c r="AM156" s="671"/>
      <c r="AN156" s="672"/>
      <c r="AO156" s="672"/>
      <c r="AP156" s="672"/>
      <c r="AQ156" s="672"/>
      <c r="AR156" s="672"/>
      <c r="AS156" s="672"/>
      <c r="AT156" s="672"/>
      <c r="AU156" s="672"/>
      <c r="AV156" s="672"/>
      <c r="AW156" s="672"/>
      <c r="AX156" s="672"/>
      <c r="AY156" s="672"/>
      <c r="AZ156" s="672"/>
      <c r="BA156" s="672"/>
      <c r="BB156" s="672"/>
      <c r="BC156" s="672"/>
      <c r="BD156" s="673"/>
      <c r="BE156" s="672"/>
      <c r="BF156" s="672"/>
      <c r="BG156" s="672"/>
      <c r="BH156" s="672"/>
      <c r="BI156" s="672"/>
      <c r="BJ156" s="672"/>
      <c r="BK156" s="672"/>
      <c r="BL156" s="672"/>
      <c r="BM156" s="672"/>
      <c r="BN156" s="672"/>
      <c r="BO156" s="673"/>
      <c r="BP156" s="673"/>
      <c r="BQ156" s="672"/>
    </row>
    <row r="157" spans="2:69" s="255" customFormat="1" ht="15" customHeight="1">
      <c r="B157" s="1252"/>
      <c r="C157" s="262" t="s">
        <v>536</v>
      </c>
      <c r="D157" s="339"/>
      <c r="E157" s="672"/>
      <c r="F157" s="671"/>
      <c r="G157" s="672"/>
      <c r="H157" s="672"/>
      <c r="I157" s="713"/>
      <c r="J157" s="713"/>
      <c r="K157" s="713"/>
      <c r="L157" s="672"/>
      <c r="M157" s="672"/>
      <c r="N157" s="672"/>
      <c r="O157" s="672"/>
      <c r="P157" s="672"/>
      <c r="Q157" s="672"/>
      <c r="R157" s="672"/>
      <c r="S157" s="672"/>
      <c r="T157" s="672"/>
      <c r="U157" s="672"/>
      <c r="V157" s="672"/>
      <c r="W157" s="673"/>
      <c r="X157" s="672"/>
      <c r="Y157" s="672"/>
      <c r="Z157" s="672"/>
      <c r="AA157" s="672"/>
      <c r="AB157" s="672"/>
      <c r="AC157" s="672"/>
      <c r="AD157" s="672"/>
      <c r="AE157" s="672"/>
      <c r="AF157" s="672"/>
      <c r="AG157" s="672"/>
      <c r="AH157" s="673"/>
      <c r="AI157" s="673"/>
      <c r="AJ157" s="672"/>
      <c r="AK157" s="340"/>
      <c r="AL157" s="672"/>
      <c r="AM157" s="671"/>
      <c r="AN157" s="672"/>
      <c r="AO157" s="672"/>
      <c r="AP157" s="672"/>
      <c r="AQ157" s="672"/>
      <c r="AR157" s="672"/>
      <c r="AS157" s="672"/>
      <c r="AT157" s="672"/>
      <c r="AU157" s="672"/>
      <c r="AV157" s="672"/>
      <c r="AW157" s="672"/>
      <c r="AX157" s="672"/>
      <c r="AY157" s="672"/>
      <c r="AZ157" s="672"/>
      <c r="BA157" s="672"/>
      <c r="BB157" s="672"/>
      <c r="BC157" s="672"/>
      <c r="BD157" s="673"/>
      <c r="BE157" s="672"/>
      <c r="BF157" s="672"/>
      <c r="BG157" s="672"/>
      <c r="BH157" s="672"/>
      <c r="BI157" s="672"/>
      <c r="BJ157" s="672"/>
      <c r="BK157" s="672"/>
      <c r="BL157" s="672"/>
      <c r="BM157" s="672"/>
      <c r="BN157" s="672"/>
      <c r="BO157" s="673"/>
      <c r="BP157" s="673"/>
      <c r="BQ157" s="672"/>
    </row>
    <row r="158" spans="2:69" s="255" customFormat="1" ht="15" customHeight="1">
      <c r="B158" s="1252"/>
      <c r="C158" s="262" t="s">
        <v>537</v>
      </c>
      <c r="D158" s="339"/>
      <c r="E158" s="672"/>
      <c r="F158" s="671"/>
      <c r="G158" s="672"/>
      <c r="H158" s="672"/>
      <c r="I158" s="713"/>
      <c r="J158" s="713"/>
      <c r="K158" s="713"/>
      <c r="L158" s="672"/>
      <c r="M158" s="672"/>
      <c r="N158" s="672"/>
      <c r="O158" s="672"/>
      <c r="P158" s="672"/>
      <c r="Q158" s="672"/>
      <c r="R158" s="672"/>
      <c r="S158" s="672"/>
      <c r="T158" s="672"/>
      <c r="U158" s="672"/>
      <c r="V158" s="672"/>
      <c r="W158" s="673"/>
      <c r="X158" s="672"/>
      <c r="Y158" s="672"/>
      <c r="Z158" s="672"/>
      <c r="AA158" s="672"/>
      <c r="AB158" s="672"/>
      <c r="AC158" s="672"/>
      <c r="AD158" s="672"/>
      <c r="AE158" s="672"/>
      <c r="AF158" s="672"/>
      <c r="AG158" s="672"/>
      <c r="AH158" s="673"/>
      <c r="AI158" s="673"/>
      <c r="AJ158" s="672"/>
      <c r="AK158" s="340"/>
      <c r="AL158" s="672"/>
      <c r="AM158" s="671"/>
      <c r="AN158" s="672"/>
      <c r="AO158" s="672"/>
      <c r="AP158" s="672"/>
      <c r="AQ158" s="672"/>
      <c r="AR158" s="672"/>
      <c r="AS158" s="672"/>
      <c r="AT158" s="672"/>
      <c r="AU158" s="672"/>
      <c r="AV158" s="672"/>
      <c r="AW158" s="672"/>
      <c r="AX158" s="672"/>
      <c r="AY158" s="672"/>
      <c r="AZ158" s="672"/>
      <c r="BA158" s="672"/>
      <c r="BB158" s="672"/>
      <c r="BC158" s="672"/>
      <c r="BD158" s="673"/>
      <c r="BE158" s="672"/>
      <c r="BF158" s="672"/>
      <c r="BG158" s="672"/>
      <c r="BH158" s="672"/>
      <c r="BI158" s="672"/>
      <c r="BJ158" s="672"/>
      <c r="BK158" s="672"/>
      <c r="BL158" s="672"/>
      <c r="BM158" s="672"/>
      <c r="BN158" s="672"/>
      <c r="BO158" s="673"/>
      <c r="BP158" s="673"/>
      <c r="BQ158" s="672"/>
    </row>
    <row r="159" spans="2:69" s="255" customFormat="1" ht="15" customHeight="1">
      <c r="B159" s="1252"/>
      <c r="C159" s="262" t="s">
        <v>532</v>
      </c>
      <c r="D159" s="339"/>
      <c r="E159" s="672"/>
      <c r="F159" s="671"/>
      <c r="G159" s="672"/>
      <c r="H159" s="672"/>
      <c r="I159" s="713"/>
      <c r="J159" s="713"/>
      <c r="K159" s="713"/>
      <c r="L159" s="672"/>
      <c r="M159" s="672"/>
      <c r="N159" s="672"/>
      <c r="O159" s="672"/>
      <c r="P159" s="672"/>
      <c r="Q159" s="672"/>
      <c r="R159" s="672"/>
      <c r="S159" s="672"/>
      <c r="T159" s="672"/>
      <c r="U159" s="672"/>
      <c r="V159" s="672"/>
      <c r="W159" s="673"/>
      <c r="X159" s="672"/>
      <c r="Y159" s="672"/>
      <c r="Z159" s="672"/>
      <c r="AA159" s="672"/>
      <c r="AB159" s="672"/>
      <c r="AC159" s="672"/>
      <c r="AD159" s="672"/>
      <c r="AE159" s="672"/>
      <c r="AF159" s="672"/>
      <c r="AG159" s="672"/>
      <c r="AH159" s="673"/>
      <c r="AI159" s="673"/>
      <c r="AJ159" s="672"/>
      <c r="AK159" s="340"/>
      <c r="AL159" s="672"/>
      <c r="AM159" s="671"/>
      <c r="AN159" s="672"/>
      <c r="AO159" s="672"/>
      <c r="AP159" s="672"/>
      <c r="AQ159" s="672"/>
      <c r="AR159" s="672"/>
      <c r="AS159" s="672"/>
      <c r="AT159" s="672"/>
      <c r="AU159" s="672"/>
      <c r="AV159" s="672"/>
      <c r="AW159" s="672"/>
      <c r="AX159" s="672"/>
      <c r="AY159" s="672"/>
      <c r="AZ159" s="672"/>
      <c r="BA159" s="672"/>
      <c r="BB159" s="672"/>
      <c r="BC159" s="672"/>
      <c r="BD159" s="673"/>
      <c r="BE159" s="672"/>
      <c r="BF159" s="672"/>
      <c r="BG159" s="672"/>
      <c r="BH159" s="672"/>
      <c r="BI159" s="672"/>
      <c r="BJ159" s="672"/>
      <c r="BK159" s="672"/>
      <c r="BL159" s="672"/>
      <c r="BM159" s="672"/>
      <c r="BN159" s="672"/>
      <c r="BO159" s="673"/>
      <c r="BP159" s="673"/>
      <c r="BQ159" s="672"/>
    </row>
    <row r="160" spans="2:69" s="255" customFormat="1" ht="15" customHeight="1">
      <c r="B160" s="1252"/>
      <c r="C160" s="262" t="s">
        <v>533</v>
      </c>
      <c r="D160" s="339"/>
      <c r="E160" s="672"/>
      <c r="F160" s="671"/>
      <c r="G160" s="672"/>
      <c r="H160" s="672"/>
      <c r="I160" s="713"/>
      <c r="J160" s="713"/>
      <c r="K160" s="713"/>
      <c r="L160" s="672"/>
      <c r="M160" s="672"/>
      <c r="N160" s="672"/>
      <c r="O160" s="672"/>
      <c r="P160" s="672"/>
      <c r="Q160" s="672"/>
      <c r="R160" s="672"/>
      <c r="S160" s="672"/>
      <c r="T160" s="672"/>
      <c r="U160" s="672"/>
      <c r="V160" s="672"/>
      <c r="W160" s="673"/>
      <c r="X160" s="672"/>
      <c r="Y160" s="672"/>
      <c r="Z160" s="672"/>
      <c r="AA160" s="672"/>
      <c r="AB160" s="672"/>
      <c r="AC160" s="672"/>
      <c r="AD160" s="672"/>
      <c r="AE160" s="672"/>
      <c r="AF160" s="672"/>
      <c r="AG160" s="672"/>
      <c r="AH160" s="673"/>
      <c r="AI160" s="673"/>
      <c r="AJ160" s="672"/>
      <c r="AK160" s="340"/>
      <c r="AL160" s="672"/>
      <c r="AM160" s="671"/>
      <c r="AN160" s="672"/>
      <c r="AO160" s="672"/>
      <c r="AP160" s="672"/>
      <c r="AQ160" s="672"/>
      <c r="AR160" s="672"/>
      <c r="AS160" s="672"/>
      <c r="AT160" s="672"/>
      <c r="AU160" s="672"/>
      <c r="AV160" s="672"/>
      <c r="AW160" s="672"/>
      <c r="AX160" s="672"/>
      <c r="AY160" s="672"/>
      <c r="AZ160" s="672"/>
      <c r="BA160" s="672"/>
      <c r="BB160" s="672"/>
      <c r="BC160" s="672"/>
      <c r="BD160" s="673"/>
      <c r="BE160" s="672"/>
      <c r="BF160" s="672"/>
      <c r="BG160" s="672"/>
      <c r="BH160" s="672"/>
      <c r="BI160" s="672"/>
      <c r="BJ160" s="672"/>
      <c r="BK160" s="672"/>
      <c r="BL160" s="672"/>
      <c r="BM160" s="672"/>
      <c r="BN160" s="672"/>
      <c r="BO160" s="673"/>
      <c r="BP160" s="673"/>
      <c r="BQ160" s="672"/>
    </row>
    <row r="161" spans="2:69" s="255" customFormat="1" ht="15" customHeight="1">
      <c r="B161" s="1253"/>
      <c r="C161" s="338" t="s">
        <v>527</v>
      </c>
      <c r="D161" s="339"/>
      <c r="E161" s="669"/>
      <c r="F161" s="668"/>
      <c r="G161" s="669"/>
      <c r="H161" s="669"/>
      <c r="I161" s="891"/>
      <c r="J161" s="891"/>
      <c r="K161" s="891"/>
      <c r="L161" s="669"/>
      <c r="M161" s="669"/>
      <c r="N161" s="669"/>
      <c r="O161" s="669"/>
      <c r="P161" s="669"/>
      <c r="Q161" s="669"/>
      <c r="R161" s="669"/>
      <c r="S161" s="669"/>
      <c r="T161" s="669"/>
      <c r="U161" s="669"/>
      <c r="V161" s="669"/>
      <c r="W161" s="670"/>
      <c r="X161" s="669"/>
      <c r="Y161" s="669"/>
      <c r="Z161" s="669"/>
      <c r="AA161" s="669"/>
      <c r="AB161" s="669"/>
      <c r="AC161" s="669"/>
      <c r="AD161" s="669"/>
      <c r="AE161" s="669"/>
      <c r="AF161" s="669"/>
      <c r="AG161" s="669"/>
      <c r="AH161" s="670"/>
      <c r="AI161" s="670"/>
      <c r="AJ161" s="669"/>
      <c r="AK161" s="340"/>
      <c r="AL161" s="669"/>
      <c r="AM161" s="668"/>
      <c r="AN161" s="669"/>
      <c r="AO161" s="669"/>
      <c r="AP161" s="669"/>
      <c r="AQ161" s="669"/>
      <c r="AR161" s="669"/>
      <c r="AS161" s="669"/>
      <c r="AT161" s="669"/>
      <c r="AU161" s="669"/>
      <c r="AV161" s="669"/>
      <c r="AW161" s="669"/>
      <c r="AX161" s="669"/>
      <c r="AY161" s="669"/>
      <c r="AZ161" s="669"/>
      <c r="BA161" s="669"/>
      <c r="BB161" s="669"/>
      <c r="BC161" s="669"/>
      <c r="BD161" s="670"/>
      <c r="BE161" s="669"/>
      <c r="BF161" s="669"/>
      <c r="BG161" s="669"/>
      <c r="BH161" s="669"/>
      <c r="BI161" s="669"/>
      <c r="BJ161" s="669"/>
      <c r="BK161" s="669"/>
      <c r="BL161" s="669"/>
      <c r="BM161" s="669"/>
      <c r="BN161" s="669"/>
      <c r="BO161" s="670"/>
      <c r="BP161" s="670"/>
      <c r="BQ161" s="669"/>
    </row>
    <row r="162" spans="2:69" s="255" customFormat="1" ht="15" customHeight="1">
      <c r="B162" s="1251" t="s">
        <v>22</v>
      </c>
      <c r="C162" s="565" t="s">
        <v>534</v>
      </c>
      <c r="D162" s="339"/>
      <c r="E162" s="281"/>
      <c r="F162" s="341"/>
      <c r="G162" s="283"/>
      <c r="H162" s="283"/>
      <c r="I162" s="892"/>
      <c r="J162" s="892"/>
      <c r="K162" s="892"/>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1"/>
      <c r="AL162" s="281"/>
      <c r="AM162" s="341"/>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row>
    <row r="163" spans="2:69" s="255" customFormat="1" ht="15" customHeight="1">
      <c r="B163" s="1257" t="s">
        <v>22</v>
      </c>
      <c r="C163" s="565" t="s">
        <v>535</v>
      </c>
      <c r="D163" s="339"/>
      <c r="E163" s="281"/>
      <c r="F163" s="341"/>
      <c r="G163" s="283"/>
      <c r="H163" s="283"/>
      <c r="I163" s="892"/>
      <c r="J163" s="892"/>
      <c r="K163" s="892"/>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1"/>
      <c r="AL163" s="281"/>
      <c r="AM163" s="341"/>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row>
    <row r="164" spans="2:69" s="255" customFormat="1" ht="15" customHeight="1">
      <c r="B164" s="1257" t="s">
        <v>22</v>
      </c>
      <c r="C164" s="565" t="s">
        <v>536</v>
      </c>
      <c r="D164" s="339"/>
      <c r="E164" s="281"/>
      <c r="F164" s="341"/>
      <c r="G164" s="283"/>
      <c r="H164" s="283"/>
      <c r="I164" s="892"/>
      <c r="J164" s="892"/>
      <c r="K164" s="892"/>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1"/>
      <c r="AL164" s="281"/>
      <c r="AM164" s="341"/>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row>
    <row r="165" spans="2:69" s="255" customFormat="1" ht="15" customHeight="1">
      <c r="B165" s="1257" t="s">
        <v>22</v>
      </c>
      <c r="C165" s="565" t="s">
        <v>537</v>
      </c>
      <c r="D165" s="339"/>
      <c r="E165" s="281"/>
      <c r="F165" s="341"/>
      <c r="G165" s="283"/>
      <c r="H165" s="283"/>
      <c r="I165" s="892"/>
      <c r="J165" s="892"/>
      <c r="K165" s="892"/>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1"/>
      <c r="AL165" s="281"/>
      <c r="AM165" s="341"/>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row>
    <row r="166" spans="2:69" s="255" customFormat="1" ht="15" customHeight="1">
      <c r="B166" s="1257" t="s">
        <v>22</v>
      </c>
      <c r="C166" s="565" t="s">
        <v>532</v>
      </c>
      <c r="D166" s="339"/>
      <c r="E166" s="281"/>
      <c r="F166" s="341"/>
      <c r="G166" s="283"/>
      <c r="H166" s="283"/>
      <c r="I166" s="892"/>
      <c r="J166" s="892"/>
      <c r="K166" s="892"/>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1"/>
      <c r="AL166" s="281"/>
      <c r="AM166" s="341"/>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row>
    <row r="167" spans="2:69" s="255" customFormat="1" ht="15" customHeight="1">
      <c r="B167" s="1257" t="s">
        <v>22</v>
      </c>
      <c r="C167" s="565" t="s">
        <v>533</v>
      </c>
      <c r="D167" s="339"/>
      <c r="E167" s="283"/>
      <c r="F167" s="341"/>
      <c r="G167" s="283"/>
      <c r="H167" s="283"/>
      <c r="I167" s="892"/>
      <c r="J167" s="892"/>
      <c r="K167" s="892"/>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1"/>
      <c r="AL167" s="283"/>
      <c r="AM167" s="341"/>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row>
    <row r="168" spans="2:69" s="255" customFormat="1" ht="15" customHeight="1">
      <c r="B168" s="1253" t="s">
        <v>22</v>
      </c>
      <c r="C168" s="338" t="s">
        <v>527</v>
      </c>
      <c r="D168" s="339"/>
      <c r="E168" s="343"/>
      <c r="F168" s="342"/>
      <c r="G168" s="343"/>
      <c r="H168" s="343"/>
      <c r="I168" s="708"/>
      <c r="J168" s="708"/>
      <c r="K168" s="708"/>
      <c r="L168" s="343"/>
      <c r="M168" s="343"/>
      <c r="N168" s="343"/>
      <c r="O168" s="343"/>
      <c r="P168" s="343"/>
      <c r="Q168" s="343"/>
      <c r="R168" s="343"/>
      <c r="S168" s="343"/>
      <c r="T168" s="343"/>
      <c r="U168" s="343"/>
      <c r="V168" s="343"/>
      <c r="W168" s="343"/>
      <c r="X168" s="343"/>
      <c r="Y168" s="343"/>
      <c r="Z168" s="343"/>
      <c r="AA168" s="343"/>
      <c r="AB168" s="343"/>
      <c r="AC168" s="343"/>
      <c r="AD168" s="343"/>
      <c r="AE168" s="343"/>
      <c r="AF168" s="343"/>
      <c r="AG168" s="343"/>
      <c r="AH168" s="285"/>
      <c r="AI168" s="285"/>
      <c r="AJ168" s="343"/>
      <c r="AK168" s="281"/>
      <c r="AL168" s="343"/>
      <c r="AM168" s="342"/>
      <c r="AN168" s="343"/>
      <c r="AO168" s="343"/>
      <c r="AP168" s="343"/>
      <c r="AQ168" s="343"/>
      <c r="AR168" s="343"/>
      <c r="AS168" s="343"/>
      <c r="AT168" s="343"/>
      <c r="AU168" s="343"/>
      <c r="AV168" s="343"/>
      <c r="AW168" s="343"/>
      <c r="AX168" s="343"/>
      <c r="AY168" s="343"/>
      <c r="AZ168" s="343"/>
      <c r="BA168" s="343"/>
      <c r="BB168" s="343"/>
      <c r="BC168" s="343"/>
      <c r="BD168" s="343"/>
      <c r="BE168" s="343"/>
      <c r="BF168" s="343"/>
      <c r="BG168" s="343"/>
      <c r="BH168" s="343"/>
      <c r="BI168" s="343"/>
      <c r="BJ168" s="343"/>
      <c r="BK168" s="343"/>
      <c r="BL168" s="343"/>
      <c r="BM168" s="343"/>
      <c r="BN168" s="343"/>
      <c r="BO168" s="285"/>
      <c r="BP168" s="285"/>
      <c r="BQ168" s="343"/>
    </row>
    <row r="169" spans="2:69" s="255" customFormat="1" ht="15" customHeight="1">
      <c r="B169" s="1251" t="s">
        <v>23</v>
      </c>
      <c r="C169" s="262" t="s">
        <v>534</v>
      </c>
      <c r="D169" s="344"/>
      <c r="E169" s="849"/>
      <c r="F169" s="850"/>
      <c r="G169" s="849"/>
      <c r="H169" s="849"/>
      <c r="I169" s="923"/>
      <c r="J169" s="923"/>
      <c r="K169" s="923"/>
      <c r="L169" s="849"/>
      <c r="M169" s="849"/>
      <c r="N169" s="849"/>
      <c r="O169" s="849"/>
      <c r="P169" s="849"/>
      <c r="Q169" s="849"/>
      <c r="R169" s="849"/>
      <c r="S169" s="849"/>
      <c r="T169" s="849"/>
      <c r="U169" s="849"/>
      <c r="V169" s="849"/>
      <c r="W169" s="849"/>
      <c r="X169" s="849"/>
      <c r="Y169" s="849"/>
      <c r="Z169" s="849"/>
      <c r="AA169" s="849"/>
      <c r="AB169" s="849"/>
      <c r="AC169" s="849"/>
      <c r="AD169" s="849"/>
      <c r="AE169" s="849"/>
      <c r="AF169" s="849"/>
      <c r="AG169" s="849"/>
      <c r="AH169" s="849"/>
      <c r="AI169" s="849"/>
      <c r="AJ169" s="849"/>
      <c r="AK169" s="281"/>
      <c r="AL169" s="849"/>
      <c r="AM169" s="850"/>
      <c r="AN169" s="849"/>
      <c r="AO169" s="849"/>
      <c r="AP169" s="849"/>
      <c r="AQ169" s="849"/>
      <c r="AR169" s="849"/>
      <c r="AS169" s="849"/>
      <c r="AT169" s="849"/>
      <c r="AU169" s="849"/>
      <c r="AV169" s="849"/>
      <c r="AW169" s="849"/>
      <c r="AX169" s="849"/>
      <c r="AY169" s="849"/>
      <c r="AZ169" s="849"/>
      <c r="BA169" s="849"/>
      <c r="BB169" s="849"/>
      <c r="BC169" s="849"/>
      <c r="BD169" s="849"/>
      <c r="BE169" s="849"/>
      <c r="BF169" s="849"/>
      <c r="BG169" s="849"/>
      <c r="BH169" s="849"/>
      <c r="BI169" s="849"/>
      <c r="BJ169" s="849"/>
      <c r="BK169" s="849"/>
      <c r="BL169" s="849"/>
      <c r="BM169" s="849"/>
      <c r="BN169" s="849"/>
      <c r="BO169" s="849"/>
      <c r="BP169" s="849"/>
      <c r="BQ169" s="849"/>
    </row>
    <row r="170" spans="2:69" s="255" customFormat="1" ht="15" customHeight="1">
      <c r="B170" s="1257" t="s">
        <v>23</v>
      </c>
      <c r="C170" s="262" t="s">
        <v>535</v>
      </c>
      <c r="D170" s="344"/>
      <c r="E170" s="346"/>
      <c r="F170" s="555"/>
      <c r="G170" s="346"/>
      <c r="H170" s="346"/>
      <c r="I170" s="896"/>
      <c r="J170" s="896"/>
      <c r="K170" s="89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281"/>
      <c r="AL170" s="346"/>
      <c r="AM170" s="555"/>
      <c r="AN170" s="346"/>
      <c r="AO170" s="346"/>
      <c r="AP170" s="346"/>
      <c r="AQ170" s="346"/>
      <c r="AR170" s="346"/>
      <c r="AS170" s="346"/>
      <c r="AT170" s="346"/>
      <c r="AU170" s="346"/>
      <c r="AV170" s="346"/>
      <c r="AW170" s="346"/>
      <c r="AX170" s="346"/>
      <c r="AY170" s="346"/>
      <c r="AZ170" s="346"/>
      <c r="BA170" s="346"/>
      <c r="BB170" s="346"/>
      <c r="BC170" s="346"/>
      <c r="BD170" s="346"/>
      <c r="BE170" s="346"/>
      <c r="BF170" s="346"/>
      <c r="BG170" s="346"/>
      <c r="BH170" s="346"/>
      <c r="BI170" s="346"/>
      <c r="BJ170" s="346"/>
      <c r="BK170" s="346"/>
      <c r="BL170" s="346"/>
      <c r="BM170" s="346"/>
      <c r="BN170" s="346"/>
      <c r="BO170" s="346"/>
      <c r="BP170" s="346"/>
      <c r="BQ170" s="346"/>
    </row>
    <row r="171" spans="2:69" s="255" customFormat="1" ht="15" customHeight="1">
      <c r="B171" s="1257" t="s">
        <v>23</v>
      </c>
      <c r="C171" s="262" t="s">
        <v>536</v>
      </c>
      <c r="D171" s="344"/>
      <c r="E171" s="346"/>
      <c r="F171" s="555"/>
      <c r="G171" s="346"/>
      <c r="H171" s="346"/>
      <c r="I171" s="896"/>
      <c r="J171" s="896"/>
      <c r="K171" s="89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281"/>
      <c r="AL171" s="346"/>
      <c r="AM171" s="555"/>
      <c r="AN171" s="346"/>
      <c r="AO171" s="346"/>
      <c r="AP171" s="346"/>
      <c r="AQ171" s="346"/>
      <c r="AR171" s="346"/>
      <c r="AS171" s="346"/>
      <c r="AT171" s="346"/>
      <c r="AU171" s="346"/>
      <c r="AV171" s="346"/>
      <c r="AW171" s="346"/>
      <c r="AX171" s="346"/>
      <c r="AY171" s="346"/>
      <c r="AZ171" s="346"/>
      <c r="BA171" s="346"/>
      <c r="BB171" s="346"/>
      <c r="BC171" s="346"/>
      <c r="BD171" s="346"/>
      <c r="BE171" s="346"/>
      <c r="BF171" s="346"/>
      <c r="BG171" s="346"/>
      <c r="BH171" s="346"/>
      <c r="BI171" s="346"/>
      <c r="BJ171" s="346"/>
      <c r="BK171" s="346"/>
      <c r="BL171" s="346"/>
      <c r="BM171" s="346"/>
      <c r="BN171" s="346"/>
      <c r="BO171" s="346"/>
      <c r="BP171" s="346"/>
      <c r="BQ171" s="346"/>
    </row>
    <row r="172" spans="2:69" s="255" customFormat="1" ht="15" customHeight="1">
      <c r="B172" s="1257" t="s">
        <v>23</v>
      </c>
      <c r="C172" s="262" t="s">
        <v>537</v>
      </c>
      <c r="D172" s="344"/>
      <c r="E172" s="346"/>
      <c r="F172" s="555"/>
      <c r="G172" s="346"/>
      <c r="H172" s="346"/>
      <c r="I172" s="896"/>
      <c r="J172" s="896"/>
      <c r="K172" s="89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281"/>
      <c r="AL172" s="346"/>
      <c r="AM172" s="555"/>
      <c r="AN172" s="346"/>
      <c r="AO172" s="346"/>
      <c r="AP172" s="346"/>
      <c r="AQ172" s="346"/>
      <c r="AR172" s="346"/>
      <c r="AS172" s="346"/>
      <c r="AT172" s="346"/>
      <c r="AU172" s="346"/>
      <c r="AV172" s="346"/>
      <c r="AW172" s="346"/>
      <c r="AX172" s="346"/>
      <c r="AY172" s="346"/>
      <c r="AZ172" s="346"/>
      <c r="BA172" s="346"/>
      <c r="BB172" s="346"/>
      <c r="BC172" s="346"/>
      <c r="BD172" s="346"/>
      <c r="BE172" s="346"/>
      <c r="BF172" s="346"/>
      <c r="BG172" s="346"/>
      <c r="BH172" s="346"/>
      <c r="BI172" s="346"/>
      <c r="BJ172" s="346"/>
      <c r="BK172" s="346"/>
      <c r="BL172" s="346"/>
      <c r="BM172" s="346"/>
      <c r="BN172" s="346"/>
      <c r="BO172" s="346"/>
      <c r="BP172" s="346"/>
      <c r="BQ172" s="346"/>
    </row>
    <row r="173" spans="2:69" s="255" customFormat="1" ht="15" customHeight="1">
      <c r="B173" s="1257" t="s">
        <v>23</v>
      </c>
      <c r="C173" s="243" t="s">
        <v>532</v>
      </c>
      <c r="D173" s="344"/>
      <c r="E173" s="346"/>
      <c r="F173" s="555"/>
      <c r="G173" s="346"/>
      <c r="H173" s="346"/>
      <c r="I173" s="896"/>
      <c r="J173" s="896"/>
      <c r="K173" s="89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s="281"/>
      <c r="AL173" s="346"/>
      <c r="AM173" s="555"/>
      <c r="AN173" s="346"/>
      <c r="AO173" s="346"/>
      <c r="AP173" s="346"/>
      <c r="AQ173" s="346"/>
      <c r="AR173" s="346"/>
      <c r="AS173" s="346"/>
      <c r="AT173" s="346"/>
      <c r="AU173" s="346"/>
      <c r="AV173" s="346"/>
      <c r="AW173" s="346"/>
      <c r="AX173" s="346"/>
      <c r="AY173" s="346"/>
      <c r="AZ173" s="346"/>
      <c r="BA173" s="346"/>
      <c r="BB173" s="346"/>
      <c r="BC173" s="346"/>
      <c r="BD173" s="346"/>
      <c r="BE173" s="346"/>
      <c r="BF173" s="346"/>
      <c r="BG173" s="346"/>
      <c r="BH173" s="346"/>
      <c r="BI173" s="346"/>
      <c r="BJ173" s="346"/>
      <c r="BK173" s="346"/>
      <c r="BL173" s="346"/>
      <c r="BM173" s="346"/>
      <c r="BN173" s="346"/>
      <c r="BO173" s="346"/>
      <c r="BP173" s="346"/>
      <c r="BQ173" s="346"/>
    </row>
    <row r="174" spans="2:69" s="255" customFormat="1" ht="15" customHeight="1">
      <c r="B174" s="1257" t="s">
        <v>23</v>
      </c>
      <c r="C174" s="243" t="s">
        <v>533</v>
      </c>
      <c r="D174" s="344"/>
      <c r="E174" s="346"/>
      <c r="F174" s="555"/>
      <c r="G174" s="346"/>
      <c r="H174" s="346"/>
      <c r="I174" s="896"/>
      <c r="J174" s="896"/>
      <c r="K174" s="89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281"/>
      <c r="AL174" s="346"/>
      <c r="AM174" s="555"/>
      <c r="AN174" s="346"/>
      <c r="AO174" s="346"/>
      <c r="AP174" s="346"/>
      <c r="AQ174" s="346"/>
      <c r="AR174" s="346"/>
      <c r="AS174" s="346"/>
      <c r="AT174" s="346"/>
      <c r="AU174" s="346"/>
      <c r="AV174" s="346"/>
      <c r="AW174" s="346"/>
      <c r="AX174" s="346"/>
      <c r="AY174" s="346"/>
      <c r="AZ174" s="346"/>
      <c r="BA174" s="346"/>
      <c r="BB174" s="346"/>
      <c r="BC174" s="346"/>
      <c r="BD174" s="346"/>
      <c r="BE174" s="346"/>
      <c r="BF174" s="346"/>
      <c r="BG174" s="346"/>
      <c r="BH174" s="346"/>
      <c r="BI174" s="346"/>
      <c r="BJ174" s="346"/>
      <c r="BK174" s="346"/>
      <c r="BL174" s="346"/>
      <c r="BM174" s="346"/>
      <c r="BN174" s="346"/>
      <c r="BO174" s="346"/>
      <c r="BP174" s="346"/>
      <c r="BQ174" s="346"/>
    </row>
    <row r="175" spans="2:69" s="255" customFormat="1" ht="15" customHeight="1">
      <c r="B175" s="1253" t="s">
        <v>23</v>
      </c>
      <c r="C175" s="338" t="s">
        <v>527</v>
      </c>
      <c r="D175" s="339"/>
      <c r="E175" s="345"/>
      <c r="F175" s="556"/>
      <c r="G175" s="345"/>
      <c r="H175" s="345"/>
      <c r="I175" s="897"/>
      <c r="J175" s="897"/>
      <c r="K175" s="897"/>
      <c r="L175" s="345"/>
      <c r="M175" s="345"/>
      <c r="N175" s="345"/>
      <c r="O175" s="345"/>
      <c r="P175" s="345"/>
      <c r="Q175" s="345"/>
      <c r="R175" s="345"/>
      <c r="S175" s="345"/>
      <c r="T175" s="345"/>
      <c r="U175" s="345"/>
      <c r="V175" s="345"/>
      <c r="W175" s="345"/>
      <c r="X175" s="345"/>
      <c r="Y175" s="345"/>
      <c r="Z175" s="345"/>
      <c r="AA175" s="345"/>
      <c r="AB175" s="345"/>
      <c r="AC175" s="345"/>
      <c r="AD175" s="345"/>
      <c r="AE175" s="345"/>
      <c r="AF175" s="345"/>
      <c r="AG175" s="345"/>
      <c r="AH175" s="345"/>
      <c r="AI175" s="345"/>
      <c r="AJ175" s="345"/>
      <c r="AK175" s="281"/>
      <c r="AL175" s="345"/>
      <c r="AM175" s="556"/>
      <c r="AN175" s="345"/>
      <c r="AO175" s="345"/>
      <c r="AP175" s="345"/>
      <c r="AQ175" s="345"/>
      <c r="AR175" s="345"/>
      <c r="AS175" s="345"/>
      <c r="AT175" s="345"/>
      <c r="AU175" s="345"/>
      <c r="AV175" s="345"/>
      <c r="AW175" s="345"/>
      <c r="AX175" s="345"/>
      <c r="AY175" s="345"/>
      <c r="AZ175" s="345"/>
      <c r="BA175" s="345"/>
      <c r="BB175" s="345"/>
      <c r="BC175" s="345"/>
      <c r="BD175" s="345"/>
      <c r="BE175" s="345"/>
      <c r="BF175" s="345"/>
      <c r="BG175" s="345"/>
      <c r="BH175" s="345"/>
      <c r="BI175" s="345"/>
      <c r="BJ175" s="345"/>
      <c r="BK175" s="345"/>
      <c r="BL175" s="345"/>
      <c r="BM175" s="345"/>
      <c r="BN175" s="345"/>
      <c r="BO175" s="345"/>
      <c r="BP175" s="345"/>
      <c r="BQ175" s="345"/>
    </row>
    <row r="176" spans="2:69" s="255" customFormat="1" ht="15" customHeight="1">
      <c r="B176" s="1251" t="s">
        <v>24</v>
      </c>
      <c r="C176" s="262" t="s">
        <v>534</v>
      </c>
      <c r="D176" s="344"/>
      <c r="E176" s="281"/>
      <c r="F176" s="341"/>
      <c r="G176" s="283"/>
      <c r="H176" s="283"/>
      <c r="I176" s="892"/>
      <c r="J176" s="892"/>
      <c r="K176" s="892"/>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1"/>
      <c r="AL176" s="281"/>
      <c r="AM176" s="341"/>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row>
    <row r="177" spans="2:69" s="255" customFormat="1" ht="15" customHeight="1">
      <c r="B177" s="1257" t="s">
        <v>24</v>
      </c>
      <c r="C177" s="262" t="s">
        <v>535</v>
      </c>
      <c r="D177" s="344"/>
      <c r="E177" s="281"/>
      <c r="F177" s="341"/>
      <c r="G177" s="283"/>
      <c r="H177" s="283"/>
      <c r="I177" s="892"/>
      <c r="J177" s="892"/>
      <c r="K177" s="892"/>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1"/>
      <c r="AL177" s="281"/>
      <c r="AM177" s="341"/>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row>
    <row r="178" spans="2:69" s="255" customFormat="1" ht="15" customHeight="1">
      <c r="B178" s="1257" t="s">
        <v>24</v>
      </c>
      <c r="C178" s="262" t="s">
        <v>536</v>
      </c>
      <c r="D178" s="344"/>
      <c r="E178" s="281"/>
      <c r="F178" s="341"/>
      <c r="G178" s="283"/>
      <c r="H178" s="283"/>
      <c r="I178" s="892"/>
      <c r="J178" s="892"/>
      <c r="K178" s="892"/>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1"/>
      <c r="AL178" s="281"/>
      <c r="AM178" s="341"/>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row>
    <row r="179" spans="2:69" s="255" customFormat="1" ht="15" customHeight="1">
      <c r="B179" s="1257" t="s">
        <v>24</v>
      </c>
      <c r="C179" s="262" t="s">
        <v>537</v>
      </c>
      <c r="D179" s="344"/>
      <c r="E179" s="281"/>
      <c r="F179" s="341"/>
      <c r="G179" s="283"/>
      <c r="H179" s="283"/>
      <c r="I179" s="892"/>
      <c r="J179" s="892"/>
      <c r="K179" s="892"/>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1"/>
      <c r="AL179" s="281"/>
      <c r="AM179" s="341"/>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row>
    <row r="180" spans="2:69" s="255" customFormat="1" ht="15" customHeight="1">
      <c r="B180" s="1257" t="s">
        <v>24</v>
      </c>
      <c r="C180" s="243" t="s">
        <v>532</v>
      </c>
      <c r="D180" s="344"/>
      <c r="E180" s="281"/>
      <c r="F180" s="341"/>
      <c r="G180" s="283"/>
      <c r="H180" s="283"/>
      <c r="I180" s="892"/>
      <c r="J180" s="892"/>
      <c r="K180" s="892"/>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1"/>
      <c r="AL180" s="281"/>
      <c r="AM180" s="341"/>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row>
    <row r="181" spans="2:69" s="255" customFormat="1" ht="15" customHeight="1">
      <c r="B181" s="1257" t="s">
        <v>24</v>
      </c>
      <c r="C181" s="243" t="s">
        <v>533</v>
      </c>
      <c r="D181" s="344"/>
      <c r="E181" s="283"/>
      <c r="F181" s="341"/>
      <c r="G181" s="283"/>
      <c r="H181" s="283"/>
      <c r="I181" s="892"/>
      <c r="J181" s="892"/>
      <c r="K181" s="892"/>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1"/>
      <c r="AL181" s="283"/>
      <c r="AM181" s="341"/>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row>
    <row r="182" spans="2:69" s="255" customFormat="1" ht="15" customHeight="1">
      <c r="B182" s="1253" t="s">
        <v>24</v>
      </c>
      <c r="C182" s="338" t="s">
        <v>527</v>
      </c>
      <c r="D182" s="339"/>
      <c r="E182" s="343"/>
      <c r="F182" s="342"/>
      <c r="G182" s="343"/>
      <c r="H182" s="343"/>
      <c r="I182" s="708"/>
      <c r="J182" s="708"/>
      <c r="K182" s="708"/>
      <c r="L182" s="343"/>
      <c r="M182" s="343"/>
      <c r="N182" s="343"/>
      <c r="O182" s="343"/>
      <c r="P182" s="343"/>
      <c r="Q182" s="343"/>
      <c r="R182" s="343"/>
      <c r="S182" s="343"/>
      <c r="T182" s="343"/>
      <c r="U182" s="343"/>
      <c r="V182" s="343"/>
      <c r="W182" s="343"/>
      <c r="X182" s="343"/>
      <c r="Y182" s="343"/>
      <c r="Z182" s="343"/>
      <c r="AA182" s="343"/>
      <c r="AB182" s="343"/>
      <c r="AC182" s="343"/>
      <c r="AD182" s="343"/>
      <c r="AE182" s="343"/>
      <c r="AF182" s="343"/>
      <c r="AG182" s="343"/>
      <c r="AH182" s="285"/>
      <c r="AI182" s="285"/>
      <c r="AJ182" s="343"/>
      <c r="AK182" s="281"/>
      <c r="AL182" s="343"/>
      <c r="AM182" s="342"/>
      <c r="AN182" s="343"/>
      <c r="AO182" s="343"/>
      <c r="AP182" s="343"/>
      <c r="AQ182" s="343"/>
      <c r="AR182" s="343"/>
      <c r="AS182" s="343"/>
      <c r="AT182" s="343"/>
      <c r="AU182" s="343"/>
      <c r="AV182" s="343"/>
      <c r="AW182" s="343"/>
      <c r="AX182" s="343"/>
      <c r="AY182" s="343"/>
      <c r="AZ182" s="343"/>
      <c r="BA182" s="343"/>
      <c r="BB182" s="343"/>
      <c r="BC182" s="343"/>
      <c r="BD182" s="343"/>
      <c r="BE182" s="343"/>
      <c r="BF182" s="343"/>
      <c r="BG182" s="343"/>
      <c r="BH182" s="343"/>
      <c r="BI182" s="343"/>
      <c r="BJ182" s="343"/>
      <c r="BK182" s="343"/>
      <c r="BL182" s="343"/>
      <c r="BM182" s="343"/>
      <c r="BN182" s="343"/>
      <c r="BO182" s="285"/>
      <c r="BP182" s="285"/>
      <c r="BQ182" s="343"/>
    </row>
    <row r="183" spans="2:69" s="255" customFormat="1" ht="15" customHeight="1">
      <c r="B183" s="1251" t="s">
        <v>25</v>
      </c>
      <c r="C183" s="262" t="s">
        <v>534</v>
      </c>
      <c r="D183" s="344"/>
      <c r="E183" s="849"/>
      <c r="F183" s="850"/>
      <c r="G183" s="849"/>
      <c r="H183" s="849"/>
      <c r="I183" s="923"/>
      <c r="J183" s="923"/>
      <c r="K183" s="923"/>
      <c r="L183" s="849"/>
      <c r="M183" s="849"/>
      <c r="N183" s="849"/>
      <c r="O183" s="849"/>
      <c r="P183" s="849"/>
      <c r="Q183" s="849"/>
      <c r="R183" s="849"/>
      <c r="S183" s="849"/>
      <c r="T183" s="849"/>
      <c r="U183" s="849"/>
      <c r="V183" s="849"/>
      <c r="W183" s="849"/>
      <c r="X183" s="849"/>
      <c r="Y183" s="849"/>
      <c r="Z183" s="849"/>
      <c r="AA183" s="849"/>
      <c r="AB183" s="849"/>
      <c r="AC183" s="849"/>
      <c r="AD183" s="849"/>
      <c r="AE183" s="849"/>
      <c r="AF183" s="849"/>
      <c r="AG183" s="849"/>
      <c r="AH183" s="849"/>
      <c r="AI183" s="849"/>
      <c r="AJ183" s="849"/>
      <c r="AK183" s="281"/>
      <c r="AL183" s="849"/>
      <c r="AM183" s="850"/>
      <c r="AN183" s="849"/>
      <c r="AO183" s="849"/>
      <c r="AP183" s="849"/>
      <c r="AQ183" s="849"/>
      <c r="AR183" s="849"/>
      <c r="AS183" s="849"/>
      <c r="AT183" s="849"/>
      <c r="AU183" s="849"/>
      <c r="AV183" s="849"/>
      <c r="AW183" s="849"/>
      <c r="AX183" s="849"/>
      <c r="AY183" s="849"/>
      <c r="AZ183" s="849"/>
      <c r="BA183" s="849"/>
      <c r="BB183" s="849"/>
      <c r="BC183" s="849"/>
      <c r="BD183" s="849"/>
      <c r="BE183" s="849"/>
      <c r="BF183" s="849"/>
      <c r="BG183" s="849"/>
      <c r="BH183" s="849"/>
      <c r="BI183" s="849"/>
      <c r="BJ183" s="849"/>
      <c r="BK183" s="849"/>
      <c r="BL183" s="849"/>
      <c r="BM183" s="849"/>
      <c r="BN183" s="849"/>
      <c r="BO183" s="849"/>
      <c r="BP183" s="849"/>
      <c r="BQ183" s="849"/>
    </row>
    <row r="184" spans="2:69" s="255" customFormat="1" ht="15" customHeight="1">
      <c r="B184" s="1257" t="s">
        <v>25</v>
      </c>
      <c r="C184" s="262" t="s">
        <v>535</v>
      </c>
      <c r="D184" s="344"/>
      <c r="E184" s="346"/>
      <c r="F184" s="555"/>
      <c r="G184" s="346"/>
      <c r="H184" s="346"/>
      <c r="I184" s="896"/>
      <c r="J184" s="896"/>
      <c r="K184" s="89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346"/>
      <c r="AK184" s="281"/>
      <c r="AL184" s="346"/>
      <c r="AM184" s="555"/>
      <c r="AN184" s="346"/>
      <c r="AO184" s="346"/>
      <c r="AP184" s="346"/>
      <c r="AQ184" s="346"/>
      <c r="AR184" s="346"/>
      <c r="AS184" s="346"/>
      <c r="AT184" s="346"/>
      <c r="AU184" s="346"/>
      <c r="AV184" s="346"/>
      <c r="AW184" s="346"/>
      <c r="AX184" s="346"/>
      <c r="AY184" s="346"/>
      <c r="AZ184" s="346"/>
      <c r="BA184" s="346"/>
      <c r="BB184" s="346"/>
      <c r="BC184" s="346"/>
      <c r="BD184" s="346"/>
      <c r="BE184" s="346"/>
      <c r="BF184" s="346"/>
      <c r="BG184" s="346"/>
      <c r="BH184" s="346"/>
      <c r="BI184" s="346"/>
      <c r="BJ184" s="346"/>
      <c r="BK184" s="346"/>
      <c r="BL184" s="346"/>
      <c r="BM184" s="346"/>
      <c r="BN184" s="346"/>
      <c r="BO184" s="346"/>
      <c r="BP184" s="346"/>
      <c r="BQ184" s="346"/>
    </row>
    <row r="185" spans="2:69" s="255" customFormat="1" ht="15" customHeight="1">
      <c r="B185" s="1257" t="s">
        <v>25</v>
      </c>
      <c r="C185" s="262" t="s">
        <v>536</v>
      </c>
      <c r="D185" s="344"/>
      <c r="E185" s="346"/>
      <c r="F185" s="555"/>
      <c r="G185" s="346"/>
      <c r="H185" s="346"/>
      <c r="I185" s="896"/>
      <c r="J185" s="896"/>
      <c r="K185" s="89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281"/>
      <c r="AL185" s="346"/>
      <c r="AM185" s="555"/>
      <c r="AN185" s="346"/>
      <c r="AO185" s="346"/>
      <c r="AP185" s="346"/>
      <c r="AQ185" s="346"/>
      <c r="AR185" s="346"/>
      <c r="AS185" s="346"/>
      <c r="AT185" s="346"/>
      <c r="AU185" s="346"/>
      <c r="AV185" s="346"/>
      <c r="AW185" s="346"/>
      <c r="AX185" s="346"/>
      <c r="AY185" s="346"/>
      <c r="AZ185" s="346"/>
      <c r="BA185" s="346"/>
      <c r="BB185" s="346"/>
      <c r="BC185" s="346"/>
      <c r="BD185" s="346"/>
      <c r="BE185" s="346"/>
      <c r="BF185" s="346"/>
      <c r="BG185" s="346"/>
      <c r="BH185" s="346"/>
      <c r="BI185" s="346"/>
      <c r="BJ185" s="346"/>
      <c r="BK185" s="346"/>
      <c r="BL185" s="346"/>
      <c r="BM185" s="346"/>
      <c r="BN185" s="346"/>
      <c r="BO185" s="346"/>
      <c r="BP185" s="346"/>
      <c r="BQ185" s="346"/>
    </row>
    <row r="186" spans="2:69" s="255" customFormat="1" ht="15" customHeight="1">
      <c r="B186" s="1257" t="s">
        <v>25</v>
      </c>
      <c r="C186" s="262" t="s">
        <v>537</v>
      </c>
      <c r="D186" s="344"/>
      <c r="E186" s="346"/>
      <c r="F186" s="555"/>
      <c r="G186" s="346"/>
      <c r="H186" s="346"/>
      <c r="I186" s="896"/>
      <c r="J186" s="896"/>
      <c r="K186" s="89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346"/>
      <c r="AK186" s="281"/>
      <c r="AL186" s="346"/>
      <c r="AM186" s="555"/>
      <c r="AN186" s="346"/>
      <c r="AO186" s="346"/>
      <c r="AP186" s="346"/>
      <c r="AQ186" s="346"/>
      <c r="AR186" s="346"/>
      <c r="AS186" s="346"/>
      <c r="AT186" s="346"/>
      <c r="AU186" s="346"/>
      <c r="AV186" s="346"/>
      <c r="AW186" s="346"/>
      <c r="AX186" s="346"/>
      <c r="AY186" s="346"/>
      <c r="AZ186" s="346"/>
      <c r="BA186" s="346"/>
      <c r="BB186" s="346"/>
      <c r="BC186" s="346"/>
      <c r="BD186" s="346"/>
      <c r="BE186" s="346"/>
      <c r="BF186" s="346"/>
      <c r="BG186" s="346"/>
      <c r="BH186" s="346"/>
      <c r="BI186" s="346"/>
      <c r="BJ186" s="346"/>
      <c r="BK186" s="346"/>
      <c r="BL186" s="346"/>
      <c r="BM186" s="346"/>
      <c r="BN186" s="346"/>
      <c r="BO186" s="346"/>
      <c r="BP186" s="346"/>
      <c r="BQ186" s="346"/>
    </row>
    <row r="187" spans="2:69" s="255" customFormat="1" ht="15" customHeight="1">
      <c r="B187" s="1257" t="s">
        <v>25</v>
      </c>
      <c r="C187" s="243" t="s">
        <v>532</v>
      </c>
      <c r="D187" s="344"/>
      <c r="E187" s="346"/>
      <c r="F187" s="555"/>
      <c r="G187" s="346"/>
      <c r="H187" s="346"/>
      <c r="I187" s="896"/>
      <c r="J187" s="896"/>
      <c r="K187" s="89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281"/>
      <c r="AL187" s="346"/>
      <c r="AM187" s="555"/>
      <c r="AN187" s="346"/>
      <c r="AO187" s="346"/>
      <c r="AP187" s="346"/>
      <c r="AQ187" s="346"/>
      <c r="AR187" s="346"/>
      <c r="AS187" s="346"/>
      <c r="AT187" s="346"/>
      <c r="AU187" s="346"/>
      <c r="AV187" s="346"/>
      <c r="AW187" s="346"/>
      <c r="AX187" s="346"/>
      <c r="AY187" s="346"/>
      <c r="AZ187" s="346"/>
      <c r="BA187" s="346"/>
      <c r="BB187" s="346"/>
      <c r="BC187" s="346"/>
      <c r="BD187" s="346"/>
      <c r="BE187" s="346"/>
      <c r="BF187" s="346"/>
      <c r="BG187" s="346"/>
      <c r="BH187" s="346"/>
      <c r="BI187" s="346"/>
      <c r="BJ187" s="346"/>
      <c r="BK187" s="346"/>
      <c r="BL187" s="346"/>
      <c r="BM187" s="346"/>
      <c r="BN187" s="346"/>
      <c r="BO187" s="346"/>
      <c r="BP187" s="346"/>
      <c r="BQ187" s="346"/>
    </row>
    <row r="188" spans="2:69" s="255" customFormat="1" ht="15" customHeight="1">
      <c r="B188" s="1257" t="s">
        <v>25</v>
      </c>
      <c r="C188" s="243" t="s">
        <v>533</v>
      </c>
      <c r="D188" s="344"/>
      <c r="E188" s="346"/>
      <c r="F188" s="555"/>
      <c r="G188" s="346"/>
      <c r="H188" s="346"/>
      <c r="I188" s="896"/>
      <c r="J188" s="896"/>
      <c r="K188" s="89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346"/>
      <c r="AK188" s="281"/>
      <c r="AL188" s="346"/>
      <c r="AM188" s="555"/>
      <c r="AN188" s="346"/>
      <c r="AO188" s="346"/>
      <c r="AP188" s="346"/>
      <c r="AQ188" s="346"/>
      <c r="AR188" s="346"/>
      <c r="AS188" s="346"/>
      <c r="AT188" s="346"/>
      <c r="AU188" s="346"/>
      <c r="AV188" s="346"/>
      <c r="AW188" s="346"/>
      <c r="AX188" s="346"/>
      <c r="AY188" s="346"/>
      <c r="AZ188" s="346"/>
      <c r="BA188" s="346"/>
      <c r="BB188" s="346"/>
      <c r="BC188" s="346"/>
      <c r="BD188" s="346"/>
      <c r="BE188" s="346"/>
      <c r="BF188" s="346"/>
      <c r="BG188" s="346"/>
      <c r="BH188" s="346"/>
      <c r="BI188" s="346"/>
      <c r="BJ188" s="346"/>
      <c r="BK188" s="346"/>
      <c r="BL188" s="346"/>
      <c r="BM188" s="346"/>
      <c r="BN188" s="346"/>
      <c r="BO188" s="346"/>
      <c r="BP188" s="346"/>
      <c r="BQ188" s="346"/>
    </row>
    <row r="189" spans="2:69" s="255" customFormat="1" ht="15" customHeight="1">
      <c r="B189" s="1253" t="s">
        <v>25</v>
      </c>
      <c r="C189" s="338" t="s">
        <v>527</v>
      </c>
      <c r="D189" s="339"/>
      <c r="E189" s="345"/>
      <c r="F189" s="556"/>
      <c r="G189" s="345"/>
      <c r="H189" s="345"/>
      <c r="I189" s="897"/>
      <c r="J189" s="897"/>
      <c r="K189" s="897"/>
      <c r="L189" s="345"/>
      <c r="M189" s="345"/>
      <c r="N189" s="345"/>
      <c r="O189" s="345"/>
      <c r="P189" s="345"/>
      <c r="Q189" s="345"/>
      <c r="R189" s="345"/>
      <c r="S189" s="345"/>
      <c r="T189" s="345"/>
      <c r="U189" s="345"/>
      <c r="V189" s="345"/>
      <c r="W189" s="345"/>
      <c r="X189" s="345"/>
      <c r="Y189" s="345"/>
      <c r="Z189" s="345"/>
      <c r="AA189" s="345"/>
      <c r="AB189" s="345"/>
      <c r="AC189" s="345"/>
      <c r="AD189" s="345"/>
      <c r="AE189" s="345"/>
      <c r="AF189" s="345"/>
      <c r="AG189" s="345"/>
      <c r="AH189" s="345"/>
      <c r="AI189" s="345"/>
      <c r="AJ189" s="345"/>
      <c r="AK189" s="281"/>
      <c r="AL189" s="345"/>
      <c r="AM189" s="556"/>
      <c r="AN189" s="345"/>
      <c r="AO189" s="345"/>
      <c r="AP189" s="345"/>
      <c r="AQ189" s="345"/>
      <c r="AR189" s="345"/>
      <c r="AS189" s="345"/>
      <c r="AT189" s="345"/>
      <c r="AU189" s="345"/>
      <c r="AV189" s="345"/>
      <c r="AW189" s="345"/>
      <c r="AX189" s="345"/>
      <c r="AY189" s="345"/>
      <c r="AZ189" s="345"/>
      <c r="BA189" s="345"/>
      <c r="BB189" s="345"/>
      <c r="BC189" s="345"/>
      <c r="BD189" s="345"/>
      <c r="BE189" s="345"/>
      <c r="BF189" s="345"/>
      <c r="BG189" s="345"/>
      <c r="BH189" s="345"/>
      <c r="BI189" s="345"/>
      <c r="BJ189" s="345"/>
      <c r="BK189" s="345"/>
      <c r="BL189" s="345"/>
      <c r="BM189" s="345"/>
      <c r="BN189" s="345"/>
      <c r="BO189" s="345"/>
      <c r="BP189" s="345"/>
      <c r="BQ189" s="345"/>
    </row>
    <row r="190" spans="2:69" s="255" customFormat="1" ht="15" customHeight="1">
      <c r="B190" s="1251" t="s">
        <v>718</v>
      </c>
      <c r="C190" s="262" t="s">
        <v>534</v>
      </c>
      <c r="D190" s="339"/>
      <c r="E190" s="672"/>
      <c r="F190" s="671"/>
      <c r="G190" s="672"/>
      <c r="H190" s="672"/>
      <c r="I190" s="713"/>
      <c r="J190" s="713"/>
      <c r="K190" s="713"/>
      <c r="L190" s="672"/>
      <c r="M190" s="672"/>
      <c r="N190" s="672"/>
      <c r="O190" s="672"/>
      <c r="P190" s="672"/>
      <c r="Q190" s="672"/>
      <c r="R190" s="672"/>
      <c r="S190" s="672"/>
      <c r="T190" s="672"/>
      <c r="U190" s="672"/>
      <c r="V190" s="672"/>
      <c r="W190" s="673"/>
      <c r="X190" s="672"/>
      <c r="Y190" s="672"/>
      <c r="Z190" s="672"/>
      <c r="AA190" s="672"/>
      <c r="AB190" s="672"/>
      <c r="AC190" s="672"/>
      <c r="AD190" s="672"/>
      <c r="AE190" s="672"/>
      <c r="AF190" s="672"/>
      <c r="AG190" s="672"/>
      <c r="AH190" s="673"/>
      <c r="AI190" s="673"/>
      <c r="AJ190" s="672"/>
      <c r="AK190" s="340"/>
      <c r="AL190" s="672"/>
      <c r="AM190" s="671"/>
      <c r="AN190" s="672"/>
      <c r="AO190" s="672"/>
      <c r="AP190" s="672"/>
      <c r="AQ190" s="672"/>
      <c r="AR190" s="672"/>
      <c r="AS190" s="672"/>
      <c r="AT190" s="672"/>
      <c r="AU190" s="672"/>
      <c r="AV190" s="672"/>
      <c r="AW190" s="672"/>
      <c r="AX190" s="672"/>
      <c r="AY190" s="672"/>
      <c r="AZ190" s="672"/>
      <c r="BA190" s="672"/>
      <c r="BB190" s="672"/>
      <c r="BC190" s="672"/>
      <c r="BD190" s="673"/>
      <c r="BE190" s="672"/>
      <c r="BF190" s="672"/>
      <c r="BG190" s="672"/>
      <c r="BH190" s="672"/>
      <c r="BI190" s="672"/>
      <c r="BJ190" s="672"/>
      <c r="BK190" s="672"/>
      <c r="BL190" s="672"/>
      <c r="BM190" s="672"/>
      <c r="BN190" s="672"/>
      <c r="BO190" s="673"/>
      <c r="BP190" s="673"/>
      <c r="BQ190" s="672"/>
    </row>
    <row r="191" spans="2:69" s="255" customFormat="1" ht="15" customHeight="1">
      <c r="B191" s="1252"/>
      <c r="C191" s="262" t="s">
        <v>535</v>
      </c>
      <c r="D191" s="339"/>
      <c r="E191" s="672"/>
      <c r="F191" s="671"/>
      <c r="G191" s="672"/>
      <c r="H191" s="672"/>
      <c r="I191" s="713"/>
      <c r="J191" s="713"/>
      <c r="K191" s="713"/>
      <c r="L191" s="672"/>
      <c r="M191" s="672"/>
      <c r="N191" s="672"/>
      <c r="O191" s="672"/>
      <c r="P191" s="672"/>
      <c r="Q191" s="672"/>
      <c r="R191" s="672"/>
      <c r="S191" s="672"/>
      <c r="T191" s="672"/>
      <c r="U191" s="672"/>
      <c r="V191" s="672"/>
      <c r="W191" s="673"/>
      <c r="X191" s="672"/>
      <c r="Y191" s="672"/>
      <c r="Z191" s="672"/>
      <c r="AA191" s="672"/>
      <c r="AB191" s="672"/>
      <c r="AC191" s="672"/>
      <c r="AD191" s="672"/>
      <c r="AE191" s="672"/>
      <c r="AF191" s="672"/>
      <c r="AG191" s="672"/>
      <c r="AH191" s="673"/>
      <c r="AI191" s="673"/>
      <c r="AJ191" s="672"/>
      <c r="AK191" s="340"/>
      <c r="AL191" s="672"/>
      <c r="AM191" s="671"/>
      <c r="AN191" s="672"/>
      <c r="AO191" s="672"/>
      <c r="AP191" s="672"/>
      <c r="AQ191" s="672"/>
      <c r="AR191" s="672"/>
      <c r="AS191" s="672"/>
      <c r="AT191" s="672"/>
      <c r="AU191" s="672"/>
      <c r="AV191" s="672"/>
      <c r="AW191" s="672"/>
      <c r="AX191" s="672"/>
      <c r="AY191" s="672"/>
      <c r="AZ191" s="672"/>
      <c r="BA191" s="672"/>
      <c r="BB191" s="672"/>
      <c r="BC191" s="672"/>
      <c r="BD191" s="673"/>
      <c r="BE191" s="672"/>
      <c r="BF191" s="672"/>
      <c r="BG191" s="672"/>
      <c r="BH191" s="672"/>
      <c r="BI191" s="672"/>
      <c r="BJ191" s="672"/>
      <c r="BK191" s="672"/>
      <c r="BL191" s="672"/>
      <c r="BM191" s="672"/>
      <c r="BN191" s="672"/>
      <c r="BO191" s="673"/>
      <c r="BP191" s="673"/>
      <c r="BQ191" s="672"/>
    </row>
    <row r="192" spans="2:69" s="255" customFormat="1" ht="15" customHeight="1">
      <c r="B192" s="1252"/>
      <c r="C192" s="262" t="s">
        <v>536</v>
      </c>
      <c r="D192" s="339"/>
      <c r="E192" s="672"/>
      <c r="F192" s="671"/>
      <c r="G192" s="672"/>
      <c r="H192" s="672"/>
      <c r="I192" s="713"/>
      <c r="J192" s="713"/>
      <c r="K192" s="713"/>
      <c r="L192" s="672"/>
      <c r="M192" s="672"/>
      <c r="N192" s="672"/>
      <c r="O192" s="672"/>
      <c r="P192" s="672"/>
      <c r="Q192" s="672"/>
      <c r="R192" s="672"/>
      <c r="S192" s="672"/>
      <c r="T192" s="672"/>
      <c r="U192" s="672"/>
      <c r="V192" s="672"/>
      <c r="W192" s="673"/>
      <c r="X192" s="672"/>
      <c r="Y192" s="672"/>
      <c r="Z192" s="672"/>
      <c r="AA192" s="672"/>
      <c r="AB192" s="672"/>
      <c r="AC192" s="672"/>
      <c r="AD192" s="672"/>
      <c r="AE192" s="672"/>
      <c r="AF192" s="672"/>
      <c r="AG192" s="672"/>
      <c r="AH192" s="673"/>
      <c r="AI192" s="673"/>
      <c r="AJ192" s="672"/>
      <c r="AK192" s="340"/>
      <c r="AL192" s="672"/>
      <c r="AM192" s="671"/>
      <c r="AN192" s="672"/>
      <c r="AO192" s="672"/>
      <c r="AP192" s="672"/>
      <c r="AQ192" s="672"/>
      <c r="AR192" s="672"/>
      <c r="AS192" s="672"/>
      <c r="AT192" s="672"/>
      <c r="AU192" s="672"/>
      <c r="AV192" s="672"/>
      <c r="AW192" s="672"/>
      <c r="AX192" s="672"/>
      <c r="AY192" s="672"/>
      <c r="AZ192" s="672"/>
      <c r="BA192" s="672"/>
      <c r="BB192" s="672"/>
      <c r="BC192" s="672"/>
      <c r="BD192" s="673"/>
      <c r="BE192" s="672"/>
      <c r="BF192" s="672"/>
      <c r="BG192" s="672"/>
      <c r="BH192" s="672"/>
      <c r="BI192" s="672"/>
      <c r="BJ192" s="672"/>
      <c r="BK192" s="672"/>
      <c r="BL192" s="672"/>
      <c r="BM192" s="672"/>
      <c r="BN192" s="672"/>
      <c r="BO192" s="673"/>
      <c r="BP192" s="673"/>
      <c r="BQ192" s="672"/>
    </row>
    <row r="193" spans="2:69" s="255" customFormat="1" ht="15" customHeight="1">
      <c r="B193" s="1252"/>
      <c r="C193" s="262" t="s">
        <v>537</v>
      </c>
      <c r="D193" s="339"/>
      <c r="E193" s="672"/>
      <c r="F193" s="671"/>
      <c r="G193" s="672"/>
      <c r="H193" s="672"/>
      <c r="I193" s="713"/>
      <c r="J193" s="713"/>
      <c r="K193" s="713"/>
      <c r="L193" s="672"/>
      <c r="M193" s="672"/>
      <c r="N193" s="672"/>
      <c r="O193" s="672"/>
      <c r="P193" s="672"/>
      <c r="Q193" s="672"/>
      <c r="R193" s="672"/>
      <c r="S193" s="672"/>
      <c r="T193" s="672"/>
      <c r="U193" s="672"/>
      <c r="V193" s="672"/>
      <c r="W193" s="673"/>
      <c r="X193" s="672"/>
      <c r="Y193" s="672"/>
      <c r="Z193" s="672"/>
      <c r="AA193" s="672"/>
      <c r="AB193" s="672"/>
      <c r="AC193" s="672"/>
      <c r="AD193" s="672"/>
      <c r="AE193" s="672"/>
      <c r="AF193" s="672"/>
      <c r="AG193" s="672"/>
      <c r="AH193" s="673"/>
      <c r="AI193" s="673"/>
      <c r="AJ193" s="672"/>
      <c r="AK193" s="340"/>
      <c r="AL193" s="672"/>
      <c r="AM193" s="671"/>
      <c r="AN193" s="672"/>
      <c r="AO193" s="672"/>
      <c r="AP193" s="672"/>
      <c r="AQ193" s="672"/>
      <c r="AR193" s="672"/>
      <c r="AS193" s="672"/>
      <c r="AT193" s="672"/>
      <c r="AU193" s="672"/>
      <c r="AV193" s="672"/>
      <c r="AW193" s="672"/>
      <c r="AX193" s="672"/>
      <c r="AY193" s="672"/>
      <c r="AZ193" s="672"/>
      <c r="BA193" s="672"/>
      <c r="BB193" s="672"/>
      <c r="BC193" s="672"/>
      <c r="BD193" s="673"/>
      <c r="BE193" s="672"/>
      <c r="BF193" s="672"/>
      <c r="BG193" s="672"/>
      <c r="BH193" s="672"/>
      <c r="BI193" s="672"/>
      <c r="BJ193" s="672"/>
      <c r="BK193" s="672"/>
      <c r="BL193" s="672"/>
      <c r="BM193" s="672"/>
      <c r="BN193" s="672"/>
      <c r="BO193" s="673"/>
      <c r="BP193" s="673"/>
      <c r="BQ193" s="672"/>
    </row>
    <row r="194" spans="2:69" s="255" customFormat="1" ht="15" customHeight="1">
      <c r="B194" s="1252"/>
      <c r="C194" s="243" t="s">
        <v>532</v>
      </c>
      <c r="D194" s="339"/>
      <c r="E194" s="672"/>
      <c r="F194" s="671"/>
      <c r="G194" s="672"/>
      <c r="H194" s="672"/>
      <c r="I194" s="713"/>
      <c r="J194" s="713"/>
      <c r="K194" s="713"/>
      <c r="L194" s="672"/>
      <c r="M194" s="672"/>
      <c r="N194" s="672"/>
      <c r="O194" s="672"/>
      <c r="P194" s="672"/>
      <c r="Q194" s="672"/>
      <c r="R194" s="672"/>
      <c r="S194" s="672"/>
      <c r="T194" s="672"/>
      <c r="U194" s="672"/>
      <c r="V194" s="672"/>
      <c r="W194" s="673"/>
      <c r="X194" s="672"/>
      <c r="Y194" s="672"/>
      <c r="Z194" s="672"/>
      <c r="AA194" s="672"/>
      <c r="AB194" s="672"/>
      <c r="AC194" s="672"/>
      <c r="AD194" s="672"/>
      <c r="AE194" s="672"/>
      <c r="AF194" s="672"/>
      <c r="AG194" s="672"/>
      <c r="AH194" s="673"/>
      <c r="AI194" s="673"/>
      <c r="AJ194" s="672"/>
      <c r="AK194" s="340"/>
      <c r="AL194" s="672"/>
      <c r="AM194" s="671"/>
      <c r="AN194" s="672"/>
      <c r="AO194" s="672"/>
      <c r="AP194" s="672"/>
      <c r="AQ194" s="672"/>
      <c r="AR194" s="672"/>
      <c r="AS194" s="672"/>
      <c r="AT194" s="672"/>
      <c r="AU194" s="672"/>
      <c r="AV194" s="672"/>
      <c r="AW194" s="672"/>
      <c r="AX194" s="672"/>
      <c r="AY194" s="672"/>
      <c r="AZ194" s="672"/>
      <c r="BA194" s="672"/>
      <c r="BB194" s="672"/>
      <c r="BC194" s="672"/>
      <c r="BD194" s="673"/>
      <c r="BE194" s="672"/>
      <c r="BF194" s="672"/>
      <c r="BG194" s="672"/>
      <c r="BH194" s="672"/>
      <c r="BI194" s="672"/>
      <c r="BJ194" s="672"/>
      <c r="BK194" s="672"/>
      <c r="BL194" s="672"/>
      <c r="BM194" s="672"/>
      <c r="BN194" s="672"/>
      <c r="BO194" s="673"/>
      <c r="BP194" s="673"/>
      <c r="BQ194" s="672"/>
    </row>
    <row r="195" spans="2:69" s="255" customFormat="1" ht="15" customHeight="1">
      <c r="B195" s="1252"/>
      <c r="C195" s="243" t="s">
        <v>533</v>
      </c>
      <c r="D195" s="339"/>
      <c r="E195" s="672"/>
      <c r="F195" s="671"/>
      <c r="G195" s="672"/>
      <c r="H195" s="672"/>
      <c r="I195" s="713"/>
      <c r="J195" s="713"/>
      <c r="K195" s="713"/>
      <c r="L195" s="672"/>
      <c r="M195" s="672"/>
      <c r="N195" s="672"/>
      <c r="O195" s="672"/>
      <c r="P195" s="672"/>
      <c r="Q195" s="672"/>
      <c r="R195" s="672"/>
      <c r="S195" s="672"/>
      <c r="T195" s="672"/>
      <c r="U195" s="672"/>
      <c r="V195" s="672"/>
      <c r="W195" s="673"/>
      <c r="X195" s="672"/>
      <c r="Y195" s="672"/>
      <c r="Z195" s="672"/>
      <c r="AA195" s="672"/>
      <c r="AB195" s="672"/>
      <c r="AC195" s="672"/>
      <c r="AD195" s="672"/>
      <c r="AE195" s="672"/>
      <c r="AF195" s="672"/>
      <c r="AG195" s="672"/>
      <c r="AH195" s="673"/>
      <c r="AI195" s="673"/>
      <c r="AJ195" s="672"/>
      <c r="AK195" s="340"/>
      <c r="AL195" s="672"/>
      <c r="AM195" s="671"/>
      <c r="AN195" s="672"/>
      <c r="AO195" s="672"/>
      <c r="AP195" s="672"/>
      <c r="AQ195" s="672"/>
      <c r="AR195" s="672"/>
      <c r="AS195" s="672"/>
      <c r="AT195" s="672"/>
      <c r="AU195" s="672"/>
      <c r="AV195" s="672"/>
      <c r="AW195" s="672"/>
      <c r="AX195" s="672"/>
      <c r="AY195" s="672"/>
      <c r="AZ195" s="672"/>
      <c r="BA195" s="672"/>
      <c r="BB195" s="672"/>
      <c r="BC195" s="672"/>
      <c r="BD195" s="673"/>
      <c r="BE195" s="672"/>
      <c r="BF195" s="672"/>
      <c r="BG195" s="672"/>
      <c r="BH195" s="672"/>
      <c r="BI195" s="672"/>
      <c r="BJ195" s="672"/>
      <c r="BK195" s="672"/>
      <c r="BL195" s="672"/>
      <c r="BM195" s="672"/>
      <c r="BN195" s="672"/>
      <c r="BO195" s="673"/>
      <c r="BP195" s="673"/>
      <c r="BQ195" s="672"/>
    </row>
    <row r="196" spans="2:69" s="255" customFormat="1" ht="15" customHeight="1">
      <c r="B196" s="1253"/>
      <c r="C196" s="338" t="s">
        <v>527</v>
      </c>
      <c r="D196" s="339"/>
      <c r="E196" s="669"/>
      <c r="F196" s="668"/>
      <c r="G196" s="669"/>
      <c r="H196" s="669"/>
      <c r="I196" s="891"/>
      <c r="J196" s="891"/>
      <c r="K196" s="891"/>
      <c r="L196" s="669"/>
      <c r="M196" s="669"/>
      <c r="N196" s="669"/>
      <c r="O196" s="669"/>
      <c r="P196" s="669"/>
      <c r="Q196" s="669"/>
      <c r="R196" s="669"/>
      <c r="S196" s="669"/>
      <c r="T196" s="669"/>
      <c r="U196" s="669"/>
      <c r="V196" s="669"/>
      <c r="W196" s="670"/>
      <c r="X196" s="669"/>
      <c r="Y196" s="669"/>
      <c r="Z196" s="669"/>
      <c r="AA196" s="669"/>
      <c r="AB196" s="669"/>
      <c r="AC196" s="669"/>
      <c r="AD196" s="669"/>
      <c r="AE196" s="669"/>
      <c r="AF196" s="669"/>
      <c r="AG196" s="669"/>
      <c r="AH196" s="670"/>
      <c r="AI196" s="670"/>
      <c r="AJ196" s="669"/>
      <c r="AK196" s="340"/>
      <c r="AL196" s="669"/>
      <c r="AM196" s="668"/>
      <c r="AN196" s="669"/>
      <c r="AO196" s="669"/>
      <c r="AP196" s="669"/>
      <c r="AQ196" s="669"/>
      <c r="AR196" s="669"/>
      <c r="AS196" s="669"/>
      <c r="AT196" s="669"/>
      <c r="AU196" s="669"/>
      <c r="AV196" s="669"/>
      <c r="AW196" s="669"/>
      <c r="AX196" s="669"/>
      <c r="AY196" s="669"/>
      <c r="AZ196" s="669"/>
      <c r="BA196" s="669"/>
      <c r="BB196" s="669"/>
      <c r="BC196" s="669"/>
      <c r="BD196" s="670"/>
      <c r="BE196" s="669"/>
      <c r="BF196" s="669"/>
      <c r="BG196" s="669"/>
      <c r="BH196" s="669"/>
      <c r="BI196" s="669"/>
      <c r="BJ196" s="669"/>
      <c r="BK196" s="669"/>
      <c r="BL196" s="669"/>
      <c r="BM196" s="669"/>
      <c r="BN196" s="669"/>
      <c r="BO196" s="670"/>
      <c r="BP196" s="670"/>
      <c r="BQ196" s="669"/>
    </row>
    <row r="197" spans="2:69" s="255" customFormat="1" ht="15" customHeight="1">
      <c r="B197" s="1252" t="s">
        <v>719</v>
      </c>
      <c r="C197" s="262" t="s">
        <v>534</v>
      </c>
      <c r="D197" s="339"/>
      <c r="E197" s="672"/>
      <c r="F197" s="671"/>
      <c r="G197" s="672"/>
      <c r="H197" s="672"/>
      <c r="I197" s="713"/>
      <c r="J197" s="713"/>
      <c r="K197" s="713"/>
      <c r="L197" s="672"/>
      <c r="M197" s="672"/>
      <c r="N197" s="672"/>
      <c r="O197" s="672"/>
      <c r="P197" s="672"/>
      <c r="Q197" s="672"/>
      <c r="R197" s="672"/>
      <c r="S197" s="672"/>
      <c r="T197" s="672"/>
      <c r="U197" s="672"/>
      <c r="V197" s="672"/>
      <c r="W197" s="673"/>
      <c r="X197" s="672"/>
      <c r="Y197" s="672"/>
      <c r="Z197" s="672"/>
      <c r="AA197" s="672"/>
      <c r="AB197" s="672"/>
      <c r="AC197" s="672"/>
      <c r="AD197" s="672"/>
      <c r="AE197" s="672"/>
      <c r="AF197" s="672"/>
      <c r="AG197" s="672"/>
      <c r="AH197" s="673"/>
      <c r="AI197" s="673"/>
      <c r="AJ197" s="672"/>
      <c r="AK197" s="340"/>
      <c r="AL197" s="672"/>
      <c r="AM197" s="671"/>
      <c r="AN197" s="672"/>
      <c r="AO197" s="672"/>
      <c r="AP197" s="672"/>
      <c r="AQ197" s="672"/>
      <c r="AR197" s="672"/>
      <c r="AS197" s="672"/>
      <c r="AT197" s="672"/>
      <c r="AU197" s="672"/>
      <c r="AV197" s="672"/>
      <c r="AW197" s="672"/>
      <c r="AX197" s="672"/>
      <c r="AY197" s="672"/>
      <c r="AZ197" s="672"/>
      <c r="BA197" s="672"/>
      <c r="BB197" s="672"/>
      <c r="BC197" s="672"/>
      <c r="BD197" s="673"/>
      <c r="BE197" s="672"/>
      <c r="BF197" s="672"/>
      <c r="BG197" s="672"/>
      <c r="BH197" s="672"/>
      <c r="BI197" s="672"/>
      <c r="BJ197" s="672"/>
      <c r="BK197" s="672"/>
      <c r="BL197" s="672"/>
      <c r="BM197" s="672"/>
      <c r="BN197" s="672"/>
      <c r="BO197" s="673"/>
      <c r="BP197" s="673"/>
      <c r="BQ197" s="672"/>
    </row>
    <row r="198" spans="2:69" s="255" customFormat="1" ht="15" customHeight="1">
      <c r="B198" s="1252"/>
      <c r="C198" s="262" t="s">
        <v>535</v>
      </c>
      <c r="D198" s="339"/>
      <c r="E198" s="672"/>
      <c r="F198" s="671"/>
      <c r="G198" s="672"/>
      <c r="H198" s="672"/>
      <c r="I198" s="713"/>
      <c r="J198" s="713"/>
      <c r="K198" s="713"/>
      <c r="L198" s="672"/>
      <c r="M198" s="672"/>
      <c r="N198" s="672"/>
      <c r="O198" s="672"/>
      <c r="P198" s="672"/>
      <c r="Q198" s="672"/>
      <c r="R198" s="672"/>
      <c r="S198" s="672"/>
      <c r="T198" s="672"/>
      <c r="U198" s="672"/>
      <c r="V198" s="672"/>
      <c r="W198" s="673"/>
      <c r="X198" s="672"/>
      <c r="Y198" s="672"/>
      <c r="Z198" s="672"/>
      <c r="AA198" s="672"/>
      <c r="AB198" s="672"/>
      <c r="AC198" s="672"/>
      <c r="AD198" s="672"/>
      <c r="AE198" s="672"/>
      <c r="AF198" s="672"/>
      <c r="AG198" s="672"/>
      <c r="AH198" s="673"/>
      <c r="AI198" s="673"/>
      <c r="AJ198" s="672"/>
      <c r="AK198" s="340"/>
      <c r="AL198" s="672"/>
      <c r="AM198" s="671"/>
      <c r="AN198" s="672"/>
      <c r="AO198" s="672"/>
      <c r="AP198" s="672"/>
      <c r="AQ198" s="672"/>
      <c r="AR198" s="672"/>
      <c r="AS198" s="672"/>
      <c r="AT198" s="672"/>
      <c r="AU198" s="672"/>
      <c r="AV198" s="672"/>
      <c r="AW198" s="672"/>
      <c r="AX198" s="672"/>
      <c r="AY198" s="672"/>
      <c r="AZ198" s="672"/>
      <c r="BA198" s="672"/>
      <c r="BB198" s="672"/>
      <c r="BC198" s="672"/>
      <c r="BD198" s="673"/>
      <c r="BE198" s="672"/>
      <c r="BF198" s="672"/>
      <c r="BG198" s="672"/>
      <c r="BH198" s="672"/>
      <c r="BI198" s="672"/>
      <c r="BJ198" s="672"/>
      <c r="BK198" s="672"/>
      <c r="BL198" s="672"/>
      <c r="BM198" s="672"/>
      <c r="BN198" s="672"/>
      <c r="BO198" s="673"/>
      <c r="BP198" s="673"/>
      <c r="BQ198" s="672"/>
    </row>
    <row r="199" spans="2:69" s="255" customFormat="1" ht="15" customHeight="1">
      <c r="B199" s="1252"/>
      <c r="C199" s="262" t="s">
        <v>536</v>
      </c>
      <c r="D199" s="339"/>
      <c r="E199" s="672"/>
      <c r="F199" s="671"/>
      <c r="G199" s="672"/>
      <c r="H199" s="672"/>
      <c r="I199" s="713"/>
      <c r="J199" s="713"/>
      <c r="K199" s="713"/>
      <c r="L199" s="672"/>
      <c r="M199" s="672"/>
      <c r="N199" s="672"/>
      <c r="O199" s="672"/>
      <c r="P199" s="672"/>
      <c r="Q199" s="672"/>
      <c r="R199" s="672"/>
      <c r="S199" s="672"/>
      <c r="T199" s="672"/>
      <c r="U199" s="672"/>
      <c r="V199" s="672"/>
      <c r="W199" s="673"/>
      <c r="X199" s="672"/>
      <c r="Y199" s="672"/>
      <c r="Z199" s="672"/>
      <c r="AA199" s="672"/>
      <c r="AB199" s="672"/>
      <c r="AC199" s="672"/>
      <c r="AD199" s="672"/>
      <c r="AE199" s="672"/>
      <c r="AF199" s="672"/>
      <c r="AG199" s="672"/>
      <c r="AH199" s="673"/>
      <c r="AI199" s="673"/>
      <c r="AJ199" s="672"/>
      <c r="AK199" s="340"/>
      <c r="AL199" s="672"/>
      <c r="AM199" s="671"/>
      <c r="AN199" s="672"/>
      <c r="AO199" s="672"/>
      <c r="AP199" s="672"/>
      <c r="AQ199" s="672"/>
      <c r="AR199" s="672"/>
      <c r="AS199" s="672"/>
      <c r="AT199" s="672"/>
      <c r="AU199" s="672"/>
      <c r="AV199" s="672"/>
      <c r="AW199" s="672"/>
      <c r="AX199" s="672"/>
      <c r="AY199" s="672"/>
      <c r="AZ199" s="672"/>
      <c r="BA199" s="672"/>
      <c r="BB199" s="672"/>
      <c r="BC199" s="672"/>
      <c r="BD199" s="673"/>
      <c r="BE199" s="672"/>
      <c r="BF199" s="672"/>
      <c r="BG199" s="672"/>
      <c r="BH199" s="672"/>
      <c r="BI199" s="672"/>
      <c r="BJ199" s="672"/>
      <c r="BK199" s="672"/>
      <c r="BL199" s="672"/>
      <c r="BM199" s="672"/>
      <c r="BN199" s="672"/>
      <c r="BO199" s="673"/>
      <c r="BP199" s="673"/>
      <c r="BQ199" s="672"/>
    </row>
    <row r="200" spans="2:69" s="255" customFormat="1" ht="15" customHeight="1">
      <c r="B200" s="1252"/>
      <c r="C200" s="262" t="s">
        <v>537</v>
      </c>
      <c r="D200" s="339"/>
      <c r="E200" s="672"/>
      <c r="F200" s="671"/>
      <c r="G200" s="672"/>
      <c r="H200" s="672"/>
      <c r="I200" s="713"/>
      <c r="J200" s="713"/>
      <c r="K200" s="713"/>
      <c r="L200" s="672"/>
      <c r="M200" s="672"/>
      <c r="N200" s="672"/>
      <c r="O200" s="672"/>
      <c r="P200" s="672"/>
      <c r="Q200" s="672"/>
      <c r="R200" s="672"/>
      <c r="S200" s="672"/>
      <c r="T200" s="672"/>
      <c r="U200" s="672"/>
      <c r="V200" s="672"/>
      <c r="W200" s="673"/>
      <c r="X200" s="672"/>
      <c r="Y200" s="672"/>
      <c r="Z200" s="672"/>
      <c r="AA200" s="672"/>
      <c r="AB200" s="672"/>
      <c r="AC200" s="672"/>
      <c r="AD200" s="672"/>
      <c r="AE200" s="672"/>
      <c r="AF200" s="672"/>
      <c r="AG200" s="672"/>
      <c r="AH200" s="673"/>
      <c r="AI200" s="673"/>
      <c r="AJ200" s="672"/>
      <c r="AK200" s="340"/>
      <c r="AL200" s="672"/>
      <c r="AM200" s="671"/>
      <c r="AN200" s="672"/>
      <c r="AO200" s="672"/>
      <c r="AP200" s="672"/>
      <c r="AQ200" s="672"/>
      <c r="AR200" s="672"/>
      <c r="AS200" s="672"/>
      <c r="AT200" s="672"/>
      <c r="AU200" s="672"/>
      <c r="AV200" s="672"/>
      <c r="AW200" s="672"/>
      <c r="AX200" s="672"/>
      <c r="AY200" s="672"/>
      <c r="AZ200" s="672"/>
      <c r="BA200" s="672"/>
      <c r="BB200" s="672"/>
      <c r="BC200" s="672"/>
      <c r="BD200" s="673"/>
      <c r="BE200" s="672"/>
      <c r="BF200" s="672"/>
      <c r="BG200" s="672"/>
      <c r="BH200" s="672"/>
      <c r="BI200" s="672"/>
      <c r="BJ200" s="672"/>
      <c r="BK200" s="672"/>
      <c r="BL200" s="672"/>
      <c r="BM200" s="672"/>
      <c r="BN200" s="672"/>
      <c r="BO200" s="673"/>
      <c r="BP200" s="673"/>
      <c r="BQ200" s="672"/>
    </row>
    <row r="201" spans="2:69" s="255" customFormat="1" ht="15" customHeight="1">
      <c r="B201" s="1252"/>
      <c r="C201" s="243" t="s">
        <v>532</v>
      </c>
      <c r="D201" s="339"/>
      <c r="E201" s="672"/>
      <c r="F201" s="671"/>
      <c r="G201" s="672"/>
      <c r="H201" s="672"/>
      <c r="I201" s="713"/>
      <c r="J201" s="713"/>
      <c r="K201" s="713"/>
      <c r="L201" s="672"/>
      <c r="M201" s="672"/>
      <c r="N201" s="672"/>
      <c r="O201" s="672"/>
      <c r="P201" s="672"/>
      <c r="Q201" s="672"/>
      <c r="R201" s="672"/>
      <c r="S201" s="672"/>
      <c r="T201" s="672"/>
      <c r="U201" s="672"/>
      <c r="V201" s="672"/>
      <c r="W201" s="673"/>
      <c r="X201" s="672"/>
      <c r="Y201" s="672"/>
      <c r="Z201" s="672"/>
      <c r="AA201" s="672"/>
      <c r="AB201" s="672"/>
      <c r="AC201" s="672"/>
      <c r="AD201" s="672"/>
      <c r="AE201" s="672"/>
      <c r="AF201" s="672"/>
      <c r="AG201" s="672"/>
      <c r="AH201" s="673"/>
      <c r="AI201" s="673"/>
      <c r="AJ201" s="672"/>
      <c r="AK201" s="340"/>
      <c r="AL201" s="672"/>
      <c r="AM201" s="671"/>
      <c r="AN201" s="672"/>
      <c r="AO201" s="672"/>
      <c r="AP201" s="672"/>
      <c r="AQ201" s="672"/>
      <c r="AR201" s="672"/>
      <c r="AS201" s="672"/>
      <c r="AT201" s="672"/>
      <c r="AU201" s="672"/>
      <c r="AV201" s="672"/>
      <c r="AW201" s="672"/>
      <c r="AX201" s="672"/>
      <c r="AY201" s="672"/>
      <c r="AZ201" s="672"/>
      <c r="BA201" s="672"/>
      <c r="BB201" s="672"/>
      <c r="BC201" s="672"/>
      <c r="BD201" s="673"/>
      <c r="BE201" s="672"/>
      <c r="BF201" s="672"/>
      <c r="BG201" s="672"/>
      <c r="BH201" s="672"/>
      <c r="BI201" s="672"/>
      <c r="BJ201" s="672"/>
      <c r="BK201" s="672"/>
      <c r="BL201" s="672"/>
      <c r="BM201" s="672"/>
      <c r="BN201" s="672"/>
      <c r="BO201" s="673"/>
      <c r="BP201" s="673"/>
      <c r="BQ201" s="672"/>
    </row>
    <row r="202" spans="2:69" s="255" customFormat="1" ht="15" customHeight="1">
      <c r="B202" s="1252"/>
      <c r="C202" s="243" t="s">
        <v>533</v>
      </c>
      <c r="D202" s="339"/>
      <c r="E202" s="672"/>
      <c r="F202" s="671"/>
      <c r="G202" s="672"/>
      <c r="H202" s="672"/>
      <c r="I202" s="713"/>
      <c r="J202" s="713"/>
      <c r="K202" s="713"/>
      <c r="L202" s="672"/>
      <c r="M202" s="672"/>
      <c r="N202" s="672"/>
      <c r="O202" s="672"/>
      <c r="P202" s="672"/>
      <c r="Q202" s="672"/>
      <c r="R202" s="672"/>
      <c r="S202" s="672"/>
      <c r="T202" s="672"/>
      <c r="U202" s="672"/>
      <c r="V202" s="672"/>
      <c r="W202" s="673"/>
      <c r="X202" s="672"/>
      <c r="Y202" s="672"/>
      <c r="Z202" s="672"/>
      <c r="AA202" s="672"/>
      <c r="AB202" s="672"/>
      <c r="AC202" s="672"/>
      <c r="AD202" s="672"/>
      <c r="AE202" s="672"/>
      <c r="AF202" s="672"/>
      <c r="AG202" s="672"/>
      <c r="AH202" s="673"/>
      <c r="AI202" s="673"/>
      <c r="AJ202" s="672"/>
      <c r="AK202" s="340"/>
      <c r="AL202" s="672"/>
      <c r="AM202" s="671"/>
      <c r="AN202" s="672"/>
      <c r="AO202" s="672"/>
      <c r="AP202" s="672"/>
      <c r="AQ202" s="672"/>
      <c r="AR202" s="672"/>
      <c r="AS202" s="672"/>
      <c r="AT202" s="672"/>
      <c r="AU202" s="672"/>
      <c r="AV202" s="672"/>
      <c r="AW202" s="672"/>
      <c r="AX202" s="672"/>
      <c r="AY202" s="672"/>
      <c r="AZ202" s="672"/>
      <c r="BA202" s="672"/>
      <c r="BB202" s="672"/>
      <c r="BC202" s="672"/>
      <c r="BD202" s="673"/>
      <c r="BE202" s="672"/>
      <c r="BF202" s="672"/>
      <c r="BG202" s="672"/>
      <c r="BH202" s="672"/>
      <c r="BI202" s="672"/>
      <c r="BJ202" s="672"/>
      <c r="BK202" s="672"/>
      <c r="BL202" s="672"/>
      <c r="BM202" s="672"/>
      <c r="BN202" s="672"/>
      <c r="BO202" s="673"/>
      <c r="BP202" s="673"/>
      <c r="BQ202" s="672"/>
    </row>
    <row r="203" spans="2:69" s="255" customFormat="1" ht="15" customHeight="1">
      <c r="B203" s="1253"/>
      <c r="C203" s="338" t="s">
        <v>527</v>
      </c>
      <c r="D203" s="339"/>
      <c r="E203" s="669"/>
      <c r="F203" s="668"/>
      <c r="G203" s="669"/>
      <c r="H203" s="669"/>
      <c r="I203" s="891"/>
      <c r="J203" s="891"/>
      <c r="K203" s="891"/>
      <c r="L203" s="669"/>
      <c r="M203" s="669"/>
      <c r="N203" s="669"/>
      <c r="O203" s="669"/>
      <c r="P203" s="669"/>
      <c r="Q203" s="669"/>
      <c r="R203" s="669"/>
      <c r="S203" s="669"/>
      <c r="T203" s="669"/>
      <c r="U203" s="669"/>
      <c r="V203" s="669"/>
      <c r="W203" s="670"/>
      <c r="X203" s="669"/>
      <c r="Y203" s="669"/>
      <c r="Z203" s="669"/>
      <c r="AA203" s="669"/>
      <c r="AB203" s="669"/>
      <c r="AC203" s="669"/>
      <c r="AD203" s="669"/>
      <c r="AE203" s="669"/>
      <c r="AF203" s="669"/>
      <c r="AG203" s="669"/>
      <c r="AH203" s="670"/>
      <c r="AI203" s="670"/>
      <c r="AJ203" s="669"/>
      <c r="AK203" s="340"/>
      <c r="AL203" s="669"/>
      <c r="AM203" s="668"/>
      <c r="AN203" s="669"/>
      <c r="AO203" s="669"/>
      <c r="AP203" s="669"/>
      <c r="AQ203" s="669"/>
      <c r="AR203" s="669"/>
      <c r="AS203" s="669"/>
      <c r="AT203" s="669"/>
      <c r="AU203" s="669"/>
      <c r="AV203" s="669"/>
      <c r="AW203" s="669"/>
      <c r="AX203" s="669"/>
      <c r="AY203" s="669"/>
      <c r="AZ203" s="669"/>
      <c r="BA203" s="669"/>
      <c r="BB203" s="669"/>
      <c r="BC203" s="669"/>
      <c r="BD203" s="670"/>
      <c r="BE203" s="669"/>
      <c r="BF203" s="669"/>
      <c r="BG203" s="669"/>
      <c r="BH203" s="669"/>
      <c r="BI203" s="669"/>
      <c r="BJ203" s="669"/>
      <c r="BK203" s="669"/>
      <c r="BL203" s="669"/>
      <c r="BM203" s="669"/>
      <c r="BN203" s="669"/>
      <c r="BO203" s="670"/>
      <c r="BP203" s="670"/>
      <c r="BQ203" s="669"/>
    </row>
    <row r="204" spans="2:69" s="255" customFormat="1" ht="15" customHeight="1">
      <c r="B204" s="1251" t="s">
        <v>26</v>
      </c>
      <c r="C204" s="262" t="s">
        <v>534</v>
      </c>
      <c r="D204" s="344"/>
      <c r="E204" s="350"/>
      <c r="F204" s="554"/>
      <c r="G204" s="350"/>
      <c r="H204" s="350"/>
      <c r="I204" s="918"/>
      <c r="J204" s="918"/>
      <c r="K204" s="918"/>
      <c r="L204" s="350"/>
      <c r="M204" s="350"/>
      <c r="N204" s="350"/>
      <c r="O204" s="350"/>
      <c r="P204" s="350"/>
      <c r="Q204" s="350"/>
      <c r="R204" s="350"/>
      <c r="S204" s="350"/>
      <c r="T204" s="350"/>
      <c r="U204" s="350"/>
      <c r="V204" s="350"/>
      <c r="W204" s="350"/>
      <c r="X204" s="350"/>
      <c r="Y204" s="350"/>
      <c r="Z204" s="350"/>
      <c r="AA204" s="350"/>
      <c r="AB204" s="350"/>
      <c r="AC204" s="350"/>
      <c r="AD204" s="350"/>
      <c r="AE204" s="350"/>
      <c r="AF204" s="350"/>
      <c r="AG204" s="350"/>
      <c r="AH204" s="350"/>
      <c r="AI204" s="350"/>
      <c r="AJ204" s="350"/>
      <c r="AK204" s="281"/>
      <c r="AL204" s="350"/>
      <c r="AM204" s="554"/>
      <c r="AN204" s="350"/>
      <c r="AO204" s="350"/>
      <c r="AP204" s="350"/>
      <c r="AQ204" s="350"/>
      <c r="AR204" s="350"/>
      <c r="AS204" s="350"/>
      <c r="AT204" s="350"/>
      <c r="AU204" s="350"/>
      <c r="AV204" s="350"/>
      <c r="AW204" s="350"/>
      <c r="AX204" s="350"/>
      <c r="AY204" s="350"/>
      <c r="AZ204" s="350"/>
      <c r="BA204" s="350"/>
      <c r="BB204" s="350"/>
      <c r="BC204" s="350"/>
      <c r="BD204" s="350"/>
      <c r="BE204" s="350"/>
      <c r="BF204" s="350"/>
      <c r="BG204" s="350"/>
      <c r="BH204" s="350"/>
      <c r="BI204" s="350"/>
      <c r="BJ204" s="350"/>
      <c r="BK204" s="350"/>
      <c r="BL204" s="350"/>
      <c r="BM204" s="350"/>
      <c r="BN204" s="350"/>
      <c r="BO204" s="350"/>
      <c r="BP204" s="350"/>
      <c r="BQ204" s="350"/>
    </row>
    <row r="205" spans="2:69" s="255" customFormat="1" ht="15" customHeight="1">
      <c r="B205" s="1257" t="s">
        <v>26</v>
      </c>
      <c r="C205" s="262" t="s">
        <v>535</v>
      </c>
      <c r="D205" s="344"/>
      <c r="E205" s="346"/>
      <c r="F205" s="555"/>
      <c r="G205" s="346"/>
      <c r="H205" s="346"/>
      <c r="I205" s="896"/>
      <c r="J205" s="896"/>
      <c r="K205" s="89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281"/>
      <c r="AL205" s="346"/>
      <c r="AM205" s="555"/>
      <c r="AN205" s="346"/>
      <c r="AO205" s="346"/>
      <c r="AP205" s="346"/>
      <c r="AQ205" s="346"/>
      <c r="AR205" s="346"/>
      <c r="AS205" s="346"/>
      <c r="AT205" s="346"/>
      <c r="AU205" s="346"/>
      <c r="AV205" s="346"/>
      <c r="AW205" s="346"/>
      <c r="AX205" s="346"/>
      <c r="AY205" s="346"/>
      <c r="AZ205" s="346"/>
      <c r="BA205" s="346"/>
      <c r="BB205" s="346"/>
      <c r="BC205" s="346"/>
      <c r="BD205" s="346"/>
      <c r="BE205" s="346"/>
      <c r="BF205" s="346"/>
      <c r="BG205" s="346"/>
      <c r="BH205" s="346"/>
      <c r="BI205" s="346"/>
      <c r="BJ205" s="346"/>
      <c r="BK205" s="346"/>
      <c r="BL205" s="346"/>
      <c r="BM205" s="346"/>
      <c r="BN205" s="346"/>
      <c r="BO205" s="346"/>
      <c r="BP205" s="346"/>
      <c r="BQ205" s="346"/>
    </row>
    <row r="206" spans="2:69" s="255" customFormat="1" ht="15" customHeight="1">
      <c r="B206" s="1257" t="s">
        <v>26</v>
      </c>
      <c r="C206" s="262" t="s">
        <v>536</v>
      </c>
      <c r="D206" s="344"/>
      <c r="E206" s="346"/>
      <c r="F206" s="555"/>
      <c r="G206" s="346"/>
      <c r="H206" s="346"/>
      <c r="I206" s="896"/>
      <c r="J206" s="896"/>
      <c r="K206" s="89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281"/>
      <c r="AL206" s="346"/>
      <c r="AM206" s="555"/>
      <c r="AN206" s="346"/>
      <c r="AO206" s="346"/>
      <c r="AP206" s="346"/>
      <c r="AQ206" s="346"/>
      <c r="AR206" s="346"/>
      <c r="AS206" s="346"/>
      <c r="AT206" s="346"/>
      <c r="AU206" s="346"/>
      <c r="AV206" s="346"/>
      <c r="AW206" s="346"/>
      <c r="AX206" s="346"/>
      <c r="AY206" s="346"/>
      <c r="AZ206" s="346"/>
      <c r="BA206" s="346"/>
      <c r="BB206" s="346"/>
      <c r="BC206" s="346"/>
      <c r="BD206" s="346"/>
      <c r="BE206" s="346"/>
      <c r="BF206" s="346"/>
      <c r="BG206" s="346"/>
      <c r="BH206" s="346"/>
      <c r="BI206" s="346"/>
      <c r="BJ206" s="346"/>
      <c r="BK206" s="346"/>
      <c r="BL206" s="346"/>
      <c r="BM206" s="346"/>
      <c r="BN206" s="346"/>
      <c r="BO206" s="346"/>
      <c r="BP206" s="346"/>
      <c r="BQ206" s="346"/>
    </row>
    <row r="207" spans="2:69" s="255" customFormat="1" ht="15" customHeight="1">
      <c r="B207" s="1257" t="s">
        <v>26</v>
      </c>
      <c r="C207" s="262" t="s">
        <v>537</v>
      </c>
      <c r="D207" s="344"/>
      <c r="E207" s="346"/>
      <c r="F207" s="555"/>
      <c r="G207" s="346"/>
      <c r="H207" s="346"/>
      <c r="I207" s="896"/>
      <c r="J207" s="896"/>
      <c r="K207" s="89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281"/>
      <c r="AL207" s="346"/>
      <c r="AM207" s="555"/>
      <c r="AN207" s="346"/>
      <c r="AO207" s="346"/>
      <c r="AP207" s="346"/>
      <c r="AQ207" s="346"/>
      <c r="AR207" s="346"/>
      <c r="AS207" s="346"/>
      <c r="AT207" s="346"/>
      <c r="AU207" s="346"/>
      <c r="AV207" s="346"/>
      <c r="AW207" s="346"/>
      <c r="AX207" s="346"/>
      <c r="AY207" s="346"/>
      <c r="AZ207" s="346"/>
      <c r="BA207" s="346"/>
      <c r="BB207" s="346"/>
      <c r="BC207" s="346"/>
      <c r="BD207" s="346"/>
      <c r="BE207" s="346"/>
      <c r="BF207" s="346"/>
      <c r="BG207" s="346"/>
      <c r="BH207" s="346"/>
      <c r="BI207" s="346"/>
      <c r="BJ207" s="346"/>
      <c r="BK207" s="346"/>
      <c r="BL207" s="346"/>
      <c r="BM207" s="346"/>
      <c r="BN207" s="346"/>
      <c r="BO207" s="346"/>
      <c r="BP207" s="346"/>
      <c r="BQ207" s="346"/>
    </row>
    <row r="208" spans="2:69" s="255" customFormat="1" ht="15" customHeight="1">
      <c r="B208" s="1257" t="s">
        <v>26</v>
      </c>
      <c r="C208" s="243" t="s">
        <v>532</v>
      </c>
      <c r="D208" s="344"/>
      <c r="E208" s="346"/>
      <c r="F208" s="555"/>
      <c r="G208" s="346"/>
      <c r="H208" s="346"/>
      <c r="I208" s="896"/>
      <c r="J208" s="896"/>
      <c r="K208" s="89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281"/>
      <c r="AL208" s="346"/>
      <c r="AM208" s="555"/>
      <c r="AN208" s="346"/>
      <c r="AO208" s="346"/>
      <c r="AP208" s="346"/>
      <c r="AQ208" s="346"/>
      <c r="AR208" s="346"/>
      <c r="AS208" s="346"/>
      <c r="AT208" s="346"/>
      <c r="AU208" s="346"/>
      <c r="AV208" s="346"/>
      <c r="AW208" s="346"/>
      <c r="AX208" s="346"/>
      <c r="AY208" s="346"/>
      <c r="AZ208" s="346"/>
      <c r="BA208" s="346"/>
      <c r="BB208" s="346"/>
      <c r="BC208" s="346"/>
      <c r="BD208" s="346"/>
      <c r="BE208" s="346"/>
      <c r="BF208" s="346"/>
      <c r="BG208" s="346"/>
      <c r="BH208" s="346"/>
      <c r="BI208" s="346"/>
      <c r="BJ208" s="346"/>
      <c r="BK208" s="346"/>
      <c r="BL208" s="346"/>
      <c r="BM208" s="346"/>
      <c r="BN208" s="346"/>
      <c r="BO208" s="346"/>
      <c r="BP208" s="346"/>
      <c r="BQ208" s="346"/>
    </row>
    <row r="209" spans="2:69" s="255" customFormat="1" ht="15" customHeight="1">
      <c r="B209" s="1257" t="s">
        <v>26</v>
      </c>
      <c r="C209" s="243" t="s">
        <v>533</v>
      </c>
      <c r="D209" s="344"/>
      <c r="E209" s="346"/>
      <c r="F209" s="555"/>
      <c r="G209" s="346"/>
      <c r="H209" s="346"/>
      <c r="I209" s="896"/>
      <c r="J209" s="896"/>
      <c r="K209" s="89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281"/>
      <c r="AL209" s="346"/>
      <c r="AM209" s="555"/>
      <c r="AN209" s="346"/>
      <c r="AO209" s="346"/>
      <c r="AP209" s="346"/>
      <c r="AQ209" s="346"/>
      <c r="AR209" s="346"/>
      <c r="AS209" s="346"/>
      <c r="AT209" s="346"/>
      <c r="AU209" s="346"/>
      <c r="AV209" s="346"/>
      <c r="AW209" s="346"/>
      <c r="AX209" s="346"/>
      <c r="AY209" s="346"/>
      <c r="AZ209" s="346"/>
      <c r="BA209" s="346"/>
      <c r="BB209" s="346"/>
      <c r="BC209" s="346"/>
      <c r="BD209" s="346"/>
      <c r="BE209" s="346"/>
      <c r="BF209" s="346"/>
      <c r="BG209" s="346"/>
      <c r="BH209" s="346"/>
      <c r="BI209" s="346"/>
      <c r="BJ209" s="346"/>
      <c r="BK209" s="346"/>
      <c r="BL209" s="346"/>
      <c r="BM209" s="346"/>
      <c r="BN209" s="346"/>
      <c r="BO209" s="346"/>
      <c r="BP209" s="346"/>
      <c r="BQ209" s="346"/>
    </row>
    <row r="210" spans="2:69" s="255" customFormat="1" ht="15" customHeight="1">
      <c r="B210" s="1253" t="s">
        <v>26</v>
      </c>
      <c r="C210" s="338" t="s">
        <v>527</v>
      </c>
      <c r="D210" s="339"/>
      <c r="E210" s="345"/>
      <c r="F210" s="556"/>
      <c r="G210" s="345"/>
      <c r="H210" s="345"/>
      <c r="I210" s="897"/>
      <c r="J210" s="897"/>
      <c r="K210" s="897"/>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5"/>
      <c r="AH210" s="345"/>
      <c r="AI210" s="345"/>
      <c r="AJ210" s="345"/>
      <c r="AK210" s="281"/>
      <c r="AL210" s="345"/>
      <c r="AM210" s="556"/>
      <c r="AN210" s="345"/>
      <c r="AO210" s="345"/>
      <c r="AP210" s="345"/>
      <c r="AQ210" s="345"/>
      <c r="AR210" s="345"/>
      <c r="AS210" s="345"/>
      <c r="AT210" s="345"/>
      <c r="AU210" s="345"/>
      <c r="AV210" s="345"/>
      <c r="AW210" s="345"/>
      <c r="AX210" s="345"/>
      <c r="AY210" s="345"/>
      <c r="AZ210" s="345"/>
      <c r="BA210" s="345"/>
      <c r="BB210" s="345"/>
      <c r="BC210" s="345"/>
      <c r="BD210" s="345"/>
      <c r="BE210" s="345"/>
      <c r="BF210" s="345"/>
      <c r="BG210" s="345"/>
      <c r="BH210" s="345"/>
      <c r="BI210" s="345"/>
      <c r="BJ210" s="345"/>
      <c r="BK210" s="345"/>
      <c r="BL210" s="345"/>
      <c r="BM210" s="345"/>
      <c r="BN210" s="345"/>
      <c r="BO210" s="345"/>
      <c r="BP210" s="345"/>
      <c r="BQ210" s="345"/>
    </row>
    <row r="211" spans="2:69" s="255" customFormat="1" ht="15" customHeight="1">
      <c r="B211" s="1251" t="s">
        <v>27</v>
      </c>
      <c r="C211" s="262" t="s">
        <v>534</v>
      </c>
      <c r="D211" s="344"/>
      <c r="E211" s="281">
        <v>7.7606815138265298E-2</v>
      </c>
      <c r="F211" s="341">
        <v>35722284410.656403</v>
      </c>
      <c r="G211" s="283">
        <v>2.5441479474053001E-3</v>
      </c>
      <c r="H211" s="283">
        <v>-2.3435899141841998E-3</v>
      </c>
      <c r="I211" s="892">
        <v>-4.8085291078721798E-4</v>
      </c>
      <c r="J211" s="892">
        <v>-2.1470178254081704E-3</v>
      </c>
      <c r="K211" s="892">
        <v>-2.6278707361953885E-3</v>
      </c>
      <c r="L211" s="283">
        <v>0.45005086559369262</v>
      </c>
      <c r="M211" s="283">
        <v>5.9968113331547009E-2</v>
      </c>
      <c r="N211" s="283">
        <v>0.61074701537765097</v>
      </c>
      <c r="O211" s="283">
        <v>0.60840342546346704</v>
      </c>
      <c r="P211" s="283">
        <v>-5.3960081955324223E-2</v>
      </c>
      <c r="Q211" s="283">
        <v>-5.4816639439506799E-2</v>
      </c>
      <c r="R211" s="283">
        <v>5.0312686318115816E-3</v>
      </c>
      <c r="S211" s="283">
        <v>4.5366965437408278E-2</v>
      </c>
      <c r="T211" s="283">
        <v>4.015164141804458E-2</v>
      </c>
      <c r="U211" s="283"/>
      <c r="V211" s="283"/>
      <c r="W211" s="283">
        <v>9.0549875487264495E-2</v>
      </c>
      <c r="X211" s="283">
        <v>0.64413666151122395</v>
      </c>
      <c r="Y211" s="283">
        <v>0.1016815786730547</v>
      </c>
      <c r="Z211" s="283">
        <v>0.3709481041176016</v>
      </c>
      <c r="AA211" s="283">
        <v>0.2540991410529731</v>
      </c>
      <c r="AB211" s="283"/>
      <c r="AC211" s="283"/>
      <c r="AD211" s="283"/>
      <c r="AE211" s="283">
        <v>2.8020048458944135E-2</v>
      </c>
      <c r="AF211" s="283">
        <v>0.75474887230257204</v>
      </c>
      <c r="AG211" s="283">
        <v>0.42274161286821499</v>
      </c>
      <c r="AH211" s="283"/>
      <c r="AI211" s="283"/>
      <c r="AJ211" s="283">
        <v>1.82162714668201</v>
      </c>
      <c r="AK211" s="281"/>
      <c r="AL211" s="281">
        <v>8.26384464045095E-2</v>
      </c>
      <c r="AM211" s="341">
        <v>38111357218.059998</v>
      </c>
      <c r="AN211" s="283">
        <v>-1.49885397452649E-3</v>
      </c>
      <c r="AO211" s="283">
        <v>-3.0163011916249898E-4</v>
      </c>
      <c r="AP211" s="283">
        <v>-1.3467844906286676E-3</v>
      </c>
      <c r="AQ211" s="283">
        <v>-1.6484146097911667E-3</v>
      </c>
      <c r="AR211" s="283">
        <v>0.25477743475162101</v>
      </c>
      <c r="AS211" s="283">
        <v>0.42884265932820403</v>
      </c>
      <c r="AT211" s="283">
        <v>6.3235165995557147E-2</v>
      </c>
      <c r="AU211" s="283">
        <v>0.85484961558706696</v>
      </c>
      <c r="AV211" s="283">
        <v>0.85304913149337802</v>
      </c>
      <c r="AW211" s="283">
        <v>-6.620697053352044E-2</v>
      </c>
      <c r="AX211" s="283">
        <v>-6.7452347849294603E-2</v>
      </c>
      <c r="AY211" s="283">
        <v>5.8472182380849523E-3</v>
      </c>
      <c r="AZ211" s="283">
        <v>5.1356700842050997E-2</v>
      </c>
      <c r="BA211" s="283">
        <v>4.4583012474004556E-2</v>
      </c>
      <c r="BB211" s="283"/>
      <c r="BC211" s="283"/>
      <c r="BD211" s="283">
        <v>0.10178693155413999</v>
      </c>
      <c r="BE211" s="283">
        <v>0.88738371519822401</v>
      </c>
      <c r="BF211" s="283">
        <v>0.1003714229016385</v>
      </c>
      <c r="BG211" s="283">
        <v>0.36387358264417669</v>
      </c>
      <c r="BH211" s="283">
        <v>0.24469290425983009</v>
      </c>
      <c r="BI211" s="283"/>
      <c r="BJ211" s="283"/>
      <c r="BK211" s="283"/>
      <c r="BL211" s="283">
        <v>3.0944654633394245E-2</v>
      </c>
      <c r="BM211" s="283">
        <v>0.73988256443903799</v>
      </c>
      <c r="BN211" s="283">
        <v>0.42628591099702601</v>
      </c>
      <c r="BO211" s="283"/>
      <c r="BP211" s="283"/>
      <c r="BQ211" s="283">
        <v>2.05355219063429</v>
      </c>
    </row>
    <row r="212" spans="2:69" s="255" customFormat="1" ht="15" customHeight="1">
      <c r="B212" s="1257" t="s">
        <v>27</v>
      </c>
      <c r="C212" s="262" t="s">
        <v>535</v>
      </c>
      <c r="D212" s="344"/>
      <c r="E212" s="281">
        <v>8.8344250710382002E-2</v>
      </c>
      <c r="F212" s="341">
        <v>91356535475.9776</v>
      </c>
      <c r="G212" s="283">
        <v>1.22350616106049E-2</v>
      </c>
      <c r="H212" s="283">
        <v>-9.34181400040081E-3</v>
      </c>
      <c r="I212" s="892">
        <v>-2.31646700538728E-3</v>
      </c>
      <c r="J212" s="892">
        <v>-7.6128416003054412E-3</v>
      </c>
      <c r="K212" s="892">
        <v>-9.9293086056927212E-3</v>
      </c>
      <c r="L212" s="283">
        <v>0.12216238016090961</v>
      </c>
      <c r="M212" s="283">
        <v>2.2674239880130849E-2</v>
      </c>
      <c r="N212" s="283">
        <v>0.181577509652847</v>
      </c>
      <c r="O212" s="283">
        <v>0.17223569565244601</v>
      </c>
      <c r="P212" s="283">
        <v>-4.42187967304438E-2</v>
      </c>
      <c r="Q212" s="283">
        <v>-4.5221257686795198E-2</v>
      </c>
      <c r="R212" s="283">
        <v>4.2690429742442406E-3</v>
      </c>
      <c r="S212" s="283">
        <v>2.8487201563910609E-2</v>
      </c>
      <c r="T212" s="283">
        <v>2.524879314130813E-2</v>
      </c>
      <c r="U212" s="283"/>
      <c r="V212" s="283"/>
      <c r="W212" s="283">
        <v>5.8005037679463002E-2</v>
      </c>
      <c r="X212" s="283">
        <v>0.18501947564511401</v>
      </c>
      <c r="Y212" s="283">
        <v>4.3275656394488153E-2</v>
      </c>
      <c r="Z212" s="283">
        <v>0.13615397295962087</v>
      </c>
      <c r="AA212" s="283">
        <v>0.10534101151655208</v>
      </c>
      <c r="AB212" s="283"/>
      <c r="AC212" s="283"/>
      <c r="AD212" s="283"/>
      <c r="AE212" s="283">
        <v>1.8450969367532776E-2</v>
      </c>
      <c r="AF212" s="283">
        <v>0.30322161023819399</v>
      </c>
      <c r="AG212" s="283">
        <v>0.18339104776390899</v>
      </c>
      <c r="AH212" s="283"/>
      <c r="AI212" s="283"/>
      <c r="AJ212" s="283">
        <v>0.67163213364721797</v>
      </c>
      <c r="AK212" s="281"/>
      <c r="AL212" s="281">
        <v>9.3256190043778095E-2</v>
      </c>
      <c r="AM212" s="341">
        <v>96309583662.8134</v>
      </c>
      <c r="AN212" s="283">
        <v>-1.11196743295466E-2</v>
      </c>
      <c r="AO212" s="283">
        <v>-3.1708090768816301E-3</v>
      </c>
      <c r="AP212" s="283">
        <v>-9.8362225487135593E-3</v>
      </c>
      <c r="AQ212" s="283">
        <v>-1.3007031625595189E-2</v>
      </c>
      <c r="AR212" s="283">
        <v>0.13942908138169899</v>
      </c>
      <c r="AS212" s="283">
        <v>0.11714487170352304</v>
      </c>
      <c r="AT212" s="283">
        <v>2.2738360158082185E-2</v>
      </c>
      <c r="AU212" s="283">
        <v>0.31533498182202402</v>
      </c>
      <c r="AV212" s="283">
        <v>0.301044498415596</v>
      </c>
      <c r="AW212" s="283">
        <v>-5.11284898935832E-2</v>
      </c>
      <c r="AX212" s="283">
        <v>-5.2308033677022803E-2</v>
      </c>
      <c r="AY212" s="283">
        <v>4.7321028036524694E-3</v>
      </c>
      <c r="AZ212" s="283">
        <v>3.2446551034685987E-2</v>
      </c>
      <c r="BA212" s="283">
        <v>2.8691714781677601E-2</v>
      </c>
      <c r="BB212" s="283"/>
      <c r="BC212" s="283"/>
      <c r="BD212" s="283">
        <v>6.5870368620016106E-2</v>
      </c>
      <c r="BE212" s="283">
        <v>0.31460683335858902</v>
      </c>
      <c r="BF212" s="283">
        <v>3.9600122163076616E-2</v>
      </c>
      <c r="BG212" s="283">
        <v>0.13068915642981666</v>
      </c>
      <c r="BH212" s="283">
        <v>0.10613429402666508</v>
      </c>
      <c r="BI212" s="283"/>
      <c r="BJ212" s="283"/>
      <c r="BK212" s="283"/>
      <c r="BL212" s="283">
        <v>3.0152245062087912E-2</v>
      </c>
      <c r="BM212" s="283">
        <v>0.30657581768164699</v>
      </c>
      <c r="BN212" s="283">
        <v>0.186625411222472</v>
      </c>
      <c r="BO212" s="283"/>
      <c r="BP212" s="283"/>
      <c r="BQ212" s="283">
        <v>0.80780806226270796</v>
      </c>
    </row>
    <row r="213" spans="2:69" s="255" customFormat="1" ht="15" customHeight="1">
      <c r="B213" s="1257" t="s">
        <v>27</v>
      </c>
      <c r="C213" s="262" t="s">
        <v>536</v>
      </c>
      <c r="D213" s="344"/>
      <c r="E213" s="281">
        <v>0.176462179817578</v>
      </c>
      <c r="F213" s="341">
        <v>303558528501.37598</v>
      </c>
      <c r="G213" s="283">
        <v>2.1264541581313998E-2</v>
      </c>
      <c r="H213" s="283">
        <v>-2.4140207474694898E-2</v>
      </c>
      <c r="I213" s="892">
        <v>-5.9702960284346704E-3</v>
      </c>
      <c r="J213" s="892">
        <v>-1.7358190146992629E-2</v>
      </c>
      <c r="K213" s="892">
        <v>-2.33284861754273E-2</v>
      </c>
      <c r="L213" s="283">
        <v>5.4275332741722991E-2</v>
      </c>
      <c r="M213" s="283">
        <v>1.0896211733300069E-2</v>
      </c>
      <c r="N213" s="283">
        <v>8.2267344548703006E-2</v>
      </c>
      <c r="O213" s="283">
        <v>5.8127137074008198E-2</v>
      </c>
      <c r="P213" s="283">
        <v>-4.4182531725966291E-2</v>
      </c>
      <c r="Q213" s="283">
        <v>-4.5313547182368297E-2</v>
      </c>
      <c r="R213" s="283">
        <v>4.0951875448488146E-3</v>
      </c>
      <c r="S213" s="283">
        <v>2.4486582238659068E-2</v>
      </c>
      <c r="T213" s="283">
        <v>2.5808213162356337E-2</v>
      </c>
      <c r="U213" s="283"/>
      <c r="V213" s="283"/>
      <c r="W213" s="283">
        <v>5.4389982945864203E-2</v>
      </c>
      <c r="X213" s="283">
        <v>6.7203572837504194E-2</v>
      </c>
      <c r="Y213" s="283">
        <v>2.2159811588185131E-2</v>
      </c>
      <c r="Z213" s="283">
        <v>7.6220951079981392E-2</v>
      </c>
      <c r="AA213" s="283">
        <v>7.2936445526522994E-2</v>
      </c>
      <c r="AB213" s="283"/>
      <c r="AC213" s="283"/>
      <c r="AD213" s="283"/>
      <c r="AE213" s="283">
        <v>2.2156499258781784E-2</v>
      </c>
      <c r="AF213" s="283">
        <v>0.19347370745347101</v>
      </c>
      <c r="AG213" s="283">
        <v>0.11179531918668401</v>
      </c>
      <c r="AH213" s="283"/>
      <c r="AI213" s="283"/>
      <c r="AJ213" s="283">
        <v>0.37247259947765898</v>
      </c>
      <c r="AK213" s="281"/>
      <c r="AL213" s="281">
        <v>0.179655323214303</v>
      </c>
      <c r="AM213" s="341">
        <v>308006432929.263</v>
      </c>
      <c r="AN213" s="283">
        <v>-2.1356926935116299E-2</v>
      </c>
      <c r="AO213" s="283">
        <v>-5.2112673156250299E-3</v>
      </c>
      <c r="AP213" s="283">
        <v>-1.5426975794201617E-2</v>
      </c>
      <c r="AQ213" s="283">
        <v>-2.0638243109826648E-2</v>
      </c>
      <c r="AR213" s="283">
        <v>0.103917261786123</v>
      </c>
      <c r="AS213" s="283">
        <v>5.2271905517952542E-2</v>
      </c>
      <c r="AT213" s="283">
        <v>1.1149247654800343E-2</v>
      </c>
      <c r="AU213" s="283">
        <v>0.18504182836885499</v>
      </c>
      <c r="AV213" s="283">
        <v>0.15847363411811399</v>
      </c>
      <c r="AW213" s="283">
        <v>-4.9267426134987871E-2</v>
      </c>
      <c r="AX213" s="283">
        <v>-5.0648817788456903E-2</v>
      </c>
      <c r="AY213" s="283">
        <v>4.3815448648612089E-3</v>
      </c>
      <c r="AZ213" s="283">
        <v>2.5315974059164161E-2</v>
      </c>
      <c r="BA213" s="283">
        <v>2.7186612812717014E-2</v>
      </c>
      <c r="BB213" s="283"/>
      <c r="BC213" s="283"/>
      <c r="BD213" s="283">
        <v>5.6884131736742401E-2</v>
      </c>
      <c r="BE213" s="283">
        <v>0.16470894806639999</v>
      </c>
      <c r="BF213" s="283">
        <v>2.1206752843385582E-2</v>
      </c>
      <c r="BG213" s="283">
        <v>7.4012975460765601E-2</v>
      </c>
      <c r="BH213" s="283">
        <v>7.1899331848165049E-2</v>
      </c>
      <c r="BI213" s="283"/>
      <c r="BJ213" s="283"/>
      <c r="BK213" s="283"/>
      <c r="BL213" s="283">
        <v>2.2336371002561393E-2</v>
      </c>
      <c r="BM213" s="283">
        <v>0.18945543115487801</v>
      </c>
      <c r="BN213" s="283">
        <v>0.113105244527774</v>
      </c>
      <c r="BO213" s="283"/>
      <c r="BP213" s="283"/>
      <c r="BQ213" s="283">
        <v>0.46726962374905101</v>
      </c>
    </row>
    <row r="214" spans="2:69" s="255" customFormat="1" ht="15" customHeight="1">
      <c r="B214" s="1257" t="s">
        <v>27</v>
      </c>
      <c r="C214" s="262" t="s">
        <v>537</v>
      </c>
      <c r="D214" s="344"/>
      <c r="E214" s="281">
        <v>0.276028610754459</v>
      </c>
      <c r="F214" s="341">
        <v>830217055568.08105</v>
      </c>
      <c r="G214" s="283">
        <v>3.1964875256870501E-2</v>
      </c>
      <c r="H214" s="283">
        <v>-4.53771607718454E-2</v>
      </c>
      <c r="I214" s="892">
        <v>-1.1311840474473501E-2</v>
      </c>
      <c r="J214" s="892">
        <v>-3.0421772854881058E-2</v>
      </c>
      <c r="K214" s="892">
        <v>-4.173361332935456E-2</v>
      </c>
      <c r="L214" s="283">
        <v>1.2433133195435226E-2</v>
      </c>
      <c r="M214" s="283">
        <v>4.6447516033760652E-3</v>
      </c>
      <c r="N214" s="283">
        <v>2.56416920805288E-2</v>
      </c>
      <c r="O214" s="283">
        <v>-1.97354686913166E-2</v>
      </c>
      <c r="P214" s="283">
        <v>-4.5351151560230334E-2</v>
      </c>
      <c r="Q214" s="283">
        <v>-4.7178105335391997E-2</v>
      </c>
      <c r="R214" s="283">
        <v>3.2252420089781851E-3</v>
      </c>
      <c r="S214" s="283">
        <v>2.0151899686733414E-2</v>
      </c>
      <c r="T214" s="283">
        <v>2.1813123976764701E-2</v>
      </c>
      <c r="U214" s="283"/>
      <c r="V214" s="283"/>
      <c r="W214" s="283">
        <v>4.5190265672476297E-2</v>
      </c>
      <c r="X214" s="283">
        <v>-2.17233083542323E-2</v>
      </c>
      <c r="Y214" s="283">
        <v>1.1628689282991099E-2</v>
      </c>
      <c r="Z214" s="283">
        <v>3.2345431049248821E-2</v>
      </c>
      <c r="AA214" s="283">
        <v>3.8166202585468996E-2</v>
      </c>
      <c r="AB214" s="283"/>
      <c r="AC214" s="283"/>
      <c r="AD214" s="283"/>
      <c r="AE214" s="283">
        <v>1.7352966283562532E-2</v>
      </c>
      <c r="AF214" s="283">
        <v>9.9493289201271401E-2</v>
      </c>
      <c r="AG214" s="283">
        <v>6.7026526355373095E-2</v>
      </c>
      <c r="AH214" s="283"/>
      <c r="AI214" s="283"/>
      <c r="AJ214" s="283">
        <v>0.14479650720241199</v>
      </c>
      <c r="AK214" s="281"/>
      <c r="AL214" s="281">
        <v>0.28293650984138702</v>
      </c>
      <c r="AM214" s="341">
        <v>846565803067.56201</v>
      </c>
      <c r="AN214" s="283">
        <v>-4.6021288369308397E-2</v>
      </c>
      <c r="AO214" s="283">
        <v>-1.13204073205273E-2</v>
      </c>
      <c r="AP214" s="283">
        <v>-3.0776625352585633E-2</v>
      </c>
      <c r="AQ214" s="283">
        <v>-4.2097032673112933E-2</v>
      </c>
      <c r="AR214" s="283">
        <v>8.9553657785477095E-2</v>
      </c>
      <c r="AS214" s="283">
        <v>1.216060943011941E-2</v>
      </c>
      <c r="AT214" s="283">
        <v>4.8010869152431751E-3</v>
      </c>
      <c r="AU214" s="283">
        <v>0.115480826778492</v>
      </c>
      <c r="AV214" s="283">
        <v>5.8139131088656301E-2</v>
      </c>
      <c r="AW214" s="283">
        <v>-4.9914342234071173E-2</v>
      </c>
      <c r="AX214" s="283">
        <v>-5.2017750637698201E-2</v>
      </c>
      <c r="AY214" s="283">
        <v>3.3329649041130083E-3</v>
      </c>
      <c r="AZ214" s="283">
        <v>2.1065338832803E-2</v>
      </c>
      <c r="BA214" s="283">
        <v>2.3191152362347204E-2</v>
      </c>
      <c r="BB214" s="283"/>
      <c r="BC214" s="283"/>
      <c r="BD214" s="283">
        <v>4.7589456099263197E-2</v>
      </c>
      <c r="BE214" s="283">
        <v>5.37108365502212E-2</v>
      </c>
      <c r="BF214" s="283">
        <v>1.2047625290255298E-2</v>
      </c>
      <c r="BG214" s="283">
        <v>3.1500969320101768E-2</v>
      </c>
      <c r="BH214" s="283">
        <v>3.7631490918866944E-2</v>
      </c>
      <c r="BI214" s="283"/>
      <c r="BJ214" s="283"/>
      <c r="BK214" s="283"/>
      <c r="BL214" s="283">
        <v>1.9041231805497435E-2</v>
      </c>
      <c r="BM214" s="283">
        <v>0.10022131733472101</v>
      </c>
      <c r="BN214" s="283">
        <v>6.8654672529468594E-2</v>
      </c>
      <c r="BO214" s="283"/>
      <c r="BP214" s="283"/>
      <c r="BQ214" s="283">
        <v>0.22258682641441199</v>
      </c>
    </row>
    <row r="215" spans="2:69" s="255" customFormat="1" ht="15" customHeight="1">
      <c r="B215" s="1257" t="s">
        <v>27</v>
      </c>
      <c r="C215" s="243" t="s">
        <v>532</v>
      </c>
      <c r="D215" s="344"/>
      <c r="E215" s="281">
        <v>0.34909021895822201</v>
      </c>
      <c r="F215" s="341">
        <v>2692785796311.1802</v>
      </c>
      <c r="G215" s="283">
        <v>6.6411878271365604E-2</v>
      </c>
      <c r="H215" s="283">
        <v>-7.7558734569573504E-2</v>
      </c>
      <c r="I215" s="892">
        <v>-1.55969418247624E-2</v>
      </c>
      <c r="J215" s="892">
        <v>-3.5651844955265327E-2</v>
      </c>
      <c r="K215" s="892">
        <v>-5.1248786780027727E-2</v>
      </c>
      <c r="L215" s="283">
        <v>1.4036881612261767E-3</v>
      </c>
      <c r="M215" s="283">
        <v>1.4406337129801577E-3</v>
      </c>
      <c r="N215" s="283">
        <v>7.1277438751842E-3</v>
      </c>
      <c r="O215" s="283">
        <v>-7.0430990694389101E-2</v>
      </c>
      <c r="P215" s="283">
        <v>-4.6414626754028521E-2</v>
      </c>
      <c r="Q215" s="283">
        <v>-4.8669405740464002E-2</v>
      </c>
      <c r="R215" s="283">
        <v>1.8139850311599064E-3</v>
      </c>
      <c r="S215" s="283">
        <v>1.4107996094047622E-2</v>
      </c>
      <c r="T215" s="283">
        <v>1.805668398074281E-2</v>
      </c>
      <c r="U215" s="283"/>
      <c r="V215" s="283"/>
      <c r="W215" s="283">
        <v>3.3978665105950302E-2</v>
      </c>
      <c r="X215" s="283">
        <v>-8.5121731328902897E-2</v>
      </c>
      <c r="Y215" s="283">
        <v>2.2840992677086161E-3</v>
      </c>
      <c r="Z215" s="283">
        <v>6.3943096207931338E-3</v>
      </c>
      <c r="AA215" s="283">
        <v>9.8958987101628176E-3</v>
      </c>
      <c r="AB215" s="283"/>
      <c r="AC215" s="283"/>
      <c r="AD215" s="283"/>
      <c r="AE215" s="283">
        <v>1.5517726226145048E-2</v>
      </c>
      <c r="AF215" s="283">
        <v>3.4092033824809603E-2</v>
      </c>
      <c r="AG215" s="283">
        <v>3.09636400319733E-2</v>
      </c>
      <c r="AH215" s="283"/>
      <c r="AI215" s="283"/>
      <c r="AJ215" s="283">
        <v>-2.0066057472120102E-2</v>
      </c>
      <c r="AK215" s="281"/>
      <c r="AL215" s="281">
        <v>0.33370493708077797</v>
      </c>
      <c r="AM215" s="341">
        <v>2561910263389.4399</v>
      </c>
      <c r="AN215" s="283">
        <v>-8.2250993441861001E-2</v>
      </c>
      <c r="AO215" s="283">
        <v>-1.63967087203362E-2</v>
      </c>
      <c r="AP215" s="283">
        <v>-3.7594365744769903E-2</v>
      </c>
      <c r="AQ215" s="283">
        <v>-5.3991074465106106E-2</v>
      </c>
      <c r="AR215" s="283">
        <v>5.8897258235521201E-2</v>
      </c>
      <c r="AS215" s="283">
        <v>1.4809882130610936E-3</v>
      </c>
      <c r="AT215" s="283">
        <v>1.2328183563390853E-3</v>
      </c>
      <c r="AU215" s="283">
        <v>6.5675328220777596E-2</v>
      </c>
      <c r="AV215" s="283">
        <v>-3.2972373941419802E-2</v>
      </c>
      <c r="AW215" s="283">
        <v>-4.875237974201424E-2</v>
      </c>
      <c r="AX215" s="283">
        <v>-5.12153481272399E-2</v>
      </c>
      <c r="AY215" s="283">
        <v>1.8504289390408679E-3</v>
      </c>
      <c r="AZ215" s="283">
        <v>1.4547874216616276E-2</v>
      </c>
      <c r="BA215" s="283">
        <v>1.862735495428269E-2</v>
      </c>
      <c r="BB215" s="283"/>
      <c r="BC215" s="283"/>
      <c r="BD215" s="283">
        <v>3.5025658109939899E-2</v>
      </c>
      <c r="BE215" s="283">
        <v>-4.91620639587197E-2</v>
      </c>
      <c r="BF215" s="283">
        <v>2.2315999027167311E-3</v>
      </c>
      <c r="BG215" s="283">
        <v>6.6397368611174042E-3</v>
      </c>
      <c r="BH215" s="283">
        <v>9.9994606587670357E-3</v>
      </c>
      <c r="BI215" s="283"/>
      <c r="BJ215" s="283"/>
      <c r="BK215" s="283"/>
      <c r="BL215" s="283">
        <v>1.5176241699415515E-2</v>
      </c>
      <c r="BM215" s="283">
        <v>3.4047039122016703E-2</v>
      </c>
      <c r="BN215" s="283">
        <v>3.0822011032248801E-2</v>
      </c>
      <c r="BO215" s="283"/>
      <c r="BP215" s="283"/>
      <c r="BQ215" s="283">
        <v>1.5706986195545902E-2</v>
      </c>
    </row>
    <row r="216" spans="2:69" s="255" customFormat="1" ht="15" customHeight="1">
      <c r="B216" s="1257" t="s">
        <v>27</v>
      </c>
      <c r="C216" s="243" t="s">
        <v>533</v>
      </c>
      <c r="D216" s="344"/>
      <c r="E216" s="283">
        <v>3.2467924621093602E-2</v>
      </c>
      <c r="F216" s="341">
        <v>1139840678689.71</v>
      </c>
      <c r="G216" s="283">
        <v>9.2667034593168898E-2</v>
      </c>
      <c r="H216" s="283">
        <v>-0.116251078870275</v>
      </c>
      <c r="I216" s="892">
        <v>-1.2619259318754E-2</v>
      </c>
      <c r="J216" s="892">
        <v>-2.4932671627837653E-2</v>
      </c>
      <c r="K216" s="892">
        <v>-3.755193094659165E-2</v>
      </c>
      <c r="L216" s="283">
        <v>7.1269433982110527E-5</v>
      </c>
      <c r="M216" s="283">
        <v>1.1640047813745247E-4</v>
      </c>
      <c r="N216" s="283">
        <v>1.36772791116047E-3</v>
      </c>
      <c r="O216" s="283">
        <v>-0.114883350959115</v>
      </c>
      <c r="P216" s="283">
        <v>-5.0323221978681817E-2</v>
      </c>
      <c r="Q216" s="283">
        <v>-5.3174427661660903E-2</v>
      </c>
      <c r="R216" s="283">
        <v>7.6748748798852033E-4</v>
      </c>
      <c r="S216" s="283">
        <v>9.2738549683624421E-3</v>
      </c>
      <c r="T216" s="283">
        <v>1.1425131328534845E-2</v>
      </c>
      <c r="U216" s="283"/>
      <c r="V216" s="283"/>
      <c r="W216" s="283">
        <v>2.1466473784885799E-2</v>
      </c>
      <c r="X216" s="283">
        <v>-0.14659130483589</v>
      </c>
      <c r="Y216" s="283">
        <v>5.9016576562322285E-5</v>
      </c>
      <c r="Z216" s="283">
        <v>1.9173124481664726E-4</v>
      </c>
      <c r="AA216" s="283">
        <v>3.2067606432231949E-4</v>
      </c>
      <c r="AB216" s="283"/>
      <c r="AC216" s="283"/>
      <c r="AD216" s="283"/>
      <c r="AE216" s="283">
        <v>3.1813535014986799E-3</v>
      </c>
      <c r="AF216" s="283">
        <v>3.7527773871999701E-3</v>
      </c>
      <c r="AG216" s="283">
        <v>6.7501165380876903E-3</v>
      </c>
      <c r="AH216" s="283"/>
      <c r="AI216" s="283"/>
      <c r="AJ216" s="283">
        <v>-0.136088410910602</v>
      </c>
      <c r="AK216" s="281"/>
      <c r="AL216" s="283">
        <v>2.7808593415243599E-2</v>
      </c>
      <c r="AM216" s="341">
        <v>991732954637.37695</v>
      </c>
      <c r="AN216" s="283">
        <v>-0.13099185723776099</v>
      </c>
      <c r="AO216" s="283">
        <v>-1.44224737331278E-2</v>
      </c>
      <c r="AP216" s="283">
        <v>-2.7832137082763404E-2</v>
      </c>
      <c r="AQ216" s="283">
        <v>-4.22546108158912E-2</v>
      </c>
      <c r="AR216" s="283">
        <v>3.7118924831715597E-2</v>
      </c>
      <c r="AS216" s="283">
        <v>8.1912978307455253E-5</v>
      </c>
      <c r="AT216" s="283">
        <v>1.3378399838342883E-4</v>
      </c>
      <c r="AU216" s="283">
        <v>3.8437258523024702E-2</v>
      </c>
      <c r="AV216" s="283">
        <v>-0.106977072447864</v>
      </c>
      <c r="AW216" s="283">
        <v>-5.0012009500949833E-2</v>
      </c>
      <c r="AX216" s="283">
        <v>-5.2660620342689798E-2</v>
      </c>
      <c r="AY216" s="283">
        <v>6.651555917839831E-4</v>
      </c>
      <c r="AZ216" s="283">
        <v>9.0387033745967203E-3</v>
      </c>
      <c r="BA216" s="283">
        <v>1.1232849249743441E-2</v>
      </c>
      <c r="BB216" s="283"/>
      <c r="BC216" s="283"/>
      <c r="BD216" s="283">
        <v>2.09367082161241E-2</v>
      </c>
      <c r="BE216" s="283">
        <v>-0.13870098457443</v>
      </c>
      <c r="BF216" s="283">
        <v>9.8376123594104943E-5</v>
      </c>
      <c r="BG216" s="283">
        <v>1.90682494403189E-4</v>
      </c>
      <c r="BH216" s="283">
        <v>3.7542350013239454E-4</v>
      </c>
      <c r="BI216" s="283"/>
      <c r="BJ216" s="283"/>
      <c r="BK216" s="283"/>
      <c r="BL216" s="283">
        <v>3.2956095471608081E-3</v>
      </c>
      <c r="BM216" s="283">
        <v>3.96009166529049E-3</v>
      </c>
      <c r="BN216" s="283">
        <v>6.4226410047827902E-3</v>
      </c>
      <c r="BO216" s="283"/>
      <c r="BP216" s="283"/>
      <c r="BQ216" s="283">
        <v>-0.128318251904357</v>
      </c>
    </row>
    <row r="217" spans="2:69" s="255" customFormat="1" ht="15" customHeight="1">
      <c r="B217" s="1253" t="s">
        <v>27</v>
      </c>
      <c r="C217" s="338" t="s">
        <v>527</v>
      </c>
      <c r="D217" s="339"/>
      <c r="E217" s="343">
        <v>1</v>
      </c>
      <c r="F217" s="342">
        <v>5093480878956.9697</v>
      </c>
      <c r="G217" s="343">
        <v>6.25623377954556E-2</v>
      </c>
      <c r="H217" s="343">
        <v>-7.6037348422990703E-2</v>
      </c>
      <c r="I217" s="708">
        <v>-1.33141929582402E-2</v>
      </c>
      <c r="J217" s="708">
        <v>-3.0572439421402215E-2</v>
      </c>
      <c r="K217" s="708">
        <v>-4.3886632379642417E-2</v>
      </c>
      <c r="L217" s="343">
        <v>1.1366722469341202E-2</v>
      </c>
      <c r="M217" s="343">
        <v>3.0213962446741134E-3</v>
      </c>
      <c r="N217" s="343">
        <v>2.06968823138622E-2</v>
      </c>
      <c r="O217" s="343">
        <v>-5.5340466109128503E-2</v>
      </c>
      <c r="P217" s="343">
        <v>-4.6996473756308832E-2</v>
      </c>
      <c r="Q217" s="343">
        <v>-4.9215748637163499E-2</v>
      </c>
      <c r="R217" s="343">
        <v>2.0123762596903991E-3</v>
      </c>
      <c r="S217" s="343">
        <v>1.5106995754607959E-2</v>
      </c>
      <c r="T217" s="343">
        <v>1.7930860086067073E-2</v>
      </c>
      <c r="U217" s="343"/>
      <c r="V217" s="343"/>
      <c r="W217" s="343">
        <v>3.5050232100365397E-2</v>
      </c>
      <c r="X217" s="343">
        <v>-6.9505982645926695E-2</v>
      </c>
      <c r="Y217" s="343">
        <v>5.9261649475093889E-3</v>
      </c>
      <c r="Z217" s="343">
        <v>1.8281793654389811E-2</v>
      </c>
      <c r="AA217" s="343">
        <v>1.9542698113240175E-2</v>
      </c>
      <c r="AB217" s="343"/>
      <c r="AC217" s="343"/>
      <c r="AD217" s="343"/>
      <c r="AE217" s="343">
        <v>1.3592124956435874E-2</v>
      </c>
      <c r="AF217" s="343">
        <v>5.7342781671575201E-2</v>
      </c>
      <c r="AG217" s="343">
        <v>4.1722108588576702E-2</v>
      </c>
      <c r="AH217" s="285"/>
      <c r="AI217" s="285"/>
      <c r="AJ217" s="343">
        <v>2.9558907614225301E-2</v>
      </c>
      <c r="AK217" s="281"/>
      <c r="AL217" s="343">
        <v>1</v>
      </c>
      <c r="AM217" s="342">
        <v>4842636394904.5098</v>
      </c>
      <c r="AN217" s="343">
        <v>-7.9976018989699194E-2</v>
      </c>
      <c r="AO217" s="343">
        <v>-1.40038569327436E-2</v>
      </c>
      <c r="AP217" s="343">
        <v>-3.2156066018054416E-2</v>
      </c>
      <c r="AQ217" s="343">
        <v>-4.6159922950798016E-2</v>
      </c>
      <c r="AR217" s="343">
        <v>6.5803014167922794E-2</v>
      </c>
      <c r="AS217" s="343">
        <v>1.1955509113779251E-2</v>
      </c>
      <c r="AT217" s="343">
        <v>3.1779020238217677E-3</v>
      </c>
      <c r="AU217" s="343">
        <v>8.7571977543038707E-2</v>
      </c>
      <c r="AV217" s="343">
        <v>-6.4078983794041396E-3</v>
      </c>
      <c r="AW217" s="343">
        <v>-4.9430851489910846E-2</v>
      </c>
      <c r="AX217" s="343">
        <v>-5.1765082939267099E-2</v>
      </c>
      <c r="AY217" s="343">
        <v>2.1166156539824438E-3</v>
      </c>
      <c r="AZ217" s="343">
        <v>1.5889525403052083E-2</v>
      </c>
      <c r="BA217" s="343">
        <v>1.8859663527027254E-2</v>
      </c>
      <c r="BB217" s="343"/>
      <c r="BC217" s="343"/>
      <c r="BD217" s="343">
        <v>3.6865804584061801E-2</v>
      </c>
      <c r="BE217" s="343">
        <v>-2.1307176734609499E-2</v>
      </c>
      <c r="BF217" s="343">
        <v>6.2331352974270351E-3</v>
      </c>
      <c r="BG217" s="343">
        <v>1.9228775158434647E-2</v>
      </c>
      <c r="BH217" s="343">
        <v>2.0554993405607548E-2</v>
      </c>
      <c r="BI217" s="343"/>
      <c r="BJ217" s="343"/>
      <c r="BK217" s="343"/>
      <c r="BL217" s="343">
        <v>1.4296185574214495E-2</v>
      </c>
      <c r="BM217" s="343">
        <v>6.0313089435683698E-2</v>
      </c>
      <c r="BN217" s="343">
        <v>4.3883278651539598E-2</v>
      </c>
      <c r="BO217" s="285"/>
      <c r="BP217" s="285"/>
      <c r="BQ217" s="343">
        <v>8.2889191352613995E-2</v>
      </c>
    </row>
    <row r="218" spans="2:69" s="255" customFormat="1" ht="15" customHeight="1">
      <c r="B218" s="1251" t="s">
        <v>28</v>
      </c>
      <c r="C218" s="262" t="s">
        <v>534</v>
      </c>
      <c r="D218" s="344"/>
      <c r="E218" s="350">
        <v>7.6143180852731099E-2</v>
      </c>
      <c r="F218" s="554">
        <v>37163058174.6147</v>
      </c>
      <c r="G218" s="350">
        <v>2.1573452696840999E-3</v>
      </c>
      <c r="H218" s="350">
        <v>-3.9610082023667599E-3</v>
      </c>
      <c r="I218" s="918">
        <v>-8.4451334980017404E-4</v>
      </c>
      <c r="J218" s="918">
        <v>-3.735465053570584E-3</v>
      </c>
      <c r="K218" s="918">
        <f t="shared" ref="K218:K224" si="0">I218+J218</f>
        <v>-4.579978403370758E-3</v>
      </c>
      <c r="L218" s="350">
        <v>0.46714837267775516</v>
      </c>
      <c r="M218" s="350">
        <v>9.5506527566250263E-2</v>
      </c>
      <c r="N218" s="350">
        <v>0.69801286888492098</v>
      </c>
      <c r="O218" s="350">
        <v>0.69405186068255298</v>
      </c>
      <c r="P218" s="350">
        <v>-6.5193246455160142E-2</v>
      </c>
      <c r="Q218" s="350">
        <v>-6.8303421828702304E-2</v>
      </c>
      <c r="R218" s="350"/>
      <c r="S218" s="350">
        <v>5.3817206509787628E-2</v>
      </c>
      <c r="T218" s="350">
        <v>6.7983743370421549E-3</v>
      </c>
      <c r="U218" s="350"/>
      <c r="V218" s="350"/>
      <c r="W218" s="350">
        <v>6.06155808468299E-2</v>
      </c>
      <c r="X218" s="350">
        <v>0.68636401970068095</v>
      </c>
      <c r="Y218" s="350">
        <v>0.10643504823650887</v>
      </c>
      <c r="Z218" s="350">
        <v>0.34778102536177469</v>
      </c>
      <c r="AA218" s="350">
        <v>0.28007462505010933</v>
      </c>
      <c r="AB218" s="350"/>
      <c r="AC218" s="350"/>
      <c r="AD218" s="350"/>
      <c r="AE218" s="350">
        <v>3.2233004487796882E-2</v>
      </c>
      <c r="AF218" s="350">
        <v>0.76652370313619</v>
      </c>
      <c r="AG218" s="350">
        <v>0.37355439050907002</v>
      </c>
      <c r="AH218" s="350"/>
      <c r="AI218" s="350"/>
      <c r="AJ218" s="350">
        <v>1.8264421133459401</v>
      </c>
      <c r="AK218" s="281"/>
      <c r="AL218" s="350">
        <v>8.1122226492963898E-2</v>
      </c>
      <c r="AM218" s="554">
        <v>39759397649.679298</v>
      </c>
      <c r="AN218" s="350">
        <v>-4.0083990605661798E-3</v>
      </c>
      <c r="AO218" s="350">
        <v>-8.5471530708567398E-4</v>
      </c>
      <c r="AP218" s="350">
        <v>-3.7833223843113371E-3</v>
      </c>
      <c r="AQ218" s="350">
        <v>-4.6380376913970111E-3</v>
      </c>
      <c r="AR218" s="350">
        <v>0.28495339173156098</v>
      </c>
      <c r="AS218" s="350">
        <v>0.44085877116252958</v>
      </c>
      <c r="AT218" s="350">
        <v>9.9994798589008921E-2</v>
      </c>
      <c r="AU218" s="350">
        <v>0.95913066501970901</v>
      </c>
      <c r="AV218" s="350">
        <v>0.95426755065205704</v>
      </c>
      <c r="AW218" s="350">
        <v>-8.0310861062660319E-2</v>
      </c>
      <c r="AX218" s="350">
        <v>-8.4190738238075602E-2</v>
      </c>
      <c r="AY218" s="350"/>
      <c r="AZ218" s="693">
        <v>6.4189915784291077E-2</v>
      </c>
      <c r="BA218" s="350">
        <v>7.6642262671695622E-3</v>
      </c>
      <c r="BB218" s="350"/>
      <c r="BC218" s="350"/>
      <c r="BD218" s="350">
        <v>7.1854142051460707E-2</v>
      </c>
      <c r="BE218" s="350">
        <v>0.94193095446544295</v>
      </c>
      <c r="BF218" s="350">
        <v>0.10196785690269619</v>
      </c>
      <c r="BG218" s="350">
        <v>0.33309429722939327</v>
      </c>
      <c r="BH218" s="350">
        <v>0.27304075407231715</v>
      </c>
      <c r="BI218" s="350"/>
      <c r="BJ218" s="350"/>
      <c r="BK218" s="350"/>
      <c r="BL218" s="350">
        <v>4.64286248606844E-2</v>
      </c>
      <c r="BM218" s="350">
        <v>0.75453153306509002</v>
      </c>
      <c r="BN218" s="350">
        <v>0.37965506689092299</v>
      </c>
      <c r="BO218" s="350"/>
      <c r="BP218" s="350"/>
      <c r="BQ218" s="350">
        <v>2.0761175544214598</v>
      </c>
    </row>
    <row r="219" spans="2:69" s="255" customFormat="1" ht="15" customHeight="1">
      <c r="B219" s="1257" t="s">
        <v>28</v>
      </c>
      <c r="C219" s="262" t="s">
        <v>535</v>
      </c>
      <c r="D219" s="344"/>
      <c r="E219" s="346">
        <v>9.2566528107377699E-2</v>
      </c>
      <c r="F219" s="555">
        <v>105807827665.61099</v>
      </c>
      <c r="G219" s="346">
        <v>9.6369482657038107E-3</v>
      </c>
      <c r="H219" s="346">
        <v>-1.04478155259439E-2</v>
      </c>
      <c r="I219" s="896">
        <v>-2.3391670784897798E-3</v>
      </c>
      <c r="J219" s="896">
        <v>-8.4801499234088591E-3</v>
      </c>
      <c r="K219" s="896">
        <f t="shared" si="0"/>
        <v>-1.0819317001898639E-2</v>
      </c>
      <c r="L219" s="346">
        <v>0.13041624163771445</v>
      </c>
      <c r="M219" s="346">
        <v>4.0269172650113941E-2</v>
      </c>
      <c r="N219" s="346">
        <v>0.20062207309430599</v>
      </c>
      <c r="O219" s="346">
        <v>0.19017425756836201</v>
      </c>
      <c r="P219" s="346">
        <v>-5.1029155515722111E-2</v>
      </c>
      <c r="Q219" s="346">
        <v>-5.3766409777360497E-2</v>
      </c>
      <c r="R219" s="346"/>
      <c r="S219" s="346">
        <v>3.4790141719279064E-2</v>
      </c>
      <c r="T219" s="346">
        <v>4.3947984488591288E-3</v>
      </c>
      <c r="U219" s="346"/>
      <c r="V219" s="346"/>
      <c r="W219" s="346">
        <v>3.9184940168138199E-2</v>
      </c>
      <c r="X219" s="346">
        <v>0.17559278795913999</v>
      </c>
      <c r="Y219" s="346">
        <v>3.6480019576480269E-2</v>
      </c>
      <c r="Z219" s="346">
        <v>0.13079460061741963</v>
      </c>
      <c r="AA219" s="346">
        <v>0.12649014750404061</v>
      </c>
      <c r="AB219" s="346"/>
      <c r="AC219" s="346"/>
      <c r="AD219" s="346"/>
      <c r="AE219" s="346">
        <v>2.9288809685743118E-2</v>
      </c>
      <c r="AF219" s="346">
        <v>0.32305357738368401</v>
      </c>
      <c r="AG219" s="346">
        <v>0.16042036227123099</v>
      </c>
      <c r="AH219" s="346"/>
      <c r="AI219" s="346"/>
      <c r="AJ219" s="346">
        <v>0.65906672761405305</v>
      </c>
      <c r="AK219" s="281"/>
      <c r="AL219" s="346">
        <v>9.9131069930663895E-2</v>
      </c>
      <c r="AM219" s="555">
        <v>113321873004.05</v>
      </c>
      <c r="AN219" s="346">
        <v>-1.0129140600695899E-2</v>
      </c>
      <c r="AO219" s="346">
        <v>-2.2547412400105598E-3</v>
      </c>
      <c r="AP219" s="346">
        <v>-8.3291058055542377E-3</v>
      </c>
      <c r="AQ219" s="346">
        <v>-1.0583847045564797E-2</v>
      </c>
      <c r="AR219" s="346">
        <v>0.15068579617731701</v>
      </c>
      <c r="AS219" s="346">
        <v>0.12189938697453707</v>
      </c>
      <c r="AT219" s="346">
        <v>4.278333168590269E-2</v>
      </c>
      <c r="AU219" s="346">
        <v>0.346660093676674</v>
      </c>
      <c r="AV219" s="346">
        <v>0.33427621183596701</v>
      </c>
      <c r="AW219" s="346">
        <v>-5.9280587909048332E-2</v>
      </c>
      <c r="AX219" s="346">
        <v>-6.2565052301593593E-2</v>
      </c>
      <c r="AY219" s="346"/>
      <c r="AZ219" s="692">
        <v>4.0031680372673448E-2</v>
      </c>
      <c r="BA219" s="346">
        <v>4.8886024893624713E-3</v>
      </c>
      <c r="BB219" s="346"/>
      <c r="BC219" s="346"/>
      <c r="BD219" s="346">
        <v>4.49202828620359E-2</v>
      </c>
      <c r="BE219" s="346">
        <v>0.31663144239641</v>
      </c>
      <c r="BF219" s="346">
        <v>3.5694731012502721E-2</v>
      </c>
      <c r="BG219" s="346">
        <v>0.12498094136535791</v>
      </c>
      <c r="BH219" s="346">
        <v>0.1210954706159854</v>
      </c>
      <c r="BI219" s="346"/>
      <c r="BJ219" s="346"/>
      <c r="BK219" s="346"/>
      <c r="BL219" s="346">
        <v>3.2816666664866136E-2</v>
      </c>
      <c r="BM219" s="346">
        <v>0.31458780965871203</v>
      </c>
      <c r="BN219" s="346">
        <v>0.16468330464292599</v>
      </c>
      <c r="BO219" s="346"/>
      <c r="BP219" s="346"/>
      <c r="BQ219" s="346">
        <v>0.79590255669804799</v>
      </c>
    </row>
    <row r="220" spans="2:69" s="255" customFormat="1" ht="15" customHeight="1">
      <c r="B220" s="1257" t="s">
        <v>28</v>
      </c>
      <c r="C220" s="262" t="s">
        <v>536</v>
      </c>
      <c r="D220" s="344"/>
      <c r="E220" s="346">
        <v>0.19411812949430099</v>
      </c>
      <c r="F220" s="555">
        <v>371647173649.30298</v>
      </c>
      <c r="G220" s="346">
        <v>2.22867832854176E-2</v>
      </c>
      <c r="H220" s="346">
        <v>-3.2012279457316703E-2</v>
      </c>
      <c r="I220" s="896">
        <v>-7.8192670328673906E-3</v>
      </c>
      <c r="J220" s="896">
        <v>-2.3457274732691959E-2</v>
      </c>
      <c r="K220" s="896">
        <f t="shared" si="0"/>
        <v>-3.127654176555935E-2</v>
      </c>
      <c r="L220" s="346">
        <v>5.1155466334691001E-2</v>
      </c>
      <c r="M220" s="346">
        <v>1.48016813527308E-2</v>
      </c>
      <c r="N220" s="346">
        <v>8.1349395631914498E-2</v>
      </c>
      <c r="O220" s="346">
        <v>4.9337116174597698E-2</v>
      </c>
      <c r="P220" s="346">
        <v>-4.8797194369451735E-2</v>
      </c>
      <c r="Q220" s="346">
        <v>-5.1428218105665502E-2</v>
      </c>
      <c r="R220" s="346"/>
      <c r="S220" s="346">
        <v>2.6857258999964273E-2</v>
      </c>
      <c r="T220" s="346">
        <v>3.9680570747225898E-3</v>
      </c>
      <c r="U220" s="346"/>
      <c r="V220" s="346"/>
      <c r="W220" s="346">
        <v>3.08253160746868E-2</v>
      </c>
      <c r="X220" s="346">
        <v>2.8734214143619499E-2</v>
      </c>
      <c r="Y220" s="346">
        <v>2.1673114964725498E-2</v>
      </c>
      <c r="Z220" s="346">
        <v>6.8403404814735391E-2</v>
      </c>
      <c r="AA220" s="346">
        <v>7.3906476374218918E-2</v>
      </c>
      <c r="AB220" s="346"/>
      <c r="AC220" s="346"/>
      <c r="AD220" s="346"/>
      <c r="AE220" s="346">
        <v>3.1962476017698145E-2</v>
      </c>
      <c r="AF220" s="346">
        <v>0.195945472171378</v>
      </c>
      <c r="AG220" s="346">
        <v>9.8788895829003201E-2</v>
      </c>
      <c r="AH220" s="346"/>
      <c r="AI220" s="346"/>
      <c r="AJ220" s="346">
        <v>0.32346858214399998</v>
      </c>
      <c r="AK220" s="281"/>
      <c r="AL220" s="346">
        <v>0.19998526015878099</v>
      </c>
      <c r="AM220" s="555">
        <v>382007672503.20001</v>
      </c>
      <c r="AN220" s="346">
        <v>-3.08060870805427E-2</v>
      </c>
      <c r="AO220" s="346">
        <v>-7.5455181817244404E-3</v>
      </c>
      <c r="AP220" s="346">
        <v>-2.2610430122908937E-2</v>
      </c>
      <c r="AQ220" s="346">
        <v>-3.0155948304633376E-2</v>
      </c>
      <c r="AR220" s="346">
        <v>9.9226291699056002E-2</v>
      </c>
      <c r="AS220" s="346">
        <v>4.9787507631383177E-2</v>
      </c>
      <c r="AT220" s="346">
        <v>1.4695435102688869E-2</v>
      </c>
      <c r="AU220" s="346">
        <v>0.18006222176562101</v>
      </c>
      <c r="AV220" s="346">
        <v>0.14171061650335401</v>
      </c>
      <c r="AW220" s="346">
        <v>-5.3594710522676302E-2</v>
      </c>
      <c r="AX220" s="346">
        <v>-5.6645543444573697E-2</v>
      </c>
      <c r="AY220" s="346"/>
      <c r="AZ220" s="692">
        <v>2.890869584409831E-2</v>
      </c>
      <c r="BA220" s="346">
        <v>4.251004616209449E-3</v>
      </c>
      <c r="BB220" s="346"/>
      <c r="BC220" s="346"/>
      <c r="BD220" s="346">
        <v>3.3159700460307903E-2</v>
      </c>
      <c r="BE220" s="346">
        <v>0.118224773519088</v>
      </c>
      <c r="BF220" s="346">
        <v>2.0974296766151056E-2</v>
      </c>
      <c r="BG220" s="346">
        <v>6.6996939291366436E-2</v>
      </c>
      <c r="BH220" s="346">
        <v>7.362122355592339E-2</v>
      </c>
      <c r="BI220" s="346"/>
      <c r="BJ220" s="346"/>
      <c r="BK220" s="346"/>
      <c r="BL220" s="346">
        <v>3.3235664942513669E-2</v>
      </c>
      <c r="BM220" s="346">
        <v>0.194828124555955</v>
      </c>
      <c r="BN220" s="346">
        <v>0.101160907854254</v>
      </c>
      <c r="BO220" s="346"/>
      <c r="BP220" s="346"/>
      <c r="BQ220" s="346">
        <v>0.41421380592929702</v>
      </c>
    </row>
    <row r="221" spans="2:69" s="255" customFormat="1" ht="15" customHeight="1">
      <c r="B221" s="1257" t="s">
        <v>28</v>
      </c>
      <c r="C221" s="262" t="s">
        <v>537</v>
      </c>
      <c r="D221" s="344"/>
      <c r="E221" s="346">
        <v>0.28462288957732301</v>
      </c>
      <c r="F221" s="555">
        <v>940795598186.46301</v>
      </c>
      <c r="G221" s="346">
        <v>3.2148627628299599E-2</v>
      </c>
      <c r="H221" s="346">
        <v>-5.9778467360384099E-2</v>
      </c>
      <c r="I221" s="896">
        <v>-1.48070464328747E-2</v>
      </c>
      <c r="J221" s="896">
        <v>-3.9722020292630042E-2</v>
      </c>
      <c r="K221" s="896">
        <f t="shared" si="0"/>
        <v>-5.4529066725504741E-2</v>
      </c>
      <c r="L221" s="346">
        <v>1.4931436134563894E-2</v>
      </c>
      <c r="M221" s="346">
        <v>6.9728754818215253E-3</v>
      </c>
      <c r="N221" s="346">
        <v>3.1257947426080103E-2</v>
      </c>
      <c r="O221" s="346">
        <v>-2.8520519934304E-2</v>
      </c>
      <c r="P221" s="346">
        <v>-4.6795932330422604E-2</v>
      </c>
      <c r="Q221" s="346">
        <v>-4.93142191551149E-2</v>
      </c>
      <c r="R221" s="346"/>
      <c r="S221" s="346">
        <v>2.2404386659105362E-2</v>
      </c>
      <c r="T221" s="346">
        <v>3.4881429014027659E-3</v>
      </c>
      <c r="U221" s="346"/>
      <c r="V221" s="346"/>
      <c r="W221" s="346">
        <v>2.5892529560508099E-2</v>
      </c>
      <c r="X221" s="346">
        <v>-5.1942209528910897E-2</v>
      </c>
      <c r="Y221" s="346">
        <v>9.7750029782112998E-3</v>
      </c>
      <c r="Z221" s="346">
        <v>3.1833818908314042E-2</v>
      </c>
      <c r="AA221" s="346">
        <v>3.8622532589503496E-2</v>
      </c>
      <c r="AB221" s="346"/>
      <c r="AC221" s="346"/>
      <c r="AD221" s="346"/>
      <c r="AE221" s="346">
        <v>2.931908277487948E-2</v>
      </c>
      <c r="AF221" s="346">
        <v>0.109550437250909</v>
      </c>
      <c r="AG221" s="346">
        <v>6.0932950346368801E-2</v>
      </c>
      <c r="AH221" s="346"/>
      <c r="AI221" s="346"/>
      <c r="AJ221" s="346">
        <v>0.118541178068366</v>
      </c>
      <c r="AK221" s="281"/>
      <c r="AL221" s="346">
        <v>0.28001434153024402</v>
      </c>
      <c r="AM221" s="555">
        <v>923818402785.22302</v>
      </c>
      <c r="AN221" s="346">
        <v>-5.8851968517044197E-2</v>
      </c>
      <c r="AO221" s="346">
        <v>-1.44751165704473E-2</v>
      </c>
      <c r="AP221" s="346">
        <v>-3.9239279690475609E-2</v>
      </c>
      <c r="AQ221" s="346">
        <v>-5.3714396260922906E-2</v>
      </c>
      <c r="AR221" s="346">
        <v>6.4205975478526994E-2</v>
      </c>
      <c r="AS221" s="346">
        <v>1.4886654236955395E-2</v>
      </c>
      <c r="AT221" s="346">
        <v>6.7279965643258803E-3</v>
      </c>
      <c r="AU221" s="346">
        <v>9.5043514425045703E-2</v>
      </c>
      <c r="AV221" s="346">
        <v>2.1716429337554199E-2</v>
      </c>
      <c r="AW221" s="346">
        <v>-4.943766986592419E-2</v>
      </c>
      <c r="AX221" s="346">
        <v>-5.2167981367907297E-2</v>
      </c>
      <c r="AY221" s="346"/>
      <c r="AZ221" s="692">
        <v>2.3023773280515216E-2</v>
      </c>
      <c r="BA221" s="346">
        <v>3.5705861134432046E-3</v>
      </c>
      <c r="BB221" s="346"/>
      <c r="BC221" s="346"/>
      <c r="BD221" s="346">
        <v>2.6594359393958399E-2</v>
      </c>
      <c r="BE221" s="346">
        <v>-3.8571926363947201E-3</v>
      </c>
      <c r="BF221" s="346">
        <v>9.6401249717077767E-3</v>
      </c>
      <c r="BG221" s="346">
        <v>3.1601618294162595E-2</v>
      </c>
      <c r="BH221" s="346">
        <v>3.8017986285527473E-2</v>
      </c>
      <c r="BI221" s="346"/>
      <c r="BJ221" s="346"/>
      <c r="BK221" s="346"/>
      <c r="BL221" s="346">
        <v>2.9099560784149846E-2</v>
      </c>
      <c r="BM221" s="346">
        <v>0.108359290335548</v>
      </c>
      <c r="BN221" s="346">
        <v>6.10218764870561E-2</v>
      </c>
      <c r="BO221" s="346"/>
      <c r="BP221" s="346"/>
      <c r="BQ221" s="346">
        <v>0.16552397418621001</v>
      </c>
    </row>
    <row r="222" spans="2:69" s="255" customFormat="1" ht="15" customHeight="1">
      <c r="B222" s="1257" t="s">
        <v>28</v>
      </c>
      <c r="C222" s="243" t="s">
        <v>532</v>
      </c>
      <c r="D222" s="344"/>
      <c r="E222" s="346">
        <v>0.32395723254335401</v>
      </c>
      <c r="F222" s="555">
        <v>2702396699656.02</v>
      </c>
      <c r="G222" s="346">
        <v>6.2706585729359998E-2</v>
      </c>
      <c r="H222" s="346">
        <v>-8.8136937645306404E-2</v>
      </c>
      <c r="I222" s="896">
        <v>-1.8787087486051901E-2</v>
      </c>
      <c r="J222" s="896">
        <v>-4.1436619250659099E-2</v>
      </c>
      <c r="K222" s="896">
        <f t="shared" si="0"/>
        <v>-6.0223706736711E-2</v>
      </c>
      <c r="L222" s="346">
        <v>9.904968912745882E-4</v>
      </c>
      <c r="M222" s="346">
        <v>2.1974918489043012E-3</v>
      </c>
      <c r="N222" s="346">
        <v>7.5853753152855703E-3</v>
      </c>
      <c r="O222" s="346">
        <v>-8.0551562330020796E-2</v>
      </c>
      <c r="P222" s="346">
        <v>-4.7407692249013464E-2</v>
      </c>
      <c r="Q222" s="346">
        <v>-5.0267200788428203E-2</v>
      </c>
      <c r="R222" s="346"/>
      <c r="S222" s="346">
        <v>1.6552396292445006E-2</v>
      </c>
      <c r="T222" s="346">
        <v>2.9313513797417875E-3</v>
      </c>
      <c r="U222" s="346"/>
      <c r="V222" s="346"/>
      <c r="W222" s="346">
        <v>1.9483747672186798E-2</v>
      </c>
      <c r="X222" s="346">
        <v>-0.111335015446262</v>
      </c>
      <c r="Y222" s="346">
        <v>2.2360589864746996E-3</v>
      </c>
      <c r="Z222" s="346">
        <v>6.8008912439079822E-3</v>
      </c>
      <c r="AA222" s="346">
        <v>9.2976337393953466E-3</v>
      </c>
      <c r="AB222" s="346"/>
      <c r="AC222" s="346"/>
      <c r="AD222" s="346"/>
      <c r="AE222" s="346">
        <v>1.9513304618429712E-2</v>
      </c>
      <c r="AF222" s="346">
        <v>3.78478885882075E-2</v>
      </c>
      <c r="AG222" s="346">
        <v>2.7959749521407298E-2</v>
      </c>
      <c r="AH222" s="346"/>
      <c r="AI222" s="346"/>
      <c r="AJ222" s="346">
        <v>-4.55273773366471E-2</v>
      </c>
      <c r="AK222" s="281"/>
      <c r="AL222" s="346">
        <v>0.31408671797027699</v>
      </c>
      <c r="AM222" s="555">
        <v>2585851095459.4199</v>
      </c>
      <c r="AN222" s="346">
        <v>-9.2659112895803003E-2</v>
      </c>
      <c r="AO222" s="346">
        <v>-1.9738864504043701E-2</v>
      </c>
      <c r="AP222" s="346">
        <v>-4.3621586983807872E-2</v>
      </c>
      <c r="AQ222" s="346">
        <v>-6.3360451487851577E-2</v>
      </c>
      <c r="AR222" s="346">
        <v>5.7407072734196297E-2</v>
      </c>
      <c r="AS222" s="346">
        <v>1.075750140789055E-3</v>
      </c>
      <c r="AT222" s="346">
        <v>1.9940902277994013E-3</v>
      </c>
      <c r="AU222" s="346">
        <v>6.4767099836073497E-2</v>
      </c>
      <c r="AV222" s="346">
        <v>-4.7630877563773502E-2</v>
      </c>
      <c r="AW222" s="346">
        <v>-4.9061546823849771E-2</v>
      </c>
      <c r="AX222" s="346">
        <v>-5.1958776740905203E-2</v>
      </c>
      <c r="AY222" s="346"/>
      <c r="AZ222" s="692">
        <v>1.6883277487161785E-2</v>
      </c>
      <c r="BA222" s="346">
        <v>3.0111415060773525E-3</v>
      </c>
      <c r="BB222" s="346"/>
      <c r="BC222" s="346"/>
      <c r="BD222" s="346">
        <v>1.98944189932392E-2</v>
      </c>
      <c r="BE222" s="346">
        <v>-7.9695235311439502E-2</v>
      </c>
      <c r="BF222" s="346">
        <v>2.3558325365846092E-3</v>
      </c>
      <c r="BG222" s="346">
        <v>7.0898013955450149E-3</v>
      </c>
      <c r="BH222" s="346">
        <v>9.6463134350909321E-3</v>
      </c>
      <c r="BI222" s="346"/>
      <c r="BJ222" s="346"/>
      <c r="BK222" s="346"/>
      <c r="BL222" s="346">
        <v>1.9856550203517301E-2</v>
      </c>
      <c r="BM222" s="346">
        <v>3.89484975707379E-2</v>
      </c>
      <c r="BN222" s="346">
        <v>2.8051565371467E-2</v>
      </c>
      <c r="BO222" s="346"/>
      <c r="BP222" s="346"/>
      <c r="BQ222" s="346">
        <v>-1.2695172369234901E-2</v>
      </c>
    </row>
    <row r="223" spans="2:69" s="255" customFormat="1" ht="15" customHeight="1">
      <c r="B223" s="1257" t="s">
        <v>28</v>
      </c>
      <c r="C223" s="243" t="s">
        <v>533</v>
      </c>
      <c r="D223" s="344"/>
      <c r="E223" s="346">
        <v>2.8592039424913701E-2</v>
      </c>
      <c r="F223" s="555">
        <v>1227468656532.6299</v>
      </c>
      <c r="G223" s="346">
        <v>6.7664449481209504E-2</v>
      </c>
      <c r="H223" s="346">
        <v>-0.12722521541270501</v>
      </c>
      <c r="I223" s="896">
        <v>-1.3313134472871E-2</v>
      </c>
      <c r="J223" s="896">
        <v>-2.5215181554828558E-2</v>
      </c>
      <c r="K223" s="896">
        <f t="shared" si="0"/>
        <v>-3.8528316027699558E-2</v>
      </c>
      <c r="L223" s="346">
        <v>1.5417094277141722E-6</v>
      </c>
      <c r="M223" s="346">
        <v>1.7138764308187297E-4</v>
      </c>
      <c r="N223" s="346">
        <v>1.03535554547679E-3</v>
      </c>
      <c r="O223" s="346">
        <v>-0.126189859867228</v>
      </c>
      <c r="P223" s="346">
        <v>-4.7735468576935884E-2</v>
      </c>
      <c r="Q223" s="346">
        <v>-4.9830259756455698E-2</v>
      </c>
      <c r="R223" s="346"/>
      <c r="S223" s="346">
        <v>9.7503140142363685E-3</v>
      </c>
      <c r="T223" s="346">
        <v>1.6759911159234294E-3</v>
      </c>
      <c r="U223" s="346"/>
      <c r="V223" s="346"/>
      <c r="W223" s="346">
        <v>1.1426305130159801E-2</v>
      </c>
      <c r="X223" s="346">
        <v>-0.164593814493524</v>
      </c>
      <c r="Y223" s="346">
        <v>1.0712881858368439E-5</v>
      </c>
      <c r="Z223" s="346">
        <v>7.0201734210998301E-5</v>
      </c>
      <c r="AA223" s="346">
        <v>3.6750358396636917E-4</v>
      </c>
      <c r="AB223" s="346"/>
      <c r="AC223" s="346"/>
      <c r="AD223" s="346"/>
      <c r="AE223" s="346">
        <v>2.4155972396183319E-3</v>
      </c>
      <c r="AF223" s="346">
        <v>2.8640154396540698E-3</v>
      </c>
      <c r="AG223" s="346">
        <v>6.1268045914563496E-3</v>
      </c>
      <c r="AH223" s="346"/>
      <c r="AI223" s="346"/>
      <c r="AJ223" s="346">
        <v>-0.15560299446241399</v>
      </c>
      <c r="AK223" s="281"/>
      <c r="AL223" s="346">
        <v>2.5660383917070199E-2</v>
      </c>
      <c r="AM223" s="555">
        <v>1132605483743.3</v>
      </c>
      <c r="AN223" s="346">
        <v>-0.13834349683081301</v>
      </c>
      <c r="AO223" s="346">
        <v>-1.46925248482271E-2</v>
      </c>
      <c r="AP223" s="346">
        <v>-2.7611291289244815E-2</v>
      </c>
      <c r="AQ223" s="346">
        <v>-4.2303816137471917E-2</v>
      </c>
      <c r="AR223" s="346">
        <v>1.5954740393659999E-2</v>
      </c>
      <c r="AS223" s="346">
        <v>1.6708377516816826E-6</v>
      </c>
      <c r="AT223" s="346">
        <v>1.8574248758244585E-4</v>
      </c>
      <c r="AU223" s="346">
        <v>1.6983013917068E-2</v>
      </c>
      <c r="AV223" s="346">
        <v>-0.13605300776197299</v>
      </c>
      <c r="AW223" s="346">
        <v>-4.7473918497074788E-2</v>
      </c>
      <c r="AX223" s="346">
        <v>-4.9544372201381401E-2</v>
      </c>
      <c r="AY223" s="346"/>
      <c r="AZ223" s="692">
        <v>9.1650730154248516E-3</v>
      </c>
      <c r="BA223" s="346">
        <v>1.6646010590245721E-3</v>
      </c>
      <c r="BB223" s="346"/>
      <c r="BC223" s="346"/>
      <c r="BD223" s="346">
        <v>1.08296740744495E-2</v>
      </c>
      <c r="BE223" s="346">
        <v>-0.174767705888905</v>
      </c>
      <c r="BF223" s="346">
        <v>1.1610156308641524E-5</v>
      </c>
      <c r="BG223" s="346">
        <v>6.3790278504965113E-5</v>
      </c>
      <c r="BH223" s="346">
        <v>3.5660575922160542E-4</v>
      </c>
      <c r="BI223" s="346"/>
      <c r="BJ223" s="346"/>
      <c r="BK223" s="346"/>
      <c r="BL223" s="346">
        <v>2.619410749706346E-3</v>
      </c>
      <c r="BM223" s="346">
        <v>3.0514169437415601E-3</v>
      </c>
      <c r="BN223" s="346">
        <v>5.8832406584025604E-3</v>
      </c>
      <c r="BO223" s="346"/>
      <c r="BP223" s="346"/>
      <c r="BQ223" s="346">
        <v>-0.16583304828676099</v>
      </c>
    </row>
    <row r="224" spans="2:69" s="255" customFormat="1" ht="15" customHeight="1">
      <c r="B224" s="1253" t="s">
        <v>28</v>
      </c>
      <c r="C224" s="338" t="s">
        <v>527</v>
      </c>
      <c r="D224" s="339"/>
      <c r="E224" s="345">
        <v>1</v>
      </c>
      <c r="F224" s="556">
        <v>5385279013864.6396</v>
      </c>
      <c r="G224" s="345">
        <v>5.4248258253024102E-2</v>
      </c>
      <c r="H224" s="345">
        <v>-8.6111636637681496E-2</v>
      </c>
      <c r="I224" s="897">
        <v>-1.5640214327260999E-2</v>
      </c>
      <c r="J224" s="897">
        <v>-3.5291253599114364E-2</v>
      </c>
      <c r="K224" s="897">
        <f t="shared" si="0"/>
        <v>-5.0931467926375359E-2</v>
      </c>
      <c r="L224" s="345">
        <v>1.2422298454317643E-2</v>
      </c>
      <c r="M224" s="345">
        <v>4.8316957270013788E-3</v>
      </c>
      <c r="N224" s="345">
        <v>2.3875801099153899E-2</v>
      </c>
      <c r="O224" s="345">
        <v>-6.22358355385274E-2</v>
      </c>
      <c r="P224" s="345">
        <v>-4.7665309989791946E-2</v>
      </c>
      <c r="Q224" s="345">
        <v>-5.0274465275666903E-2</v>
      </c>
      <c r="R224" s="345"/>
      <c r="S224" s="345">
        <v>1.7350967286826741E-2</v>
      </c>
      <c r="T224" s="345">
        <v>2.8694706364985811E-3</v>
      </c>
      <c r="U224" s="345"/>
      <c r="V224" s="345"/>
      <c r="W224" s="345">
        <v>2.0220437923325299E-2</v>
      </c>
      <c r="X224" s="345">
        <v>-9.2289862890868907E-2</v>
      </c>
      <c r="Y224" s="345">
        <v>5.7791292300467985E-3</v>
      </c>
      <c r="Z224" s="345">
        <v>1.8680485083631876E-2</v>
      </c>
      <c r="AA224" s="345">
        <v>2.1015088093563835E-2</v>
      </c>
      <c r="AB224" s="345"/>
      <c r="AC224" s="345"/>
      <c r="AD224" s="345"/>
      <c r="AE224" s="345">
        <v>1.846824461343129E-2</v>
      </c>
      <c r="AF224" s="345">
        <v>6.3942947020673699E-2</v>
      </c>
      <c r="AG224" s="345">
        <v>3.8619171611984297E-2</v>
      </c>
      <c r="AH224" s="345"/>
      <c r="AI224" s="345"/>
      <c r="AJ224" s="345">
        <v>1.02722557417891E-2</v>
      </c>
      <c r="AK224" s="281"/>
      <c r="AL224" s="345">
        <v>1</v>
      </c>
      <c r="AM224" s="556">
        <v>5177363925144.8701</v>
      </c>
      <c r="AN224" s="345">
        <v>-8.9569749459222706E-2</v>
      </c>
      <c r="AO224" s="345">
        <v>-1.6268301631237402E-2</v>
      </c>
      <c r="AP224" s="345">
        <v>-3.6708496858267069E-2</v>
      </c>
      <c r="AQ224" s="345">
        <v>-5.297679848950447E-2</v>
      </c>
      <c r="AR224" s="345">
        <v>5.6426786088935303E-2</v>
      </c>
      <c r="AS224" s="345">
        <v>1.2921159133724242E-2</v>
      </c>
      <c r="AT224" s="345">
        <v>5.0257293047584889E-3</v>
      </c>
      <c r="AU224" s="345">
        <v>8.1261403175444696E-2</v>
      </c>
      <c r="AV224" s="345">
        <v>-2.4576647915015602E-2</v>
      </c>
      <c r="AW224" s="345">
        <v>-4.9579476600188369E-2</v>
      </c>
      <c r="AX224" s="345">
        <v>-5.2293411608058699E-2</v>
      </c>
      <c r="AY224" s="345"/>
      <c r="AZ224" s="691">
        <v>1.8047755836940797E-2</v>
      </c>
      <c r="BA224" s="345">
        <v>2.9847042284562295E-3</v>
      </c>
      <c r="BB224" s="345"/>
      <c r="BC224" s="345"/>
      <c r="BD224" s="345">
        <v>2.1032460065397E-2</v>
      </c>
      <c r="BE224" s="345">
        <v>-5.58375994576773E-2</v>
      </c>
      <c r="BF224" s="345">
        <v>6.0112103014106607E-3</v>
      </c>
      <c r="BG224" s="345">
        <v>1.9430665053525163E-2</v>
      </c>
      <c r="BH224" s="345">
        <v>2.1859022182146363E-2</v>
      </c>
      <c r="BI224" s="345"/>
      <c r="BJ224" s="345"/>
      <c r="BK224" s="345"/>
      <c r="BL224" s="345">
        <v>1.9209901327700733E-2</v>
      </c>
      <c r="BM224" s="345">
        <v>6.6510798864782894E-2</v>
      </c>
      <c r="BN224" s="345">
        <v>4.0170059014933299E-2</v>
      </c>
      <c r="BO224" s="345"/>
      <c r="BP224" s="345"/>
      <c r="BQ224" s="345">
        <v>5.08432584220391E-2</v>
      </c>
    </row>
    <row r="225" spans="2:69" s="255" customFormat="1" ht="15" customHeight="1">
      <c r="B225" s="1251" t="s">
        <v>720</v>
      </c>
      <c r="C225" s="262" t="s">
        <v>534</v>
      </c>
      <c r="D225" s="339"/>
      <c r="E225" s="672"/>
      <c r="F225" s="671"/>
      <c r="G225" s="672"/>
      <c r="H225" s="672"/>
      <c r="I225" s="713"/>
      <c r="J225" s="713"/>
      <c r="K225" s="713"/>
      <c r="L225" s="672"/>
      <c r="M225" s="672"/>
      <c r="N225" s="672"/>
      <c r="O225" s="672"/>
      <c r="P225" s="672"/>
      <c r="Q225" s="672"/>
      <c r="R225" s="672"/>
      <c r="S225" s="672"/>
      <c r="T225" s="672"/>
      <c r="U225" s="672"/>
      <c r="V225" s="672"/>
      <c r="W225" s="673"/>
      <c r="X225" s="672"/>
      <c r="Y225" s="672"/>
      <c r="Z225" s="672"/>
      <c r="AA225" s="672"/>
      <c r="AB225" s="672"/>
      <c r="AC225" s="672"/>
      <c r="AD225" s="672"/>
      <c r="AE225" s="672"/>
      <c r="AF225" s="672"/>
      <c r="AG225" s="672"/>
      <c r="AH225" s="673"/>
      <c r="AI225" s="673"/>
      <c r="AJ225" s="672"/>
      <c r="AK225" s="340"/>
      <c r="AL225" s="672"/>
      <c r="AM225" s="671"/>
      <c r="AN225" s="672"/>
      <c r="AO225" s="672"/>
      <c r="AP225" s="672"/>
      <c r="AQ225" s="672"/>
      <c r="AR225" s="672"/>
      <c r="AS225" s="672"/>
      <c r="AT225" s="672"/>
      <c r="AU225" s="672"/>
      <c r="AV225" s="672"/>
      <c r="AW225" s="672"/>
      <c r="AX225" s="672"/>
      <c r="AY225" s="672"/>
      <c r="AZ225" s="672"/>
      <c r="BA225" s="672"/>
      <c r="BB225" s="672"/>
      <c r="BC225" s="672"/>
      <c r="BD225" s="673"/>
      <c r="BE225" s="672"/>
      <c r="BF225" s="672"/>
      <c r="BG225" s="672"/>
      <c r="BH225" s="672"/>
      <c r="BI225" s="672"/>
      <c r="BJ225" s="672"/>
      <c r="BK225" s="672"/>
      <c r="BL225" s="672"/>
      <c r="BM225" s="672"/>
      <c r="BN225" s="672"/>
      <c r="BO225" s="673"/>
      <c r="BP225" s="673"/>
      <c r="BQ225" s="672"/>
    </row>
    <row r="226" spans="2:69" s="255" customFormat="1" ht="15" customHeight="1">
      <c r="B226" s="1252"/>
      <c r="C226" s="262" t="s">
        <v>535</v>
      </c>
      <c r="D226" s="339"/>
      <c r="E226" s="672"/>
      <c r="F226" s="671"/>
      <c r="G226" s="672"/>
      <c r="H226" s="672"/>
      <c r="I226" s="713"/>
      <c r="J226" s="713"/>
      <c r="K226" s="713"/>
      <c r="L226" s="672"/>
      <c r="M226" s="672"/>
      <c r="N226" s="672"/>
      <c r="O226" s="672"/>
      <c r="P226" s="672"/>
      <c r="Q226" s="672"/>
      <c r="R226" s="672"/>
      <c r="S226" s="672"/>
      <c r="T226" s="672"/>
      <c r="U226" s="672"/>
      <c r="V226" s="672"/>
      <c r="W226" s="673"/>
      <c r="X226" s="672"/>
      <c r="Y226" s="672"/>
      <c r="Z226" s="672"/>
      <c r="AA226" s="672"/>
      <c r="AB226" s="672"/>
      <c r="AC226" s="672"/>
      <c r="AD226" s="672"/>
      <c r="AE226" s="672"/>
      <c r="AF226" s="672"/>
      <c r="AG226" s="672"/>
      <c r="AH226" s="673"/>
      <c r="AI226" s="673"/>
      <c r="AJ226" s="672"/>
      <c r="AK226" s="340"/>
      <c r="AL226" s="672"/>
      <c r="AM226" s="671"/>
      <c r="AN226" s="672"/>
      <c r="AO226" s="672"/>
      <c r="AP226" s="672"/>
      <c r="AQ226" s="672"/>
      <c r="AR226" s="672"/>
      <c r="AS226" s="672"/>
      <c r="AT226" s="672"/>
      <c r="AU226" s="672"/>
      <c r="AV226" s="672"/>
      <c r="AW226" s="672"/>
      <c r="AX226" s="672"/>
      <c r="AY226" s="672"/>
      <c r="AZ226" s="672"/>
      <c r="BA226" s="672"/>
      <c r="BB226" s="672"/>
      <c r="BC226" s="672"/>
      <c r="BD226" s="673"/>
      <c r="BE226" s="672"/>
      <c r="BF226" s="672"/>
      <c r="BG226" s="672"/>
      <c r="BH226" s="672"/>
      <c r="BI226" s="672"/>
      <c r="BJ226" s="672"/>
      <c r="BK226" s="672"/>
      <c r="BL226" s="672"/>
      <c r="BM226" s="672"/>
      <c r="BN226" s="672"/>
      <c r="BO226" s="673"/>
      <c r="BP226" s="673"/>
      <c r="BQ226" s="672"/>
    </row>
    <row r="227" spans="2:69" s="255" customFormat="1" ht="15" customHeight="1">
      <c r="B227" s="1252"/>
      <c r="C227" s="262" t="s">
        <v>536</v>
      </c>
      <c r="D227" s="339"/>
      <c r="E227" s="672"/>
      <c r="F227" s="671"/>
      <c r="G227" s="672"/>
      <c r="H227" s="672"/>
      <c r="I227" s="713"/>
      <c r="J227" s="713"/>
      <c r="K227" s="713"/>
      <c r="L227" s="672"/>
      <c r="M227" s="672"/>
      <c r="N227" s="672"/>
      <c r="O227" s="672"/>
      <c r="P227" s="672"/>
      <c r="Q227" s="672"/>
      <c r="R227" s="672"/>
      <c r="S227" s="672"/>
      <c r="T227" s="672"/>
      <c r="U227" s="672"/>
      <c r="V227" s="672"/>
      <c r="W227" s="673"/>
      <c r="X227" s="672"/>
      <c r="Y227" s="672"/>
      <c r="Z227" s="672"/>
      <c r="AA227" s="672"/>
      <c r="AB227" s="672"/>
      <c r="AC227" s="672"/>
      <c r="AD227" s="672"/>
      <c r="AE227" s="672"/>
      <c r="AF227" s="672"/>
      <c r="AG227" s="672"/>
      <c r="AH227" s="673"/>
      <c r="AI227" s="673"/>
      <c r="AJ227" s="672"/>
      <c r="AK227" s="340"/>
      <c r="AL227" s="672"/>
      <c r="AM227" s="671"/>
      <c r="AN227" s="672"/>
      <c r="AO227" s="672"/>
      <c r="AP227" s="672"/>
      <c r="AQ227" s="672"/>
      <c r="AR227" s="672"/>
      <c r="AS227" s="672"/>
      <c r="AT227" s="672"/>
      <c r="AU227" s="672"/>
      <c r="AV227" s="672"/>
      <c r="AW227" s="672"/>
      <c r="AX227" s="672"/>
      <c r="AY227" s="672"/>
      <c r="AZ227" s="672"/>
      <c r="BA227" s="672"/>
      <c r="BB227" s="672"/>
      <c r="BC227" s="672"/>
      <c r="BD227" s="673"/>
      <c r="BE227" s="672"/>
      <c r="BF227" s="672"/>
      <c r="BG227" s="672"/>
      <c r="BH227" s="672"/>
      <c r="BI227" s="672"/>
      <c r="BJ227" s="672"/>
      <c r="BK227" s="672"/>
      <c r="BL227" s="672"/>
      <c r="BM227" s="672"/>
      <c r="BN227" s="672"/>
      <c r="BO227" s="673"/>
      <c r="BP227" s="673"/>
      <c r="BQ227" s="672"/>
    </row>
    <row r="228" spans="2:69" s="255" customFormat="1" ht="15" customHeight="1">
      <c r="B228" s="1252"/>
      <c r="C228" s="262" t="s">
        <v>537</v>
      </c>
      <c r="D228" s="339"/>
      <c r="E228" s="672"/>
      <c r="F228" s="671"/>
      <c r="G228" s="672"/>
      <c r="H228" s="672"/>
      <c r="I228" s="713"/>
      <c r="J228" s="713"/>
      <c r="K228" s="713"/>
      <c r="L228" s="672"/>
      <c r="M228" s="672"/>
      <c r="N228" s="672"/>
      <c r="O228" s="672"/>
      <c r="P228" s="672"/>
      <c r="Q228" s="672"/>
      <c r="R228" s="672"/>
      <c r="S228" s="672"/>
      <c r="T228" s="672"/>
      <c r="U228" s="672"/>
      <c r="V228" s="672"/>
      <c r="W228" s="673"/>
      <c r="X228" s="672"/>
      <c r="Y228" s="672"/>
      <c r="Z228" s="672"/>
      <c r="AA228" s="672"/>
      <c r="AB228" s="672"/>
      <c r="AC228" s="672"/>
      <c r="AD228" s="672"/>
      <c r="AE228" s="672"/>
      <c r="AF228" s="672"/>
      <c r="AG228" s="672"/>
      <c r="AH228" s="673"/>
      <c r="AI228" s="673"/>
      <c r="AJ228" s="672"/>
      <c r="AK228" s="340"/>
      <c r="AL228" s="672"/>
      <c r="AM228" s="671"/>
      <c r="AN228" s="672"/>
      <c r="AO228" s="672"/>
      <c r="AP228" s="672"/>
      <c r="AQ228" s="672"/>
      <c r="AR228" s="672"/>
      <c r="AS228" s="672"/>
      <c r="AT228" s="672"/>
      <c r="AU228" s="672"/>
      <c r="AV228" s="672"/>
      <c r="AW228" s="672"/>
      <c r="AX228" s="672"/>
      <c r="AY228" s="672"/>
      <c r="AZ228" s="672"/>
      <c r="BA228" s="672"/>
      <c r="BB228" s="672"/>
      <c r="BC228" s="672"/>
      <c r="BD228" s="673"/>
      <c r="BE228" s="672"/>
      <c r="BF228" s="672"/>
      <c r="BG228" s="672"/>
      <c r="BH228" s="672"/>
      <c r="BI228" s="672"/>
      <c r="BJ228" s="672"/>
      <c r="BK228" s="672"/>
      <c r="BL228" s="672"/>
      <c r="BM228" s="672"/>
      <c r="BN228" s="672"/>
      <c r="BO228" s="673"/>
      <c r="BP228" s="673"/>
      <c r="BQ228" s="672"/>
    </row>
    <row r="229" spans="2:69" s="255" customFormat="1" ht="15" customHeight="1">
      <c r="B229" s="1252"/>
      <c r="C229" s="243" t="s">
        <v>532</v>
      </c>
      <c r="D229" s="339"/>
      <c r="E229" s="672"/>
      <c r="F229" s="671"/>
      <c r="G229" s="672"/>
      <c r="H229" s="672"/>
      <c r="I229" s="713"/>
      <c r="J229" s="713"/>
      <c r="K229" s="713"/>
      <c r="L229" s="672"/>
      <c r="M229" s="672"/>
      <c r="N229" s="672"/>
      <c r="O229" s="672"/>
      <c r="P229" s="672"/>
      <c r="Q229" s="672"/>
      <c r="R229" s="672"/>
      <c r="S229" s="672"/>
      <c r="T229" s="672"/>
      <c r="U229" s="672"/>
      <c r="V229" s="672"/>
      <c r="W229" s="673"/>
      <c r="X229" s="672"/>
      <c r="Y229" s="672"/>
      <c r="Z229" s="672"/>
      <c r="AA229" s="672"/>
      <c r="AB229" s="672"/>
      <c r="AC229" s="672"/>
      <c r="AD229" s="672"/>
      <c r="AE229" s="672"/>
      <c r="AF229" s="672"/>
      <c r="AG229" s="672"/>
      <c r="AH229" s="673"/>
      <c r="AI229" s="673"/>
      <c r="AJ229" s="672"/>
      <c r="AK229" s="340"/>
      <c r="AL229" s="672"/>
      <c r="AM229" s="671"/>
      <c r="AN229" s="672"/>
      <c r="AO229" s="672"/>
      <c r="AP229" s="672"/>
      <c r="AQ229" s="672"/>
      <c r="AR229" s="672"/>
      <c r="AS229" s="672"/>
      <c r="AT229" s="672"/>
      <c r="AU229" s="672"/>
      <c r="AV229" s="672"/>
      <c r="AW229" s="672"/>
      <c r="AX229" s="672"/>
      <c r="AY229" s="672"/>
      <c r="AZ229" s="672"/>
      <c r="BA229" s="672"/>
      <c r="BB229" s="672"/>
      <c r="BC229" s="672"/>
      <c r="BD229" s="673"/>
      <c r="BE229" s="672"/>
      <c r="BF229" s="672"/>
      <c r="BG229" s="672"/>
      <c r="BH229" s="672"/>
      <c r="BI229" s="672"/>
      <c r="BJ229" s="672"/>
      <c r="BK229" s="672"/>
      <c r="BL229" s="672"/>
      <c r="BM229" s="672"/>
      <c r="BN229" s="672"/>
      <c r="BO229" s="673"/>
      <c r="BP229" s="673"/>
      <c r="BQ229" s="672"/>
    </row>
    <row r="230" spans="2:69" s="255" customFormat="1" ht="15" customHeight="1">
      <c r="B230" s="1252"/>
      <c r="C230" s="243" t="s">
        <v>533</v>
      </c>
      <c r="D230" s="339"/>
      <c r="E230" s="672"/>
      <c r="F230" s="671"/>
      <c r="G230" s="672"/>
      <c r="H230" s="672"/>
      <c r="I230" s="713"/>
      <c r="J230" s="713"/>
      <c r="K230" s="713"/>
      <c r="L230" s="672"/>
      <c r="M230" s="672"/>
      <c r="N230" s="672"/>
      <c r="O230" s="672"/>
      <c r="P230" s="672"/>
      <c r="Q230" s="672"/>
      <c r="R230" s="672"/>
      <c r="S230" s="672"/>
      <c r="T230" s="672"/>
      <c r="U230" s="672"/>
      <c r="V230" s="672"/>
      <c r="W230" s="673"/>
      <c r="X230" s="672"/>
      <c r="Y230" s="672"/>
      <c r="Z230" s="672"/>
      <c r="AA230" s="672"/>
      <c r="AB230" s="672"/>
      <c r="AC230" s="672"/>
      <c r="AD230" s="672"/>
      <c r="AE230" s="672"/>
      <c r="AF230" s="672"/>
      <c r="AG230" s="672"/>
      <c r="AH230" s="673"/>
      <c r="AI230" s="673"/>
      <c r="AJ230" s="672"/>
      <c r="AK230" s="340"/>
      <c r="AL230" s="672"/>
      <c r="AM230" s="671"/>
      <c r="AN230" s="672"/>
      <c r="AO230" s="672"/>
      <c r="AP230" s="672"/>
      <c r="AQ230" s="672"/>
      <c r="AR230" s="672"/>
      <c r="AS230" s="672"/>
      <c r="AT230" s="672"/>
      <c r="AU230" s="672"/>
      <c r="AV230" s="672"/>
      <c r="AW230" s="672"/>
      <c r="AX230" s="672"/>
      <c r="AY230" s="672"/>
      <c r="AZ230" s="672"/>
      <c r="BA230" s="672"/>
      <c r="BB230" s="672"/>
      <c r="BC230" s="672"/>
      <c r="BD230" s="673"/>
      <c r="BE230" s="672"/>
      <c r="BF230" s="672"/>
      <c r="BG230" s="672"/>
      <c r="BH230" s="672"/>
      <c r="BI230" s="672"/>
      <c r="BJ230" s="672"/>
      <c r="BK230" s="672"/>
      <c r="BL230" s="672"/>
      <c r="BM230" s="672"/>
      <c r="BN230" s="672"/>
      <c r="BO230" s="673"/>
      <c r="BP230" s="673"/>
      <c r="BQ230" s="672"/>
    </row>
    <row r="231" spans="2:69" s="255" customFormat="1" ht="15" customHeight="1">
      <c r="B231" s="1253"/>
      <c r="C231" s="338" t="s">
        <v>527</v>
      </c>
      <c r="D231" s="339"/>
      <c r="E231" s="669"/>
      <c r="F231" s="668"/>
      <c r="G231" s="669"/>
      <c r="H231" s="669"/>
      <c r="I231" s="891"/>
      <c r="J231" s="891"/>
      <c r="K231" s="891"/>
      <c r="L231" s="669"/>
      <c r="M231" s="669"/>
      <c r="N231" s="669"/>
      <c r="O231" s="669"/>
      <c r="P231" s="669"/>
      <c r="Q231" s="669"/>
      <c r="R231" s="669"/>
      <c r="S231" s="669"/>
      <c r="T231" s="669"/>
      <c r="U231" s="669"/>
      <c r="V231" s="669"/>
      <c r="W231" s="670"/>
      <c r="X231" s="669"/>
      <c r="Y231" s="669"/>
      <c r="Z231" s="669"/>
      <c r="AA231" s="669"/>
      <c r="AB231" s="669"/>
      <c r="AC231" s="669"/>
      <c r="AD231" s="669"/>
      <c r="AE231" s="669"/>
      <c r="AF231" s="669"/>
      <c r="AG231" s="669"/>
      <c r="AH231" s="670"/>
      <c r="AI231" s="670"/>
      <c r="AJ231" s="669"/>
      <c r="AK231" s="340"/>
      <c r="AL231" s="669"/>
      <c r="AM231" s="668"/>
      <c r="AN231" s="669"/>
      <c r="AO231" s="669"/>
      <c r="AP231" s="669"/>
      <c r="AQ231" s="669"/>
      <c r="AR231" s="669"/>
      <c r="AS231" s="669"/>
      <c r="AT231" s="669"/>
      <c r="AU231" s="669"/>
      <c r="AV231" s="669"/>
      <c r="AW231" s="669"/>
      <c r="AX231" s="669"/>
      <c r="AY231" s="669"/>
      <c r="AZ231" s="669"/>
      <c r="BA231" s="669"/>
      <c r="BB231" s="669"/>
      <c r="BC231" s="669"/>
      <c r="BD231" s="670"/>
      <c r="BE231" s="669"/>
      <c r="BF231" s="669"/>
      <c r="BG231" s="669"/>
      <c r="BH231" s="669"/>
      <c r="BI231" s="669"/>
      <c r="BJ231" s="669"/>
      <c r="BK231" s="669"/>
      <c r="BL231" s="669"/>
      <c r="BM231" s="669"/>
      <c r="BN231" s="669"/>
      <c r="BO231" s="670"/>
      <c r="BP231" s="670"/>
      <c r="BQ231" s="669"/>
    </row>
    <row r="232" spans="2:69" s="255" customFormat="1" ht="15" customHeight="1">
      <c r="B232" s="1252" t="s">
        <v>727</v>
      </c>
      <c r="C232" s="262" t="s">
        <v>534</v>
      </c>
      <c r="D232" s="339"/>
      <c r="E232" s="672"/>
      <c r="F232" s="671"/>
      <c r="G232" s="672"/>
      <c r="H232" s="672"/>
      <c r="I232" s="713"/>
      <c r="J232" s="713"/>
      <c r="K232" s="713"/>
      <c r="L232" s="672"/>
      <c r="M232" s="672"/>
      <c r="N232" s="672"/>
      <c r="O232" s="672"/>
      <c r="P232" s="672"/>
      <c r="Q232" s="672"/>
      <c r="R232" s="672"/>
      <c r="S232" s="672"/>
      <c r="T232" s="672"/>
      <c r="U232" s="672"/>
      <c r="V232" s="672"/>
      <c r="W232" s="673"/>
      <c r="X232" s="672"/>
      <c r="Y232" s="672"/>
      <c r="Z232" s="672"/>
      <c r="AA232" s="672"/>
      <c r="AB232" s="672"/>
      <c r="AC232" s="672"/>
      <c r="AD232" s="672"/>
      <c r="AE232" s="672"/>
      <c r="AF232" s="672"/>
      <c r="AG232" s="672"/>
      <c r="AH232" s="673"/>
      <c r="AI232" s="673"/>
      <c r="AJ232" s="672"/>
      <c r="AK232" s="340"/>
      <c r="AL232" s="672"/>
      <c r="AM232" s="671"/>
      <c r="AN232" s="672"/>
      <c r="AO232" s="672"/>
      <c r="AP232" s="672"/>
      <c r="AQ232" s="672"/>
      <c r="AR232" s="672"/>
      <c r="AS232" s="672"/>
      <c r="AT232" s="672"/>
      <c r="AU232" s="672"/>
      <c r="AV232" s="672"/>
      <c r="AW232" s="672"/>
      <c r="AX232" s="672"/>
      <c r="AY232" s="672"/>
      <c r="AZ232" s="672"/>
      <c r="BA232" s="672"/>
      <c r="BB232" s="672"/>
      <c r="BC232" s="672"/>
      <c r="BD232" s="673"/>
      <c r="BE232" s="672"/>
      <c r="BF232" s="672"/>
      <c r="BG232" s="672"/>
      <c r="BH232" s="672"/>
      <c r="BI232" s="672"/>
      <c r="BJ232" s="672"/>
      <c r="BK232" s="672"/>
      <c r="BL232" s="672"/>
      <c r="BM232" s="672"/>
      <c r="BN232" s="672"/>
      <c r="BO232" s="673"/>
      <c r="BP232" s="673"/>
      <c r="BQ232" s="672"/>
    </row>
    <row r="233" spans="2:69" s="255" customFormat="1" ht="15" customHeight="1">
      <c r="B233" s="1252"/>
      <c r="C233" s="262" t="s">
        <v>535</v>
      </c>
      <c r="D233" s="339"/>
      <c r="E233" s="672"/>
      <c r="F233" s="671"/>
      <c r="G233" s="672"/>
      <c r="H233" s="672"/>
      <c r="I233" s="713"/>
      <c r="J233" s="713"/>
      <c r="K233" s="713"/>
      <c r="L233" s="672"/>
      <c r="M233" s="672"/>
      <c r="N233" s="672"/>
      <c r="O233" s="672"/>
      <c r="P233" s="672"/>
      <c r="Q233" s="672"/>
      <c r="R233" s="672"/>
      <c r="S233" s="672"/>
      <c r="T233" s="672"/>
      <c r="U233" s="672"/>
      <c r="V233" s="672"/>
      <c r="W233" s="673"/>
      <c r="X233" s="672"/>
      <c r="Y233" s="672"/>
      <c r="Z233" s="672"/>
      <c r="AA233" s="672"/>
      <c r="AB233" s="672"/>
      <c r="AC233" s="672"/>
      <c r="AD233" s="672"/>
      <c r="AE233" s="672"/>
      <c r="AF233" s="672"/>
      <c r="AG233" s="672"/>
      <c r="AH233" s="673"/>
      <c r="AI233" s="673"/>
      <c r="AJ233" s="672"/>
      <c r="AK233" s="340"/>
      <c r="AL233" s="672"/>
      <c r="AM233" s="671"/>
      <c r="AN233" s="672"/>
      <c r="AO233" s="672"/>
      <c r="AP233" s="672"/>
      <c r="AQ233" s="672"/>
      <c r="AR233" s="672"/>
      <c r="AS233" s="672"/>
      <c r="AT233" s="672"/>
      <c r="AU233" s="672"/>
      <c r="AV233" s="672"/>
      <c r="AW233" s="672"/>
      <c r="AX233" s="672"/>
      <c r="AY233" s="672"/>
      <c r="AZ233" s="672"/>
      <c r="BA233" s="672"/>
      <c r="BB233" s="672"/>
      <c r="BC233" s="672"/>
      <c r="BD233" s="673"/>
      <c r="BE233" s="672"/>
      <c r="BF233" s="672"/>
      <c r="BG233" s="672"/>
      <c r="BH233" s="672"/>
      <c r="BI233" s="672"/>
      <c r="BJ233" s="672"/>
      <c r="BK233" s="672"/>
      <c r="BL233" s="672"/>
      <c r="BM233" s="672"/>
      <c r="BN233" s="672"/>
      <c r="BO233" s="673"/>
      <c r="BP233" s="673"/>
      <c r="BQ233" s="672"/>
    </row>
    <row r="234" spans="2:69" s="255" customFormat="1" ht="15" customHeight="1">
      <c r="B234" s="1252"/>
      <c r="C234" s="262" t="s">
        <v>536</v>
      </c>
      <c r="D234" s="339"/>
      <c r="E234" s="672"/>
      <c r="F234" s="671"/>
      <c r="G234" s="672"/>
      <c r="H234" s="672"/>
      <c r="I234" s="713"/>
      <c r="J234" s="713"/>
      <c r="K234" s="713"/>
      <c r="L234" s="672"/>
      <c r="M234" s="672"/>
      <c r="N234" s="672"/>
      <c r="O234" s="672"/>
      <c r="P234" s="672"/>
      <c r="Q234" s="672"/>
      <c r="R234" s="672"/>
      <c r="S234" s="672"/>
      <c r="T234" s="672"/>
      <c r="U234" s="672"/>
      <c r="V234" s="672"/>
      <c r="W234" s="673"/>
      <c r="X234" s="672"/>
      <c r="Y234" s="672"/>
      <c r="Z234" s="672"/>
      <c r="AA234" s="672"/>
      <c r="AB234" s="672"/>
      <c r="AC234" s="672"/>
      <c r="AD234" s="672"/>
      <c r="AE234" s="672"/>
      <c r="AF234" s="672"/>
      <c r="AG234" s="672"/>
      <c r="AH234" s="673"/>
      <c r="AI234" s="673"/>
      <c r="AJ234" s="672"/>
      <c r="AK234" s="340"/>
      <c r="AL234" s="672"/>
      <c r="AM234" s="671"/>
      <c r="AN234" s="672"/>
      <c r="AO234" s="672"/>
      <c r="AP234" s="672"/>
      <c r="AQ234" s="672"/>
      <c r="AR234" s="672"/>
      <c r="AS234" s="672"/>
      <c r="AT234" s="672"/>
      <c r="AU234" s="672"/>
      <c r="AV234" s="672"/>
      <c r="AW234" s="672"/>
      <c r="AX234" s="672"/>
      <c r="AY234" s="672"/>
      <c r="AZ234" s="672"/>
      <c r="BA234" s="672"/>
      <c r="BB234" s="672"/>
      <c r="BC234" s="672"/>
      <c r="BD234" s="673"/>
      <c r="BE234" s="672"/>
      <c r="BF234" s="672"/>
      <c r="BG234" s="672"/>
      <c r="BH234" s="672"/>
      <c r="BI234" s="672"/>
      <c r="BJ234" s="672"/>
      <c r="BK234" s="672"/>
      <c r="BL234" s="672"/>
      <c r="BM234" s="672"/>
      <c r="BN234" s="672"/>
      <c r="BO234" s="673"/>
      <c r="BP234" s="673"/>
      <c r="BQ234" s="672"/>
    </row>
    <row r="235" spans="2:69" s="255" customFormat="1" ht="15" customHeight="1">
      <c r="B235" s="1252"/>
      <c r="C235" s="262" t="s">
        <v>537</v>
      </c>
      <c r="D235" s="339"/>
      <c r="E235" s="672"/>
      <c r="F235" s="671"/>
      <c r="G235" s="672"/>
      <c r="H235" s="672"/>
      <c r="I235" s="713"/>
      <c r="J235" s="713"/>
      <c r="K235" s="713"/>
      <c r="L235" s="672"/>
      <c r="M235" s="672"/>
      <c r="N235" s="672"/>
      <c r="O235" s="672"/>
      <c r="P235" s="672"/>
      <c r="Q235" s="672"/>
      <c r="R235" s="672"/>
      <c r="S235" s="672"/>
      <c r="T235" s="672"/>
      <c r="U235" s="672"/>
      <c r="V235" s="672"/>
      <c r="W235" s="673"/>
      <c r="X235" s="672"/>
      <c r="Y235" s="672"/>
      <c r="Z235" s="672"/>
      <c r="AA235" s="672"/>
      <c r="AB235" s="672"/>
      <c r="AC235" s="672"/>
      <c r="AD235" s="672"/>
      <c r="AE235" s="672"/>
      <c r="AF235" s="672"/>
      <c r="AG235" s="672"/>
      <c r="AH235" s="673"/>
      <c r="AI235" s="673"/>
      <c r="AJ235" s="672"/>
      <c r="AK235" s="340"/>
      <c r="AL235" s="672"/>
      <c r="AM235" s="671"/>
      <c r="AN235" s="672"/>
      <c r="AO235" s="672"/>
      <c r="AP235" s="672"/>
      <c r="AQ235" s="672"/>
      <c r="AR235" s="672"/>
      <c r="AS235" s="672"/>
      <c r="AT235" s="672"/>
      <c r="AU235" s="672"/>
      <c r="AV235" s="672"/>
      <c r="AW235" s="672"/>
      <c r="AX235" s="672"/>
      <c r="AY235" s="672"/>
      <c r="AZ235" s="672"/>
      <c r="BA235" s="672"/>
      <c r="BB235" s="672"/>
      <c r="BC235" s="672"/>
      <c r="BD235" s="673"/>
      <c r="BE235" s="672"/>
      <c r="BF235" s="672"/>
      <c r="BG235" s="672"/>
      <c r="BH235" s="672"/>
      <c r="BI235" s="672"/>
      <c r="BJ235" s="672"/>
      <c r="BK235" s="672"/>
      <c r="BL235" s="672"/>
      <c r="BM235" s="672"/>
      <c r="BN235" s="672"/>
      <c r="BO235" s="673"/>
      <c r="BP235" s="673"/>
      <c r="BQ235" s="672"/>
    </row>
    <row r="236" spans="2:69" s="255" customFormat="1" ht="15" customHeight="1">
      <c r="B236" s="1252"/>
      <c r="C236" s="243" t="s">
        <v>532</v>
      </c>
      <c r="D236" s="339"/>
      <c r="E236" s="672"/>
      <c r="F236" s="671"/>
      <c r="G236" s="672"/>
      <c r="H236" s="672"/>
      <c r="I236" s="713"/>
      <c r="J236" s="713"/>
      <c r="K236" s="713"/>
      <c r="L236" s="672"/>
      <c r="M236" s="672"/>
      <c r="N236" s="672"/>
      <c r="O236" s="672"/>
      <c r="P236" s="672"/>
      <c r="Q236" s="672"/>
      <c r="R236" s="672"/>
      <c r="S236" s="672"/>
      <c r="T236" s="672"/>
      <c r="U236" s="672"/>
      <c r="V236" s="672"/>
      <c r="W236" s="673"/>
      <c r="X236" s="672"/>
      <c r="Y236" s="672"/>
      <c r="Z236" s="672"/>
      <c r="AA236" s="672"/>
      <c r="AB236" s="672"/>
      <c r="AC236" s="672"/>
      <c r="AD236" s="672"/>
      <c r="AE236" s="672"/>
      <c r="AF236" s="672"/>
      <c r="AG236" s="672"/>
      <c r="AH236" s="673"/>
      <c r="AI236" s="673"/>
      <c r="AJ236" s="672"/>
      <c r="AK236" s="340"/>
      <c r="AL236" s="672"/>
      <c r="AM236" s="671"/>
      <c r="AN236" s="672"/>
      <c r="AO236" s="672"/>
      <c r="AP236" s="672"/>
      <c r="AQ236" s="672"/>
      <c r="AR236" s="672"/>
      <c r="AS236" s="672"/>
      <c r="AT236" s="672"/>
      <c r="AU236" s="672"/>
      <c r="AV236" s="672"/>
      <c r="AW236" s="672"/>
      <c r="AX236" s="672"/>
      <c r="AY236" s="672"/>
      <c r="AZ236" s="672"/>
      <c r="BA236" s="672"/>
      <c r="BB236" s="672"/>
      <c r="BC236" s="672"/>
      <c r="BD236" s="673"/>
      <c r="BE236" s="672"/>
      <c r="BF236" s="672"/>
      <c r="BG236" s="672"/>
      <c r="BH236" s="672"/>
      <c r="BI236" s="672"/>
      <c r="BJ236" s="672"/>
      <c r="BK236" s="672"/>
      <c r="BL236" s="672"/>
      <c r="BM236" s="672"/>
      <c r="BN236" s="672"/>
      <c r="BO236" s="673"/>
      <c r="BP236" s="673"/>
      <c r="BQ236" s="672"/>
    </row>
    <row r="237" spans="2:69" s="255" customFormat="1" ht="15" customHeight="1">
      <c r="B237" s="1252"/>
      <c r="C237" s="243" t="s">
        <v>533</v>
      </c>
      <c r="D237" s="339"/>
      <c r="E237" s="672"/>
      <c r="F237" s="671"/>
      <c r="G237" s="672"/>
      <c r="H237" s="672"/>
      <c r="I237" s="713"/>
      <c r="J237" s="713"/>
      <c r="K237" s="713"/>
      <c r="L237" s="672"/>
      <c r="M237" s="672"/>
      <c r="N237" s="672"/>
      <c r="O237" s="672"/>
      <c r="P237" s="672"/>
      <c r="Q237" s="672"/>
      <c r="R237" s="672"/>
      <c r="S237" s="672"/>
      <c r="T237" s="672"/>
      <c r="U237" s="672"/>
      <c r="V237" s="672"/>
      <c r="W237" s="673"/>
      <c r="X237" s="672"/>
      <c r="Y237" s="672"/>
      <c r="Z237" s="672"/>
      <c r="AA237" s="672"/>
      <c r="AB237" s="672"/>
      <c r="AC237" s="672"/>
      <c r="AD237" s="672"/>
      <c r="AE237" s="672"/>
      <c r="AF237" s="672"/>
      <c r="AG237" s="672"/>
      <c r="AH237" s="673"/>
      <c r="AI237" s="673"/>
      <c r="AJ237" s="672"/>
      <c r="AK237" s="340"/>
      <c r="AL237" s="672"/>
      <c r="AM237" s="671"/>
      <c r="AN237" s="672"/>
      <c r="AO237" s="672"/>
      <c r="AP237" s="672"/>
      <c r="AQ237" s="672"/>
      <c r="AR237" s="672"/>
      <c r="AS237" s="672"/>
      <c r="AT237" s="672"/>
      <c r="AU237" s="672"/>
      <c r="AV237" s="672"/>
      <c r="AW237" s="672"/>
      <c r="AX237" s="672"/>
      <c r="AY237" s="672"/>
      <c r="AZ237" s="672"/>
      <c r="BA237" s="672"/>
      <c r="BB237" s="672"/>
      <c r="BC237" s="672"/>
      <c r="BD237" s="673"/>
      <c r="BE237" s="672"/>
      <c r="BF237" s="672"/>
      <c r="BG237" s="672"/>
      <c r="BH237" s="672"/>
      <c r="BI237" s="672"/>
      <c r="BJ237" s="672"/>
      <c r="BK237" s="672"/>
      <c r="BL237" s="672"/>
      <c r="BM237" s="672"/>
      <c r="BN237" s="672"/>
      <c r="BO237" s="673"/>
      <c r="BP237" s="673"/>
      <c r="BQ237" s="672"/>
    </row>
    <row r="238" spans="2:69" s="255" customFormat="1" ht="15" customHeight="1">
      <c r="B238" s="1253"/>
      <c r="C238" s="338" t="s">
        <v>527</v>
      </c>
      <c r="D238" s="339"/>
      <c r="E238" s="669"/>
      <c r="F238" s="668"/>
      <c r="G238" s="669"/>
      <c r="H238" s="669"/>
      <c r="I238" s="891"/>
      <c r="J238" s="891"/>
      <c r="K238" s="891"/>
      <c r="L238" s="669"/>
      <c r="M238" s="669"/>
      <c r="N238" s="669"/>
      <c r="O238" s="669"/>
      <c r="P238" s="669"/>
      <c r="Q238" s="669"/>
      <c r="R238" s="669"/>
      <c r="S238" s="669"/>
      <c r="T238" s="669"/>
      <c r="U238" s="669"/>
      <c r="V238" s="669"/>
      <c r="W238" s="670"/>
      <c r="X238" s="669"/>
      <c r="Y238" s="669"/>
      <c r="Z238" s="669"/>
      <c r="AA238" s="669"/>
      <c r="AB238" s="669"/>
      <c r="AC238" s="669"/>
      <c r="AD238" s="669"/>
      <c r="AE238" s="669"/>
      <c r="AF238" s="669"/>
      <c r="AG238" s="669"/>
      <c r="AH238" s="670"/>
      <c r="AI238" s="670"/>
      <c r="AJ238" s="669"/>
      <c r="AK238" s="340"/>
      <c r="AL238" s="669"/>
      <c r="AM238" s="668"/>
      <c r="AN238" s="669"/>
      <c r="AO238" s="669"/>
      <c r="AP238" s="669"/>
      <c r="AQ238" s="669"/>
      <c r="AR238" s="669"/>
      <c r="AS238" s="669"/>
      <c r="AT238" s="669"/>
      <c r="AU238" s="669"/>
      <c r="AV238" s="669"/>
      <c r="AW238" s="669"/>
      <c r="AX238" s="669"/>
      <c r="AY238" s="669"/>
      <c r="AZ238" s="669"/>
      <c r="BA238" s="669"/>
      <c r="BB238" s="669"/>
      <c r="BC238" s="669"/>
      <c r="BD238" s="670"/>
      <c r="BE238" s="669"/>
      <c r="BF238" s="669"/>
      <c r="BG238" s="669"/>
      <c r="BH238" s="669"/>
      <c r="BI238" s="669"/>
      <c r="BJ238" s="669"/>
      <c r="BK238" s="669"/>
      <c r="BL238" s="669"/>
      <c r="BM238" s="669"/>
      <c r="BN238" s="669"/>
      <c r="BO238" s="670"/>
      <c r="BP238" s="670"/>
      <c r="BQ238" s="669"/>
    </row>
    <row r="239" spans="2:69" s="255" customFormat="1" ht="15" customHeight="1">
      <c r="B239" s="1251" t="s">
        <v>29</v>
      </c>
      <c r="C239" s="262" t="s">
        <v>534</v>
      </c>
      <c r="D239" s="344"/>
      <c r="E239" s="281"/>
      <c r="F239" s="341"/>
      <c r="G239" s="283"/>
      <c r="H239" s="283"/>
      <c r="I239" s="892"/>
      <c r="J239" s="892"/>
      <c r="K239" s="892"/>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1"/>
      <c r="AL239" s="281"/>
      <c r="AM239" s="341"/>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row>
    <row r="240" spans="2:69" s="255" customFormat="1" ht="15" customHeight="1">
      <c r="B240" s="1257" t="s">
        <v>29</v>
      </c>
      <c r="C240" s="262" t="s">
        <v>535</v>
      </c>
      <c r="D240" s="344"/>
      <c r="E240" s="281"/>
      <c r="F240" s="341"/>
      <c r="G240" s="283"/>
      <c r="H240" s="283"/>
      <c r="I240" s="892"/>
      <c r="J240" s="892"/>
      <c r="K240" s="892"/>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1"/>
      <c r="AL240" s="281"/>
      <c r="AM240" s="341"/>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row>
    <row r="241" spans="2:69" s="255" customFormat="1" ht="15" customHeight="1">
      <c r="B241" s="1257" t="s">
        <v>29</v>
      </c>
      <c r="C241" s="262" t="s">
        <v>536</v>
      </c>
      <c r="D241" s="344"/>
      <c r="E241" s="281"/>
      <c r="F241" s="341"/>
      <c r="G241" s="283"/>
      <c r="H241" s="283"/>
      <c r="I241" s="892"/>
      <c r="J241" s="892"/>
      <c r="K241" s="892"/>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1"/>
      <c r="AL241" s="281"/>
      <c r="AM241" s="341"/>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row>
    <row r="242" spans="2:69" s="255" customFormat="1" ht="15" customHeight="1">
      <c r="B242" s="1257" t="s">
        <v>29</v>
      </c>
      <c r="C242" s="262" t="s">
        <v>537</v>
      </c>
      <c r="D242" s="344"/>
      <c r="E242" s="281"/>
      <c r="F242" s="341"/>
      <c r="G242" s="283"/>
      <c r="H242" s="283"/>
      <c r="I242" s="892"/>
      <c r="J242" s="892"/>
      <c r="K242" s="892"/>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1"/>
      <c r="AL242" s="281"/>
      <c r="AM242" s="341"/>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row>
    <row r="243" spans="2:69" s="255" customFormat="1" ht="15" customHeight="1">
      <c r="B243" s="1257" t="s">
        <v>29</v>
      </c>
      <c r="C243" s="243" t="s">
        <v>532</v>
      </c>
      <c r="D243" s="344"/>
      <c r="E243" s="281"/>
      <c r="F243" s="341"/>
      <c r="G243" s="283"/>
      <c r="H243" s="283"/>
      <c r="I243" s="892"/>
      <c r="J243" s="892"/>
      <c r="K243" s="892"/>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1"/>
      <c r="AL243" s="281"/>
      <c r="AM243" s="341"/>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row>
    <row r="244" spans="2:69" s="255" customFormat="1" ht="15" customHeight="1">
      <c r="B244" s="1257" t="s">
        <v>29</v>
      </c>
      <c r="C244" s="243" t="s">
        <v>533</v>
      </c>
      <c r="D244" s="344"/>
      <c r="E244" s="283"/>
      <c r="F244" s="341"/>
      <c r="G244" s="283"/>
      <c r="H244" s="283"/>
      <c r="I244" s="892"/>
      <c r="J244" s="892"/>
      <c r="K244" s="892"/>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1"/>
      <c r="AL244" s="283"/>
      <c r="AM244" s="341"/>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row>
    <row r="245" spans="2:69" s="255" customFormat="1" ht="15" customHeight="1">
      <c r="B245" s="1253" t="s">
        <v>29</v>
      </c>
      <c r="C245" s="338" t="s">
        <v>527</v>
      </c>
      <c r="D245" s="339"/>
      <c r="E245" s="343"/>
      <c r="F245" s="342"/>
      <c r="G245" s="343"/>
      <c r="H245" s="343"/>
      <c r="I245" s="708"/>
      <c r="J245" s="708"/>
      <c r="K245" s="708"/>
      <c r="L245" s="343"/>
      <c r="M245" s="343"/>
      <c r="N245" s="343"/>
      <c r="O245" s="343"/>
      <c r="P245" s="343"/>
      <c r="Q245" s="343"/>
      <c r="R245" s="343"/>
      <c r="S245" s="343"/>
      <c r="T245" s="343"/>
      <c r="U245" s="343"/>
      <c r="V245" s="343"/>
      <c r="W245" s="343"/>
      <c r="X245" s="343"/>
      <c r="Y245" s="343"/>
      <c r="Z245" s="343"/>
      <c r="AA245" s="343"/>
      <c r="AB245" s="343"/>
      <c r="AC245" s="343"/>
      <c r="AD245" s="343"/>
      <c r="AE245" s="343"/>
      <c r="AF245" s="343"/>
      <c r="AG245" s="343"/>
      <c r="AH245" s="285"/>
      <c r="AI245" s="285"/>
      <c r="AJ245" s="343"/>
      <c r="AK245" s="281"/>
      <c r="AL245" s="343"/>
      <c r="AM245" s="342"/>
      <c r="AN245" s="343"/>
      <c r="AO245" s="343"/>
      <c r="AP245" s="343"/>
      <c r="AQ245" s="343"/>
      <c r="AR245" s="343"/>
      <c r="AS245" s="343"/>
      <c r="AT245" s="343"/>
      <c r="AU245" s="343"/>
      <c r="AV245" s="343"/>
      <c r="AW245" s="343"/>
      <c r="AX245" s="343"/>
      <c r="AY245" s="343"/>
      <c r="AZ245" s="343"/>
      <c r="BA245" s="343"/>
      <c r="BB245" s="343"/>
      <c r="BC245" s="343"/>
      <c r="BD245" s="343"/>
      <c r="BE245" s="343"/>
      <c r="BF245" s="343"/>
      <c r="BG245" s="343"/>
      <c r="BH245" s="343"/>
      <c r="BI245" s="343"/>
      <c r="BJ245" s="343"/>
      <c r="BK245" s="343"/>
      <c r="BL245" s="343"/>
      <c r="BM245" s="343"/>
      <c r="BN245" s="343"/>
      <c r="BO245" s="285"/>
      <c r="BP245" s="285"/>
      <c r="BQ245" s="343"/>
    </row>
    <row r="246" spans="2:69" s="255" customFormat="1" ht="15" customHeight="1">
      <c r="B246" s="1251" t="s">
        <v>728</v>
      </c>
      <c r="C246" s="262" t="s">
        <v>534</v>
      </c>
      <c r="D246" s="339"/>
      <c r="E246" s="672"/>
      <c r="F246" s="671"/>
      <c r="G246" s="672"/>
      <c r="H246" s="672"/>
      <c r="I246" s="713"/>
      <c r="J246" s="713"/>
      <c r="K246" s="713"/>
      <c r="L246" s="672"/>
      <c r="M246" s="672"/>
      <c r="N246" s="672"/>
      <c r="O246" s="672"/>
      <c r="P246" s="672"/>
      <c r="Q246" s="672"/>
      <c r="R246" s="672"/>
      <c r="S246" s="672"/>
      <c r="T246" s="672"/>
      <c r="U246" s="672"/>
      <c r="V246" s="672"/>
      <c r="W246" s="673"/>
      <c r="X246" s="672"/>
      <c r="Y246" s="672"/>
      <c r="Z246" s="672"/>
      <c r="AA246" s="672"/>
      <c r="AB246" s="672"/>
      <c r="AC246" s="672"/>
      <c r="AD246" s="672"/>
      <c r="AE246" s="672"/>
      <c r="AF246" s="672"/>
      <c r="AG246" s="672"/>
      <c r="AH246" s="673"/>
      <c r="AI246" s="673"/>
      <c r="AJ246" s="672"/>
      <c r="AK246" s="340"/>
      <c r="AL246" s="672"/>
      <c r="AM246" s="671"/>
      <c r="AN246" s="672"/>
      <c r="AO246" s="672"/>
      <c r="AP246" s="672"/>
      <c r="AQ246" s="672"/>
      <c r="AR246" s="672"/>
      <c r="AS246" s="672"/>
      <c r="AT246" s="672"/>
      <c r="AU246" s="672"/>
      <c r="AV246" s="672"/>
      <c r="AW246" s="672"/>
      <c r="AX246" s="672"/>
      <c r="AY246" s="672"/>
      <c r="AZ246" s="672"/>
      <c r="BA246" s="672"/>
      <c r="BB246" s="672"/>
      <c r="BC246" s="672"/>
      <c r="BD246" s="673"/>
      <c r="BE246" s="672"/>
      <c r="BF246" s="672"/>
      <c r="BG246" s="672"/>
      <c r="BH246" s="672"/>
      <c r="BI246" s="672"/>
      <c r="BJ246" s="672"/>
      <c r="BK246" s="672"/>
      <c r="BL246" s="672"/>
      <c r="BM246" s="672"/>
      <c r="BN246" s="672"/>
      <c r="BO246" s="673"/>
      <c r="BP246" s="673"/>
      <c r="BQ246" s="672"/>
    </row>
    <row r="247" spans="2:69" s="255" customFormat="1" ht="15" customHeight="1">
      <c r="B247" s="1252"/>
      <c r="C247" s="262" t="s">
        <v>535</v>
      </c>
      <c r="D247" s="339"/>
      <c r="E247" s="672"/>
      <c r="F247" s="671"/>
      <c r="G247" s="672"/>
      <c r="H247" s="672"/>
      <c r="I247" s="713"/>
      <c r="J247" s="713"/>
      <c r="K247" s="713"/>
      <c r="L247" s="672"/>
      <c r="M247" s="672"/>
      <c r="N247" s="672"/>
      <c r="O247" s="672"/>
      <c r="P247" s="672"/>
      <c r="Q247" s="672"/>
      <c r="R247" s="672"/>
      <c r="S247" s="672"/>
      <c r="T247" s="672"/>
      <c r="U247" s="672"/>
      <c r="V247" s="672"/>
      <c r="W247" s="673"/>
      <c r="X247" s="672"/>
      <c r="Y247" s="672"/>
      <c r="Z247" s="672"/>
      <c r="AA247" s="672"/>
      <c r="AB247" s="672"/>
      <c r="AC247" s="672"/>
      <c r="AD247" s="672"/>
      <c r="AE247" s="672"/>
      <c r="AF247" s="672"/>
      <c r="AG247" s="672"/>
      <c r="AH247" s="673"/>
      <c r="AI247" s="673"/>
      <c r="AJ247" s="672"/>
      <c r="AK247" s="340"/>
      <c r="AL247" s="672"/>
      <c r="AM247" s="671"/>
      <c r="AN247" s="672"/>
      <c r="AO247" s="672"/>
      <c r="AP247" s="672"/>
      <c r="AQ247" s="672"/>
      <c r="AR247" s="672"/>
      <c r="AS247" s="672"/>
      <c r="AT247" s="672"/>
      <c r="AU247" s="672"/>
      <c r="AV247" s="672"/>
      <c r="AW247" s="672"/>
      <c r="AX247" s="672"/>
      <c r="AY247" s="672"/>
      <c r="AZ247" s="672"/>
      <c r="BA247" s="672"/>
      <c r="BB247" s="672"/>
      <c r="BC247" s="672"/>
      <c r="BD247" s="673"/>
      <c r="BE247" s="672"/>
      <c r="BF247" s="672"/>
      <c r="BG247" s="672"/>
      <c r="BH247" s="672"/>
      <c r="BI247" s="672"/>
      <c r="BJ247" s="672"/>
      <c r="BK247" s="672"/>
      <c r="BL247" s="672"/>
      <c r="BM247" s="672"/>
      <c r="BN247" s="672"/>
      <c r="BO247" s="673"/>
      <c r="BP247" s="673"/>
      <c r="BQ247" s="672"/>
    </row>
    <row r="248" spans="2:69" s="255" customFormat="1" ht="15" customHeight="1">
      <c r="B248" s="1252"/>
      <c r="C248" s="262" t="s">
        <v>536</v>
      </c>
      <c r="D248" s="339"/>
      <c r="E248" s="672"/>
      <c r="F248" s="671"/>
      <c r="G248" s="672"/>
      <c r="H248" s="672"/>
      <c r="I248" s="713"/>
      <c r="J248" s="713"/>
      <c r="K248" s="713"/>
      <c r="L248" s="672"/>
      <c r="M248" s="672"/>
      <c r="N248" s="672"/>
      <c r="O248" s="672"/>
      <c r="P248" s="672"/>
      <c r="Q248" s="672"/>
      <c r="R248" s="672"/>
      <c r="S248" s="672"/>
      <c r="T248" s="672"/>
      <c r="U248" s="672"/>
      <c r="V248" s="672"/>
      <c r="W248" s="673"/>
      <c r="X248" s="672"/>
      <c r="Y248" s="672"/>
      <c r="Z248" s="672"/>
      <c r="AA248" s="672"/>
      <c r="AB248" s="672"/>
      <c r="AC248" s="672"/>
      <c r="AD248" s="672"/>
      <c r="AE248" s="672"/>
      <c r="AF248" s="672"/>
      <c r="AG248" s="672"/>
      <c r="AH248" s="673"/>
      <c r="AI248" s="673"/>
      <c r="AJ248" s="672"/>
      <c r="AK248" s="340"/>
      <c r="AL248" s="672"/>
      <c r="AM248" s="671"/>
      <c r="AN248" s="672"/>
      <c r="AO248" s="672"/>
      <c r="AP248" s="672"/>
      <c r="AQ248" s="672"/>
      <c r="AR248" s="672"/>
      <c r="AS248" s="672"/>
      <c r="AT248" s="672"/>
      <c r="AU248" s="672"/>
      <c r="AV248" s="672"/>
      <c r="AW248" s="672"/>
      <c r="AX248" s="672"/>
      <c r="AY248" s="672"/>
      <c r="AZ248" s="672"/>
      <c r="BA248" s="672"/>
      <c r="BB248" s="672"/>
      <c r="BC248" s="672"/>
      <c r="BD248" s="673"/>
      <c r="BE248" s="672"/>
      <c r="BF248" s="672"/>
      <c r="BG248" s="672"/>
      <c r="BH248" s="672"/>
      <c r="BI248" s="672"/>
      <c r="BJ248" s="672"/>
      <c r="BK248" s="672"/>
      <c r="BL248" s="672"/>
      <c r="BM248" s="672"/>
      <c r="BN248" s="672"/>
      <c r="BO248" s="673"/>
      <c r="BP248" s="673"/>
      <c r="BQ248" s="672"/>
    </row>
    <row r="249" spans="2:69" s="255" customFormat="1" ht="15" customHeight="1">
      <c r="B249" s="1252"/>
      <c r="C249" s="262" t="s">
        <v>537</v>
      </c>
      <c r="D249" s="339"/>
      <c r="E249" s="672"/>
      <c r="F249" s="671"/>
      <c r="G249" s="672"/>
      <c r="H249" s="672"/>
      <c r="I249" s="713"/>
      <c r="J249" s="713"/>
      <c r="K249" s="713"/>
      <c r="L249" s="672"/>
      <c r="M249" s="672"/>
      <c r="N249" s="672"/>
      <c r="O249" s="672"/>
      <c r="P249" s="672"/>
      <c r="Q249" s="672"/>
      <c r="R249" s="672"/>
      <c r="S249" s="672"/>
      <c r="T249" s="672"/>
      <c r="U249" s="672"/>
      <c r="V249" s="672"/>
      <c r="W249" s="673"/>
      <c r="X249" s="672"/>
      <c r="Y249" s="672"/>
      <c r="Z249" s="672"/>
      <c r="AA249" s="672"/>
      <c r="AB249" s="672"/>
      <c r="AC249" s="672"/>
      <c r="AD249" s="672"/>
      <c r="AE249" s="672"/>
      <c r="AF249" s="672"/>
      <c r="AG249" s="672"/>
      <c r="AH249" s="673"/>
      <c r="AI249" s="673"/>
      <c r="AJ249" s="672"/>
      <c r="AK249" s="340"/>
      <c r="AL249" s="672"/>
      <c r="AM249" s="671"/>
      <c r="AN249" s="672"/>
      <c r="AO249" s="672"/>
      <c r="AP249" s="672"/>
      <c r="AQ249" s="672"/>
      <c r="AR249" s="672"/>
      <c r="AS249" s="672"/>
      <c r="AT249" s="672"/>
      <c r="AU249" s="672"/>
      <c r="AV249" s="672"/>
      <c r="AW249" s="672"/>
      <c r="AX249" s="672"/>
      <c r="AY249" s="672"/>
      <c r="AZ249" s="672"/>
      <c r="BA249" s="672"/>
      <c r="BB249" s="672"/>
      <c r="BC249" s="672"/>
      <c r="BD249" s="673"/>
      <c r="BE249" s="672"/>
      <c r="BF249" s="672"/>
      <c r="BG249" s="672"/>
      <c r="BH249" s="672"/>
      <c r="BI249" s="672"/>
      <c r="BJ249" s="672"/>
      <c r="BK249" s="672"/>
      <c r="BL249" s="672"/>
      <c r="BM249" s="672"/>
      <c r="BN249" s="672"/>
      <c r="BO249" s="673"/>
      <c r="BP249" s="673"/>
      <c r="BQ249" s="672"/>
    </row>
    <row r="250" spans="2:69" s="255" customFormat="1" ht="15" customHeight="1">
      <c r="B250" s="1252"/>
      <c r="C250" s="243" t="s">
        <v>532</v>
      </c>
      <c r="D250" s="339"/>
      <c r="E250" s="672"/>
      <c r="F250" s="671"/>
      <c r="G250" s="672"/>
      <c r="H250" s="672"/>
      <c r="I250" s="713"/>
      <c r="J250" s="713"/>
      <c r="K250" s="713"/>
      <c r="L250" s="672"/>
      <c r="M250" s="672"/>
      <c r="N250" s="672"/>
      <c r="O250" s="672"/>
      <c r="P250" s="672"/>
      <c r="Q250" s="672"/>
      <c r="R250" s="672"/>
      <c r="S250" s="672"/>
      <c r="T250" s="672"/>
      <c r="U250" s="672"/>
      <c r="V250" s="672"/>
      <c r="W250" s="673"/>
      <c r="X250" s="672"/>
      <c r="Y250" s="672"/>
      <c r="Z250" s="672"/>
      <c r="AA250" s="672"/>
      <c r="AB250" s="672"/>
      <c r="AC250" s="672"/>
      <c r="AD250" s="672"/>
      <c r="AE250" s="672"/>
      <c r="AF250" s="672"/>
      <c r="AG250" s="672"/>
      <c r="AH250" s="673"/>
      <c r="AI250" s="673"/>
      <c r="AJ250" s="672"/>
      <c r="AK250" s="340"/>
      <c r="AL250" s="672"/>
      <c r="AM250" s="671"/>
      <c r="AN250" s="672"/>
      <c r="AO250" s="672"/>
      <c r="AP250" s="672"/>
      <c r="AQ250" s="672"/>
      <c r="AR250" s="672"/>
      <c r="AS250" s="672"/>
      <c r="AT250" s="672"/>
      <c r="AU250" s="672"/>
      <c r="AV250" s="672"/>
      <c r="AW250" s="672"/>
      <c r="AX250" s="672"/>
      <c r="AY250" s="672"/>
      <c r="AZ250" s="672"/>
      <c r="BA250" s="672"/>
      <c r="BB250" s="672"/>
      <c r="BC250" s="672"/>
      <c r="BD250" s="673"/>
      <c r="BE250" s="672"/>
      <c r="BF250" s="672"/>
      <c r="BG250" s="672"/>
      <c r="BH250" s="672"/>
      <c r="BI250" s="672"/>
      <c r="BJ250" s="672"/>
      <c r="BK250" s="672"/>
      <c r="BL250" s="672"/>
      <c r="BM250" s="672"/>
      <c r="BN250" s="672"/>
      <c r="BO250" s="673"/>
      <c r="BP250" s="673"/>
      <c r="BQ250" s="672"/>
    </row>
    <row r="251" spans="2:69" s="255" customFormat="1" ht="15" customHeight="1">
      <c r="B251" s="1252"/>
      <c r="C251" s="243" t="s">
        <v>533</v>
      </c>
      <c r="D251" s="339"/>
      <c r="E251" s="672"/>
      <c r="F251" s="671"/>
      <c r="G251" s="672"/>
      <c r="H251" s="672"/>
      <c r="I251" s="713"/>
      <c r="J251" s="713"/>
      <c r="K251" s="713"/>
      <c r="L251" s="672"/>
      <c r="M251" s="672"/>
      <c r="N251" s="672"/>
      <c r="O251" s="672"/>
      <c r="P251" s="672"/>
      <c r="Q251" s="672"/>
      <c r="R251" s="672"/>
      <c r="S251" s="672"/>
      <c r="T251" s="672"/>
      <c r="U251" s="672"/>
      <c r="V251" s="672"/>
      <c r="W251" s="673"/>
      <c r="X251" s="672"/>
      <c r="Y251" s="672"/>
      <c r="Z251" s="672"/>
      <c r="AA251" s="672"/>
      <c r="AB251" s="672"/>
      <c r="AC251" s="672"/>
      <c r="AD251" s="672"/>
      <c r="AE251" s="672"/>
      <c r="AF251" s="672"/>
      <c r="AG251" s="672"/>
      <c r="AH251" s="673"/>
      <c r="AI251" s="673"/>
      <c r="AJ251" s="672"/>
      <c r="AK251" s="340"/>
      <c r="AL251" s="672"/>
      <c r="AM251" s="671"/>
      <c r="AN251" s="672"/>
      <c r="AO251" s="672"/>
      <c r="AP251" s="672"/>
      <c r="AQ251" s="672"/>
      <c r="AR251" s="672"/>
      <c r="AS251" s="672"/>
      <c r="AT251" s="672"/>
      <c r="AU251" s="672"/>
      <c r="AV251" s="672"/>
      <c r="AW251" s="672"/>
      <c r="AX251" s="672"/>
      <c r="AY251" s="672"/>
      <c r="AZ251" s="672"/>
      <c r="BA251" s="672"/>
      <c r="BB251" s="672"/>
      <c r="BC251" s="672"/>
      <c r="BD251" s="673"/>
      <c r="BE251" s="672"/>
      <c r="BF251" s="672"/>
      <c r="BG251" s="672"/>
      <c r="BH251" s="672"/>
      <c r="BI251" s="672"/>
      <c r="BJ251" s="672"/>
      <c r="BK251" s="672"/>
      <c r="BL251" s="672"/>
      <c r="BM251" s="672"/>
      <c r="BN251" s="672"/>
      <c r="BO251" s="673"/>
      <c r="BP251" s="673"/>
      <c r="BQ251" s="672"/>
    </row>
    <row r="252" spans="2:69" s="255" customFormat="1" ht="15" customHeight="1">
      <c r="B252" s="1253"/>
      <c r="C252" s="338" t="s">
        <v>527</v>
      </c>
      <c r="D252" s="339"/>
      <c r="E252" s="669"/>
      <c r="F252" s="668"/>
      <c r="G252" s="669"/>
      <c r="H252" s="669"/>
      <c r="I252" s="891"/>
      <c r="J252" s="891"/>
      <c r="K252" s="891"/>
      <c r="L252" s="669"/>
      <c r="M252" s="669"/>
      <c r="N252" s="669"/>
      <c r="O252" s="669"/>
      <c r="P252" s="669"/>
      <c r="Q252" s="669"/>
      <c r="R252" s="669"/>
      <c r="S252" s="669"/>
      <c r="T252" s="669"/>
      <c r="U252" s="669"/>
      <c r="V252" s="669"/>
      <c r="W252" s="670"/>
      <c r="X252" s="669"/>
      <c r="Y252" s="669"/>
      <c r="Z252" s="669"/>
      <c r="AA252" s="669"/>
      <c r="AB252" s="669"/>
      <c r="AC252" s="669"/>
      <c r="AD252" s="669"/>
      <c r="AE252" s="669"/>
      <c r="AF252" s="669"/>
      <c r="AG252" s="669"/>
      <c r="AH252" s="670"/>
      <c r="AI252" s="670"/>
      <c r="AJ252" s="669"/>
      <c r="AK252" s="340"/>
      <c r="AL252" s="669"/>
      <c r="AM252" s="668"/>
      <c r="AN252" s="669"/>
      <c r="AO252" s="669"/>
      <c r="AP252" s="669"/>
      <c r="AQ252" s="669"/>
      <c r="AR252" s="669"/>
      <c r="AS252" s="669"/>
      <c r="AT252" s="669"/>
      <c r="AU252" s="669"/>
      <c r="AV252" s="669"/>
      <c r="AW252" s="669"/>
      <c r="AX252" s="669"/>
      <c r="AY252" s="669"/>
      <c r="AZ252" s="669"/>
      <c r="BA252" s="669"/>
      <c r="BB252" s="669"/>
      <c r="BC252" s="669"/>
      <c r="BD252" s="670"/>
      <c r="BE252" s="669"/>
      <c r="BF252" s="669"/>
      <c r="BG252" s="669"/>
      <c r="BH252" s="669"/>
      <c r="BI252" s="669"/>
      <c r="BJ252" s="669"/>
      <c r="BK252" s="669"/>
      <c r="BL252" s="669"/>
      <c r="BM252" s="669"/>
      <c r="BN252" s="669"/>
      <c r="BO252" s="670"/>
      <c r="BP252" s="670"/>
      <c r="BQ252" s="669"/>
    </row>
    <row r="253" spans="2:69" s="255" customFormat="1" ht="15" customHeight="1">
      <c r="B253" s="1251" t="s">
        <v>30</v>
      </c>
      <c r="C253" s="262" t="s">
        <v>534</v>
      </c>
      <c r="D253" s="344"/>
      <c r="E253" s="350">
        <v>5.84817457655585E-2</v>
      </c>
      <c r="F253" s="554">
        <v>55745685.840000004</v>
      </c>
      <c r="G253" s="350">
        <v>4.0038972816770699E-3</v>
      </c>
      <c r="H253" s="350">
        <v>-4.7713109273318398E-4</v>
      </c>
      <c r="I253" s="918">
        <v>-3.3967041062778002E-4</v>
      </c>
      <c r="J253" s="918">
        <v>-4.771310927331843E-4</v>
      </c>
      <c r="K253" s="918">
        <v>-8.1680150336096427E-4</v>
      </c>
      <c r="L253" s="350">
        <v>0.1839209590034887</v>
      </c>
      <c r="M253" s="350">
        <v>0.3675319388625895</v>
      </c>
      <c r="N253" s="350">
        <v>0.95146139473884705</v>
      </c>
      <c r="O253" s="350">
        <v>0.95098426364611399</v>
      </c>
      <c r="P253" s="350">
        <v>-2.035169055192939E-2</v>
      </c>
      <c r="Q253" s="350">
        <v>-2.46027437026838E-2</v>
      </c>
      <c r="R253" s="350">
        <v>2.3770857052778975E-2</v>
      </c>
      <c r="S253" s="350">
        <v>6.0944100531319483E-3</v>
      </c>
      <c r="T253" s="350"/>
      <c r="U253" s="350"/>
      <c r="V253" s="350">
        <v>3.0992005925287152E-3</v>
      </c>
      <c r="W253" s="350">
        <v>3.2964467698439602E-2</v>
      </c>
      <c r="X253" s="350">
        <v>0.95934598764186996</v>
      </c>
      <c r="Y253" s="350">
        <v>4.0299441403374436E-2</v>
      </c>
      <c r="Z253" s="350">
        <v>0.31646832816148202</v>
      </c>
      <c r="AA253" s="350">
        <v>0.17658978002807904</v>
      </c>
      <c r="AB253" s="350"/>
      <c r="AC253" s="350"/>
      <c r="AD253" s="350"/>
      <c r="AE253" s="350">
        <v>2.2828299281356549E-2</v>
      </c>
      <c r="AF253" s="350">
        <v>0.56454265699280903</v>
      </c>
      <c r="AG253" s="350">
        <v>2.5465919150668399</v>
      </c>
      <c r="AH253" s="350"/>
      <c r="AI253" s="350"/>
      <c r="AJ253" s="350">
        <v>4.0704805597015197</v>
      </c>
      <c r="AK253" s="281"/>
      <c r="AL253" s="350">
        <v>6.4336719601096604E-2</v>
      </c>
      <c r="AM253" s="554">
        <v>60266845</v>
      </c>
      <c r="AN253" s="350">
        <v>-3.3456206310451499E-4</v>
      </c>
      <c r="AO253" s="350">
        <v>-2.40416766465874E-4</v>
      </c>
      <c r="AP253" s="350">
        <v>-3.3456206310451456E-4</v>
      </c>
      <c r="AQ253" s="350">
        <v>-5.7497882957038859E-4</v>
      </c>
      <c r="AR253" s="350">
        <v>1.43281328232795</v>
      </c>
      <c r="AS253" s="350">
        <v>0.1839209590034887</v>
      </c>
      <c r="AT253" s="350">
        <v>0.3675319388625895</v>
      </c>
      <c r="AU253" s="350">
        <v>2.3841194275227102</v>
      </c>
      <c r="AV253" s="350">
        <v>2.3835444486931401</v>
      </c>
      <c r="AW253" s="350">
        <v>-5.0135994219203395E-2</v>
      </c>
      <c r="AX253" s="350">
        <v>-6.9937263606336106E-2</v>
      </c>
      <c r="AY253" s="350">
        <v>2.9281188472016811E-2</v>
      </c>
      <c r="AZ253" s="350">
        <v>9.3793982085018917E-3</v>
      </c>
      <c r="BA253" s="350"/>
      <c r="BB253" s="350"/>
      <c r="BC253" s="350">
        <v>2.8667016265120165E-3</v>
      </c>
      <c r="BD253" s="350">
        <v>4.1527288307030702E-2</v>
      </c>
      <c r="BE253" s="350">
        <v>2.3551344733938402</v>
      </c>
      <c r="BF253" s="350">
        <v>3.8108847410213691E-2</v>
      </c>
      <c r="BG253" s="350">
        <v>0.30734945557544946</v>
      </c>
      <c r="BH253" s="350">
        <v>0.17770840998894166</v>
      </c>
      <c r="BI253" s="350"/>
      <c r="BJ253" s="350"/>
      <c r="BK253" s="350"/>
      <c r="BL253" s="350">
        <v>2.1115742826756566E-2</v>
      </c>
      <c r="BM253" s="350">
        <v>0.555665012827534</v>
      </c>
      <c r="BN253" s="350">
        <v>2.51869469589789</v>
      </c>
      <c r="BO253" s="350"/>
      <c r="BP253" s="350"/>
      <c r="BQ253" s="350">
        <v>5.4294941821192504</v>
      </c>
    </row>
    <row r="254" spans="2:69" s="255" customFormat="1" ht="15" customHeight="1">
      <c r="B254" s="1257" t="s">
        <v>30</v>
      </c>
      <c r="C254" s="262" t="s">
        <v>535</v>
      </c>
      <c r="D254" s="344"/>
      <c r="E254" s="346">
        <v>5.0726531266696899E-2</v>
      </c>
      <c r="F254" s="555">
        <v>118005652.62</v>
      </c>
      <c r="G254" s="346">
        <v>1.4557539930158001E-2</v>
      </c>
      <c r="H254" s="346">
        <v>-1.3195300101548599E-2</v>
      </c>
      <c r="I254" s="896">
        <v>-9.8009743967466603E-3</v>
      </c>
      <c r="J254" s="896">
        <v>-1.3195300101548643E-2</v>
      </c>
      <c r="K254" s="896">
        <v>-2.2996274498295305E-2</v>
      </c>
      <c r="L254" s="346">
        <v>6.5869725961607076E-2</v>
      </c>
      <c r="M254" s="346">
        <v>0.18344477166453213</v>
      </c>
      <c r="N254" s="346">
        <v>0.40908262382524502</v>
      </c>
      <c r="O254" s="346">
        <v>0.39588732372369601</v>
      </c>
      <c r="P254" s="346">
        <v>-1.584687763565077E-2</v>
      </c>
      <c r="Q254" s="346">
        <v>-1.9668775018099102E-2</v>
      </c>
      <c r="R254" s="346">
        <v>1.917135719703339E-2</v>
      </c>
      <c r="S254" s="346">
        <v>5.0364389302840814E-3</v>
      </c>
      <c r="T254" s="346"/>
      <c r="U254" s="346"/>
      <c r="V254" s="346">
        <v>2.2540985490862105E-3</v>
      </c>
      <c r="W254" s="346">
        <v>2.64618946764037E-2</v>
      </c>
      <c r="X254" s="346">
        <v>0.40268044338200099</v>
      </c>
      <c r="Y254" s="346">
        <v>1.8628514407516013E-2</v>
      </c>
      <c r="Z254" s="346">
        <v>0.12266034447189517</v>
      </c>
      <c r="AA254" s="346">
        <v>7.8949953609434145E-2</v>
      </c>
      <c r="AB254" s="346"/>
      <c r="AC254" s="346"/>
      <c r="AD254" s="346"/>
      <c r="AE254" s="346">
        <v>1.1333558777110045E-2</v>
      </c>
      <c r="AF254" s="346">
        <v>0.23814174470517799</v>
      </c>
      <c r="AG254" s="346">
        <v>0.98862387326204704</v>
      </c>
      <c r="AH254" s="346"/>
      <c r="AI254" s="346"/>
      <c r="AJ254" s="346">
        <v>1.6294460613492301</v>
      </c>
      <c r="AK254" s="281"/>
      <c r="AL254" s="346">
        <v>5.4172588533709397E-2</v>
      </c>
      <c r="AM254" s="555">
        <v>125974949</v>
      </c>
      <c r="AN254" s="346">
        <v>-9.1454647066378306E-3</v>
      </c>
      <c r="AO254" s="346">
        <v>-6.8706498146706898E-3</v>
      </c>
      <c r="AP254" s="346">
        <v>-9.1454647066378236E-3</v>
      </c>
      <c r="AQ254" s="346">
        <v>-1.6016114521308515E-2</v>
      </c>
      <c r="AR254" s="346">
        <v>0.364074003316326</v>
      </c>
      <c r="AS254" s="346">
        <v>6.5869725961607076E-2</v>
      </c>
      <c r="AT254" s="346">
        <v>0.18344477166453213</v>
      </c>
      <c r="AU254" s="346">
        <v>0.77220943348030202</v>
      </c>
      <c r="AV254" s="346">
        <v>0.756193318958994</v>
      </c>
      <c r="AW254" s="346">
        <v>-2.3315442021964904E-2</v>
      </c>
      <c r="AX254" s="346">
        <v>-3.0581856220438099E-2</v>
      </c>
      <c r="AY254" s="346">
        <v>2.0865630804665684E-2</v>
      </c>
      <c r="AZ254" s="346">
        <v>7.4132943279896632E-3</v>
      </c>
      <c r="BA254" s="346"/>
      <c r="BB254" s="346"/>
      <c r="BC254" s="346">
        <v>2.1008487168300565E-3</v>
      </c>
      <c r="BD254" s="346">
        <v>3.0379773849485401E-2</v>
      </c>
      <c r="BE254" s="346">
        <v>0.75599123658804201</v>
      </c>
      <c r="BF254" s="346">
        <v>1.7309108019563476E-2</v>
      </c>
      <c r="BG254" s="346">
        <v>0.11388038744115704</v>
      </c>
      <c r="BH254" s="346">
        <v>7.9456162351770429E-2</v>
      </c>
      <c r="BI254" s="346"/>
      <c r="BJ254" s="346"/>
      <c r="BK254" s="346"/>
      <c r="BL254" s="346">
        <v>1.0857873020452661E-2</v>
      </c>
      <c r="BM254" s="346">
        <v>0.22610160691551501</v>
      </c>
      <c r="BN254" s="346">
        <v>0.96368648563612402</v>
      </c>
      <c r="BO254" s="346"/>
      <c r="BP254" s="346"/>
      <c r="BQ254" s="346">
        <v>1.9457793291396801</v>
      </c>
    </row>
    <row r="255" spans="2:69" s="255" customFormat="1" ht="15" customHeight="1">
      <c r="B255" s="1257" t="s">
        <v>30</v>
      </c>
      <c r="C255" s="262" t="s">
        <v>536</v>
      </c>
      <c r="D255" s="344"/>
      <c r="E255" s="346">
        <v>8.4337450267733496E-2</v>
      </c>
      <c r="F255" s="555">
        <v>336800473.61000001</v>
      </c>
      <c r="G255" s="346">
        <v>2.48073997950338E-2</v>
      </c>
      <c r="H255" s="346">
        <v>-3.2316383000706203E-2</v>
      </c>
      <c r="I255" s="896">
        <v>-2.3796211757352002E-2</v>
      </c>
      <c r="J255" s="896">
        <v>-3.2316383000706189E-2</v>
      </c>
      <c r="K255" s="896">
        <v>-5.6112594758058187E-2</v>
      </c>
      <c r="L255" s="346">
        <v>2.0002347169502246E-2</v>
      </c>
      <c r="M255" s="346">
        <v>9.2364240663218453E-2</v>
      </c>
      <c r="N255" s="346">
        <v>0.208572907416227</v>
      </c>
      <c r="O255" s="346">
        <v>0.176256524415521</v>
      </c>
      <c r="P255" s="346">
        <v>-1.4788091701331151E-2</v>
      </c>
      <c r="Q255" s="346">
        <v>-1.88410726374546E-2</v>
      </c>
      <c r="R255" s="346">
        <v>1.6012760632132778E-2</v>
      </c>
      <c r="S255" s="346">
        <v>5.4776121049549846E-3</v>
      </c>
      <c r="T255" s="346"/>
      <c r="U255" s="346"/>
      <c r="V255" s="346">
        <v>2.8809628900590169E-3</v>
      </c>
      <c r="W255" s="346">
        <v>2.4371335627146801E-2</v>
      </c>
      <c r="X255" s="346">
        <v>0.18178678740521301</v>
      </c>
      <c r="Y255" s="346">
        <v>1.0899212701971115E-2</v>
      </c>
      <c r="Z255" s="346">
        <v>6.3357547485843033E-2</v>
      </c>
      <c r="AA255" s="346">
        <v>5.0201719192291487E-2</v>
      </c>
      <c r="AB255" s="346"/>
      <c r="AC255" s="346"/>
      <c r="AD255" s="346"/>
      <c r="AE255" s="346">
        <v>1.0131985752346282E-2</v>
      </c>
      <c r="AF255" s="346">
        <v>0.13948696656050399</v>
      </c>
      <c r="AG255" s="346">
        <v>0.53830302783344097</v>
      </c>
      <c r="AH255" s="346"/>
      <c r="AI255" s="346"/>
      <c r="AJ255" s="346">
        <v>0.85957678179915797</v>
      </c>
      <c r="AK255" s="281"/>
      <c r="AL255" s="346">
        <v>8.4580498405979698E-2</v>
      </c>
      <c r="AM255" s="555">
        <v>335141458</v>
      </c>
      <c r="AN255" s="346">
        <v>-2.3404571749520799E-2</v>
      </c>
      <c r="AO255" s="346">
        <v>-1.6930122712541299E-2</v>
      </c>
      <c r="AP255" s="346">
        <v>-2.3404571749520764E-2</v>
      </c>
      <c r="AQ255" s="346">
        <v>-4.033469446206206E-2</v>
      </c>
      <c r="AR255" s="346">
        <v>0.27937238370550999</v>
      </c>
      <c r="AS255" s="346">
        <v>2.0002347169502246E-2</v>
      </c>
      <c r="AT255" s="346">
        <v>9.2364240663218453E-2</v>
      </c>
      <c r="AU255" s="346">
        <v>0.489606069566004</v>
      </c>
      <c r="AV255" s="346">
        <v>0.44927137510394199</v>
      </c>
      <c r="AW255" s="346">
        <v>-2.1166569805916548E-2</v>
      </c>
      <c r="AX255" s="346">
        <v>-2.87575093587151E-2</v>
      </c>
      <c r="AY255" s="346">
        <v>1.6340886332804089E-2</v>
      </c>
      <c r="AZ255" s="346">
        <v>6.3863008575064852E-3</v>
      </c>
      <c r="BA255" s="346"/>
      <c r="BB255" s="346"/>
      <c r="BC255" s="346">
        <v>2.4114855108992809E-3</v>
      </c>
      <c r="BD255" s="346">
        <v>2.51386727012099E-2</v>
      </c>
      <c r="BE255" s="346">
        <v>0.44565253844643699</v>
      </c>
      <c r="BF255" s="346">
        <v>1.051665174769276E-2</v>
      </c>
      <c r="BG255" s="346">
        <v>6.0128389129344893E-2</v>
      </c>
      <c r="BH255" s="346">
        <v>4.9388839264403982E-2</v>
      </c>
      <c r="BI255" s="346"/>
      <c r="BJ255" s="346"/>
      <c r="BK255" s="346"/>
      <c r="BL255" s="346">
        <v>1.0841198882652113E-2</v>
      </c>
      <c r="BM255" s="346">
        <v>0.13603308248423299</v>
      </c>
      <c r="BN255" s="346">
        <v>0.53401178829985296</v>
      </c>
      <c r="BO255" s="346"/>
      <c r="BP255" s="346"/>
      <c r="BQ255" s="346">
        <v>1.1156974092305201</v>
      </c>
    </row>
    <row r="256" spans="2:69" s="255" customFormat="1" ht="15" customHeight="1">
      <c r="B256" s="1257" t="s">
        <v>30</v>
      </c>
      <c r="C256" s="262" t="s">
        <v>537</v>
      </c>
      <c r="D256" s="344"/>
      <c r="E256" s="346">
        <v>0.162024311917528</v>
      </c>
      <c r="F256" s="555">
        <v>1141366677.9649999</v>
      </c>
      <c r="G256" s="346">
        <v>3.07630568491826E-2</v>
      </c>
      <c r="H256" s="346">
        <v>-4.9036897064307201E-2</v>
      </c>
      <c r="I256" s="896">
        <v>-3.5842415785205299E-2</v>
      </c>
      <c r="J256" s="896">
        <v>-4.9029473542871418E-2</v>
      </c>
      <c r="K256" s="896">
        <v>-8.4871889328076711E-2</v>
      </c>
      <c r="L256" s="346">
        <v>4.5676819734173715E-3</v>
      </c>
      <c r="M256" s="346">
        <v>3.3934475876811705E-2</v>
      </c>
      <c r="N256" s="346">
        <v>8.8938166813305894E-2</v>
      </c>
      <c r="O256" s="346">
        <v>3.9901269748998699E-2</v>
      </c>
      <c r="P256" s="346">
        <v>-1.4753714599066893E-2</v>
      </c>
      <c r="Q256" s="346">
        <v>-1.9144591262057101E-2</v>
      </c>
      <c r="R256" s="346">
        <v>1.0806398290545929E-2</v>
      </c>
      <c r="S256" s="346">
        <v>4.6590147435011083E-3</v>
      </c>
      <c r="T256" s="346"/>
      <c r="U256" s="346"/>
      <c r="V256" s="346">
        <v>3.2736170976734118E-3</v>
      </c>
      <c r="W256" s="346">
        <v>1.8739030131720399E-2</v>
      </c>
      <c r="X256" s="346">
        <v>3.9495708618662299E-2</v>
      </c>
      <c r="Y256" s="346">
        <v>7.4351303256290002E-3</v>
      </c>
      <c r="Z256" s="346">
        <v>2.9241689497635275E-2</v>
      </c>
      <c r="AA256" s="346">
        <v>2.9913843341628544E-2</v>
      </c>
      <c r="AB256" s="346"/>
      <c r="AC256" s="346"/>
      <c r="AD256" s="346"/>
      <c r="AE256" s="346">
        <v>1.413940840534586E-2</v>
      </c>
      <c r="AF256" s="346">
        <v>8.3699521148040301E-2</v>
      </c>
      <c r="AG256" s="346">
        <v>0.27992532472530901</v>
      </c>
      <c r="AH256" s="346"/>
      <c r="AI256" s="346"/>
      <c r="AJ256" s="346">
        <v>0.40312055449201201</v>
      </c>
      <c r="AK256" s="281"/>
      <c r="AL256" s="346">
        <v>0.163668058146857</v>
      </c>
      <c r="AM256" s="555">
        <v>1140414247</v>
      </c>
      <c r="AN256" s="346">
        <v>-4.3655620421234498E-2</v>
      </c>
      <c r="AO256" s="346">
        <v>-3.1813760359835297E-2</v>
      </c>
      <c r="AP256" s="346">
        <v>-4.3648190699953612E-2</v>
      </c>
      <c r="AQ256" s="346">
        <v>-7.5461951059788909E-2</v>
      </c>
      <c r="AR256" s="346">
        <v>0.14667288175329199</v>
      </c>
      <c r="AS256" s="346">
        <v>4.5676819734173715E-3</v>
      </c>
      <c r="AT256" s="346">
        <v>3.3934475876811705E-2</v>
      </c>
      <c r="AU256" s="346">
        <v>0.23328343599692</v>
      </c>
      <c r="AV256" s="346">
        <v>0.15781405521585001</v>
      </c>
      <c r="AW256" s="346">
        <v>-1.7422994220941148E-2</v>
      </c>
      <c r="AX256" s="346">
        <v>-2.3322489522442199E-2</v>
      </c>
      <c r="AY256" s="346">
        <v>1.0982847626492648E-2</v>
      </c>
      <c r="AZ256" s="346">
        <v>4.9761210747540693E-3</v>
      </c>
      <c r="BA256" s="346"/>
      <c r="BB256" s="346"/>
      <c r="BC256" s="346">
        <v>3.1659309250658234E-3</v>
      </c>
      <c r="BD256" s="346">
        <v>1.9124899626312499E-2</v>
      </c>
      <c r="BE256" s="346">
        <v>0.15361646531972101</v>
      </c>
      <c r="BF256" s="346">
        <v>7.0659727561260465E-3</v>
      </c>
      <c r="BG256" s="346">
        <v>2.8280476225934065E-2</v>
      </c>
      <c r="BH256" s="346">
        <v>2.8005112777234536E-2</v>
      </c>
      <c r="BI256" s="346"/>
      <c r="BJ256" s="346"/>
      <c r="BK256" s="346"/>
      <c r="BL256" s="346">
        <v>1.5631373289919974E-2</v>
      </c>
      <c r="BM256" s="346">
        <v>8.2221745516302694E-2</v>
      </c>
      <c r="BN256" s="346">
        <v>0.28293515761382798</v>
      </c>
      <c r="BO256" s="346"/>
      <c r="BP256" s="346"/>
      <c r="BQ256" s="346">
        <v>0.518773368449852</v>
      </c>
    </row>
    <row r="257" spans="2:69" s="255" customFormat="1" ht="15" customHeight="1">
      <c r="B257" s="1257" t="s">
        <v>30</v>
      </c>
      <c r="C257" s="243" t="s">
        <v>532</v>
      </c>
      <c r="D257" s="344"/>
      <c r="E257" s="346">
        <v>0.55533607367149296</v>
      </c>
      <c r="F257" s="555">
        <v>11239571022.682501</v>
      </c>
      <c r="G257" s="346">
        <v>6.9954616809952505E-2</v>
      </c>
      <c r="H257" s="346">
        <v>-7.1753762251463599E-2</v>
      </c>
      <c r="I257" s="896">
        <v>-5.08099053482561E-2</v>
      </c>
      <c r="J257" s="896">
        <v>-6.9472663745723584E-2</v>
      </c>
      <c r="K257" s="896">
        <v>-0.12028256909397969</v>
      </c>
      <c r="L257" s="346">
        <v>3.5990697437085538E-4</v>
      </c>
      <c r="M257" s="346">
        <v>6.2000515730864922E-3</v>
      </c>
      <c r="N257" s="346">
        <v>1.7300156528001799E-2</v>
      </c>
      <c r="O257" s="346">
        <v>-5.4453605723462001E-2</v>
      </c>
      <c r="P257" s="346">
        <v>-1.7120256275588771E-2</v>
      </c>
      <c r="Q257" s="346">
        <v>-2.4352451627977799E-2</v>
      </c>
      <c r="R257" s="346">
        <v>4.1825253419747049E-3</v>
      </c>
      <c r="S257" s="346">
        <v>2.5719005766167793E-3</v>
      </c>
      <c r="T257" s="346"/>
      <c r="U257" s="346"/>
      <c r="V257" s="346">
        <v>2.4869470414137416E-3</v>
      </c>
      <c r="W257" s="346">
        <v>9.2413729600051894E-3</v>
      </c>
      <c r="X257" s="346">
        <v>-6.9564684391434595E-2</v>
      </c>
      <c r="Y257" s="346">
        <v>1.0900108176082367E-3</v>
      </c>
      <c r="Z257" s="346">
        <v>4.528289371301366E-3</v>
      </c>
      <c r="AA257" s="346">
        <v>6.4140153618420211E-3</v>
      </c>
      <c r="AB257" s="346"/>
      <c r="AC257" s="346"/>
      <c r="AD257" s="346"/>
      <c r="AE257" s="346">
        <v>1.1410834287284963E-2</v>
      </c>
      <c r="AF257" s="346">
        <v>2.4212543152296401E-2</v>
      </c>
      <c r="AG257" s="346">
        <v>8.3518479698699494E-2</v>
      </c>
      <c r="AH257" s="346"/>
      <c r="AI257" s="346"/>
      <c r="AJ257" s="346">
        <v>3.8166338459561397E-2</v>
      </c>
      <c r="AK257" s="281"/>
      <c r="AL257" s="346">
        <v>0.55040787942782698</v>
      </c>
      <c r="AM257" s="555">
        <v>11066421572.5</v>
      </c>
      <c r="AN257" s="346">
        <v>-7.2503742301337298E-2</v>
      </c>
      <c r="AO257" s="346">
        <v>-5.1388413507640202E-2</v>
      </c>
      <c r="AP257" s="346">
        <v>-7.0430076261673163E-2</v>
      </c>
      <c r="AQ257" s="346">
        <v>-0.12181848976931337</v>
      </c>
      <c r="AR257" s="346">
        <v>0.105165768751487</v>
      </c>
      <c r="AS257" s="346">
        <v>3.5990697437085538E-4</v>
      </c>
      <c r="AT257" s="346">
        <v>6.2000515730864922E-3</v>
      </c>
      <c r="AU257" s="346">
        <v>0.12226672110181799</v>
      </c>
      <c r="AV257" s="346">
        <v>-1.6254347071594801E-3</v>
      </c>
      <c r="AW257" s="346">
        <v>-1.8237645552114077E-2</v>
      </c>
      <c r="AX257" s="346">
        <v>-2.6081694508357799E-2</v>
      </c>
      <c r="AY257" s="346">
        <v>4.1932741940100176E-3</v>
      </c>
      <c r="AZ257" s="346">
        <v>2.5528250170011061E-3</v>
      </c>
      <c r="BA257" s="346"/>
      <c r="BB257" s="346"/>
      <c r="BC257" s="346">
        <v>2.523679412192371E-3</v>
      </c>
      <c r="BD257" s="346">
        <v>9.2697786232035402E-3</v>
      </c>
      <c r="BE257" s="346">
        <v>-1.8437350592314099E-2</v>
      </c>
      <c r="BF257" s="346">
        <v>1.1560374703048573E-3</v>
      </c>
      <c r="BG257" s="346">
        <v>4.7288953937960057E-3</v>
      </c>
      <c r="BH257" s="346">
        <v>6.577033553544393E-3</v>
      </c>
      <c r="BI257" s="346"/>
      <c r="BJ257" s="346"/>
      <c r="BK257" s="346"/>
      <c r="BL257" s="346">
        <v>1.1433910046806144E-2</v>
      </c>
      <c r="BM257" s="346">
        <v>2.4631655229669799E-2</v>
      </c>
      <c r="BN257" s="346">
        <v>8.4180198059231298E-2</v>
      </c>
      <c r="BO257" s="346"/>
      <c r="BP257" s="346"/>
      <c r="BQ257" s="346">
        <v>9.0374502696587006E-2</v>
      </c>
    </row>
    <row r="258" spans="2:69" s="255" customFormat="1" ht="15" customHeight="1">
      <c r="B258" s="1257" t="s">
        <v>30</v>
      </c>
      <c r="C258" s="243" t="s">
        <v>533</v>
      </c>
      <c r="D258" s="344"/>
      <c r="E258" s="346">
        <v>8.9093887110989797E-2</v>
      </c>
      <c r="F258" s="555">
        <v>9083304186.0550003</v>
      </c>
      <c r="G258" s="346">
        <v>0.116796026893905</v>
      </c>
      <c r="H258" s="346">
        <v>-7.7487200675229906E-2</v>
      </c>
      <c r="I258" s="896">
        <v>-4.0996893346003101E-2</v>
      </c>
      <c r="J258" s="896">
        <v>-5.1293014946618337E-2</v>
      </c>
      <c r="K258" s="896">
        <v>-9.2289908292621431E-2</v>
      </c>
      <c r="L258" s="346">
        <v>5.4825864002721242E-6</v>
      </c>
      <c r="M258" s="346">
        <v>2.5333512484727291E-4</v>
      </c>
      <c r="N258" s="346">
        <v>9.7213390844670905E-4</v>
      </c>
      <c r="O258" s="346">
        <v>-7.6515066766783296E-2</v>
      </c>
      <c r="P258" s="346">
        <v>-1.9489276731446938E-2</v>
      </c>
      <c r="Q258" s="346">
        <v>-3.0105023854642501E-2</v>
      </c>
      <c r="R258" s="346">
        <v>7.1827688489288835E-4</v>
      </c>
      <c r="S258" s="346">
        <v>7.7535610396259574E-4</v>
      </c>
      <c r="T258" s="346"/>
      <c r="U258" s="346"/>
      <c r="V258" s="346">
        <v>5.8532667177170136E-4</v>
      </c>
      <c r="W258" s="346">
        <v>2.0789596606271901E-3</v>
      </c>
      <c r="X258" s="346">
        <v>-0.10454113096079901</v>
      </c>
      <c r="Y258" s="346">
        <v>2.3202569866982967E-5</v>
      </c>
      <c r="Z258" s="346">
        <v>9.7612276528314786E-5</v>
      </c>
      <c r="AA258" s="346">
        <v>3.2319181873341967E-4</v>
      </c>
      <c r="AB258" s="346"/>
      <c r="AC258" s="346"/>
      <c r="AD258" s="346"/>
      <c r="AE258" s="346">
        <v>1.6883498433911347E-3</v>
      </c>
      <c r="AF258" s="346">
        <v>2.1695456627175702E-3</v>
      </c>
      <c r="AG258" s="346">
        <v>1.4945396190564E-2</v>
      </c>
      <c r="AH258" s="346"/>
      <c r="AI258" s="346"/>
      <c r="AJ258" s="346">
        <v>-8.7426189107517094E-2</v>
      </c>
      <c r="AK258" s="281"/>
      <c r="AL258" s="346">
        <v>8.2834255884530306E-2</v>
      </c>
      <c r="AM258" s="555">
        <v>8347580972</v>
      </c>
      <c r="AN258" s="346">
        <v>-8.5964990445198397E-2</v>
      </c>
      <c r="AO258" s="346">
        <v>-4.5767449959034701E-2</v>
      </c>
      <c r="AP258" s="346">
        <v>-5.7139841727791033E-2</v>
      </c>
      <c r="AQ258" s="346">
        <v>-0.10290729168682573</v>
      </c>
      <c r="AR258" s="346">
        <v>4.0208137558153403E-2</v>
      </c>
      <c r="AS258" s="346">
        <v>5.4825864002721242E-6</v>
      </c>
      <c r="AT258" s="346">
        <v>2.5333512484727291E-4</v>
      </c>
      <c r="AU258" s="346">
        <v>4.1301343845173498E-2</v>
      </c>
      <c r="AV258" s="346">
        <v>-9.0431096559059496E-2</v>
      </c>
      <c r="AW258" s="346">
        <v>-1.9110750827140057E-2</v>
      </c>
      <c r="AX258" s="346">
        <v>-2.94839664504047E-2</v>
      </c>
      <c r="AY258" s="346">
        <v>7.2469636656313959E-4</v>
      </c>
      <c r="AZ258" s="346">
        <v>7.7644995866575921E-4</v>
      </c>
      <c r="BA258" s="346"/>
      <c r="BB258" s="346"/>
      <c r="BC258" s="346">
        <v>6.7447150679318831E-4</v>
      </c>
      <c r="BD258" s="346">
        <v>2.17561783202209E-3</v>
      </c>
      <c r="BE258" s="346">
        <v>-0.117739445177442</v>
      </c>
      <c r="BF258" s="346">
        <v>2.524755383708544E-5</v>
      </c>
      <c r="BG258" s="346">
        <v>1.2092006095966745E-4</v>
      </c>
      <c r="BH258" s="346">
        <v>3.8866378306273231E-4</v>
      </c>
      <c r="BI258" s="346"/>
      <c r="BJ258" s="346"/>
      <c r="BK258" s="346"/>
      <c r="BL258" s="346">
        <v>1.8109370907219995E-3</v>
      </c>
      <c r="BM258" s="346">
        <v>2.39787790823959E-3</v>
      </c>
      <c r="BN258" s="346">
        <v>1.52724319593458E-2</v>
      </c>
      <c r="BO258" s="346"/>
      <c r="BP258" s="346"/>
      <c r="BQ258" s="346">
        <v>-0.100069135309857</v>
      </c>
    </row>
    <row r="259" spans="2:69" s="255" customFormat="1" ht="15" customHeight="1">
      <c r="B259" s="1253" t="s">
        <v>30</v>
      </c>
      <c r="C259" s="338" t="s">
        <v>527</v>
      </c>
      <c r="D259" s="339"/>
      <c r="E259" s="345">
        <v>1</v>
      </c>
      <c r="F259" s="556">
        <v>21974793698.772499</v>
      </c>
      <c r="G259" s="345">
        <v>8.6124215496308304E-2</v>
      </c>
      <c r="H259" s="345">
        <v>-7.1844055251230304E-2</v>
      </c>
      <c r="I259" s="897">
        <v>-4.5213995013887197E-2</v>
      </c>
      <c r="J259" s="897">
        <v>-5.9849549085799404E-2</v>
      </c>
      <c r="K259" s="897">
        <v>-0.1050635440996866</v>
      </c>
      <c r="L259" s="345">
        <v>1.5504582417036838E-3</v>
      </c>
      <c r="M259" s="345">
        <v>8.3715407080375039E-3</v>
      </c>
      <c r="N259" s="345">
        <v>2.1677062207260199E-2</v>
      </c>
      <c r="O259" s="345">
        <v>-5.0166993043970098E-2</v>
      </c>
      <c r="P259" s="345">
        <v>-1.7942190732354785E-2</v>
      </c>
      <c r="Q259" s="345">
        <v>-2.6350800419686699E-2</v>
      </c>
      <c r="R259" s="345">
        <v>3.406117874234288E-3</v>
      </c>
      <c r="S259" s="345">
        <v>2.0044068219880955E-3</v>
      </c>
      <c r="T259" s="345"/>
      <c r="U259" s="345"/>
      <c r="V259" s="345">
        <v>1.748111459273714E-3</v>
      </c>
      <c r="W259" s="345">
        <v>7.1586361554960799E-3</v>
      </c>
      <c r="X259" s="345">
        <v>-6.9359157308160696E-2</v>
      </c>
      <c r="Y259" s="345">
        <v>1.3226003574096576E-3</v>
      </c>
      <c r="Z259" s="345">
        <v>6.307834963098783E-3</v>
      </c>
      <c r="AA259" s="345">
        <v>6.6092869307852881E-3</v>
      </c>
      <c r="AB259" s="345"/>
      <c r="AC259" s="345"/>
      <c r="AD259" s="345"/>
      <c r="AE259" s="345">
        <v>7.542705077101983E-3</v>
      </c>
      <c r="AF259" s="345">
        <v>2.2477082550612999E-2</v>
      </c>
      <c r="AG259" s="345">
        <v>8.3454177549909803E-2</v>
      </c>
      <c r="AH259" s="345"/>
      <c r="AI259" s="345"/>
      <c r="AJ259" s="345">
        <v>3.6572102792361998E-2</v>
      </c>
      <c r="AK259" s="281"/>
      <c r="AL259" s="345">
        <v>1</v>
      </c>
      <c r="AM259" s="556">
        <v>21075800043.5</v>
      </c>
      <c r="AN259" s="345">
        <v>-7.49085818507709E-2</v>
      </c>
      <c r="AO259" s="345">
        <v>-4.7142609565321202E-2</v>
      </c>
      <c r="AP259" s="345">
        <v>-6.2402446949130927E-2</v>
      </c>
      <c r="AQ259" s="345">
        <v>-0.10954505651445212</v>
      </c>
      <c r="AR259" s="345">
        <v>8.9797865992929896E-2</v>
      </c>
      <c r="AS259" s="345">
        <v>1.5504582417036838E-3</v>
      </c>
      <c r="AT259" s="345">
        <v>8.3715407080375039E-3</v>
      </c>
      <c r="AU259" s="345">
        <v>0.11239956884723799</v>
      </c>
      <c r="AV259" s="345">
        <v>-9.6516225688539903E-3</v>
      </c>
      <c r="AW259" s="345">
        <v>-1.8707519478916437E-2</v>
      </c>
      <c r="AX259" s="345">
        <v>-2.7474800568661199E-2</v>
      </c>
      <c r="AY259" s="345">
        <v>3.5514067055824119E-3</v>
      </c>
      <c r="AZ259" s="345">
        <v>2.0899053089652462E-3</v>
      </c>
      <c r="BA259" s="345"/>
      <c r="BB259" s="345"/>
      <c r="BC259" s="345">
        <v>1.8226776018330751E-3</v>
      </c>
      <c r="BD259" s="345">
        <v>7.4639896163807597E-3</v>
      </c>
      <c r="BE259" s="345">
        <v>-2.9662433521134599E-2</v>
      </c>
      <c r="BF259" s="345">
        <v>1.3790162148062135E-3</v>
      </c>
      <c r="BG259" s="345">
        <v>6.5768972809527974E-3</v>
      </c>
      <c r="BH259" s="345">
        <v>6.8912077596215791E-3</v>
      </c>
      <c r="BI259" s="345"/>
      <c r="BJ259" s="345"/>
      <c r="BK259" s="345"/>
      <c r="BL259" s="345">
        <v>7.8644410963235947E-3</v>
      </c>
      <c r="BM259" s="345">
        <v>2.3435848270553901E-2</v>
      </c>
      <c r="BN259" s="345">
        <v>8.7013936893256399E-2</v>
      </c>
      <c r="BO259" s="345"/>
      <c r="BP259" s="345"/>
      <c r="BQ259" s="345">
        <v>8.0787351642675795E-2</v>
      </c>
    </row>
    <row r="260" spans="2:69" s="255" customFormat="1" ht="15" customHeight="1">
      <c r="B260" s="1251" t="s">
        <v>31</v>
      </c>
      <c r="C260" s="262" t="s">
        <v>534</v>
      </c>
      <c r="D260" s="344"/>
      <c r="E260" s="281">
        <v>2.3928604717289501E-2</v>
      </c>
      <c r="F260" s="341">
        <v>200339680360.207</v>
      </c>
      <c r="G260" s="283">
        <v>5.4809509961291098E-3</v>
      </c>
      <c r="H260" s="283">
        <v>-3.36350953301157E-3</v>
      </c>
      <c r="I260" s="892"/>
      <c r="J260" s="892"/>
      <c r="K260" s="892"/>
      <c r="L260" s="283"/>
      <c r="M260" s="283"/>
      <c r="N260" s="283">
        <v>0.44715393638149897</v>
      </c>
      <c r="O260" s="283">
        <v>0.443790426454717</v>
      </c>
      <c r="P260" s="283"/>
      <c r="Q260" s="283">
        <v>-2.2877510129715398E-2</v>
      </c>
      <c r="R260" s="283"/>
      <c r="S260" s="283"/>
      <c r="T260" s="283"/>
      <c r="U260" s="283"/>
      <c r="V260" s="283"/>
      <c r="W260" s="283">
        <v>2.6360193526694099E-2</v>
      </c>
      <c r="X260" s="283">
        <v>0.44727311747397303</v>
      </c>
      <c r="Y260" s="283"/>
      <c r="Z260" s="283"/>
      <c r="AA260" s="283"/>
      <c r="AB260" s="283"/>
      <c r="AC260" s="283"/>
      <c r="AD260" s="283"/>
      <c r="AE260" s="283"/>
      <c r="AF260" s="283">
        <v>0.64118897243519402</v>
      </c>
      <c r="AG260" s="283">
        <v>0.68690077752218304</v>
      </c>
      <c r="AH260" s="283"/>
      <c r="AI260" s="283"/>
      <c r="AJ260" s="283">
        <v>1.7698080170652899</v>
      </c>
      <c r="AK260" s="281"/>
      <c r="AL260" s="281"/>
      <c r="AM260" s="341"/>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row>
    <row r="261" spans="2:69" s="255" customFormat="1" ht="15" customHeight="1">
      <c r="B261" s="1257" t="s">
        <v>31</v>
      </c>
      <c r="C261" s="262" t="s">
        <v>535</v>
      </c>
      <c r="D261" s="344"/>
      <c r="E261" s="281">
        <v>3.69050737231333E-2</v>
      </c>
      <c r="F261" s="341">
        <v>602699874259.78601</v>
      </c>
      <c r="G261" s="283">
        <v>0</v>
      </c>
      <c r="H261" s="283">
        <v>-1.55420924408893E-3</v>
      </c>
      <c r="I261" s="892"/>
      <c r="J261" s="892"/>
      <c r="K261" s="892"/>
      <c r="L261" s="283"/>
      <c r="M261" s="283"/>
      <c r="N261" s="283">
        <v>0.22887465532259599</v>
      </c>
      <c r="O261" s="283">
        <v>0.227320446513952</v>
      </c>
      <c r="P261" s="283"/>
      <c r="Q261" s="283">
        <v>-2.0747915595440099E-2</v>
      </c>
      <c r="R261" s="283"/>
      <c r="S261" s="283"/>
      <c r="T261" s="283"/>
      <c r="U261" s="283"/>
      <c r="V261" s="283"/>
      <c r="W261" s="283">
        <v>1.3350057590503299E-2</v>
      </c>
      <c r="X261" s="283">
        <v>0.21992259133702899</v>
      </c>
      <c r="Y261" s="283"/>
      <c r="Z261" s="283"/>
      <c r="AA261" s="283"/>
      <c r="AB261" s="283"/>
      <c r="AC261" s="283"/>
      <c r="AD261" s="283"/>
      <c r="AE261" s="283"/>
      <c r="AF261" s="283">
        <v>0.41370071539952602</v>
      </c>
      <c r="AG261" s="283">
        <v>0.347345841785479</v>
      </c>
      <c r="AH261" s="283"/>
      <c r="AI261" s="283"/>
      <c r="AJ261" s="283">
        <v>0.97341799833748199</v>
      </c>
      <c r="AK261" s="281"/>
      <c r="AL261" s="281"/>
      <c r="AM261" s="341"/>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row>
    <row r="262" spans="2:69" s="255" customFormat="1" ht="15" customHeight="1">
      <c r="B262" s="1257" t="s">
        <v>31</v>
      </c>
      <c r="C262" s="262" t="s">
        <v>536</v>
      </c>
      <c r="D262" s="344"/>
      <c r="E262" s="281">
        <v>9.8205089179211502E-2</v>
      </c>
      <c r="F262" s="341">
        <v>2726431066740.98</v>
      </c>
      <c r="G262" s="283">
        <v>3.53022723301159E-3</v>
      </c>
      <c r="H262" s="283">
        <v>-1.0943548736711301E-3</v>
      </c>
      <c r="I262" s="892"/>
      <c r="J262" s="892"/>
      <c r="K262" s="892"/>
      <c r="L262" s="283"/>
      <c r="M262" s="283"/>
      <c r="N262" s="283">
        <v>0.11546651488528401</v>
      </c>
      <c r="O262" s="283">
        <v>0.114372159761819</v>
      </c>
      <c r="P262" s="283"/>
      <c r="Q262" s="283">
        <v>-2.02322930704638E-2</v>
      </c>
      <c r="R262" s="283"/>
      <c r="S262" s="283"/>
      <c r="T262" s="283"/>
      <c r="U262" s="283"/>
      <c r="V262" s="283"/>
      <c r="W262" s="283">
        <v>8.7578881059932195E-3</v>
      </c>
      <c r="X262" s="283">
        <v>0.102897754533225</v>
      </c>
      <c r="Y262" s="283"/>
      <c r="Z262" s="283"/>
      <c r="AA262" s="283"/>
      <c r="AB262" s="283"/>
      <c r="AC262" s="283"/>
      <c r="AD262" s="283"/>
      <c r="AE262" s="283"/>
      <c r="AF262" s="283">
        <v>0.21751384485532399</v>
      </c>
      <c r="AG262" s="283">
        <v>0.20862262414965299</v>
      </c>
      <c r="AH262" s="283"/>
      <c r="AI262" s="283"/>
      <c r="AJ262" s="283">
        <v>0.51248177402077599</v>
      </c>
      <c r="AK262" s="281"/>
      <c r="AL262" s="281"/>
      <c r="AM262" s="341"/>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row>
    <row r="263" spans="2:69" s="255" customFormat="1" ht="15" customHeight="1">
      <c r="B263" s="1257" t="s">
        <v>31</v>
      </c>
      <c r="C263" s="262" t="s">
        <v>537</v>
      </c>
      <c r="D263" s="344"/>
      <c r="E263" s="281">
        <v>0.19138946013452701</v>
      </c>
      <c r="F263" s="341">
        <v>9503620612628.0898</v>
      </c>
      <c r="G263" s="283">
        <v>6.56633120034264E-3</v>
      </c>
      <c r="H263" s="283">
        <v>-1.91606483156845E-3</v>
      </c>
      <c r="I263" s="892"/>
      <c r="J263" s="892"/>
      <c r="K263" s="892"/>
      <c r="L263" s="283"/>
      <c r="M263" s="283"/>
      <c r="N263" s="283">
        <v>3.78522057043017E-2</v>
      </c>
      <c r="O263" s="283">
        <v>3.5936140635462098E-2</v>
      </c>
      <c r="P263" s="283"/>
      <c r="Q263" s="283">
        <v>-2.3166797754549901E-2</v>
      </c>
      <c r="R263" s="283"/>
      <c r="S263" s="283"/>
      <c r="T263" s="283"/>
      <c r="U263" s="283"/>
      <c r="V263" s="283"/>
      <c r="W263" s="283">
        <v>4.8456810451789198E-3</v>
      </c>
      <c r="X263" s="283">
        <v>1.7615024010898098E-2</v>
      </c>
      <c r="Y263" s="283"/>
      <c r="Z263" s="283"/>
      <c r="AA263" s="283"/>
      <c r="AB263" s="283"/>
      <c r="AC263" s="283"/>
      <c r="AD263" s="283"/>
      <c r="AE263" s="283"/>
      <c r="AF263" s="283">
        <v>0.12105968863375199</v>
      </c>
      <c r="AG263" s="283">
        <v>0.119155967732184</v>
      </c>
      <c r="AH263" s="283"/>
      <c r="AI263" s="283"/>
      <c r="AJ263" s="283">
        <v>0.23398775333698499</v>
      </c>
      <c r="AK263" s="281"/>
      <c r="AL263" s="281"/>
      <c r="AM263" s="341"/>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row>
    <row r="264" spans="2:69" s="255" customFormat="1" ht="15" customHeight="1">
      <c r="B264" s="1257" t="s">
        <v>31</v>
      </c>
      <c r="C264" s="243" t="s">
        <v>532</v>
      </c>
      <c r="D264" s="344"/>
      <c r="E264" s="281">
        <v>0.57452543350759799</v>
      </c>
      <c r="F264" s="341">
        <v>79023232750669.703</v>
      </c>
      <c r="G264" s="283">
        <v>3.3698826942479103E-2</v>
      </c>
      <c r="H264" s="283">
        <v>-2.7471584511918898E-3</v>
      </c>
      <c r="I264" s="892"/>
      <c r="J264" s="892"/>
      <c r="K264" s="892"/>
      <c r="L264" s="283"/>
      <c r="M264" s="283"/>
      <c r="N264" s="283">
        <v>5.8782946320733902E-3</v>
      </c>
      <c r="O264" s="283">
        <v>3.1311361607642102E-3</v>
      </c>
      <c r="P264" s="283"/>
      <c r="Q264" s="283">
        <v>-3.0722957851950401E-2</v>
      </c>
      <c r="R264" s="283"/>
      <c r="S264" s="283"/>
      <c r="T264" s="283"/>
      <c r="U264" s="283"/>
      <c r="V264" s="283"/>
      <c r="W264" s="283">
        <v>9.2819930326224897E-4</v>
      </c>
      <c r="X264" s="283">
        <v>-2.6663622838979099E-2</v>
      </c>
      <c r="Y264" s="283"/>
      <c r="Z264" s="283"/>
      <c r="AA264" s="283"/>
      <c r="AB264" s="283"/>
      <c r="AC264" s="283"/>
      <c r="AD264" s="283"/>
      <c r="AE264" s="283"/>
      <c r="AF264" s="283">
        <v>3.5977290586710002E-2</v>
      </c>
      <c r="AG264" s="283">
        <v>4.8940712707781303E-2</v>
      </c>
      <c r="AH264" s="283"/>
      <c r="AI264" s="283"/>
      <c r="AJ264" s="283">
        <v>3.1904226934412701E-2</v>
      </c>
      <c r="AK264" s="281"/>
      <c r="AL264" s="281"/>
      <c r="AM264" s="341"/>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row>
    <row r="265" spans="2:69" s="255" customFormat="1" ht="15" customHeight="1">
      <c r="B265" s="1257" t="s">
        <v>31</v>
      </c>
      <c r="C265" s="243" t="s">
        <v>533</v>
      </c>
      <c r="D265" s="344"/>
      <c r="E265" s="283">
        <v>7.5046338738241306E-2</v>
      </c>
      <c r="F265" s="341">
        <v>52311966742430.203</v>
      </c>
      <c r="G265" s="283">
        <v>2.6427994143082102E-2</v>
      </c>
      <c r="H265" s="283">
        <v>-5.5051656221798998E-3</v>
      </c>
      <c r="I265" s="892"/>
      <c r="J265" s="892"/>
      <c r="K265" s="892"/>
      <c r="L265" s="283"/>
      <c r="M265" s="283"/>
      <c r="N265" s="283">
        <v>1.4637369057850201E-4</v>
      </c>
      <c r="O265" s="283">
        <v>-5.3587919334575603E-3</v>
      </c>
      <c r="P265" s="283"/>
      <c r="Q265" s="283">
        <v>-3.2267141663159901E-2</v>
      </c>
      <c r="R265" s="283"/>
      <c r="S265" s="283"/>
      <c r="T265" s="283"/>
      <c r="U265" s="283"/>
      <c r="V265" s="283"/>
      <c r="W265" s="283">
        <v>0</v>
      </c>
      <c r="X265" s="283">
        <v>-3.7625929035349198E-2</v>
      </c>
      <c r="Y265" s="283"/>
      <c r="Z265" s="283"/>
      <c r="AA265" s="283"/>
      <c r="AB265" s="283"/>
      <c r="AC265" s="283"/>
      <c r="AD265" s="283"/>
      <c r="AE265" s="283"/>
      <c r="AF265" s="283">
        <v>5.9866662857306699E-3</v>
      </c>
      <c r="AG265" s="283">
        <v>8.4184885779466905E-3</v>
      </c>
      <c r="AH265" s="283"/>
      <c r="AI265" s="283"/>
      <c r="AJ265" s="283">
        <v>-2.9415196277645099E-2</v>
      </c>
      <c r="AK265" s="281"/>
      <c r="AL265" s="283"/>
      <c r="AM265" s="341"/>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row>
    <row r="266" spans="2:69" s="255" customFormat="1" ht="15" customHeight="1">
      <c r="B266" s="1253" t="s">
        <v>31</v>
      </c>
      <c r="C266" s="338" t="s">
        <v>527</v>
      </c>
      <c r="D266" s="339"/>
      <c r="E266" s="343">
        <v>1</v>
      </c>
      <c r="F266" s="342">
        <v>144368290727089</v>
      </c>
      <c r="G266" s="343">
        <v>2.8528546459583401E-2</v>
      </c>
      <c r="H266" s="343">
        <v>-3.65647596481698E-3</v>
      </c>
      <c r="I266" s="708"/>
      <c r="J266" s="708"/>
      <c r="K266" s="708"/>
      <c r="L266" s="343"/>
      <c r="M266" s="343"/>
      <c r="N266" s="343">
        <v>9.5190490376155807E-3</v>
      </c>
      <c r="O266" s="343">
        <v>5.8625730420491804E-3</v>
      </c>
      <c r="P266" s="343"/>
      <c r="Q266" s="343">
        <v>-3.05344304951852E-2</v>
      </c>
      <c r="R266" s="343"/>
      <c r="S266" s="343"/>
      <c r="T266" s="343"/>
      <c r="U266" s="343"/>
      <c r="V266" s="343"/>
      <c r="W266" s="343">
        <v>1.0847650272986899E-3</v>
      </c>
      <c r="X266" s="343">
        <v>-2.3587090996975001E-2</v>
      </c>
      <c r="Y266" s="343"/>
      <c r="Z266" s="343"/>
      <c r="AA266" s="343"/>
      <c r="AB266" s="343"/>
      <c r="AC266" s="343"/>
      <c r="AD266" s="343"/>
      <c r="AE266" s="343"/>
      <c r="AF266" s="343">
        <v>3.65561640169609E-2</v>
      </c>
      <c r="AG266" s="343">
        <v>4.4026344607470798E-2</v>
      </c>
      <c r="AH266" s="285"/>
      <c r="AI266" s="285"/>
      <c r="AJ266" s="343">
        <v>3.8406128496971698E-2</v>
      </c>
      <c r="AK266" s="281"/>
      <c r="AL266" s="343"/>
      <c r="AM266" s="342"/>
      <c r="AN266" s="343"/>
      <c r="AO266" s="343"/>
      <c r="AP266" s="343"/>
      <c r="AQ266" s="343"/>
      <c r="AR266" s="343"/>
      <c r="AS266" s="343"/>
      <c r="AT266" s="343"/>
      <c r="AU266" s="343"/>
      <c r="AV266" s="343"/>
      <c r="AW266" s="343"/>
      <c r="AX266" s="343"/>
      <c r="AY266" s="343"/>
      <c r="AZ266" s="343"/>
      <c r="BA266" s="343"/>
      <c r="BB266" s="343"/>
      <c r="BC266" s="343"/>
      <c r="BD266" s="343"/>
      <c r="BE266" s="343"/>
      <c r="BF266" s="343"/>
      <c r="BG266" s="343"/>
      <c r="BH266" s="343"/>
      <c r="BI266" s="343"/>
      <c r="BJ266" s="343"/>
      <c r="BK266" s="343"/>
      <c r="BL266" s="343"/>
      <c r="BM266" s="343"/>
      <c r="BN266" s="343"/>
      <c r="BO266" s="285"/>
      <c r="BP266" s="285"/>
      <c r="BQ266" s="343"/>
    </row>
    <row r="267" spans="2:69" s="255" customFormat="1" ht="15" customHeight="1">
      <c r="B267" s="1251" t="s">
        <v>32</v>
      </c>
      <c r="C267" s="262" t="s">
        <v>534</v>
      </c>
      <c r="D267" s="344"/>
      <c r="E267" s="350"/>
      <c r="F267" s="554"/>
      <c r="G267" s="350"/>
      <c r="H267" s="350"/>
      <c r="I267" s="918"/>
      <c r="J267" s="918"/>
      <c r="K267" s="918"/>
      <c r="L267" s="350"/>
      <c r="M267" s="350"/>
      <c r="N267" s="350"/>
      <c r="O267" s="350"/>
      <c r="P267" s="350"/>
      <c r="Q267" s="350"/>
      <c r="R267" s="350"/>
      <c r="S267" s="350"/>
      <c r="T267" s="350"/>
      <c r="U267" s="350"/>
      <c r="V267" s="350"/>
      <c r="W267" s="350"/>
      <c r="X267" s="350"/>
      <c r="Y267" s="350"/>
      <c r="Z267" s="350"/>
      <c r="AA267" s="350"/>
      <c r="AB267" s="350"/>
      <c r="AC267" s="350"/>
      <c r="AD267" s="350"/>
      <c r="AE267" s="350"/>
      <c r="AF267" s="350"/>
      <c r="AG267" s="350"/>
      <c r="AH267" s="350"/>
      <c r="AI267" s="350"/>
      <c r="AJ267" s="350"/>
      <c r="AK267" s="281"/>
      <c r="AL267" s="350"/>
      <c r="AM267" s="554"/>
      <c r="AN267" s="350"/>
      <c r="AO267" s="350"/>
      <c r="AP267" s="350"/>
      <c r="AQ267" s="350"/>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350"/>
      <c r="BM267" s="350"/>
      <c r="BN267" s="350"/>
      <c r="BO267" s="350"/>
      <c r="BP267" s="350"/>
      <c r="BQ267" s="350"/>
    </row>
    <row r="268" spans="2:69" s="255" customFormat="1" ht="15" customHeight="1">
      <c r="B268" s="1257" t="s">
        <v>32</v>
      </c>
      <c r="C268" s="262" t="s">
        <v>535</v>
      </c>
      <c r="D268" s="344"/>
      <c r="E268" s="346"/>
      <c r="F268" s="555"/>
      <c r="G268" s="346"/>
      <c r="H268" s="346"/>
      <c r="I268" s="896"/>
      <c r="J268" s="896"/>
      <c r="K268" s="89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281"/>
      <c r="AL268" s="346"/>
      <c r="AM268" s="555"/>
      <c r="AN268" s="346"/>
      <c r="AO268" s="34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6"/>
      <c r="BN268" s="346"/>
      <c r="BO268" s="346"/>
      <c r="BP268" s="346"/>
      <c r="BQ268" s="346"/>
    </row>
    <row r="269" spans="2:69" s="255" customFormat="1" ht="15" customHeight="1">
      <c r="B269" s="1257" t="s">
        <v>32</v>
      </c>
      <c r="C269" s="262" t="s">
        <v>536</v>
      </c>
      <c r="D269" s="344"/>
      <c r="E269" s="346"/>
      <c r="F269" s="555"/>
      <c r="G269" s="346"/>
      <c r="H269" s="346"/>
      <c r="I269" s="896"/>
      <c r="J269" s="896"/>
      <c r="K269" s="89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281"/>
      <c r="AL269" s="346"/>
      <c r="AM269" s="555"/>
      <c r="AN269" s="346"/>
      <c r="AO269" s="34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6"/>
      <c r="BN269" s="346"/>
      <c r="BO269" s="346"/>
      <c r="BP269" s="346"/>
      <c r="BQ269" s="346"/>
    </row>
    <row r="270" spans="2:69" s="255" customFormat="1" ht="15" customHeight="1">
      <c r="B270" s="1257" t="s">
        <v>32</v>
      </c>
      <c r="C270" s="262" t="s">
        <v>537</v>
      </c>
      <c r="D270" s="344"/>
      <c r="E270" s="346"/>
      <c r="F270" s="555"/>
      <c r="G270" s="346"/>
      <c r="H270" s="346"/>
      <c r="I270" s="896"/>
      <c r="J270" s="896"/>
      <c r="K270" s="89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281"/>
      <c r="AL270" s="346"/>
      <c r="AM270" s="555"/>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6"/>
      <c r="BN270" s="346"/>
      <c r="BO270" s="346"/>
      <c r="BP270" s="346"/>
      <c r="BQ270" s="346"/>
    </row>
    <row r="271" spans="2:69" s="255" customFormat="1" ht="15" customHeight="1">
      <c r="B271" s="1257" t="s">
        <v>32</v>
      </c>
      <c r="C271" s="243" t="s">
        <v>532</v>
      </c>
      <c r="D271" s="344"/>
      <c r="E271" s="346"/>
      <c r="F271" s="555"/>
      <c r="G271" s="346"/>
      <c r="H271" s="346"/>
      <c r="I271" s="896"/>
      <c r="J271" s="896"/>
      <c r="K271" s="89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281"/>
      <c r="AL271" s="346"/>
      <c r="AM271" s="555"/>
      <c r="AN271" s="346"/>
      <c r="AO271" s="34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6"/>
      <c r="BN271" s="346"/>
      <c r="BO271" s="346"/>
      <c r="BP271" s="346"/>
      <c r="BQ271" s="346"/>
    </row>
    <row r="272" spans="2:69" s="255" customFormat="1" ht="15" customHeight="1">
      <c r="B272" s="1257" t="s">
        <v>32</v>
      </c>
      <c r="C272" s="243" t="s">
        <v>533</v>
      </c>
      <c r="D272" s="344"/>
      <c r="E272" s="346"/>
      <c r="F272" s="555"/>
      <c r="G272" s="346"/>
      <c r="H272" s="346"/>
      <c r="I272" s="896"/>
      <c r="J272" s="896"/>
      <c r="K272" s="89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281"/>
      <c r="AL272" s="346"/>
      <c r="AM272" s="555"/>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6"/>
      <c r="BN272" s="346"/>
      <c r="BO272" s="346"/>
      <c r="BP272" s="346"/>
      <c r="BQ272" s="346"/>
    </row>
    <row r="273" spans="2:69" s="255" customFormat="1" ht="15" customHeight="1">
      <c r="B273" s="1253" t="s">
        <v>32</v>
      </c>
      <c r="C273" s="338" t="s">
        <v>527</v>
      </c>
      <c r="D273" s="339"/>
      <c r="E273" s="345"/>
      <c r="F273" s="556"/>
      <c r="G273" s="345"/>
      <c r="H273" s="345"/>
      <c r="I273" s="897"/>
      <c r="J273" s="897"/>
      <c r="K273" s="897"/>
      <c r="L273" s="345"/>
      <c r="M273" s="345"/>
      <c r="N273" s="345"/>
      <c r="O273" s="345"/>
      <c r="P273" s="345"/>
      <c r="Q273" s="345"/>
      <c r="R273" s="345"/>
      <c r="S273" s="345"/>
      <c r="T273" s="345"/>
      <c r="U273" s="345"/>
      <c r="V273" s="345"/>
      <c r="W273" s="345"/>
      <c r="X273" s="345"/>
      <c r="Y273" s="345"/>
      <c r="Z273" s="345"/>
      <c r="AA273" s="345"/>
      <c r="AB273" s="345"/>
      <c r="AC273" s="345"/>
      <c r="AD273" s="345"/>
      <c r="AE273" s="345"/>
      <c r="AF273" s="345"/>
      <c r="AG273" s="345"/>
      <c r="AH273" s="345"/>
      <c r="AI273" s="345"/>
      <c r="AJ273" s="345"/>
      <c r="AK273" s="281"/>
      <c r="AL273" s="345"/>
      <c r="AM273" s="556"/>
      <c r="AN273" s="345"/>
      <c r="AO273" s="345"/>
      <c r="AP273" s="345"/>
      <c r="AQ273" s="345"/>
      <c r="AR273" s="345"/>
      <c r="AS273" s="345"/>
      <c r="AT273" s="345"/>
      <c r="AU273" s="345"/>
      <c r="AV273" s="345"/>
      <c r="AW273" s="345"/>
      <c r="AX273" s="345"/>
      <c r="AY273" s="345"/>
      <c r="AZ273" s="345"/>
      <c r="BA273" s="345"/>
      <c r="BB273" s="345"/>
      <c r="BC273" s="345"/>
      <c r="BD273" s="345"/>
      <c r="BE273" s="345"/>
      <c r="BF273" s="345"/>
      <c r="BG273" s="345"/>
      <c r="BH273" s="345"/>
      <c r="BI273" s="345"/>
      <c r="BJ273" s="345"/>
      <c r="BK273" s="345"/>
      <c r="BL273" s="345"/>
      <c r="BM273" s="345"/>
      <c r="BN273" s="345"/>
      <c r="BO273" s="345"/>
      <c r="BP273" s="345"/>
      <c r="BQ273" s="345"/>
    </row>
    <row r="274" spans="2:69" s="255" customFormat="1" ht="15" customHeight="1">
      <c r="B274" s="1251" t="s">
        <v>282</v>
      </c>
      <c r="C274" s="262" t="s">
        <v>534</v>
      </c>
      <c r="D274" s="344"/>
      <c r="E274" s="281">
        <v>6.4799107642033199E-2</v>
      </c>
      <c r="F274" s="341">
        <v>1425646528.5081</v>
      </c>
      <c r="G274" s="283">
        <v>0</v>
      </c>
      <c r="H274" s="283">
        <v>-4.5687708094208697E-4</v>
      </c>
      <c r="I274" s="892">
        <v>0</v>
      </c>
      <c r="J274" s="892">
        <v>-8.0730335422232312E-4</v>
      </c>
      <c r="K274" s="892">
        <v>-8.0730335422232312E-4</v>
      </c>
      <c r="L274" s="283">
        <v>0.12624440975859844</v>
      </c>
      <c r="M274" s="283"/>
      <c r="N274" s="283">
        <v>0.13938426354094099</v>
      </c>
      <c r="O274" s="283">
        <v>0.138927386459998</v>
      </c>
      <c r="P274" s="283">
        <v>-9.5408831635384692E-3</v>
      </c>
      <c r="Q274" s="283">
        <v>-9.5723224369514293E-3</v>
      </c>
      <c r="R274" s="283"/>
      <c r="S274" s="283"/>
      <c r="T274" s="283"/>
      <c r="U274" s="283"/>
      <c r="V274" s="283"/>
      <c r="W274" s="283"/>
      <c r="X274" s="283">
        <v>0.129355064023047</v>
      </c>
      <c r="Y274" s="283">
        <v>6.2354242859782569E-2</v>
      </c>
      <c r="Z274" s="283">
        <v>0.24336388807566106</v>
      </c>
      <c r="AA274" s="283">
        <v>0.12241107192511812</v>
      </c>
      <c r="AB274" s="283"/>
      <c r="AC274" s="283"/>
      <c r="AD274" s="283"/>
      <c r="AE274" s="283">
        <v>1.4077551600116683E-2</v>
      </c>
      <c r="AF274" s="283">
        <v>0.44220675446067798</v>
      </c>
      <c r="AG274" s="283">
        <v>0.28384275820021498</v>
      </c>
      <c r="AH274" s="283"/>
      <c r="AI274" s="283"/>
      <c r="AJ274" s="283">
        <v>0.85540457668393999</v>
      </c>
      <c r="AK274" s="281"/>
      <c r="AL274" s="281">
        <v>6.56535968382672E-2</v>
      </c>
      <c r="AM274" s="341">
        <v>1446784147.9089999</v>
      </c>
      <c r="AN274" s="283">
        <v>-1.17444866040022E-3</v>
      </c>
      <c r="AO274" s="283">
        <v>0</v>
      </c>
      <c r="AP274" s="283">
        <v>-1.5854881654013531E-3</v>
      </c>
      <c r="AQ274" s="283">
        <v>-1.5854881654013531E-3</v>
      </c>
      <c r="AR274" s="283">
        <v>4.1680135386576597E-2</v>
      </c>
      <c r="AS274" s="283">
        <v>0.12439996994439036</v>
      </c>
      <c r="AT274" s="283"/>
      <c r="AU274" s="283">
        <v>0.17913331797308399</v>
      </c>
      <c r="AV274" s="283">
        <v>0.17795886931268401</v>
      </c>
      <c r="AW274" s="283">
        <v>-1.1667534355416332E-2</v>
      </c>
      <c r="AX274" s="283">
        <v>-1.17029536241953E-2</v>
      </c>
      <c r="AY274" s="283"/>
      <c r="AZ274" s="283"/>
      <c r="BA274" s="283"/>
      <c r="BB274" s="283"/>
      <c r="BC274" s="283"/>
      <c r="BD274" s="283"/>
      <c r="BE274" s="283">
        <v>0.16625591568848799</v>
      </c>
      <c r="BF274" s="283">
        <v>6.1443242932456676E-2</v>
      </c>
      <c r="BG274" s="283">
        <v>0.23999957775887937</v>
      </c>
      <c r="BH274" s="283">
        <v>0.12136987807081275</v>
      </c>
      <c r="BI274" s="283"/>
      <c r="BJ274" s="283"/>
      <c r="BK274" s="283"/>
      <c r="BL274" s="283">
        <v>1.3871877569025136E-2</v>
      </c>
      <c r="BM274" s="283">
        <v>0.43668457633117402</v>
      </c>
      <c r="BN274" s="283">
        <v>0.28468921319319501</v>
      </c>
      <c r="BO274" s="283"/>
      <c r="BP274" s="283"/>
      <c r="BQ274" s="283">
        <v>0.887629705212857</v>
      </c>
    </row>
    <row r="275" spans="2:69" s="255" customFormat="1" ht="15" customHeight="1">
      <c r="B275" s="1257" t="s">
        <v>282</v>
      </c>
      <c r="C275" s="262" t="s">
        <v>535</v>
      </c>
      <c r="D275" s="344"/>
      <c r="E275" s="281">
        <v>7.8031180220351895E-2</v>
      </c>
      <c r="F275" s="341">
        <v>3375319954.7107</v>
      </c>
      <c r="G275" s="283">
        <v>1.72377080634381E-3</v>
      </c>
      <c r="H275" s="283">
        <v>-1.0662558945196299E-3</v>
      </c>
      <c r="I275" s="892">
        <v>-1.2008489643606001E-3</v>
      </c>
      <c r="J275" s="892">
        <v>-2.0516968046940475E-3</v>
      </c>
      <c r="K275" s="892">
        <v>-3.2525457690546476E-3</v>
      </c>
      <c r="L275" s="283">
        <v>4.6351044532253645E-2</v>
      </c>
      <c r="M275" s="283"/>
      <c r="N275" s="283">
        <v>5.3859828395818501E-2</v>
      </c>
      <c r="O275" s="283">
        <v>5.2793572501298902E-2</v>
      </c>
      <c r="P275" s="283">
        <v>-1.2794690378530801E-2</v>
      </c>
      <c r="Q275" s="283">
        <v>-1.28729511277174E-2</v>
      </c>
      <c r="R275" s="283"/>
      <c r="S275" s="283"/>
      <c r="T275" s="283"/>
      <c r="U275" s="283"/>
      <c r="V275" s="283"/>
      <c r="W275" s="283"/>
      <c r="X275" s="283">
        <v>3.9920621373581398E-2</v>
      </c>
      <c r="Y275" s="283">
        <v>2.6593049507448365E-2</v>
      </c>
      <c r="Z275" s="283">
        <v>0.10813217087180781</v>
      </c>
      <c r="AA275" s="283">
        <v>6.8477622988843606E-2</v>
      </c>
      <c r="AB275" s="283"/>
      <c r="AC275" s="283"/>
      <c r="AD275" s="283"/>
      <c r="AE275" s="283">
        <v>9.3266651906480386E-3</v>
      </c>
      <c r="AF275" s="283">
        <v>0.212529508558748</v>
      </c>
      <c r="AG275" s="283">
        <v>0.142975695802463</v>
      </c>
      <c r="AH275" s="283"/>
      <c r="AI275" s="283"/>
      <c r="AJ275" s="283">
        <v>0.39542582573479201</v>
      </c>
      <c r="AK275" s="281"/>
      <c r="AL275" s="281">
        <v>7.9609522414848893E-2</v>
      </c>
      <c r="AM275" s="341">
        <v>3443972765.1964002</v>
      </c>
      <c r="AN275" s="283">
        <v>-1.48628357027907E-3</v>
      </c>
      <c r="AO275" s="283">
        <v>-4.4054239206896799E-4</v>
      </c>
      <c r="AP275" s="283">
        <v>-2.7359341692885491E-3</v>
      </c>
      <c r="AQ275" s="283">
        <v>-3.176476561357517E-3</v>
      </c>
      <c r="AR275" s="283">
        <v>4.97677580183261E-2</v>
      </c>
      <c r="AS275" s="283">
        <v>4.5427073963077089E-2</v>
      </c>
      <c r="AT275" s="283"/>
      <c r="AU275" s="283">
        <v>0.10242577024156101</v>
      </c>
      <c r="AV275" s="283">
        <v>0.10049894427921301</v>
      </c>
      <c r="AW275" s="283">
        <v>-1.5085304864115917E-2</v>
      </c>
      <c r="AX275" s="283">
        <v>-1.51686968967424E-2</v>
      </c>
      <c r="AY275" s="283"/>
      <c r="AZ275" s="283"/>
      <c r="BA275" s="283"/>
      <c r="BB275" s="283"/>
      <c r="BC275" s="283"/>
      <c r="BD275" s="283"/>
      <c r="BE275" s="283">
        <v>8.5330247382470595E-2</v>
      </c>
      <c r="BF275" s="283">
        <v>2.6149910189944302E-2</v>
      </c>
      <c r="BG275" s="283">
        <v>0.10599408158385444</v>
      </c>
      <c r="BH275" s="283">
        <v>6.7089396201082799E-2</v>
      </c>
      <c r="BI275" s="283"/>
      <c r="BJ275" s="283"/>
      <c r="BK275" s="283"/>
      <c r="BL275" s="283">
        <v>9.2246762058782635E-3</v>
      </c>
      <c r="BM275" s="283">
        <v>0.20845806418075999</v>
      </c>
      <c r="BN275" s="283">
        <v>0.14471004003368701</v>
      </c>
      <c r="BO275" s="283"/>
      <c r="BP275" s="283"/>
      <c r="BQ275" s="283">
        <v>0.43849835159691802</v>
      </c>
    </row>
    <row r="276" spans="2:69" s="255" customFormat="1" ht="15" customHeight="1">
      <c r="B276" s="1257" t="s">
        <v>282</v>
      </c>
      <c r="C276" s="262" t="s">
        <v>536</v>
      </c>
      <c r="D276" s="344"/>
      <c r="E276" s="281">
        <v>0.143663158732285</v>
      </c>
      <c r="F276" s="341">
        <v>10577939674.894199</v>
      </c>
      <c r="G276" s="283">
        <v>5.5753174453124204E-3</v>
      </c>
      <c r="H276" s="283">
        <v>-9.8265564691868705E-4</v>
      </c>
      <c r="I276" s="892">
        <v>-2.1831430256129699E-3</v>
      </c>
      <c r="J276" s="892">
        <v>-2.9106808029710145E-3</v>
      </c>
      <c r="K276" s="892">
        <v>-5.0938238285839843E-3</v>
      </c>
      <c r="L276" s="283">
        <v>1.2596048847209244E-2</v>
      </c>
      <c r="M276" s="283"/>
      <c r="N276" s="283">
        <v>1.5948441074588302E-2</v>
      </c>
      <c r="O276" s="283">
        <v>1.4965785427669701E-2</v>
      </c>
      <c r="P276" s="283">
        <v>-2.2252084168910169E-2</v>
      </c>
      <c r="Q276" s="283">
        <v>-2.2378796648031302E-2</v>
      </c>
      <c r="R276" s="283"/>
      <c r="S276" s="283"/>
      <c r="T276" s="283"/>
      <c r="U276" s="283"/>
      <c r="V276" s="283"/>
      <c r="W276" s="283"/>
      <c r="X276" s="283">
        <v>-7.41301122036153E-3</v>
      </c>
      <c r="Y276" s="283">
        <v>1.3109939161303361E-2</v>
      </c>
      <c r="Z276" s="283">
        <v>5.1528500169854843E-2</v>
      </c>
      <c r="AA276" s="283">
        <v>3.5597214355012494E-2</v>
      </c>
      <c r="AB276" s="283"/>
      <c r="AC276" s="283"/>
      <c r="AD276" s="283"/>
      <c r="AE276" s="283">
        <v>8.8454973314579678E-3</v>
      </c>
      <c r="AF276" s="283">
        <v>0.109081151017629</v>
      </c>
      <c r="AG276" s="283">
        <v>8.6278037198480095E-2</v>
      </c>
      <c r="AH276" s="283"/>
      <c r="AI276" s="283"/>
      <c r="AJ276" s="283">
        <v>0.18794617699574701</v>
      </c>
      <c r="AK276" s="281"/>
      <c r="AL276" s="281">
        <v>0.149997950891882</v>
      </c>
      <c r="AM276" s="341">
        <v>11042200460.0105</v>
      </c>
      <c r="AN276" s="283">
        <v>-1.32371335297114E-3</v>
      </c>
      <c r="AO276" s="283">
        <v>-1.8712319978096399E-3</v>
      </c>
      <c r="AP276" s="283">
        <v>-3.4411521710649936E-3</v>
      </c>
      <c r="AQ276" s="283">
        <v>-5.3123841688746338E-3</v>
      </c>
      <c r="AR276" s="283">
        <v>5.40782257601971E-2</v>
      </c>
      <c r="AS276" s="283">
        <v>1.2066457707440796E-2</v>
      </c>
      <c r="AT276" s="283"/>
      <c r="AU276" s="283">
        <v>6.9431401978729407E-2</v>
      </c>
      <c r="AV276" s="283">
        <v>6.6236456627948498E-2</v>
      </c>
      <c r="AW276" s="283">
        <v>-2.4840675351662577E-2</v>
      </c>
      <c r="AX276" s="283">
        <v>-2.4975798882475399E-2</v>
      </c>
      <c r="AY276" s="283"/>
      <c r="AZ276" s="283"/>
      <c r="BA276" s="283"/>
      <c r="BB276" s="283"/>
      <c r="BC276" s="283"/>
      <c r="BD276" s="283"/>
      <c r="BE276" s="283">
        <v>4.12606577454733E-2</v>
      </c>
      <c r="BF276" s="283">
        <v>1.2603747531066618E-2</v>
      </c>
      <c r="BG276" s="283">
        <v>4.9732056411506041E-2</v>
      </c>
      <c r="BH276" s="283">
        <v>3.4446669583857413E-2</v>
      </c>
      <c r="BI276" s="283"/>
      <c r="BJ276" s="283"/>
      <c r="BK276" s="283"/>
      <c r="BL276" s="283">
        <v>9.0342946303390275E-3</v>
      </c>
      <c r="BM276" s="283">
        <v>0.10581676815676901</v>
      </c>
      <c r="BN276" s="283">
        <v>8.8264186554241703E-2</v>
      </c>
      <c r="BO276" s="283"/>
      <c r="BP276" s="283"/>
      <c r="BQ276" s="283">
        <v>0.235341612456484</v>
      </c>
    </row>
    <row r="277" spans="2:69" s="255" customFormat="1" ht="15" customHeight="1">
      <c r="B277" s="1257" t="s">
        <v>282</v>
      </c>
      <c r="C277" s="262" t="s">
        <v>537</v>
      </c>
      <c r="D277" s="344"/>
      <c r="E277" s="281">
        <v>0.250618305075405</v>
      </c>
      <c r="F277" s="341">
        <v>32629971865.804298</v>
      </c>
      <c r="G277" s="283">
        <v>1.7206955488496899E-2</v>
      </c>
      <c r="H277" s="283">
        <v>-2.9542951913980701E-3</v>
      </c>
      <c r="I277" s="892">
        <v>-5.6949917214836497E-3</v>
      </c>
      <c r="J277" s="892">
        <v>-7.8012954318103719E-3</v>
      </c>
      <c r="K277" s="892">
        <v>-1.3496287153294022E-2</v>
      </c>
      <c r="L277" s="283">
        <v>2.0300675186030299E-3</v>
      </c>
      <c r="M277" s="283"/>
      <c r="N277" s="283">
        <v>3.2208184951620601E-3</v>
      </c>
      <c r="O277" s="283">
        <v>2.6652330376397698E-4</v>
      </c>
      <c r="P277" s="283">
        <v>-3.2861326263965193E-2</v>
      </c>
      <c r="Q277" s="283">
        <v>-3.3021573013784798E-2</v>
      </c>
      <c r="R277" s="283"/>
      <c r="S277" s="283"/>
      <c r="T277" s="283"/>
      <c r="U277" s="283"/>
      <c r="V277" s="283"/>
      <c r="W277" s="283"/>
      <c r="X277" s="283">
        <v>-3.2755049710020703E-2</v>
      </c>
      <c r="Y277" s="283">
        <v>7.3879728809860519E-3</v>
      </c>
      <c r="Z277" s="283">
        <v>2.0737103860129891E-2</v>
      </c>
      <c r="AA277" s="283">
        <v>1.7348038269503638E-2</v>
      </c>
      <c r="AB277" s="283"/>
      <c r="AC277" s="283"/>
      <c r="AD277" s="283"/>
      <c r="AE277" s="283">
        <v>9.2424088003290814E-3</v>
      </c>
      <c r="AF277" s="283">
        <v>5.4715523810948699E-2</v>
      </c>
      <c r="AG277" s="283">
        <v>5.2356578934159903E-2</v>
      </c>
      <c r="AH277" s="283"/>
      <c r="AI277" s="283"/>
      <c r="AJ277" s="283">
        <v>7.4317053035087802E-2</v>
      </c>
      <c r="AK277" s="281"/>
      <c r="AL277" s="281">
        <v>0.25162860965159001</v>
      </c>
      <c r="AM277" s="341">
        <v>32779513082.289501</v>
      </c>
      <c r="AN277" s="283">
        <v>-3.1133559244642698E-3</v>
      </c>
      <c r="AO277" s="283">
        <v>-5.0619368274219204E-3</v>
      </c>
      <c r="AP277" s="283">
        <v>-7.6353043310891967E-3</v>
      </c>
      <c r="AQ277" s="283">
        <v>-1.2697241158511117E-2</v>
      </c>
      <c r="AR277" s="283">
        <v>3.7531002639846801E-2</v>
      </c>
      <c r="AS277" s="283">
        <v>2.0208062838337122E-3</v>
      </c>
      <c r="AT277" s="283"/>
      <c r="AU277" s="283">
        <v>4.0746503570077197E-2</v>
      </c>
      <c r="AV277" s="283">
        <v>3.2571210818190997E-2</v>
      </c>
      <c r="AW277" s="283">
        <v>-3.5003614357042773E-2</v>
      </c>
      <c r="AX277" s="283">
        <v>-3.5228783205200197E-2</v>
      </c>
      <c r="AY277" s="283"/>
      <c r="AZ277" s="283"/>
      <c r="BA277" s="283"/>
      <c r="BB277" s="283"/>
      <c r="BC277" s="283"/>
      <c r="BD277" s="283"/>
      <c r="BE277" s="283">
        <v>-2.6575723870092501E-3</v>
      </c>
      <c r="BF277" s="283">
        <v>7.4704840330165256E-3</v>
      </c>
      <c r="BG277" s="283">
        <v>2.0652543814791039E-2</v>
      </c>
      <c r="BH277" s="283">
        <v>1.7244124275564734E-2</v>
      </c>
      <c r="BI277" s="283"/>
      <c r="BJ277" s="283"/>
      <c r="BK277" s="283"/>
      <c r="BL277" s="283">
        <v>9.1321840690408405E-3</v>
      </c>
      <c r="BM277" s="283">
        <v>5.4499336192413102E-2</v>
      </c>
      <c r="BN277" s="283">
        <v>5.2301207034667001E-2</v>
      </c>
      <c r="BO277" s="283"/>
      <c r="BP277" s="283"/>
      <c r="BQ277" s="283">
        <v>0.104142970840071</v>
      </c>
    </row>
    <row r="278" spans="2:69" s="255" customFormat="1" ht="15" customHeight="1">
      <c r="B278" s="1257" t="s">
        <v>282</v>
      </c>
      <c r="C278" s="243" t="s">
        <v>532</v>
      </c>
      <c r="D278" s="344"/>
      <c r="E278" s="281">
        <v>0.43793536182377402</v>
      </c>
      <c r="F278" s="341">
        <v>137966583452.254</v>
      </c>
      <c r="G278" s="283">
        <v>2.9807873369500401E-2</v>
      </c>
      <c r="H278" s="283">
        <v>-9.1672849053843607E-3</v>
      </c>
      <c r="I278" s="892">
        <v>-8.9739444858947994E-3</v>
      </c>
      <c r="J278" s="892">
        <v>-1.0705408201641375E-2</v>
      </c>
      <c r="K278" s="892">
        <v>-1.9679352687536174E-2</v>
      </c>
      <c r="L278" s="283">
        <v>1.2067006862108389E-4</v>
      </c>
      <c r="M278" s="283"/>
      <c r="N278" s="283">
        <v>2.9124133957195202E-4</v>
      </c>
      <c r="O278" s="283">
        <v>-8.8760435658124005E-3</v>
      </c>
      <c r="P278" s="283">
        <v>-4.7477496401030737E-2</v>
      </c>
      <c r="Q278" s="283">
        <v>-4.79787733006855E-2</v>
      </c>
      <c r="R278" s="283"/>
      <c r="S278" s="283"/>
      <c r="T278" s="283"/>
      <c r="U278" s="283"/>
      <c r="V278" s="283"/>
      <c r="W278" s="283"/>
      <c r="X278" s="283">
        <v>-5.6854816866497702E-2</v>
      </c>
      <c r="Y278" s="283">
        <v>1.4310995586871884E-3</v>
      </c>
      <c r="Z278" s="283">
        <v>3.6273519623082587E-3</v>
      </c>
      <c r="AA278" s="283">
        <v>3.5769161617101512E-3</v>
      </c>
      <c r="AB278" s="283"/>
      <c r="AC278" s="283"/>
      <c r="AD278" s="283"/>
      <c r="AE278" s="283">
        <v>4.9964902318789537E-3</v>
      </c>
      <c r="AF278" s="283">
        <v>1.36318579145846E-2</v>
      </c>
      <c r="AG278" s="283">
        <v>2.4783354354727501E-2</v>
      </c>
      <c r="AH278" s="283"/>
      <c r="AI278" s="283"/>
      <c r="AJ278" s="283">
        <v>-1.8439604597185699E-2</v>
      </c>
      <c r="AK278" s="281"/>
      <c r="AL278" s="281">
        <v>0.42883144549063001</v>
      </c>
      <c r="AM278" s="341">
        <v>134234222837.589</v>
      </c>
      <c r="AN278" s="283">
        <v>-9.2499923227648308E-3</v>
      </c>
      <c r="AO278" s="283">
        <v>-9.2902305573559808E-3</v>
      </c>
      <c r="AP278" s="283">
        <v>-1.0939701142553855E-2</v>
      </c>
      <c r="AQ278" s="283">
        <v>-2.0229931699909838E-2</v>
      </c>
      <c r="AR278" s="283">
        <v>2.35903008300598E-2</v>
      </c>
      <c r="AS278" s="283">
        <v>1.2402528014590649E-4</v>
      </c>
      <c r="AT278" s="283"/>
      <c r="AU278" s="283">
        <v>2.3883311295580099E-2</v>
      </c>
      <c r="AV278" s="283">
        <v>5.3430884154592696E-3</v>
      </c>
      <c r="AW278" s="283">
        <v>-4.8194537735850931E-2</v>
      </c>
      <c r="AX278" s="283">
        <v>-4.8704219381946301E-2</v>
      </c>
      <c r="AY278" s="283"/>
      <c r="AZ278" s="283"/>
      <c r="BA278" s="283"/>
      <c r="BB278" s="283"/>
      <c r="BC278" s="283"/>
      <c r="BD278" s="283"/>
      <c r="BE278" s="283">
        <v>-4.3361130966486999E-2</v>
      </c>
      <c r="BF278" s="283">
        <v>1.4365781075293762E-3</v>
      </c>
      <c r="BG278" s="283">
        <v>3.6928095064032466E-3</v>
      </c>
      <c r="BH278" s="283">
        <v>3.6464903551654674E-3</v>
      </c>
      <c r="BI278" s="283"/>
      <c r="BJ278" s="283"/>
      <c r="BK278" s="283"/>
      <c r="BL278" s="283">
        <v>5.1037600872581301E-3</v>
      </c>
      <c r="BM278" s="283">
        <v>1.3879638056356201E-2</v>
      </c>
      <c r="BN278" s="283">
        <v>2.48252842924125E-2</v>
      </c>
      <c r="BO278" s="283"/>
      <c r="BP278" s="283"/>
      <c r="BQ278" s="283">
        <v>-4.6562086177183203E-3</v>
      </c>
    </row>
    <row r="279" spans="2:69" s="255" customFormat="1" ht="15" customHeight="1">
      <c r="B279" s="1257" t="s">
        <v>282</v>
      </c>
      <c r="C279" s="243" t="s">
        <v>533</v>
      </c>
      <c r="D279" s="344"/>
      <c r="E279" s="283">
        <v>2.4952886506150299E-2</v>
      </c>
      <c r="F279" s="341">
        <v>36154414870.806</v>
      </c>
      <c r="G279" s="283">
        <v>2.4574753385303301E-2</v>
      </c>
      <c r="H279" s="283">
        <v>-2.6891597520660601E-2</v>
      </c>
      <c r="I279" s="892">
        <v>-5.2464963136512098E-3</v>
      </c>
      <c r="J279" s="892">
        <v>-1.3571408734016152E-2</v>
      </c>
      <c r="K279" s="892">
        <v>-1.8817905047667362E-2</v>
      </c>
      <c r="L279" s="283">
        <v>5.0589672285829606E-6</v>
      </c>
      <c r="M279" s="283"/>
      <c r="N279" s="283">
        <v>1.32416133661888E-5</v>
      </c>
      <c r="O279" s="283">
        <v>-2.6878355907294399E-2</v>
      </c>
      <c r="P279" s="283">
        <v>-5.9236458060510588E-2</v>
      </c>
      <c r="Q279" s="283">
        <v>-6.1376087128474401E-2</v>
      </c>
      <c r="R279" s="283"/>
      <c r="S279" s="283"/>
      <c r="T279" s="283"/>
      <c r="U279" s="283"/>
      <c r="V279" s="283"/>
      <c r="W279" s="283"/>
      <c r="X279" s="283">
        <v>-8.8254443035768806E-2</v>
      </c>
      <c r="Y279" s="283">
        <v>1.0639883174284774E-4</v>
      </c>
      <c r="Z279" s="283">
        <v>1.9980988918543525E-4</v>
      </c>
      <c r="AA279" s="283">
        <v>1.3184253565251341E-4</v>
      </c>
      <c r="AB279" s="283"/>
      <c r="AC279" s="283"/>
      <c r="AD279" s="283"/>
      <c r="AE279" s="283">
        <v>2.487383123730669E-4</v>
      </c>
      <c r="AF279" s="283">
        <v>6.8678956895386301E-4</v>
      </c>
      <c r="AG279" s="283">
        <v>4.5708219922469401E-3</v>
      </c>
      <c r="AH279" s="283"/>
      <c r="AI279" s="283"/>
      <c r="AJ279" s="283">
        <v>-8.2996831474567906E-2</v>
      </c>
      <c r="AK279" s="281"/>
      <c r="AL279" s="283">
        <v>2.4278874712782301E-2</v>
      </c>
      <c r="AM279" s="341">
        <v>35196712942.382599</v>
      </c>
      <c r="AN279" s="283">
        <v>-2.7926410912327199E-2</v>
      </c>
      <c r="AO279" s="283">
        <v>-5.8411094155880298E-3</v>
      </c>
      <c r="AP279" s="283">
        <v>-1.3995567774802955E-2</v>
      </c>
      <c r="AQ279" s="283">
        <v>-1.9836677190390985E-2</v>
      </c>
      <c r="AR279" s="283">
        <v>1.14077453646676E-2</v>
      </c>
      <c r="AS279" s="283">
        <v>5.1966216362140364E-6</v>
      </c>
      <c r="AT279" s="283"/>
      <c r="AU279" s="283">
        <v>1.1421347282096201E-2</v>
      </c>
      <c r="AV279" s="283">
        <v>-2.2346173045818998E-2</v>
      </c>
      <c r="AW279" s="283">
        <v>-5.9565609343009265E-2</v>
      </c>
      <c r="AX279" s="283">
        <v>-6.17182685609746E-2</v>
      </c>
      <c r="AY279" s="283"/>
      <c r="AZ279" s="283"/>
      <c r="BA279" s="283"/>
      <c r="BB279" s="283"/>
      <c r="BC279" s="283"/>
      <c r="BD279" s="283"/>
      <c r="BE279" s="283">
        <v>-8.4064441606793605E-2</v>
      </c>
      <c r="BF279" s="283">
        <v>1.0929394204786205E-4</v>
      </c>
      <c r="BG279" s="283">
        <v>2.052467126894998E-4</v>
      </c>
      <c r="BH279" s="283">
        <v>1.3542996868494864E-4</v>
      </c>
      <c r="BI279" s="283"/>
      <c r="BJ279" s="283"/>
      <c r="BK279" s="283"/>
      <c r="BL279" s="283">
        <v>2.5550647739525046E-4</v>
      </c>
      <c r="BM279" s="283">
        <v>7.0547710081756104E-4</v>
      </c>
      <c r="BN279" s="283">
        <v>4.5774982238581102E-3</v>
      </c>
      <c r="BO279" s="283"/>
      <c r="BP279" s="283"/>
      <c r="BQ279" s="283">
        <v>-7.8781466282117907E-2</v>
      </c>
    </row>
    <row r="280" spans="2:69" s="255" customFormat="1" ht="15" customHeight="1">
      <c r="B280" s="1253" t="s">
        <v>282</v>
      </c>
      <c r="C280" s="338" t="s">
        <v>527</v>
      </c>
      <c r="D280" s="339"/>
      <c r="E280" s="343">
        <v>1</v>
      </c>
      <c r="F280" s="342">
        <v>222129876346.97699</v>
      </c>
      <c r="G280" s="343">
        <v>2.53330731265888E-2</v>
      </c>
      <c r="H280" s="343">
        <v>-1.0570718045676599E-2</v>
      </c>
      <c r="I280" s="708">
        <v>-7.3864998102941004E-3</v>
      </c>
      <c r="J280" s="708">
        <v>-1.0179072224642994E-2</v>
      </c>
      <c r="K280" s="708">
        <v>-1.7565572034937096E-2</v>
      </c>
      <c r="L280" s="343">
        <v>2.4883736987364575E-3</v>
      </c>
      <c r="M280" s="343"/>
      <c r="N280" s="343">
        <v>3.1286382374945999E-3</v>
      </c>
      <c r="O280" s="343">
        <v>-7.4420798081820099E-3</v>
      </c>
      <c r="P280" s="343">
        <v>-4.5272617403166092E-2</v>
      </c>
      <c r="Q280" s="343">
        <v>-4.5963180424143497E-2</v>
      </c>
      <c r="R280" s="343"/>
      <c r="S280" s="343"/>
      <c r="T280" s="343"/>
      <c r="U280" s="343"/>
      <c r="V280" s="343"/>
      <c r="W280" s="343"/>
      <c r="X280" s="343">
        <v>-5.3405260232325301E-2</v>
      </c>
      <c r="Y280" s="343">
        <v>3.4200323255104423E-3</v>
      </c>
      <c r="Z280" s="343">
        <v>1.0990531508655928E-2</v>
      </c>
      <c r="AA280" s="343">
        <v>8.3128015735368533E-3</v>
      </c>
      <c r="AB280" s="343"/>
      <c r="AC280" s="343"/>
      <c r="AD280" s="343"/>
      <c r="AE280" s="343">
        <v>5.1548151086493015E-3</v>
      </c>
      <c r="AF280" s="343">
        <v>2.7878180516352501E-2</v>
      </c>
      <c r="AG280" s="343">
        <v>3.1930940449692101E-2</v>
      </c>
      <c r="AH280" s="285"/>
      <c r="AI280" s="285"/>
      <c r="AJ280" s="343">
        <v>6.4038607337191201E-3</v>
      </c>
      <c r="AK280" s="281"/>
      <c r="AL280" s="343">
        <v>1</v>
      </c>
      <c r="AM280" s="342">
        <v>218143406235.37701</v>
      </c>
      <c r="AN280" s="343">
        <v>-1.0763893041311199E-2</v>
      </c>
      <c r="AO280" s="343">
        <v>-7.5214846866708202E-3</v>
      </c>
      <c r="AP280" s="343">
        <v>-1.0365090073578468E-2</v>
      </c>
      <c r="AQ280" s="343">
        <v>-1.7886574760249289E-2</v>
      </c>
      <c r="AR280" s="343">
        <v>2.5796023350924999E-2</v>
      </c>
      <c r="AS280" s="343">
        <v>2.5338475801051303E-3</v>
      </c>
      <c r="AT280" s="343"/>
      <c r="AU280" s="343">
        <v>2.89818360088572E-2</v>
      </c>
      <c r="AV280" s="343">
        <v>1.06964582808751E-2</v>
      </c>
      <c r="AW280" s="343">
        <v>-4.6099953600332234E-2</v>
      </c>
      <c r="AX280" s="343">
        <v>-4.6803136341936599E-2</v>
      </c>
      <c r="AY280" s="343"/>
      <c r="AZ280" s="343"/>
      <c r="BA280" s="343"/>
      <c r="BB280" s="343"/>
      <c r="BC280" s="343"/>
      <c r="BD280" s="343"/>
      <c r="BE280" s="343">
        <v>-3.6106678061061402E-2</v>
      </c>
      <c r="BF280" s="343">
        <v>3.4825318384759823E-3</v>
      </c>
      <c r="BG280" s="343">
        <v>1.1191378401651565E-2</v>
      </c>
      <c r="BH280" s="343">
        <v>8.4647141873007252E-3</v>
      </c>
      <c r="BI280" s="343"/>
      <c r="BJ280" s="343"/>
      <c r="BK280" s="343"/>
      <c r="BL280" s="343">
        <v>5.2490169766593944E-3</v>
      </c>
      <c r="BM280" s="343">
        <v>2.8387641404087699E-2</v>
      </c>
      <c r="BN280" s="343">
        <v>3.2514463655526002E-2</v>
      </c>
      <c r="BO280" s="285"/>
      <c r="BP280" s="285"/>
      <c r="BQ280" s="343">
        <v>2.4795426998552202E-2</v>
      </c>
    </row>
    <row r="281" spans="2:69" s="255" customFormat="1" ht="15" customHeight="1">
      <c r="B281" s="1251" t="s">
        <v>711</v>
      </c>
      <c r="C281" s="262" t="s">
        <v>534</v>
      </c>
      <c r="D281" s="339"/>
      <c r="E281" s="672"/>
      <c r="F281" s="671"/>
      <c r="G281" s="672"/>
      <c r="H281" s="672"/>
      <c r="I281" s="713"/>
      <c r="J281" s="713"/>
      <c r="K281" s="713"/>
      <c r="L281" s="672"/>
      <c r="M281" s="672"/>
      <c r="N281" s="672"/>
      <c r="O281" s="672"/>
      <c r="P281" s="672"/>
      <c r="Q281" s="672"/>
      <c r="R281" s="672"/>
      <c r="S281" s="672"/>
      <c r="T281" s="672"/>
      <c r="U281" s="672"/>
      <c r="V281" s="672"/>
      <c r="W281" s="673"/>
      <c r="X281" s="672"/>
      <c r="Y281" s="672"/>
      <c r="Z281" s="672"/>
      <c r="AA281" s="672"/>
      <c r="AB281" s="672"/>
      <c r="AC281" s="672"/>
      <c r="AD281" s="672"/>
      <c r="AE281" s="672"/>
      <c r="AF281" s="672"/>
      <c r="AG281" s="672"/>
      <c r="AH281" s="673"/>
      <c r="AI281" s="673"/>
      <c r="AJ281" s="672"/>
      <c r="AK281" s="340"/>
      <c r="AL281" s="672"/>
      <c r="AM281" s="671"/>
      <c r="AN281" s="672"/>
      <c r="AO281" s="672"/>
      <c r="AP281" s="672"/>
      <c r="AQ281" s="672"/>
      <c r="AR281" s="672"/>
      <c r="AS281" s="672"/>
      <c r="AT281" s="672"/>
      <c r="AU281" s="672"/>
      <c r="AV281" s="672"/>
      <c r="AW281" s="672"/>
      <c r="AX281" s="672"/>
      <c r="AY281" s="672"/>
      <c r="AZ281" s="672"/>
      <c r="BA281" s="672"/>
      <c r="BB281" s="672"/>
      <c r="BC281" s="672"/>
      <c r="BD281" s="673"/>
      <c r="BE281" s="672"/>
      <c r="BF281" s="672"/>
      <c r="BG281" s="672"/>
      <c r="BH281" s="672"/>
      <c r="BI281" s="672"/>
      <c r="BJ281" s="672"/>
      <c r="BK281" s="672"/>
      <c r="BL281" s="672"/>
      <c r="BM281" s="672"/>
      <c r="BN281" s="672"/>
      <c r="BO281" s="673"/>
      <c r="BP281" s="673"/>
      <c r="BQ281" s="672"/>
    </row>
    <row r="282" spans="2:69" s="255" customFormat="1" ht="15" customHeight="1">
      <c r="B282" s="1252"/>
      <c r="C282" s="262" t="s">
        <v>535</v>
      </c>
      <c r="D282" s="339"/>
      <c r="E282" s="672"/>
      <c r="F282" s="671"/>
      <c r="G282" s="672"/>
      <c r="H282" s="672"/>
      <c r="I282" s="713"/>
      <c r="J282" s="713"/>
      <c r="K282" s="713"/>
      <c r="L282" s="672"/>
      <c r="M282" s="672"/>
      <c r="N282" s="672"/>
      <c r="O282" s="672"/>
      <c r="P282" s="672"/>
      <c r="Q282" s="672"/>
      <c r="R282" s="672"/>
      <c r="S282" s="672"/>
      <c r="T282" s="672"/>
      <c r="U282" s="672"/>
      <c r="V282" s="672"/>
      <c r="W282" s="673"/>
      <c r="X282" s="672"/>
      <c r="Y282" s="672"/>
      <c r="Z282" s="672"/>
      <c r="AA282" s="672"/>
      <c r="AB282" s="672"/>
      <c r="AC282" s="672"/>
      <c r="AD282" s="672"/>
      <c r="AE282" s="672"/>
      <c r="AF282" s="672"/>
      <c r="AG282" s="672"/>
      <c r="AH282" s="673"/>
      <c r="AI282" s="673"/>
      <c r="AJ282" s="672"/>
      <c r="AK282" s="340"/>
      <c r="AL282" s="672"/>
      <c r="AM282" s="671"/>
      <c r="AN282" s="672"/>
      <c r="AO282" s="672"/>
      <c r="AP282" s="672"/>
      <c r="AQ282" s="672"/>
      <c r="AR282" s="672"/>
      <c r="AS282" s="672"/>
      <c r="AT282" s="672"/>
      <c r="AU282" s="672"/>
      <c r="AV282" s="672"/>
      <c r="AW282" s="672"/>
      <c r="AX282" s="672"/>
      <c r="AY282" s="672"/>
      <c r="AZ282" s="672"/>
      <c r="BA282" s="672"/>
      <c r="BB282" s="672"/>
      <c r="BC282" s="672"/>
      <c r="BD282" s="673"/>
      <c r="BE282" s="672"/>
      <c r="BF282" s="672"/>
      <c r="BG282" s="672"/>
      <c r="BH282" s="672"/>
      <c r="BI282" s="672"/>
      <c r="BJ282" s="672"/>
      <c r="BK282" s="672"/>
      <c r="BL282" s="672"/>
      <c r="BM282" s="672"/>
      <c r="BN282" s="672"/>
      <c r="BO282" s="673"/>
      <c r="BP282" s="673"/>
      <c r="BQ282" s="672"/>
    </row>
    <row r="283" spans="2:69" s="255" customFormat="1" ht="15" customHeight="1">
      <c r="B283" s="1252"/>
      <c r="C283" s="262" t="s">
        <v>536</v>
      </c>
      <c r="D283" s="339"/>
      <c r="E283" s="672"/>
      <c r="F283" s="671"/>
      <c r="G283" s="672"/>
      <c r="H283" s="672"/>
      <c r="I283" s="713"/>
      <c r="J283" s="713"/>
      <c r="K283" s="713"/>
      <c r="L283" s="672"/>
      <c r="M283" s="672"/>
      <c r="N283" s="672"/>
      <c r="O283" s="672"/>
      <c r="P283" s="672"/>
      <c r="Q283" s="672"/>
      <c r="R283" s="672"/>
      <c r="S283" s="672"/>
      <c r="T283" s="672"/>
      <c r="U283" s="672"/>
      <c r="V283" s="672"/>
      <c r="W283" s="673"/>
      <c r="X283" s="672"/>
      <c r="Y283" s="672"/>
      <c r="Z283" s="672"/>
      <c r="AA283" s="672"/>
      <c r="AB283" s="672"/>
      <c r="AC283" s="672"/>
      <c r="AD283" s="672"/>
      <c r="AE283" s="672"/>
      <c r="AF283" s="672"/>
      <c r="AG283" s="672"/>
      <c r="AH283" s="673"/>
      <c r="AI283" s="673"/>
      <c r="AJ283" s="672"/>
      <c r="AK283" s="340"/>
      <c r="AL283" s="672"/>
      <c r="AM283" s="671"/>
      <c r="AN283" s="672"/>
      <c r="AO283" s="672"/>
      <c r="AP283" s="672"/>
      <c r="AQ283" s="672"/>
      <c r="AR283" s="672"/>
      <c r="AS283" s="672"/>
      <c r="AT283" s="672"/>
      <c r="AU283" s="672"/>
      <c r="AV283" s="672"/>
      <c r="AW283" s="672"/>
      <c r="AX283" s="672"/>
      <c r="AY283" s="672"/>
      <c r="AZ283" s="672"/>
      <c r="BA283" s="672"/>
      <c r="BB283" s="672"/>
      <c r="BC283" s="672"/>
      <c r="BD283" s="673"/>
      <c r="BE283" s="672"/>
      <c r="BF283" s="672"/>
      <c r="BG283" s="672"/>
      <c r="BH283" s="672"/>
      <c r="BI283" s="672"/>
      <c r="BJ283" s="672"/>
      <c r="BK283" s="672"/>
      <c r="BL283" s="672"/>
      <c r="BM283" s="672"/>
      <c r="BN283" s="672"/>
      <c r="BO283" s="673"/>
      <c r="BP283" s="673"/>
      <c r="BQ283" s="672"/>
    </row>
    <row r="284" spans="2:69" s="255" customFormat="1" ht="15" customHeight="1">
      <c r="B284" s="1252"/>
      <c r="C284" s="262" t="s">
        <v>537</v>
      </c>
      <c r="D284" s="339"/>
      <c r="E284" s="672"/>
      <c r="F284" s="671"/>
      <c r="G284" s="672"/>
      <c r="H284" s="672"/>
      <c r="I284" s="713"/>
      <c r="J284" s="713"/>
      <c r="K284" s="713"/>
      <c r="L284" s="672"/>
      <c r="M284" s="672"/>
      <c r="N284" s="672"/>
      <c r="O284" s="672"/>
      <c r="P284" s="672"/>
      <c r="Q284" s="672"/>
      <c r="R284" s="672"/>
      <c r="S284" s="672"/>
      <c r="T284" s="672"/>
      <c r="U284" s="672"/>
      <c r="V284" s="672"/>
      <c r="W284" s="673"/>
      <c r="X284" s="672"/>
      <c r="Y284" s="672"/>
      <c r="Z284" s="672"/>
      <c r="AA284" s="672"/>
      <c r="AB284" s="672"/>
      <c r="AC284" s="672"/>
      <c r="AD284" s="672"/>
      <c r="AE284" s="672"/>
      <c r="AF284" s="672"/>
      <c r="AG284" s="672"/>
      <c r="AH284" s="673"/>
      <c r="AI284" s="673"/>
      <c r="AJ284" s="672"/>
      <c r="AK284" s="340"/>
      <c r="AL284" s="672"/>
      <c r="AM284" s="671"/>
      <c r="AN284" s="672"/>
      <c r="AO284" s="672"/>
      <c r="AP284" s="672"/>
      <c r="AQ284" s="672"/>
      <c r="AR284" s="672"/>
      <c r="AS284" s="672"/>
      <c r="AT284" s="672"/>
      <c r="AU284" s="672"/>
      <c r="AV284" s="672"/>
      <c r="AW284" s="672"/>
      <c r="AX284" s="672"/>
      <c r="AY284" s="672"/>
      <c r="AZ284" s="672"/>
      <c r="BA284" s="672"/>
      <c r="BB284" s="672"/>
      <c r="BC284" s="672"/>
      <c r="BD284" s="673"/>
      <c r="BE284" s="672"/>
      <c r="BF284" s="672"/>
      <c r="BG284" s="672"/>
      <c r="BH284" s="672"/>
      <c r="BI284" s="672"/>
      <c r="BJ284" s="672"/>
      <c r="BK284" s="672"/>
      <c r="BL284" s="672"/>
      <c r="BM284" s="672"/>
      <c r="BN284" s="672"/>
      <c r="BO284" s="673"/>
      <c r="BP284" s="673"/>
      <c r="BQ284" s="672"/>
    </row>
    <row r="285" spans="2:69" s="255" customFormat="1" ht="15" customHeight="1">
      <c r="B285" s="1252"/>
      <c r="C285" s="243" t="s">
        <v>532</v>
      </c>
      <c r="D285" s="339"/>
      <c r="E285" s="672"/>
      <c r="F285" s="671"/>
      <c r="G285" s="672"/>
      <c r="H285" s="672"/>
      <c r="I285" s="713"/>
      <c r="J285" s="713"/>
      <c r="K285" s="713"/>
      <c r="L285" s="672"/>
      <c r="M285" s="672"/>
      <c r="N285" s="672"/>
      <c r="O285" s="672"/>
      <c r="P285" s="672"/>
      <c r="Q285" s="672"/>
      <c r="R285" s="672"/>
      <c r="S285" s="672"/>
      <c r="T285" s="672"/>
      <c r="U285" s="672"/>
      <c r="V285" s="672"/>
      <c r="W285" s="673"/>
      <c r="X285" s="672"/>
      <c r="Y285" s="672"/>
      <c r="Z285" s="672"/>
      <c r="AA285" s="672"/>
      <c r="AB285" s="672"/>
      <c r="AC285" s="672"/>
      <c r="AD285" s="672"/>
      <c r="AE285" s="672"/>
      <c r="AF285" s="672"/>
      <c r="AG285" s="672"/>
      <c r="AH285" s="673"/>
      <c r="AI285" s="673"/>
      <c r="AJ285" s="672"/>
      <c r="AK285" s="340"/>
      <c r="AL285" s="672"/>
      <c r="AM285" s="671"/>
      <c r="AN285" s="672"/>
      <c r="AO285" s="672"/>
      <c r="AP285" s="672"/>
      <c r="AQ285" s="672"/>
      <c r="AR285" s="672"/>
      <c r="AS285" s="672"/>
      <c r="AT285" s="672"/>
      <c r="AU285" s="672"/>
      <c r="AV285" s="672"/>
      <c r="AW285" s="672"/>
      <c r="AX285" s="672"/>
      <c r="AY285" s="672"/>
      <c r="AZ285" s="672"/>
      <c r="BA285" s="672"/>
      <c r="BB285" s="672"/>
      <c r="BC285" s="672"/>
      <c r="BD285" s="673"/>
      <c r="BE285" s="672"/>
      <c r="BF285" s="672"/>
      <c r="BG285" s="672"/>
      <c r="BH285" s="672"/>
      <c r="BI285" s="672"/>
      <c r="BJ285" s="672"/>
      <c r="BK285" s="672"/>
      <c r="BL285" s="672"/>
      <c r="BM285" s="672"/>
      <c r="BN285" s="672"/>
      <c r="BO285" s="673"/>
      <c r="BP285" s="673"/>
      <c r="BQ285" s="672"/>
    </row>
    <row r="286" spans="2:69" s="255" customFormat="1" ht="15" customHeight="1">
      <c r="B286" s="1252"/>
      <c r="C286" s="243" t="s">
        <v>533</v>
      </c>
      <c r="D286" s="339"/>
      <c r="E286" s="672"/>
      <c r="F286" s="671"/>
      <c r="G286" s="672"/>
      <c r="H286" s="672"/>
      <c r="I286" s="713"/>
      <c r="J286" s="713"/>
      <c r="K286" s="713"/>
      <c r="L286" s="672"/>
      <c r="M286" s="672"/>
      <c r="N286" s="672"/>
      <c r="O286" s="672"/>
      <c r="P286" s="672"/>
      <c r="Q286" s="672"/>
      <c r="R286" s="672"/>
      <c r="S286" s="672"/>
      <c r="T286" s="672"/>
      <c r="U286" s="672"/>
      <c r="V286" s="672"/>
      <c r="W286" s="673"/>
      <c r="X286" s="672"/>
      <c r="Y286" s="672"/>
      <c r="Z286" s="672"/>
      <c r="AA286" s="672"/>
      <c r="AB286" s="672"/>
      <c r="AC286" s="672"/>
      <c r="AD286" s="672"/>
      <c r="AE286" s="672"/>
      <c r="AF286" s="672"/>
      <c r="AG286" s="672"/>
      <c r="AH286" s="673"/>
      <c r="AI286" s="673"/>
      <c r="AJ286" s="672"/>
      <c r="AK286" s="340"/>
      <c r="AL286" s="672"/>
      <c r="AM286" s="671"/>
      <c r="AN286" s="672"/>
      <c r="AO286" s="672"/>
      <c r="AP286" s="672"/>
      <c r="AQ286" s="672"/>
      <c r="AR286" s="672"/>
      <c r="AS286" s="672"/>
      <c r="AT286" s="672"/>
      <c r="AU286" s="672"/>
      <c r="AV286" s="672"/>
      <c r="AW286" s="672"/>
      <c r="AX286" s="672"/>
      <c r="AY286" s="672"/>
      <c r="AZ286" s="672"/>
      <c r="BA286" s="672"/>
      <c r="BB286" s="672"/>
      <c r="BC286" s="672"/>
      <c r="BD286" s="673"/>
      <c r="BE286" s="672"/>
      <c r="BF286" s="672"/>
      <c r="BG286" s="672"/>
      <c r="BH286" s="672"/>
      <c r="BI286" s="672"/>
      <c r="BJ286" s="672"/>
      <c r="BK286" s="672"/>
      <c r="BL286" s="672"/>
      <c r="BM286" s="672"/>
      <c r="BN286" s="672"/>
      <c r="BO286" s="673"/>
      <c r="BP286" s="673"/>
      <c r="BQ286" s="672"/>
    </row>
    <row r="287" spans="2:69" s="255" customFormat="1" ht="15" customHeight="1">
      <c r="B287" s="1253"/>
      <c r="C287" s="338" t="s">
        <v>527</v>
      </c>
      <c r="D287" s="339"/>
      <c r="E287" s="669"/>
      <c r="F287" s="668"/>
      <c r="G287" s="669"/>
      <c r="H287" s="669"/>
      <c r="I287" s="891"/>
      <c r="J287" s="891"/>
      <c r="K287" s="891"/>
      <c r="L287" s="669"/>
      <c r="M287" s="669"/>
      <c r="N287" s="669"/>
      <c r="O287" s="669"/>
      <c r="P287" s="669"/>
      <c r="Q287" s="669"/>
      <c r="R287" s="669"/>
      <c r="S287" s="669"/>
      <c r="T287" s="669"/>
      <c r="U287" s="669"/>
      <c r="V287" s="669"/>
      <c r="W287" s="670"/>
      <c r="X287" s="669"/>
      <c r="Y287" s="669"/>
      <c r="Z287" s="669"/>
      <c r="AA287" s="669"/>
      <c r="AB287" s="669"/>
      <c r="AC287" s="669"/>
      <c r="AD287" s="669"/>
      <c r="AE287" s="669"/>
      <c r="AF287" s="669"/>
      <c r="AG287" s="669"/>
      <c r="AH287" s="670"/>
      <c r="AI287" s="670"/>
      <c r="AJ287" s="669"/>
      <c r="AK287" s="340"/>
      <c r="AL287" s="669"/>
      <c r="AM287" s="668"/>
      <c r="AN287" s="669"/>
      <c r="AO287" s="669"/>
      <c r="AP287" s="669"/>
      <c r="AQ287" s="669"/>
      <c r="AR287" s="669"/>
      <c r="AS287" s="669"/>
      <c r="AT287" s="669"/>
      <c r="AU287" s="669"/>
      <c r="AV287" s="669"/>
      <c r="AW287" s="669"/>
      <c r="AX287" s="669"/>
      <c r="AY287" s="669"/>
      <c r="AZ287" s="669"/>
      <c r="BA287" s="669"/>
      <c r="BB287" s="669"/>
      <c r="BC287" s="669"/>
      <c r="BD287" s="670"/>
      <c r="BE287" s="669"/>
      <c r="BF287" s="669"/>
      <c r="BG287" s="669"/>
      <c r="BH287" s="669"/>
      <c r="BI287" s="669"/>
      <c r="BJ287" s="669"/>
      <c r="BK287" s="669"/>
      <c r="BL287" s="669"/>
      <c r="BM287" s="669"/>
      <c r="BN287" s="669"/>
      <c r="BO287" s="670"/>
      <c r="BP287" s="670"/>
      <c r="BQ287" s="669"/>
    </row>
    <row r="288" spans="2:69" s="255" customFormat="1" ht="15" customHeight="1">
      <c r="B288" s="1252" t="s">
        <v>721</v>
      </c>
      <c r="C288" s="262" t="s">
        <v>534</v>
      </c>
      <c r="D288" s="339"/>
      <c r="E288" s="672"/>
      <c r="F288" s="671"/>
      <c r="G288" s="672"/>
      <c r="H288" s="672"/>
      <c r="I288" s="713"/>
      <c r="J288" s="713"/>
      <c r="K288" s="713"/>
      <c r="L288" s="672"/>
      <c r="M288" s="672"/>
      <c r="N288" s="672"/>
      <c r="O288" s="672"/>
      <c r="P288" s="672"/>
      <c r="Q288" s="672"/>
      <c r="R288" s="672"/>
      <c r="S288" s="672"/>
      <c r="T288" s="672"/>
      <c r="U288" s="672"/>
      <c r="V288" s="672"/>
      <c r="W288" s="673"/>
      <c r="X288" s="672"/>
      <c r="Y288" s="672"/>
      <c r="Z288" s="672"/>
      <c r="AA288" s="672"/>
      <c r="AB288" s="672"/>
      <c r="AC288" s="672"/>
      <c r="AD288" s="672"/>
      <c r="AE288" s="672"/>
      <c r="AF288" s="672"/>
      <c r="AG288" s="672"/>
      <c r="AH288" s="673"/>
      <c r="AI288" s="673"/>
      <c r="AJ288" s="672"/>
      <c r="AK288" s="340"/>
      <c r="AL288" s="672"/>
      <c r="AM288" s="671"/>
      <c r="AN288" s="672"/>
      <c r="AO288" s="672"/>
      <c r="AP288" s="672"/>
      <c r="AQ288" s="672"/>
      <c r="AR288" s="672"/>
      <c r="AS288" s="672"/>
      <c r="AT288" s="672"/>
      <c r="AU288" s="672"/>
      <c r="AV288" s="672"/>
      <c r="AW288" s="672"/>
      <c r="AX288" s="672"/>
      <c r="AY288" s="672"/>
      <c r="AZ288" s="672"/>
      <c r="BA288" s="672"/>
      <c r="BB288" s="672"/>
      <c r="BC288" s="672"/>
      <c r="BD288" s="673"/>
      <c r="BE288" s="672"/>
      <c r="BF288" s="672"/>
      <c r="BG288" s="672"/>
      <c r="BH288" s="672"/>
      <c r="BI288" s="672"/>
      <c r="BJ288" s="672"/>
      <c r="BK288" s="672"/>
      <c r="BL288" s="672"/>
      <c r="BM288" s="672"/>
      <c r="BN288" s="672"/>
      <c r="BO288" s="673"/>
      <c r="BP288" s="673"/>
      <c r="BQ288" s="672"/>
    </row>
    <row r="289" spans="2:69" s="255" customFormat="1" ht="15" customHeight="1">
      <c r="B289" s="1252"/>
      <c r="C289" s="262" t="s">
        <v>535</v>
      </c>
      <c r="D289" s="339"/>
      <c r="E289" s="672"/>
      <c r="F289" s="671"/>
      <c r="G289" s="672"/>
      <c r="H289" s="672"/>
      <c r="I289" s="713"/>
      <c r="J289" s="713"/>
      <c r="K289" s="713"/>
      <c r="L289" s="672"/>
      <c r="M289" s="672"/>
      <c r="N289" s="672"/>
      <c r="O289" s="672"/>
      <c r="P289" s="672"/>
      <c r="Q289" s="672"/>
      <c r="R289" s="672"/>
      <c r="S289" s="672"/>
      <c r="T289" s="672"/>
      <c r="U289" s="672"/>
      <c r="V289" s="672"/>
      <c r="W289" s="673"/>
      <c r="X289" s="672"/>
      <c r="Y289" s="672"/>
      <c r="Z289" s="672"/>
      <c r="AA289" s="672"/>
      <c r="AB289" s="672"/>
      <c r="AC289" s="672"/>
      <c r="AD289" s="672"/>
      <c r="AE289" s="672"/>
      <c r="AF289" s="672"/>
      <c r="AG289" s="672"/>
      <c r="AH289" s="673"/>
      <c r="AI289" s="673"/>
      <c r="AJ289" s="672"/>
      <c r="AK289" s="340"/>
      <c r="AL289" s="672"/>
      <c r="AM289" s="671"/>
      <c r="AN289" s="672"/>
      <c r="AO289" s="672"/>
      <c r="AP289" s="672"/>
      <c r="AQ289" s="672"/>
      <c r="AR289" s="672"/>
      <c r="AS289" s="672"/>
      <c r="AT289" s="672"/>
      <c r="AU289" s="672"/>
      <c r="AV289" s="672"/>
      <c r="AW289" s="672"/>
      <c r="AX289" s="672"/>
      <c r="AY289" s="672"/>
      <c r="AZ289" s="672"/>
      <c r="BA289" s="672"/>
      <c r="BB289" s="672"/>
      <c r="BC289" s="672"/>
      <c r="BD289" s="673"/>
      <c r="BE289" s="672"/>
      <c r="BF289" s="672"/>
      <c r="BG289" s="672"/>
      <c r="BH289" s="672"/>
      <c r="BI289" s="672"/>
      <c r="BJ289" s="672"/>
      <c r="BK289" s="672"/>
      <c r="BL289" s="672"/>
      <c r="BM289" s="672"/>
      <c r="BN289" s="672"/>
      <c r="BO289" s="673"/>
      <c r="BP289" s="673"/>
      <c r="BQ289" s="672"/>
    </row>
    <row r="290" spans="2:69" s="255" customFormat="1" ht="15" customHeight="1">
      <c r="B290" s="1252"/>
      <c r="C290" s="262" t="s">
        <v>536</v>
      </c>
      <c r="D290" s="339"/>
      <c r="E290" s="672"/>
      <c r="F290" s="671"/>
      <c r="G290" s="672"/>
      <c r="H290" s="672"/>
      <c r="I290" s="713"/>
      <c r="J290" s="713"/>
      <c r="K290" s="713"/>
      <c r="L290" s="672"/>
      <c r="M290" s="672"/>
      <c r="N290" s="672"/>
      <c r="O290" s="672"/>
      <c r="P290" s="672"/>
      <c r="Q290" s="672"/>
      <c r="R290" s="672"/>
      <c r="S290" s="672"/>
      <c r="T290" s="672"/>
      <c r="U290" s="672"/>
      <c r="V290" s="672"/>
      <c r="W290" s="673"/>
      <c r="X290" s="672"/>
      <c r="Y290" s="672"/>
      <c r="Z290" s="672"/>
      <c r="AA290" s="672"/>
      <c r="AB290" s="672"/>
      <c r="AC290" s="672"/>
      <c r="AD290" s="672"/>
      <c r="AE290" s="672"/>
      <c r="AF290" s="672"/>
      <c r="AG290" s="672"/>
      <c r="AH290" s="673"/>
      <c r="AI290" s="673"/>
      <c r="AJ290" s="672"/>
      <c r="AK290" s="340"/>
      <c r="AL290" s="672"/>
      <c r="AM290" s="671"/>
      <c r="AN290" s="672"/>
      <c r="AO290" s="672"/>
      <c r="AP290" s="672"/>
      <c r="AQ290" s="672"/>
      <c r="AR290" s="672"/>
      <c r="AS290" s="672"/>
      <c r="AT290" s="672"/>
      <c r="AU290" s="672"/>
      <c r="AV290" s="672"/>
      <c r="AW290" s="672"/>
      <c r="AX290" s="672"/>
      <c r="AY290" s="672"/>
      <c r="AZ290" s="672"/>
      <c r="BA290" s="672"/>
      <c r="BB290" s="672"/>
      <c r="BC290" s="672"/>
      <c r="BD290" s="673"/>
      <c r="BE290" s="672"/>
      <c r="BF290" s="672"/>
      <c r="BG290" s="672"/>
      <c r="BH290" s="672"/>
      <c r="BI290" s="672"/>
      <c r="BJ290" s="672"/>
      <c r="BK290" s="672"/>
      <c r="BL290" s="672"/>
      <c r="BM290" s="672"/>
      <c r="BN290" s="672"/>
      <c r="BO290" s="673"/>
      <c r="BP290" s="673"/>
      <c r="BQ290" s="672"/>
    </row>
    <row r="291" spans="2:69" s="255" customFormat="1" ht="15" customHeight="1">
      <c r="B291" s="1252"/>
      <c r="C291" s="262" t="s">
        <v>537</v>
      </c>
      <c r="D291" s="339"/>
      <c r="E291" s="672"/>
      <c r="F291" s="671"/>
      <c r="G291" s="672"/>
      <c r="H291" s="672"/>
      <c r="I291" s="713"/>
      <c r="J291" s="713"/>
      <c r="K291" s="713"/>
      <c r="L291" s="672"/>
      <c r="M291" s="672"/>
      <c r="N291" s="672"/>
      <c r="O291" s="672"/>
      <c r="P291" s="672"/>
      <c r="Q291" s="672"/>
      <c r="R291" s="672"/>
      <c r="S291" s="672"/>
      <c r="T291" s="672"/>
      <c r="U291" s="672"/>
      <c r="V291" s="672"/>
      <c r="W291" s="673"/>
      <c r="X291" s="672"/>
      <c r="Y291" s="672"/>
      <c r="Z291" s="672"/>
      <c r="AA291" s="672"/>
      <c r="AB291" s="672"/>
      <c r="AC291" s="672"/>
      <c r="AD291" s="672"/>
      <c r="AE291" s="672"/>
      <c r="AF291" s="672"/>
      <c r="AG291" s="672"/>
      <c r="AH291" s="673"/>
      <c r="AI291" s="673"/>
      <c r="AJ291" s="672"/>
      <c r="AK291" s="340"/>
      <c r="AL291" s="672"/>
      <c r="AM291" s="671"/>
      <c r="AN291" s="672"/>
      <c r="AO291" s="672"/>
      <c r="AP291" s="672"/>
      <c r="AQ291" s="672"/>
      <c r="AR291" s="672"/>
      <c r="AS291" s="672"/>
      <c r="AT291" s="672"/>
      <c r="AU291" s="672"/>
      <c r="AV291" s="672"/>
      <c r="AW291" s="672"/>
      <c r="AX291" s="672"/>
      <c r="AY291" s="672"/>
      <c r="AZ291" s="672"/>
      <c r="BA291" s="672"/>
      <c r="BB291" s="672"/>
      <c r="BC291" s="672"/>
      <c r="BD291" s="673"/>
      <c r="BE291" s="672"/>
      <c r="BF291" s="672"/>
      <c r="BG291" s="672"/>
      <c r="BH291" s="672"/>
      <c r="BI291" s="672"/>
      <c r="BJ291" s="672"/>
      <c r="BK291" s="672"/>
      <c r="BL291" s="672"/>
      <c r="BM291" s="672"/>
      <c r="BN291" s="672"/>
      <c r="BO291" s="673"/>
      <c r="BP291" s="673"/>
      <c r="BQ291" s="672"/>
    </row>
    <row r="292" spans="2:69" s="255" customFormat="1" ht="15" customHeight="1">
      <c r="B292" s="1252"/>
      <c r="C292" s="243" t="s">
        <v>532</v>
      </c>
      <c r="D292" s="339"/>
      <c r="E292" s="672"/>
      <c r="F292" s="671"/>
      <c r="G292" s="672"/>
      <c r="H292" s="672"/>
      <c r="I292" s="713"/>
      <c r="J292" s="713"/>
      <c r="K292" s="713"/>
      <c r="L292" s="672"/>
      <c r="M292" s="672"/>
      <c r="N292" s="672"/>
      <c r="O292" s="672"/>
      <c r="P292" s="672"/>
      <c r="Q292" s="672"/>
      <c r="R292" s="672"/>
      <c r="S292" s="672"/>
      <c r="T292" s="672"/>
      <c r="U292" s="672"/>
      <c r="V292" s="672"/>
      <c r="W292" s="673"/>
      <c r="X292" s="672"/>
      <c r="Y292" s="672"/>
      <c r="Z292" s="672"/>
      <c r="AA292" s="672"/>
      <c r="AB292" s="672"/>
      <c r="AC292" s="672"/>
      <c r="AD292" s="672"/>
      <c r="AE292" s="672"/>
      <c r="AF292" s="672"/>
      <c r="AG292" s="672"/>
      <c r="AH292" s="673"/>
      <c r="AI292" s="673"/>
      <c r="AJ292" s="672"/>
      <c r="AK292" s="340"/>
      <c r="AL292" s="672"/>
      <c r="AM292" s="671"/>
      <c r="AN292" s="672"/>
      <c r="AO292" s="672"/>
      <c r="AP292" s="672"/>
      <c r="AQ292" s="672"/>
      <c r="AR292" s="672"/>
      <c r="AS292" s="672"/>
      <c r="AT292" s="672"/>
      <c r="AU292" s="672"/>
      <c r="AV292" s="672"/>
      <c r="AW292" s="672"/>
      <c r="AX292" s="672"/>
      <c r="AY292" s="672"/>
      <c r="AZ292" s="672"/>
      <c r="BA292" s="672"/>
      <c r="BB292" s="672"/>
      <c r="BC292" s="672"/>
      <c r="BD292" s="673"/>
      <c r="BE292" s="672"/>
      <c r="BF292" s="672"/>
      <c r="BG292" s="672"/>
      <c r="BH292" s="672"/>
      <c r="BI292" s="672"/>
      <c r="BJ292" s="672"/>
      <c r="BK292" s="672"/>
      <c r="BL292" s="672"/>
      <c r="BM292" s="672"/>
      <c r="BN292" s="672"/>
      <c r="BO292" s="673"/>
      <c r="BP292" s="673"/>
      <c r="BQ292" s="672"/>
    </row>
    <row r="293" spans="2:69" s="255" customFormat="1" ht="15" customHeight="1">
      <c r="B293" s="1252"/>
      <c r="C293" s="243" t="s">
        <v>533</v>
      </c>
      <c r="D293" s="339"/>
      <c r="E293" s="672"/>
      <c r="F293" s="671"/>
      <c r="G293" s="672"/>
      <c r="H293" s="672"/>
      <c r="I293" s="713"/>
      <c r="J293" s="713"/>
      <c r="K293" s="713"/>
      <c r="L293" s="672"/>
      <c r="M293" s="672"/>
      <c r="N293" s="672"/>
      <c r="O293" s="672"/>
      <c r="P293" s="672"/>
      <c r="Q293" s="672"/>
      <c r="R293" s="672"/>
      <c r="S293" s="672"/>
      <c r="T293" s="672"/>
      <c r="U293" s="672"/>
      <c r="V293" s="672"/>
      <c r="W293" s="673"/>
      <c r="X293" s="672"/>
      <c r="Y293" s="672"/>
      <c r="Z293" s="672"/>
      <c r="AA293" s="672"/>
      <c r="AB293" s="672"/>
      <c r="AC293" s="672"/>
      <c r="AD293" s="672"/>
      <c r="AE293" s="672"/>
      <c r="AF293" s="672"/>
      <c r="AG293" s="672"/>
      <c r="AH293" s="673"/>
      <c r="AI293" s="673"/>
      <c r="AJ293" s="672"/>
      <c r="AK293" s="340"/>
      <c r="AL293" s="672"/>
      <c r="AM293" s="671"/>
      <c r="AN293" s="672"/>
      <c r="AO293" s="672"/>
      <c r="AP293" s="672"/>
      <c r="AQ293" s="672"/>
      <c r="AR293" s="672"/>
      <c r="AS293" s="672"/>
      <c r="AT293" s="672"/>
      <c r="AU293" s="672"/>
      <c r="AV293" s="672"/>
      <c r="AW293" s="672"/>
      <c r="AX293" s="672"/>
      <c r="AY293" s="672"/>
      <c r="AZ293" s="672"/>
      <c r="BA293" s="672"/>
      <c r="BB293" s="672"/>
      <c r="BC293" s="672"/>
      <c r="BD293" s="673"/>
      <c r="BE293" s="672"/>
      <c r="BF293" s="672"/>
      <c r="BG293" s="672"/>
      <c r="BH293" s="672"/>
      <c r="BI293" s="672"/>
      <c r="BJ293" s="672"/>
      <c r="BK293" s="672"/>
      <c r="BL293" s="672"/>
      <c r="BM293" s="672"/>
      <c r="BN293" s="672"/>
      <c r="BO293" s="673"/>
      <c r="BP293" s="673"/>
      <c r="BQ293" s="672"/>
    </row>
    <row r="294" spans="2:69" s="255" customFormat="1" ht="15" customHeight="1">
      <c r="B294" s="1253"/>
      <c r="C294" s="338" t="s">
        <v>527</v>
      </c>
      <c r="D294" s="339"/>
      <c r="E294" s="669"/>
      <c r="F294" s="668"/>
      <c r="G294" s="669"/>
      <c r="H294" s="669"/>
      <c r="I294" s="891"/>
      <c r="J294" s="891"/>
      <c r="K294" s="891"/>
      <c r="L294" s="669"/>
      <c r="M294" s="669"/>
      <c r="N294" s="669"/>
      <c r="O294" s="669"/>
      <c r="P294" s="669"/>
      <c r="Q294" s="669"/>
      <c r="R294" s="669"/>
      <c r="S294" s="669"/>
      <c r="T294" s="669"/>
      <c r="U294" s="669"/>
      <c r="V294" s="669"/>
      <c r="W294" s="670"/>
      <c r="X294" s="669"/>
      <c r="Y294" s="669"/>
      <c r="Z294" s="669"/>
      <c r="AA294" s="669"/>
      <c r="AB294" s="669"/>
      <c r="AC294" s="669"/>
      <c r="AD294" s="669"/>
      <c r="AE294" s="669"/>
      <c r="AF294" s="669"/>
      <c r="AG294" s="669"/>
      <c r="AH294" s="670"/>
      <c r="AI294" s="670"/>
      <c r="AJ294" s="669"/>
      <c r="AK294" s="340"/>
      <c r="AL294" s="669"/>
      <c r="AM294" s="668"/>
      <c r="AN294" s="669"/>
      <c r="AO294" s="669"/>
      <c r="AP294" s="669"/>
      <c r="AQ294" s="669"/>
      <c r="AR294" s="669"/>
      <c r="AS294" s="669"/>
      <c r="AT294" s="669"/>
      <c r="AU294" s="669"/>
      <c r="AV294" s="669"/>
      <c r="AW294" s="669"/>
      <c r="AX294" s="669"/>
      <c r="AY294" s="669"/>
      <c r="AZ294" s="669"/>
      <c r="BA294" s="669"/>
      <c r="BB294" s="669"/>
      <c r="BC294" s="669"/>
      <c r="BD294" s="670"/>
      <c r="BE294" s="669"/>
      <c r="BF294" s="669"/>
      <c r="BG294" s="669"/>
      <c r="BH294" s="669"/>
      <c r="BI294" s="669"/>
      <c r="BJ294" s="669"/>
      <c r="BK294" s="669"/>
      <c r="BL294" s="669"/>
      <c r="BM294" s="669"/>
      <c r="BN294" s="669"/>
      <c r="BO294" s="670"/>
      <c r="BP294" s="670"/>
      <c r="BQ294" s="669"/>
    </row>
    <row r="295" spans="2:69" s="255" customFormat="1" ht="15" customHeight="1">
      <c r="B295" s="1251" t="s">
        <v>33</v>
      </c>
      <c r="C295" s="262" t="s">
        <v>534</v>
      </c>
      <c r="D295" s="344"/>
      <c r="E295" s="281">
        <v>2.4711221161534201E-2</v>
      </c>
      <c r="F295" s="341">
        <v>7527488694.5931396</v>
      </c>
      <c r="G295" s="283">
        <v>0.12755400638981701</v>
      </c>
      <c r="H295" s="283">
        <v>-6.1192133473291898E-3</v>
      </c>
      <c r="I295" s="892">
        <v>-1.13703317706035E-2</v>
      </c>
      <c r="J295" s="892">
        <v>-3.4110995311810617E-3</v>
      </c>
      <c r="K295" s="892">
        <f>I295+J295</f>
        <v>-1.4781431301784562E-2</v>
      </c>
      <c r="L295" s="283"/>
      <c r="M295" s="283">
        <v>9.4817417468977148</v>
      </c>
      <c r="N295" s="283">
        <v>13.529000252580699</v>
      </c>
      <c r="O295" s="283">
        <v>13.522881039233299</v>
      </c>
      <c r="P295" s="283">
        <v>-0.91161312044242959</v>
      </c>
      <c r="Q295" s="283">
        <v>-1.0647807945902299</v>
      </c>
      <c r="R295" s="283"/>
      <c r="S295" s="283"/>
      <c r="T295" s="283"/>
      <c r="U295" s="283"/>
      <c r="V295" s="283">
        <v>0.31032642623004036</v>
      </c>
      <c r="W295" s="283">
        <v>0.31032642623003998</v>
      </c>
      <c r="X295" s="283">
        <v>12.768426670873099</v>
      </c>
      <c r="Y295" s="283">
        <v>0.83365653915734816</v>
      </c>
      <c r="Z295" s="283"/>
      <c r="AA295" s="283">
        <v>1.2545180100366493</v>
      </c>
      <c r="AB295" s="283"/>
      <c r="AC295" s="283"/>
      <c r="AD295" s="283"/>
      <c r="AE295" s="283">
        <v>0.40624321032429478</v>
      </c>
      <c r="AF295" s="283">
        <v>2.6649838655397899</v>
      </c>
      <c r="AG295" s="283">
        <v>2.0549621832868201</v>
      </c>
      <c r="AH295" s="283"/>
      <c r="AI295" s="283">
        <v>-0.31210711772459598</v>
      </c>
      <c r="AJ295" s="283">
        <v>17.488372719699701</v>
      </c>
      <c r="AK295" s="281"/>
      <c r="AL295" s="281">
        <v>0.130168532936704</v>
      </c>
      <c r="AM295" s="341">
        <v>42538932291.973801</v>
      </c>
      <c r="AN295" s="283">
        <v>-7.4560395703093503E-3</v>
      </c>
      <c r="AO295" s="283">
        <v>-3.9057125605922601E-3</v>
      </c>
      <c r="AP295" s="283">
        <v>-8.9713128277883226E-4</v>
      </c>
      <c r="AQ295" s="283">
        <v>-4.8028438433710928E-3</v>
      </c>
      <c r="AR295" s="283">
        <v>32.833056632776703</v>
      </c>
      <c r="AS295" s="283"/>
      <c r="AT295" s="283"/>
      <c r="AU295" s="283">
        <v>39.492197833870001</v>
      </c>
      <c r="AV295" s="283">
        <v>39.480836081739</v>
      </c>
      <c r="AW295" s="283">
        <v>-2.3738165946652692</v>
      </c>
      <c r="AX295" s="283">
        <v>-2.6726428485673099</v>
      </c>
      <c r="AY295" s="283"/>
      <c r="AZ295" s="283"/>
      <c r="BA295" s="283"/>
      <c r="BB295" s="283"/>
      <c r="BC295" s="283">
        <v>0.3921936543591461</v>
      </c>
      <c r="BD295" s="283">
        <v>0.39219365435914599</v>
      </c>
      <c r="BE295" s="283">
        <v>37.200386887530797</v>
      </c>
      <c r="BF295" s="283">
        <v>0.18968063387985515</v>
      </c>
      <c r="BG295" s="283"/>
      <c r="BH295" s="283">
        <v>0.38591339762613436</v>
      </c>
      <c r="BI295" s="283"/>
      <c r="BJ295" s="283"/>
      <c r="BK295" s="283"/>
      <c r="BL295" s="283">
        <v>0.14619633935210066</v>
      </c>
      <c r="BM295" s="283">
        <v>0.81481329596225704</v>
      </c>
      <c r="BN295" s="283">
        <v>2.1744817310481599</v>
      </c>
      <c r="BO295" s="283"/>
      <c r="BP295" s="283">
        <v>-0.342758141060727</v>
      </c>
      <c r="BQ295" s="283">
        <v>40.189681914541303</v>
      </c>
    </row>
    <row r="296" spans="2:69" s="255" customFormat="1" ht="15" customHeight="1">
      <c r="B296" s="1257" t="s">
        <v>33</v>
      </c>
      <c r="C296" s="262" t="s">
        <v>535</v>
      </c>
      <c r="D296" s="344"/>
      <c r="E296" s="281">
        <v>1.00658039094541E-2</v>
      </c>
      <c r="F296" s="341">
        <v>19710903520.287201</v>
      </c>
      <c r="G296" s="283">
        <v>9.3913362217830795E-2</v>
      </c>
      <c r="H296" s="283">
        <v>-2.4675655969793101E-2</v>
      </c>
      <c r="I296" s="892">
        <v>-2.60037196105261E-2</v>
      </c>
      <c r="J296" s="892">
        <v>-7.8011158831578428E-3</v>
      </c>
      <c r="K296" s="892">
        <f t="shared" ref="K296:K301" si="1">I296+J296</f>
        <v>-3.3804835493683946E-2</v>
      </c>
      <c r="L296" s="283"/>
      <c r="M296" s="283">
        <v>0.72675916976830901</v>
      </c>
      <c r="N296" s="283">
        <v>1.0785844597757701</v>
      </c>
      <c r="O296" s="283">
        <v>1.0539088038059801</v>
      </c>
      <c r="P296" s="283">
        <v>-0.16169517351164706</v>
      </c>
      <c r="Q296" s="283">
        <v>-0.189585015274466</v>
      </c>
      <c r="R296" s="283"/>
      <c r="S296" s="283"/>
      <c r="T296" s="283"/>
      <c r="U296" s="283"/>
      <c r="V296" s="283">
        <v>3.4945950897897052E-2</v>
      </c>
      <c r="W296" s="283">
        <v>3.4945950897897003E-2</v>
      </c>
      <c r="X296" s="283">
        <v>0.89926973942941302</v>
      </c>
      <c r="Y296" s="283">
        <v>9.6149713350306365E-2</v>
      </c>
      <c r="Z296" s="283"/>
      <c r="AA296" s="283">
        <v>0.34970101028493339</v>
      </c>
      <c r="AB296" s="283"/>
      <c r="AC296" s="283"/>
      <c r="AD296" s="283"/>
      <c r="AE296" s="283">
        <v>0.11864983082850553</v>
      </c>
      <c r="AF296" s="283">
        <v>0.64745587216925504</v>
      </c>
      <c r="AG296" s="283">
        <v>0.29275174790137498</v>
      </c>
      <c r="AH296" s="283"/>
      <c r="AI296" s="283">
        <v>-1.0490474048883701E-2</v>
      </c>
      <c r="AJ296" s="283">
        <v>1.83947735950004</v>
      </c>
      <c r="AK296" s="281"/>
      <c r="AL296" s="281">
        <v>2.85716256312432E-2</v>
      </c>
      <c r="AM296" s="341">
        <v>55305752692.324898</v>
      </c>
      <c r="AN296" s="283">
        <v>-2.4792693861309001E-2</v>
      </c>
      <c r="AO296" s="283">
        <v>-1.9393322539397299E-2</v>
      </c>
      <c r="AP296" s="283">
        <v>-5.8179955780938509E-3</v>
      </c>
      <c r="AQ296" s="283">
        <v>-2.5211318117491149E-2</v>
      </c>
      <c r="AR296" s="283">
        <v>3.36382411092027</v>
      </c>
      <c r="AS296" s="283"/>
      <c r="AT296" s="283"/>
      <c r="AU296" s="283">
        <v>4.2809799157636199</v>
      </c>
      <c r="AV296" s="283">
        <v>4.23679389936291</v>
      </c>
      <c r="AW296" s="283">
        <v>-0.35892310579582848</v>
      </c>
      <c r="AX296" s="283">
        <v>-0.412381055339967</v>
      </c>
      <c r="AY296" s="283"/>
      <c r="AZ296" s="283"/>
      <c r="BA296" s="283"/>
      <c r="BB296" s="283"/>
      <c r="BC296" s="283">
        <v>5.0082313802757877E-2</v>
      </c>
      <c r="BD296" s="283">
        <v>5.0082313802757898E-2</v>
      </c>
      <c r="BE296" s="283">
        <v>3.8744951578257001</v>
      </c>
      <c r="BF296" s="283">
        <v>3.5954256657495923E-2</v>
      </c>
      <c r="BG296" s="283"/>
      <c r="BH296" s="283">
        <v>0.16723322586507811</v>
      </c>
      <c r="BI296" s="283"/>
      <c r="BJ296" s="283"/>
      <c r="BK296" s="283"/>
      <c r="BL296" s="283">
        <v>6.2993712540481264E-2</v>
      </c>
      <c r="BM296" s="283">
        <v>0.30944951980406299</v>
      </c>
      <c r="BN296" s="283">
        <v>0.36469334054289498</v>
      </c>
      <c r="BO296" s="283"/>
      <c r="BP296" s="283">
        <v>-5.7996163979903002E-2</v>
      </c>
      <c r="BQ296" s="283">
        <v>4.5486380181726602</v>
      </c>
    </row>
    <row r="297" spans="2:69" s="255" customFormat="1" ht="15" customHeight="1">
      <c r="B297" s="1257" t="s">
        <v>33</v>
      </c>
      <c r="C297" s="262" t="s">
        <v>536</v>
      </c>
      <c r="D297" s="344"/>
      <c r="E297" s="281">
        <v>2.51839350817957E-2</v>
      </c>
      <c r="F297" s="341">
        <v>84612416635.381104</v>
      </c>
      <c r="G297" s="283">
        <v>0.15068886455455599</v>
      </c>
      <c r="H297" s="283">
        <v>-4.3189041151243203E-2</v>
      </c>
      <c r="I297" s="892">
        <v>-5.6038551584870901E-2</v>
      </c>
      <c r="J297" s="892">
        <v>-1.6342798585153692E-2</v>
      </c>
      <c r="K297" s="892">
        <f t="shared" si="1"/>
        <v>-7.2381350170024589E-2</v>
      </c>
      <c r="L297" s="283"/>
      <c r="M297" s="283">
        <v>0.20248899371769588</v>
      </c>
      <c r="N297" s="283">
        <v>0.62510864767565499</v>
      </c>
      <c r="O297" s="283">
        <v>0.58191960652441199</v>
      </c>
      <c r="P297" s="283">
        <v>-0.12958361387622119</v>
      </c>
      <c r="Q297" s="283">
        <v>-0.16353478759162199</v>
      </c>
      <c r="R297" s="283"/>
      <c r="S297" s="283"/>
      <c r="T297" s="283"/>
      <c r="U297" s="283"/>
      <c r="V297" s="283">
        <v>1.6531045719265433E-2</v>
      </c>
      <c r="W297" s="283">
        <v>1.6531045719265398E-2</v>
      </c>
      <c r="X297" s="283">
        <v>0.43491586465205601</v>
      </c>
      <c r="Y297" s="283">
        <v>5.9642680403904802E-2</v>
      </c>
      <c r="Z297" s="283"/>
      <c r="AA297" s="283">
        <v>0.19573081809387227</v>
      </c>
      <c r="AB297" s="283"/>
      <c r="AC297" s="283"/>
      <c r="AD297" s="283"/>
      <c r="AE297" s="283">
        <v>2.946025312324059E-2</v>
      </c>
      <c r="AF297" s="283">
        <v>0.322677519114689</v>
      </c>
      <c r="AG297" s="283">
        <v>0.17773283525498601</v>
      </c>
      <c r="AH297" s="283"/>
      <c r="AI297" s="283">
        <v>-1.39981138428038E-2</v>
      </c>
      <c r="AJ297" s="283">
        <v>0.93532621902173096</v>
      </c>
      <c r="AK297" s="281"/>
      <c r="AL297" s="281">
        <v>4.3188699166526602E-2</v>
      </c>
      <c r="AM297" s="341">
        <v>145560338381.151</v>
      </c>
      <c r="AN297" s="283">
        <v>-3.2141014997999498E-2</v>
      </c>
      <c r="AO297" s="283">
        <v>-3.5301330687830298E-2</v>
      </c>
      <c r="AP297" s="283">
        <v>-1.0076184431679135E-2</v>
      </c>
      <c r="AQ297" s="283">
        <v>-4.5377515119509437E-2</v>
      </c>
      <c r="AR297" s="283">
        <v>1.3811305760975601</v>
      </c>
      <c r="AS297" s="283"/>
      <c r="AT297" s="283"/>
      <c r="AU297" s="283">
        <v>1.85089055062546</v>
      </c>
      <c r="AV297" s="283">
        <v>1.7834482049396301</v>
      </c>
      <c r="AW297" s="283">
        <v>-0.20448149862261583</v>
      </c>
      <c r="AX297" s="283">
        <v>-0.245337680548396</v>
      </c>
      <c r="AY297" s="283"/>
      <c r="AZ297" s="283"/>
      <c r="BA297" s="283"/>
      <c r="BB297" s="283"/>
      <c r="BC297" s="283">
        <v>2.4055566894012687E-2</v>
      </c>
      <c r="BD297" s="283">
        <v>2.4055566894012701E-2</v>
      </c>
      <c r="BE297" s="283">
        <v>1.56216609128525</v>
      </c>
      <c r="BF297" s="283">
        <v>5.6429656558064693E-2</v>
      </c>
      <c r="BG297" s="283"/>
      <c r="BH297" s="283">
        <v>0.12460026696919171</v>
      </c>
      <c r="BI297" s="283"/>
      <c r="BJ297" s="283"/>
      <c r="BK297" s="283"/>
      <c r="BL297" s="283">
        <v>3.6676691829169189E-2</v>
      </c>
      <c r="BM297" s="283">
        <v>0.25207750157462699</v>
      </c>
      <c r="BN297" s="283">
        <v>0.181874863860189</v>
      </c>
      <c r="BO297" s="283"/>
      <c r="BP297" s="283">
        <v>-1.36405748687432E-2</v>
      </c>
      <c r="BQ297" s="283">
        <v>1.99611845672007</v>
      </c>
    </row>
    <row r="298" spans="2:69" s="255" customFormat="1" ht="15" customHeight="1">
      <c r="B298" s="1257" t="s">
        <v>33</v>
      </c>
      <c r="C298" s="262" t="s">
        <v>537</v>
      </c>
      <c r="D298" s="344"/>
      <c r="E298" s="281">
        <v>9.1270419949342499E-2</v>
      </c>
      <c r="F298" s="341">
        <v>561085491546.63904</v>
      </c>
      <c r="G298" s="283">
        <v>0.230841332688489</v>
      </c>
      <c r="H298" s="283">
        <v>-4.0251655504780597E-2</v>
      </c>
      <c r="I298" s="892">
        <v>-4.5591120593004797E-2</v>
      </c>
      <c r="J298" s="892">
        <v>-1.3332842959326999E-2</v>
      </c>
      <c r="K298" s="892">
        <f t="shared" si="1"/>
        <v>-5.8923963552331794E-2</v>
      </c>
      <c r="L298" s="283"/>
      <c r="M298" s="283">
        <v>7.3456827172128078E-2</v>
      </c>
      <c r="N298" s="283">
        <v>0.24040593586283901</v>
      </c>
      <c r="O298" s="283">
        <v>0.20015428035805899</v>
      </c>
      <c r="P298" s="283">
        <v>-9.6922463607732476E-2</v>
      </c>
      <c r="Q298" s="283">
        <v>-0.121337230878884</v>
      </c>
      <c r="R298" s="283"/>
      <c r="S298" s="283"/>
      <c r="T298" s="283"/>
      <c r="U298" s="283"/>
      <c r="V298" s="283">
        <v>9.9136783471792458E-3</v>
      </c>
      <c r="W298" s="283">
        <v>9.9136783471792406E-3</v>
      </c>
      <c r="X298" s="283">
        <v>8.87307278263538E-2</v>
      </c>
      <c r="Y298" s="283">
        <v>2.7622378979716197E-2</v>
      </c>
      <c r="Z298" s="283"/>
      <c r="AA298" s="283">
        <v>8.6711033238283497E-2</v>
      </c>
      <c r="AB298" s="283"/>
      <c r="AC298" s="283"/>
      <c r="AD298" s="283"/>
      <c r="AE298" s="283">
        <v>3.0096186268578316E-2</v>
      </c>
      <c r="AF298" s="283">
        <v>0.164236733738716</v>
      </c>
      <c r="AG298" s="283">
        <v>0.103387782601417</v>
      </c>
      <c r="AH298" s="283"/>
      <c r="AI298" s="283">
        <v>-8.2866994784780608E-3</v>
      </c>
      <c r="AJ298" s="283">
        <v>0.35635524416648801</v>
      </c>
      <c r="AK298" s="281"/>
      <c r="AL298" s="281">
        <v>0.116137121281062</v>
      </c>
      <c r="AM298" s="341">
        <v>692457211843.27905</v>
      </c>
      <c r="AN298" s="283">
        <v>-5.2433116911824798E-2</v>
      </c>
      <c r="AO298" s="283">
        <v>-5.5695654552022897E-2</v>
      </c>
      <c r="AP298" s="283">
        <v>-1.6393585633760421E-2</v>
      </c>
      <c r="AQ298" s="283">
        <v>-7.2089240185783318E-2</v>
      </c>
      <c r="AR298" s="283">
        <v>0.60823223600355503</v>
      </c>
      <c r="AS298" s="283"/>
      <c r="AT298" s="283"/>
      <c r="AU298" s="283">
        <v>0.82052732497198799</v>
      </c>
      <c r="AV298" s="283">
        <v>0.71239855350814096</v>
      </c>
      <c r="AW298" s="283">
        <v>-0.13011519761302073</v>
      </c>
      <c r="AX298" s="283">
        <v>-0.15727393949889701</v>
      </c>
      <c r="AY298" s="283"/>
      <c r="AZ298" s="283"/>
      <c r="BA298" s="283"/>
      <c r="BB298" s="283"/>
      <c r="BC298" s="283">
        <v>1.3151258442614533E-2</v>
      </c>
      <c r="BD298" s="283">
        <v>1.31512584426145E-2</v>
      </c>
      <c r="BE298" s="283">
        <v>0.56827587245185796</v>
      </c>
      <c r="BF298" s="283">
        <v>2.3161468618920794E-2</v>
      </c>
      <c r="BG298" s="283"/>
      <c r="BH298" s="283">
        <v>7.7285692625193497E-2</v>
      </c>
      <c r="BI298" s="283"/>
      <c r="BJ298" s="283"/>
      <c r="BK298" s="283"/>
      <c r="BL298" s="283">
        <v>2.5156206100289676E-2</v>
      </c>
      <c r="BM298" s="283">
        <v>0.14061037108824501</v>
      </c>
      <c r="BN298" s="283">
        <v>0.111619009756193</v>
      </c>
      <c r="BO298" s="283"/>
      <c r="BP298" s="283">
        <v>-1.22288555071162E-2</v>
      </c>
      <c r="BQ298" s="283">
        <v>0.82050525329629698</v>
      </c>
    </row>
    <row r="299" spans="2:69" s="255" customFormat="1" ht="15" customHeight="1">
      <c r="B299" s="1257" t="s">
        <v>33</v>
      </c>
      <c r="C299" s="243" t="s">
        <v>532</v>
      </c>
      <c r="D299" s="344"/>
      <c r="E299" s="281">
        <v>0.76632468339739601</v>
      </c>
      <c r="F299" s="341">
        <v>13859208788877.801</v>
      </c>
      <c r="G299" s="283">
        <v>0.24515269933516801</v>
      </c>
      <c r="H299" s="283">
        <v>-7.3386081159523706E-2</v>
      </c>
      <c r="I299" s="892">
        <v>-6.8092760882582495E-2</v>
      </c>
      <c r="J299" s="892">
        <v>-2.0197609158945661E-2</v>
      </c>
      <c r="K299" s="892">
        <f t="shared" si="1"/>
        <v>-8.8290370041528149E-2</v>
      </c>
      <c r="L299" s="283"/>
      <c r="M299" s="283">
        <v>1.0051464437315895E-2</v>
      </c>
      <c r="N299" s="283">
        <v>5.1635590829594999E-2</v>
      </c>
      <c r="O299" s="283">
        <v>-2.17504903299287E-2</v>
      </c>
      <c r="P299" s="283">
        <v>-7.4769686720728187E-2</v>
      </c>
      <c r="Q299" s="283">
        <v>-8.6702515654135601E-2</v>
      </c>
      <c r="R299" s="283"/>
      <c r="S299" s="283"/>
      <c r="T299" s="283"/>
      <c r="U299" s="283"/>
      <c r="V299" s="283">
        <v>6.3392091248151376E-3</v>
      </c>
      <c r="W299" s="283">
        <v>6.3392091248151297E-3</v>
      </c>
      <c r="X299" s="283">
        <v>-0.102113796859249</v>
      </c>
      <c r="Y299" s="283">
        <v>7.2546843948041763E-3</v>
      </c>
      <c r="Z299" s="283"/>
      <c r="AA299" s="283">
        <v>1.8140454397839338E-2</v>
      </c>
      <c r="AB299" s="283"/>
      <c r="AC299" s="283"/>
      <c r="AD299" s="283"/>
      <c r="AE299" s="283">
        <v>8.5872923254950214E-3</v>
      </c>
      <c r="AF299" s="283">
        <v>3.75540478323141E-2</v>
      </c>
      <c r="AG299" s="283">
        <v>3.8294639041036797E-2</v>
      </c>
      <c r="AH299" s="283"/>
      <c r="AI299" s="283">
        <v>-7.7849253749387604E-3</v>
      </c>
      <c r="AJ299" s="283">
        <v>-2.62651099858979E-2</v>
      </c>
      <c r="AK299" s="281"/>
      <c r="AL299" s="281">
        <v>0.59944539690951304</v>
      </c>
      <c r="AM299" s="341">
        <v>10919199727537.5</v>
      </c>
      <c r="AN299" s="283">
        <v>-8.9453752973173706E-2</v>
      </c>
      <c r="AO299" s="283">
        <v>-8.2955785423593997E-2</v>
      </c>
      <c r="AP299" s="283">
        <v>-2.4597374940831366E-2</v>
      </c>
      <c r="AQ299" s="283">
        <v>-0.10755316036442536</v>
      </c>
      <c r="AR299" s="283">
        <v>0.13698786278773201</v>
      </c>
      <c r="AS299" s="283"/>
      <c r="AT299" s="283"/>
      <c r="AU299" s="283">
        <v>0.18111247431585401</v>
      </c>
      <c r="AV299" s="283">
        <v>8.7029359190868797E-3</v>
      </c>
      <c r="AW299" s="283">
        <v>-7.9978791819990208E-2</v>
      </c>
      <c r="AX299" s="283">
        <v>-9.3005731680547696E-2</v>
      </c>
      <c r="AY299" s="283"/>
      <c r="AZ299" s="283"/>
      <c r="BA299" s="283"/>
      <c r="BB299" s="283"/>
      <c r="BC299" s="283">
        <v>6.0556027248479848E-3</v>
      </c>
      <c r="BD299" s="283">
        <v>6.0556027248479796E-3</v>
      </c>
      <c r="BE299" s="283">
        <v>-7.82471930366124E-2</v>
      </c>
      <c r="BF299" s="283">
        <v>8.6336181968995705E-3</v>
      </c>
      <c r="BG299" s="283"/>
      <c r="BH299" s="283">
        <v>2.1354373638316146E-2</v>
      </c>
      <c r="BI299" s="283"/>
      <c r="BJ299" s="283"/>
      <c r="BK299" s="283"/>
      <c r="BL299" s="283">
        <v>1.0061078370921154E-2</v>
      </c>
      <c r="BM299" s="283">
        <v>4.4189959159945801E-2</v>
      </c>
      <c r="BN299" s="283">
        <v>3.7416388076273503E-2</v>
      </c>
      <c r="BO299" s="283"/>
      <c r="BP299" s="283">
        <v>-8.2497544754787707E-3</v>
      </c>
      <c r="BQ299" s="283">
        <v>3.3591541996065301E-3</v>
      </c>
    </row>
    <row r="300" spans="2:69" s="255" customFormat="1" ht="15" customHeight="1">
      <c r="B300" s="1257" t="s">
        <v>33</v>
      </c>
      <c r="C300" s="243" t="s">
        <v>533</v>
      </c>
      <c r="D300" s="344"/>
      <c r="E300" s="283">
        <v>8.2443936500477294E-2</v>
      </c>
      <c r="F300" s="341">
        <v>4816259000993.4404</v>
      </c>
      <c r="G300" s="283">
        <v>7.7314484904965994E-2</v>
      </c>
      <c r="H300" s="283">
        <v>-9.3742976329858702E-2</v>
      </c>
      <c r="I300" s="892">
        <v>-6.8380538901776297E-2</v>
      </c>
      <c r="J300" s="892">
        <v>-2.034719981703869E-2</v>
      </c>
      <c r="K300" s="892">
        <f t="shared" si="1"/>
        <v>-8.872773871881498E-2</v>
      </c>
      <c r="L300" s="283"/>
      <c r="M300" s="283">
        <v>2.016788570518251E-3</v>
      </c>
      <c r="N300" s="283">
        <v>8.64381713422889E-3</v>
      </c>
      <c r="O300" s="283">
        <v>-8.5099159195629798E-2</v>
      </c>
      <c r="P300" s="283">
        <v>-6.8332995282475675E-2</v>
      </c>
      <c r="Q300" s="283">
        <v>-7.6345481797421302E-2</v>
      </c>
      <c r="R300" s="283"/>
      <c r="S300" s="283"/>
      <c r="T300" s="283"/>
      <c r="U300" s="283"/>
      <c r="V300" s="283">
        <v>3.8326983817993068E-3</v>
      </c>
      <c r="W300" s="283">
        <v>3.8326983817993099E-3</v>
      </c>
      <c r="X300" s="283">
        <v>-0.157611942611252</v>
      </c>
      <c r="Y300" s="283">
        <v>1.3914816486684867E-3</v>
      </c>
      <c r="Z300" s="283"/>
      <c r="AA300" s="283">
        <v>3.5530442108046845E-3</v>
      </c>
      <c r="AB300" s="283"/>
      <c r="AC300" s="283"/>
      <c r="AD300" s="283"/>
      <c r="AE300" s="283">
        <v>3.3316466183558489E-3</v>
      </c>
      <c r="AF300" s="283">
        <v>8.8053032473625007E-3</v>
      </c>
      <c r="AG300" s="283">
        <v>1.01611358752123E-2</v>
      </c>
      <c r="AH300" s="283"/>
      <c r="AI300" s="283">
        <v>-1.23321433820113E-2</v>
      </c>
      <c r="AJ300" s="283">
        <v>-0.13864550348867699</v>
      </c>
      <c r="AK300" s="281"/>
      <c r="AL300" s="283">
        <v>8.2488624074951E-2</v>
      </c>
      <c r="AM300" s="341">
        <v>4882240344770.3301</v>
      </c>
      <c r="AN300" s="283">
        <v>-9.7475121898482495E-2</v>
      </c>
      <c r="AO300" s="283">
        <v>-7.2347025855429098E-2</v>
      </c>
      <c r="AP300" s="283">
        <v>-2.1547740563713759E-2</v>
      </c>
      <c r="AQ300" s="283">
        <v>-9.389476641914285E-2</v>
      </c>
      <c r="AR300" s="283">
        <v>4.3901918046424203E-2</v>
      </c>
      <c r="AS300" s="283"/>
      <c r="AT300" s="283"/>
      <c r="AU300" s="283">
        <v>5.1470763330579199E-2</v>
      </c>
      <c r="AV300" s="283">
        <v>-0.118351384423332</v>
      </c>
      <c r="AW300" s="283">
        <v>-6.6927358197751058E-2</v>
      </c>
      <c r="AX300" s="283">
        <v>-7.5034004564062506E-2</v>
      </c>
      <c r="AY300" s="283"/>
      <c r="AZ300" s="283"/>
      <c r="BA300" s="283"/>
      <c r="BB300" s="283"/>
      <c r="BC300" s="283">
        <v>3.7109486960641108E-3</v>
      </c>
      <c r="BD300" s="283">
        <v>3.7109486960641199E-3</v>
      </c>
      <c r="BE300" s="283">
        <v>-0.18967444029133099</v>
      </c>
      <c r="BF300" s="283">
        <v>1.5115500896816954E-3</v>
      </c>
      <c r="BG300" s="283"/>
      <c r="BH300" s="283">
        <v>4.0110096311061876E-3</v>
      </c>
      <c r="BI300" s="283"/>
      <c r="BJ300" s="283"/>
      <c r="BK300" s="283"/>
      <c r="BL300" s="283">
        <v>3.587478120959775E-3</v>
      </c>
      <c r="BM300" s="283">
        <v>9.5858025414737296E-3</v>
      </c>
      <c r="BN300" s="283">
        <v>1.0029619987375201E-2</v>
      </c>
      <c r="BO300" s="283"/>
      <c r="BP300" s="283">
        <v>-1.17477898965405E-2</v>
      </c>
      <c r="BQ300" s="283">
        <v>-0.170059017762482</v>
      </c>
    </row>
    <row r="301" spans="2:69" s="255" customFormat="1" ht="15" customHeight="1">
      <c r="B301" s="1253" t="s">
        <v>33</v>
      </c>
      <c r="C301" s="338" t="s">
        <v>527</v>
      </c>
      <c r="D301" s="339"/>
      <c r="E301" s="343">
        <v>1</v>
      </c>
      <c r="F301" s="342">
        <v>19348404090268.102</v>
      </c>
      <c r="G301" s="343">
        <v>0.20234600026866301</v>
      </c>
      <c r="H301" s="343">
        <v>-7.7284661741685495E-2</v>
      </c>
      <c r="I301" s="708">
        <v>-6.7394209383494996E-2</v>
      </c>
      <c r="J301" s="708">
        <v>-1.9999756947010519E-2</v>
      </c>
      <c r="K301" s="708">
        <f t="shared" si="1"/>
        <v>-8.7393966330505515E-2</v>
      </c>
      <c r="L301" s="343"/>
      <c r="M301" s="343">
        <v>1.5146786565640785E-2</v>
      </c>
      <c r="N301" s="343">
        <v>5.5205524861182603E-2</v>
      </c>
      <c r="O301" s="343">
        <v>-2.2079136880502899E-2</v>
      </c>
      <c r="P301" s="343">
        <v>-7.4463691294555823E-2</v>
      </c>
      <c r="Q301" s="343">
        <v>-8.5950113707373405E-2</v>
      </c>
      <c r="R301" s="343"/>
      <c r="S301" s="343"/>
      <c r="T301" s="343"/>
      <c r="U301" s="343"/>
      <c r="V301" s="343">
        <v>6.0109163578528028E-3</v>
      </c>
      <c r="W301" s="343">
        <v>6.0109163578528002E-3</v>
      </c>
      <c r="X301" s="343">
        <v>-0.102018334230024</v>
      </c>
      <c r="Y301" s="343">
        <v>7.0270129987954301E-3</v>
      </c>
      <c r="Z301" s="343"/>
      <c r="AA301" s="343">
        <v>1.809320178558901E-2</v>
      </c>
      <c r="AB301" s="343"/>
      <c r="AC301" s="343"/>
      <c r="AD301" s="343"/>
      <c r="AE301" s="343">
        <v>8.2608918418809203E-3</v>
      </c>
      <c r="AF301" s="343">
        <v>3.6961909456498299E-2</v>
      </c>
      <c r="AG301" s="343">
        <v>3.4832793057632101E-2</v>
      </c>
      <c r="AH301" s="285"/>
      <c r="AI301" s="285">
        <v>-9.0797061367669397E-3</v>
      </c>
      <c r="AJ301" s="343">
        <v>-3.0223631715892998E-2</v>
      </c>
      <c r="AK301" s="281"/>
      <c r="AL301" s="343">
        <v>1</v>
      </c>
      <c r="AM301" s="342">
        <v>16737302307516.5</v>
      </c>
      <c r="AN301" s="343">
        <v>-8.93414504849014E-2</v>
      </c>
      <c r="AO301" s="343">
        <v>-7.7908038735155297E-2</v>
      </c>
      <c r="AP301" s="343">
        <v>-2.3119817758452375E-2</v>
      </c>
      <c r="AQ301" s="343">
        <v>-0.10102785649360767</v>
      </c>
      <c r="AR301" s="343">
        <v>0.23391297518055701</v>
      </c>
      <c r="AS301" s="343"/>
      <c r="AT301" s="343"/>
      <c r="AU301" s="343">
        <v>0.297730834439143</v>
      </c>
      <c r="AV301" s="343">
        <v>0.130481345219087</v>
      </c>
      <c r="AW301" s="343">
        <v>-8.6080394722452977E-2</v>
      </c>
      <c r="AX301" s="343">
        <v>-9.9358755733767498E-2</v>
      </c>
      <c r="AY301" s="343"/>
      <c r="AZ301" s="343"/>
      <c r="BA301" s="343"/>
      <c r="BB301" s="343"/>
      <c r="BC301" s="343">
        <v>6.9486489822382525E-3</v>
      </c>
      <c r="BD301" s="343">
        <v>6.9486489822382499E-3</v>
      </c>
      <c r="BE301" s="343">
        <v>3.8071238467557902E-2</v>
      </c>
      <c r="BF301" s="343">
        <v>8.1232617150735209E-3</v>
      </c>
      <c r="BG301" s="343"/>
      <c r="BH301" s="343">
        <v>2.0915830580243645E-2</v>
      </c>
      <c r="BI301" s="343"/>
      <c r="BJ301" s="343"/>
      <c r="BK301" s="343"/>
      <c r="BL301" s="343">
        <v>9.5496317486558867E-3</v>
      </c>
      <c r="BM301" s="343">
        <v>4.2728149792159997E-2</v>
      </c>
      <c r="BN301" s="343">
        <v>4.0266880724803798E-2</v>
      </c>
      <c r="BO301" s="285"/>
      <c r="BP301" s="285">
        <v>-1.04961851155762E-2</v>
      </c>
      <c r="BQ301" s="343">
        <v>0.121066268984521</v>
      </c>
    </row>
    <row r="302" spans="2:69" s="255" customFormat="1" ht="15" customHeight="1">
      <c r="B302" s="1251" t="s">
        <v>34</v>
      </c>
      <c r="C302" s="262" t="s">
        <v>534</v>
      </c>
      <c r="D302" s="344"/>
      <c r="E302" s="849"/>
      <c r="F302" s="850"/>
      <c r="G302" s="849"/>
      <c r="H302" s="849"/>
      <c r="I302" s="923"/>
      <c r="J302" s="923"/>
      <c r="K302" s="923"/>
      <c r="L302" s="849"/>
      <c r="M302" s="849"/>
      <c r="N302" s="849"/>
      <c r="O302" s="849"/>
      <c r="P302" s="849"/>
      <c r="Q302" s="849"/>
      <c r="R302" s="849"/>
      <c r="S302" s="849"/>
      <c r="T302" s="849"/>
      <c r="U302" s="849"/>
      <c r="V302" s="849"/>
      <c r="W302" s="849"/>
      <c r="X302" s="849"/>
      <c r="Y302" s="849"/>
      <c r="Z302" s="849"/>
      <c r="AA302" s="849"/>
      <c r="AB302" s="849"/>
      <c r="AC302" s="849"/>
      <c r="AD302" s="849"/>
      <c r="AE302" s="849"/>
      <c r="AF302" s="849"/>
      <c r="AG302" s="849"/>
      <c r="AH302" s="849"/>
      <c r="AI302" s="849"/>
      <c r="AJ302" s="849"/>
      <c r="AK302" s="281"/>
      <c r="AL302" s="682"/>
      <c r="AM302" s="851"/>
      <c r="AN302" s="682"/>
      <c r="AO302" s="682"/>
      <c r="AP302" s="682"/>
      <c r="AQ302" s="682"/>
      <c r="AR302" s="682"/>
      <c r="AS302" s="682"/>
      <c r="AT302" s="682"/>
      <c r="AU302" s="682"/>
      <c r="AV302" s="682"/>
      <c r="AW302" s="682"/>
      <c r="AX302" s="682"/>
      <c r="AY302" s="682"/>
      <c r="AZ302" s="682"/>
      <c r="BA302" s="682"/>
      <c r="BB302" s="682"/>
      <c r="BC302" s="682"/>
      <c r="BD302" s="682"/>
      <c r="BE302" s="682"/>
      <c r="BF302" s="682"/>
      <c r="BG302" s="682"/>
      <c r="BH302" s="682"/>
      <c r="BI302" s="682"/>
      <c r="BJ302" s="682"/>
      <c r="BK302" s="682"/>
      <c r="BL302" s="682"/>
      <c r="BM302" s="682"/>
      <c r="BN302" s="682"/>
      <c r="BO302" s="682"/>
      <c r="BP302" s="682"/>
      <c r="BQ302" s="682"/>
    </row>
    <row r="303" spans="2:69" s="255" customFormat="1" ht="15" customHeight="1">
      <c r="B303" s="1257" t="s">
        <v>34</v>
      </c>
      <c r="C303" s="262" t="s">
        <v>535</v>
      </c>
      <c r="D303" s="344"/>
      <c r="E303" s="346"/>
      <c r="F303" s="555"/>
      <c r="G303" s="346"/>
      <c r="H303" s="346"/>
      <c r="I303" s="896"/>
      <c r="J303" s="896"/>
      <c r="K303" s="89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281"/>
      <c r="AL303" s="346"/>
      <c r="AM303" s="555"/>
      <c r="AN303" s="346"/>
      <c r="AO303" s="346"/>
      <c r="AP303" s="346"/>
      <c r="AQ303" s="346"/>
      <c r="AR303" s="346"/>
      <c r="AS303" s="346"/>
      <c r="AT303" s="346"/>
      <c r="AU303" s="346"/>
      <c r="AV303" s="346"/>
      <c r="AW303" s="346"/>
      <c r="AX303" s="346"/>
      <c r="AY303" s="346"/>
      <c r="AZ303" s="346"/>
      <c r="BA303" s="346"/>
      <c r="BB303" s="346"/>
      <c r="BC303" s="346"/>
      <c r="BD303" s="346"/>
      <c r="BE303" s="346"/>
      <c r="BF303" s="346"/>
      <c r="BG303" s="346"/>
      <c r="BH303" s="346"/>
      <c r="BI303" s="346"/>
      <c r="BJ303" s="346"/>
      <c r="BK303" s="346"/>
      <c r="BL303" s="346"/>
      <c r="BM303" s="346"/>
      <c r="BN303" s="346"/>
      <c r="BO303" s="346"/>
      <c r="BP303" s="346"/>
      <c r="BQ303" s="346"/>
    </row>
    <row r="304" spans="2:69" s="255" customFormat="1" ht="15" customHeight="1">
      <c r="B304" s="1257" t="s">
        <v>34</v>
      </c>
      <c r="C304" s="262" t="s">
        <v>536</v>
      </c>
      <c r="D304" s="344"/>
      <c r="E304" s="346"/>
      <c r="F304" s="555"/>
      <c r="G304" s="346"/>
      <c r="H304" s="346"/>
      <c r="I304" s="896"/>
      <c r="J304" s="896"/>
      <c r="K304" s="89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281"/>
      <c r="AL304" s="346"/>
      <c r="AM304" s="555"/>
      <c r="AN304" s="346"/>
      <c r="AO304" s="346"/>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6"/>
      <c r="BK304" s="346"/>
      <c r="BL304" s="346"/>
      <c r="BM304" s="346"/>
      <c r="BN304" s="346"/>
      <c r="BO304" s="346"/>
      <c r="BP304" s="346"/>
      <c r="BQ304" s="346"/>
    </row>
    <row r="305" spans="2:69" s="255" customFormat="1" ht="15" customHeight="1">
      <c r="B305" s="1257" t="s">
        <v>34</v>
      </c>
      <c r="C305" s="262" t="s">
        <v>537</v>
      </c>
      <c r="D305" s="344"/>
      <c r="E305" s="346"/>
      <c r="F305" s="555"/>
      <c r="G305" s="346"/>
      <c r="H305" s="346"/>
      <c r="I305" s="896"/>
      <c r="J305" s="896"/>
      <c r="K305" s="89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281"/>
      <c r="AL305" s="346"/>
      <c r="AM305" s="555"/>
      <c r="AN305" s="346"/>
      <c r="AO305" s="346"/>
      <c r="AP305" s="346"/>
      <c r="AQ305" s="346"/>
      <c r="AR305" s="346"/>
      <c r="AS305" s="346"/>
      <c r="AT305" s="346"/>
      <c r="AU305" s="346"/>
      <c r="AV305" s="346"/>
      <c r="AW305" s="346"/>
      <c r="AX305" s="346"/>
      <c r="AY305" s="346"/>
      <c r="AZ305" s="346"/>
      <c r="BA305" s="346"/>
      <c r="BB305" s="346"/>
      <c r="BC305" s="346"/>
      <c r="BD305" s="346"/>
      <c r="BE305" s="346"/>
      <c r="BF305" s="346"/>
      <c r="BG305" s="346"/>
      <c r="BH305" s="346"/>
      <c r="BI305" s="346"/>
      <c r="BJ305" s="346"/>
      <c r="BK305" s="346"/>
      <c r="BL305" s="346"/>
      <c r="BM305" s="346"/>
      <c r="BN305" s="346"/>
      <c r="BO305" s="346"/>
      <c r="BP305" s="346"/>
      <c r="BQ305" s="346"/>
    </row>
    <row r="306" spans="2:69" s="255" customFormat="1" ht="15" customHeight="1">
      <c r="B306" s="1257" t="s">
        <v>34</v>
      </c>
      <c r="C306" s="243" t="s">
        <v>532</v>
      </c>
      <c r="D306" s="344"/>
      <c r="E306" s="346"/>
      <c r="F306" s="555"/>
      <c r="G306" s="346"/>
      <c r="H306" s="346"/>
      <c r="I306" s="896"/>
      <c r="J306" s="896"/>
      <c r="K306" s="89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281"/>
      <c r="AL306" s="346"/>
      <c r="AM306" s="555"/>
      <c r="AN306" s="346"/>
      <c r="AO306" s="346"/>
      <c r="AP306" s="346"/>
      <c r="AQ306" s="346"/>
      <c r="AR306" s="346"/>
      <c r="AS306" s="346"/>
      <c r="AT306" s="346"/>
      <c r="AU306" s="346"/>
      <c r="AV306" s="346"/>
      <c r="AW306" s="346"/>
      <c r="AX306" s="346"/>
      <c r="AY306" s="346"/>
      <c r="AZ306" s="346"/>
      <c r="BA306" s="346"/>
      <c r="BB306" s="346"/>
      <c r="BC306" s="346"/>
      <c r="BD306" s="346"/>
      <c r="BE306" s="346"/>
      <c r="BF306" s="346"/>
      <c r="BG306" s="346"/>
      <c r="BH306" s="346"/>
      <c r="BI306" s="346"/>
      <c r="BJ306" s="346"/>
      <c r="BK306" s="346"/>
      <c r="BL306" s="346"/>
      <c r="BM306" s="346"/>
      <c r="BN306" s="346"/>
      <c r="BO306" s="346"/>
      <c r="BP306" s="346"/>
      <c r="BQ306" s="346"/>
    </row>
    <row r="307" spans="2:69" s="255" customFormat="1" ht="15" customHeight="1">
      <c r="B307" s="1257" t="s">
        <v>34</v>
      </c>
      <c r="C307" s="243" t="s">
        <v>533</v>
      </c>
      <c r="D307" s="344"/>
      <c r="E307" s="346"/>
      <c r="F307" s="555"/>
      <c r="G307" s="346"/>
      <c r="H307" s="346"/>
      <c r="I307" s="896"/>
      <c r="J307" s="896"/>
      <c r="K307" s="89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281"/>
      <c r="AL307" s="346"/>
      <c r="AM307" s="555"/>
      <c r="AN307" s="346"/>
      <c r="AO307" s="346"/>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6"/>
      <c r="BK307" s="346"/>
      <c r="BL307" s="346"/>
      <c r="BM307" s="346"/>
      <c r="BN307" s="346"/>
      <c r="BO307" s="346"/>
      <c r="BP307" s="346"/>
      <c r="BQ307" s="346"/>
    </row>
    <row r="308" spans="2:69" s="255" customFormat="1" ht="15" customHeight="1">
      <c r="B308" s="1253" t="s">
        <v>34</v>
      </c>
      <c r="C308" s="338" t="s">
        <v>527</v>
      </c>
      <c r="D308" s="339"/>
      <c r="E308" s="345"/>
      <c r="F308" s="556"/>
      <c r="G308" s="345"/>
      <c r="H308" s="345"/>
      <c r="I308" s="897"/>
      <c r="J308" s="897"/>
      <c r="K308" s="897"/>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345"/>
      <c r="AH308" s="345"/>
      <c r="AI308" s="345"/>
      <c r="AJ308" s="345"/>
      <c r="AK308" s="281"/>
      <c r="AL308" s="345"/>
      <c r="AM308" s="556"/>
      <c r="AN308" s="345"/>
      <c r="AO308" s="345"/>
      <c r="AP308" s="345"/>
      <c r="AQ308" s="345"/>
      <c r="AR308" s="345"/>
      <c r="AS308" s="345"/>
      <c r="AT308" s="345"/>
      <c r="AU308" s="345"/>
      <c r="AV308" s="345"/>
      <c r="AW308" s="345"/>
      <c r="AX308" s="345"/>
      <c r="AY308" s="345"/>
      <c r="AZ308" s="345"/>
      <c r="BA308" s="345"/>
      <c r="BB308" s="345"/>
      <c r="BC308" s="345"/>
      <c r="BD308" s="345"/>
      <c r="BE308" s="345"/>
      <c r="BF308" s="345"/>
      <c r="BG308" s="345"/>
      <c r="BH308" s="345"/>
      <c r="BI308" s="345"/>
      <c r="BJ308" s="345"/>
      <c r="BK308" s="345"/>
      <c r="BL308" s="345"/>
      <c r="BM308" s="345"/>
      <c r="BN308" s="345"/>
      <c r="BO308" s="345"/>
      <c r="BP308" s="345"/>
      <c r="BQ308" s="345"/>
    </row>
    <row r="309" spans="2:69" s="255" customFormat="1" ht="15" customHeight="1">
      <c r="B309" s="1251" t="s">
        <v>283</v>
      </c>
      <c r="C309" s="262" t="s">
        <v>534</v>
      </c>
      <c r="D309" s="344"/>
      <c r="E309" s="281">
        <v>3.55784066730516E-2</v>
      </c>
      <c r="F309" s="341">
        <v>13589698284.6224</v>
      </c>
      <c r="G309" s="283">
        <v>1.76077443977293E-3</v>
      </c>
      <c r="H309" s="283">
        <v>-1.1789667407124699E-3</v>
      </c>
      <c r="I309" s="892">
        <v>-2.00636453478027E-3</v>
      </c>
      <c r="J309" s="892"/>
      <c r="K309" s="892">
        <v>-2.00636453478027E-3</v>
      </c>
      <c r="L309" s="283">
        <v>6.6636045602087371E-2</v>
      </c>
      <c r="M309" s="283">
        <v>0.88371934769176863</v>
      </c>
      <c r="N309" s="283">
        <v>1.03429313391792</v>
      </c>
      <c r="O309" s="283">
        <v>1.0331141671772099</v>
      </c>
      <c r="P309" s="283">
        <v>-0.13377011211563486</v>
      </c>
      <c r="Q309" s="283">
        <v>-0.15263202151480099</v>
      </c>
      <c r="R309" s="283"/>
      <c r="S309" s="283">
        <v>3.6414780000780848E-2</v>
      </c>
      <c r="T309" s="283"/>
      <c r="U309" s="283">
        <v>1.7887790494897873E-2</v>
      </c>
      <c r="V309" s="283">
        <v>7.6706763828558499E-3</v>
      </c>
      <c r="W309" s="283">
        <v>6.1973246878534498E-2</v>
      </c>
      <c r="X309" s="283">
        <v>0.94245539254094801</v>
      </c>
      <c r="Y309" s="283"/>
      <c r="Z309" s="283"/>
      <c r="AA309" s="283"/>
      <c r="AB309" s="283"/>
      <c r="AC309" s="283"/>
      <c r="AD309" s="283"/>
      <c r="AE309" s="283"/>
      <c r="AF309" s="283">
        <v>0.11775405355108801</v>
      </c>
      <c r="AG309" s="283">
        <v>6.5325319822348807E-2</v>
      </c>
      <c r="AH309" s="283"/>
      <c r="AI309" s="283"/>
      <c r="AJ309" s="283">
        <v>1.1255347659143899</v>
      </c>
      <c r="AK309" s="281"/>
      <c r="AL309" s="281"/>
      <c r="AM309" s="341"/>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row>
    <row r="310" spans="2:69" s="255" customFormat="1" ht="15" customHeight="1">
      <c r="B310" s="1257" t="s">
        <v>283</v>
      </c>
      <c r="C310" s="262" t="s">
        <v>535</v>
      </c>
      <c r="D310" s="344"/>
      <c r="E310" s="281">
        <v>0.16490908349179501</v>
      </c>
      <c r="F310" s="341">
        <v>121232102707.939</v>
      </c>
      <c r="G310" s="283">
        <v>6.0110035134925896E-3</v>
      </c>
      <c r="H310" s="283">
        <v>-1.49262862028545E-4</v>
      </c>
      <c r="I310" s="892">
        <v>-1.11684621856397E-3</v>
      </c>
      <c r="J310" s="892"/>
      <c r="K310" s="892">
        <v>-1.11684621856397E-3</v>
      </c>
      <c r="L310" s="283">
        <v>1.904207290279995E-2</v>
      </c>
      <c r="M310" s="283">
        <v>4.9436392421945481E-2</v>
      </c>
      <c r="N310" s="283">
        <v>7.2795769914765093E-2</v>
      </c>
      <c r="O310" s="283">
        <v>7.2646507052736703E-2</v>
      </c>
      <c r="P310" s="283">
        <v>-8.0643500194442622E-2</v>
      </c>
      <c r="Q310" s="283">
        <v>-9.4982768272788703E-2</v>
      </c>
      <c r="R310" s="283"/>
      <c r="S310" s="283">
        <v>2.014213781706951E-2</v>
      </c>
      <c r="T310" s="283"/>
      <c r="U310" s="283">
        <v>1.1956693685367939E-2</v>
      </c>
      <c r="V310" s="283">
        <v>4.7428283193635861E-3</v>
      </c>
      <c r="W310" s="283">
        <v>3.6841659821801098E-2</v>
      </c>
      <c r="X310" s="283">
        <v>1.45053986017487E-2</v>
      </c>
      <c r="Y310" s="283"/>
      <c r="Z310" s="283"/>
      <c r="AA310" s="283"/>
      <c r="AB310" s="283"/>
      <c r="AC310" s="283"/>
      <c r="AD310" s="283"/>
      <c r="AE310" s="283"/>
      <c r="AF310" s="283">
        <v>5.6603936033820301E-2</v>
      </c>
      <c r="AG310" s="283">
        <v>3.4950527836898101E-2</v>
      </c>
      <c r="AH310" s="283"/>
      <c r="AI310" s="283"/>
      <c r="AJ310" s="283">
        <v>0.106059862472467</v>
      </c>
      <c r="AK310" s="281"/>
      <c r="AL310" s="281"/>
      <c r="AM310" s="341"/>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row>
    <row r="311" spans="2:69" s="255" customFormat="1" ht="15" customHeight="1">
      <c r="B311" s="1257" t="s">
        <v>283</v>
      </c>
      <c r="C311" s="262" t="s">
        <v>536</v>
      </c>
      <c r="D311" s="344"/>
      <c r="E311" s="281">
        <v>0.38997791846896301</v>
      </c>
      <c r="F311" s="341">
        <v>463342588256.26202</v>
      </c>
      <c r="G311" s="283">
        <v>6.0399804817805403E-3</v>
      </c>
      <c r="H311" s="283">
        <v>-6.2382749163797705E-4</v>
      </c>
      <c r="I311" s="892">
        <v>-2.7786589341590299E-3</v>
      </c>
      <c r="J311" s="892"/>
      <c r="K311" s="892">
        <v>-2.7786589341590299E-3</v>
      </c>
      <c r="L311" s="283">
        <v>7.2996104472601697E-3</v>
      </c>
      <c r="M311" s="283">
        <v>2.4269937270581875E-2</v>
      </c>
      <c r="N311" s="283">
        <v>3.3369867616597298E-2</v>
      </c>
      <c r="O311" s="283">
        <v>3.2746040124959297E-2</v>
      </c>
      <c r="P311" s="283">
        <v>-6.77713826212199E-2</v>
      </c>
      <c r="Q311" s="283">
        <v>-8.9789925144471996E-2</v>
      </c>
      <c r="R311" s="283"/>
      <c r="S311" s="283">
        <v>1.7363719716542957E-2</v>
      </c>
      <c r="T311" s="283"/>
      <c r="U311" s="283">
        <v>9.4755752677334309E-3</v>
      </c>
      <c r="V311" s="283">
        <v>3.8569458509170873E-3</v>
      </c>
      <c r="W311" s="283">
        <v>3.06962408351934E-2</v>
      </c>
      <c r="X311" s="283">
        <v>-2.6347644184319199E-2</v>
      </c>
      <c r="Y311" s="283"/>
      <c r="Z311" s="283"/>
      <c r="AA311" s="283"/>
      <c r="AB311" s="283"/>
      <c r="AC311" s="283"/>
      <c r="AD311" s="283"/>
      <c r="AE311" s="283"/>
      <c r="AF311" s="283">
        <v>3.4366376620856398E-2</v>
      </c>
      <c r="AG311" s="283">
        <v>1.99318047079775E-2</v>
      </c>
      <c r="AH311" s="283"/>
      <c r="AI311" s="283"/>
      <c r="AJ311" s="283">
        <v>2.79505371445148E-2</v>
      </c>
      <c r="AK311" s="281"/>
      <c r="AL311" s="281"/>
      <c r="AM311" s="341"/>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row>
    <row r="312" spans="2:69" s="255" customFormat="1" ht="15" customHeight="1">
      <c r="B312" s="1257" t="s">
        <v>283</v>
      </c>
      <c r="C312" s="262" t="s">
        <v>537</v>
      </c>
      <c r="D312" s="344"/>
      <c r="E312" s="281">
        <v>0.29368593640937102</v>
      </c>
      <c r="F312" s="341">
        <v>586784020536.547</v>
      </c>
      <c r="G312" s="283">
        <v>1.08337144341023E-2</v>
      </c>
      <c r="H312" s="283">
        <v>-1.5220174719835001E-3</v>
      </c>
      <c r="I312" s="892">
        <v>-7.13279831030008E-3</v>
      </c>
      <c r="J312" s="892"/>
      <c r="K312" s="892">
        <v>-7.13279831030008E-3</v>
      </c>
      <c r="L312" s="283">
        <v>1.7789713410400932E-3</v>
      </c>
      <c r="M312" s="283">
        <v>1.9379902092006591E-2</v>
      </c>
      <c r="N312" s="283">
        <v>2.18998820563567E-2</v>
      </c>
      <c r="O312" s="283">
        <v>2.0377864584373299E-2</v>
      </c>
      <c r="P312" s="283">
        <v>-5.7728933920089216E-2</v>
      </c>
      <c r="Q312" s="283">
        <v>-8.5687770570427493E-2</v>
      </c>
      <c r="R312" s="283"/>
      <c r="S312" s="283">
        <v>1.3190915682018732E-2</v>
      </c>
      <c r="T312" s="283"/>
      <c r="U312" s="283">
        <v>5.7871116978863695E-3</v>
      </c>
      <c r="V312" s="283">
        <v>3.3264868124835501E-3</v>
      </c>
      <c r="W312" s="283">
        <v>2.23045141923887E-2</v>
      </c>
      <c r="X312" s="283">
        <v>-4.3005391793665602E-2</v>
      </c>
      <c r="Y312" s="283"/>
      <c r="Z312" s="283"/>
      <c r="AA312" s="283"/>
      <c r="AB312" s="283"/>
      <c r="AC312" s="283"/>
      <c r="AD312" s="283"/>
      <c r="AE312" s="283"/>
      <c r="AF312" s="283">
        <v>2.07859754145669E-2</v>
      </c>
      <c r="AG312" s="283">
        <v>1.1502632186829301E-2</v>
      </c>
      <c r="AH312" s="283"/>
      <c r="AI312" s="283"/>
      <c r="AJ312" s="283">
        <v>-1.07167841922694E-2</v>
      </c>
      <c r="AK312" s="281"/>
      <c r="AL312" s="281"/>
      <c r="AM312" s="341"/>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row>
    <row r="313" spans="2:69" s="255" customFormat="1" ht="15" customHeight="1">
      <c r="B313" s="1257" t="s">
        <v>283</v>
      </c>
      <c r="C313" s="243" t="s">
        <v>532</v>
      </c>
      <c r="D313" s="344"/>
      <c r="E313" s="281">
        <v>0.114393187367819</v>
      </c>
      <c r="F313" s="341">
        <v>480886595963.23999</v>
      </c>
      <c r="G313" s="283">
        <v>1.2441538636180799E-2</v>
      </c>
      <c r="H313" s="283">
        <v>-8.4734727201577608E-3</v>
      </c>
      <c r="I313" s="892">
        <v>-7.8210863155223909E-3</v>
      </c>
      <c r="J313" s="892"/>
      <c r="K313" s="892">
        <v>-7.8210863155223909E-3</v>
      </c>
      <c r="L313" s="283">
        <v>2.5878650340007168E-4</v>
      </c>
      <c r="M313" s="283">
        <v>1.5530315045427541E-2</v>
      </c>
      <c r="N313" s="283">
        <v>1.6283271318243999E-2</v>
      </c>
      <c r="O313" s="283">
        <v>7.8097985980860596E-3</v>
      </c>
      <c r="P313" s="283">
        <v>-4.4542658416321587E-2</v>
      </c>
      <c r="Q313" s="283">
        <v>-7.4399783421324001E-2</v>
      </c>
      <c r="R313" s="283"/>
      <c r="S313" s="283">
        <v>7.0685740135105176E-3</v>
      </c>
      <c r="T313" s="283"/>
      <c r="U313" s="283">
        <v>1.9627554286332817E-3</v>
      </c>
      <c r="V313" s="283">
        <v>2.2041840656896639E-3</v>
      </c>
      <c r="W313" s="283">
        <v>1.12355135078335E-2</v>
      </c>
      <c r="X313" s="283">
        <v>-5.5354471315404503E-2</v>
      </c>
      <c r="Y313" s="283"/>
      <c r="Z313" s="283"/>
      <c r="AA313" s="283"/>
      <c r="AB313" s="283"/>
      <c r="AC313" s="283"/>
      <c r="AD313" s="283"/>
      <c r="AE313" s="283"/>
      <c r="AF313" s="283">
        <v>1.0675629007085E-2</v>
      </c>
      <c r="AG313" s="283">
        <v>5.36707796070911E-3</v>
      </c>
      <c r="AH313" s="283"/>
      <c r="AI313" s="283"/>
      <c r="AJ313" s="283">
        <v>-3.9311764347610502E-2</v>
      </c>
      <c r="AK313" s="281"/>
      <c r="AL313" s="281"/>
      <c r="AM313" s="341"/>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row>
    <row r="314" spans="2:69" s="255" customFormat="1" ht="15" customHeight="1">
      <c r="B314" s="1257" t="s">
        <v>283</v>
      </c>
      <c r="C314" s="243" t="s">
        <v>533</v>
      </c>
      <c r="D314" s="344"/>
      <c r="E314" s="283">
        <v>1.45546758900078E-3</v>
      </c>
      <c r="F314" s="341">
        <v>43634219545.107803</v>
      </c>
      <c r="G314" s="283">
        <v>1.5034824689150301E-3</v>
      </c>
      <c r="H314" s="283">
        <v>-7.8095537739648502E-2</v>
      </c>
      <c r="I314" s="892">
        <v>-6.2509669227201901E-4</v>
      </c>
      <c r="J314" s="892"/>
      <c r="K314" s="892">
        <v>-6.2509669227201901E-4</v>
      </c>
      <c r="L314" s="283">
        <v>2.432522821991933E-5</v>
      </c>
      <c r="M314" s="283">
        <v>1.0587129302291077E-2</v>
      </c>
      <c r="N314" s="283">
        <v>1.0636522098966599E-2</v>
      </c>
      <c r="O314" s="283">
        <v>-6.7459015640682005E-2</v>
      </c>
      <c r="P314" s="283">
        <v>-2.1930905549565824E-2</v>
      </c>
      <c r="Q314" s="283">
        <v>-3.4696214343418699E-2</v>
      </c>
      <c r="R314" s="283"/>
      <c r="S314" s="283">
        <v>6.7900882022998771E-4</v>
      </c>
      <c r="T314" s="283"/>
      <c r="U314" s="283">
        <v>1.9061338763487486E-5</v>
      </c>
      <c r="V314" s="283">
        <v>2.9456330176598006E-4</v>
      </c>
      <c r="W314" s="283">
        <v>9.9263346075945591E-4</v>
      </c>
      <c r="X314" s="283">
        <v>-0.101162596523341</v>
      </c>
      <c r="Y314" s="283"/>
      <c r="Z314" s="283"/>
      <c r="AA314" s="283"/>
      <c r="AB314" s="283"/>
      <c r="AC314" s="283"/>
      <c r="AD314" s="283"/>
      <c r="AE314" s="283"/>
      <c r="AF314" s="283">
        <v>7.3660057176014901E-4</v>
      </c>
      <c r="AG314" s="283">
        <v>8.1153263853057998E-4</v>
      </c>
      <c r="AH314" s="283"/>
      <c r="AI314" s="283"/>
      <c r="AJ314" s="283">
        <v>-9.9614463313050294E-2</v>
      </c>
      <c r="AK314" s="281"/>
      <c r="AL314" s="283"/>
      <c r="AM314" s="341"/>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row>
    <row r="315" spans="2:69" s="255" customFormat="1" ht="15" customHeight="1">
      <c r="B315" s="1253" t="s">
        <v>283</v>
      </c>
      <c r="C315" s="338" t="s">
        <v>527</v>
      </c>
      <c r="D315" s="339"/>
      <c r="E315" s="343">
        <v>1</v>
      </c>
      <c r="F315" s="342">
        <v>1709469225293.72</v>
      </c>
      <c r="G315" s="343">
        <v>9.3343933324272002E-3</v>
      </c>
      <c r="H315" s="343">
        <v>-5.0885244331711401E-3</v>
      </c>
      <c r="I315" s="708">
        <v>-5.51275076418992E-3</v>
      </c>
      <c r="J315" s="708"/>
      <c r="K315" s="708">
        <v>-5.51275076418992E-3</v>
      </c>
      <c r="L315" s="343">
        <v>4.5427404626505767E-3</v>
      </c>
      <c r="M315" s="343">
        <v>2.8400716589888665E-2</v>
      </c>
      <c r="N315" s="343">
        <v>3.4798883730695701E-2</v>
      </c>
      <c r="O315" s="343">
        <v>2.9710359297524299E-2</v>
      </c>
      <c r="P315" s="343">
        <v>-5.8057298839814191E-2</v>
      </c>
      <c r="Q315" s="343">
        <v>-8.3514048333330898E-2</v>
      </c>
      <c r="R315" s="343"/>
      <c r="S315" s="343">
        <v>1.2957893102393279E-2</v>
      </c>
      <c r="T315" s="343"/>
      <c r="U315" s="343">
        <v>6.0975309652022951E-3</v>
      </c>
      <c r="V315" s="343">
        <v>3.2121417208326236E-3</v>
      </c>
      <c r="W315" s="343">
        <v>2.2267565788428201E-2</v>
      </c>
      <c r="X315" s="343">
        <v>-3.1536123247378298E-2</v>
      </c>
      <c r="Y315" s="343"/>
      <c r="Z315" s="343"/>
      <c r="AA315" s="343"/>
      <c r="AB315" s="343"/>
      <c r="AC315" s="343"/>
      <c r="AD315" s="343"/>
      <c r="AE315" s="343"/>
      <c r="AF315" s="343">
        <v>2.44219946342598E-2</v>
      </c>
      <c r="AG315" s="343">
        <v>1.3879196070664001E-2</v>
      </c>
      <c r="AH315" s="285"/>
      <c r="AI315" s="285"/>
      <c r="AJ315" s="343">
        <v>6.7650674575456798E-3</v>
      </c>
      <c r="AK315" s="281"/>
      <c r="AL315" s="343"/>
      <c r="AM315" s="342"/>
      <c r="AN315" s="343"/>
      <c r="AO315" s="343"/>
      <c r="AP315" s="343"/>
      <c r="AQ315" s="343"/>
      <c r="AR315" s="343"/>
      <c r="AS315" s="343"/>
      <c r="AT315" s="343"/>
      <c r="AU315" s="343"/>
      <c r="AV315" s="343"/>
      <c r="AW315" s="343"/>
      <c r="AX315" s="343"/>
      <c r="AY315" s="343"/>
      <c r="AZ315" s="343"/>
      <c r="BA315" s="343"/>
      <c r="BB315" s="343"/>
      <c r="BC315" s="343"/>
      <c r="BD315" s="343"/>
      <c r="BE315" s="343"/>
      <c r="BF315" s="343"/>
      <c r="BG315" s="343"/>
      <c r="BH315" s="343"/>
      <c r="BI315" s="343"/>
      <c r="BJ315" s="343"/>
      <c r="BK315" s="343"/>
      <c r="BL315" s="343"/>
      <c r="BM315" s="343"/>
      <c r="BN315" s="343"/>
      <c r="BO315" s="285"/>
      <c r="BP315" s="285"/>
      <c r="BQ315" s="343"/>
    </row>
    <row r="316" spans="2:69" s="255" customFormat="1" ht="15" customHeight="1">
      <c r="B316" s="1251" t="s">
        <v>35</v>
      </c>
      <c r="C316" s="262" t="s">
        <v>534</v>
      </c>
      <c r="D316" s="344"/>
      <c r="E316" s="350">
        <v>0.387973426832386</v>
      </c>
      <c r="F316" s="554">
        <v>4777517807825.79</v>
      </c>
      <c r="G316" s="350">
        <v>1.10833665607781E-3</v>
      </c>
      <c r="H316" s="350">
        <v>-9.5631276539140896E-4</v>
      </c>
      <c r="I316" s="918">
        <v>-1.7308206546649101E-3</v>
      </c>
      <c r="J316" s="918">
        <v>-4.9860726060818529E-4</v>
      </c>
      <c r="K316" s="918">
        <f>I316+J316</f>
        <v>-2.2294279152730951E-3</v>
      </c>
      <c r="L316" s="350">
        <v>2.0394544435669883E-3</v>
      </c>
      <c r="M316" s="350"/>
      <c r="N316" s="350">
        <v>7.6305286886747901E-3</v>
      </c>
      <c r="O316" s="350">
        <v>6.6742159232833203E-3</v>
      </c>
      <c r="P316" s="350">
        <v>-4.6938809019923491E-2</v>
      </c>
      <c r="Q316" s="350">
        <v>-9.8459305669117897E-2</v>
      </c>
      <c r="R316" s="350"/>
      <c r="S316" s="350">
        <v>1.4446900323648306E-3</v>
      </c>
      <c r="T316" s="350"/>
      <c r="U316" s="350">
        <v>3.2412135942657939E-3</v>
      </c>
      <c r="V316" s="350"/>
      <c r="W316" s="350">
        <v>4.6859036266306301E-3</v>
      </c>
      <c r="X316" s="350">
        <v>-8.70991861192041E-2</v>
      </c>
      <c r="Y316" s="350">
        <v>9.9072086135747854E-3</v>
      </c>
      <c r="Z316" s="350">
        <v>5.9866975375357123E-2</v>
      </c>
      <c r="AA316" s="350">
        <v>2.0107532339582259E-2</v>
      </c>
      <c r="AB316" s="350"/>
      <c r="AC316" s="350"/>
      <c r="AD316" s="350">
        <v>1.0413573402023202E-3</v>
      </c>
      <c r="AE316" s="350">
        <v>6.6329849423427305E-3</v>
      </c>
      <c r="AF316" s="350">
        <v>9.7556058611059093E-2</v>
      </c>
      <c r="AG316" s="350">
        <v>3.5346283601613598E-2</v>
      </c>
      <c r="AH316" s="350"/>
      <c r="AI316" s="350"/>
      <c r="AJ316" s="350">
        <v>4.5803156093468897E-2</v>
      </c>
      <c r="AK316" s="281"/>
      <c r="AL316" s="350"/>
      <c r="AM316" s="554"/>
      <c r="AN316" s="350"/>
      <c r="AO316" s="350"/>
      <c r="AP316" s="350"/>
      <c r="AQ316" s="350"/>
      <c r="AR316" s="350"/>
      <c r="AS316" s="350"/>
      <c r="AT316" s="350"/>
      <c r="AU316" s="350"/>
      <c r="AV316" s="350"/>
      <c r="AW316" s="350"/>
      <c r="AX316" s="350"/>
      <c r="AY316" s="350"/>
      <c r="AZ316" s="350"/>
      <c r="BA316" s="350"/>
      <c r="BB316" s="350"/>
      <c r="BC316" s="350"/>
      <c r="BD316" s="350"/>
      <c r="BE316" s="350"/>
      <c r="BF316" s="350"/>
      <c r="BG316" s="350"/>
      <c r="BH316" s="350"/>
      <c r="BI316" s="350"/>
      <c r="BJ316" s="350"/>
      <c r="BK316" s="350"/>
      <c r="BL316" s="350"/>
      <c r="BM316" s="350"/>
      <c r="BN316" s="350"/>
      <c r="BO316" s="350"/>
      <c r="BP316" s="350"/>
      <c r="BQ316" s="350"/>
    </row>
    <row r="317" spans="2:69" s="255" customFormat="1" ht="15" customHeight="1">
      <c r="B317" s="1257" t="s">
        <v>35</v>
      </c>
      <c r="C317" s="262" t="s">
        <v>535</v>
      </c>
      <c r="D317" s="344"/>
      <c r="E317" s="346">
        <v>0.34311662845079599</v>
      </c>
      <c r="F317" s="555">
        <v>7607203258929.7998</v>
      </c>
      <c r="G317" s="346">
        <v>4.5085543807307799E-3</v>
      </c>
      <c r="H317" s="346">
        <v>-5.6435265682099204E-3</v>
      </c>
      <c r="I317" s="896">
        <v>-6.8255118294437899E-3</v>
      </c>
      <c r="J317" s="896">
        <v>-1.8172121148738679E-3</v>
      </c>
      <c r="K317" s="896">
        <f t="shared" ref="K317:K322" si="2">I317+J317</f>
        <v>-8.6427239443176585E-3</v>
      </c>
      <c r="L317" s="346">
        <v>1.3106032979130218E-3</v>
      </c>
      <c r="M317" s="346"/>
      <c r="N317" s="346">
        <v>5.2346847208825896E-3</v>
      </c>
      <c r="O317" s="346">
        <v>-4.0884184732725698E-4</v>
      </c>
      <c r="P317" s="346">
        <v>-5.77024922101688E-2</v>
      </c>
      <c r="Q317" s="346">
        <v>-0.113089795443701</v>
      </c>
      <c r="R317" s="346"/>
      <c r="S317" s="346">
        <v>4.0120482082154222E-3</v>
      </c>
      <c r="T317" s="346"/>
      <c r="U317" s="346">
        <v>2.5217606134600072E-3</v>
      </c>
      <c r="V317" s="346"/>
      <c r="W317" s="346">
        <v>6.5338088216754303E-3</v>
      </c>
      <c r="X317" s="346">
        <v>-0.106964828469353</v>
      </c>
      <c r="Y317" s="346">
        <v>4.0269480189515485E-3</v>
      </c>
      <c r="Z317" s="346">
        <v>3.1701178142510326E-2</v>
      </c>
      <c r="AA317" s="346">
        <v>1.7124297305500691E-2</v>
      </c>
      <c r="AB317" s="346"/>
      <c r="AC317" s="346"/>
      <c r="AD317" s="346">
        <v>1.5358855987694193E-3</v>
      </c>
      <c r="AE317" s="346">
        <v>1.0016256112112073E-2</v>
      </c>
      <c r="AF317" s="346">
        <v>6.4404565177844E-2</v>
      </c>
      <c r="AG317" s="346">
        <v>2.5352025233531701E-2</v>
      </c>
      <c r="AH317" s="346"/>
      <c r="AI317" s="346"/>
      <c r="AJ317" s="346">
        <v>-1.7208238057976898E-2</v>
      </c>
      <c r="AK317" s="281"/>
      <c r="AL317" s="346"/>
      <c r="AM317" s="555"/>
      <c r="AN317" s="346"/>
      <c r="AO317" s="346"/>
      <c r="AP317" s="346"/>
      <c r="AQ317" s="346"/>
      <c r="AR317" s="346"/>
      <c r="AS317" s="346"/>
      <c r="AT317" s="346"/>
      <c r="AU317" s="346"/>
      <c r="AV317" s="346"/>
      <c r="AW317" s="346"/>
      <c r="AX317" s="346"/>
      <c r="AY317" s="346"/>
      <c r="AZ317" s="346"/>
      <c r="BA317" s="346"/>
      <c r="BB317" s="346"/>
      <c r="BC317" s="346"/>
      <c r="BD317" s="346"/>
      <c r="BE317" s="346"/>
      <c r="BF317" s="346"/>
      <c r="BG317" s="346"/>
      <c r="BH317" s="346"/>
      <c r="BI317" s="346"/>
      <c r="BJ317" s="346"/>
      <c r="BK317" s="346"/>
      <c r="BL317" s="346"/>
      <c r="BM317" s="346"/>
      <c r="BN317" s="346"/>
      <c r="BO317" s="346"/>
      <c r="BP317" s="346"/>
      <c r="BQ317" s="346"/>
    </row>
    <row r="318" spans="2:69" s="255" customFormat="1" ht="15" customHeight="1">
      <c r="B318" s="1257" t="s">
        <v>35</v>
      </c>
      <c r="C318" s="262" t="s">
        <v>536</v>
      </c>
      <c r="D318" s="344"/>
      <c r="E318" s="346">
        <v>0.176570858682182</v>
      </c>
      <c r="F318" s="555">
        <v>6476526438017.4199</v>
      </c>
      <c r="G318" s="346">
        <v>6.0599182414142097E-2</v>
      </c>
      <c r="H318" s="346">
        <v>-2.6248269805773002E-2</v>
      </c>
      <c r="I318" s="896">
        <v>-2.62903016632202E-2</v>
      </c>
      <c r="J318" s="896">
        <v>-7.1774644121841945E-3</v>
      </c>
      <c r="K318" s="896">
        <f t="shared" si="2"/>
        <v>-3.3467766075404394E-2</v>
      </c>
      <c r="L318" s="346">
        <v>8.182335302066206E-4</v>
      </c>
      <c r="M318" s="346"/>
      <c r="N318" s="346">
        <v>3.6934481167269599E-3</v>
      </c>
      <c r="O318" s="346">
        <v>-2.2554821689046E-2</v>
      </c>
      <c r="P318" s="346">
        <v>-7.5312008208208214E-2</v>
      </c>
      <c r="Q318" s="346">
        <v>-0.13387135461570701</v>
      </c>
      <c r="R318" s="346"/>
      <c r="S318" s="346">
        <v>8.6547913930636912E-3</v>
      </c>
      <c r="T318" s="346"/>
      <c r="U318" s="346">
        <v>1.8072773832478028E-3</v>
      </c>
      <c r="V318" s="346"/>
      <c r="W318" s="346">
        <v>1.0462068776311499E-2</v>
      </c>
      <c r="X318" s="346">
        <v>-0.145964107528441</v>
      </c>
      <c r="Y318" s="346">
        <v>2.547692856945625E-3</v>
      </c>
      <c r="Z318" s="346">
        <v>1.597098927147473E-2</v>
      </c>
      <c r="AA318" s="346">
        <v>1.1310807179972583E-2</v>
      </c>
      <c r="AB318" s="346"/>
      <c r="AC318" s="346"/>
      <c r="AD318" s="346">
        <v>1.6968618250155557E-3</v>
      </c>
      <c r="AE318" s="346">
        <v>1.3169125485491739E-2</v>
      </c>
      <c r="AF318" s="346">
        <v>4.46954766189002E-2</v>
      </c>
      <c r="AG318" s="346">
        <v>2.1363142936032399E-2</v>
      </c>
      <c r="AH318" s="346"/>
      <c r="AI318" s="346"/>
      <c r="AJ318" s="346">
        <v>-7.9905487973508299E-2</v>
      </c>
      <c r="AK318" s="281"/>
      <c r="AL318" s="346"/>
      <c r="AM318" s="555"/>
      <c r="AN318" s="346"/>
      <c r="AO318" s="346"/>
      <c r="AP318" s="346"/>
      <c r="AQ318" s="346"/>
      <c r="AR318" s="346"/>
      <c r="AS318" s="346"/>
      <c r="AT318" s="346"/>
      <c r="AU318" s="346"/>
      <c r="AV318" s="346"/>
      <c r="AW318" s="346"/>
      <c r="AX318" s="346"/>
      <c r="AY318" s="346"/>
      <c r="AZ318" s="346"/>
      <c r="BA318" s="346"/>
      <c r="BB318" s="346"/>
      <c r="BC318" s="346"/>
      <c r="BD318" s="346"/>
      <c r="BE318" s="346"/>
      <c r="BF318" s="346"/>
      <c r="BG318" s="346"/>
      <c r="BH318" s="346"/>
      <c r="BI318" s="346"/>
      <c r="BJ318" s="346"/>
      <c r="BK318" s="346"/>
      <c r="BL318" s="346"/>
      <c r="BM318" s="346"/>
      <c r="BN318" s="346"/>
      <c r="BO318" s="346"/>
      <c r="BP318" s="346"/>
      <c r="BQ318" s="346"/>
    </row>
    <row r="319" spans="2:69" s="255" customFormat="1" ht="15" customHeight="1">
      <c r="B319" s="1257" t="s">
        <v>35</v>
      </c>
      <c r="C319" s="262" t="s">
        <v>537</v>
      </c>
      <c r="D319" s="344"/>
      <c r="E319" s="346">
        <v>6.6859801373297403E-2</v>
      </c>
      <c r="F319" s="555">
        <v>4252658710776.77</v>
      </c>
      <c r="G319" s="346">
        <v>7.7607498493424507E-2</v>
      </c>
      <c r="H319" s="346">
        <v>-7.9281669065414395E-2</v>
      </c>
      <c r="I319" s="896">
        <v>-6.7484018986863403E-2</v>
      </c>
      <c r="J319" s="896">
        <v>-1.6585200326533652E-2</v>
      </c>
      <c r="K319" s="896">
        <f t="shared" si="2"/>
        <v>-8.4069219313397059E-2</v>
      </c>
      <c r="L319" s="346">
        <v>4.224717980504629E-4</v>
      </c>
      <c r="M319" s="346"/>
      <c r="N319" s="346">
        <v>2.1689831175343999E-3</v>
      </c>
      <c r="O319" s="346">
        <v>-7.7112685947880094E-2</v>
      </c>
      <c r="P319" s="346">
        <v>-9.346988414527356E-2</v>
      </c>
      <c r="Q319" s="346">
        <v>-0.15299177605886599</v>
      </c>
      <c r="R319" s="346"/>
      <c r="S319" s="346">
        <v>1.2218962197767009E-2</v>
      </c>
      <c r="T319" s="346"/>
      <c r="U319" s="346">
        <v>9.7854772364554645E-4</v>
      </c>
      <c r="V319" s="346"/>
      <c r="W319" s="346">
        <v>1.31975099214126E-2</v>
      </c>
      <c r="X319" s="346">
        <v>-0.216906952085334</v>
      </c>
      <c r="Y319" s="346">
        <v>5.8427490254488038E-4</v>
      </c>
      <c r="Z319" s="346">
        <v>5.9703647585420509E-3</v>
      </c>
      <c r="AA319" s="346">
        <v>7.018188960003606E-3</v>
      </c>
      <c r="AB319" s="346"/>
      <c r="AC319" s="346"/>
      <c r="AD319" s="346">
        <v>2.1001725140786577E-3</v>
      </c>
      <c r="AE319" s="346">
        <v>2.6926381547099698E-2</v>
      </c>
      <c r="AF319" s="346">
        <v>4.2599382682268899E-2</v>
      </c>
      <c r="AG319" s="346">
        <v>1.04109261399993E-2</v>
      </c>
      <c r="AH319" s="346"/>
      <c r="AI319" s="346"/>
      <c r="AJ319" s="346">
        <v>-0.16389664326306599</v>
      </c>
      <c r="AK319" s="281"/>
      <c r="AL319" s="346"/>
      <c r="AM319" s="555"/>
      <c r="AN319" s="346"/>
      <c r="AO319" s="346"/>
      <c r="AP319" s="346"/>
      <c r="AQ319" s="346"/>
      <c r="AR319" s="346"/>
      <c r="AS319" s="346"/>
      <c r="AT319" s="346"/>
      <c r="AU319" s="346"/>
      <c r="AV319" s="346"/>
      <c r="AW319" s="346"/>
      <c r="AX319" s="346"/>
      <c r="AY319" s="346"/>
      <c r="AZ319" s="346"/>
      <c r="BA319" s="346"/>
      <c r="BB319" s="346"/>
      <c r="BC319" s="346"/>
      <c r="BD319" s="346"/>
      <c r="BE319" s="346"/>
      <c r="BF319" s="346"/>
      <c r="BG319" s="346"/>
      <c r="BH319" s="346"/>
      <c r="BI319" s="346"/>
      <c r="BJ319" s="346"/>
      <c r="BK319" s="346"/>
      <c r="BL319" s="346"/>
      <c r="BM319" s="346"/>
      <c r="BN319" s="346"/>
      <c r="BO319" s="346"/>
      <c r="BP319" s="346"/>
      <c r="BQ319" s="346"/>
    </row>
    <row r="320" spans="2:69" s="255" customFormat="1" ht="15" customHeight="1">
      <c r="B320" s="1257" t="s">
        <v>35</v>
      </c>
      <c r="C320" s="243" t="s">
        <v>532</v>
      </c>
      <c r="D320" s="344"/>
      <c r="E320" s="346">
        <v>2.4923036163348799E-2</v>
      </c>
      <c r="F320" s="555">
        <v>3568576011055.4199</v>
      </c>
      <c r="G320" s="346">
        <v>4.64870276965225E-2</v>
      </c>
      <c r="H320" s="346">
        <v>-0.20222788229858499</v>
      </c>
      <c r="I320" s="896">
        <v>-0.141467231382402</v>
      </c>
      <c r="J320" s="896">
        <v>-3.4268187738840036E-2</v>
      </c>
      <c r="K320" s="896">
        <f t="shared" si="2"/>
        <v>-0.17573541912124202</v>
      </c>
      <c r="L320" s="346">
        <v>1.7052023026361529E-4</v>
      </c>
      <c r="M320" s="346"/>
      <c r="N320" s="346">
        <v>8.8281422411892296E-4</v>
      </c>
      <c r="O320" s="346">
        <v>-0.201345068074466</v>
      </c>
      <c r="P320" s="346">
        <v>-9.2158069637056764E-2</v>
      </c>
      <c r="Q320" s="346">
        <v>-0.14259975810443301</v>
      </c>
      <c r="R320" s="346"/>
      <c r="S320" s="346">
        <v>1.0855117087782909E-2</v>
      </c>
      <c r="T320" s="346"/>
      <c r="U320" s="346">
        <v>4.9790937341950825E-4</v>
      </c>
      <c r="V320" s="346"/>
      <c r="W320" s="346">
        <v>1.13530264612024E-2</v>
      </c>
      <c r="X320" s="346">
        <v>-0.33259179971769598</v>
      </c>
      <c r="Y320" s="346">
        <v>1.9357684002396805E-4</v>
      </c>
      <c r="Z320" s="346">
        <v>1.6578087506700244E-3</v>
      </c>
      <c r="AA320" s="346">
        <v>2.9453524477202238E-3</v>
      </c>
      <c r="AB320" s="346"/>
      <c r="AC320" s="346"/>
      <c r="AD320" s="346">
        <v>6.3487695387332943E-4</v>
      </c>
      <c r="AE320" s="346">
        <v>1.9039224767741073E-2</v>
      </c>
      <c r="AF320" s="346">
        <v>2.44708397600286E-2</v>
      </c>
      <c r="AG320" s="346">
        <v>5.8240769681519701E-3</v>
      </c>
      <c r="AH320" s="346"/>
      <c r="AI320" s="346"/>
      <c r="AJ320" s="346">
        <v>-0.30229688298951601</v>
      </c>
      <c r="AK320" s="281"/>
      <c r="AL320" s="346"/>
      <c r="AM320" s="555"/>
      <c r="AN320" s="346"/>
      <c r="AO320" s="346"/>
      <c r="AP320" s="346"/>
      <c r="AQ320" s="346"/>
      <c r="AR320" s="346"/>
      <c r="AS320" s="346"/>
      <c r="AT320" s="346"/>
      <c r="AU320" s="346"/>
      <c r="AV320" s="346"/>
      <c r="AW320" s="346"/>
      <c r="AX320" s="346"/>
      <c r="AY320" s="346"/>
      <c r="AZ320" s="346"/>
      <c r="BA320" s="346"/>
      <c r="BB320" s="346"/>
      <c r="BC320" s="346"/>
      <c r="BD320" s="346"/>
      <c r="BE320" s="346"/>
      <c r="BF320" s="346"/>
      <c r="BG320" s="346"/>
      <c r="BH320" s="346"/>
      <c r="BI320" s="346"/>
      <c r="BJ320" s="346"/>
      <c r="BK320" s="346"/>
      <c r="BL320" s="346"/>
      <c r="BM320" s="346"/>
      <c r="BN320" s="346"/>
      <c r="BO320" s="346"/>
      <c r="BP320" s="346"/>
      <c r="BQ320" s="346"/>
    </row>
    <row r="321" spans="2:69" s="255" customFormat="1" ht="15" customHeight="1">
      <c r="B321" s="1257" t="s">
        <v>35</v>
      </c>
      <c r="C321" s="243" t="s">
        <v>533</v>
      </c>
      <c r="D321" s="344"/>
      <c r="E321" s="346">
        <v>5.5624849799046903E-4</v>
      </c>
      <c r="F321" s="555">
        <v>498267207087.18799</v>
      </c>
      <c r="G321" s="346">
        <v>4.3638267911011901E-3</v>
      </c>
      <c r="H321" s="346">
        <v>-0.33294736149337001</v>
      </c>
      <c r="I321" s="896">
        <v>-0.19490898211225099</v>
      </c>
      <c r="J321" s="896">
        <v>-4.1667327989651871E-2</v>
      </c>
      <c r="K321" s="896">
        <f t="shared" si="2"/>
        <v>-0.23657631010190286</v>
      </c>
      <c r="L321" s="346">
        <v>2.1244507535323222E-5</v>
      </c>
      <c r="M321" s="346"/>
      <c r="N321" s="346">
        <v>4.3735514870963498E-5</v>
      </c>
      <c r="O321" s="346">
        <v>-0.33290362597849898</v>
      </c>
      <c r="P321" s="346">
        <v>-7.2258173125654523E-2</v>
      </c>
      <c r="Q321" s="346">
        <v>-0.104417947278844</v>
      </c>
      <c r="R321" s="346"/>
      <c r="S321" s="346">
        <v>3.4682790240656322E-3</v>
      </c>
      <c r="T321" s="346"/>
      <c r="U321" s="346">
        <v>6.1310678058236533E-5</v>
      </c>
      <c r="V321" s="346"/>
      <c r="W321" s="346">
        <v>3.52958970212387E-3</v>
      </c>
      <c r="X321" s="346">
        <v>-0.43379198355521897</v>
      </c>
      <c r="Y321" s="346">
        <v>0</v>
      </c>
      <c r="Z321" s="346">
        <v>9.941520030484073E-5</v>
      </c>
      <c r="AA321" s="346">
        <v>6.9624688762710558E-4</v>
      </c>
      <c r="AB321" s="346"/>
      <c r="AC321" s="346"/>
      <c r="AD321" s="346">
        <v>0</v>
      </c>
      <c r="AE321" s="346">
        <v>1.0143346235023351E-2</v>
      </c>
      <c r="AF321" s="346">
        <v>1.09390083229553E-2</v>
      </c>
      <c r="AG321" s="346">
        <v>7.83802969373083E-4</v>
      </c>
      <c r="AH321" s="346"/>
      <c r="AI321" s="346"/>
      <c r="AJ321" s="346">
        <v>-0.42206917226289098</v>
      </c>
      <c r="AK321" s="281"/>
      <c r="AL321" s="346"/>
      <c r="AM321" s="555"/>
      <c r="AN321" s="346"/>
      <c r="AO321" s="346"/>
      <c r="AP321" s="346"/>
      <c r="AQ321" s="346"/>
      <c r="AR321" s="346"/>
      <c r="AS321" s="346"/>
      <c r="AT321" s="346"/>
      <c r="AU321" s="346"/>
      <c r="AV321" s="346"/>
      <c r="AW321" s="346"/>
      <c r="AX321" s="346"/>
      <c r="AY321" s="346"/>
      <c r="AZ321" s="346"/>
      <c r="BA321" s="346"/>
      <c r="BB321" s="346"/>
      <c r="BC321" s="346"/>
      <c r="BD321" s="346"/>
      <c r="BE321" s="346"/>
      <c r="BF321" s="346"/>
      <c r="BG321" s="346"/>
      <c r="BH321" s="346"/>
      <c r="BI321" s="346"/>
      <c r="BJ321" s="346"/>
      <c r="BK321" s="346"/>
      <c r="BL321" s="346"/>
      <c r="BM321" s="346"/>
      <c r="BN321" s="346"/>
      <c r="BO321" s="346"/>
      <c r="BP321" s="346"/>
      <c r="BQ321" s="346"/>
    </row>
    <row r="322" spans="2:69" s="255" customFormat="1" ht="15" customHeight="1">
      <c r="B322" s="1253" t="s">
        <v>35</v>
      </c>
      <c r="C322" s="338" t="s">
        <v>527</v>
      </c>
      <c r="D322" s="339"/>
      <c r="E322" s="345">
        <v>1</v>
      </c>
      <c r="F322" s="556">
        <v>27180749433692.398</v>
      </c>
      <c r="G322" s="345">
        <v>3.4221640765512103E-2</v>
      </c>
      <c r="H322" s="345">
        <v>-5.30602761284132E-2</v>
      </c>
      <c r="I322" s="897">
        <v>-4.1183623080237902E-2</v>
      </c>
      <c r="J322" s="897">
        <v>-1.0164264902867339E-2</v>
      </c>
      <c r="K322" s="897">
        <f t="shared" si="2"/>
        <v>-5.1347887983105245E-2</v>
      </c>
      <c r="L322" s="345">
        <v>1.0091184194827788E-3</v>
      </c>
      <c r="M322" s="345"/>
      <c r="N322" s="345">
        <v>4.1423853523649898E-3</v>
      </c>
      <c r="O322" s="345">
        <v>-4.8917890776048099E-2</v>
      </c>
      <c r="P322" s="345">
        <v>-7.0393138766789473E-2</v>
      </c>
      <c r="Q322" s="345">
        <v>-0.12542838255649399</v>
      </c>
      <c r="R322" s="345"/>
      <c r="S322" s="345">
        <v>6.83954651263439E-3</v>
      </c>
      <c r="T322" s="345"/>
      <c r="U322" s="345">
        <v>1.9257080144352641E-3</v>
      </c>
      <c r="V322" s="345"/>
      <c r="W322" s="345">
        <v>8.7652545270696502E-3</v>
      </c>
      <c r="X322" s="345">
        <v>-0.16558101880547199</v>
      </c>
      <c r="Y322" s="345">
        <v>3.5922995233837168E-3</v>
      </c>
      <c r="Z322" s="345">
        <v>2.4354179713720069E-2</v>
      </c>
      <c r="AA322" s="345">
        <v>1.2519538512190067E-2</v>
      </c>
      <c r="AB322" s="345"/>
      <c r="AC322" s="345"/>
      <c r="AD322" s="345">
        <v>1.4291582113754228E-3</v>
      </c>
      <c r="AE322" s="345">
        <v>1.4005530595494274E-2</v>
      </c>
      <c r="AF322" s="345">
        <v>5.5900706556163499E-2</v>
      </c>
      <c r="AG322" s="345">
        <v>2.0806372176610102E-2</v>
      </c>
      <c r="AH322" s="345"/>
      <c r="AI322" s="345"/>
      <c r="AJ322" s="345">
        <v>-8.8873940072698707E-2</v>
      </c>
      <c r="AK322" s="281"/>
      <c r="AL322" s="345"/>
      <c r="AM322" s="556"/>
      <c r="AN322" s="345"/>
      <c r="AO322" s="345"/>
      <c r="AP322" s="345"/>
      <c r="AQ322" s="345"/>
      <c r="AR322" s="345"/>
      <c r="AS322" s="345"/>
      <c r="AT322" s="345"/>
      <c r="AU322" s="345"/>
      <c r="AV322" s="345"/>
      <c r="AW322" s="345"/>
      <c r="AX322" s="345"/>
      <c r="AY322" s="345"/>
      <c r="AZ322" s="345"/>
      <c r="BA322" s="345"/>
      <c r="BB322" s="345"/>
      <c r="BC322" s="345"/>
      <c r="BD322" s="345"/>
      <c r="BE322" s="345"/>
      <c r="BF322" s="345"/>
      <c r="BG322" s="345"/>
      <c r="BH322" s="345"/>
      <c r="BI322" s="345"/>
      <c r="BJ322" s="345"/>
      <c r="BK322" s="345"/>
      <c r="BL322" s="345"/>
      <c r="BM322" s="345"/>
      <c r="BN322" s="345"/>
      <c r="BO322" s="345"/>
      <c r="BP322" s="345"/>
      <c r="BQ322" s="345"/>
    </row>
    <row r="323" spans="2:69" s="255" customFormat="1" ht="15" customHeight="1">
      <c r="B323" s="1251" t="s">
        <v>36</v>
      </c>
      <c r="C323" s="262" t="s">
        <v>534</v>
      </c>
      <c r="D323" s="344"/>
      <c r="E323" s="281"/>
      <c r="F323" s="341"/>
      <c r="G323" s="283"/>
      <c r="H323" s="283"/>
      <c r="I323" s="892"/>
      <c r="J323" s="892"/>
      <c r="K323" s="892"/>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1"/>
      <c r="AL323" s="281"/>
      <c r="AM323" s="341"/>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row>
    <row r="324" spans="2:69" s="255" customFormat="1" ht="15" customHeight="1">
      <c r="B324" s="1257" t="s">
        <v>36</v>
      </c>
      <c r="C324" s="262" t="s">
        <v>535</v>
      </c>
      <c r="D324" s="344"/>
      <c r="E324" s="281"/>
      <c r="F324" s="341"/>
      <c r="G324" s="283"/>
      <c r="H324" s="283"/>
      <c r="I324" s="892"/>
      <c r="J324" s="892"/>
      <c r="K324" s="892"/>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1"/>
      <c r="AL324" s="281"/>
      <c r="AM324" s="341"/>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row>
    <row r="325" spans="2:69" s="255" customFormat="1" ht="15" customHeight="1">
      <c r="B325" s="1257" t="s">
        <v>36</v>
      </c>
      <c r="C325" s="262" t="s">
        <v>536</v>
      </c>
      <c r="D325" s="344"/>
      <c r="E325" s="281"/>
      <c r="F325" s="341"/>
      <c r="G325" s="283"/>
      <c r="H325" s="283"/>
      <c r="I325" s="892"/>
      <c r="J325" s="892"/>
      <c r="K325" s="892"/>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1"/>
      <c r="AL325" s="281"/>
      <c r="AM325" s="341"/>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row>
    <row r="326" spans="2:69" s="255" customFormat="1" ht="15" customHeight="1">
      <c r="B326" s="1257" t="s">
        <v>36</v>
      </c>
      <c r="C326" s="262" t="s">
        <v>537</v>
      </c>
      <c r="D326" s="344"/>
      <c r="E326" s="281"/>
      <c r="F326" s="341"/>
      <c r="G326" s="283"/>
      <c r="H326" s="283"/>
      <c r="I326" s="892"/>
      <c r="J326" s="892"/>
      <c r="K326" s="892"/>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1"/>
      <c r="AL326" s="281"/>
      <c r="AM326" s="341"/>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row>
    <row r="327" spans="2:69" s="255" customFormat="1" ht="15" customHeight="1">
      <c r="B327" s="1257" t="s">
        <v>36</v>
      </c>
      <c r="C327" s="243" t="s">
        <v>532</v>
      </c>
      <c r="D327" s="344"/>
      <c r="E327" s="281"/>
      <c r="F327" s="341"/>
      <c r="G327" s="283"/>
      <c r="H327" s="283"/>
      <c r="I327" s="892"/>
      <c r="J327" s="892"/>
      <c r="K327" s="892"/>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1"/>
      <c r="AL327" s="281"/>
      <c r="AM327" s="341"/>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row>
    <row r="328" spans="2:69" s="255" customFormat="1" ht="15" customHeight="1">
      <c r="B328" s="1257" t="s">
        <v>36</v>
      </c>
      <c r="C328" s="243" t="s">
        <v>533</v>
      </c>
      <c r="D328" s="344"/>
      <c r="E328" s="283"/>
      <c r="F328" s="341"/>
      <c r="G328" s="283"/>
      <c r="H328" s="283"/>
      <c r="I328" s="892"/>
      <c r="J328" s="892"/>
      <c r="K328" s="892"/>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1"/>
      <c r="AL328" s="283"/>
      <c r="AM328" s="341"/>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row>
    <row r="329" spans="2:69" s="255" customFormat="1" ht="15" customHeight="1">
      <c r="B329" s="1253" t="s">
        <v>36</v>
      </c>
      <c r="C329" s="338" t="s">
        <v>527</v>
      </c>
      <c r="D329" s="339"/>
      <c r="E329" s="343"/>
      <c r="F329" s="342"/>
      <c r="G329" s="343"/>
      <c r="H329" s="343"/>
      <c r="I329" s="708"/>
      <c r="J329" s="708"/>
      <c r="K329" s="708"/>
      <c r="L329" s="343"/>
      <c r="M329" s="343"/>
      <c r="N329" s="343"/>
      <c r="O329" s="343"/>
      <c r="P329" s="343"/>
      <c r="Q329" s="343"/>
      <c r="R329" s="343"/>
      <c r="S329" s="343"/>
      <c r="T329" s="343"/>
      <c r="U329" s="343"/>
      <c r="V329" s="343"/>
      <c r="W329" s="343"/>
      <c r="X329" s="343"/>
      <c r="Y329" s="343"/>
      <c r="Z329" s="343"/>
      <c r="AA329" s="343"/>
      <c r="AB329" s="343"/>
      <c r="AC329" s="343"/>
      <c r="AD329" s="343"/>
      <c r="AE329" s="343"/>
      <c r="AF329" s="343"/>
      <c r="AG329" s="343"/>
      <c r="AH329" s="285"/>
      <c r="AI329" s="285"/>
      <c r="AJ329" s="343"/>
      <c r="AK329" s="281"/>
      <c r="AL329" s="343"/>
      <c r="AM329" s="342"/>
      <c r="AN329" s="343"/>
      <c r="AO329" s="343"/>
      <c r="AP329" s="343"/>
      <c r="AQ329" s="343"/>
      <c r="AR329" s="343"/>
      <c r="AS329" s="343"/>
      <c r="AT329" s="343"/>
      <c r="AU329" s="343"/>
      <c r="AV329" s="343"/>
      <c r="AW329" s="343"/>
      <c r="AX329" s="343"/>
      <c r="AY329" s="343"/>
      <c r="AZ329" s="343"/>
      <c r="BA329" s="343"/>
      <c r="BB329" s="343"/>
      <c r="BC329" s="343"/>
      <c r="BD329" s="343"/>
      <c r="BE329" s="343"/>
      <c r="BF329" s="343"/>
      <c r="BG329" s="343"/>
      <c r="BH329" s="343"/>
      <c r="BI329" s="343"/>
      <c r="BJ329" s="343"/>
      <c r="BK329" s="343"/>
      <c r="BL329" s="343"/>
      <c r="BM329" s="343"/>
      <c r="BN329" s="343"/>
      <c r="BO329" s="285"/>
      <c r="BP329" s="285"/>
      <c r="BQ329" s="343"/>
    </row>
    <row r="330" spans="2:69" s="255" customFormat="1" ht="15" customHeight="1">
      <c r="B330" s="1251" t="s">
        <v>284</v>
      </c>
      <c r="C330" s="262" t="s">
        <v>534</v>
      </c>
      <c r="D330" s="344"/>
      <c r="E330" s="350"/>
      <c r="F330" s="554"/>
      <c r="G330" s="350"/>
      <c r="H330" s="350"/>
      <c r="I330" s="918"/>
      <c r="J330" s="918"/>
      <c r="K330" s="918"/>
      <c r="L330" s="350"/>
      <c r="M330" s="350"/>
      <c r="N330" s="350"/>
      <c r="O330" s="350"/>
      <c r="P330" s="350"/>
      <c r="Q330" s="350"/>
      <c r="R330" s="350"/>
      <c r="S330" s="350"/>
      <c r="T330" s="350"/>
      <c r="U330" s="350"/>
      <c r="V330" s="350"/>
      <c r="W330" s="350"/>
      <c r="X330" s="350"/>
      <c r="Y330" s="350"/>
      <c r="Z330" s="350"/>
      <c r="AA330" s="350"/>
      <c r="AB330" s="350"/>
      <c r="AC330" s="350"/>
      <c r="AD330" s="350"/>
      <c r="AE330" s="350"/>
      <c r="AF330" s="350"/>
      <c r="AG330" s="350"/>
      <c r="AH330" s="350"/>
      <c r="AI330" s="350"/>
      <c r="AJ330" s="350"/>
      <c r="AK330" s="281"/>
      <c r="AL330" s="350"/>
      <c r="AM330" s="554"/>
      <c r="AN330" s="350"/>
      <c r="AO330" s="350"/>
      <c r="AP330" s="350"/>
      <c r="AQ330" s="350"/>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350"/>
      <c r="BM330" s="350"/>
      <c r="BN330" s="350"/>
      <c r="BO330" s="350"/>
      <c r="BP330" s="350"/>
      <c r="BQ330" s="350"/>
    </row>
    <row r="331" spans="2:69" s="255" customFormat="1" ht="15" customHeight="1">
      <c r="B331" s="1257" t="s">
        <v>284</v>
      </c>
      <c r="C331" s="262" t="s">
        <v>535</v>
      </c>
      <c r="D331" s="344"/>
      <c r="E331" s="346"/>
      <c r="F331" s="555"/>
      <c r="G331" s="346"/>
      <c r="H331" s="346"/>
      <c r="I331" s="896"/>
      <c r="J331" s="896"/>
      <c r="K331" s="89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281"/>
      <c r="AL331" s="346"/>
      <c r="AM331" s="555"/>
      <c r="AN331" s="346"/>
      <c r="AO331" s="346"/>
      <c r="AP331" s="346"/>
      <c r="AQ331" s="346"/>
      <c r="AR331" s="346"/>
      <c r="AS331" s="346"/>
      <c r="AT331" s="346"/>
      <c r="AU331" s="346"/>
      <c r="AV331" s="346"/>
      <c r="AW331" s="346"/>
      <c r="AX331" s="346"/>
      <c r="AY331" s="346"/>
      <c r="AZ331" s="346"/>
      <c r="BA331" s="346"/>
      <c r="BB331" s="346"/>
      <c r="BC331" s="346"/>
      <c r="BD331" s="346"/>
      <c r="BE331" s="346"/>
      <c r="BF331" s="346"/>
      <c r="BG331" s="346"/>
      <c r="BH331" s="346"/>
      <c r="BI331" s="346"/>
      <c r="BJ331" s="346"/>
      <c r="BK331" s="346"/>
      <c r="BL331" s="346"/>
      <c r="BM331" s="346"/>
      <c r="BN331" s="346"/>
      <c r="BO331" s="346"/>
      <c r="BP331" s="346"/>
      <c r="BQ331" s="346"/>
    </row>
    <row r="332" spans="2:69" s="255" customFormat="1" ht="15" customHeight="1">
      <c r="B332" s="1257" t="s">
        <v>284</v>
      </c>
      <c r="C332" s="262" t="s">
        <v>536</v>
      </c>
      <c r="D332" s="344"/>
      <c r="E332" s="346"/>
      <c r="F332" s="555"/>
      <c r="G332" s="346"/>
      <c r="H332" s="346"/>
      <c r="I332" s="896"/>
      <c r="J332" s="896"/>
      <c r="K332" s="89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281"/>
      <c r="AL332" s="346"/>
      <c r="AM332" s="555"/>
      <c r="AN332" s="346"/>
      <c r="AO332" s="346"/>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346"/>
      <c r="BK332" s="346"/>
      <c r="BL332" s="346"/>
      <c r="BM332" s="346"/>
      <c r="BN332" s="346"/>
      <c r="BO332" s="346"/>
      <c r="BP332" s="346"/>
      <c r="BQ332" s="346"/>
    </row>
    <row r="333" spans="2:69" s="255" customFormat="1" ht="15" customHeight="1">
      <c r="B333" s="1257" t="s">
        <v>284</v>
      </c>
      <c r="C333" s="262" t="s">
        <v>537</v>
      </c>
      <c r="D333" s="344"/>
      <c r="E333" s="346"/>
      <c r="F333" s="555"/>
      <c r="G333" s="346"/>
      <c r="H333" s="346"/>
      <c r="I333" s="896"/>
      <c r="J333" s="896"/>
      <c r="K333" s="89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281"/>
      <c r="AL333" s="346"/>
      <c r="AM333" s="555"/>
      <c r="AN333" s="346"/>
      <c r="AO333" s="346"/>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346"/>
      <c r="BK333" s="346"/>
      <c r="BL333" s="346"/>
      <c r="BM333" s="346"/>
      <c r="BN333" s="346"/>
      <c r="BO333" s="346"/>
      <c r="BP333" s="346"/>
      <c r="BQ333" s="346"/>
    </row>
    <row r="334" spans="2:69" s="255" customFormat="1" ht="15" customHeight="1">
      <c r="B334" s="1257" t="s">
        <v>284</v>
      </c>
      <c r="C334" s="243" t="s">
        <v>532</v>
      </c>
      <c r="D334" s="344"/>
      <c r="E334" s="346"/>
      <c r="F334" s="555"/>
      <c r="G334" s="346"/>
      <c r="H334" s="346"/>
      <c r="I334" s="896"/>
      <c r="J334" s="896"/>
      <c r="K334" s="89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281"/>
      <c r="AL334" s="346"/>
      <c r="AM334" s="555"/>
      <c r="AN334" s="346"/>
      <c r="AO334" s="346"/>
      <c r="AP334" s="346"/>
      <c r="AQ334" s="346"/>
      <c r="AR334" s="346"/>
      <c r="AS334" s="346"/>
      <c r="AT334" s="346"/>
      <c r="AU334" s="346"/>
      <c r="AV334" s="346"/>
      <c r="AW334" s="346"/>
      <c r="AX334" s="346"/>
      <c r="AY334" s="346"/>
      <c r="AZ334" s="346"/>
      <c r="BA334" s="346"/>
      <c r="BB334" s="346"/>
      <c r="BC334" s="346"/>
      <c r="BD334" s="346"/>
      <c r="BE334" s="346"/>
      <c r="BF334" s="346"/>
      <c r="BG334" s="346"/>
      <c r="BH334" s="346"/>
      <c r="BI334" s="346"/>
      <c r="BJ334" s="346"/>
      <c r="BK334" s="346"/>
      <c r="BL334" s="346"/>
      <c r="BM334" s="346"/>
      <c r="BN334" s="346"/>
      <c r="BO334" s="346"/>
      <c r="BP334" s="346"/>
      <c r="BQ334" s="346"/>
    </row>
    <row r="335" spans="2:69" s="255" customFormat="1" ht="15" customHeight="1">
      <c r="B335" s="1257" t="s">
        <v>284</v>
      </c>
      <c r="C335" s="243" t="s">
        <v>533</v>
      </c>
      <c r="D335" s="344"/>
      <c r="E335" s="346"/>
      <c r="F335" s="555"/>
      <c r="G335" s="346"/>
      <c r="H335" s="346"/>
      <c r="I335" s="896"/>
      <c r="J335" s="896"/>
      <c r="K335" s="89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281"/>
      <c r="AL335" s="346"/>
      <c r="AM335" s="555"/>
      <c r="AN335" s="346"/>
      <c r="AO335" s="346"/>
      <c r="AP335" s="346"/>
      <c r="AQ335" s="346"/>
      <c r="AR335" s="346"/>
      <c r="AS335" s="346"/>
      <c r="AT335" s="346"/>
      <c r="AU335" s="346"/>
      <c r="AV335" s="346"/>
      <c r="AW335" s="346"/>
      <c r="AX335" s="346"/>
      <c r="AY335" s="346"/>
      <c r="AZ335" s="346"/>
      <c r="BA335" s="346"/>
      <c r="BB335" s="346"/>
      <c r="BC335" s="346"/>
      <c r="BD335" s="346"/>
      <c r="BE335" s="346"/>
      <c r="BF335" s="346"/>
      <c r="BG335" s="346"/>
      <c r="BH335" s="346"/>
      <c r="BI335" s="346"/>
      <c r="BJ335" s="346"/>
      <c r="BK335" s="346"/>
      <c r="BL335" s="346"/>
      <c r="BM335" s="346"/>
      <c r="BN335" s="346"/>
      <c r="BO335" s="346"/>
      <c r="BP335" s="346"/>
      <c r="BQ335" s="346"/>
    </row>
    <row r="336" spans="2:69" s="255" customFormat="1" ht="15" customHeight="1">
      <c r="B336" s="1253" t="s">
        <v>284</v>
      </c>
      <c r="C336" s="338" t="s">
        <v>527</v>
      </c>
      <c r="D336" s="339"/>
      <c r="E336" s="345"/>
      <c r="F336" s="556"/>
      <c r="G336" s="345"/>
      <c r="H336" s="345"/>
      <c r="I336" s="897"/>
      <c r="J336" s="897"/>
      <c r="K336" s="897"/>
      <c r="L336" s="345"/>
      <c r="M336" s="345"/>
      <c r="N336" s="345"/>
      <c r="O336" s="345"/>
      <c r="P336" s="345"/>
      <c r="Q336" s="345"/>
      <c r="R336" s="345"/>
      <c r="S336" s="345"/>
      <c r="T336" s="345"/>
      <c r="U336" s="345"/>
      <c r="V336" s="345"/>
      <c r="W336" s="345"/>
      <c r="X336" s="345"/>
      <c r="Y336" s="345"/>
      <c r="Z336" s="345"/>
      <c r="AA336" s="345"/>
      <c r="AB336" s="345"/>
      <c r="AC336" s="345"/>
      <c r="AD336" s="345"/>
      <c r="AE336" s="345"/>
      <c r="AF336" s="345"/>
      <c r="AG336" s="345"/>
      <c r="AH336" s="345"/>
      <c r="AI336" s="345"/>
      <c r="AJ336" s="345"/>
      <c r="AK336" s="281"/>
      <c r="AL336" s="345"/>
      <c r="AM336" s="556"/>
      <c r="AN336" s="345"/>
      <c r="AO336" s="345"/>
      <c r="AP336" s="345"/>
      <c r="AQ336" s="345"/>
      <c r="AR336" s="345"/>
      <c r="AS336" s="345"/>
      <c r="AT336" s="345"/>
      <c r="AU336" s="345"/>
      <c r="AV336" s="345"/>
      <c r="AW336" s="345"/>
      <c r="AX336" s="345"/>
      <c r="AY336" s="345"/>
      <c r="AZ336" s="345"/>
      <c r="BA336" s="345"/>
      <c r="BB336" s="345"/>
      <c r="BC336" s="345"/>
      <c r="BD336" s="345"/>
      <c r="BE336" s="345"/>
      <c r="BF336" s="345"/>
      <c r="BG336" s="345"/>
      <c r="BH336" s="345"/>
      <c r="BI336" s="345"/>
      <c r="BJ336" s="345"/>
      <c r="BK336" s="345"/>
      <c r="BL336" s="345"/>
      <c r="BM336" s="345"/>
      <c r="BN336" s="345"/>
      <c r="BO336" s="345"/>
      <c r="BP336" s="345"/>
      <c r="BQ336" s="345"/>
    </row>
    <row r="337" spans="2:69" s="255" customFormat="1" ht="15" customHeight="1">
      <c r="B337" s="1251" t="s">
        <v>722</v>
      </c>
      <c r="C337" s="262" t="s">
        <v>534</v>
      </c>
      <c r="D337" s="339"/>
      <c r="E337" s="672"/>
      <c r="F337" s="671"/>
      <c r="G337" s="672"/>
      <c r="H337" s="672"/>
      <c r="I337" s="713"/>
      <c r="J337" s="713"/>
      <c r="K337" s="713"/>
      <c r="L337" s="672"/>
      <c r="M337" s="672"/>
      <c r="N337" s="672"/>
      <c r="O337" s="672"/>
      <c r="P337" s="672"/>
      <c r="Q337" s="672"/>
      <c r="R337" s="672"/>
      <c r="S337" s="672"/>
      <c r="T337" s="672"/>
      <c r="U337" s="672"/>
      <c r="V337" s="672"/>
      <c r="W337" s="673"/>
      <c r="X337" s="672"/>
      <c r="Y337" s="672"/>
      <c r="Z337" s="672"/>
      <c r="AA337" s="672"/>
      <c r="AB337" s="672"/>
      <c r="AC337" s="672"/>
      <c r="AD337" s="672"/>
      <c r="AE337" s="672"/>
      <c r="AF337" s="672"/>
      <c r="AG337" s="672"/>
      <c r="AH337" s="673"/>
      <c r="AI337" s="673"/>
      <c r="AJ337" s="672"/>
      <c r="AK337" s="340"/>
      <c r="AL337" s="672"/>
      <c r="AM337" s="671"/>
      <c r="AN337" s="672"/>
      <c r="AO337" s="672"/>
      <c r="AP337" s="672"/>
      <c r="AQ337" s="672"/>
      <c r="AR337" s="672"/>
      <c r="AS337" s="672"/>
      <c r="AT337" s="672"/>
      <c r="AU337" s="672"/>
      <c r="AV337" s="672"/>
      <c r="AW337" s="672"/>
      <c r="AX337" s="672"/>
      <c r="AY337" s="672"/>
      <c r="AZ337" s="672"/>
      <c r="BA337" s="672"/>
      <c r="BB337" s="672"/>
      <c r="BC337" s="672"/>
      <c r="BD337" s="673"/>
      <c r="BE337" s="672"/>
      <c r="BF337" s="672"/>
      <c r="BG337" s="672"/>
      <c r="BH337" s="672"/>
      <c r="BI337" s="672"/>
      <c r="BJ337" s="672"/>
      <c r="BK337" s="672"/>
      <c r="BL337" s="672"/>
      <c r="BM337" s="672"/>
      <c r="BN337" s="672"/>
      <c r="BO337" s="673"/>
      <c r="BP337" s="673"/>
      <c r="BQ337" s="672"/>
    </row>
    <row r="338" spans="2:69" s="255" customFormat="1" ht="15" customHeight="1">
      <c r="B338" s="1252"/>
      <c r="C338" s="262" t="s">
        <v>535</v>
      </c>
      <c r="D338" s="339"/>
      <c r="E338" s="672"/>
      <c r="F338" s="671"/>
      <c r="G338" s="672"/>
      <c r="H338" s="672"/>
      <c r="I338" s="713"/>
      <c r="J338" s="713"/>
      <c r="K338" s="713"/>
      <c r="L338" s="672"/>
      <c r="M338" s="672"/>
      <c r="N338" s="672"/>
      <c r="O338" s="672"/>
      <c r="P338" s="672"/>
      <c r="Q338" s="672"/>
      <c r="R338" s="672"/>
      <c r="S338" s="672"/>
      <c r="T338" s="672"/>
      <c r="U338" s="672"/>
      <c r="V338" s="672"/>
      <c r="W338" s="673"/>
      <c r="X338" s="672"/>
      <c r="Y338" s="672"/>
      <c r="Z338" s="672"/>
      <c r="AA338" s="672"/>
      <c r="AB338" s="672"/>
      <c r="AC338" s="672"/>
      <c r="AD338" s="672"/>
      <c r="AE338" s="672"/>
      <c r="AF338" s="672"/>
      <c r="AG338" s="672"/>
      <c r="AH338" s="673"/>
      <c r="AI338" s="673"/>
      <c r="AJ338" s="672"/>
      <c r="AK338" s="340"/>
      <c r="AL338" s="672"/>
      <c r="AM338" s="671"/>
      <c r="AN338" s="672"/>
      <c r="AO338" s="672"/>
      <c r="AP338" s="672"/>
      <c r="AQ338" s="672"/>
      <c r="AR338" s="672"/>
      <c r="AS338" s="672"/>
      <c r="AT338" s="672"/>
      <c r="AU338" s="672"/>
      <c r="AV338" s="672"/>
      <c r="AW338" s="672"/>
      <c r="AX338" s="672"/>
      <c r="AY338" s="672"/>
      <c r="AZ338" s="672"/>
      <c r="BA338" s="672"/>
      <c r="BB338" s="672"/>
      <c r="BC338" s="672"/>
      <c r="BD338" s="673"/>
      <c r="BE338" s="672"/>
      <c r="BF338" s="672"/>
      <c r="BG338" s="672"/>
      <c r="BH338" s="672"/>
      <c r="BI338" s="672"/>
      <c r="BJ338" s="672"/>
      <c r="BK338" s="672"/>
      <c r="BL338" s="672"/>
      <c r="BM338" s="672"/>
      <c r="BN338" s="672"/>
      <c r="BO338" s="673"/>
      <c r="BP338" s="673"/>
      <c r="BQ338" s="672"/>
    </row>
    <row r="339" spans="2:69" s="255" customFormat="1" ht="15" customHeight="1">
      <c r="B339" s="1252"/>
      <c r="C339" s="262" t="s">
        <v>536</v>
      </c>
      <c r="D339" s="339"/>
      <c r="E339" s="672"/>
      <c r="F339" s="671"/>
      <c r="G339" s="672"/>
      <c r="H339" s="672"/>
      <c r="I339" s="713"/>
      <c r="J339" s="713"/>
      <c r="K339" s="713"/>
      <c r="L339" s="672"/>
      <c r="M339" s="672"/>
      <c r="N339" s="672"/>
      <c r="O339" s="672"/>
      <c r="P339" s="672"/>
      <c r="Q339" s="672"/>
      <c r="R339" s="672"/>
      <c r="S339" s="672"/>
      <c r="T339" s="672"/>
      <c r="U339" s="672"/>
      <c r="V339" s="672"/>
      <c r="W339" s="673"/>
      <c r="X339" s="672"/>
      <c r="Y339" s="672"/>
      <c r="Z339" s="672"/>
      <c r="AA339" s="672"/>
      <c r="AB339" s="672"/>
      <c r="AC339" s="672"/>
      <c r="AD339" s="672"/>
      <c r="AE339" s="672"/>
      <c r="AF339" s="672"/>
      <c r="AG339" s="672"/>
      <c r="AH339" s="673"/>
      <c r="AI339" s="673"/>
      <c r="AJ339" s="672"/>
      <c r="AK339" s="340"/>
      <c r="AL339" s="672"/>
      <c r="AM339" s="671"/>
      <c r="AN339" s="672"/>
      <c r="AO339" s="672"/>
      <c r="AP339" s="672"/>
      <c r="AQ339" s="672"/>
      <c r="AR339" s="672"/>
      <c r="AS339" s="672"/>
      <c r="AT339" s="672"/>
      <c r="AU339" s="672"/>
      <c r="AV339" s="672"/>
      <c r="AW339" s="672"/>
      <c r="AX339" s="672"/>
      <c r="AY339" s="672"/>
      <c r="AZ339" s="672"/>
      <c r="BA339" s="672"/>
      <c r="BB339" s="672"/>
      <c r="BC339" s="672"/>
      <c r="BD339" s="673"/>
      <c r="BE339" s="672"/>
      <c r="BF339" s="672"/>
      <c r="BG339" s="672"/>
      <c r="BH339" s="672"/>
      <c r="BI339" s="672"/>
      <c r="BJ339" s="672"/>
      <c r="BK339" s="672"/>
      <c r="BL339" s="672"/>
      <c r="BM339" s="672"/>
      <c r="BN339" s="672"/>
      <c r="BO339" s="673"/>
      <c r="BP339" s="673"/>
      <c r="BQ339" s="672"/>
    </row>
    <row r="340" spans="2:69" s="255" customFormat="1" ht="15" customHeight="1">
      <c r="B340" s="1252"/>
      <c r="C340" s="262" t="s">
        <v>537</v>
      </c>
      <c r="D340" s="339"/>
      <c r="E340" s="672"/>
      <c r="F340" s="671"/>
      <c r="G340" s="672"/>
      <c r="H340" s="672"/>
      <c r="I340" s="713"/>
      <c r="J340" s="713"/>
      <c r="K340" s="713"/>
      <c r="L340" s="672"/>
      <c r="M340" s="672"/>
      <c r="N340" s="672"/>
      <c r="O340" s="672"/>
      <c r="P340" s="672"/>
      <c r="Q340" s="672"/>
      <c r="R340" s="672"/>
      <c r="S340" s="672"/>
      <c r="T340" s="672"/>
      <c r="U340" s="672"/>
      <c r="V340" s="672"/>
      <c r="W340" s="673"/>
      <c r="X340" s="672"/>
      <c r="Y340" s="672"/>
      <c r="Z340" s="672"/>
      <c r="AA340" s="672"/>
      <c r="AB340" s="672"/>
      <c r="AC340" s="672"/>
      <c r="AD340" s="672"/>
      <c r="AE340" s="672"/>
      <c r="AF340" s="672"/>
      <c r="AG340" s="672"/>
      <c r="AH340" s="673"/>
      <c r="AI340" s="673"/>
      <c r="AJ340" s="672"/>
      <c r="AK340" s="340"/>
      <c r="AL340" s="672"/>
      <c r="AM340" s="671"/>
      <c r="AN340" s="672"/>
      <c r="AO340" s="672"/>
      <c r="AP340" s="672"/>
      <c r="AQ340" s="672"/>
      <c r="AR340" s="672"/>
      <c r="AS340" s="672"/>
      <c r="AT340" s="672"/>
      <c r="AU340" s="672"/>
      <c r="AV340" s="672"/>
      <c r="AW340" s="672"/>
      <c r="AX340" s="672"/>
      <c r="AY340" s="672"/>
      <c r="AZ340" s="672"/>
      <c r="BA340" s="672"/>
      <c r="BB340" s="672"/>
      <c r="BC340" s="672"/>
      <c r="BD340" s="673"/>
      <c r="BE340" s="672"/>
      <c r="BF340" s="672"/>
      <c r="BG340" s="672"/>
      <c r="BH340" s="672"/>
      <c r="BI340" s="672"/>
      <c r="BJ340" s="672"/>
      <c r="BK340" s="672"/>
      <c r="BL340" s="672"/>
      <c r="BM340" s="672"/>
      <c r="BN340" s="672"/>
      <c r="BO340" s="673"/>
      <c r="BP340" s="673"/>
      <c r="BQ340" s="672"/>
    </row>
    <row r="341" spans="2:69" s="255" customFormat="1" ht="15" customHeight="1">
      <c r="B341" s="1252"/>
      <c r="C341" s="243" t="s">
        <v>532</v>
      </c>
      <c r="D341" s="339"/>
      <c r="E341" s="672"/>
      <c r="F341" s="671"/>
      <c r="G341" s="672"/>
      <c r="H341" s="672"/>
      <c r="I341" s="713"/>
      <c r="J341" s="713"/>
      <c r="K341" s="713"/>
      <c r="L341" s="672"/>
      <c r="M341" s="672"/>
      <c r="N341" s="672"/>
      <c r="O341" s="672"/>
      <c r="P341" s="672"/>
      <c r="Q341" s="672"/>
      <c r="R341" s="672"/>
      <c r="S341" s="672"/>
      <c r="T341" s="672"/>
      <c r="U341" s="672"/>
      <c r="V341" s="672"/>
      <c r="W341" s="673"/>
      <c r="X341" s="672"/>
      <c r="Y341" s="672"/>
      <c r="Z341" s="672"/>
      <c r="AA341" s="672"/>
      <c r="AB341" s="672"/>
      <c r="AC341" s="672"/>
      <c r="AD341" s="672"/>
      <c r="AE341" s="672"/>
      <c r="AF341" s="672"/>
      <c r="AG341" s="672"/>
      <c r="AH341" s="673"/>
      <c r="AI341" s="673"/>
      <c r="AJ341" s="672"/>
      <c r="AK341" s="340"/>
      <c r="AL341" s="672"/>
      <c r="AM341" s="671"/>
      <c r="AN341" s="672"/>
      <c r="AO341" s="672"/>
      <c r="AP341" s="672"/>
      <c r="AQ341" s="672"/>
      <c r="AR341" s="672"/>
      <c r="AS341" s="672"/>
      <c r="AT341" s="672"/>
      <c r="AU341" s="672"/>
      <c r="AV341" s="672"/>
      <c r="AW341" s="672"/>
      <c r="AX341" s="672"/>
      <c r="AY341" s="672"/>
      <c r="AZ341" s="672"/>
      <c r="BA341" s="672"/>
      <c r="BB341" s="672"/>
      <c r="BC341" s="672"/>
      <c r="BD341" s="673"/>
      <c r="BE341" s="672"/>
      <c r="BF341" s="672"/>
      <c r="BG341" s="672"/>
      <c r="BH341" s="672"/>
      <c r="BI341" s="672"/>
      <c r="BJ341" s="672"/>
      <c r="BK341" s="672"/>
      <c r="BL341" s="672"/>
      <c r="BM341" s="672"/>
      <c r="BN341" s="672"/>
      <c r="BO341" s="673"/>
      <c r="BP341" s="673"/>
      <c r="BQ341" s="672"/>
    </row>
    <row r="342" spans="2:69" s="255" customFormat="1" ht="15" customHeight="1">
      <c r="B342" s="1252"/>
      <c r="C342" s="243" t="s">
        <v>533</v>
      </c>
      <c r="D342" s="339"/>
      <c r="E342" s="672"/>
      <c r="F342" s="671"/>
      <c r="G342" s="672"/>
      <c r="H342" s="672"/>
      <c r="I342" s="713"/>
      <c r="J342" s="713"/>
      <c r="K342" s="713"/>
      <c r="L342" s="672"/>
      <c r="M342" s="672"/>
      <c r="N342" s="672"/>
      <c r="O342" s="672"/>
      <c r="P342" s="672"/>
      <c r="Q342" s="672"/>
      <c r="R342" s="672"/>
      <c r="S342" s="672"/>
      <c r="T342" s="672"/>
      <c r="U342" s="672"/>
      <c r="V342" s="672"/>
      <c r="W342" s="673"/>
      <c r="X342" s="672"/>
      <c r="Y342" s="672"/>
      <c r="Z342" s="672"/>
      <c r="AA342" s="672"/>
      <c r="AB342" s="672"/>
      <c r="AC342" s="672"/>
      <c r="AD342" s="672"/>
      <c r="AE342" s="672"/>
      <c r="AF342" s="672"/>
      <c r="AG342" s="672"/>
      <c r="AH342" s="673"/>
      <c r="AI342" s="673"/>
      <c r="AJ342" s="672"/>
      <c r="AK342" s="340"/>
      <c r="AL342" s="672"/>
      <c r="AM342" s="671"/>
      <c r="AN342" s="672"/>
      <c r="AO342" s="672"/>
      <c r="AP342" s="672"/>
      <c r="AQ342" s="672"/>
      <c r="AR342" s="672"/>
      <c r="AS342" s="672"/>
      <c r="AT342" s="672"/>
      <c r="AU342" s="672"/>
      <c r="AV342" s="672"/>
      <c r="AW342" s="672"/>
      <c r="AX342" s="672"/>
      <c r="AY342" s="672"/>
      <c r="AZ342" s="672"/>
      <c r="BA342" s="672"/>
      <c r="BB342" s="672"/>
      <c r="BC342" s="672"/>
      <c r="BD342" s="673"/>
      <c r="BE342" s="672"/>
      <c r="BF342" s="672"/>
      <c r="BG342" s="672"/>
      <c r="BH342" s="672"/>
      <c r="BI342" s="672"/>
      <c r="BJ342" s="672"/>
      <c r="BK342" s="672"/>
      <c r="BL342" s="672"/>
      <c r="BM342" s="672"/>
      <c r="BN342" s="672"/>
      <c r="BO342" s="673"/>
      <c r="BP342" s="673"/>
      <c r="BQ342" s="672"/>
    </row>
    <row r="343" spans="2:69" s="255" customFormat="1" ht="15" customHeight="1">
      <c r="B343" s="1253"/>
      <c r="C343" s="338" t="s">
        <v>527</v>
      </c>
      <c r="D343" s="339"/>
      <c r="E343" s="669"/>
      <c r="F343" s="668"/>
      <c r="G343" s="669"/>
      <c r="H343" s="669"/>
      <c r="I343" s="891"/>
      <c r="J343" s="891"/>
      <c r="K343" s="891"/>
      <c r="L343" s="669"/>
      <c r="M343" s="669"/>
      <c r="N343" s="669"/>
      <c r="O343" s="669"/>
      <c r="P343" s="669"/>
      <c r="Q343" s="669"/>
      <c r="R343" s="669"/>
      <c r="S343" s="669"/>
      <c r="T343" s="669"/>
      <c r="U343" s="669"/>
      <c r="V343" s="669"/>
      <c r="W343" s="670"/>
      <c r="X343" s="669"/>
      <c r="Y343" s="669"/>
      <c r="Z343" s="669"/>
      <c r="AA343" s="669"/>
      <c r="AB343" s="669"/>
      <c r="AC343" s="669"/>
      <c r="AD343" s="669"/>
      <c r="AE343" s="669"/>
      <c r="AF343" s="669"/>
      <c r="AG343" s="669"/>
      <c r="AH343" s="670"/>
      <c r="AI343" s="670"/>
      <c r="AJ343" s="669"/>
      <c r="AK343" s="340"/>
      <c r="AL343" s="669"/>
      <c r="AM343" s="668"/>
      <c r="AN343" s="669"/>
      <c r="AO343" s="669"/>
      <c r="AP343" s="669"/>
      <c r="AQ343" s="669"/>
      <c r="AR343" s="669"/>
      <c r="AS343" s="669"/>
      <c r="AT343" s="669"/>
      <c r="AU343" s="669"/>
      <c r="AV343" s="669"/>
      <c r="AW343" s="669"/>
      <c r="AX343" s="669"/>
      <c r="AY343" s="669"/>
      <c r="AZ343" s="669"/>
      <c r="BA343" s="669"/>
      <c r="BB343" s="669"/>
      <c r="BC343" s="669"/>
      <c r="BD343" s="670"/>
      <c r="BE343" s="669"/>
      <c r="BF343" s="669"/>
      <c r="BG343" s="669"/>
      <c r="BH343" s="669"/>
      <c r="BI343" s="669"/>
      <c r="BJ343" s="669"/>
      <c r="BK343" s="669"/>
      <c r="BL343" s="669"/>
      <c r="BM343" s="669"/>
      <c r="BN343" s="669"/>
      <c r="BO343" s="670"/>
      <c r="BP343" s="670"/>
      <c r="BQ343" s="669"/>
    </row>
    <row r="344" spans="2:69" s="255" customFormat="1" ht="15" customHeight="1">
      <c r="B344" s="1251" t="s">
        <v>130</v>
      </c>
      <c r="C344" s="262" t="s">
        <v>534</v>
      </c>
      <c r="D344" s="344"/>
      <c r="E344" s="281"/>
      <c r="F344" s="341"/>
      <c r="G344" s="283"/>
      <c r="H344" s="283"/>
      <c r="I344" s="892"/>
      <c r="J344" s="892"/>
      <c r="K344" s="892"/>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1"/>
      <c r="AL344" s="281"/>
      <c r="AM344" s="341"/>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row>
    <row r="345" spans="2:69" s="255" customFormat="1" ht="15" customHeight="1">
      <c r="B345" s="1257" t="s">
        <v>130</v>
      </c>
      <c r="C345" s="262" t="s">
        <v>535</v>
      </c>
      <c r="D345" s="344"/>
      <c r="E345" s="281"/>
      <c r="F345" s="341"/>
      <c r="G345" s="283"/>
      <c r="H345" s="283"/>
      <c r="I345" s="892"/>
      <c r="J345" s="892"/>
      <c r="K345" s="892"/>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1"/>
      <c r="AL345" s="281"/>
      <c r="AM345" s="341"/>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row>
    <row r="346" spans="2:69" s="255" customFormat="1" ht="15" customHeight="1">
      <c r="B346" s="1257" t="s">
        <v>130</v>
      </c>
      <c r="C346" s="262" t="s">
        <v>536</v>
      </c>
      <c r="D346" s="344"/>
      <c r="E346" s="281"/>
      <c r="F346" s="341"/>
      <c r="G346" s="283"/>
      <c r="H346" s="283"/>
      <c r="I346" s="892"/>
      <c r="J346" s="892"/>
      <c r="K346" s="892"/>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1"/>
      <c r="AL346" s="281"/>
      <c r="AM346" s="341"/>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row>
    <row r="347" spans="2:69" s="255" customFormat="1" ht="15" customHeight="1">
      <c r="B347" s="1257" t="s">
        <v>130</v>
      </c>
      <c r="C347" s="262" t="s">
        <v>537</v>
      </c>
      <c r="D347" s="344"/>
      <c r="E347" s="281"/>
      <c r="F347" s="341"/>
      <c r="G347" s="283"/>
      <c r="H347" s="283"/>
      <c r="I347" s="892"/>
      <c r="J347" s="892"/>
      <c r="K347" s="892"/>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1"/>
      <c r="AL347" s="281"/>
      <c r="AM347" s="341"/>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row>
    <row r="348" spans="2:69" s="255" customFormat="1" ht="15" customHeight="1">
      <c r="B348" s="1257" t="s">
        <v>130</v>
      </c>
      <c r="C348" s="243" t="s">
        <v>532</v>
      </c>
      <c r="D348" s="344"/>
      <c r="E348" s="281"/>
      <c r="F348" s="341"/>
      <c r="G348" s="283"/>
      <c r="H348" s="283"/>
      <c r="I348" s="892"/>
      <c r="J348" s="892"/>
      <c r="K348" s="892"/>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1"/>
      <c r="AL348" s="281"/>
      <c r="AM348" s="341"/>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row>
    <row r="349" spans="2:69" s="255" customFormat="1" ht="15" customHeight="1">
      <c r="B349" s="1257" t="s">
        <v>130</v>
      </c>
      <c r="C349" s="243" t="s">
        <v>533</v>
      </c>
      <c r="D349" s="344"/>
      <c r="E349" s="283"/>
      <c r="F349" s="341"/>
      <c r="G349" s="283"/>
      <c r="H349" s="283"/>
      <c r="I349" s="892"/>
      <c r="J349" s="892"/>
      <c r="K349" s="892"/>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1"/>
      <c r="AL349" s="283"/>
      <c r="AM349" s="341"/>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row>
    <row r="350" spans="2:69" s="255" customFormat="1" ht="15" customHeight="1">
      <c r="B350" s="1253" t="s">
        <v>130</v>
      </c>
      <c r="C350" s="338" t="s">
        <v>527</v>
      </c>
      <c r="D350" s="339"/>
      <c r="E350" s="343"/>
      <c r="F350" s="342"/>
      <c r="G350" s="343"/>
      <c r="H350" s="343"/>
      <c r="I350" s="708"/>
      <c r="J350" s="708"/>
      <c r="K350" s="708"/>
      <c r="L350" s="343"/>
      <c r="M350" s="343"/>
      <c r="N350" s="343"/>
      <c r="O350" s="343"/>
      <c r="P350" s="343"/>
      <c r="Q350" s="343"/>
      <c r="R350" s="343"/>
      <c r="S350" s="343"/>
      <c r="T350" s="343"/>
      <c r="U350" s="343"/>
      <c r="V350" s="343"/>
      <c r="W350" s="343"/>
      <c r="X350" s="343"/>
      <c r="Y350" s="343"/>
      <c r="Z350" s="343"/>
      <c r="AA350" s="343"/>
      <c r="AB350" s="343"/>
      <c r="AC350" s="343"/>
      <c r="AD350" s="343"/>
      <c r="AE350" s="343"/>
      <c r="AF350" s="343"/>
      <c r="AG350" s="343"/>
      <c r="AH350" s="285"/>
      <c r="AI350" s="285"/>
      <c r="AJ350" s="343"/>
      <c r="AK350" s="281"/>
      <c r="AL350" s="343"/>
      <c r="AM350" s="342"/>
      <c r="AN350" s="343"/>
      <c r="AO350" s="343"/>
      <c r="AP350" s="343"/>
      <c r="AQ350" s="343"/>
      <c r="AR350" s="343"/>
      <c r="AS350" s="343"/>
      <c r="AT350" s="343"/>
      <c r="AU350" s="343"/>
      <c r="AV350" s="343"/>
      <c r="AW350" s="343"/>
      <c r="AX350" s="343"/>
      <c r="AY350" s="343"/>
      <c r="AZ350" s="343"/>
      <c r="BA350" s="343"/>
      <c r="BB350" s="343"/>
      <c r="BC350" s="343"/>
      <c r="BD350" s="343"/>
      <c r="BE350" s="343"/>
      <c r="BF350" s="343"/>
      <c r="BG350" s="343"/>
      <c r="BH350" s="343"/>
      <c r="BI350" s="343"/>
      <c r="BJ350" s="343"/>
      <c r="BK350" s="343"/>
      <c r="BL350" s="343"/>
      <c r="BM350" s="343"/>
      <c r="BN350" s="343"/>
      <c r="BO350" s="285"/>
      <c r="BP350" s="285"/>
      <c r="BQ350" s="343"/>
    </row>
    <row r="351" spans="2:69" s="255" customFormat="1" ht="15" customHeight="1">
      <c r="B351" s="1251" t="s">
        <v>37</v>
      </c>
      <c r="C351" s="262" t="s">
        <v>534</v>
      </c>
      <c r="D351" s="344"/>
      <c r="E351" s="350">
        <v>3.1939168550486098E-2</v>
      </c>
      <c r="F351" s="554">
        <v>550547955.68151498</v>
      </c>
      <c r="G351" s="350">
        <v>3.7776114079390299E-2</v>
      </c>
      <c r="H351" s="350">
        <v>-4.6026707825355803E-3</v>
      </c>
      <c r="I351" s="918">
        <v>-1.8428070534638501E-2</v>
      </c>
      <c r="J351" s="918">
        <v>-4.6026707825355759E-3</v>
      </c>
      <c r="K351" s="918">
        <f>I351+J351</f>
        <v>-2.3030741317174079E-2</v>
      </c>
      <c r="L351" s="350">
        <v>0.5001957313039318</v>
      </c>
      <c r="M351" s="350">
        <v>0.59967475941548576</v>
      </c>
      <c r="N351" s="350">
        <v>2.3011810571918501</v>
      </c>
      <c r="O351" s="350">
        <v>2.2965783864093101</v>
      </c>
      <c r="P351" s="350">
        <v>-0.31121582205841047</v>
      </c>
      <c r="Q351" s="350">
        <v>-0.321153910273137</v>
      </c>
      <c r="R351" s="350"/>
      <c r="S351" s="350"/>
      <c r="T351" s="350"/>
      <c r="U351" s="350"/>
      <c r="V351" s="350"/>
      <c r="W351" s="350"/>
      <c r="X351" s="350">
        <v>1.9754244761361801</v>
      </c>
      <c r="Y351" s="350">
        <v>0.17246792910612213</v>
      </c>
      <c r="Z351" s="350">
        <v>0.67915049713907083</v>
      </c>
      <c r="AA351" s="350"/>
      <c r="AB351" s="350">
        <v>0.24405204648099163</v>
      </c>
      <c r="AC351" s="350">
        <v>6.3493994354638719E-2</v>
      </c>
      <c r="AD351" s="350"/>
      <c r="AE351" s="350">
        <v>2.9764740620487609E-3</v>
      </c>
      <c r="AF351" s="350">
        <v>1.22208349328467</v>
      </c>
      <c r="AG351" s="350">
        <v>1.1478943010835301</v>
      </c>
      <c r="AH351" s="350"/>
      <c r="AI351" s="350"/>
      <c r="AJ351" s="350">
        <v>4.3454022705043798</v>
      </c>
      <c r="AK351" s="281"/>
      <c r="AL351" s="350">
        <v>6.5407096005859894E-2</v>
      </c>
      <c r="AM351" s="554">
        <v>996483008.92380595</v>
      </c>
      <c r="AN351" s="350">
        <v>-9.6103408299380702E-2</v>
      </c>
      <c r="AO351" s="350">
        <v>-5.2297283378952902E-3</v>
      </c>
      <c r="AP351" s="350">
        <v>-4.197774605828572E-2</v>
      </c>
      <c r="AQ351" s="350">
        <f>AO351+AP351</f>
        <v>-4.7207474396181011E-2</v>
      </c>
      <c r="AR351" s="350">
        <v>6.1194177176645299</v>
      </c>
      <c r="AS351" s="350">
        <v>0.32040026816394257</v>
      </c>
      <c r="AT351" s="350">
        <v>0.62053734954077977</v>
      </c>
      <c r="AU351" s="350">
        <v>7.8708274784539798</v>
      </c>
      <c r="AV351" s="350">
        <v>7.7694943418167099</v>
      </c>
      <c r="AW351" s="350">
        <v>-0.82274218605636829</v>
      </c>
      <c r="AX351" s="350">
        <v>-0.849895154353562</v>
      </c>
      <c r="AY351" s="350"/>
      <c r="AZ351" s="350"/>
      <c r="BA351" s="350"/>
      <c r="BB351" s="350"/>
      <c r="BC351" s="350"/>
      <c r="BD351" s="350"/>
      <c r="BE351" s="350">
        <v>6.91959918746314</v>
      </c>
      <c r="BF351" s="350">
        <v>0.11491282428755954</v>
      </c>
      <c r="BG351" s="350">
        <v>0.4345957337975177</v>
      </c>
      <c r="BH351" s="350"/>
      <c r="BI351" s="350">
        <v>0.17913235832568894</v>
      </c>
      <c r="BJ351" s="350">
        <v>6.7324765760386096E-2</v>
      </c>
      <c r="BK351" s="350"/>
      <c r="BL351" s="350">
        <v>1.2120390314576348E-2</v>
      </c>
      <c r="BM351" s="350">
        <v>0.85207931790728897</v>
      </c>
      <c r="BN351" s="350">
        <v>1.1704761380223201</v>
      </c>
      <c r="BO351" s="350"/>
      <c r="BP351" s="350"/>
      <c r="BQ351" s="350">
        <v>8.9421546433927492</v>
      </c>
    </row>
    <row r="352" spans="2:69" s="255" customFormat="1" ht="15" customHeight="1">
      <c r="B352" s="1257" t="s">
        <v>37</v>
      </c>
      <c r="C352" s="262" t="s">
        <v>535</v>
      </c>
      <c r="D352" s="344"/>
      <c r="E352" s="346">
        <v>3.7270557438913603E-2</v>
      </c>
      <c r="F352" s="555">
        <v>1505338817.20397</v>
      </c>
      <c r="G352" s="346">
        <v>5.8935553860748502E-2</v>
      </c>
      <c r="H352" s="346">
        <v>-1.6955636470869999E-2</v>
      </c>
      <c r="I352" s="896">
        <v>-4.6163642334736903E-2</v>
      </c>
      <c r="J352" s="896">
        <v>-1.6943635983143593E-2</v>
      </c>
      <c r="K352" s="896">
        <f t="shared" ref="K352:K357" si="3">I352+J352</f>
        <v>-6.3107278317880489E-2</v>
      </c>
      <c r="L352" s="346">
        <v>0.19673104476908787</v>
      </c>
      <c r="M352" s="346">
        <v>0.13967882308419188</v>
      </c>
      <c r="N352" s="346">
        <v>0.66160617685384004</v>
      </c>
      <c r="O352" s="346">
        <v>0.64465054038296998</v>
      </c>
      <c r="P352" s="346">
        <v>-0.15888687780884603</v>
      </c>
      <c r="Q352" s="346">
        <v>-0.16400124416412301</v>
      </c>
      <c r="R352" s="346"/>
      <c r="S352" s="346"/>
      <c r="T352" s="346"/>
      <c r="U352" s="346"/>
      <c r="V352" s="346"/>
      <c r="W352" s="346"/>
      <c r="X352" s="346">
        <v>0.480649296218847</v>
      </c>
      <c r="Y352" s="346">
        <v>6.4037249241370164E-2</v>
      </c>
      <c r="Z352" s="346">
        <v>0.25683242826230385</v>
      </c>
      <c r="AA352" s="346"/>
      <c r="AB352" s="346">
        <v>0.11007338681252403</v>
      </c>
      <c r="AC352" s="346">
        <v>2.8574196027107247E-2</v>
      </c>
      <c r="AD352" s="346"/>
      <c r="AE352" s="346">
        <v>8.668371432975486E-4</v>
      </c>
      <c r="AF352" s="346">
        <v>0.48831729200031498</v>
      </c>
      <c r="AG352" s="346">
        <v>0.48775314155106497</v>
      </c>
      <c r="AH352" s="346"/>
      <c r="AI352" s="346"/>
      <c r="AJ352" s="346">
        <v>1.4567197297702299</v>
      </c>
      <c r="AK352" s="281"/>
      <c r="AL352" s="346">
        <v>5.4662266197386601E-2</v>
      </c>
      <c r="AM352" s="555">
        <v>2188483325.6365199</v>
      </c>
      <c r="AN352" s="346">
        <v>-3.4321201770250602E-2</v>
      </c>
      <c r="AO352" s="346">
        <v>-2.0200294570278301E-2</v>
      </c>
      <c r="AP352" s="346">
        <v>-1.9304116816934218E-2</v>
      </c>
      <c r="AQ352" s="346">
        <f t="shared" ref="AQ352:AQ357" si="4">AO352+AP352</f>
        <v>-3.9504411387212515E-2</v>
      </c>
      <c r="AR352" s="346">
        <v>1.82454039857884</v>
      </c>
      <c r="AS352" s="346">
        <v>0.13041608839171212</v>
      </c>
      <c r="AT352" s="346">
        <v>0.13088406457777793</v>
      </c>
      <c r="AU352" s="346">
        <v>2.3224035524244901</v>
      </c>
      <c r="AV352" s="346">
        <v>2.2678820560839599</v>
      </c>
      <c r="AW352" s="346">
        <v>-0.30971438540563784</v>
      </c>
      <c r="AX352" s="346">
        <v>-0.319588044659457</v>
      </c>
      <c r="AY352" s="346"/>
      <c r="AZ352" s="346"/>
      <c r="BA352" s="346"/>
      <c r="BB352" s="346"/>
      <c r="BC352" s="346"/>
      <c r="BD352" s="346"/>
      <c r="BE352" s="346">
        <v>1.9482940114245</v>
      </c>
      <c r="BF352" s="346">
        <v>4.1493565418684958E-2</v>
      </c>
      <c r="BG352" s="346">
        <v>0.1699997614063577</v>
      </c>
      <c r="BH352" s="346"/>
      <c r="BI352" s="346">
        <v>7.9254742888915111E-2</v>
      </c>
      <c r="BJ352" s="346">
        <v>2.8641837986939658E-2</v>
      </c>
      <c r="BK352" s="346"/>
      <c r="BL352" s="346">
        <v>2.9673844547621633E-3</v>
      </c>
      <c r="BM352" s="346">
        <v>0.34230636238095002</v>
      </c>
      <c r="BN352" s="346">
        <v>0.44726251331858302</v>
      </c>
      <c r="BO352" s="346"/>
      <c r="BP352" s="346"/>
      <c r="BQ352" s="346">
        <v>2.73786288712403</v>
      </c>
    </row>
    <row r="353" spans="2:69" s="255" customFormat="1" ht="15" customHeight="1">
      <c r="B353" s="1257" t="s">
        <v>37</v>
      </c>
      <c r="C353" s="262" t="s">
        <v>536</v>
      </c>
      <c r="D353" s="344"/>
      <c r="E353" s="346">
        <v>8.7296053363718096E-2</v>
      </c>
      <c r="F353" s="555">
        <v>5961927197.0657101</v>
      </c>
      <c r="G353" s="346">
        <v>8.7500410524427696E-2</v>
      </c>
      <c r="H353" s="346">
        <v>-3.1996218231897598E-2</v>
      </c>
      <c r="I353" s="896">
        <v>-8.0079015722462205E-2</v>
      </c>
      <c r="J353" s="896">
        <v>-3.1702775914980177E-2</v>
      </c>
      <c r="K353" s="896">
        <f t="shared" si="3"/>
        <v>-0.11178179163744238</v>
      </c>
      <c r="L353" s="346">
        <v>9.554799006106042E-2</v>
      </c>
      <c r="M353" s="346">
        <v>7.3709958301115541E-2</v>
      </c>
      <c r="N353" s="346">
        <v>0.31345940236737202</v>
      </c>
      <c r="O353" s="346">
        <v>0.281463184135475</v>
      </c>
      <c r="P353" s="346">
        <v>-0.12891285097850036</v>
      </c>
      <c r="Q353" s="346">
        <v>-0.133006709966247</v>
      </c>
      <c r="R353" s="346"/>
      <c r="S353" s="346"/>
      <c r="T353" s="346"/>
      <c r="U353" s="346"/>
      <c r="V353" s="346"/>
      <c r="W353" s="346"/>
      <c r="X353" s="346">
        <v>0.148456474169228</v>
      </c>
      <c r="Y353" s="346">
        <v>3.4460472778184391E-2</v>
      </c>
      <c r="Z353" s="346">
        <v>0.1188203054188004</v>
      </c>
      <c r="AA353" s="346"/>
      <c r="AB353" s="346">
        <v>6.2756307383985716E-2</v>
      </c>
      <c r="AC353" s="346">
        <v>2.8437853372890055E-2</v>
      </c>
      <c r="AD353" s="346"/>
      <c r="AE353" s="346">
        <v>3.2474122276315042E-3</v>
      </c>
      <c r="AF353" s="346">
        <v>0.26256791494543102</v>
      </c>
      <c r="AG353" s="346">
        <v>0.28191816142055998</v>
      </c>
      <c r="AH353" s="346"/>
      <c r="AI353" s="346"/>
      <c r="AJ353" s="346">
        <v>0.69294255053521903</v>
      </c>
      <c r="AK353" s="281"/>
      <c r="AL353" s="346">
        <v>9.6822061698477097E-2</v>
      </c>
      <c r="AM353" s="555">
        <v>6533246134.0041904</v>
      </c>
      <c r="AN353" s="346">
        <v>-3.4137212023773601E-2</v>
      </c>
      <c r="AO353" s="346">
        <v>-4.6787607611938203E-2</v>
      </c>
      <c r="AP353" s="346">
        <v>-2.350297091683114E-2</v>
      </c>
      <c r="AQ353" s="346">
        <f t="shared" si="4"/>
        <v>-7.029057852876934E-2</v>
      </c>
      <c r="AR353" s="346">
        <v>0.82644724625593502</v>
      </c>
      <c r="AS353" s="346">
        <v>7.6556826617437068E-2</v>
      </c>
      <c r="AT353" s="346">
        <v>6.1951244774538346E-2</v>
      </c>
      <c r="AU353" s="346">
        <v>1.0785595447697101</v>
      </c>
      <c r="AV353" s="346">
        <v>0.99763472513399398</v>
      </c>
      <c r="AW353" s="346">
        <v>-0.19264710761304257</v>
      </c>
      <c r="AX353" s="346">
        <v>-0.19896104964337599</v>
      </c>
      <c r="AY353" s="346"/>
      <c r="AZ353" s="346"/>
      <c r="BA353" s="346"/>
      <c r="BB353" s="346"/>
      <c r="BC353" s="346"/>
      <c r="BD353" s="346"/>
      <c r="BE353" s="346">
        <v>0.79867367549061796</v>
      </c>
      <c r="BF353" s="346">
        <v>2.7474748463209336E-2</v>
      </c>
      <c r="BG353" s="346">
        <v>9.4019266995460468E-2</v>
      </c>
      <c r="BH353" s="346"/>
      <c r="BI353" s="346">
        <v>4.9873161255031162E-2</v>
      </c>
      <c r="BJ353" s="346">
        <v>2.6940442926818877E-2</v>
      </c>
      <c r="BK353" s="346"/>
      <c r="BL353" s="346">
        <v>4.4312137498264698E-3</v>
      </c>
      <c r="BM353" s="346">
        <v>0.214908972572179</v>
      </c>
      <c r="BN353" s="346">
        <v>0.26373618823296202</v>
      </c>
      <c r="BO353" s="346"/>
      <c r="BP353" s="346"/>
      <c r="BQ353" s="346">
        <v>1.2773188362957599</v>
      </c>
    </row>
    <row r="354" spans="2:69" s="255" customFormat="1" ht="15" customHeight="1">
      <c r="B354" s="1257" t="s">
        <v>37</v>
      </c>
      <c r="C354" s="262" t="s">
        <v>537</v>
      </c>
      <c r="D354" s="344"/>
      <c r="E354" s="346">
        <v>0.178979398960564</v>
      </c>
      <c r="F354" s="555">
        <v>21700113880.3452</v>
      </c>
      <c r="G354" s="346">
        <v>0.120669127432632</v>
      </c>
      <c r="H354" s="346">
        <v>-4.4690474196007801E-2</v>
      </c>
      <c r="I354" s="896">
        <v>-0.112773846125137</v>
      </c>
      <c r="J354" s="896">
        <v>-4.3504623776885937E-2</v>
      </c>
      <c r="K354" s="896">
        <f t="shared" si="3"/>
        <v>-0.15627846990202293</v>
      </c>
      <c r="L354" s="346">
        <v>2.7854377429211145E-2</v>
      </c>
      <c r="M354" s="346">
        <v>3.0929028264128262E-2</v>
      </c>
      <c r="N354" s="346">
        <v>0.121501986265523</v>
      </c>
      <c r="O354" s="346">
        <v>7.6811512069515406E-2</v>
      </c>
      <c r="P354" s="346">
        <v>-0.11340915173532935</v>
      </c>
      <c r="Q354" s="346">
        <v>-0.117171526025169</v>
      </c>
      <c r="R354" s="346"/>
      <c r="S354" s="346"/>
      <c r="T354" s="346"/>
      <c r="U354" s="346"/>
      <c r="V354" s="346"/>
      <c r="W354" s="346"/>
      <c r="X354" s="346">
        <v>-4.0360013955653501E-2</v>
      </c>
      <c r="Y354" s="346">
        <v>1.3899012916387584E-2</v>
      </c>
      <c r="Z354" s="346">
        <v>4.9900178115690717E-2</v>
      </c>
      <c r="AA354" s="346"/>
      <c r="AB354" s="346">
        <v>2.9346539514559837E-2</v>
      </c>
      <c r="AC354" s="346">
        <v>2.0734954053284509E-2</v>
      </c>
      <c r="AD354" s="346"/>
      <c r="AE354" s="346">
        <v>4.1127879011195355E-3</v>
      </c>
      <c r="AF354" s="346">
        <v>0.12511823837105199</v>
      </c>
      <c r="AG354" s="346">
        <v>0.15225710845520399</v>
      </c>
      <c r="AH354" s="346"/>
      <c r="AI354" s="346"/>
      <c r="AJ354" s="346">
        <v>0.237015332870602</v>
      </c>
      <c r="AK354" s="281"/>
      <c r="AL354" s="346">
        <v>0.17562955002599401</v>
      </c>
      <c r="AM354" s="555">
        <v>21081682728.9501</v>
      </c>
      <c r="AN354" s="346">
        <v>-4.3147896987410103E-2</v>
      </c>
      <c r="AO354" s="346">
        <v>-8.9403616120347001E-2</v>
      </c>
      <c r="AP354" s="346">
        <v>-3.7422507689417794E-2</v>
      </c>
      <c r="AQ354" s="346">
        <f t="shared" si="4"/>
        <v>-0.1268261238097648</v>
      </c>
      <c r="AR354" s="346">
        <v>0.403785073238978</v>
      </c>
      <c r="AS354" s="346">
        <v>2.7237162009438765E-2</v>
      </c>
      <c r="AT354" s="346">
        <v>2.394742614529155E-2</v>
      </c>
      <c r="AU354" s="346">
        <v>0.51567359548966296</v>
      </c>
      <c r="AV354" s="346">
        <v>0.38312208238190498</v>
      </c>
      <c r="AW354" s="346">
        <v>-0.13954239997598669</v>
      </c>
      <c r="AX354" s="346">
        <v>-0.144338917343699</v>
      </c>
      <c r="AY354" s="346"/>
      <c r="AZ354" s="346"/>
      <c r="BA354" s="346"/>
      <c r="BB354" s="346"/>
      <c r="BC354" s="346"/>
      <c r="BD354" s="346"/>
      <c r="BE354" s="346">
        <v>0.23878316503820701</v>
      </c>
      <c r="BF354" s="346">
        <v>1.2506554160780272E-2</v>
      </c>
      <c r="BG354" s="346">
        <v>4.6213741425493962E-2</v>
      </c>
      <c r="BH354" s="346"/>
      <c r="BI354" s="346">
        <v>2.7000137295887884E-2</v>
      </c>
      <c r="BJ354" s="346">
        <v>1.8381863712797646E-2</v>
      </c>
      <c r="BK354" s="346"/>
      <c r="BL354" s="346">
        <v>4.6076949211747197E-3</v>
      </c>
      <c r="BM354" s="346">
        <v>0.115002320619344</v>
      </c>
      <c r="BN354" s="346">
        <v>0.145897768487249</v>
      </c>
      <c r="BO354" s="346"/>
      <c r="BP354" s="346"/>
      <c r="BQ354" s="346">
        <v>0.49968325414480003</v>
      </c>
    </row>
    <row r="355" spans="2:69" s="255" customFormat="1" ht="15" customHeight="1">
      <c r="B355" s="1257" t="s">
        <v>37</v>
      </c>
      <c r="C355" s="243" t="s">
        <v>532</v>
      </c>
      <c r="D355" s="344"/>
      <c r="E355" s="346">
        <v>0.56824619595819004</v>
      </c>
      <c r="F355" s="555">
        <v>198550788810.888</v>
      </c>
      <c r="G355" s="346">
        <v>0.16028049433593999</v>
      </c>
      <c r="H355" s="346">
        <v>-6.8464830232921103E-2</v>
      </c>
      <c r="I355" s="896">
        <v>-0.11754062377661099</v>
      </c>
      <c r="J355" s="896">
        <v>-4.9584260400531516E-2</v>
      </c>
      <c r="K355" s="896">
        <f t="shared" si="3"/>
        <v>-0.1671248841771425</v>
      </c>
      <c r="L355" s="346">
        <v>1.871773558371381E-3</v>
      </c>
      <c r="M355" s="346">
        <v>3.1199471636953308E-3</v>
      </c>
      <c r="N355" s="346">
        <v>1.37988973176507E-2</v>
      </c>
      <c r="O355" s="346">
        <v>-5.46659329152702E-2</v>
      </c>
      <c r="P355" s="346">
        <v>-9.8385053282441584E-2</v>
      </c>
      <c r="Q355" s="346">
        <v>-0.10284055983906699</v>
      </c>
      <c r="R355" s="346"/>
      <c r="S355" s="346"/>
      <c r="T355" s="346"/>
      <c r="U355" s="346"/>
      <c r="V355" s="346"/>
      <c r="W355" s="346"/>
      <c r="X355" s="346">
        <v>-0.15750649275433701</v>
      </c>
      <c r="Y355" s="346">
        <v>1.8940552971471144E-3</v>
      </c>
      <c r="Z355" s="346">
        <v>6.3585139614956284E-3</v>
      </c>
      <c r="AA355" s="346"/>
      <c r="AB355" s="346">
        <v>4.6940571962557328E-3</v>
      </c>
      <c r="AC355" s="346">
        <v>7.210205899224797E-3</v>
      </c>
      <c r="AD355" s="346"/>
      <c r="AE355" s="346">
        <v>8.3795028128781004E-3</v>
      </c>
      <c r="AF355" s="346">
        <v>3.11173734438531E-2</v>
      </c>
      <c r="AG355" s="346">
        <v>4.2633812862725898E-2</v>
      </c>
      <c r="AH355" s="346"/>
      <c r="AI355" s="346"/>
      <c r="AJ355" s="346">
        <v>-8.3755306447757999E-2</v>
      </c>
      <c r="AK355" s="281"/>
      <c r="AL355" s="346">
        <v>0.508728575533546</v>
      </c>
      <c r="AM355" s="555">
        <v>180840494574.867</v>
      </c>
      <c r="AN355" s="346">
        <v>-7.0742833631953397E-2</v>
      </c>
      <c r="AO355" s="346">
        <v>-0.121736927382025</v>
      </c>
      <c r="AP355" s="346">
        <v>-5.0912023235030274E-2</v>
      </c>
      <c r="AQ355" s="346">
        <f t="shared" si="4"/>
        <v>-0.17264895061705526</v>
      </c>
      <c r="AR355" s="346">
        <v>0.109623664909149</v>
      </c>
      <c r="AS355" s="346">
        <v>2.4120181574675973E-3</v>
      </c>
      <c r="AT355" s="346">
        <v>2.5207554014473146E-3</v>
      </c>
      <c r="AU355" s="346">
        <v>0.124250782052897</v>
      </c>
      <c r="AV355" s="346">
        <v>-6.8228978961080503E-2</v>
      </c>
      <c r="AW355" s="346">
        <v>-9.7902890972742254E-2</v>
      </c>
      <c r="AX355" s="346">
        <v>-0.102435827125329</v>
      </c>
      <c r="AY355" s="346"/>
      <c r="AZ355" s="346"/>
      <c r="BA355" s="346"/>
      <c r="BB355" s="346"/>
      <c r="BC355" s="346"/>
      <c r="BD355" s="346"/>
      <c r="BE355" s="346">
        <v>-0.17066480608640899</v>
      </c>
      <c r="BF355" s="346">
        <v>2.3311953598726207E-3</v>
      </c>
      <c r="BG355" s="346">
        <v>7.8176914635936928E-3</v>
      </c>
      <c r="BH355" s="346"/>
      <c r="BI355" s="346">
        <v>5.4642354525352649E-3</v>
      </c>
      <c r="BJ355" s="346">
        <v>7.7552678918348427E-3</v>
      </c>
      <c r="BK355" s="346"/>
      <c r="BL355" s="346">
        <v>8.4411478713802991E-3</v>
      </c>
      <c r="BM355" s="346">
        <v>3.4638416725501303E-2</v>
      </c>
      <c r="BN355" s="346">
        <v>4.2699399175571397E-2</v>
      </c>
      <c r="BO355" s="346"/>
      <c r="BP355" s="346"/>
      <c r="BQ355" s="346">
        <v>-9.33269901853363E-2</v>
      </c>
    </row>
    <row r="356" spans="2:69" s="255" customFormat="1" ht="15" customHeight="1">
      <c r="B356" s="1257" t="s">
        <v>37</v>
      </c>
      <c r="C356" s="243" t="s">
        <v>533</v>
      </c>
      <c r="D356" s="344"/>
      <c r="E356" s="346">
        <v>9.6268625728128707E-2</v>
      </c>
      <c r="F356" s="555">
        <v>134487448262.662</v>
      </c>
      <c r="G356" s="346">
        <v>9.4694708502069805E-2</v>
      </c>
      <c r="H356" s="346">
        <v>-0.11761517008202101</v>
      </c>
      <c r="I356" s="896">
        <v>-7.7225851004962806E-2</v>
      </c>
      <c r="J356" s="896">
        <v>-4.3727302107513306E-2</v>
      </c>
      <c r="K356" s="896">
        <f t="shared" si="3"/>
        <v>-0.12095315311247612</v>
      </c>
      <c r="L356" s="346">
        <v>4.3365742939887259E-5</v>
      </c>
      <c r="M356" s="346">
        <v>1.4033601086057505E-4</v>
      </c>
      <c r="N356" s="346">
        <v>1.4290983268165601E-3</v>
      </c>
      <c r="O356" s="346">
        <v>-0.116186071755204</v>
      </c>
      <c r="P356" s="346">
        <v>-8.5726766208269564E-2</v>
      </c>
      <c r="Q356" s="346">
        <v>-9.1422441357254206E-2</v>
      </c>
      <c r="R356" s="346"/>
      <c r="S356" s="346"/>
      <c r="T356" s="346"/>
      <c r="U356" s="346"/>
      <c r="V356" s="346"/>
      <c r="W356" s="346"/>
      <c r="X356" s="346">
        <v>-0.20760851311245801</v>
      </c>
      <c r="Y356" s="346">
        <v>4.9211378202923637E-5</v>
      </c>
      <c r="Z356" s="346">
        <v>2.3065063424667536E-4</v>
      </c>
      <c r="AA356" s="346"/>
      <c r="AB356" s="346">
        <v>1.5616410974637258E-4</v>
      </c>
      <c r="AC356" s="346">
        <v>5.326588833783996E-4</v>
      </c>
      <c r="AD356" s="346"/>
      <c r="AE356" s="346">
        <v>3.8099791229532598E-3</v>
      </c>
      <c r="AF356" s="346">
        <v>5.0163634846605897E-3</v>
      </c>
      <c r="AG356" s="346">
        <v>7.7380734111149197E-3</v>
      </c>
      <c r="AH356" s="346"/>
      <c r="AI356" s="346"/>
      <c r="AJ356" s="346">
        <v>-0.19485407621668299</v>
      </c>
      <c r="AK356" s="281"/>
      <c r="AL356" s="346">
        <v>9.8750450538736406E-2</v>
      </c>
      <c r="AM356" s="555">
        <v>140034945670.375</v>
      </c>
      <c r="AN356" s="346">
        <v>-0.117852102177888</v>
      </c>
      <c r="AO356" s="346">
        <v>-8.90714817594188E-2</v>
      </c>
      <c r="AP356" s="346">
        <v>-4.751213821156608E-2</v>
      </c>
      <c r="AQ356" s="346">
        <f t="shared" si="4"/>
        <v>-0.13658361997098489</v>
      </c>
      <c r="AR356" s="346">
        <v>2.84333800860848E-2</v>
      </c>
      <c r="AS356" s="346">
        <v>5.6050215697412826E-5</v>
      </c>
      <c r="AT356" s="346">
        <v>1.3660852945256678E-4</v>
      </c>
      <c r="AU356" s="346">
        <v>2.99641293608735E-2</v>
      </c>
      <c r="AV356" s="346">
        <v>-0.176959454576433</v>
      </c>
      <c r="AW356" s="346">
        <v>-8.0700014565298225E-2</v>
      </c>
      <c r="AX356" s="346">
        <v>-8.6120727389415702E-2</v>
      </c>
      <c r="AY356" s="346"/>
      <c r="AZ356" s="346"/>
      <c r="BA356" s="346"/>
      <c r="BB356" s="346"/>
      <c r="BC356" s="346"/>
      <c r="BD356" s="346"/>
      <c r="BE356" s="346">
        <v>-0.26308018196584898</v>
      </c>
      <c r="BF356" s="346">
        <v>7.8876211413682264E-5</v>
      </c>
      <c r="BG356" s="346">
        <v>2.705848322260327E-4</v>
      </c>
      <c r="BH356" s="346"/>
      <c r="BI356" s="346">
        <v>2.0634643346823558E-4</v>
      </c>
      <c r="BJ356" s="346">
        <v>7.49297246895694E-4</v>
      </c>
      <c r="BK356" s="346"/>
      <c r="BL356" s="346">
        <v>4.4027744231162477E-3</v>
      </c>
      <c r="BM356" s="346">
        <v>6.0746832165905797E-3</v>
      </c>
      <c r="BN356" s="346">
        <v>8.5038570944504406E-3</v>
      </c>
      <c r="BO356" s="346"/>
      <c r="BP356" s="346"/>
      <c r="BQ356" s="346">
        <v>-0.24850164165480801</v>
      </c>
    </row>
    <row r="357" spans="2:69" s="255" customFormat="1" ht="15" customHeight="1">
      <c r="B357" s="1253" t="s">
        <v>37</v>
      </c>
      <c r="C357" s="338" t="s">
        <v>527</v>
      </c>
      <c r="D357" s="339"/>
      <c r="E357" s="345">
        <v>1</v>
      </c>
      <c r="F357" s="556">
        <v>362756164923.84601</v>
      </c>
      <c r="G357" s="345">
        <v>0.13179318048410399</v>
      </c>
      <c r="H357" s="345">
        <v>-8.4354501950708094E-2</v>
      </c>
      <c r="I357" s="897">
        <v>-0.101246960867365</v>
      </c>
      <c r="J357" s="897">
        <v>-4.6551578619470353E-2</v>
      </c>
      <c r="K357" s="897">
        <f t="shared" si="3"/>
        <v>-0.14779853948683536</v>
      </c>
      <c r="L357" s="345">
        <v>5.8526812451159911E-3</v>
      </c>
      <c r="M357" s="345">
        <v>6.3110489403001837E-3</v>
      </c>
      <c r="N357" s="345">
        <v>2.67404381609238E-2</v>
      </c>
      <c r="O357" s="345">
        <v>-5.7614063789784099E-2</v>
      </c>
      <c r="P357" s="345">
        <v>-9.5666692082890872E-2</v>
      </c>
      <c r="Q357" s="345">
        <v>-0.100545624042053</v>
      </c>
      <c r="R357" s="345"/>
      <c r="S357" s="345"/>
      <c r="T357" s="345"/>
      <c r="U357" s="345"/>
      <c r="V357" s="345"/>
      <c r="W357" s="345"/>
      <c r="X357" s="345">
        <v>-0.15815968783183701</v>
      </c>
      <c r="Y357" s="345">
        <v>2.9802253037297232E-3</v>
      </c>
      <c r="Z357" s="345">
        <v>1.0600150320111688E-2</v>
      </c>
      <c r="AA357" s="345"/>
      <c r="AB357" s="345">
        <v>6.2412247482142484E-3</v>
      </c>
      <c r="AC357" s="345">
        <v>6.0665919053698022E-3</v>
      </c>
      <c r="AD357" s="345"/>
      <c r="AE357" s="345">
        <v>6.306450065184304E-3</v>
      </c>
      <c r="AF357" s="345">
        <v>3.4572551863461302E-2</v>
      </c>
      <c r="AG357" s="345">
        <v>4.37115318749959E-2</v>
      </c>
      <c r="AH357" s="345"/>
      <c r="AI357" s="345"/>
      <c r="AJ357" s="345">
        <v>-7.9875604093379807E-2</v>
      </c>
      <c r="AK357" s="281"/>
      <c r="AL357" s="345">
        <v>1</v>
      </c>
      <c r="AM357" s="556">
        <v>351675335442.75702</v>
      </c>
      <c r="AN357" s="345">
        <v>-8.7012401888163907E-2</v>
      </c>
      <c r="AO357" s="345">
        <v>-0.104437120073262</v>
      </c>
      <c r="AP357" s="345">
        <v>-4.8018357926323023E-2</v>
      </c>
      <c r="AQ357" s="345">
        <f t="shared" si="4"/>
        <v>-0.15245547799958503</v>
      </c>
      <c r="AR357" s="345">
        <v>0.135945811085498</v>
      </c>
      <c r="AS357" s="345">
        <v>6.0370915700614534E-3</v>
      </c>
      <c r="AT357" s="345">
        <v>6.5099018313231963E-3</v>
      </c>
      <c r="AU357" s="345">
        <v>0.16352880544996601</v>
      </c>
      <c r="AV357" s="345">
        <v>-2.7920716511460698E-2</v>
      </c>
      <c r="AW357" s="345">
        <v>-9.8681024323893307E-2</v>
      </c>
      <c r="AX357" s="345">
        <v>-0.103713685042626</v>
      </c>
      <c r="AY357" s="345"/>
      <c r="AZ357" s="345"/>
      <c r="BA357" s="345"/>
      <c r="BB357" s="345"/>
      <c r="BC357" s="345"/>
      <c r="BD357" s="345"/>
      <c r="BE357" s="345">
        <v>-0.13163440155408701</v>
      </c>
      <c r="BF357" s="345">
        <v>3.0741283019717872E-3</v>
      </c>
      <c r="BG357" s="345">
        <v>1.0934147181231332E-2</v>
      </c>
      <c r="BH357" s="345"/>
      <c r="BI357" s="345">
        <v>6.4378775703436437E-3</v>
      </c>
      <c r="BJ357" s="345">
        <v>6.2577422752134251E-3</v>
      </c>
      <c r="BK357" s="345"/>
      <c r="BL357" s="345">
        <v>6.505158051672285E-3</v>
      </c>
      <c r="BM357" s="345">
        <v>3.5661887717631603E-2</v>
      </c>
      <c r="BN357" s="345">
        <v>4.50888250265166E-2</v>
      </c>
      <c r="BO357" s="345"/>
      <c r="BP357" s="345"/>
      <c r="BQ357" s="345">
        <v>-5.08836888099388E-2</v>
      </c>
    </row>
    <row r="358" spans="2:69" s="255" customFormat="1" ht="15" customHeight="1">
      <c r="B358" s="1251" t="s">
        <v>38</v>
      </c>
      <c r="C358" s="262" t="s">
        <v>534</v>
      </c>
      <c r="D358" s="344"/>
      <c r="E358" s="281"/>
      <c r="F358" s="341"/>
      <c r="G358" s="283"/>
      <c r="H358" s="283"/>
      <c r="I358" s="892"/>
      <c r="J358" s="892"/>
      <c r="K358" s="892"/>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1"/>
      <c r="AL358" s="281"/>
      <c r="AM358" s="341"/>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row>
    <row r="359" spans="2:69" s="255" customFormat="1" ht="15" customHeight="1">
      <c r="B359" s="1257" t="s">
        <v>38</v>
      </c>
      <c r="C359" s="262" t="s">
        <v>535</v>
      </c>
      <c r="D359" s="344"/>
      <c r="E359" s="281"/>
      <c r="F359" s="341"/>
      <c r="G359" s="283"/>
      <c r="H359" s="283"/>
      <c r="I359" s="892"/>
      <c r="J359" s="892"/>
      <c r="K359" s="892"/>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1"/>
      <c r="AL359" s="281"/>
      <c r="AM359" s="341"/>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row>
    <row r="360" spans="2:69" s="255" customFormat="1" ht="15" customHeight="1">
      <c r="B360" s="1257" t="s">
        <v>38</v>
      </c>
      <c r="C360" s="262" t="s">
        <v>536</v>
      </c>
      <c r="D360" s="344"/>
      <c r="E360" s="281"/>
      <c r="F360" s="341"/>
      <c r="G360" s="283"/>
      <c r="H360" s="283"/>
      <c r="I360" s="892"/>
      <c r="J360" s="892"/>
      <c r="K360" s="892"/>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1"/>
      <c r="AL360" s="281"/>
      <c r="AM360" s="341"/>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row>
    <row r="361" spans="2:69" s="255" customFormat="1" ht="15" customHeight="1">
      <c r="B361" s="1257" t="s">
        <v>38</v>
      </c>
      <c r="C361" s="262" t="s">
        <v>537</v>
      </c>
      <c r="D361" s="344"/>
      <c r="E361" s="281"/>
      <c r="F361" s="341"/>
      <c r="G361" s="283"/>
      <c r="H361" s="283"/>
      <c r="I361" s="892"/>
      <c r="J361" s="892"/>
      <c r="K361" s="892"/>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1"/>
      <c r="AL361" s="281"/>
      <c r="AM361" s="341"/>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row>
    <row r="362" spans="2:69" s="255" customFormat="1" ht="15" customHeight="1">
      <c r="B362" s="1257" t="s">
        <v>38</v>
      </c>
      <c r="C362" s="243" t="s">
        <v>532</v>
      </c>
      <c r="D362" s="344"/>
      <c r="E362" s="281"/>
      <c r="F362" s="341"/>
      <c r="G362" s="283"/>
      <c r="H362" s="283"/>
      <c r="I362" s="892"/>
      <c r="J362" s="892"/>
      <c r="K362" s="892"/>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1"/>
      <c r="AL362" s="281"/>
      <c r="AM362" s="341"/>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row>
    <row r="363" spans="2:69" s="255" customFormat="1" ht="15" customHeight="1">
      <c r="B363" s="1257" t="s">
        <v>38</v>
      </c>
      <c r="C363" s="243" t="s">
        <v>533</v>
      </c>
      <c r="D363" s="344"/>
      <c r="E363" s="283"/>
      <c r="F363" s="341"/>
      <c r="G363" s="283"/>
      <c r="H363" s="283"/>
      <c r="I363" s="892"/>
      <c r="J363" s="892"/>
      <c r="K363" s="892"/>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1"/>
      <c r="AL363" s="283"/>
      <c r="AM363" s="341"/>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row>
    <row r="364" spans="2:69" s="255" customFormat="1" ht="15" customHeight="1">
      <c r="B364" s="1253" t="s">
        <v>38</v>
      </c>
      <c r="C364" s="338" t="s">
        <v>527</v>
      </c>
      <c r="D364" s="339"/>
      <c r="E364" s="343"/>
      <c r="F364" s="342"/>
      <c r="G364" s="343"/>
      <c r="H364" s="343"/>
      <c r="I364" s="708"/>
      <c r="J364" s="708"/>
      <c r="K364" s="708"/>
      <c r="L364" s="343"/>
      <c r="M364" s="343"/>
      <c r="N364" s="343"/>
      <c r="O364" s="343"/>
      <c r="P364" s="343"/>
      <c r="Q364" s="343"/>
      <c r="R364" s="343"/>
      <c r="S364" s="343"/>
      <c r="T364" s="343"/>
      <c r="U364" s="343"/>
      <c r="V364" s="343"/>
      <c r="W364" s="343"/>
      <c r="X364" s="343"/>
      <c r="Y364" s="343"/>
      <c r="Z364" s="343"/>
      <c r="AA364" s="343"/>
      <c r="AB364" s="343"/>
      <c r="AC364" s="343"/>
      <c r="AD364" s="343"/>
      <c r="AE364" s="343"/>
      <c r="AF364" s="343"/>
      <c r="AG364" s="343"/>
      <c r="AH364" s="285"/>
      <c r="AI364" s="285"/>
      <c r="AJ364" s="343"/>
      <c r="AK364" s="281"/>
      <c r="AL364" s="343"/>
      <c r="AM364" s="342"/>
      <c r="AN364" s="343"/>
      <c r="AO364" s="343"/>
      <c r="AP364" s="343"/>
      <c r="AQ364" s="343"/>
      <c r="AR364" s="343"/>
      <c r="AS364" s="343"/>
      <c r="AT364" s="343"/>
      <c r="AU364" s="343"/>
      <c r="AV364" s="343"/>
      <c r="AW364" s="343"/>
      <c r="AX364" s="343"/>
      <c r="AY364" s="343"/>
      <c r="AZ364" s="343"/>
      <c r="BA364" s="343"/>
      <c r="BB364" s="343"/>
      <c r="BC364" s="343"/>
      <c r="BD364" s="343"/>
      <c r="BE364" s="343"/>
      <c r="BF364" s="343"/>
      <c r="BG364" s="343"/>
      <c r="BH364" s="343"/>
      <c r="BI364" s="343"/>
      <c r="BJ364" s="343"/>
      <c r="BK364" s="343"/>
      <c r="BL364" s="343"/>
      <c r="BM364" s="343"/>
      <c r="BN364" s="343"/>
      <c r="BO364" s="285"/>
      <c r="BP364" s="285"/>
      <c r="BQ364" s="343"/>
    </row>
    <row r="365" spans="2:69">
      <c r="AM365" s="468"/>
    </row>
    <row r="366" spans="2:69" ht="18" customHeight="1">
      <c r="AM366" s="468"/>
    </row>
    <row r="367" spans="2:69" ht="18" customHeight="1">
      <c r="B367" s="5"/>
      <c r="C367" s="357" t="s">
        <v>39</v>
      </c>
    </row>
    <row r="368" spans="2:69" ht="18" customHeight="1">
      <c r="B368" s="246"/>
      <c r="C368" s="357"/>
    </row>
    <row r="369" spans="1:69" ht="15">
      <c r="B369" s="13"/>
      <c r="C369" s="357" t="s">
        <v>40</v>
      </c>
      <c r="AO369" s="454"/>
      <c r="AP369" s="454"/>
      <c r="AQ369" s="454"/>
      <c r="AR369" s="252"/>
      <c r="AS369" s="252"/>
      <c r="AT369" s="252"/>
      <c r="AU369" s="252"/>
      <c r="AV369" s="252"/>
      <c r="AW369" s="252"/>
    </row>
    <row r="370" spans="1:69" ht="15">
      <c r="B370" s="246"/>
      <c r="C370" s="357"/>
      <c r="AO370" s="454"/>
      <c r="AP370" s="454"/>
      <c r="AQ370" s="454"/>
      <c r="AR370" s="252"/>
      <c r="AS370" s="252"/>
      <c r="AT370" s="252"/>
      <c r="AU370" s="252"/>
      <c r="AV370" s="252"/>
      <c r="AW370" s="252"/>
    </row>
    <row r="371" spans="1:69" ht="18" customHeight="1">
      <c r="B371" s="547"/>
      <c r="C371" s="357" t="s">
        <v>439</v>
      </c>
    </row>
    <row r="372" spans="1:69" ht="18" customHeight="1">
      <c r="B372" s="246"/>
      <c r="C372" s="357"/>
    </row>
    <row r="373" spans="1:69" ht="18" customHeight="1">
      <c r="B373" s="77"/>
      <c r="C373" s="357" t="s">
        <v>41</v>
      </c>
    </row>
    <row r="374" spans="1:69" s="4" customFormat="1" ht="15">
      <c r="A374" s="139"/>
      <c r="C374" s="357"/>
      <c r="I374" s="899"/>
      <c r="J374" s="899"/>
      <c r="K374" s="899"/>
      <c r="Q374" s="22"/>
      <c r="R374" s="22"/>
      <c r="S374" s="22"/>
      <c r="T374" s="22"/>
      <c r="U374" s="22"/>
      <c r="V374" s="22"/>
      <c r="AF374" s="95"/>
      <c r="AH374" s="165"/>
    </row>
    <row r="375" spans="1:69" s="4" customFormat="1" ht="15">
      <c r="B375" s="635"/>
      <c r="C375" s="357" t="s">
        <v>541</v>
      </c>
      <c r="I375" s="899"/>
      <c r="J375" s="899"/>
      <c r="K375" s="899"/>
      <c r="Q375" s="22"/>
      <c r="R375" s="22"/>
      <c r="S375" s="22"/>
      <c r="T375" s="22"/>
      <c r="U375" s="22"/>
      <c r="V375" s="22"/>
      <c r="AF375" s="95"/>
      <c r="AH375" s="165"/>
    </row>
    <row r="376" spans="1:69" ht="18" customHeight="1">
      <c r="B376" s="4"/>
      <c r="C376" s="357"/>
      <c r="D376" s="247"/>
    </row>
    <row r="377" spans="1:69" s="4" customFormat="1" ht="15">
      <c r="B377" s="139"/>
      <c r="C377" s="357"/>
      <c r="I377" s="899"/>
      <c r="J377" s="899"/>
      <c r="K377" s="899"/>
      <c r="Q377" s="22"/>
      <c r="R377" s="22"/>
      <c r="S377" s="22"/>
      <c r="T377" s="22"/>
      <c r="U377" s="22"/>
      <c r="V377" s="22"/>
      <c r="AF377" s="95"/>
      <c r="AH377" s="165"/>
    </row>
    <row r="378" spans="1:69">
      <c r="A378" s="274"/>
      <c r="B378" s="16" t="s">
        <v>643</v>
      </c>
      <c r="C378" s="252"/>
      <c r="D378" s="252"/>
      <c r="E378" s="252"/>
      <c r="F378" s="252"/>
      <c r="G378" s="252"/>
      <c r="H378" s="252"/>
      <c r="I378" s="900"/>
      <c r="J378" s="900"/>
      <c r="K378" s="900"/>
      <c r="L378" s="252"/>
      <c r="M378" s="252"/>
      <c r="N378" s="252"/>
      <c r="O378" s="252"/>
      <c r="P378" s="252"/>
      <c r="W378" s="252"/>
      <c r="X378" s="252"/>
      <c r="Y378" s="252"/>
      <c r="Z378" s="252"/>
      <c r="AA378" s="252"/>
      <c r="AB378" s="252"/>
      <c r="AC378" s="252"/>
      <c r="AD378" s="252"/>
      <c r="AE378" s="252"/>
      <c r="AF378" s="552"/>
      <c r="AG378" s="252"/>
      <c r="AH378" s="553"/>
      <c r="AI378" s="252"/>
      <c r="AJ378" s="252"/>
      <c r="AK378" s="252"/>
      <c r="AL378" s="252"/>
      <c r="AM378" s="252"/>
      <c r="AN378" s="252"/>
      <c r="AO378" s="252"/>
      <c r="AP378" s="252"/>
      <c r="AQ378" s="252"/>
      <c r="AR378" s="252"/>
      <c r="AS378" s="252"/>
      <c r="AT378" s="252"/>
      <c r="AU378" s="252"/>
      <c r="AV378" s="252"/>
      <c r="AW378" s="252"/>
    </row>
    <row r="379" spans="1:69">
      <c r="A379" s="274"/>
      <c r="B379" s="252" t="s">
        <v>729</v>
      </c>
      <c r="C379" s="252"/>
      <c r="D379" s="252"/>
      <c r="E379" s="252"/>
      <c r="F379" s="252"/>
      <c r="G379" s="252"/>
      <c r="H379" s="252"/>
      <c r="I379" s="900"/>
      <c r="J379" s="900"/>
      <c r="K379" s="900"/>
      <c r="L379" s="252"/>
      <c r="M379" s="252"/>
      <c r="N379" s="252"/>
      <c r="O379" s="252"/>
      <c r="P379" s="252"/>
      <c r="W379" s="252"/>
      <c r="X379" s="252"/>
      <c r="Y379" s="252"/>
      <c r="Z379" s="252"/>
      <c r="AA379" s="252"/>
      <c r="AB379" s="252"/>
      <c r="AC379" s="252"/>
      <c r="AD379" s="252"/>
      <c r="AE379" s="252"/>
      <c r="AF379" s="552"/>
      <c r="AG379" s="252"/>
      <c r="AH379" s="553"/>
      <c r="AI379" s="252"/>
      <c r="AJ379" s="252"/>
      <c r="AK379" s="252"/>
      <c r="AL379" s="252"/>
      <c r="AM379" s="252"/>
      <c r="AN379" s="252"/>
      <c r="AO379" s="252"/>
      <c r="AP379" s="252"/>
      <c r="AQ379" s="252"/>
      <c r="AR379" s="252"/>
      <c r="AS379" s="252"/>
      <c r="AT379" s="252"/>
      <c r="AU379" s="252"/>
      <c r="AV379" s="252"/>
      <c r="AW379" s="252"/>
    </row>
    <row r="380" spans="1:69">
      <c r="A380" s="274"/>
      <c r="B380" s="16" t="s">
        <v>682</v>
      </c>
      <c r="C380" s="252"/>
      <c r="D380" s="252"/>
      <c r="E380" s="252"/>
      <c r="F380" s="252"/>
      <c r="G380" s="252"/>
      <c r="H380" s="703"/>
      <c r="I380" s="900"/>
      <c r="J380" s="900"/>
      <c r="K380" s="900"/>
      <c r="L380" s="252"/>
      <c r="M380" s="252"/>
      <c r="N380" s="252"/>
      <c r="O380" s="252"/>
      <c r="P380" s="252"/>
      <c r="Q380" s="252"/>
      <c r="R380" s="252"/>
      <c r="S380" s="252"/>
      <c r="T380" s="252"/>
      <c r="U380" s="252"/>
      <c r="W380" s="252"/>
      <c r="X380" s="252"/>
      <c r="Y380" s="252"/>
      <c r="Z380" s="252"/>
      <c r="AA380" s="252"/>
      <c r="AB380" s="252"/>
      <c r="AC380" s="252"/>
      <c r="AD380" s="252"/>
      <c r="AE380" s="252"/>
      <c r="AF380" s="552"/>
      <c r="AG380" s="252"/>
      <c r="AH380" s="553"/>
      <c r="AI380" s="252"/>
      <c r="AJ380" s="252"/>
      <c r="AK380" s="252"/>
      <c r="AL380" s="252"/>
      <c r="AM380" s="252"/>
      <c r="AN380" s="252"/>
      <c r="AO380" s="252"/>
      <c r="AP380" s="252"/>
      <c r="AQ380" s="252"/>
      <c r="AR380" s="252"/>
      <c r="AS380" s="252"/>
      <c r="AT380" s="252"/>
      <c r="AU380" s="252"/>
      <c r="AV380" s="252"/>
      <c r="AW380" s="252"/>
    </row>
    <row r="381" spans="1:69">
      <c r="A381" s="274"/>
      <c r="C381" s="252"/>
      <c r="D381" s="252"/>
      <c r="E381" s="252"/>
      <c r="F381" s="252"/>
      <c r="G381" s="252"/>
      <c r="H381" s="252"/>
      <c r="I381" s="900"/>
      <c r="J381" s="900"/>
      <c r="K381" s="900"/>
      <c r="L381" s="252"/>
      <c r="M381" s="252"/>
      <c r="N381" s="252"/>
      <c r="O381" s="252"/>
      <c r="P381" s="252"/>
      <c r="W381" s="252"/>
      <c r="X381" s="252"/>
      <c r="Y381" s="252"/>
      <c r="Z381" s="252"/>
      <c r="AA381" s="252"/>
      <c r="AB381" s="252"/>
      <c r="AC381" s="252"/>
      <c r="AD381" s="252"/>
      <c r="AE381" s="252"/>
      <c r="AF381" s="552"/>
      <c r="AG381" s="252"/>
      <c r="AH381" s="553"/>
      <c r="AI381" s="252"/>
      <c r="AJ381" s="252"/>
      <c r="AK381" s="252"/>
      <c r="AL381" s="252"/>
      <c r="AM381" s="252"/>
      <c r="AN381" s="252"/>
      <c r="AO381" s="252"/>
      <c r="AP381" s="252"/>
      <c r="AQ381" s="252"/>
      <c r="AR381" s="252"/>
      <c r="AS381" s="252"/>
      <c r="AT381" s="252"/>
      <c r="AU381" s="252"/>
      <c r="AV381" s="252"/>
      <c r="AW381" s="252"/>
    </row>
    <row r="382" spans="1:69" ht="15">
      <c r="B382" s="272" t="s">
        <v>42</v>
      </c>
      <c r="C382" s="357"/>
      <c r="D382" s="357"/>
      <c r="E382" s="357"/>
      <c r="F382" s="357"/>
      <c r="G382" s="357"/>
      <c r="H382" s="357"/>
      <c r="I382" s="901"/>
      <c r="J382" s="901"/>
      <c r="K382" s="901"/>
      <c r="L382" s="357"/>
      <c r="M382" s="357"/>
      <c r="N382" s="357"/>
      <c r="O382" s="357"/>
      <c r="P382" s="357"/>
      <c r="Q382" s="357"/>
      <c r="R382" s="357"/>
      <c r="S382" s="357"/>
      <c r="T382" s="357"/>
      <c r="U382" s="357"/>
      <c r="V382" s="357"/>
      <c r="W382" s="357"/>
      <c r="X382" s="357"/>
      <c r="Y382" s="357"/>
      <c r="Z382" s="357"/>
      <c r="AA382" s="357"/>
      <c r="AB382" s="357"/>
      <c r="AC382" s="357"/>
      <c r="AD382" s="357"/>
      <c r="AE382" s="357"/>
      <c r="AF382" s="357"/>
      <c r="AG382" s="357"/>
      <c r="AH382" s="357"/>
      <c r="AI382" s="357"/>
      <c r="AX382" s="241"/>
      <c r="AY382" s="241"/>
      <c r="AZ382" s="241"/>
      <c r="BA382" s="241"/>
      <c r="BB382" s="241"/>
      <c r="BC382" s="241"/>
      <c r="BD382" s="241"/>
      <c r="BE382" s="241"/>
      <c r="BF382" s="241"/>
      <c r="BG382" s="241"/>
      <c r="BH382" s="241"/>
      <c r="BI382" s="241"/>
      <c r="BJ382" s="241"/>
      <c r="BK382" s="241"/>
      <c r="BL382" s="241"/>
      <c r="BM382" s="241"/>
      <c r="BN382" s="241"/>
      <c r="BO382" s="241"/>
      <c r="BP382" s="241"/>
      <c r="BQ382" s="241"/>
    </row>
    <row r="383" spans="1:69">
      <c r="B383" s="1243" t="s">
        <v>538</v>
      </c>
      <c r="C383" s="1243"/>
      <c r="D383" s="1243"/>
      <c r="E383" s="1243"/>
      <c r="F383" s="1243"/>
      <c r="G383" s="1243"/>
      <c r="H383" s="1243"/>
      <c r="I383" s="1243"/>
      <c r="J383" s="1243"/>
      <c r="K383" s="1243"/>
      <c r="L383" s="1243"/>
      <c r="M383" s="1243"/>
      <c r="N383" s="1243"/>
      <c r="O383" s="1243"/>
      <c r="P383" s="1243"/>
      <c r="Q383" s="1243"/>
      <c r="R383" s="1243"/>
      <c r="S383" s="1243"/>
      <c r="T383" s="1243"/>
      <c r="U383" s="1243"/>
      <c r="V383" s="1243"/>
      <c r="W383" s="1243"/>
      <c r="X383" s="1243"/>
      <c r="Y383" s="1243"/>
      <c r="Z383" s="1243"/>
      <c r="AA383" s="1243"/>
      <c r="AB383" s="1243"/>
      <c r="AC383" s="1243"/>
      <c r="AD383" s="1243"/>
      <c r="AE383" s="1243"/>
      <c r="AF383" s="1243"/>
      <c r="AG383" s="1243"/>
      <c r="AH383" s="1243"/>
      <c r="AI383" s="1243"/>
      <c r="AJ383" s="1243"/>
      <c r="AK383" s="1243"/>
      <c r="AL383" s="1243"/>
      <c r="AM383" s="1243"/>
      <c r="AN383" s="1243"/>
      <c r="AO383" s="1243"/>
      <c r="AP383" s="1243"/>
      <c r="AQ383" s="1243"/>
      <c r="AR383" s="1243"/>
      <c r="AS383" s="1243"/>
      <c r="AT383" s="1243"/>
      <c r="AU383" s="1243"/>
      <c r="AV383" s="1243"/>
      <c r="AW383" s="1243"/>
      <c r="AX383" s="1243"/>
      <c r="AY383" s="1243"/>
      <c r="AZ383" s="1243"/>
      <c r="BA383" s="1243"/>
      <c r="BB383" s="1243"/>
      <c r="BC383" s="1243"/>
      <c r="BD383" s="1243"/>
      <c r="BE383" s="1243"/>
      <c r="BF383" s="1243"/>
      <c r="BG383" s="1243"/>
      <c r="BH383" s="1243"/>
      <c r="BI383" s="1243"/>
      <c r="BJ383" s="1243"/>
      <c r="BK383" s="1243"/>
      <c r="BL383" s="1243"/>
      <c r="BM383" s="1243"/>
      <c r="BN383" s="1243"/>
      <c r="BO383" s="1243"/>
      <c r="BP383" s="1243"/>
      <c r="BQ383" s="1243"/>
    </row>
    <row r="384" spans="1:69" ht="12.75" customHeight="1">
      <c r="B384" s="391" t="s">
        <v>414</v>
      </c>
      <c r="C384" s="405"/>
      <c r="D384" s="405"/>
      <c r="E384" s="688"/>
      <c r="F384" s="405"/>
      <c r="G384" s="688"/>
      <c r="H384" s="405"/>
      <c r="I384" s="902"/>
      <c r="J384" s="902"/>
      <c r="K384" s="902"/>
      <c r="L384" s="688"/>
      <c r="M384" s="688"/>
      <c r="N384" s="405"/>
      <c r="O384" s="405"/>
      <c r="P384" s="688"/>
      <c r="Q384" s="405"/>
      <c r="R384" s="688"/>
      <c r="S384" s="688"/>
      <c r="T384" s="688"/>
      <c r="U384" s="688"/>
      <c r="V384" s="688"/>
      <c r="W384" s="405"/>
      <c r="X384" s="405"/>
      <c r="Y384" s="688"/>
      <c r="Z384" s="688"/>
      <c r="AA384" s="688"/>
      <c r="AB384" s="688"/>
      <c r="AC384" s="688"/>
      <c r="AD384" s="688"/>
      <c r="AE384" s="688"/>
      <c r="AF384" s="405"/>
      <c r="AG384" s="405"/>
      <c r="AH384" s="405"/>
      <c r="AI384" s="405"/>
      <c r="AJ384" s="405"/>
      <c r="AK384" s="405"/>
      <c r="AL384" s="688"/>
      <c r="AM384" s="405"/>
      <c r="AN384" s="405"/>
      <c r="AO384" s="405"/>
      <c r="AP384" s="884"/>
      <c r="AQ384" s="884"/>
      <c r="AR384" s="405"/>
      <c r="AS384" s="688"/>
      <c r="AT384" s="688"/>
      <c r="AU384" s="405"/>
      <c r="AV384" s="405"/>
      <c r="AW384" s="688"/>
      <c r="AX384" s="405"/>
      <c r="AY384" s="688"/>
      <c r="AZ384" s="688"/>
      <c r="BA384" s="688"/>
      <c r="BB384" s="688"/>
      <c r="BC384" s="688"/>
      <c r="BD384" s="405"/>
      <c r="BE384" s="405"/>
      <c r="BF384" s="688"/>
      <c r="BG384" s="688"/>
      <c r="BH384" s="688"/>
      <c r="BI384" s="688"/>
      <c r="BJ384" s="688"/>
      <c r="BK384" s="688"/>
      <c r="BL384" s="688"/>
      <c r="BM384" s="405"/>
      <c r="BN384" s="405"/>
      <c r="BO384" s="405"/>
      <c r="BP384" s="405"/>
      <c r="BQ384" s="405"/>
    </row>
    <row r="385" spans="1:86">
      <c r="B385" s="391" t="s">
        <v>549</v>
      </c>
      <c r="C385" s="697"/>
      <c r="D385" s="697"/>
      <c r="E385" s="697"/>
      <c r="F385" s="697"/>
      <c r="G385" s="697"/>
      <c r="H385" s="697"/>
      <c r="I385" s="902"/>
      <c r="J385" s="902"/>
      <c r="K385" s="902"/>
      <c r="L385" s="697"/>
      <c r="M385" s="697"/>
      <c r="N385" s="697"/>
      <c r="O385" s="697"/>
      <c r="P385" s="697"/>
      <c r="Q385" s="697"/>
      <c r="R385" s="697"/>
      <c r="S385" s="697"/>
      <c r="T385" s="697"/>
      <c r="U385" s="697"/>
      <c r="V385" s="697"/>
      <c r="W385" s="697"/>
      <c r="X385" s="697"/>
      <c r="Y385" s="697"/>
      <c r="Z385" s="697"/>
      <c r="AA385" s="697"/>
      <c r="AB385" s="697"/>
      <c r="AC385" s="697"/>
      <c r="AD385" s="697"/>
      <c r="AE385" s="697"/>
      <c r="AF385" s="697"/>
      <c r="AG385" s="697"/>
      <c r="AH385" s="697"/>
      <c r="AI385" s="697"/>
      <c r="AJ385" s="697"/>
      <c r="AK385" s="697"/>
      <c r="AL385" s="697"/>
      <c r="AM385" s="697"/>
      <c r="AN385" s="697"/>
      <c r="AO385" s="697"/>
      <c r="AP385" s="884"/>
      <c r="AQ385" s="884"/>
      <c r="AR385" s="697"/>
      <c r="AS385" s="697"/>
      <c r="AT385" s="697"/>
      <c r="AU385" s="697"/>
      <c r="AV385" s="697"/>
      <c r="AW385" s="697"/>
      <c r="AX385" s="697"/>
      <c r="AY385" s="697"/>
      <c r="AZ385" s="697"/>
      <c r="BA385" s="697"/>
      <c r="BB385" s="697"/>
      <c r="BC385" s="697"/>
      <c r="BD385" s="697"/>
      <c r="BE385" s="697"/>
      <c r="BF385" s="697"/>
      <c r="BG385" s="697"/>
      <c r="BH385" s="697"/>
      <c r="BI385" s="697"/>
      <c r="BJ385" s="697"/>
      <c r="BK385" s="697"/>
      <c r="BL385" s="697"/>
      <c r="BM385" s="697"/>
      <c r="BN385" s="697"/>
      <c r="BO385" s="697"/>
      <c r="BP385" s="697"/>
    </row>
    <row r="386" spans="1:86">
      <c r="B386" s="1243"/>
      <c r="C386" s="1243"/>
      <c r="D386" s="1243"/>
      <c r="E386" s="1243"/>
      <c r="F386" s="1243"/>
      <c r="G386" s="1243"/>
      <c r="H386" s="1243"/>
      <c r="I386" s="1243"/>
      <c r="J386" s="1243"/>
      <c r="K386" s="1243"/>
      <c r="L386" s="1243"/>
      <c r="M386" s="1243"/>
      <c r="N386" s="1243"/>
      <c r="O386" s="1243"/>
      <c r="P386" s="1243"/>
      <c r="Q386" s="1243"/>
      <c r="R386" s="1243"/>
      <c r="S386" s="1243"/>
      <c r="T386" s="1243"/>
      <c r="U386" s="1243"/>
      <c r="V386" s="1243"/>
      <c r="W386" s="1243"/>
      <c r="X386" s="1243"/>
      <c r="Y386" s="1243"/>
      <c r="Z386" s="1243"/>
      <c r="AA386" s="1243"/>
      <c r="AB386" s="1243"/>
      <c r="AC386" s="1243"/>
      <c r="AD386" s="1243"/>
      <c r="AE386" s="1243"/>
      <c r="AF386" s="1243"/>
      <c r="AG386" s="1243"/>
      <c r="AH386" s="1243"/>
      <c r="AI386" s="1243"/>
      <c r="AJ386" s="1243"/>
      <c r="AK386" s="1243"/>
      <c r="AL386" s="1243"/>
      <c r="AM386" s="1243"/>
      <c r="AN386" s="1243"/>
      <c r="AO386" s="1243"/>
      <c r="AP386" s="1243"/>
      <c r="AQ386" s="1243"/>
      <c r="AR386" s="1243"/>
      <c r="AS386" s="1243"/>
      <c r="AT386" s="1243"/>
      <c r="AU386" s="1243"/>
      <c r="AV386" s="1243"/>
      <c r="AW386" s="1243"/>
      <c r="AX386" s="1243"/>
      <c r="AY386" s="1243"/>
      <c r="AZ386" s="1243"/>
      <c r="BA386" s="1243"/>
      <c r="BB386" s="1243"/>
      <c r="BC386" s="1243"/>
      <c r="BD386" s="1243"/>
      <c r="BE386" s="1243"/>
      <c r="BF386" s="1243"/>
      <c r="BG386" s="1243"/>
      <c r="BH386" s="1243"/>
      <c r="BI386" s="1243"/>
      <c r="BJ386" s="1243"/>
      <c r="BK386" s="1243"/>
      <c r="BL386" s="1243"/>
      <c r="BM386" s="1243"/>
      <c r="BN386" s="1243"/>
      <c r="BO386" s="1243"/>
      <c r="BP386" s="1243"/>
      <c r="BQ386" s="1243"/>
    </row>
    <row r="387" spans="1:86">
      <c r="B387" s="561"/>
      <c r="C387" s="561"/>
      <c r="D387" s="561"/>
      <c r="E387" s="688"/>
      <c r="F387" s="561"/>
      <c r="G387" s="688"/>
      <c r="H387" s="561"/>
      <c r="I387" s="902"/>
      <c r="J387" s="902"/>
      <c r="K387" s="902"/>
      <c r="L387" s="688"/>
      <c r="M387" s="688"/>
      <c r="N387" s="561"/>
      <c r="O387" s="561"/>
      <c r="P387" s="688"/>
      <c r="Q387" s="561"/>
      <c r="R387" s="688"/>
      <c r="S387" s="688"/>
      <c r="T387" s="688"/>
      <c r="U387" s="688"/>
      <c r="V387" s="688"/>
      <c r="W387" s="561"/>
      <c r="X387" s="561"/>
      <c r="Y387" s="688"/>
      <c r="Z387" s="688"/>
      <c r="AA387" s="688"/>
      <c r="AB387" s="688"/>
      <c r="AC387" s="688"/>
      <c r="AD387" s="688"/>
      <c r="AE387" s="688"/>
      <c r="AF387" s="561"/>
      <c r="AG387" s="561"/>
      <c r="AH387" s="561"/>
      <c r="AI387" s="561"/>
      <c r="AJ387" s="561"/>
      <c r="AK387" s="561"/>
      <c r="AL387" s="688"/>
      <c r="AM387" s="561"/>
      <c r="AN387" s="561"/>
      <c r="AO387" s="561"/>
      <c r="AP387" s="884"/>
      <c r="AQ387" s="884"/>
      <c r="AR387" s="561"/>
      <c r="AS387" s="688"/>
      <c r="AT387" s="688"/>
      <c r="AU387" s="561"/>
      <c r="AV387" s="561"/>
      <c r="AW387" s="688"/>
      <c r="AX387" s="561"/>
      <c r="AY387" s="688"/>
      <c r="AZ387" s="688"/>
      <c r="BA387" s="688"/>
      <c r="BB387" s="688"/>
      <c r="BC387" s="688"/>
      <c r="BD387" s="561"/>
      <c r="BE387" s="561"/>
      <c r="BF387" s="688"/>
      <c r="BG387" s="688"/>
      <c r="BH387" s="688"/>
      <c r="BI387" s="688"/>
      <c r="BJ387" s="688"/>
      <c r="BK387" s="688"/>
      <c r="BL387" s="688"/>
      <c r="BM387" s="561"/>
      <c r="BN387" s="561"/>
      <c r="BO387" s="561"/>
      <c r="BP387" s="561"/>
      <c r="BQ387" s="561"/>
    </row>
    <row r="388" spans="1:86" ht="15">
      <c r="B388" s="272" t="s">
        <v>54</v>
      </c>
      <c r="C388" s="252"/>
      <c r="D388" s="252"/>
      <c r="E388" s="252"/>
      <c r="F388" s="252"/>
      <c r="G388" s="252"/>
      <c r="H388" s="252"/>
      <c r="I388" s="900"/>
      <c r="J388" s="900"/>
      <c r="K388" s="900"/>
      <c r="L388" s="252"/>
      <c r="M388" s="252"/>
      <c r="N388" s="252"/>
      <c r="O388" s="252"/>
      <c r="P388" s="252"/>
      <c r="Q388" s="252"/>
      <c r="R388" s="252"/>
      <c r="S388" s="252"/>
      <c r="T388" s="252"/>
      <c r="U388" s="252"/>
      <c r="V388" s="252"/>
      <c r="W388" s="252"/>
      <c r="X388" s="252"/>
      <c r="Y388" s="252"/>
      <c r="Z388" s="252"/>
      <c r="AA388" s="252"/>
      <c r="AB388" s="252"/>
      <c r="AC388" s="252"/>
      <c r="AD388" s="252"/>
      <c r="AE388" s="252"/>
      <c r="AF388" s="252"/>
      <c r="AX388" s="241"/>
      <c r="AY388" s="241"/>
      <c r="AZ388" s="241"/>
      <c r="BA388" s="241"/>
      <c r="BB388" s="241"/>
      <c r="BC388" s="241"/>
      <c r="BD388" s="241"/>
      <c r="BE388" s="241"/>
      <c r="BF388" s="241"/>
      <c r="BG388" s="241"/>
      <c r="BH388" s="241"/>
      <c r="BI388" s="241"/>
      <c r="BJ388" s="241"/>
      <c r="BK388" s="241"/>
      <c r="BL388" s="241"/>
      <c r="BM388" s="241"/>
      <c r="BN388" s="241"/>
      <c r="BO388" s="241"/>
      <c r="BP388" s="241"/>
      <c r="BQ388" s="241"/>
      <c r="BX388" s="271"/>
      <c r="BY388" s="271"/>
      <c r="BZ388" s="271"/>
      <c r="CA388" s="271"/>
      <c r="CB388" s="271"/>
      <c r="CC388" s="271"/>
      <c r="CD388" s="271"/>
      <c r="CE388" s="271"/>
      <c r="CF388" s="271"/>
      <c r="CG388" s="271"/>
      <c r="CH388" s="271"/>
    </row>
    <row r="389" spans="1:86" s="255" customFormat="1" ht="61" customHeight="1">
      <c r="B389" s="1211" t="s">
        <v>654</v>
      </c>
      <c r="C389" s="1211"/>
      <c r="D389" s="1211"/>
      <c r="E389" s="1211"/>
      <c r="F389" s="1211"/>
      <c r="G389" s="1211"/>
      <c r="H389" s="1211"/>
      <c r="I389" s="1211"/>
      <c r="J389" s="1211"/>
      <c r="K389" s="1211"/>
      <c r="L389" s="1211"/>
      <c r="M389" s="1211"/>
      <c r="N389" s="1211"/>
      <c r="O389" s="1211"/>
      <c r="P389" s="1211"/>
      <c r="Q389" s="1211"/>
      <c r="R389" s="1211"/>
      <c r="S389" s="1211"/>
      <c r="T389" s="1211"/>
      <c r="U389" s="1211"/>
      <c r="V389" s="1211"/>
      <c r="W389" s="1211"/>
      <c r="X389" s="1211"/>
      <c r="Y389" s="1211"/>
      <c r="Z389" s="1211"/>
      <c r="AA389" s="1211"/>
      <c r="AB389" s="1211"/>
      <c r="AC389" s="1211"/>
      <c r="AD389" s="1211"/>
      <c r="AE389" s="1211"/>
      <c r="AF389" s="1211"/>
      <c r="AG389" s="1211"/>
      <c r="AH389" s="1211"/>
      <c r="AI389" s="1211"/>
      <c r="AJ389" s="1211"/>
      <c r="AK389" s="1211"/>
      <c r="AL389" s="1211"/>
      <c r="AM389" s="1211"/>
      <c r="AN389" s="1211"/>
      <c r="AO389" s="1211"/>
      <c r="AP389" s="1211"/>
      <c r="AQ389" s="1211"/>
      <c r="AR389" s="1211"/>
      <c r="AS389" s="1211"/>
      <c r="AT389" s="1211"/>
      <c r="AU389" s="1211"/>
      <c r="AV389" s="1211"/>
      <c r="AW389" s="1211"/>
      <c r="AX389" s="1211"/>
      <c r="AY389" s="687"/>
      <c r="AZ389" s="687"/>
      <c r="BA389" s="687"/>
      <c r="BB389" s="687"/>
      <c r="BC389" s="687"/>
      <c r="BD389" s="268"/>
      <c r="BE389" s="268"/>
      <c r="BF389" s="268"/>
      <c r="BG389" s="268"/>
      <c r="BH389" s="268"/>
      <c r="BI389" s="268"/>
      <c r="BJ389" s="268"/>
      <c r="BK389" s="268"/>
      <c r="BL389" s="268"/>
      <c r="BM389" s="268"/>
      <c r="BN389" s="268"/>
      <c r="BO389" s="268"/>
      <c r="BP389" s="268"/>
      <c r="BQ389" s="268"/>
      <c r="BR389" s="269"/>
      <c r="BS389" s="269"/>
      <c r="BT389" s="269"/>
      <c r="BU389" s="269"/>
      <c r="BV389" s="269"/>
      <c r="BW389" s="269"/>
      <c r="BX389" s="269"/>
      <c r="BY389" s="269"/>
      <c r="BZ389" s="269"/>
      <c r="CA389" s="269"/>
      <c r="CB389" s="269"/>
      <c r="CC389" s="269"/>
      <c r="CD389" s="269"/>
      <c r="CE389" s="269"/>
      <c r="CF389" s="269"/>
      <c r="CG389" s="269"/>
      <c r="CH389" s="269"/>
    </row>
    <row r="390" spans="1:86">
      <c r="C390" s="252"/>
      <c r="D390" s="252"/>
      <c r="E390" s="252"/>
      <c r="F390" s="252"/>
      <c r="G390" s="252"/>
      <c r="H390" s="252"/>
      <c r="I390" s="900"/>
      <c r="J390" s="900"/>
      <c r="K390" s="900"/>
      <c r="L390" s="252"/>
      <c r="M390" s="252"/>
      <c r="N390" s="252"/>
      <c r="O390" s="252"/>
      <c r="P390" s="252"/>
      <c r="Q390" s="252"/>
      <c r="R390" s="252"/>
      <c r="S390" s="252"/>
      <c r="T390" s="252"/>
      <c r="U390" s="252"/>
      <c r="V390" s="252"/>
      <c r="W390" s="270"/>
      <c r="X390" s="252"/>
      <c r="Y390" s="252"/>
      <c r="Z390" s="252"/>
      <c r="AA390" s="252"/>
      <c r="AB390" s="252"/>
      <c r="AC390" s="252"/>
      <c r="AD390" s="252"/>
      <c r="AE390" s="252"/>
      <c r="AF390" s="252"/>
      <c r="AX390" s="241"/>
      <c r="AY390" s="241"/>
      <c r="AZ390" s="241"/>
      <c r="BA390" s="241"/>
      <c r="BB390" s="241"/>
      <c r="BC390" s="241"/>
      <c r="BD390" s="241"/>
      <c r="BE390" s="241"/>
      <c r="BF390" s="241"/>
      <c r="BG390" s="241"/>
      <c r="BH390" s="241"/>
      <c r="BI390" s="241"/>
      <c r="BJ390" s="241"/>
      <c r="BK390" s="241"/>
      <c r="BL390" s="241"/>
      <c r="BM390" s="241"/>
      <c r="BN390" s="241"/>
      <c r="BO390" s="241"/>
      <c r="BP390" s="241"/>
      <c r="BQ390" s="241"/>
      <c r="BT390" s="271"/>
      <c r="BU390" s="271"/>
      <c r="BV390" s="271"/>
      <c r="BX390" s="271"/>
      <c r="BY390" s="271"/>
      <c r="BZ390" s="271"/>
      <c r="CA390" s="271"/>
      <c r="CB390" s="271"/>
      <c r="CC390" s="271"/>
      <c r="CD390" s="271"/>
      <c r="CE390" s="271"/>
      <c r="CF390" s="271"/>
      <c r="CG390" s="271"/>
      <c r="CH390" s="271"/>
    </row>
    <row r="391" spans="1:86">
      <c r="C391" s="252"/>
      <c r="D391" s="252"/>
      <c r="E391" s="252"/>
      <c r="F391" s="252"/>
      <c r="G391" s="252"/>
      <c r="H391" s="252"/>
      <c r="I391" s="900"/>
      <c r="J391" s="900"/>
      <c r="K391" s="900"/>
      <c r="L391" s="252"/>
      <c r="M391" s="252"/>
      <c r="N391" s="252"/>
      <c r="O391" s="252"/>
      <c r="P391" s="252"/>
      <c r="Q391" s="252"/>
      <c r="R391" s="252"/>
      <c r="S391" s="252"/>
      <c r="T391" s="252"/>
      <c r="U391" s="252"/>
      <c r="V391" s="252"/>
      <c r="W391" s="270"/>
      <c r="X391" s="252"/>
      <c r="Y391" s="252"/>
      <c r="Z391" s="252"/>
      <c r="AA391" s="252"/>
      <c r="AB391" s="252"/>
      <c r="AC391" s="252"/>
      <c r="AD391" s="252"/>
      <c r="AE391" s="252"/>
      <c r="AF391" s="252"/>
      <c r="AX391" s="241"/>
      <c r="AY391" s="241"/>
      <c r="AZ391" s="241"/>
      <c r="BA391" s="241"/>
      <c r="BB391" s="241"/>
      <c r="BC391" s="241"/>
      <c r="BD391" s="241"/>
      <c r="BE391" s="241"/>
      <c r="BF391" s="241"/>
      <c r="BG391" s="241"/>
      <c r="BH391" s="241"/>
      <c r="BI391" s="241"/>
      <c r="BJ391" s="241"/>
      <c r="BK391" s="241"/>
      <c r="BL391" s="241"/>
      <c r="BM391" s="241"/>
      <c r="BN391" s="241"/>
      <c r="BO391" s="241"/>
      <c r="BP391" s="241"/>
      <c r="BQ391" s="241"/>
      <c r="BT391" s="271"/>
      <c r="BU391" s="271"/>
      <c r="BV391" s="271"/>
      <c r="BX391" s="271"/>
      <c r="BY391" s="271"/>
      <c r="BZ391" s="271"/>
      <c r="CA391" s="271"/>
      <c r="CB391" s="271"/>
      <c r="CC391" s="271"/>
      <c r="CD391" s="271"/>
      <c r="CE391" s="271"/>
      <c r="CF391" s="271"/>
      <c r="CG391" s="271"/>
      <c r="CH391" s="271"/>
    </row>
    <row r="392" spans="1:86" ht="15">
      <c r="B392" s="272" t="s">
        <v>55</v>
      </c>
      <c r="C392" s="252"/>
      <c r="D392" s="252"/>
      <c r="E392" s="252"/>
      <c r="F392" s="252"/>
      <c r="G392" s="252"/>
      <c r="H392" s="252"/>
      <c r="I392" s="900"/>
      <c r="J392" s="900"/>
      <c r="K392" s="900"/>
      <c r="L392" s="252"/>
      <c r="M392" s="252"/>
      <c r="N392" s="252"/>
      <c r="O392" s="252"/>
      <c r="P392" s="252"/>
      <c r="Q392" s="273"/>
      <c r="R392" s="273"/>
      <c r="S392" s="273"/>
      <c r="T392" s="273"/>
      <c r="U392" s="273"/>
      <c r="V392" s="273"/>
      <c r="X392" s="252"/>
      <c r="Y392" s="252"/>
      <c r="Z392" s="252"/>
      <c r="AA392" s="252"/>
      <c r="AB392" s="252"/>
      <c r="AC392" s="252"/>
      <c r="AD392" s="252"/>
      <c r="AE392" s="252"/>
      <c r="AF392" s="270"/>
      <c r="AX392" s="241"/>
      <c r="AY392" s="241"/>
      <c r="AZ392" s="241"/>
      <c r="BA392" s="241"/>
      <c r="BB392" s="241"/>
      <c r="BC392" s="241"/>
      <c r="BD392" s="241"/>
      <c r="BE392" s="241"/>
      <c r="BF392" s="241"/>
      <c r="BG392" s="241"/>
      <c r="BH392" s="241"/>
      <c r="BI392" s="241"/>
      <c r="BJ392" s="241"/>
      <c r="BK392" s="241"/>
      <c r="BL392" s="241"/>
      <c r="BM392" s="241"/>
      <c r="BN392" s="241"/>
      <c r="BO392" s="241"/>
      <c r="BP392" s="241"/>
      <c r="BQ392" s="241"/>
    </row>
    <row r="393" spans="1:86" ht="15">
      <c r="A393" s="255">
        <f>'5.Inequality - Gini coefficient'!A101</f>
        <v>1</v>
      </c>
      <c r="B393" s="255" t="str">
        <f>'5.Inequality - Gini coefficient'!B101</f>
        <v>*,** Albania (2015): n.a.</v>
      </c>
      <c r="C393" s="252"/>
      <c r="D393" s="252"/>
      <c r="E393" s="252"/>
      <c r="F393" s="252"/>
      <c r="G393" s="252"/>
      <c r="H393" s="252"/>
      <c r="I393" s="900"/>
      <c r="J393" s="900"/>
      <c r="K393" s="900"/>
      <c r="L393" s="252"/>
      <c r="M393" s="252"/>
      <c r="N393" s="252"/>
      <c r="O393" s="252"/>
      <c r="P393" s="252"/>
      <c r="Q393" s="273"/>
      <c r="R393" s="273"/>
      <c r="S393" s="273"/>
      <c r="T393" s="273"/>
      <c r="U393" s="273"/>
      <c r="V393" s="273"/>
      <c r="X393" s="252"/>
      <c r="Y393" s="252"/>
      <c r="Z393" s="252"/>
      <c r="AA393" s="252"/>
      <c r="AB393" s="252"/>
      <c r="AC393" s="252"/>
      <c r="AD393" s="252"/>
      <c r="AE393" s="252"/>
      <c r="AF393" s="270"/>
      <c r="AX393" s="241"/>
      <c r="AY393" s="241"/>
      <c r="AZ393" s="241"/>
      <c r="BA393" s="241"/>
      <c r="BB393" s="241"/>
      <c r="BC393" s="241"/>
      <c r="BD393" s="241"/>
      <c r="BE393" s="241"/>
      <c r="BF393" s="241"/>
      <c r="BG393" s="241"/>
      <c r="BH393" s="241"/>
      <c r="BI393" s="241"/>
      <c r="BJ393" s="241"/>
      <c r="BK393" s="241"/>
      <c r="BL393" s="241"/>
      <c r="BM393" s="241"/>
      <c r="BN393" s="241"/>
      <c r="BO393" s="241"/>
      <c r="BP393" s="241"/>
      <c r="BQ393" s="241"/>
    </row>
    <row r="394" spans="1:86">
      <c r="A394" s="255">
        <f>'5.Inequality - Gini coefficient'!A102</f>
        <v>2</v>
      </c>
      <c r="B394" s="255" t="str">
        <f>'5.Inequality - Gini coefficient'!B102</f>
        <v>Argentina (2012): Rossignolo, Dario. 2017. “CEQ Master Workbook: Argentina (2012-2013),” CEQ Data Center on Fiscal Redistribution (CEQ Institute, Tulane University). Jun 8, 2018.</v>
      </c>
      <c r="C394" s="271"/>
      <c r="D394" s="271"/>
      <c r="E394" s="271"/>
      <c r="F394" s="271"/>
      <c r="G394" s="271"/>
      <c r="H394" s="271"/>
      <c r="I394" s="903"/>
      <c r="J394" s="903"/>
      <c r="K394" s="903"/>
      <c r="L394" s="271"/>
      <c r="M394" s="271"/>
      <c r="N394" s="271"/>
      <c r="O394" s="271"/>
      <c r="P394" s="271"/>
      <c r="Q394" s="271"/>
      <c r="R394" s="271"/>
      <c r="S394" s="271"/>
      <c r="T394" s="271"/>
      <c r="U394" s="271"/>
      <c r="V394" s="271"/>
      <c r="W394" s="271"/>
      <c r="X394" s="391"/>
      <c r="Y394" s="391"/>
      <c r="Z394" s="391"/>
      <c r="AA394" s="391"/>
      <c r="AB394" s="391"/>
      <c r="AC394" s="391"/>
      <c r="AD394" s="391"/>
      <c r="AE394" s="391"/>
      <c r="AF394" s="271"/>
      <c r="AG394" s="249"/>
      <c r="AH394" s="249"/>
      <c r="AI394" s="249"/>
      <c r="AJ394" s="249"/>
      <c r="AK394" s="249"/>
      <c r="AL394" s="249"/>
      <c r="AM394" s="249"/>
      <c r="AN394" s="249"/>
      <c r="AO394" s="249"/>
      <c r="AP394" s="249"/>
      <c r="AQ394" s="249"/>
      <c r="AR394" s="249"/>
      <c r="AS394" s="249"/>
      <c r="AT394" s="249"/>
      <c r="AU394" s="249"/>
      <c r="AV394" s="249"/>
      <c r="AW394" s="249"/>
      <c r="AX394" s="249"/>
      <c r="AY394" s="249"/>
      <c r="AZ394" s="249"/>
      <c r="BA394" s="249"/>
      <c r="BB394" s="249"/>
      <c r="BC394" s="249"/>
      <c r="BD394" s="249"/>
      <c r="BE394" s="249"/>
      <c r="BF394" s="249"/>
      <c r="BG394" s="249"/>
      <c r="BH394" s="249"/>
      <c r="BI394" s="249"/>
      <c r="BJ394" s="249"/>
      <c r="BK394" s="249"/>
      <c r="BL394" s="249"/>
      <c r="BM394" s="249"/>
      <c r="BN394" s="249"/>
      <c r="BO394" s="249"/>
      <c r="BP394" s="249"/>
      <c r="BQ394" s="249"/>
      <c r="BR394" s="271"/>
      <c r="BS394" s="271"/>
      <c r="BT394" s="271"/>
      <c r="BU394" s="271"/>
      <c r="BV394" s="271"/>
      <c r="BW394" s="271"/>
      <c r="BX394" s="271"/>
      <c r="BY394" s="271"/>
      <c r="BZ394" s="271"/>
      <c r="CA394" s="271"/>
      <c r="CB394" s="271"/>
      <c r="CC394" s="271"/>
      <c r="CD394" s="271"/>
      <c r="CE394" s="271"/>
      <c r="CF394" s="271"/>
      <c r="CG394" s="271"/>
      <c r="CH394" s="271"/>
    </row>
    <row r="395" spans="1:86" ht="15">
      <c r="A395" s="255">
        <f>'5.Inequality - Gini coefficient'!A103</f>
        <v>3</v>
      </c>
      <c r="B395"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395" s="406"/>
      <c r="D395" s="406"/>
      <c r="E395" s="406"/>
      <c r="F395" s="406"/>
      <c r="G395" s="406"/>
      <c r="H395" s="406"/>
      <c r="I395" s="904"/>
      <c r="J395" s="904"/>
      <c r="K395" s="904"/>
      <c r="L395" s="406"/>
      <c r="M395" s="406"/>
      <c r="N395" s="406"/>
      <c r="O395" s="406"/>
      <c r="P395" s="406"/>
      <c r="Q395" s="406"/>
      <c r="R395" s="406"/>
      <c r="S395" s="406"/>
      <c r="T395" s="406"/>
      <c r="U395" s="406"/>
      <c r="V395" s="406"/>
      <c r="W395" s="406"/>
      <c r="X395" s="406"/>
      <c r="Y395" s="406"/>
      <c r="Z395" s="406"/>
      <c r="AA395" s="406"/>
      <c r="AB395" s="406"/>
      <c r="AC395" s="406"/>
      <c r="AD395" s="406"/>
      <c r="AE395" s="406"/>
      <c r="AF395" s="406"/>
      <c r="AG395" s="249"/>
      <c r="AH395" s="249"/>
      <c r="AI395" s="249"/>
      <c r="AJ395" s="249"/>
      <c r="AK395" s="249"/>
      <c r="AL395" s="249"/>
      <c r="AM395" s="249"/>
      <c r="AN395" s="249"/>
      <c r="AO395" s="249"/>
      <c r="AP395" s="249"/>
      <c r="AQ395" s="249"/>
      <c r="AR395" s="249"/>
      <c r="AS395" s="249"/>
      <c r="AT395" s="249"/>
      <c r="AU395" s="249"/>
      <c r="AV395" s="249"/>
      <c r="AW395" s="249"/>
      <c r="AX395" s="249"/>
      <c r="AY395" s="249"/>
      <c r="AZ395" s="249"/>
      <c r="BA395" s="249"/>
      <c r="BB395" s="249"/>
      <c r="BC395" s="249"/>
      <c r="BD395" s="249"/>
      <c r="BE395" s="249"/>
      <c r="BF395" s="249"/>
      <c r="BG395" s="249"/>
      <c r="BH395" s="249"/>
      <c r="BI395" s="249"/>
      <c r="BJ395" s="249"/>
      <c r="BK395" s="249"/>
      <c r="BL395" s="249"/>
      <c r="BM395" s="249"/>
      <c r="BN395" s="249"/>
      <c r="BO395" s="249"/>
      <c r="BP395" s="249"/>
      <c r="BQ395" s="249"/>
      <c r="BR395" s="271"/>
      <c r="BS395" s="271"/>
      <c r="BT395" s="271"/>
      <c r="BU395" s="271"/>
      <c r="BV395" s="271"/>
      <c r="BW395" s="271"/>
    </row>
    <row r="396" spans="1:86">
      <c r="A396" s="255">
        <f>'5.Inequality - Gini coefficient'!A104</f>
        <v>4</v>
      </c>
      <c r="B396" s="255" t="str">
        <f>'5.Inequality - Gini coefficient'!B104</f>
        <v>*,** Belarus (2015): n.a.</v>
      </c>
      <c r="C396" s="407"/>
      <c r="D396" s="407"/>
      <c r="E396" s="407"/>
      <c r="F396" s="407"/>
      <c r="G396" s="407"/>
      <c r="H396" s="407"/>
      <c r="I396" s="905"/>
      <c r="J396" s="905"/>
      <c r="K396" s="905"/>
      <c r="L396" s="407"/>
      <c r="M396" s="407"/>
      <c r="N396" s="407"/>
      <c r="O396" s="407"/>
      <c r="P396" s="407"/>
      <c r="Q396" s="407"/>
      <c r="R396" s="407"/>
      <c r="S396" s="407"/>
      <c r="T396" s="407"/>
      <c r="U396" s="407"/>
      <c r="V396" s="407"/>
      <c r="W396" s="407"/>
      <c r="X396" s="407"/>
      <c r="Y396" s="407"/>
      <c r="Z396" s="407"/>
      <c r="AA396" s="407"/>
      <c r="AB396" s="407"/>
      <c r="AC396" s="407"/>
      <c r="AD396" s="407"/>
      <c r="AE396" s="407"/>
      <c r="AF396" s="407"/>
      <c r="AG396" s="249"/>
      <c r="AH396" s="249"/>
      <c r="AI396" s="249"/>
      <c r="AJ396" s="249"/>
      <c r="AK396" s="249"/>
      <c r="AL396" s="249"/>
      <c r="AM396" s="249"/>
      <c r="AN396" s="249"/>
      <c r="AO396" s="249"/>
      <c r="AP396" s="249"/>
      <c r="AQ396" s="249"/>
      <c r="AR396" s="249"/>
      <c r="AS396" s="249"/>
      <c r="AT396" s="249"/>
      <c r="AU396" s="249"/>
      <c r="AV396" s="249"/>
      <c r="AW396" s="249"/>
      <c r="AX396" s="249"/>
      <c r="AY396" s="249"/>
      <c r="AZ396" s="249"/>
      <c r="BA396" s="249"/>
      <c r="BB396" s="249"/>
      <c r="BC396" s="249"/>
      <c r="BD396" s="249"/>
      <c r="BE396" s="249"/>
      <c r="BF396" s="249"/>
      <c r="BG396" s="249"/>
      <c r="BH396" s="249"/>
      <c r="BI396" s="249"/>
      <c r="BJ396" s="249"/>
      <c r="BK396" s="249"/>
      <c r="BL396" s="249"/>
      <c r="BM396" s="249"/>
      <c r="BN396" s="249"/>
      <c r="BO396" s="249"/>
      <c r="BP396" s="249"/>
      <c r="BQ396" s="249"/>
      <c r="BR396" s="271"/>
      <c r="BS396" s="271"/>
      <c r="BT396" s="271"/>
      <c r="BU396" s="271"/>
      <c r="BV396" s="271"/>
      <c r="BW396" s="271"/>
    </row>
    <row r="397" spans="1:86">
      <c r="A397" s="255">
        <f>'5.Inequality - Gini coefficient'!A105</f>
        <v>5</v>
      </c>
      <c r="B397" s="255" t="str">
        <f>'5.Inequality - Gini coefficient'!B105</f>
        <v>Bolivia (2009): Paz Arauco, Veronica, George Gray-Molina, Wilson Jimenez and Ernesto Yañez. 2014. “CEQ Master Workbook: Bolivia (2009),” CEQ Data Center on Fiscal Redistribution (CEQ Institute, Tulane University). September 22, 2014.</v>
      </c>
      <c r="C397" s="407"/>
      <c r="D397" s="407"/>
      <c r="E397" s="407"/>
      <c r="F397" s="407"/>
      <c r="G397" s="407"/>
      <c r="H397" s="407"/>
      <c r="I397" s="905"/>
      <c r="J397" s="905"/>
      <c r="K397" s="905"/>
      <c r="L397" s="407"/>
      <c r="M397" s="407"/>
      <c r="N397" s="407"/>
      <c r="O397" s="407"/>
      <c r="P397" s="407"/>
      <c r="Q397" s="407"/>
      <c r="R397" s="407"/>
      <c r="S397" s="407"/>
      <c r="T397" s="407"/>
      <c r="U397" s="407"/>
      <c r="V397" s="407"/>
      <c r="W397" s="407"/>
      <c r="X397" s="407"/>
      <c r="Y397" s="407"/>
      <c r="Z397" s="407"/>
      <c r="AA397" s="407"/>
      <c r="AB397" s="407"/>
      <c r="AC397" s="407"/>
      <c r="AD397" s="407"/>
      <c r="AE397" s="407"/>
      <c r="AF397" s="407"/>
      <c r="AG397" s="249"/>
      <c r="AH397" s="249"/>
      <c r="AI397" s="249"/>
      <c r="AJ397" s="249"/>
      <c r="AK397" s="249"/>
      <c r="AL397" s="249"/>
      <c r="AM397" s="249"/>
      <c r="AN397" s="249"/>
      <c r="AO397" s="249"/>
      <c r="AP397" s="249"/>
      <c r="AQ397" s="249"/>
      <c r="AR397" s="249"/>
      <c r="AS397" s="249"/>
      <c r="AT397" s="249"/>
      <c r="AU397" s="249"/>
      <c r="AV397" s="249"/>
      <c r="AW397" s="249"/>
      <c r="AX397" s="249"/>
      <c r="AY397" s="249"/>
      <c r="AZ397" s="249"/>
      <c r="BA397" s="249"/>
      <c r="BB397" s="249"/>
      <c r="BC397" s="249"/>
      <c r="BD397" s="249"/>
      <c r="BE397" s="249"/>
      <c r="BF397" s="249"/>
      <c r="BG397" s="249"/>
      <c r="BH397" s="249"/>
      <c r="BI397" s="249"/>
      <c r="BJ397" s="249"/>
      <c r="BK397" s="249"/>
      <c r="BL397" s="249"/>
      <c r="BM397" s="249"/>
      <c r="BN397" s="249"/>
      <c r="BO397" s="249"/>
      <c r="BP397" s="249"/>
      <c r="BQ397" s="249"/>
      <c r="BR397" s="271"/>
      <c r="BS397" s="271"/>
      <c r="BT397" s="271"/>
      <c r="BU397" s="271"/>
      <c r="BV397" s="271"/>
      <c r="BW397" s="271"/>
      <c r="BX397" s="271"/>
      <c r="BY397" s="271"/>
      <c r="BZ397" s="271"/>
      <c r="CA397" s="271"/>
      <c r="CB397" s="271"/>
      <c r="CC397" s="271"/>
      <c r="CD397" s="271"/>
      <c r="CE397" s="271"/>
      <c r="CF397" s="271"/>
      <c r="CG397" s="271"/>
      <c r="CH397" s="271"/>
    </row>
    <row r="398" spans="1:86">
      <c r="A398" s="255">
        <f>'5.Inequality - Gini coefficient'!A106</f>
        <v>6</v>
      </c>
      <c r="B398" s="255" t="str">
        <f>'5.Inequality - Gini coefficient'!B106</f>
        <v>Brazil (2008): Higgins, Sean, Claudiney Pereira, and, Maynor Cabrera. 2019. “CEQ Master Workbook: Brazil (2008-2009),” CEQ Data Center on Fiscal Redistribution (CEQ Institute, Tulane University). May 3, 2019.</v>
      </c>
      <c r="C398" s="407"/>
      <c r="D398" s="407"/>
      <c r="E398" s="407"/>
      <c r="F398" s="407"/>
      <c r="G398" s="407"/>
      <c r="H398" s="407"/>
      <c r="I398" s="905"/>
      <c r="J398" s="905"/>
      <c r="K398" s="905"/>
      <c r="L398" s="407"/>
      <c r="M398" s="407"/>
      <c r="N398" s="407"/>
      <c r="O398" s="407"/>
      <c r="P398" s="407"/>
      <c r="Q398" s="407"/>
      <c r="R398" s="407"/>
      <c r="S398" s="407"/>
      <c r="T398" s="407"/>
      <c r="U398" s="407"/>
      <c r="V398" s="407"/>
      <c r="W398" s="407"/>
      <c r="X398" s="407"/>
      <c r="Y398" s="407"/>
      <c r="Z398" s="407"/>
      <c r="AA398" s="407"/>
      <c r="AB398" s="407"/>
      <c r="AC398" s="407"/>
      <c r="AD398" s="407"/>
      <c r="AE398" s="407"/>
      <c r="AF398" s="407"/>
      <c r="AG398" s="249"/>
      <c r="AH398" s="249"/>
      <c r="AI398" s="249"/>
      <c r="AJ398" s="249"/>
      <c r="AK398" s="249"/>
      <c r="AL398" s="249"/>
      <c r="AM398" s="249"/>
      <c r="AN398" s="249"/>
      <c r="AO398" s="249"/>
      <c r="AP398" s="249"/>
      <c r="AQ398" s="249"/>
      <c r="AR398" s="249"/>
      <c r="AS398" s="249"/>
      <c r="AT398" s="249"/>
      <c r="AU398" s="249"/>
      <c r="AV398" s="249"/>
      <c r="AW398" s="249"/>
      <c r="AX398" s="249"/>
      <c r="AY398" s="249"/>
      <c r="AZ398" s="249"/>
      <c r="BA398" s="249"/>
      <c r="BB398" s="249"/>
      <c r="BC398" s="249"/>
      <c r="BD398" s="249"/>
      <c r="BE398" s="249"/>
      <c r="BF398" s="249"/>
      <c r="BG398" s="249"/>
      <c r="BH398" s="249"/>
      <c r="BI398" s="249"/>
      <c r="BJ398" s="249"/>
      <c r="BK398" s="249"/>
      <c r="BL398" s="249"/>
      <c r="BM398" s="249"/>
      <c r="BN398" s="249"/>
      <c r="BO398" s="249"/>
      <c r="BP398" s="249"/>
      <c r="BQ398" s="249"/>
      <c r="BR398" s="271"/>
      <c r="BS398" s="271"/>
      <c r="BT398" s="271"/>
      <c r="BU398" s="271"/>
      <c r="BV398" s="271"/>
      <c r="BW398" s="271"/>
      <c r="BX398" s="271"/>
      <c r="BY398" s="271"/>
      <c r="BZ398" s="271"/>
      <c r="CA398" s="271"/>
      <c r="CB398" s="271"/>
      <c r="CC398" s="271"/>
      <c r="CD398" s="271"/>
      <c r="CE398" s="271"/>
      <c r="CF398" s="271"/>
      <c r="CG398" s="271"/>
      <c r="CH398" s="271"/>
    </row>
    <row r="399" spans="1:86">
      <c r="A399" s="255">
        <f>'5.Inequality - Gini coefficient'!A107</f>
        <v>7</v>
      </c>
      <c r="B399" s="255" t="str">
        <f>'5.Inequality - Gini coefficient'!B107</f>
        <v>*,** Burkina Faso (2014): n.a.</v>
      </c>
      <c r="C399" s="407"/>
      <c r="D399" s="407"/>
      <c r="E399" s="407"/>
      <c r="F399" s="407"/>
      <c r="G399" s="407"/>
      <c r="H399" s="407"/>
      <c r="I399" s="905"/>
      <c r="J399" s="905"/>
      <c r="K399" s="905"/>
      <c r="L399" s="407"/>
      <c r="M399" s="407"/>
      <c r="N399" s="407"/>
      <c r="O399" s="407"/>
      <c r="P399" s="407"/>
      <c r="Q399" s="407"/>
      <c r="R399" s="407"/>
      <c r="S399" s="407"/>
      <c r="T399" s="407"/>
      <c r="U399" s="407"/>
      <c r="V399" s="407"/>
      <c r="W399" s="407"/>
      <c r="X399" s="407"/>
      <c r="Y399" s="407"/>
      <c r="Z399" s="407"/>
      <c r="AA399" s="407"/>
      <c r="AB399" s="407"/>
      <c r="AC399" s="407"/>
      <c r="AD399" s="407"/>
      <c r="AE399" s="407"/>
      <c r="AF399" s="407"/>
      <c r="AG399" s="249"/>
      <c r="AH399" s="249"/>
      <c r="AI399" s="249"/>
      <c r="AJ399" s="249"/>
      <c r="AK399" s="249"/>
      <c r="AL399" s="249"/>
      <c r="AM399" s="249"/>
      <c r="AN399" s="249"/>
      <c r="AO399" s="249"/>
      <c r="AP399" s="249"/>
      <c r="AQ399" s="249"/>
      <c r="AR399" s="249"/>
      <c r="AS399" s="249"/>
      <c r="AT399" s="249"/>
      <c r="AU399" s="249"/>
      <c r="AV399" s="249"/>
      <c r="AW399" s="249"/>
      <c r="AX399" s="249"/>
      <c r="AY399" s="249"/>
      <c r="AZ399" s="249"/>
      <c r="BA399" s="249"/>
      <c r="BB399" s="249"/>
      <c r="BC399" s="249"/>
      <c r="BD399" s="249"/>
      <c r="BE399" s="249"/>
      <c r="BF399" s="249"/>
      <c r="BG399" s="249"/>
      <c r="BH399" s="249"/>
      <c r="BI399" s="249"/>
      <c r="BJ399" s="249"/>
      <c r="BK399" s="249"/>
      <c r="BL399" s="249"/>
      <c r="BM399" s="249"/>
      <c r="BN399" s="249"/>
      <c r="BO399" s="249"/>
      <c r="BP399" s="249"/>
      <c r="BQ399" s="249"/>
      <c r="BR399" s="271"/>
      <c r="BS399" s="271"/>
      <c r="BT399" s="271"/>
      <c r="BU399" s="271"/>
      <c r="BV399" s="271"/>
      <c r="BW399" s="271"/>
    </row>
    <row r="400" spans="1:86">
      <c r="A400" s="255">
        <f>'5.Inequality - Gini coefficient'!A108</f>
        <v>8</v>
      </c>
      <c r="B400" s="255" t="str">
        <f>'5.Inequality - Gini coefficient'!B108</f>
        <v>Chile (2013): Martinez-Aguilar, Sandra and Eduardo Ortiz-Juarez. 2016. “CEQ Master Workbook: Chile (2013),” CEQ Data Center on Fiscal Redistribution (CEQ Institute, Tulane University and the World Bank). October 7, 2016.</v>
      </c>
      <c r="C400" s="407"/>
      <c r="D400" s="407"/>
      <c r="E400" s="407"/>
      <c r="F400" s="407"/>
      <c r="G400" s="407"/>
      <c r="H400" s="407"/>
      <c r="I400" s="905"/>
      <c r="J400" s="905"/>
      <c r="K400" s="905"/>
      <c r="L400" s="407"/>
      <c r="M400" s="407"/>
      <c r="N400" s="407"/>
      <c r="O400" s="407"/>
      <c r="P400" s="407"/>
      <c r="Q400" s="407"/>
      <c r="R400" s="407"/>
      <c r="S400" s="407"/>
      <c r="T400" s="407"/>
      <c r="U400" s="407"/>
      <c r="V400" s="407"/>
      <c r="W400" s="407"/>
      <c r="X400" s="407"/>
      <c r="Y400" s="407"/>
      <c r="Z400" s="407"/>
      <c r="AA400" s="407"/>
      <c r="AB400" s="407"/>
      <c r="AC400" s="407"/>
      <c r="AD400" s="407"/>
      <c r="AE400" s="407"/>
      <c r="AF400" s="407"/>
      <c r="AG400" s="249"/>
      <c r="AH400" s="249"/>
      <c r="AI400" s="249"/>
      <c r="AJ400" s="249"/>
      <c r="AK400" s="249"/>
      <c r="AL400" s="249"/>
      <c r="AM400" s="249"/>
      <c r="AN400" s="249"/>
      <c r="AO400" s="249"/>
      <c r="AP400" s="249"/>
      <c r="AQ400" s="249"/>
      <c r="AR400" s="249"/>
      <c r="AS400" s="249"/>
      <c r="AT400" s="249"/>
      <c r="AU400" s="249"/>
      <c r="AV400" s="249"/>
      <c r="AW400" s="249"/>
      <c r="AX400" s="249"/>
      <c r="AY400" s="249"/>
      <c r="AZ400" s="249"/>
      <c r="BA400" s="249"/>
      <c r="BB400" s="249"/>
      <c r="BC400" s="249"/>
      <c r="BD400" s="249"/>
      <c r="BE400" s="249"/>
      <c r="BF400" s="249"/>
      <c r="BG400" s="249"/>
      <c r="BH400" s="249"/>
      <c r="BI400" s="249"/>
      <c r="BJ400" s="249"/>
      <c r="BK400" s="249"/>
      <c r="BL400" s="249"/>
      <c r="BM400" s="249"/>
      <c r="BN400" s="249"/>
      <c r="BO400" s="249"/>
      <c r="BP400" s="249"/>
      <c r="BQ400" s="249"/>
      <c r="BR400" s="271"/>
      <c r="BS400" s="271"/>
      <c r="BT400" s="271"/>
      <c r="BU400" s="271"/>
      <c r="BV400" s="271"/>
      <c r="BW400" s="271"/>
    </row>
    <row r="401" spans="1:86">
      <c r="A401" s="255">
        <f>'5.Inequality - Gini coefficient'!A109</f>
        <v>9</v>
      </c>
      <c r="B401" s="255" t="str">
        <f>'5.Inequality - Gini coefficient'!B109</f>
        <v>Colombia (2010): Melendez, Marcela and Valentina Martinez. 2019. “CEQ Master Workbook: Colombia (2010),” CEQ Data Center on Fiscal Redistribution (CEQ Institute, Tulane University and Inter-American Development Bank). February 20, 2019.</v>
      </c>
      <c r="C401" s="407"/>
      <c r="D401" s="407"/>
      <c r="E401" s="407"/>
      <c r="F401" s="407"/>
      <c r="G401" s="407"/>
      <c r="H401" s="407"/>
      <c r="I401" s="905"/>
      <c r="J401" s="905"/>
      <c r="K401" s="905"/>
      <c r="L401" s="407"/>
      <c r="M401" s="407"/>
      <c r="N401" s="407"/>
      <c r="O401" s="407"/>
      <c r="P401" s="407"/>
      <c r="Q401" s="407"/>
      <c r="R401" s="407"/>
      <c r="S401" s="407"/>
      <c r="T401" s="407"/>
      <c r="U401" s="407"/>
      <c r="V401" s="407"/>
      <c r="W401" s="407"/>
      <c r="X401" s="407"/>
      <c r="Y401" s="407"/>
      <c r="Z401" s="407"/>
      <c r="AA401" s="407"/>
      <c r="AB401" s="407"/>
      <c r="AC401" s="407"/>
      <c r="AD401" s="407"/>
      <c r="AE401" s="407"/>
      <c r="AF401" s="407"/>
      <c r="AG401" s="249"/>
      <c r="AH401" s="249"/>
      <c r="AI401" s="249"/>
      <c r="AJ401" s="249"/>
      <c r="AK401" s="249"/>
      <c r="AL401" s="249"/>
      <c r="AM401" s="249"/>
      <c r="AN401" s="249"/>
      <c r="AO401" s="249"/>
      <c r="AP401" s="249"/>
      <c r="AQ401" s="249"/>
      <c r="AR401" s="249"/>
      <c r="AS401" s="249"/>
      <c r="AT401" s="249"/>
      <c r="AU401" s="249"/>
      <c r="AV401" s="249"/>
      <c r="AW401" s="249"/>
      <c r="AX401" s="249"/>
      <c r="AY401" s="249"/>
      <c r="AZ401" s="249"/>
      <c r="BA401" s="249"/>
      <c r="BB401" s="249"/>
      <c r="BC401" s="249"/>
      <c r="BD401" s="249"/>
      <c r="BE401" s="249"/>
      <c r="BF401" s="249"/>
      <c r="BG401" s="249"/>
      <c r="BH401" s="249"/>
      <c r="BI401" s="249"/>
      <c r="BJ401" s="249"/>
      <c r="BK401" s="249"/>
      <c r="BL401" s="249"/>
      <c r="BM401" s="249"/>
      <c r="BN401" s="249"/>
      <c r="BO401" s="249"/>
      <c r="BP401" s="249"/>
      <c r="BQ401" s="249"/>
      <c r="BR401" s="271"/>
      <c r="BS401" s="271"/>
      <c r="BT401" s="271"/>
      <c r="BU401" s="271"/>
      <c r="BV401" s="271"/>
      <c r="BW401" s="271"/>
      <c r="BX401" s="271"/>
      <c r="BY401" s="271"/>
      <c r="BZ401" s="271"/>
      <c r="CA401" s="271"/>
      <c r="CB401" s="271"/>
      <c r="CC401" s="271"/>
      <c r="CD401" s="271"/>
      <c r="CE401" s="271"/>
      <c r="CF401" s="271"/>
      <c r="CG401" s="271"/>
      <c r="CH401" s="271"/>
    </row>
    <row r="402" spans="1:86">
      <c r="A402" s="255">
        <f>'5.Inequality - Gini coefficient'!A110</f>
        <v>0</v>
      </c>
      <c r="B402" s="255" t="str">
        <f>'5.Inequality - Gini coefficient'!B110</f>
        <v>Colombia (2014): Melendez, Marcela and Valentina Martinez. 2019. “CEQ Master Workbook: Colombia (2014),” CEQ Data Center on Fiscal Redistribution (CEQ Institute, Tulane University and Inter-American Development Bank). February 28, 2019.</v>
      </c>
      <c r="C402" s="407"/>
      <c r="D402" s="407"/>
      <c r="E402" s="407"/>
      <c r="F402" s="407"/>
      <c r="G402" s="407"/>
      <c r="H402" s="407"/>
      <c r="I402" s="905"/>
      <c r="J402" s="905"/>
      <c r="K402" s="905"/>
      <c r="L402" s="407"/>
      <c r="M402" s="407"/>
      <c r="N402" s="407"/>
      <c r="O402" s="407"/>
      <c r="P402" s="407"/>
      <c r="Q402" s="407"/>
      <c r="R402" s="407"/>
      <c r="S402" s="407"/>
      <c r="T402" s="407"/>
      <c r="U402" s="407"/>
      <c r="V402" s="407"/>
      <c r="W402" s="407"/>
      <c r="X402" s="407"/>
      <c r="Y402" s="407"/>
      <c r="Z402" s="407"/>
      <c r="AA402" s="407"/>
      <c r="AB402" s="407"/>
      <c r="AC402" s="407"/>
      <c r="AD402" s="407"/>
      <c r="AE402" s="407"/>
      <c r="AF402" s="407"/>
      <c r="AG402" s="249"/>
      <c r="AH402" s="249"/>
      <c r="AI402" s="249"/>
      <c r="AJ402" s="249"/>
      <c r="AK402" s="249"/>
      <c r="AL402" s="249"/>
      <c r="AM402" s="249"/>
      <c r="AN402" s="249"/>
      <c r="AO402" s="249"/>
      <c r="AP402" s="249"/>
      <c r="AQ402" s="249"/>
      <c r="AR402" s="249"/>
      <c r="AS402" s="249"/>
      <c r="AT402" s="249"/>
      <c r="AU402" s="249"/>
      <c r="AV402" s="249"/>
      <c r="AW402" s="249"/>
      <c r="AX402" s="249"/>
      <c r="AY402" s="249"/>
      <c r="AZ402" s="249"/>
      <c r="BA402" s="249"/>
      <c r="BB402" s="249"/>
      <c r="BC402" s="249"/>
      <c r="BD402" s="249"/>
      <c r="BE402" s="249"/>
      <c r="BF402" s="249"/>
      <c r="BG402" s="249"/>
      <c r="BH402" s="249"/>
      <c r="BI402" s="249"/>
      <c r="BJ402" s="249"/>
      <c r="BK402" s="249"/>
      <c r="BL402" s="249"/>
      <c r="BM402" s="249"/>
      <c r="BN402" s="249"/>
      <c r="BO402" s="249"/>
      <c r="BP402" s="249"/>
      <c r="BQ402" s="249"/>
      <c r="BR402" s="271"/>
      <c r="BS402" s="271"/>
      <c r="BT402" s="271"/>
      <c r="BU402" s="271"/>
      <c r="BV402" s="271"/>
      <c r="BW402" s="271"/>
    </row>
    <row r="403" spans="1:86">
      <c r="A403" s="255">
        <f>'5.Inequality - Gini coefficient'!A111</f>
        <v>10</v>
      </c>
      <c r="B403" s="255" t="str">
        <f>'5.Inequality - Gini coefficient'!B111</f>
        <v>*,** Comoros (2014): n.a.</v>
      </c>
      <c r="C403" s="407"/>
      <c r="D403" s="407"/>
      <c r="E403" s="407"/>
      <c r="F403" s="407"/>
      <c r="G403" s="407"/>
      <c r="H403" s="407"/>
      <c r="I403" s="905"/>
      <c r="J403" s="905"/>
      <c r="K403" s="905"/>
      <c r="L403" s="407"/>
      <c r="M403" s="407"/>
      <c r="N403" s="407"/>
      <c r="O403" s="407"/>
      <c r="P403" s="407"/>
      <c r="Q403" s="407"/>
      <c r="R403" s="407"/>
      <c r="S403" s="407"/>
      <c r="T403" s="407"/>
      <c r="U403" s="407"/>
      <c r="V403" s="407"/>
      <c r="W403" s="407"/>
      <c r="X403" s="407"/>
      <c r="Y403" s="407"/>
      <c r="Z403" s="407"/>
      <c r="AA403" s="407"/>
      <c r="AB403" s="407"/>
      <c r="AC403" s="407"/>
      <c r="AD403" s="407"/>
      <c r="AE403" s="407"/>
      <c r="AF403" s="407"/>
      <c r="AG403" s="249"/>
      <c r="AH403" s="249"/>
      <c r="AI403" s="249"/>
      <c r="AJ403" s="249"/>
      <c r="AK403" s="249"/>
      <c r="AL403" s="249"/>
      <c r="AM403" s="249"/>
      <c r="AN403" s="249"/>
      <c r="AO403" s="249"/>
      <c r="AP403" s="249"/>
      <c r="AQ403" s="249"/>
      <c r="AR403" s="249"/>
      <c r="AS403" s="249"/>
      <c r="AT403" s="249"/>
      <c r="AU403" s="249"/>
      <c r="AV403" s="249"/>
      <c r="AW403" s="249"/>
      <c r="AX403" s="249"/>
      <c r="AY403" s="249"/>
      <c r="AZ403" s="249"/>
      <c r="BA403" s="249"/>
      <c r="BB403" s="249"/>
      <c r="BC403" s="249"/>
      <c r="BD403" s="249"/>
      <c r="BE403" s="249"/>
      <c r="BF403" s="249"/>
      <c r="BG403" s="249"/>
      <c r="BH403" s="249"/>
      <c r="BI403" s="249"/>
      <c r="BJ403" s="249"/>
      <c r="BK403" s="249"/>
      <c r="BL403" s="249"/>
      <c r="BM403" s="249"/>
      <c r="BN403" s="249"/>
      <c r="BO403" s="249"/>
      <c r="BP403" s="249"/>
      <c r="BQ403" s="249"/>
      <c r="BR403" s="271"/>
      <c r="BS403" s="271"/>
      <c r="BT403" s="271"/>
      <c r="BU403" s="271"/>
      <c r="BV403" s="271"/>
      <c r="BW403" s="271"/>
    </row>
    <row r="404" spans="1:86">
      <c r="A404" s="255">
        <f>'5.Inequality - Gini coefficient'!A112</f>
        <v>11</v>
      </c>
      <c r="B404" s="255" t="str">
        <f>'5.Inequality - Gini coefficient'!B112</f>
        <v>Costa Rica (2010): Sauma, Pablo and Juan Diego Trejos. 2014. “CEQ Master Workbook: Costa Rica (2010),” CEQ Data Center on Fiscal Redistribution (CEQ Institute, Tulane University). February 14, 2014.</v>
      </c>
      <c r="C404" s="407"/>
      <c r="D404" s="407"/>
      <c r="E404" s="407"/>
      <c r="F404" s="407"/>
      <c r="G404" s="407"/>
      <c r="H404" s="407"/>
      <c r="I404" s="905"/>
      <c r="J404" s="905"/>
      <c r="K404" s="905"/>
      <c r="L404" s="407"/>
      <c r="M404" s="407"/>
      <c r="N404" s="407"/>
      <c r="O404" s="407"/>
      <c r="P404" s="407"/>
      <c r="Q404" s="407"/>
      <c r="R404" s="407"/>
      <c r="S404" s="407"/>
      <c r="T404" s="407"/>
      <c r="U404" s="407"/>
      <c r="V404" s="407"/>
      <c r="W404" s="407"/>
      <c r="X404" s="407"/>
      <c r="Y404" s="407"/>
      <c r="Z404" s="407"/>
      <c r="AA404" s="407"/>
      <c r="AB404" s="407"/>
      <c r="AC404" s="407"/>
      <c r="AD404" s="407"/>
      <c r="AE404" s="407"/>
      <c r="AF404" s="407"/>
      <c r="AG404" s="249"/>
      <c r="AH404" s="249"/>
      <c r="AI404" s="249"/>
      <c r="AJ404" s="249"/>
      <c r="AK404" s="249"/>
      <c r="AL404" s="249"/>
      <c r="AM404" s="249"/>
      <c r="AN404" s="249"/>
      <c r="AO404" s="249"/>
      <c r="AP404" s="249"/>
      <c r="AQ404" s="249"/>
      <c r="AR404" s="249"/>
      <c r="AS404" s="249"/>
      <c r="AT404" s="249"/>
      <c r="AU404" s="249"/>
      <c r="AV404" s="249"/>
      <c r="AW404" s="249"/>
      <c r="AX404" s="249"/>
      <c r="AY404" s="249"/>
      <c r="AZ404" s="249"/>
      <c r="BA404" s="249"/>
      <c r="BB404" s="249"/>
      <c r="BC404" s="249"/>
      <c r="BD404" s="249"/>
      <c r="BE404" s="249"/>
      <c r="BF404" s="249"/>
      <c r="BG404" s="249"/>
      <c r="BH404" s="249"/>
      <c r="BI404" s="249"/>
      <c r="BJ404" s="249"/>
      <c r="BK404" s="249"/>
      <c r="BL404" s="249"/>
      <c r="BM404" s="249"/>
      <c r="BN404" s="249"/>
      <c r="BO404" s="249"/>
      <c r="BP404" s="249"/>
      <c r="BQ404" s="249"/>
      <c r="BR404" s="271"/>
      <c r="BS404" s="271"/>
      <c r="BT404" s="271"/>
      <c r="BU404" s="271"/>
      <c r="BV404" s="271"/>
      <c r="BW404" s="271"/>
    </row>
    <row r="405" spans="1:86">
      <c r="A405" s="255">
        <f>'5.Inequality - Gini coefficient'!A113</f>
        <v>12</v>
      </c>
      <c r="B405" s="255" t="str">
        <f>'5.Inequality - Gini coefficient'!B113</f>
        <v>*,** Croatia (2014): n.a.</v>
      </c>
      <c r="C405" s="407"/>
      <c r="D405" s="407"/>
      <c r="E405" s="407"/>
      <c r="F405" s="407"/>
      <c r="G405" s="407"/>
      <c r="H405" s="407"/>
      <c r="I405" s="905"/>
      <c r="J405" s="905"/>
      <c r="K405" s="905"/>
      <c r="L405" s="407"/>
      <c r="M405" s="407"/>
      <c r="N405" s="407"/>
      <c r="O405" s="407"/>
      <c r="P405" s="407"/>
      <c r="Q405" s="407"/>
      <c r="R405" s="407"/>
      <c r="S405" s="407"/>
      <c r="T405" s="407"/>
      <c r="U405" s="407"/>
      <c r="V405" s="407"/>
      <c r="W405" s="407"/>
      <c r="X405" s="407"/>
      <c r="Y405" s="407"/>
      <c r="Z405" s="407"/>
      <c r="AA405" s="407"/>
      <c r="AB405" s="407"/>
      <c r="AC405" s="407"/>
      <c r="AD405" s="407"/>
      <c r="AE405" s="407"/>
      <c r="AF405" s="407"/>
      <c r="AG405" s="249"/>
      <c r="AH405" s="249"/>
      <c r="AI405" s="249"/>
      <c r="AJ405" s="249"/>
      <c r="AK405" s="249"/>
      <c r="AL405" s="249"/>
      <c r="AM405" s="249"/>
      <c r="AN405" s="249"/>
      <c r="AO405" s="249"/>
      <c r="AP405" s="249"/>
      <c r="AQ405" s="249"/>
      <c r="AR405" s="249"/>
      <c r="AS405" s="249"/>
      <c r="AT405" s="249"/>
      <c r="AU405" s="249"/>
      <c r="AV405" s="249"/>
      <c r="AW405" s="249"/>
      <c r="AX405" s="249"/>
      <c r="AY405" s="249"/>
      <c r="AZ405" s="249"/>
      <c r="BA405" s="249"/>
      <c r="BB405" s="249"/>
      <c r="BC405" s="249"/>
      <c r="BD405" s="249"/>
      <c r="BE405" s="249"/>
      <c r="BF405" s="249"/>
      <c r="BG405" s="249"/>
      <c r="BH405" s="249"/>
      <c r="BI405" s="249"/>
      <c r="BJ405" s="249"/>
      <c r="BK405" s="249"/>
      <c r="BL405" s="249"/>
      <c r="BM405" s="249"/>
      <c r="BN405" s="249"/>
      <c r="BO405" s="249"/>
      <c r="BP405" s="249"/>
      <c r="BQ405" s="249"/>
      <c r="BR405" s="271"/>
      <c r="BS405" s="271"/>
      <c r="BT405" s="271"/>
      <c r="BU405" s="271"/>
      <c r="BV405" s="271"/>
      <c r="BW405" s="271"/>
    </row>
    <row r="406" spans="1:86">
      <c r="A406" s="255">
        <f>'5.Inequality - Gini coefficient'!A114</f>
        <v>13</v>
      </c>
      <c r="B406" s="255" t="str">
        <f>'5.Inequality - Gini coefficient'!B114</f>
        <v xml:space="preserve">Dominican Republic (2006): Aristy-Escuder, Jaime. 2019. “CEQ Master Workbook: Dominican Republic (2006-2007),” CEQ Data Center on Fiscal Redistribution (CEQ Institute, Tulane University). January 23, 2019. </v>
      </c>
      <c r="C406" s="407"/>
      <c r="D406" s="407"/>
      <c r="E406" s="407"/>
      <c r="F406" s="407"/>
      <c r="G406" s="407"/>
      <c r="H406" s="407"/>
      <c r="I406" s="905"/>
      <c r="J406" s="905"/>
      <c r="K406" s="905"/>
      <c r="L406" s="407"/>
      <c r="M406" s="407"/>
      <c r="N406" s="407"/>
      <c r="O406" s="407"/>
      <c r="P406" s="407"/>
      <c r="Q406" s="407"/>
      <c r="R406" s="407"/>
      <c r="S406" s="407"/>
      <c r="T406" s="407"/>
      <c r="U406" s="407"/>
      <c r="V406" s="407"/>
      <c r="W406" s="407"/>
      <c r="X406" s="407"/>
      <c r="Y406" s="407"/>
      <c r="Z406" s="407"/>
      <c r="AA406" s="407"/>
      <c r="AB406" s="407"/>
      <c r="AC406" s="407"/>
      <c r="AD406" s="407"/>
      <c r="AE406" s="407"/>
      <c r="AF406" s="407"/>
      <c r="AG406" s="249"/>
      <c r="AH406" s="249"/>
      <c r="AI406" s="249"/>
      <c r="AJ406" s="249"/>
      <c r="AK406" s="249"/>
      <c r="AL406" s="249"/>
      <c r="AM406" s="249"/>
      <c r="AN406" s="249"/>
      <c r="AO406" s="249"/>
      <c r="AP406" s="249"/>
      <c r="AQ406" s="249"/>
      <c r="AR406" s="249"/>
      <c r="AS406" s="249"/>
      <c r="AT406" s="249"/>
      <c r="AU406" s="249"/>
      <c r="AV406" s="249"/>
      <c r="AW406" s="249"/>
      <c r="AX406" s="249"/>
      <c r="AY406" s="249"/>
      <c r="AZ406" s="249"/>
      <c r="BA406" s="249"/>
      <c r="BB406" s="249"/>
      <c r="BC406" s="249"/>
      <c r="BD406" s="249"/>
      <c r="BE406" s="249"/>
      <c r="BF406" s="249"/>
      <c r="BG406" s="249"/>
      <c r="BH406" s="249"/>
      <c r="BI406" s="249"/>
      <c r="BJ406" s="249"/>
      <c r="BK406" s="249"/>
      <c r="BL406" s="249"/>
      <c r="BM406" s="249"/>
      <c r="BN406" s="249"/>
      <c r="BO406" s="249"/>
      <c r="BP406" s="249"/>
      <c r="BQ406" s="249"/>
      <c r="BR406" s="271"/>
      <c r="BS406" s="271"/>
      <c r="BT406" s="271"/>
      <c r="BU406" s="271"/>
      <c r="BV406" s="271"/>
      <c r="BW406" s="271"/>
    </row>
    <row r="407" spans="1:86">
      <c r="A407" s="255">
        <f>'5.Inequality - Gini coefficient'!A115</f>
        <v>14</v>
      </c>
      <c r="B407"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407" s="407"/>
      <c r="D407" s="407"/>
      <c r="E407" s="407"/>
      <c r="F407" s="407"/>
      <c r="G407" s="407"/>
      <c r="H407" s="407"/>
      <c r="I407" s="905"/>
      <c r="J407" s="905"/>
      <c r="K407" s="905"/>
      <c r="L407" s="407"/>
      <c r="M407" s="407"/>
      <c r="N407" s="407"/>
      <c r="O407" s="407"/>
      <c r="P407" s="407"/>
      <c r="Q407" s="407"/>
      <c r="R407" s="407"/>
      <c r="S407" s="407"/>
      <c r="T407" s="407"/>
      <c r="U407" s="407"/>
      <c r="V407" s="407"/>
      <c r="W407" s="407"/>
      <c r="X407" s="407"/>
      <c r="Y407" s="407"/>
      <c r="Z407" s="407"/>
      <c r="AA407" s="407"/>
      <c r="AB407" s="407"/>
      <c r="AC407" s="407"/>
      <c r="AD407" s="407"/>
      <c r="AE407" s="407"/>
      <c r="AF407" s="407"/>
      <c r="AG407" s="249"/>
      <c r="AH407" s="249"/>
      <c r="AI407" s="249"/>
      <c r="AJ407" s="249"/>
      <c r="AK407" s="249"/>
      <c r="AL407" s="249"/>
      <c r="AM407" s="249"/>
      <c r="AN407" s="249"/>
      <c r="AO407" s="249"/>
      <c r="AP407" s="249"/>
      <c r="AQ407" s="249"/>
      <c r="AR407" s="249"/>
      <c r="AS407" s="249"/>
      <c r="AT407" s="249"/>
      <c r="AU407" s="249"/>
      <c r="AV407" s="249"/>
      <c r="AW407" s="249"/>
      <c r="AX407" s="249"/>
      <c r="AY407" s="249"/>
      <c r="AZ407" s="249"/>
      <c r="BA407" s="249"/>
      <c r="BB407" s="249"/>
      <c r="BC407" s="249"/>
      <c r="BD407" s="249"/>
      <c r="BE407" s="249"/>
      <c r="BF407" s="249"/>
      <c r="BG407" s="249"/>
      <c r="BH407" s="249"/>
      <c r="BI407" s="249"/>
      <c r="BJ407" s="249"/>
      <c r="BK407" s="249"/>
      <c r="BL407" s="249"/>
      <c r="BM407" s="249"/>
      <c r="BN407" s="249"/>
      <c r="BO407" s="249"/>
      <c r="BP407" s="249"/>
      <c r="BQ407" s="249"/>
      <c r="BR407" s="271"/>
      <c r="BS407" s="271"/>
      <c r="BT407" s="271"/>
      <c r="BU407" s="271"/>
      <c r="BV407" s="271"/>
      <c r="BW407" s="271"/>
      <c r="BX407" s="271"/>
      <c r="BY407" s="271"/>
      <c r="BZ407" s="271"/>
      <c r="CA407" s="271"/>
      <c r="CB407" s="271"/>
      <c r="CC407" s="271"/>
      <c r="CD407" s="271"/>
      <c r="CE407" s="271"/>
      <c r="CF407" s="271"/>
      <c r="CG407" s="271"/>
      <c r="CH407" s="271"/>
    </row>
    <row r="408" spans="1:86">
      <c r="A408" s="255">
        <f>'5.Inequality - Gini coefficient'!A116</f>
        <v>15</v>
      </c>
      <c r="B408" s="255" t="str">
        <f>'5.Inequality - Gini coefficient'!B116</f>
        <v>*,** Egypt (2015): n.a.</v>
      </c>
      <c r="C408" s="407"/>
      <c r="D408" s="407"/>
      <c r="E408" s="407"/>
      <c r="F408" s="407"/>
      <c r="G408" s="407"/>
      <c r="H408" s="407"/>
      <c r="I408" s="905"/>
      <c r="J408" s="905"/>
      <c r="K408" s="905"/>
      <c r="L408" s="407"/>
      <c r="M408" s="407"/>
      <c r="N408" s="407"/>
      <c r="O408" s="407"/>
      <c r="P408" s="407"/>
      <c r="Q408" s="407"/>
      <c r="R408" s="407"/>
      <c r="S408" s="407"/>
      <c r="T408" s="407"/>
      <c r="U408" s="407"/>
      <c r="V408" s="407"/>
      <c r="W408" s="407"/>
      <c r="X408" s="407"/>
      <c r="Y408" s="407"/>
      <c r="Z408" s="407"/>
      <c r="AA408" s="407"/>
      <c r="AB408" s="407"/>
      <c r="AC408" s="407"/>
      <c r="AD408" s="407"/>
      <c r="AE408" s="407"/>
      <c r="AF408" s="407"/>
      <c r="AG408" s="249"/>
      <c r="AH408" s="249"/>
      <c r="AI408" s="249"/>
      <c r="AJ408" s="249"/>
      <c r="AK408" s="249"/>
      <c r="AL408" s="249"/>
      <c r="AM408" s="249"/>
      <c r="AN408" s="249"/>
      <c r="AO408" s="249"/>
      <c r="AP408" s="249"/>
      <c r="AQ408" s="249"/>
      <c r="AR408" s="249"/>
      <c r="AS408" s="249"/>
      <c r="AT408" s="249"/>
      <c r="AU408" s="249"/>
      <c r="AV408" s="249"/>
      <c r="AW408" s="249"/>
      <c r="AX408" s="249"/>
      <c r="AY408" s="249"/>
      <c r="AZ408" s="249"/>
      <c r="BA408" s="249"/>
      <c r="BB408" s="249"/>
      <c r="BC408" s="249"/>
      <c r="BD408" s="249"/>
      <c r="BE408" s="249"/>
      <c r="BF408" s="249"/>
      <c r="BG408" s="249"/>
      <c r="BH408" s="249"/>
      <c r="BI408" s="249"/>
      <c r="BJ408" s="249"/>
      <c r="BK408" s="249"/>
      <c r="BL408" s="249"/>
      <c r="BM408" s="249"/>
      <c r="BN408" s="249"/>
      <c r="BO408" s="249"/>
      <c r="BP408" s="249"/>
      <c r="BQ408" s="249"/>
      <c r="BR408" s="271"/>
      <c r="BS408" s="271"/>
      <c r="BT408" s="271"/>
      <c r="BU408" s="271"/>
      <c r="BV408" s="271"/>
      <c r="BW408" s="271"/>
      <c r="BX408" s="271"/>
      <c r="BY408" s="271"/>
      <c r="BZ408" s="271"/>
      <c r="CA408" s="271"/>
      <c r="CB408" s="271"/>
      <c r="CC408" s="271"/>
      <c r="CD408" s="271"/>
      <c r="CE408" s="271"/>
      <c r="CF408" s="271"/>
      <c r="CG408" s="271"/>
      <c r="CH408" s="271"/>
    </row>
    <row r="409" spans="1:86">
      <c r="A409" s="255">
        <f>'5.Inequality - Gini coefficient'!A117</f>
        <v>16</v>
      </c>
      <c r="B409" s="255" t="str">
        <f>'5.Inequality - Gini coefficient'!B117</f>
        <v>El Salvador (2011): Oliva, Jose Andres. 2019. “CEQ Master Workbook: El Salvador (2011),” CEQ Data Center on Fiscal Redistribution (CEQ Institute, Tulane University and Inter-American Development Bank). October 23, 2019.</v>
      </c>
      <c r="C409" s="407"/>
      <c r="D409" s="407"/>
      <c r="E409" s="407"/>
      <c r="F409" s="407"/>
      <c r="G409" s="407"/>
      <c r="H409" s="407"/>
      <c r="I409" s="905"/>
      <c r="J409" s="905"/>
      <c r="K409" s="905"/>
      <c r="L409" s="407"/>
      <c r="M409" s="407"/>
      <c r="N409" s="407"/>
      <c r="O409" s="407"/>
      <c r="P409" s="407"/>
      <c r="Q409" s="407"/>
      <c r="R409" s="407"/>
      <c r="S409" s="407"/>
      <c r="T409" s="407"/>
      <c r="U409" s="407"/>
      <c r="V409" s="407"/>
      <c r="W409" s="407"/>
      <c r="X409" s="407"/>
      <c r="Y409" s="407"/>
      <c r="Z409" s="407"/>
      <c r="AA409" s="407"/>
      <c r="AB409" s="407"/>
      <c r="AC409" s="407"/>
      <c r="AD409" s="407"/>
      <c r="AE409" s="407"/>
      <c r="AF409" s="407"/>
      <c r="AG409" s="249"/>
      <c r="AH409" s="249"/>
      <c r="AI409" s="249"/>
      <c r="AJ409" s="249"/>
      <c r="AK409" s="249"/>
      <c r="AL409" s="249"/>
      <c r="AM409" s="249"/>
      <c r="AN409" s="249"/>
      <c r="AO409" s="249"/>
      <c r="AP409" s="249"/>
      <c r="AQ409" s="249"/>
      <c r="AR409" s="249"/>
      <c r="AS409" s="249"/>
      <c r="AT409" s="249"/>
      <c r="AU409" s="249"/>
      <c r="AV409" s="249"/>
      <c r="AW409" s="249"/>
      <c r="AX409" s="249"/>
      <c r="AY409" s="249"/>
      <c r="AZ409" s="249"/>
      <c r="BA409" s="249"/>
      <c r="BB409" s="249"/>
      <c r="BC409" s="249"/>
      <c r="BD409" s="249"/>
      <c r="BE409" s="249"/>
      <c r="BF409" s="249"/>
      <c r="BG409" s="249"/>
      <c r="BH409" s="249"/>
      <c r="BI409" s="249"/>
      <c r="BJ409" s="249"/>
      <c r="BK409" s="249"/>
      <c r="BL409" s="249"/>
      <c r="BM409" s="249"/>
      <c r="BN409" s="249"/>
      <c r="BO409" s="249"/>
      <c r="BP409" s="249"/>
      <c r="BQ409" s="249"/>
      <c r="BR409" s="271"/>
      <c r="BS409" s="271"/>
      <c r="BT409" s="271"/>
      <c r="BU409" s="271"/>
      <c r="BV409" s="271"/>
      <c r="BW409" s="271"/>
    </row>
    <row r="410" spans="1:86">
      <c r="A410" s="255">
        <f>'5.Inequality - Gini coefficient'!A118</f>
        <v>17</v>
      </c>
      <c r="B410" s="255" t="str">
        <f>'5.Inequality - Gini coefficient'!B118</f>
        <v>Ethiopia (2010): Hill, Ruth, Eyasu Tsehaye and Tassew Woldehanna. 2014. “CEQ Master Workbook: Ethiopia (2010-2011),” CEQ Data Center on Fiscal Redistribution (CEQ Institute, Tulane University and the World Bank). September 28, 2014.</v>
      </c>
      <c r="C410" s="407"/>
      <c r="D410" s="407"/>
      <c r="E410" s="407"/>
      <c r="F410" s="407"/>
      <c r="G410" s="407"/>
      <c r="H410" s="407"/>
      <c r="I410" s="905"/>
      <c r="J410" s="905"/>
      <c r="K410" s="905"/>
      <c r="L410" s="407"/>
      <c r="M410" s="407"/>
      <c r="N410" s="407"/>
      <c r="O410" s="407"/>
      <c r="P410" s="407"/>
      <c r="Q410" s="407"/>
      <c r="R410" s="407"/>
      <c r="S410" s="407"/>
      <c r="T410" s="407"/>
      <c r="U410" s="407"/>
      <c r="V410" s="407"/>
      <c r="W410" s="407"/>
      <c r="X410" s="407"/>
      <c r="Y410" s="407"/>
      <c r="Z410" s="407"/>
      <c r="AA410" s="407"/>
      <c r="AB410" s="407"/>
      <c r="AC410" s="407"/>
      <c r="AD410" s="407"/>
      <c r="AE410" s="407"/>
      <c r="AF410" s="407"/>
      <c r="AG410" s="249"/>
      <c r="AH410" s="249"/>
      <c r="AI410" s="249"/>
      <c r="AJ410" s="249"/>
      <c r="AK410" s="249"/>
      <c r="AL410" s="249"/>
      <c r="AM410" s="249"/>
      <c r="AN410" s="249"/>
      <c r="AO410" s="249"/>
      <c r="AP410" s="249"/>
      <c r="AQ410" s="249"/>
      <c r="AR410" s="249"/>
      <c r="AS410" s="249"/>
      <c r="AT410" s="249"/>
      <c r="AU410" s="249"/>
      <c r="AV410" s="249"/>
      <c r="AW410" s="249"/>
      <c r="AX410" s="249"/>
      <c r="AY410" s="249"/>
      <c r="AZ410" s="249"/>
      <c r="BA410" s="249"/>
      <c r="BB410" s="249"/>
      <c r="BC410" s="249"/>
      <c r="BD410" s="249"/>
      <c r="BE410" s="249"/>
      <c r="BF410" s="249"/>
      <c r="BG410" s="249"/>
      <c r="BH410" s="249"/>
      <c r="BI410" s="249"/>
      <c r="BJ410" s="249"/>
      <c r="BK410" s="249"/>
      <c r="BL410" s="249"/>
      <c r="BM410" s="249"/>
      <c r="BN410" s="249"/>
      <c r="BO410" s="249"/>
      <c r="BP410" s="249"/>
      <c r="BQ410" s="249"/>
      <c r="BR410" s="271"/>
      <c r="BS410" s="271"/>
      <c r="BT410" s="271"/>
      <c r="BU410" s="271"/>
      <c r="BV410" s="271"/>
      <c r="BW410" s="271"/>
    </row>
    <row r="411" spans="1:86">
      <c r="A411" s="255">
        <f>'5.Inequality - Gini coefficient'!A119</f>
        <v>18</v>
      </c>
      <c r="B411" s="255" t="str">
        <f>'5.Inequality - Gini coefficient'!B119</f>
        <v>Georgia (2013): Cancho, Cesar and Elena Bondarenko. 2015. “CEQ Master Workbook: Georgia (2013),” CEQ Data Center on Fiscal Redistribution (CEQ Institute, Tulane University and the World Bank). December 31, 2015.</v>
      </c>
      <c r="C411" s="407"/>
      <c r="D411" s="407"/>
      <c r="E411" s="407"/>
      <c r="F411" s="407"/>
      <c r="G411" s="407"/>
      <c r="H411" s="407"/>
      <c r="I411" s="905"/>
      <c r="J411" s="905"/>
      <c r="K411" s="905"/>
      <c r="L411" s="407"/>
      <c r="M411" s="407"/>
      <c r="N411" s="407"/>
      <c r="O411" s="407"/>
      <c r="P411" s="407"/>
      <c r="Q411" s="407"/>
      <c r="R411" s="407"/>
      <c r="S411" s="407"/>
      <c r="T411" s="407"/>
      <c r="U411" s="407"/>
      <c r="V411" s="407"/>
      <c r="W411" s="407"/>
      <c r="X411" s="407"/>
      <c r="Y411" s="407"/>
      <c r="Z411" s="407"/>
      <c r="AA411" s="407"/>
      <c r="AB411" s="407"/>
      <c r="AC411" s="407"/>
      <c r="AD411" s="407"/>
      <c r="AE411" s="407"/>
      <c r="AF411" s="407"/>
      <c r="AG411" s="249"/>
      <c r="AH411" s="249"/>
      <c r="AI411" s="249"/>
      <c r="AJ411" s="249"/>
      <c r="AK411" s="249"/>
      <c r="AL411" s="249"/>
      <c r="AM411" s="249"/>
      <c r="AN411" s="249"/>
      <c r="AO411" s="249"/>
      <c r="AP411" s="249"/>
      <c r="AQ411" s="249"/>
      <c r="AR411" s="249"/>
      <c r="AS411" s="249"/>
      <c r="AT411" s="249"/>
      <c r="AU411" s="249"/>
      <c r="AV411" s="249"/>
      <c r="AW411" s="249"/>
      <c r="AX411" s="249"/>
      <c r="AY411" s="249"/>
      <c r="AZ411" s="249"/>
      <c r="BA411" s="249"/>
      <c r="BB411" s="249"/>
      <c r="BC411" s="249"/>
      <c r="BD411" s="249"/>
      <c r="BE411" s="249"/>
      <c r="BF411" s="249"/>
      <c r="BG411" s="249"/>
      <c r="BH411" s="249"/>
      <c r="BI411" s="249"/>
      <c r="BJ411" s="249"/>
      <c r="BK411" s="249"/>
      <c r="BL411" s="249"/>
      <c r="BM411" s="249"/>
      <c r="BN411" s="249"/>
      <c r="BO411" s="249"/>
      <c r="BP411" s="249"/>
      <c r="BQ411" s="249"/>
      <c r="BR411" s="271"/>
      <c r="BS411" s="271"/>
      <c r="BT411" s="271"/>
      <c r="BU411" s="271"/>
      <c r="BV411" s="271"/>
      <c r="BW411" s="271"/>
    </row>
    <row r="412" spans="1:86">
      <c r="A412" s="255">
        <f>'5.Inequality - Gini coefficient'!A120</f>
        <v>19</v>
      </c>
      <c r="B412" s="255" t="str">
        <f>'5.Inequality - Gini coefficient'!B120</f>
        <v>Ghana (2012): Younger, Stephen, Eric Osei-Assibey, and Felix Oppong. 2018. “CEQ Master Workbook: Ghana (2012-2013),” CEQ Data Center on Fiscal Redistribution (CEQ Institute, Tulane University). October 27, 2018.</v>
      </c>
      <c r="C412" s="407"/>
      <c r="D412" s="407"/>
      <c r="E412" s="407"/>
      <c r="F412" s="407"/>
      <c r="G412" s="407"/>
      <c r="H412" s="407"/>
      <c r="I412" s="905"/>
      <c r="J412" s="905"/>
      <c r="K412" s="905"/>
      <c r="L412" s="407"/>
      <c r="M412" s="407"/>
      <c r="N412" s="407"/>
      <c r="O412" s="407"/>
      <c r="P412" s="407"/>
      <c r="Q412" s="407"/>
      <c r="R412" s="407"/>
      <c r="S412" s="407"/>
      <c r="T412" s="407"/>
      <c r="U412" s="407"/>
      <c r="V412" s="407"/>
      <c r="W412" s="407"/>
      <c r="X412" s="407"/>
      <c r="Y412" s="407"/>
      <c r="Z412" s="407"/>
      <c r="AA412" s="407"/>
      <c r="AB412" s="407"/>
      <c r="AC412" s="407"/>
      <c r="AD412" s="407"/>
      <c r="AE412" s="407"/>
      <c r="AF412" s="407"/>
      <c r="AG412" s="249"/>
      <c r="AH412" s="249"/>
      <c r="AI412" s="249"/>
      <c r="AJ412" s="249"/>
      <c r="AK412" s="249"/>
      <c r="AL412" s="249"/>
      <c r="AM412" s="249"/>
      <c r="AN412" s="249"/>
      <c r="AO412" s="249"/>
      <c r="AP412" s="249"/>
      <c r="AQ412" s="249"/>
      <c r="AR412" s="249"/>
      <c r="AS412" s="249"/>
      <c r="AT412" s="249"/>
      <c r="AU412" s="249"/>
      <c r="AV412" s="249"/>
      <c r="AW412" s="249"/>
      <c r="AX412" s="249"/>
      <c r="AY412" s="249"/>
      <c r="AZ412" s="249"/>
      <c r="BA412" s="249"/>
      <c r="BB412" s="249"/>
      <c r="BC412" s="249"/>
      <c r="BD412" s="249"/>
      <c r="BE412" s="249"/>
      <c r="BF412" s="249"/>
      <c r="BG412" s="249"/>
      <c r="BH412" s="249"/>
      <c r="BI412" s="249"/>
      <c r="BJ412" s="249"/>
      <c r="BK412" s="249"/>
      <c r="BL412" s="249"/>
      <c r="BM412" s="249"/>
      <c r="BN412" s="249"/>
      <c r="BO412" s="249"/>
      <c r="BP412" s="249"/>
      <c r="BQ412" s="249"/>
      <c r="BR412" s="271"/>
      <c r="BS412" s="271"/>
      <c r="BT412" s="271"/>
      <c r="BU412" s="271"/>
      <c r="BV412" s="271"/>
      <c r="BW412" s="271"/>
    </row>
    <row r="413" spans="1:86">
      <c r="A413" s="255">
        <f>'5.Inequality - Gini coefficient'!A121</f>
        <v>20</v>
      </c>
      <c r="B413"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413" s="407"/>
      <c r="D413" s="407"/>
      <c r="E413" s="407"/>
      <c r="F413" s="407"/>
      <c r="G413" s="407"/>
      <c r="H413" s="407"/>
      <c r="I413" s="905"/>
      <c r="J413" s="905"/>
      <c r="K413" s="905"/>
      <c r="L413" s="407"/>
      <c r="M413" s="407"/>
      <c r="N413" s="407"/>
      <c r="O413" s="407"/>
      <c r="P413" s="407"/>
      <c r="Q413" s="407"/>
      <c r="R413" s="407"/>
      <c r="S413" s="407"/>
      <c r="T413" s="407"/>
      <c r="U413" s="407"/>
      <c r="V413" s="407"/>
      <c r="W413" s="407"/>
      <c r="X413" s="407"/>
      <c r="Y413" s="407"/>
      <c r="Z413" s="407"/>
      <c r="AA413" s="407"/>
      <c r="AB413" s="407"/>
      <c r="AC413" s="407"/>
      <c r="AD413" s="407"/>
      <c r="AE413" s="407"/>
      <c r="AF413" s="407"/>
      <c r="AG413" s="249"/>
      <c r="AH413" s="249"/>
      <c r="AI413" s="249"/>
      <c r="AJ413" s="249"/>
      <c r="AK413" s="249"/>
      <c r="AL413" s="249"/>
      <c r="AM413" s="249"/>
      <c r="AN413" s="249"/>
      <c r="AO413" s="249"/>
      <c r="AP413" s="249"/>
      <c r="AQ413" s="249"/>
      <c r="AR413" s="249"/>
      <c r="AS413" s="249"/>
      <c r="AT413" s="249"/>
      <c r="AU413" s="249"/>
      <c r="AV413" s="249"/>
      <c r="AW413" s="249"/>
      <c r="AX413" s="249"/>
      <c r="AY413" s="249"/>
      <c r="AZ413" s="249"/>
      <c r="BA413" s="249"/>
      <c r="BB413" s="249"/>
      <c r="BC413" s="249"/>
      <c r="BD413" s="249"/>
      <c r="BE413" s="249"/>
      <c r="BF413" s="249"/>
      <c r="BG413" s="249"/>
      <c r="BH413" s="249"/>
      <c r="BI413" s="249"/>
      <c r="BJ413" s="249"/>
      <c r="BK413" s="249"/>
      <c r="BL413" s="249"/>
      <c r="BM413" s="249"/>
      <c r="BN413" s="249"/>
      <c r="BO413" s="249"/>
      <c r="BP413" s="249"/>
      <c r="BQ413" s="249"/>
      <c r="BR413" s="271"/>
      <c r="BS413" s="271"/>
      <c r="BT413" s="271"/>
      <c r="BU413" s="271"/>
      <c r="BV413" s="271"/>
      <c r="BW413" s="271"/>
    </row>
    <row r="414" spans="1:86">
      <c r="A414" s="255">
        <f>'5.Inequality - Gini coefficient'!A122</f>
        <v>21</v>
      </c>
      <c r="B414" s="255" t="str">
        <f>'5.Inequality - Gini coefficient'!B122</f>
        <v>*,** Guinea (2012): n.a.</v>
      </c>
      <c r="C414" s="407"/>
      <c r="D414" s="407"/>
      <c r="E414" s="407"/>
      <c r="F414" s="407"/>
      <c r="G414" s="407"/>
      <c r="H414" s="407"/>
      <c r="I414" s="905"/>
      <c r="J414" s="905"/>
      <c r="K414" s="905"/>
      <c r="L414" s="407"/>
      <c r="M414" s="407"/>
      <c r="N414" s="407"/>
      <c r="O414" s="407"/>
      <c r="P414" s="407"/>
      <c r="Q414" s="407"/>
      <c r="R414" s="407"/>
      <c r="S414" s="407"/>
      <c r="T414" s="407"/>
      <c r="U414" s="407"/>
      <c r="V414" s="407"/>
      <c r="W414" s="407"/>
      <c r="X414" s="407"/>
      <c r="Y414" s="407"/>
      <c r="Z414" s="407"/>
      <c r="AA414" s="407"/>
      <c r="AB414" s="407"/>
      <c r="AC414" s="407"/>
      <c r="AD414" s="407"/>
      <c r="AE414" s="407"/>
      <c r="AF414" s="407"/>
      <c r="AG414" s="249"/>
      <c r="AH414" s="249"/>
      <c r="AI414" s="249"/>
      <c r="AJ414" s="249"/>
      <c r="AK414" s="249"/>
      <c r="AL414" s="249"/>
      <c r="AM414" s="249"/>
      <c r="AN414" s="249"/>
      <c r="AO414" s="249"/>
      <c r="AP414" s="249"/>
      <c r="AQ414" s="249"/>
      <c r="AR414" s="249"/>
      <c r="AS414" s="249"/>
      <c r="AT414" s="249"/>
      <c r="AU414" s="249"/>
      <c r="AV414" s="249"/>
      <c r="AW414" s="249"/>
      <c r="AX414" s="249"/>
      <c r="AY414" s="249"/>
      <c r="AZ414" s="249"/>
      <c r="BA414" s="249"/>
      <c r="BB414" s="249"/>
      <c r="BC414" s="249"/>
      <c r="BD414" s="249"/>
      <c r="BE414" s="249"/>
      <c r="BF414" s="249"/>
      <c r="BG414" s="249"/>
      <c r="BH414" s="249"/>
      <c r="BI414" s="249"/>
      <c r="BJ414" s="249"/>
      <c r="BK414" s="249"/>
      <c r="BL414" s="249"/>
      <c r="BM414" s="249"/>
      <c r="BN414" s="249"/>
      <c r="BO414" s="249"/>
      <c r="BP414" s="249"/>
      <c r="BQ414" s="249"/>
      <c r="BR414" s="271"/>
      <c r="BS414" s="271"/>
      <c r="BT414" s="271"/>
      <c r="BU414" s="271"/>
      <c r="BV414" s="271"/>
      <c r="BW414" s="271"/>
    </row>
    <row r="415" spans="1:86">
      <c r="A415" s="255">
        <f>'5.Inequality - Gini coefficient'!A123</f>
        <v>22</v>
      </c>
      <c r="B415"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415" s="407"/>
      <c r="D415" s="407"/>
      <c r="E415" s="407"/>
      <c r="F415" s="407"/>
      <c r="G415" s="407"/>
      <c r="H415" s="407"/>
      <c r="I415" s="905"/>
      <c r="J415" s="905"/>
      <c r="K415" s="905"/>
      <c r="L415" s="407"/>
      <c r="M415" s="407"/>
      <c r="N415" s="407"/>
      <c r="O415" s="407"/>
      <c r="P415" s="407"/>
      <c r="Q415" s="407"/>
      <c r="R415" s="407"/>
      <c r="S415" s="407"/>
      <c r="T415" s="407"/>
      <c r="U415" s="407"/>
      <c r="V415" s="407"/>
      <c r="W415" s="407"/>
      <c r="X415" s="407"/>
      <c r="Y415" s="407"/>
      <c r="Z415" s="407"/>
      <c r="AA415" s="407"/>
      <c r="AB415" s="407"/>
      <c r="AC415" s="407"/>
      <c r="AD415" s="407"/>
      <c r="AE415" s="407"/>
      <c r="AF415" s="407"/>
      <c r="AG415" s="249"/>
      <c r="AH415" s="249"/>
      <c r="AI415" s="249"/>
      <c r="AJ415" s="249"/>
      <c r="AK415" s="249"/>
      <c r="AL415" s="249"/>
      <c r="AM415" s="249"/>
      <c r="AN415" s="249"/>
      <c r="AO415" s="249"/>
      <c r="AP415" s="249"/>
      <c r="AQ415" s="249"/>
      <c r="AR415" s="249"/>
      <c r="AS415" s="249"/>
      <c r="AT415" s="249"/>
      <c r="AU415" s="249"/>
      <c r="AV415" s="249"/>
      <c r="AW415" s="249"/>
      <c r="AX415" s="249"/>
      <c r="AY415" s="249"/>
      <c r="AZ415" s="249"/>
      <c r="BA415" s="249"/>
      <c r="BB415" s="249"/>
      <c r="BC415" s="249"/>
      <c r="BD415" s="249"/>
      <c r="BE415" s="249"/>
      <c r="BF415" s="249"/>
      <c r="BG415" s="249"/>
      <c r="BH415" s="249"/>
      <c r="BI415" s="249"/>
      <c r="BJ415" s="249"/>
      <c r="BK415" s="249"/>
      <c r="BL415" s="249"/>
      <c r="BM415" s="249"/>
      <c r="BN415" s="249"/>
      <c r="BO415" s="249"/>
      <c r="BP415" s="249"/>
      <c r="BQ415" s="249"/>
      <c r="BR415" s="271"/>
      <c r="BS415" s="271"/>
      <c r="BT415" s="271"/>
      <c r="BU415" s="271"/>
      <c r="BV415" s="271"/>
      <c r="BW415" s="271"/>
      <c r="BX415" s="271"/>
      <c r="BY415" s="271"/>
      <c r="BZ415" s="271"/>
      <c r="CA415" s="271"/>
      <c r="CB415" s="271"/>
      <c r="CC415" s="271"/>
      <c r="CD415" s="271"/>
      <c r="CE415" s="271"/>
      <c r="CF415" s="271"/>
      <c r="CG415" s="271"/>
      <c r="CH415" s="271"/>
    </row>
    <row r="416" spans="1:86">
      <c r="A416" s="255">
        <f>'5.Inequality - Gini coefficient'!A124</f>
        <v>23</v>
      </c>
      <c r="B416" s="255" t="str">
        <f>'5.Inequality - Gini coefficient'!B124</f>
        <v>Indonesia (2012): Afkar, Rythia, Jon Jellema, and Matthew Wai-Poi. 2015. “CEQ Master Workbook: Indonesia (2012),” CEQ Data Center on Fiscal Redistribution (CEQ Institute, Tulane University and the World Bank). August 5, 2015.</v>
      </c>
      <c r="C416" s="407"/>
      <c r="D416" s="407"/>
      <c r="E416" s="407"/>
      <c r="F416" s="407"/>
      <c r="G416" s="407"/>
      <c r="H416" s="407"/>
      <c r="I416" s="905"/>
      <c r="J416" s="905"/>
      <c r="K416" s="905"/>
      <c r="L416" s="407"/>
      <c r="M416" s="407"/>
      <c r="N416" s="407"/>
      <c r="O416" s="407"/>
      <c r="P416" s="407"/>
      <c r="Q416" s="407"/>
      <c r="R416" s="407"/>
      <c r="S416" s="407"/>
      <c r="T416" s="407"/>
      <c r="U416" s="407"/>
      <c r="V416" s="407"/>
      <c r="W416" s="407"/>
      <c r="X416" s="407"/>
      <c r="Y416" s="407"/>
      <c r="Z416" s="407"/>
      <c r="AA416" s="407"/>
      <c r="AB416" s="407"/>
      <c r="AC416" s="407"/>
      <c r="AD416" s="407"/>
      <c r="AE416" s="407"/>
      <c r="AF416" s="407"/>
      <c r="AG416" s="249"/>
      <c r="AH416" s="249"/>
      <c r="AI416" s="249"/>
      <c r="AJ416" s="249"/>
      <c r="AK416" s="249"/>
      <c r="AL416" s="249"/>
      <c r="AM416" s="249"/>
      <c r="AN416" s="249"/>
      <c r="AO416" s="249"/>
      <c r="AP416" s="249"/>
      <c r="AQ416" s="249"/>
      <c r="AR416" s="249"/>
      <c r="AS416" s="249"/>
      <c r="AT416" s="249"/>
      <c r="AU416" s="249"/>
      <c r="AV416" s="249"/>
      <c r="AW416" s="249"/>
      <c r="AX416" s="249"/>
      <c r="AY416" s="249"/>
      <c r="AZ416" s="249"/>
      <c r="BA416" s="249"/>
      <c r="BB416" s="249"/>
      <c r="BC416" s="249"/>
      <c r="BD416" s="249"/>
      <c r="BE416" s="249"/>
      <c r="BF416" s="249"/>
      <c r="BG416" s="249"/>
      <c r="BH416" s="249"/>
      <c r="BI416" s="249"/>
      <c r="BJ416" s="249"/>
      <c r="BK416" s="249"/>
      <c r="BL416" s="249"/>
      <c r="BM416" s="249"/>
      <c r="BN416" s="249"/>
      <c r="BO416" s="249"/>
      <c r="BP416" s="249"/>
      <c r="BQ416" s="249"/>
      <c r="BR416" s="271"/>
      <c r="BS416" s="271"/>
      <c r="BT416" s="271"/>
      <c r="BU416" s="271"/>
      <c r="BV416" s="271"/>
      <c r="BW416" s="271"/>
      <c r="BX416" s="271"/>
      <c r="BY416" s="271"/>
      <c r="BZ416" s="271"/>
      <c r="CA416" s="271"/>
      <c r="CB416" s="271"/>
      <c r="CC416" s="271"/>
      <c r="CD416" s="271"/>
      <c r="CE416" s="271"/>
      <c r="CF416" s="271"/>
      <c r="CG416" s="271"/>
      <c r="CH416" s="271"/>
    </row>
    <row r="417" spans="1:86">
      <c r="A417" s="255">
        <f>'5.Inequality - Gini coefficient'!A125</f>
        <v>24</v>
      </c>
      <c r="B417" s="255" t="str">
        <f>'5.Inequality - Gini coefficient'!B125</f>
        <v>Iran (2011): Enami, Ali, Nora Lustig and Alireza Taqdiri. 2017. “CEQ Master Workbook: Iran (2011-2012),” CEQ Data Center on Fiscal Redistribution (CEQ Institute, Tulane University and Economic Research Forum). May 5, 2017.</v>
      </c>
      <c r="C417" s="407"/>
      <c r="D417" s="407"/>
      <c r="E417" s="407"/>
      <c r="F417" s="407"/>
      <c r="G417" s="407"/>
      <c r="H417" s="407"/>
      <c r="I417" s="905"/>
      <c r="J417" s="905"/>
      <c r="K417" s="905"/>
      <c r="L417" s="407"/>
      <c r="M417" s="407"/>
      <c r="N417" s="407"/>
      <c r="O417" s="407"/>
      <c r="P417" s="407"/>
      <c r="Q417" s="407"/>
      <c r="R417" s="407"/>
      <c r="S417" s="407"/>
      <c r="T417" s="407"/>
      <c r="U417" s="407"/>
      <c r="V417" s="407"/>
      <c r="W417" s="407"/>
      <c r="X417" s="407"/>
      <c r="Y417" s="407"/>
      <c r="Z417" s="407"/>
      <c r="AA417" s="407"/>
      <c r="AB417" s="407"/>
      <c r="AC417" s="407"/>
      <c r="AD417" s="407"/>
      <c r="AE417" s="407"/>
      <c r="AF417" s="407"/>
      <c r="AG417" s="249"/>
      <c r="AH417" s="249"/>
      <c r="AI417" s="249"/>
      <c r="AJ417" s="249"/>
      <c r="AK417" s="249"/>
      <c r="AL417" s="249"/>
      <c r="AM417" s="249"/>
      <c r="AN417" s="249"/>
      <c r="AO417" s="249"/>
      <c r="AP417" s="249"/>
      <c r="AQ417" s="249"/>
      <c r="AR417" s="249"/>
      <c r="AS417" s="249"/>
      <c r="AT417" s="249"/>
      <c r="AU417" s="249"/>
      <c r="AV417" s="249"/>
      <c r="AW417" s="249"/>
      <c r="AX417" s="249"/>
      <c r="AY417" s="249"/>
      <c r="AZ417" s="249"/>
      <c r="BA417" s="249"/>
      <c r="BB417" s="249"/>
      <c r="BC417" s="249"/>
      <c r="BD417" s="249"/>
      <c r="BE417" s="249"/>
      <c r="BF417" s="249"/>
      <c r="BG417" s="249"/>
      <c r="BH417" s="249"/>
      <c r="BI417" s="249"/>
      <c r="BJ417" s="249"/>
      <c r="BK417" s="249"/>
      <c r="BL417" s="249"/>
      <c r="BM417" s="249"/>
      <c r="BN417" s="249"/>
      <c r="BO417" s="249"/>
      <c r="BP417" s="249"/>
      <c r="BQ417" s="249"/>
      <c r="BR417" s="271"/>
      <c r="BS417" s="271"/>
      <c r="BT417" s="271"/>
      <c r="BU417" s="271"/>
      <c r="BV417" s="271"/>
      <c r="BW417" s="271"/>
    </row>
    <row r="418" spans="1:86">
      <c r="A418" s="255">
        <f>'5.Inequality - Gini coefficient'!A126</f>
        <v>25</v>
      </c>
      <c r="B418"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418" s="407"/>
      <c r="D418" s="407"/>
      <c r="E418" s="407"/>
      <c r="F418" s="407"/>
      <c r="G418" s="407"/>
      <c r="H418" s="407"/>
      <c r="I418" s="905"/>
      <c r="J418" s="905"/>
      <c r="K418" s="905"/>
      <c r="L418" s="407"/>
      <c r="M418" s="407"/>
      <c r="N418" s="407"/>
      <c r="O418" s="407"/>
      <c r="P418" s="407"/>
      <c r="Q418" s="407"/>
      <c r="R418" s="407"/>
      <c r="S418" s="407"/>
      <c r="T418" s="407"/>
      <c r="U418" s="407"/>
      <c r="V418" s="407"/>
      <c r="W418" s="407"/>
      <c r="X418" s="407"/>
      <c r="Y418" s="407"/>
      <c r="Z418" s="407"/>
      <c r="AA418" s="407"/>
      <c r="AB418" s="407"/>
      <c r="AC418" s="407"/>
      <c r="AD418" s="407"/>
      <c r="AE418" s="407"/>
      <c r="AF418" s="407"/>
      <c r="AG418" s="249"/>
      <c r="AH418" s="249"/>
      <c r="AI418" s="249"/>
      <c r="AJ418" s="249"/>
      <c r="AK418" s="249"/>
      <c r="AL418" s="249"/>
      <c r="AM418" s="249"/>
      <c r="AN418" s="249"/>
      <c r="AO418" s="249"/>
      <c r="AP418" s="249"/>
      <c r="AQ418" s="249"/>
      <c r="AR418" s="249"/>
      <c r="AS418" s="249"/>
      <c r="AT418" s="249"/>
      <c r="AU418" s="249"/>
      <c r="AV418" s="249"/>
      <c r="AW418" s="249"/>
      <c r="AX418" s="249"/>
      <c r="AY418" s="249"/>
      <c r="AZ418" s="249"/>
      <c r="BA418" s="249"/>
      <c r="BB418" s="249"/>
      <c r="BC418" s="249"/>
      <c r="BD418" s="249"/>
      <c r="BE418" s="249"/>
      <c r="BF418" s="249"/>
      <c r="BG418" s="249"/>
      <c r="BH418" s="249"/>
      <c r="BI418" s="249"/>
      <c r="BJ418" s="249"/>
      <c r="BK418" s="249"/>
      <c r="BL418" s="249"/>
      <c r="BM418" s="249"/>
      <c r="BN418" s="249"/>
      <c r="BO418" s="249"/>
      <c r="BP418" s="249"/>
      <c r="BQ418" s="249"/>
      <c r="BR418" s="271"/>
      <c r="BS418" s="271"/>
      <c r="BT418" s="271"/>
      <c r="BU418" s="271"/>
      <c r="BV418" s="271"/>
      <c r="BW418" s="271"/>
    </row>
    <row r="419" spans="1:86">
      <c r="A419" s="255">
        <f>'5.Inequality - Gini coefficient'!A127</f>
        <v>26</v>
      </c>
      <c r="B419" s="255" t="str">
        <f>'5.Inequality - Gini coefficient'!B127</f>
        <v>*,** Kenya (2015): n.a.</v>
      </c>
      <c r="C419" s="407"/>
      <c r="D419" s="407"/>
      <c r="E419" s="407"/>
      <c r="F419" s="407"/>
      <c r="G419" s="407"/>
      <c r="H419" s="407"/>
      <c r="I419" s="905"/>
      <c r="J419" s="905"/>
      <c r="K419" s="905"/>
      <c r="L419" s="407"/>
      <c r="M419" s="407"/>
      <c r="N419" s="407"/>
      <c r="O419" s="407"/>
      <c r="P419" s="407"/>
      <c r="Q419" s="407"/>
      <c r="R419" s="407"/>
      <c r="S419" s="407"/>
      <c r="T419" s="407"/>
      <c r="U419" s="407"/>
      <c r="V419" s="407"/>
      <c r="W419" s="407"/>
      <c r="X419" s="407"/>
      <c r="Y419" s="407"/>
      <c r="Z419" s="407"/>
      <c r="AA419" s="407"/>
      <c r="AB419" s="407"/>
      <c r="AC419" s="407"/>
      <c r="AD419" s="407"/>
      <c r="AE419" s="407"/>
      <c r="AF419" s="407"/>
      <c r="AG419" s="249"/>
      <c r="AH419" s="249"/>
      <c r="AI419" s="249"/>
      <c r="AJ419" s="249"/>
      <c r="AK419" s="249"/>
      <c r="AL419" s="249"/>
      <c r="AM419" s="249"/>
      <c r="AN419" s="249"/>
      <c r="AO419" s="249"/>
      <c r="AP419" s="249"/>
      <c r="AQ419" s="249"/>
      <c r="AR419" s="249"/>
      <c r="AS419" s="249"/>
      <c r="AT419" s="249"/>
      <c r="AU419" s="249"/>
      <c r="AV419" s="249"/>
      <c r="AW419" s="249"/>
      <c r="AX419" s="249"/>
      <c r="AY419" s="249"/>
      <c r="AZ419" s="249"/>
      <c r="BA419" s="249"/>
      <c r="BB419" s="249"/>
      <c r="BC419" s="249"/>
      <c r="BD419" s="249"/>
      <c r="BE419" s="249"/>
      <c r="BF419" s="249"/>
      <c r="BG419" s="249"/>
      <c r="BH419" s="249"/>
      <c r="BI419" s="249"/>
      <c r="BJ419" s="249"/>
      <c r="BK419" s="249"/>
      <c r="BL419" s="249"/>
      <c r="BM419" s="249"/>
      <c r="BN419" s="249"/>
      <c r="BO419" s="249"/>
      <c r="BP419" s="249"/>
      <c r="BQ419" s="249"/>
      <c r="BR419" s="271"/>
      <c r="BS419" s="271"/>
      <c r="BT419" s="271"/>
      <c r="BU419" s="271"/>
      <c r="BV419" s="271"/>
      <c r="BW419" s="271"/>
      <c r="BX419" s="271"/>
      <c r="BY419" s="271"/>
      <c r="BZ419" s="271"/>
      <c r="CA419" s="271"/>
      <c r="CB419" s="271"/>
      <c r="CC419" s="271"/>
      <c r="CD419" s="271"/>
      <c r="CE419" s="271"/>
      <c r="CF419" s="271"/>
      <c r="CG419" s="271"/>
      <c r="CH419" s="271"/>
    </row>
    <row r="420" spans="1:86">
      <c r="A420" s="255">
        <f>'5.Inequality - Gini coefficient'!A128</f>
        <v>27</v>
      </c>
      <c r="B420" s="255" t="str">
        <f>'5.Inequality - Gini coefficient'!B128</f>
        <v>*,** Mali (2014): n.a.</v>
      </c>
      <c r="C420" s="407"/>
      <c r="D420" s="407"/>
      <c r="E420" s="407"/>
      <c r="F420" s="407"/>
      <c r="G420" s="407"/>
      <c r="H420" s="407"/>
      <c r="I420" s="905"/>
      <c r="J420" s="905"/>
      <c r="K420" s="905"/>
      <c r="L420" s="407"/>
      <c r="M420" s="407"/>
      <c r="N420" s="407"/>
      <c r="O420" s="407"/>
      <c r="P420" s="407"/>
      <c r="Q420" s="407"/>
      <c r="R420" s="407"/>
      <c r="S420" s="407"/>
      <c r="T420" s="407"/>
      <c r="U420" s="407"/>
      <c r="V420" s="407"/>
      <c r="W420" s="407"/>
      <c r="X420" s="407"/>
      <c r="Y420" s="407"/>
      <c r="Z420" s="407"/>
      <c r="AA420" s="407"/>
      <c r="AB420" s="407"/>
      <c r="AC420" s="407"/>
      <c r="AD420" s="407"/>
      <c r="AE420" s="407"/>
      <c r="AF420" s="407"/>
      <c r="AG420" s="249"/>
      <c r="AH420" s="249"/>
      <c r="AI420" s="249"/>
      <c r="AJ420" s="249"/>
      <c r="AK420" s="249"/>
      <c r="AL420" s="249"/>
      <c r="AM420" s="249"/>
      <c r="AN420" s="249"/>
      <c r="AO420" s="249"/>
      <c r="AP420" s="249"/>
      <c r="AQ420" s="249"/>
      <c r="AR420" s="249"/>
      <c r="AS420" s="249"/>
      <c r="AT420" s="249"/>
      <c r="AU420" s="249"/>
      <c r="AV420" s="249"/>
      <c r="AW420" s="249"/>
      <c r="AX420" s="249"/>
      <c r="AY420" s="249"/>
      <c r="AZ420" s="249"/>
      <c r="BA420" s="249"/>
      <c r="BB420" s="249"/>
      <c r="BC420" s="249"/>
      <c r="BD420" s="249"/>
      <c r="BE420" s="249"/>
      <c r="BF420" s="249"/>
      <c r="BG420" s="249"/>
      <c r="BH420" s="249"/>
      <c r="BI420" s="249"/>
      <c r="BJ420" s="249"/>
      <c r="BK420" s="249"/>
      <c r="BL420" s="249"/>
      <c r="BM420" s="249"/>
      <c r="BN420" s="249"/>
      <c r="BO420" s="249"/>
      <c r="BP420" s="249"/>
      <c r="BQ420" s="249"/>
      <c r="BR420" s="271"/>
      <c r="BS420" s="271"/>
      <c r="BT420" s="271"/>
      <c r="BU420" s="271"/>
      <c r="BV420" s="271"/>
      <c r="BW420" s="271"/>
      <c r="BX420" s="271"/>
      <c r="BY420" s="271"/>
      <c r="BZ420" s="271"/>
      <c r="CA420" s="271"/>
      <c r="CB420" s="271"/>
      <c r="CC420" s="271"/>
      <c r="CD420" s="271"/>
      <c r="CE420" s="271"/>
      <c r="CF420" s="271"/>
      <c r="CG420" s="271"/>
      <c r="CH420" s="271"/>
    </row>
    <row r="421" spans="1:86">
      <c r="A421" s="255">
        <f>'5.Inequality - Gini coefficient'!A129</f>
        <v>28</v>
      </c>
      <c r="B421" s="255" t="str">
        <f>'5.Inequality - Gini coefficient'!B129</f>
        <v>Mexico (2010): Scott, John. 2013. “CEQ Master Workbook: Mexico (2010),” CEQ Data Center on Fiscal Redistribution (CEQ Institute, Tulane University). September 2, 2013.</v>
      </c>
      <c r="C421" s="407"/>
      <c r="D421" s="407"/>
      <c r="E421" s="407"/>
      <c r="F421" s="407"/>
      <c r="G421" s="407"/>
      <c r="H421" s="407"/>
      <c r="I421" s="905"/>
      <c r="J421" s="905"/>
      <c r="K421" s="905"/>
      <c r="L421" s="407"/>
      <c r="M421" s="407"/>
      <c r="N421" s="407"/>
      <c r="O421" s="407"/>
      <c r="P421" s="407"/>
      <c r="Q421" s="407"/>
      <c r="R421" s="407"/>
      <c r="S421" s="407"/>
      <c r="T421" s="407"/>
      <c r="U421" s="407"/>
      <c r="V421" s="407"/>
      <c r="W421" s="407"/>
      <c r="X421" s="407"/>
      <c r="Y421" s="407"/>
      <c r="Z421" s="407"/>
      <c r="AA421" s="407"/>
      <c r="AB421" s="407"/>
      <c r="AC421" s="407"/>
      <c r="AD421" s="407"/>
      <c r="AE421" s="407"/>
      <c r="AF421" s="407"/>
      <c r="AG421" s="249"/>
      <c r="AH421" s="249"/>
      <c r="AI421" s="249"/>
      <c r="AJ421" s="249"/>
      <c r="AK421" s="249"/>
      <c r="AL421" s="249"/>
      <c r="AM421" s="249"/>
      <c r="AN421" s="249"/>
      <c r="AO421" s="249"/>
      <c r="AP421" s="249"/>
      <c r="AQ421" s="249"/>
      <c r="AR421" s="249"/>
      <c r="AS421" s="249"/>
      <c r="AT421" s="249"/>
      <c r="AU421" s="249"/>
      <c r="AV421" s="249"/>
      <c r="AW421" s="249"/>
      <c r="AX421" s="249"/>
      <c r="AY421" s="249"/>
      <c r="AZ421" s="249"/>
      <c r="BA421" s="249"/>
      <c r="BB421" s="249"/>
      <c r="BC421" s="249"/>
      <c r="BD421" s="249"/>
      <c r="BE421" s="249"/>
      <c r="BF421" s="249"/>
      <c r="BG421" s="249"/>
      <c r="BH421" s="249"/>
      <c r="BI421" s="249"/>
      <c r="BJ421" s="249"/>
      <c r="BK421" s="249"/>
      <c r="BL421" s="249"/>
      <c r="BM421" s="249"/>
      <c r="BN421" s="249"/>
      <c r="BO421" s="249"/>
      <c r="BP421" s="249"/>
      <c r="BQ421" s="249"/>
      <c r="BR421" s="271"/>
      <c r="BS421" s="271"/>
      <c r="BT421" s="271"/>
      <c r="BU421" s="271"/>
      <c r="BV421" s="271"/>
      <c r="BW421" s="271"/>
    </row>
    <row r="422" spans="1:86">
      <c r="A422" s="255">
        <f>'5.Inequality - Gini coefficient'!A130</f>
        <v>0</v>
      </c>
      <c r="B422" s="255" t="str">
        <f>'5.Inequality - Gini coefficient'!B130</f>
        <v>Mexico (2012): Scott, John, Sandra Martinez-Aguilar, Enrique de la Rosa, and Rodrigo Aranda. 2017. “CEQ Master Workbook: Mexico (2012),” CEQ Data Center on Fiscal Redistribution (CEQ Institute, Tulane University). June 15, 2019</v>
      </c>
      <c r="C422" s="407"/>
      <c r="D422" s="407"/>
      <c r="E422" s="407"/>
      <c r="F422" s="407"/>
      <c r="G422" s="407"/>
      <c r="H422" s="407"/>
      <c r="I422" s="905"/>
      <c r="J422" s="905"/>
      <c r="K422" s="905"/>
      <c r="L422" s="407"/>
      <c r="M422" s="407"/>
      <c r="N422" s="407"/>
      <c r="O422" s="407"/>
      <c r="P422" s="407"/>
      <c r="Q422" s="407"/>
      <c r="R422" s="407"/>
      <c r="S422" s="407"/>
      <c r="T422" s="407"/>
      <c r="U422" s="407"/>
      <c r="V422" s="407"/>
      <c r="W422" s="407"/>
      <c r="X422" s="407"/>
      <c r="Y422" s="407"/>
      <c r="Z422" s="407"/>
      <c r="AA422" s="407"/>
      <c r="AB422" s="407"/>
      <c r="AC422" s="407"/>
      <c r="AD422" s="407"/>
      <c r="AE422" s="407"/>
      <c r="AF422" s="407"/>
      <c r="AG422" s="249"/>
      <c r="AH422" s="249"/>
      <c r="AI422" s="249"/>
      <c r="AJ422" s="249"/>
      <c r="AK422" s="249"/>
      <c r="AL422" s="249"/>
      <c r="AM422" s="249"/>
      <c r="AN422" s="249"/>
      <c r="AO422" s="249"/>
      <c r="AP422" s="249"/>
      <c r="AQ422" s="249"/>
      <c r="AR422" s="249"/>
      <c r="AS422" s="249"/>
      <c r="AT422" s="249"/>
      <c r="AU422" s="249"/>
      <c r="AV422" s="249"/>
      <c r="AW422" s="249"/>
      <c r="AX422" s="249"/>
      <c r="AY422" s="249"/>
      <c r="AZ422" s="249"/>
      <c r="BA422" s="249"/>
      <c r="BB422" s="249"/>
      <c r="BC422" s="249"/>
      <c r="BD422" s="249"/>
      <c r="BE422" s="249"/>
      <c r="BF422" s="249"/>
      <c r="BG422" s="249"/>
      <c r="BH422" s="249"/>
      <c r="BI422" s="249"/>
      <c r="BJ422" s="249"/>
      <c r="BK422" s="249"/>
      <c r="BL422" s="249"/>
      <c r="BM422" s="249"/>
      <c r="BN422" s="249"/>
      <c r="BO422" s="249"/>
      <c r="BP422" s="249"/>
      <c r="BQ422" s="249"/>
      <c r="BR422" s="271"/>
      <c r="BS422" s="271"/>
      <c r="BT422" s="271"/>
      <c r="BU422" s="271"/>
      <c r="BV422" s="271"/>
      <c r="BW422" s="271"/>
    </row>
    <row r="423" spans="1:86">
      <c r="A423" s="255">
        <f>'5.Inequality - Gini coefficient'!A131</f>
        <v>0</v>
      </c>
      <c r="B423" s="255" t="str">
        <f>'5.Inequality - Gini coefficient'!B131</f>
        <v>Mexico (2014): Scott, John, Sandra Martinez-Aguilar, Enrique de la Rosa, and Rodrigo Aranda. 2017. “CEQ Master Workbook: Mexico (2014),” CEQ Data Center on Fiscal Redistribution (CEQ Institute, Tulane University). June 15, 2019.</v>
      </c>
      <c r="C423" s="407"/>
      <c r="D423" s="407"/>
      <c r="E423" s="407"/>
      <c r="F423" s="407"/>
      <c r="G423" s="407"/>
      <c r="H423" s="407"/>
      <c r="I423" s="905"/>
      <c r="J423" s="905"/>
      <c r="K423" s="905"/>
      <c r="L423" s="407"/>
      <c r="M423" s="407"/>
      <c r="N423" s="407"/>
      <c r="O423" s="407"/>
      <c r="P423" s="407"/>
      <c r="Q423" s="407"/>
      <c r="R423" s="407"/>
      <c r="S423" s="407"/>
      <c r="T423" s="407"/>
      <c r="U423" s="407"/>
      <c r="V423" s="407"/>
      <c r="W423" s="407"/>
      <c r="X423" s="407"/>
      <c r="Y423" s="407"/>
      <c r="Z423" s="407"/>
      <c r="AA423" s="407"/>
      <c r="AB423" s="407"/>
      <c r="AC423" s="407"/>
      <c r="AD423" s="407"/>
      <c r="AE423" s="407"/>
      <c r="AF423" s="407"/>
      <c r="AG423" s="249"/>
      <c r="AH423" s="249"/>
      <c r="AI423" s="249"/>
      <c r="AJ423" s="249"/>
      <c r="AK423" s="249"/>
      <c r="AL423" s="249"/>
      <c r="AM423" s="249"/>
      <c r="AN423" s="249"/>
      <c r="AO423" s="249"/>
      <c r="AP423" s="249"/>
      <c r="AQ423" s="249"/>
      <c r="AR423" s="249"/>
      <c r="AS423" s="249"/>
      <c r="AT423" s="249"/>
      <c r="AU423" s="249"/>
      <c r="AV423" s="249"/>
      <c r="AW423" s="249"/>
      <c r="AX423" s="249"/>
      <c r="AY423" s="249"/>
      <c r="AZ423" s="249"/>
      <c r="BA423" s="249"/>
      <c r="BB423" s="249"/>
      <c r="BC423" s="249"/>
      <c r="BD423" s="249"/>
      <c r="BE423" s="249"/>
      <c r="BF423" s="249"/>
      <c r="BG423" s="249"/>
      <c r="BH423" s="249"/>
      <c r="BI423" s="249"/>
      <c r="BJ423" s="249"/>
      <c r="BK423" s="249"/>
      <c r="BL423" s="249"/>
      <c r="BM423" s="249"/>
      <c r="BN423" s="249"/>
      <c r="BO423" s="249"/>
      <c r="BP423" s="249"/>
      <c r="BQ423" s="249"/>
      <c r="BR423" s="271"/>
      <c r="BS423" s="271"/>
      <c r="BT423" s="271"/>
      <c r="BU423" s="271"/>
      <c r="BV423" s="271"/>
      <c r="BW423" s="271"/>
      <c r="BX423" s="271"/>
      <c r="BY423" s="271"/>
      <c r="BZ423" s="271"/>
      <c r="CA423" s="271"/>
      <c r="CB423" s="271"/>
      <c r="CC423" s="271"/>
      <c r="CD423" s="271"/>
      <c r="CE423" s="271"/>
      <c r="CF423" s="271"/>
      <c r="CG423" s="271"/>
      <c r="CH423" s="271"/>
    </row>
    <row r="424" spans="1:86">
      <c r="A424" s="255">
        <f>'5.Inequality - Gini coefficient'!A132</f>
        <v>29</v>
      </c>
      <c r="B424" s="255" t="str">
        <f>'5.Inequality - Gini coefficient'!B132</f>
        <v>*,** Mongolia (2016): n.a.</v>
      </c>
      <c r="C424" s="407"/>
      <c r="D424" s="407"/>
      <c r="E424" s="407"/>
      <c r="F424" s="407"/>
      <c r="G424" s="407"/>
      <c r="H424" s="407"/>
      <c r="I424" s="905"/>
      <c r="J424" s="905"/>
      <c r="K424" s="905"/>
      <c r="L424" s="407"/>
      <c r="M424" s="407"/>
      <c r="N424" s="407"/>
      <c r="O424" s="407"/>
      <c r="P424" s="407"/>
      <c r="Q424" s="407"/>
      <c r="R424" s="407"/>
      <c r="S424" s="407"/>
      <c r="T424" s="407"/>
      <c r="U424" s="407"/>
      <c r="V424" s="407"/>
      <c r="W424" s="407"/>
      <c r="X424" s="407"/>
      <c r="Y424" s="407"/>
      <c r="Z424" s="407"/>
      <c r="AA424" s="407"/>
      <c r="AB424" s="407"/>
      <c r="AC424" s="407"/>
      <c r="AD424" s="407"/>
      <c r="AE424" s="407"/>
      <c r="AF424" s="407"/>
      <c r="AG424" s="249"/>
      <c r="AH424" s="249"/>
      <c r="AI424" s="249"/>
      <c r="AJ424" s="249"/>
      <c r="AK424" s="249"/>
      <c r="AL424" s="249"/>
      <c r="AM424" s="249"/>
      <c r="AN424" s="249"/>
      <c r="AO424" s="249"/>
      <c r="AP424" s="249"/>
      <c r="AQ424" s="249"/>
      <c r="AR424" s="249"/>
      <c r="AS424" s="249"/>
      <c r="AT424" s="249"/>
      <c r="AU424" s="249"/>
      <c r="AV424" s="249"/>
      <c r="AW424" s="249"/>
      <c r="AX424" s="249"/>
      <c r="AY424" s="249"/>
      <c r="AZ424" s="249"/>
      <c r="BA424" s="249"/>
      <c r="BB424" s="249"/>
      <c r="BC424" s="249"/>
      <c r="BD424" s="249"/>
      <c r="BE424" s="249"/>
      <c r="BF424" s="249"/>
      <c r="BG424" s="249"/>
      <c r="BH424" s="249"/>
      <c r="BI424" s="249"/>
      <c r="BJ424" s="249"/>
      <c r="BK424" s="249"/>
      <c r="BL424" s="249"/>
      <c r="BM424" s="249"/>
      <c r="BN424" s="249"/>
      <c r="BO424" s="249"/>
      <c r="BP424" s="249"/>
      <c r="BQ424" s="249"/>
      <c r="BR424" s="271"/>
      <c r="BS424" s="271"/>
      <c r="BT424" s="271"/>
      <c r="BU424" s="271"/>
      <c r="BV424" s="271"/>
      <c r="BW424" s="271"/>
    </row>
    <row r="425" spans="1:86">
      <c r="A425" s="255">
        <f>'5.Inequality - Gini coefficient'!A133</f>
        <v>30</v>
      </c>
      <c r="B425" s="255" t="str">
        <f>'5.Inequality - Gini coefficient'!B133</f>
        <v>*,** Namibia (2009): n.a.</v>
      </c>
      <c r="C425" s="407"/>
      <c r="D425" s="407"/>
      <c r="E425" s="407"/>
      <c r="F425" s="407"/>
      <c r="G425" s="407"/>
      <c r="H425" s="407"/>
      <c r="I425" s="905"/>
      <c r="J425" s="905"/>
      <c r="K425" s="905"/>
      <c r="L425" s="407"/>
      <c r="M425" s="407"/>
      <c r="N425" s="407"/>
      <c r="O425" s="407"/>
      <c r="P425" s="407"/>
      <c r="Q425" s="407"/>
      <c r="R425" s="407"/>
      <c r="S425" s="407"/>
      <c r="T425" s="407"/>
      <c r="U425" s="407"/>
      <c r="V425" s="407"/>
      <c r="W425" s="407"/>
      <c r="X425" s="407"/>
      <c r="Y425" s="407"/>
      <c r="Z425" s="407"/>
      <c r="AA425" s="407"/>
      <c r="AB425" s="407"/>
      <c r="AC425" s="407"/>
      <c r="AD425" s="407"/>
      <c r="AE425" s="407"/>
      <c r="AF425" s="407"/>
      <c r="AG425" s="249"/>
      <c r="AH425" s="249"/>
      <c r="AI425" s="249"/>
      <c r="AJ425" s="249"/>
      <c r="AK425" s="249"/>
      <c r="AL425" s="249"/>
      <c r="AM425" s="249"/>
      <c r="AN425" s="249"/>
      <c r="AO425" s="249"/>
      <c r="AP425" s="249"/>
      <c r="AQ425" s="249"/>
      <c r="AR425" s="249"/>
      <c r="AS425" s="249"/>
      <c r="AT425" s="249"/>
      <c r="AU425" s="249"/>
      <c r="AV425" s="249"/>
      <c r="AW425" s="249"/>
      <c r="AX425" s="249"/>
      <c r="AY425" s="249"/>
      <c r="AZ425" s="249"/>
      <c r="BA425" s="249"/>
      <c r="BB425" s="249"/>
      <c r="BC425" s="249"/>
      <c r="BD425" s="249"/>
      <c r="BE425" s="249"/>
      <c r="BF425" s="249"/>
      <c r="BG425" s="249"/>
      <c r="BH425" s="249"/>
      <c r="BI425" s="249"/>
      <c r="BJ425" s="249"/>
      <c r="BK425" s="249"/>
      <c r="BL425" s="249"/>
      <c r="BM425" s="249"/>
      <c r="BN425" s="249"/>
      <c r="BO425" s="249"/>
      <c r="BP425" s="249"/>
      <c r="BQ425" s="249"/>
      <c r="BR425" s="271"/>
      <c r="BS425" s="271"/>
      <c r="BT425" s="271"/>
      <c r="BU425" s="271"/>
      <c r="BV425" s="271"/>
      <c r="BW425" s="271"/>
    </row>
    <row r="426" spans="1:86">
      <c r="A426" s="255">
        <f>'5.Inequality - Gini coefficient'!A134</f>
        <v>31</v>
      </c>
      <c r="B426"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426" s="407"/>
      <c r="D426" s="407"/>
      <c r="E426" s="407"/>
      <c r="F426" s="407"/>
      <c r="G426" s="407"/>
      <c r="H426" s="407"/>
      <c r="I426" s="905"/>
      <c r="J426" s="905"/>
      <c r="K426" s="905"/>
      <c r="L426" s="407"/>
      <c r="M426" s="407"/>
      <c r="N426" s="407"/>
      <c r="O426" s="407"/>
      <c r="P426" s="407"/>
      <c r="Q426" s="407"/>
      <c r="R426" s="407"/>
      <c r="S426" s="407"/>
      <c r="T426" s="407"/>
      <c r="U426" s="407"/>
      <c r="V426" s="407"/>
      <c r="W426" s="407"/>
      <c r="X426" s="407"/>
      <c r="Y426" s="407"/>
      <c r="Z426" s="407"/>
      <c r="AA426" s="407"/>
      <c r="AB426" s="407"/>
      <c r="AC426" s="407"/>
      <c r="AD426" s="407"/>
      <c r="AE426" s="407"/>
      <c r="AF426" s="407"/>
      <c r="AG426" s="249"/>
      <c r="AH426" s="249"/>
      <c r="AI426" s="249"/>
      <c r="AJ426" s="249"/>
      <c r="AK426" s="249"/>
      <c r="AL426" s="249"/>
      <c r="AM426" s="249"/>
      <c r="AN426" s="249"/>
      <c r="AO426" s="249"/>
      <c r="AP426" s="249"/>
      <c r="AQ426" s="249"/>
      <c r="AR426" s="249"/>
      <c r="AS426" s="249"/>
      <c r="AT426" s="249"/>
      <c r="AU426" s="249"/>
      <c r="AV426" s="249"/>
      <c r="AW426" s="249"/>
      <c r="AX426" s="249"/>
      <c r="AY426" s="249"/>
      <c r="AZ426" s="249"/>
      <c r="BA426" s="249"/>
      <c r="BB426" s="249"/>
      <c r="BC426" s="249"/>
      <c r="BD426" s="249"/>
      <c r="BE426" s="249"/>
      <c r="BF426" s="249"/>
      <c r="BG426" s="249"/>
      <c r="BH426" s="249"/>
      <c r="BI426" s="249"/>
      <c r="BJ426" s="249"/>
      <c r="BK426" s="249"/>
      <c r="BL426" s="249"/>
      <c r="BM426" s="249"/>
      <c r="BN426" s="249"/>
      <c r="BO426" s="249"/>
      <c r="BP426" s="249"/>
      <c r="BQ426" s="249"/>
      <c r="BR426" s="271"/>
      <c r="BS426" s="271"/>
      <c r="BT426" s="271"/>
      <c r="BU426" s="271"/>
      <c r="BV426" s="271"/>
      <c r="BW426" s="271"/>
    </row>
    <row r="427" spans="1:86">
      <c r="A427" s="255">
        <f>'5.Inequality - Gini coefficient'!A135</f>
        <v>32</v>
      </c>
      <c r="B427" s="255" t="str">
        <f>'5.Inequality - Gini coefficient'!B135</f>
        <v>*,** Niger (2014): n.a.</v>
      </c>
      <c r="C427" s="407"/>
      <c r="D427" s="407"/>
      <c r="E427" s="407"/>
      <c r="F427" s="407"/>
      <c r="G427" s="407"/>
      <c r="H427" s="407"/>
      <c r="I427" s="905"/>
      <c r="J427" s="905"/>
      <c r="K427" s="905"/>
      <c r="L427" s="407"/>
      <c r="M427" s="407"/>
      <c r="N427" s="407"/>
      <c r="O427" s="407"/>
      <c r="P427" s="407"/>
      <c r="Q427" s="407"/>
      <c r="R427" s="407"/>
      <c r="S427" s="407"/>
      <c r="T427" s="407"/>
      <c r="U427" s="407"/>
      <c r="V427" s="407"/>
      <c r="W427" s="407"/>
      <c r="X427" s="407"/>
      <c r="Y427" s="407"/>
      <c r="Z427" s="407"/>
      <c r="AA427" s="407"/>
      <c r="AB427" s="407"/>
      <c r="AC427" s="407"/>
      <c r="AD427" s="407"/>
      <c r="AE427" s="407"/>
      <c r="AF427" s="407"/>
      <c r="AG427" s="249"/>
      <c r="AH427" s="249"/>
      <c r="AI427" s="249"/>
      <c r="AJ427" s="249"/>
      <c r="AK427" s="249"/>
      <c r="AL427" s="249"/>
      <c r="AM427" s="249"/>
      <c r="AN427" s="249"/>
      <c r="AO427" s="249"/>
      <c r="AP427" s="249"/>
      <c r="AQ427" s="249"/>
      <c r="AR427" s="249"/>
      <c r="AS427" s="249"/>
      <c r="AT427" s="249"/>
      <c r="AU427" s="249"/>
      <c r="AV427" s="249"/>
      <c r="AW427" s="249"/>
      <c r="AX427" s="249"/>
      <c r="AY427" s="249"/>
      <c r="AZ427" s="249"/>
      <c r="BA427" s="249"/>
      <c r="BB427" s="249"/>
      <c r="BC427" s="249"/>
      <c r="BD427" s="249"/>
      <c r="BE427" s="249"/>
      <c r="BF427" s="249"/>
      <c r="BG427" s="249"/>
      <c r="BH427" s="249"/>
      <c r="BI427" s="249"/>
      <c r="BJ427" s="249"/>
      <c r="BK427" s="249"/>
      <c r="BL427" s="249"/>
      <c r="BM427" s="249"/>
      <c r="BN427" s="249"/>
      <c r="BO427" s="249"/>
      <c r="BP427" s="249"/>
      <c r="BQ427" s="249"/>
      <c r="BR427" s="271"/>
      <c r="BS427" s="271"/>
      <c r="BT427" s="271"/>
      <c r="BU427" s="271"/>
      <c r="BV427" s="271"/>
      <c r="BW427" s="271"/>
    </row>
    <row r="428" spans="1:86">
      <c r="A428" s="255">
        <f>'5.Inequality - Gini coefficient'!A136</f>
        <v>33</v>
      </c>
      <c r="B428" s="255" t="str">
        <f>'5.Inequality - Gini coefficient'!B136</f>
        <v>Panama (2016): Martinez-Aguilar, Sandra. 2019. “CEQ Master Workbook: Panama (2016),” CEQ Data Center on Fiscal Redistribution (CEQ Institute, Tulane University and the Economic Co-operation and Development). January 16, 2019.</v>
      </c>
      <c r="C428" s="407"/>
      <c r="D428" s="407"/>
      <c r="E428" s="407"/>
      <c r="F428" s="407"/>
      <c r="G428" s="407"/>
      <c r="H428" s="407"/>
      <c r="I428" s="905"/>
      <c r="J428" s="905"/>
      <c r="K428" s="905"/>
      <c r="L428" s="407"/>
      <c r="M428" s="407"/>
      <c r="N428" s="407"/>
      <c r="O428" s="407"/>
      <c r="P428" s="407"/>
      <c r="Q428" s="407"/>
      <c r="R428" s="407"/>
      <c r="S428" s="407"/>
      <c r="T428" s="407"/>
      <c r="U428" s="407"/>
      <c r="V428" s="407"/>
      <c r="W428" s="407"/>
      <c r="X428" s="407"/>
      <c r="Y428" s="407"/>
      <c r="Z428" s="407"/>
      <c r="AA428" s="407"/>
      <c r="AB428" s="407"/>
      <c r="AC428" s="407"/>
      <c r="AD428" s="407"/>
      <c r="AE428" s="407"/>
      <c r="AF428" s="407"/>
      <c r="AG428" s="249"/>
      <c r="AH428" s="249"/>
      <c r="AI428" s="249"/>
      <c r="AJ428" s="249"/>
      <c r="AK428" s="249"/>
      <c r="AL428" s="249"/>
      <c r="AM428" s="249"/>
      <c r="AN428" s="249"/>
      <c r="AO428" s="249"/>
      <c r="AP428" s="249"/>
      <c r="AQ428" s="249"/>
      <c r="AR428" s="249"/>
      <c r="AS428" s="249"/>
      <c r="AT428" s="249"/>
      <c r="AU428" s="249"/>
      <c r="AV428" s="249"/>
      <c r="AW428" s="249"/>
      <c r="AX428" s="249"/>
      <c r="AY428" s="249"/>
      <c r="AZ428" s="249"/>
      <c r="BA428" s="249"/>
      <c r="BB428" s="249"/>
      <c r="BC428" s="249"/>
      <c r="BD428" s="249"/>
      <c r="BE428" s="249"/>
      <c r="BF428" s="249"/>
      <c r="BG428" s="249"/>
      <c r="BH428" s="249"/>
      <c r="BI428" s="249"/>
      <c r="BJ428" s="249"/>
      <c r="BK428" s="249"/>
      <c r="BL428" s="249"/>
      <c r="BM428" s="249"/>
      <c r="BN428" s="249"/>
      <c r="BO428" s="249"/>
      <c r="BP428" s="249"/>
      <c r="BQ428" s="249"/>
      <c r="BR428" s="271"/>
      <c r="BS428" s="271"/>
      <c r="BT428" s="271"/>
      <c r="BU428" s="271"/>
      <c r="BV428" s="271"/>
      <c r="BW428" s="271"/>
      <c r="BX428" s="271"/>
      <c r="BY428" s="271"/>
      <c r="BZ428" s="271"/>
      <c r="CA428" s="271"/>
      <c r="CB428" s="271"/>
      <c r="CC428" s="271"/>
      <c r="CD428" s="271"/>
      <c r="CE428" s="271"/>
      <c r="CF428" s="271"/>
      <c r="CG428" s="271"/>
      <c r="CH428" s="271"/>
    </row>
    <row r="429" spans="1:86" ht="16">
      <c r="A429" s="255">
        <f>'5.Inequality - Gini coefficient'!A137</f>
        <v>34</v>
      </c>
      <c r="B429" s="255" t="str">
        <f>'5.Inequality - Gini coefficient'!B137</f>
        <v>Paraguay (2014) : Gimenez, Lea, Maria Ana Lugo, Sandra Martinez-Aguilar, Humberto Colman, Juan Jose Galeano and Gabriela Farfan. 2017. “CEQ Master Workbook: Paraguay (2014) ,” CEQ Data Center (CEQ Institute, Tulane University). February 12, 2017.</v>
      </c>
      <c r="C429" s="356"/>
      <c r="D429" s="252"/>
      <c r="E429" s="252"/>
      <c r="F429" s="252"/>
      <c r="G429" s="252"/>
      <c r="H429" s="252"/>
      <c r="I429" s="900"/>
      <c r="J429" s="900"/>
      <c r="K429" s="900"/>
      <c r="L429" s="252"/>
      <c r="M429" s="252"/>
      <c r="N429" s="252"/>
      <c r="O429" s="252"/>
      <c r="P429" s="252"/>
      <c r="Q429" s="252"/>
      <c r="R429" s="252"/>
      <c r="S429" s="252"/>
      <c r="T429" s="252"/>
      <c r="U429" s="252"/>
      <c r="V429" s="252"/>
      <c r="W429" s="252"/>
      <c r="X429" s="252"/>
      <c r="Y429" s="252"/>
      <c r="Z429" s="252"/>
      <c r="AA429" s="252"/>
      <c r="AB429" s="252"/>
      <c r="AC429" s="252"/>
      <c r="AD429" s="252"/>
      <c r="AE429" s="252"/>
      <c r="AF429" s="252"/>
      <c r="AX429" s="241"/>
      <c r="AY429" s="241"/>
      <c r="AZ429" s="241"/>
      <c r="BA429" s="241"/>
      <c r="BB429" s="241"/>
      <c r="BC429" s="241"/>
      <c r="BD429" s="241"/>
      <c r="BE429" s="241"/>
      <c r="BF429" s="241"/>
      <c r="BG429" s="241"/>
      <c r="BH429" s="241"/>
      <c r="BI429" s="241"/>
      <c r="BJ429" s="241"/>
      <c r="BK429" s="241"/>
      <c r="BL429" s="241"/>
      <c r="BM429" s="241"/>
      <c r="BN429" s="241"/>
      <c r="BO429" s="241"/>
      <c r="BP429" s="241"/>
      <c r="BQ429" s="241"/>
    </row>
    <row r="430" spans="1:86">
      <c r="A430" s="255">
        <f>'5.Inequality - Gini coefficient'!A138</f>
        <v>35</v>
      </c>
      <c r="B430" s="255" t="str">
        <f>'5.Inequality - Gini coefficient'!B138</f>
        <v>Peru (2009): Jaramillo, Miguel. 2015. “CEQ Master Workbook: Peru (2009),” CEQ Data Center on Fiscal Redistribution (CEQ Institute, Tulane University). August 7, 2015.</v>
      </c>
      <c r="AF430" s="252"/>
      <c r="AG430" s="252"/>
      <c r="AH430" s="252"/>
      <c r="AI430" s="252"/>
      <c r="AJ430" s="252"/>
      <c r="AK430" s="252"/>
      <c r="AL430" s="252"/>
      <c r="AM430" s="252"/>
      <c r="AN430" s="252"/>
      <c r="AO430" s="252"/>
      <c r="AP430" s="252"/>
      <c r="AQ430" s="252"/>
      <c r="AR430" s="252"/>
      <c r="AS430" s="252"/>
      <c r="AT430" s="252"/>
      <c r="AU430" s="252"/>
      <c r="AV430" s="252"/>
      <c r="AW430" s="252"/>
    </row>
    <row r="431" spans="1:86" s="241" customFormat="1">
      <c r="A431" s="255">
        <f>'5.Inequality - Gini coefficient'!A139</f>
        <v>0</v>
      </c>
      <c r="B431" s="255" t="str">
        <f>'5.Inequality - Gini coefficient'!B139</f>
        <v>Peru (2011): Jaramillo, Miguel. 2019. “CEQ Master Workbook: Peru (2011),” CEQ Data Center on Fiscal Redistribution (CEQ Institute, Tulane University). February 11, 2019.</v>
      </c>
      <c r="C431" s="268"/>
      <c r="D431" s="268"/>
      <c r="E431" s="268"/>
      <c r="F431" s="268"/>
      <c r="G431" s="268"/>
      <c r="H431" s="268"/>
      <c r="I431" s="906"/>
      <c r="J431" s="906"/>
      <c r="K431" s="906"/>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row>
    <row r="432" spans="1:86" s="241" customFormat="1">
      <c r="A432" s="255">
        <f>'5.Inequality - Gini coefficient'!A140</f>
        <v>36</v>
      </c>
      <c r="B432" s="255" t="str">
        <f>'5.Inequality - Gini coefficient'!B140</f>
        <v>*,** Poland (2014): n.a.</v>
      </c>
      <c r="C432" s="268"/>
      <c r="D432" s="268"/>
      <c r="E432" s="268"/>
      <c r="F432" s="268"/>
      <c r="G432" s="268"/>
      <c r="H432" s="268"/>
      <c r="I432" s="906"/>
      <c r="J432" s="906"/>
      <c r="K432" s="906"/>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row>
    <row r="433" spans="1:32" s="241" customFormat="1">
      <c r="A433" s="255">
        <f>'5.Inequality - Gini coefficient'!A141</f>
        <v>37</v>
      </c>
      <c r="B433" s="255" t="str">
        <f>'5.Inequality - Gini coefficient'!B141</f>
        <v>*,** Romania (2016): n.a.</v>
      </c>
      <c r="C433" s="268"/>
      <c r="D433" s="268"/>
      <c r="E433" s="268"/>
      <c r="F433" s="268"/>
      <c r="G433" s="268"/>
      <c r="H433" s="268"/>
      <c r="I433" s="906"/>
      <c r="J433" s="906"/>
      <c r="K433" s="906"/>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row>
    <row r="434" spans="1:32" s="241" customFormat="1">
      <c r="A434" s="255">
        <f>'5.Inequality - Gini coefficient'!A142</f>
        <v>38</v>
      </c>
      <c r="B434" s="255" t="str">
        <f>'5.Inequality - Gini coefficient'!B142</f>
        <v>Russia (2010): Popova, Daria. 2019. “CEQ Master Workbook: Russia (2010),” CEQ Data Center on Fiscal Redistribution (CEQ Institute, Tulane University and the World Bank). March 21, 2019.</v>
      </c>
      <c r="C434" s="268"/>
      <c r="D434" s="268"/>
      <c r="E434" s="268"/>
      <c r="F434" s="268"/>
      <c r="G434" s="268"/>
      <c r="H434" s="268"/>
      <c r="I434" s="906"/>
      <c r="J434" s="906"/>
      <c r="K434" s="906"/>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row>
    <row r="435" spans="1:32">
      <c r="A435" s="255">
        <f>'5.Inequality - Gini coefficient'!A143</f>
        <v>39</v>
      </c>
      <c r="B435"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436" spans="1:32">
      <c r="A436" s="255">
        <f>'5.Inequality - Gini coefficient'!A144</f>
        <v>40</v>
      </c>
      <c r="B436"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437" spans="1:32">
      <c r="A437" s="255">
        <f>'5.Inequality - Gini coefficient'!A145</f>
        <v>41</v>
      </c>
      <c r="B437" s="255" t="str">
        <f>'5.Inequality - Gini coefficient'!B145</f>
        <v>Tanzania (2011): Younger, Stephen. 2019. “CEQ Master Workbook: Tanzania (2011-2012),” CEQ Data Center on Fiscal Redistribution (CEQ Institute, Tulane University). June 21, 2019.</v>
      </c>
    </row>
    <row r="438" spans="1:32">
      <c r="A438" s="255">
        <f>'5.Inequality - Gini coefficient'!A146</f>
        <v>42</v>
      </c>
      <c r="B438"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439" spans="1:32">
      <c r="A439" s="255">
        <f>'5.Inequality - Gini coefficient'!A147</f>
        <v>43</v>
      </c>
      <c r="B439"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440" spans="1:32">
      <c r="A440" s="255">
        <f>'5.Inequality - Gini coefficient'!A148</f>
        <v>44</v>
      </c>
      <c r="B440" s="255" t="str">
        <f>'5.Inequality - Gini coefficient'!B148</f>
        <v>*,** Ukraine (2016): n.a.</v>
      </c>
    </row>
    <row r="441" spans="1:32">
      <c r="A441" s="255">
        <f>'5.Inequality - Gini coefficient'!A149</f>
        <v>45</v>
      </c>
      <c r="B441" s="255" t="str">
        <f>'5.Inequality - Gini coefficient'!B149</f>
        <v>United States (2011): n.a.</v>
      </c>
    </row>
    <row r="442" spans="1:32">
      <c r="A442" s="255">
        <f>'5.Inequality - Gini coefficient'!A150</f>
        <v>46</v>
      </c>
      <c r="B442" s="255" t="str">
        <f>'5.Inequality - Gini coefficient'!B150</f>
        <v>Uruguay (2009): Bucheli, Marisa. 2019. “CEQ Master Workbook: Uruguay (2009),” CEQ Data Center on Fiscal Redistribution (CEQ Institute, Tulane University). April 7, 2019.</v>
      </c>
    </row>
    <row r="443" spans="1:32">
      <c r="A443" s="255">
        <f>'5.Inequality - Gini coefficient'!A151</f>
        <v>47</v>
      </c>
      <c r="B443" s="255" t="str">
        <f>'5.Inequality - Gini coefficient'!B151</f>
        <v>Venezuela (2013): Molina, Emiro. 2016. “CEQ Master Workbook: Venezuela (2012),” CEQ Data Center on Fiscal Redistribution (CEQ Institute, Tulane University). April 5, 2018.</v>
      </c>
    </row>
    <row r="444" spans="1:32" ht="15">
      <c r="A444" s="179"/>
    </row>
    <row r="445" spans="1:32" ht="15">
      <c r="A445" s="179"/>
    </row>
    <row r="446" spans="1:32" ht="15">
      <c r="A446" s="179"/>
    </row>
    <row r="447" spans="1:32" ht="15">
      <c r="A447" s="179"/>
    </row>
    <row r="448" spans="1:32" ht="15">
      <c r="A448" s="179"/>
    </row>
    <row r="449" spans="1:1" ht="15">
      <c r="A449" s="179"/>
    </row>
    <row r="450" spans="1:1" ht="15">
      <c r="A450" s="179"/>
    </row>
    <row r="451" spans="1:1" ht="15">
      <c r="A451" s="179"/>
    </row>
  </sheetData>
  <mergeCells count="58">
    <mergeCell ref="B351:B357"/>
    <mergeCell ref="B358:B364"/>
    <mergeCell ref="B302:B308"/>
    <mergeCell ref="B309:B315"/>
    <mergeCell ref="B316:B322"/>
    <mergeCell ref="B323:B329"/>
    <mergeCell ref="B330:B336"/>
    <mergeCell ref="B267:B273"/>
    <mergeCell ref="B274:B280"/>
    <mergeCell ref="B281:B287"/>
    <mergeCell ref="B295:B301"/>
    <mergeCell ref="B344:B350"/>
    <mergeCell ref="B288:B294"/>
    <mergeCell ref="B337:B343"/>
    <mergeCell ref="B218:B224"/>
    <mergeCell ref="B239:B245"/>
    <mergeCell ref="B253:B259"/>
    <mergeCell ref="B260:B266"/>
    <mergeCell ref="B232:B238"/>
    <mergeCell ref="B225:B231"/>
    <mergeCell ref="B246:B252"/>
    <mergeCell ref="B176:B182"/>
    <mergeCell ref="B183:B189"/>
    <mergeCell ref="B190:B196"/>
    <mergeCell ref="B204:B210"/>
    <mergeCell ref="B211:B217"/>
    <mergeCell ref="B386:BQ386"/>
    <mergeCell ref="B389:AX389"/>
    <mergeCell ref="B6:B7"/>
    <mergeCell ref="C6:C7"/>
    <mergeCell ref="F6:AJ6"/>
    <mergeCell ref="AM6:BQ6"/>
    <mergeCell ref="B383:BQ383"/>
    <mergeCell ref="B8:B14"/>
    <mergeCell ref="B15:B21"/>
    <mergeCell ref="B22:B28"/>
    <mergeCell ref="B36:B42"/>
    <mergeCell ref="B43:B49"/>
    <mergeCell ref="B50:B56"/>
    <mergeCell ref="B57:B63"/>
    <mergeCell ref="B64:B70"/>
    <mergeCell ref="B71:B77"/>
    <mergeCell ref="B29:B35"/>
    <mergeCell ref="B78:B84"/>
    <mergeCell ref="B113:B119"/>
    <mergeCell ref="B155:B161"/>
    <mergeCell ref="B197:B203"/>
    <mergeCell ref="B85:B91"/>
    <mergeCell ref="B92:B98"/>
    <mergeCell ref="B99:B105"/>
    <mergeCell ref="B106:B112"/>
    <mergeCell ref="B120:B126"/>
    <mergeCell ref="B127:B133"/>
    <mergeCell ref="B134:B140"/>
    <mergeCell ref="B141:B147"/>
    <mergeCell ref="B148:B154"/>
    <mergeCell ref="B162:B168"/>
    <mergeCell ref="B169:B175"/>
  </mergeCells>
  <conditionalFormatting sqref="F141:F154 E57:E77 F85:AJ112 E85:E91 F120:AJ133 H162:AJ196 F162:F196 F204:F224 H204:AJ224 H239:AJ245 F239:F245 F253:F287 H253:AJ287 F344:F364 H344:AJ364 F8:AJ28 F36:AJ77 H141:AJ154 E295:AJ336">
    <cfRule type="expression" dxfId="571" priority="308">
      <formula>OR(AND(E8="",+$B8="Armenia (2011)"),AND(E8="",+$B8="Brazil (2009)"),AND(E8="",+$B8="Chile (2013)"),AND(E8="",+$B8="Colombia (2010)"),AND(E8="",+$B8="Colombia (2014)"),AND(E8="",+$B8="Ghana (2012)"),AND(E8="",+$B8="Dominican Republic (2013)"),AND(E8="",+$B8="Mexico (2012)"),AND(E8="",+$B8="Mexico (2014)"),AND(E8="",+$B8="Panama (2016)"),AND(E8="",+$B8="Paraguay (2014) "),AND(E8="",+$B8="Peru (2011)"),AND(E8="",+$B8="Russia (2010)"),AND(E8="",+$B8="Tanzania (2011)"),AND(E8="",+$B8="Uruguay (2009)"))</formula>
    </cfRule>
    <cfRule type="expression" dxfId="570" priority="309">
      <formula>OR(AND(E8="",+$B8="United States (2011)"),AND(E8="",+$B8="Argentina (2012)"),AND(E8="",+$B8="Bolivia (2009)"),AND(E8="",+$B8="Costa Rica (2010)"),AND(E8="",+$B8="El Salvador (2011)"),AND(E8="",+$B8="Ecuador (2011)"),AND(E8="",+$B8="Ethiopia (2010)"),AND(E8="",+$B8="Georgia (2013)"),AND(E8="",+$B8="Guatemala (2011)"),AND(E8="",+$B8="Honduras (2011)"),AND(E8="",+$B8="Indonesia (2012)"),AND(E8="",+$B8="Iran (2011)"),AND(E8="",+$B8="Jordan (2010)"),AND(E8="",+$B8="Mexico (2010)"),AND(E8="",+$B8="Nicaragua (2009)"),AND(E8="",+$B8="Peru (2009)"),AND(E8="",+$B8="Tunisia (2010)"),AND(E8="",+$B8="South Africa (2010)"),AND(E8="",+$B8="Sri Lanka (2009)"),AND(E8="",+$B8="Uganda (2012)"),AND(E8="",+$B8="Venezuela (2013)"),AND(E8="",+$B8="China (2014)"),AND(E8="",+$B8="India (2011)"))</formula>
    </cfRule>
  </conditionalFormatting>
  <conditionalFormatting sqref="AM260:BQ287 AM253:AR259 AU253:BQ259 AL57:AL77 AM85:BQ112 AL85:AL91 AM120:BQ154 AM162:BQ196 AM204:BQ224 AM239:BQ245 AM344:BQ364 AM8:BQ28 AM36:BQ77 AL295:BQ336">
    <cfRule type="expression" dxfId="569" priority="303">
      <formula>OR(AND(AL8="",+$B8="Armenia (2011)"),AND(AL8="",+$B8="Brazil (2009)"),AND(AL8="",+$B8="Chile (2013)"),AND(AL8="",+$B8="Colombia (2010)"),AND(AL8="",+$B8="Colombia (2014)"),AND(AL8="",+$B8="Dominican Republic (2013)"),AND(AL8="",+$B8="Mexico (2012)"),AND(AL8="",+$B8="Mexico (2014)"),AND(AL8="",+$B8="Panama (2016)"),AND(AL8="",+$B8="Paraguay (2014) "),AND(AL8="",+$B8="Peru (2011)"),AND(AL8="",+$B8="Russia (2010)"),AND(AL8="",+$B8="Uruguay (2009)"))</formula>
    </cfRule>
    <cfRule type="expression" dxfId="568" priority="304">
      <formula>OR(AND(AL8="",+$B8="United States (2011)"),AND(AL8="",+$B8="Argentina (2012)"),AND(AL8="",+$B8="Bolivia (2009)"),AND(AL8="",+$B8="Costa Rica (2010)"),AND(AL8="",+$B8="Ecuador (2011)"),AND(AL8="",+$B8="El Salvador (2011)"),AND(AL8="",+$B8="Ethiopia (2010)"),AND(AL8="",+$B8="Georgia (2013)"),AND(AL8="",+$B8="Guatemala (2011)"),AND(AL8="",+$B8="Honduras (2011)"),AND(AL8="",+$B8="Indonesia (2012)"),AND(AL8="",+$B8="Iran (2011)"),AND(AL8="",+$B8="Jordan (2010)"),AND(AL8="",+$B8="Mexico (2010)"),AND(AL8="",+$B8="Nicaragua (2009)"),AND(AL8="",+$B8="Peru (2009)"),AND(AL8="",+$B8="Tunisia (2010)"),AND(AL8="",+$B8="Uganda (2012)"),AND(AL8="",+$B8="Venezuela (2013)"),AND(AL8="",+$B8="China (2014)"),AND(AL8="",+$B8="India (2011)"))</formula>
    </cfRule>
    <cfRule type="expression" dxfId="567" priority="307">
      <formula>OR(AND(AL8="",+$B8="Ghana (2012)"),AND(AL8="",+$B8="South Africa (2010)"),AND(AL8="",+$B8="Sri Lanka (2009)"),AND(AL8="",+$B8="Tanzania (2011)"))</formula>
    </cfRule>
  </conditionalFormatting>
  <conditionalFormatting sqref="F134:F140 H134:AJ140">
    <cfRule type="expression" dxfId="566" priority="153">
      <formula>OR(AND(F134="",+$B134="Albania (2015)"),AND(F134="",+$B134="Poland (2014)"),AND(F134="",+$B134="Croatia (2014)"),AND(F134="",+$B134="United States (2011)"),AND(F134="",+$B134="Argentina (2012)"),AND(F134="",+$B134="Armenia (2011)"),AND(F134="",+$B134="Bolivia (2009)"),AND(F134="",+$B134="Brazil (2009)"),AND(F134="",+$B134="Chile (2013)"),AND(F134="",+$B134="Colombia (2010)"),AND(F134="",+$B134="Colombia (2014)"),AND(F134="",+$B134="Costa Rica (2010)"),AND(F134="",+$B134="Dominican Republic (2013)"),AND(F134="",+$B134="El Salvador (2011)"),AND(F134="",+$B134="Ethiopia (2010)"),AND(F134="",+$B134="Guatemala (2011)"),AND(F134="",+$B134="Honduras (2011)"),AND(F134="",+$B134="Indonesia (2012)"),AND(F134="",+$B134="Iran (2011)"),AND(F134="",+$B134="Jordan (2010)"),AND(F134="",+$B134="Mexico (2010)"),AND(F134="",+$B134="Mexico (2012)"),AND(F134="",+$B134="Mexico (2014)"),AND(F134="",+$B134="Nicaragua (2009)"),AND(F134="",+$B134="Panama (2016)"),AND(F134="",+$B134="Paraguay (2014) "),AND(F134="",+$B134="Peru (2009)"),AND(F134="",+$B134="Peru (2011)"),AND(F134="",+$B134="Russia (2010)"),AND(F134="",+$B134="Tunisia (2010)"),AND(F134="",+$B134="Uganda (2012)"),AND(F134="",+$B134="Uruguay (2009)"))</formula>
    </cfRule>
    <cfRule type="expression" dxfId="565" priority="154">
      <formula>OR(AND(F134="",+$B134="Ghana (2012)"),AND(F134="",+$B134="Georgia (2013)"),AND(F134="",+$B134="South Africa (2010)"),AND(F134="",+$B134="Sri Lanka (2009)"),AND(F134="",+$B134="Tanzania (2011)"))</formula>
    </cfRule>
    <cfRule type="expression" dxfId="564" priority="155">
      <formula>OR(AND(F134="",+$B134="Ecuador (2011)"),AND(F134="",+$B134="Venezuela (2013)"))</formula>
    </cfRule>
  </conditionalFormatting>
  <conditionalFormatting sqref="E8:E28">
    <cfRule type="expression" dxfId="563" priority="151">
      <formula>OR(AND(E8="",+$B8="Armenia (2011)"),AND(E8="",+$B8="Brazil (2009)"),AND(E8="",+$B8="Chile (2013)"),AND(E8="",+$B8="Colombia (2010)"),AND(E8="",+$B8="Colombia (2014)"),AND(E8="",+$B8="Ghana (2012)"),AND(E8="",+$B8="Dominican Republic (2013)"),AND(E8="",+$B8="Mexico (2012)"),AND(E8="",+$B8="Mexico (2014)"),AND(E8="",+$B8="Panama (2016)"),AND(E8="",+$B8="Paraguay (2014) "),AND(E8="",+$B8="Peru (2011)"),AND(E8="",+$B8="Russia (2010)"),AND(E8="",+$B8="Tanzania (2011)"),AND(E8="",+$B8="Uruguay (2009)"))</formula>
    </cfRule>
    <cfRule type="expression" dxfId="562" priority="152">
      <formula>OR(AND(E8="",+$B8="United States (2011)"),AND(E8="",+$B8="Argentina (2012)"),AND(E8="",+$B8="Bolivia (2009)"),AND(E8="",+$B8="Costa Rica (2010)"),AND(E8="",+$B8="El Salvador (2011)"),AND(E8="",+$B8="Ecuador (2011)"),AND(E8="",+$B8="Ethiopia (2010)"),AND(E8="",+$B8="Georgia (2013)"),AND(E8="",+$B8="Guatemala (2011)"),AND(E8="",+$B8="Honduras (2011)"),AND(E8="",+$B8="Indonesia (2012)"),AND(E8="",+$B8="Iran (2011)"),AND(E8="",+$B8="Jordan (2010)"),AND(E8="",+$B8="Mexico (2010)"),AND(E8="",+$B8="Nicaragua (2009)"),AND(E8="",+$B8="Peru (2009)"),AND(E8="",+$B8="Tunisia (2010)"),AND(E8="",+$B8="South Africa (2010)"),AND(E8="",+$B8="Sri Lanka (2009)"),AND(E8="",+$B8="Uganda (2012)"),AND(E8="",+$B8="Venezuela (2013)"),AND(E8="",+$B8="China (2014)"),AND(E8="",+$B8="India (2011)"))</formula>
    </cfRule>
  </conditionalFormatting>
  <conditionalFormatting sqref="E36:E49 E99:E112 E204:E224 E141:E154 E120:E133 E162:E189 E239:E245 E253:E280 E344:E364">
    <cfRule type="expression" dxfId="561" priority="149">
      <formula>OR(AND(E36="",+$B36="Armenia (2011)"),AND(E36="",+$B36="Brazil (2009)"),AND(E36="",+$B36="Chile (2013)"),AND(E36="",+$B36="Colombia (2010)"),AND(E36="",+$B36="Colombia (2014)"),AND(E36="",+$B36="Ghana (2012)"),AND(E36="",+$B36="Dominican Republic (2013)"),AND(E36="",+$B36="Mexico (2012)"),AND(E36="",+$B36="Mexico (2014)"),AND(E36="",+$B36="Panama (2016)"),AND(E36="",+$B36="Paraguay (2014) "),AND(E36="",+$B36="Peru (2011)"),AND(E36="",+$B36="Russia (2010)"),AND(E36="",+$B36="Tanzania (2011)"),AND(E36="",+$B36="Uruguay (2009)"))</formula>
    </cfRule>
    <cfRule type="expression" dxfId="560" priority="150">
      <formula>OR(AND(E36="",+$B36="United States (2011)"),AND(E36="",+$B36="Argentina (2012)"),AND(E36="",+$B36="Bolivia (2009)"),AND(E36="",+$B36="Costa Rica (2010)"),AND(E36="",+$B36="El Salvador (2011)"),AND(E36="",+$B36="Ecuador (2011)"),AND(E36="",+$B36="Ethiopia (2010)"),AND(E36="",+$B36="Georgia (2013)"),AND(E36="",+$B36="Guatemala (2011)"),AND(E36="",+$B36="Honduras (2011)"),AND(E36="",+$B36="Indonesia (2012)"),AND(E36="",+$B36="Iran (2011)"),AND(E36="",+$B36="Jordan (2010)"),AND(E36="",+$B36="Mexico (2010)"),AND(E36="",+$B36="Nicaragua (2009)"),AND(E36="",+$B36="Peru (2009)"),AND(E36="",+$B36="Tunisia (2010)"),AND(E36="",+$B36="South Africa (2010)"),AND(E36="",+$B36="Sri Lanka (2009)"),AND(E36="",+$B36="Uganda (2012)"),AND(E36="",+$B36="Venezuela (2013)"),AND(E36="",+$B36="China (2014)"),AND(E36="",+$B36="India (2011)"))</formula>
    </cfRule>
  </conditionalFormatting>
  <conditionalFormatting sqref="E50:E56">
    <cfRule type="expression" dxfId="559" priority="147">
      <formula>OR(AND(E50="",+$B50="Armenia (2011)"),AND(E50="",+$B50="Brazil (2009)"),AND(E50="",+$B50="Chile (2013)"),AND(E50="",+$B50="Colombia (2010)"),AND(E50="",+$B50="Colombia (2014)"),AND(E50="",+$B50="Ghana (2012)"),AND(E50="",+$B50="Dominican Republic (2013)"),AND(E50="",+$B50="Mexico (2012)"),AND(E50="",+$B50="Mexico (2014)"),AND(E50="",+$B50="Panama (2016)"),AND(E50="",+$B50="Paraguay (2014) "),AND(E50="",+$B50="Peru (2011)"),AND(E50="",+$B50="Russia (2010)"),AND(E50="",+$B50="Tanzania (2011)"),AND(E50="",+$B50="Uruguay (2009)"))</formula>
    </cfRule>
    <cfRule type="expression" dxfId="558" priority="148">
      <formula>OR(AND(E50="",+$B50="United States (2011)"),AND(E50="",+$B50="Argentina (2012)"),AND(E50="",+$B50="Bolivia (2009)"),AND(E50="",+$B50="Costa Rica (2010)"),AND(E50="",+$B50="El Salvador (2011)"),AND(E50="",+$B50="Ecuador (2011)"),AND(E50="",+$B50="Ethiopia (2010)"),AND(E50="",+$B50="Georgia (2013)"),AND(E50="",+$B50="Guatemala (2011)"),AND(E50="",+$B50="Honduras (2011)"),AND(E50="",+$B50="Indonesia (2012)"),AND(E50="",+$B50="Iran (2011)"),AND(E50="",+$B50="Jordan (2010)"),AND(E50="",+$B50="Mexico (2010)"),AND(E50="",+$B50="Nicaragua (2009)"),AND(E50="",+$B50="Peru (2009)"),AND(E50="",+$B50="Tunisia (2010)"),AND(E50="",+$B50="South Africa (2010)"),AND(E50="",+$B50="Sri Lanka (2009)"),AND(E50="",+$B50="Uganda (2012)"),AND(E50="",+$B50="Venezuela (2013)"),AND(E50="",+$B50="China (2014)"),AND(E50="",+$B50="India (2011)"))</formula>
    </cfRule>
  </conditionalFormatting>
  <conditionalFormatting sqref="E92:E98">
    <cfRule type="expression" dxfId="557" priority="145">
      <formula>OR(AND(E92="",+$B92="Armenia (2011)"),AND(E92="",+$B92="Brazil (2009)"),AND(E92="",+$B92="Chile (2013)"),AND(E92="",+$B92="Colombia (2010)"),AND(E92="",+$B92="Colombia (2014)"),AND(E92="",+$B92="Ghana (2012)"),AND(E92="",+$B92="Dominican Republic (2013)"),AND(E92="",+$B92="Mexico (2012)"),AND(E92="",+$B92="Mexico (2014)"),AND(E92="",+$B92="Panama (2016)"),AND(E92="",+$B92="Paraguay (2014) "),AND(E92="",+$B92="Peru (2011)"),AND(E92="",+$B92="Russia (2010)"),AND(E92="",+$B92="Tanzania (2011)"),AND(E92="",+$B92="Uruguay (2009)"))</formula>
    </cfRule>
    <cfRule type="expression" dxfId="556" priority="146">
      <formula>OR(AND(E92="",+$B92="United States (2011)"),AND(E92="",+$B92="Argentina (2012)"),AND(E92="",+$B92="Bolivia (2009)"),AND(E92="",+$B92="Costa Rica (2010)"),AND(E92="",+$B92="El Salvador (2011)"),AND(E92="",+$B92="Ecuador (2011)"),AND(E92="",+$B92="Ethiopia (2010)"),AND(E92="",+$B92="Georgia (2013)"),AND(E92="",+$B92="Guatemala (2011)"),AND(E92="",+$B92="Honduras (2011)"),AND(E92="",+$B92="Indonesia (2012)"),AND(E92="",+$B92="Iran (2011)"),AND(E92="",+$B92="Jordan (2010)"),AND(E92="",+$B92="Mexico (2010)"),AND(E92="",+$B92="Nicaragua (2009)"),AND(E92="",+$B92="Peru (2009)"),AND(E92="",+$B92="Tunisia (2010)"),AND(E92="",+$B92="South Africa (2010)"),AND(E92="",+$B92="Sri Lanka (2009)"),AND(E92="",+$B92="Uganda (2012)"),AND(E92="",+$B92="Venezuela (2013)"),AND(E92="",+$B92="China (2014)"),AND(E92="",+$B92="India (2011)"))</formula>
    </cfRule>
  </conditionalFormatting>
  <conditionalFormatting sqref="E190:E196">
    <cfRule type="expression" dxfId="555" priority="143">
      <formula>OR(AND(E190="",+$B190="Armenia (2011)"),AND(E190="",+$B190="Brazil (2009)"),AND(E190="",+$B190="Chile (2013)"),AND(E190="",+$B190="Colombia (2010)"),AND(E190="",+$B190="Colombia (2014)"),AND(E190="",+$B190="Ghana (2012)"),AND(E190="",+$B190="Dominican Republic (2013)"),AND(E190="",+$B190="Mexico (2012)"),AND(E190="",+$B190="Mexico (2014)"),AND(E190="",+$B190="Panama (2016)"),AND(E190="",+$B190="Paraguay (2014) "),AND(E190="",+$B190="Peru (2011)"),AND(E190="",+$B190="Russia (2010)"),AND(E190="",+$B190="Tanzania (2011)"),AND(E190="",+$B190="Uruguay (2009)"))</formula>
    </cfRule>
    <cfRule type="expression" dxfId="554" priority="144">
      <formula>OR(AND(E190="",+$B190="United States (2011)"),AND(E190="",+$B190="Argentina (2012)"),AND(E190="",+$B190="Bolivia (2009)"),AND(E190="",+$B190="Costa Rica (2010)"),AND(E190="",+$B190="El Salvador (2011)"),AND(E190="",+$B190="Ecuador (2011)"),AND(E190="",+$B190="Ethiopia (2010)"),AND(E190="",+$B190="Georgia (2013)"),AND(E190="",+$B190="Guatemala (2011)"),AND(E190="",+$B190="Honduras (2011)"),AND(E190="",+$B190="Indonesia (2012)"),AND(E190="",+$B190="Iran (2011)"),AND(E190="",+$B190="Jordan (2010)"),AND(E190="",+$B190="Mexico (2010)"),AND(E190="",+$B190="Nicaragua (2009)"),AND(E190="",+$B190="Peru (2009)"),AND(E190="",+$B190="Tunisia (2010)"),AND(E190="",+$B190="South Africa (2010)"),AND(E190="",+$B190="Sri Lanka (2009)"),AND(E190="",+$B190="Uganda (2012)"),AND(E190="",+$B190="Venezuela (2013)"),AND(E190="",+$B190="China (2014)"),AND(E190="",+$B190="India (2011)"))</formula>
    </cfRule>
  </conditionalFormatting>
  <conditionalFormatting sqref="E281:E287">
    <cfRule type="expression" dxfId="553" priority="141">
      <formula>OR(AND(E281="",+$B281="Armenia (2011)"),AND(E281="",+$B281="Brazil (2009)"),AND(E281="",+$B281="Chile (2013)"),AND(E281="",+$B281="Colombia (2010)"),AND(E281="",+$B281="Colombia (2014)"),AND(E281="",+$B281="Ghana (2012)"),AND(E281="",+$B281="Dominican Republic (2013)"),AND(E281="",+$B281="Mexico (2012)"),AND(E281="",+$B281="Mexico (2014)"),AND(E281="",+$B281="Panama (2016)"),AND(E281="",+$B281="Paraguay (2014) "),AND(E281="",+$B281="Peru (2011)"),AND(E281="",+$B281="Russia (2010)"),AND(E281="",+$B281="Tanzania (2011)"),AND(E281="",+$B281="Uruguay (2009)"))</formula>
    </cfRule>
    <cfRule type="expression" dxfId="552" priority="142">
      <formula>OR(AND(E281="",+$B281="United States (2011)"),AND(E281="",+$B281="Argentina (2012)"),AND(E281="",+$B281="Bolivia (2009)"),AND(E281="",+$B281="Costa Rica (2010)"),AND(E281="",+$B281="El Salvador (2011)"),AND(E281="",+$B281="Ecuador (2011)"),AND(E281="",+$B281="Ethiopia (2010)"),AND(E281="",+$B281="Georgia (2013)"),AND(E281="",+$B281="Guatemala (2011)"),AND(E281="",+$B281="Honduras (2011)"),AND(E281="",+$B281="Indonesia (2012)"),AND(E281="",+$B281="Iran (2011)"),AND(E281="",+$B281="Jordan (2010)"),AND(E281="",+$B281="Mexico (2010)"),AND(E281="",+$B281="Nicaragua (2009)"),AND(E281="",+$B281="Peru (2009)"),AND(E281="",+$B281="Tunisia (2010)"),AND(E281="",+$B281="South Africa (2010)"),AND(E281="",+$B281="Sri Lanka (2009)"),AND(E281="",+$B281="Uganda (2012)"),AND(E281="",+$B281="Venezuela (2013)"),AND(E281="",+$B281="China (2014)"),AND(E281="",+$B281="India (2011)"))</formula>
    </cfRule>
  </conditionalFormatting>
  <conditionalFormatting sqref="E134:E140">
    <cfRule type="expression" dxfId="551" priority="138">
      <formula>OR(AND(E134="",+$B134="Albania (2015)"),AND(E134="",+$B134="Poland (2014)"),AND(E134="",+$B134="Croatia (2014)"),AND(E134="",+$B134="United States (2011)"),AND(E134="",+$B134="Argentina (2012)"),AND(E134="",+$B134="Armenia (2011)"),AND(E134="",+$B134="Bolivia (2009)"),AND(E134="",+$B134="Brazil (2009)"),AND(E134="",+$B134="Chile (2013)"),AND(E134="",+$B134="Colombia (2010)"),AND(E134="",+$B134="Colombia (2014)"),AND(E134="",+$B134="Costa Rica (2010)"),AND(E134="",+$B134="Dominican Republic (2013)"),AND(E134="",+$B134="El Salvador (2011)"),AND(E134="",+$B134="Ethiopia (2010)"),AND(E134="",+$B134="Guatemala (2011)"),AND(E134="",+$B134="Honduras (2011)"),AND(E134="",+$B134="Indonesia (2012)"),AND(E134="",+$B134="Iran (2011)"),AND(E134="",+$B134="Jordan (2010)"),AND(E134="",+$B134="Mexico (2010)"),AND(E134="",+$B134="Mexico (2012)"),AND(E134="",+$B134="Mexico (2014)"),AND(E134="",+$B134="Nicaragua (2009)"),AND(E134="",+$B134="Panama (2016)"),AND(E134="",+$B134="Paraguay (2014) "),AND(E134="",+$B134="Peru (2009)"),AND(E134="",+$B134="Peru (2011)"),AND(E134="",+$B134="Russia (2010)"),AND(E134="",+$B134="Tunisia (2010)"),AND(E134="",+$B134="Uganda (2012)"),AND(E134="",+$B134="Uruguay (2009)"))</formula>
    </cfRule>
    <cfRule type="expression" dxfId="550" priority="139">
      <formula>OR(AND(E134="",+$B134="Ghana (2012)"),AND(E134="",+$B134="Georgia (2013)"),AND(E134="",+$B134="South Africa (2010)"),AND(E134="",+$B134="Sri Lanka (2009)"),AND(E134="",+$B134="Tanzania (2011)"))</formula>
    </cfRule>
    <cfRule type="expression" dxfId="549" priority="140">
      <formula>OR(AND(E134="",+$B134="Ecuador (2011)"),AND(E134="",+$B134="Venezuela (2013)"))</formula>
    </cfRule>
  </conditionalFormatting>
  <conditionalFormatting sqref="G141:G154 G162:G196 G204:G224 G239:G245 G253:G287 G344:G364">
    <cfRule type="expression" dxfId="548" priority="136">
      <formula>OR(AND(G141="",+$B141="Armenia (2011)"),AND(G141="",+$B141="Brazil (2009)"),AND(G141="",+$B141="Chile (2013)"),AND(G141="",+$B141="Colombia (2010)"),AND(G141="",+$B141="Colombia (2014)"),AND(G141="",+$B141="Ghana (2012)"),AND(G141="",+$B141="Dominican Republic (2013)"),AND(G141="",+$B141="Mexico (2012)"),AND(G141="",+$B141="Mexico (2014)"),AND(G141="",+$B141="Panama (2016)"),AND(G141="",+$B141="Paraguay (2014) "),AND(G141="",+$B141="Peru (2011)"),AND(G141="",+$B141="Russia (2010)"),AND(G141="",+$B141="Tanzania (2011)"),AND(G141="",+$B141="Uruguay (2009)"))</formula>
    </cfRule>
    <cfRule type="expression" dxfId="547" priority="137">
      <formula>OR(AND(G141="",+$B141="United States (2011)"),AND(G141="",+$B141="Argentina (2012)"),AND(G141="",+$B141="Bolivia (2009)"),AND(G141="",+$B141="Costa Rica (2010)"),AND(G141="",+$B141="El Salvador (2011)"),AND(G141="",+$B141="Ecuador (2011)"),AND(G141="",+$B141="Ethiopia (2010)"),AND(G141="",+$B141="Georgia (2013)"),AND(G141="",+$B141="Guatemala (2011)"),AND(G141="",+$B141="Honduras (2011)"),AND(G141="",+$B141="Indonesia (2012)"),AND(G141="",+$B141="Iran (2011)"),AND(G141="",+$B141="Jordan (2010)"),AND(G141="",+$B141="Mexico (2010)"),AND(G141="",+$B141="Nicaragua (2009)"),AND(G141="",+$B141="Peru (2009)"),AND(G141="",+$B141="Tunisia (2010)"),AND(G141="",+$B141="South Africa (2010)"),AND(G141="",+$B141="Sri Lanka (2009)"),AND(G141="",+$B141="Uganda (2012)"),AND(G141="",+$B141="Venezuela (2013)"),AND(G141="",+$B141="China (2014)"),AND(G141="",+$B141="India (2011)"))</formula>
    </cfRule>
  </conditionalFormatting>
  <conditionalFormatting sqref="G134:G140">
    <cfRule type="expression" dxfId="546" priority="133">
      <formula>OR(AND(G134="",+$B134="Albania (2015)"),AND(G134="",+$B134="Poland (2014)"),AND(G134="",+$B134="Croatia (2014)"),AND(G134="",+$B134="United States (2011)"),AND(G134="",+$B134="Argentina (2012)"),AND(G134="",+$B134="Armenia (2011)"),AND(G134="",+$B134="Bolivia (2009)"),AND(G134="",+$B134="Brazil (2009)"),AND(G134="",+$B134="Chile (2013)"),AND(G134="",+$B134="Colombia (2010)"),AND(G134="",+$B134="Colombia (2014)"),AND(G134="",+$B134="Costa Rica (2010)"),AND(G134="",+$B134="Dominican Republic (2013)"),AND(G134="",+$B134="El Salvador (2011)"),AND(G134="",+$B134="Ethiopia (2010)"),AND(G134="",+$B134="Guatemala (2011)"),AND(G134="",+$B134="Honduras (2011)"),AND(G134="",+$B134="Indonesia (2012)"),AND(G134="",+$B134="Iran (2011)"),AND(G134="",+$B134="Jordan (2010)"),AND(G134="",+$B134="Mexico (2010)"),AND(G134="",+$B134="Mexico (2012)"),AND(G134="",+$B134="Mexico (2014)"),AND(G134="",+$B134="Nicaragua (2009)"),AND(G134="",+$B134="Panama (2016)"),AND(G134="",+$B134="Paraguay (2014) "),AND(G134="",+$B134="Peru (2009)"),AND(G134="",+$B134="Peru (2011)"),AND(G134="",+$B134="Russia (2010)"),AND(G134="",+$B134="Tunisia (2010)"),AND(G134="",+$B134="Uganda (2012)"),AND(G134="",+$B134="Uruguay (2009)"))</formula>
    </cfRule>
    <cfRule type="expression" dxfId="545" priority="134">
      <formula>OR(AND(G134="",+$B134="Ghana (2012)"),AND(G134="",+$B134="Georgia (2013)"),AND(G134="",+$B134="South Africa (2010)"),AND(G134="",+$B134="Sri Lanka (2009)"),AND(G134="",+$B134="Tanzania (2011)"))</formula>
    </cfRule>
    <cfRule type="expression" dxfId="544" priority="135">
      <formula>OR(AND(G134="",+$B134="Ecuador (2011)"),AND(G134="",+$B134="Venezuela (2013)"))</formula>
    </cfRule>
  </conditionalFormatting>
  <conditionalFormatting sqref="AL8:AL28">
    <cfRule type="expression" dxfId="543" priority="130">
      <formula>OR(AND(AL8="",+$B8="Armenia (2011)"),AND(AL8="",+$B8="Brazil (2009)"),AND(AL8="",+$B8="Chile (2013)"),AND(AL8="",+$B8="Colombia (2010)"),AND(AL8="",+$B8="Colombia (2014)"),AND(AL8="",+$B8="Dominican Republic (2013)"),AND(AL8="",+$B8="Mexico (2012)"),AND(AL8="",+$B8="Mexico (2014)"),AND(AL8="",+$B8="Panama (2016)"),AND(AL8="",+$B8="Paraguay (2014) "),AND(AL8="",+$B8="Peru (2011)"),AND(AL8="",+$B8="Russia (2010)"),AND(AL8="",+$B8="Uruguay (2009)"))</formula>
    </cfRule>
    <cfRule type="expression" dxfId="542" priority="131">
      <formula>OR(AND(AL8="",+$B8="United States (2011)"),AND(AL8="",+$B8="Argentina (2012)"),AND(AL8="",+$B8="Bolivia (2009)"),AND(AL8="",+$B8="Costa Rica (2010)"),AND(AL8="",+$B8="Ecuador (2011)"),AND(AL8="",+$B8="El Salvador (2011)"),AND(AL8="",+$B8="Ethiopia (2010)"),AND(AL8="",+$B8="Georgia (2013)"),AND(AL8="",+$B8="Guatemala (2011)"),AND(AL8="",+$B8="Honduras (2011)"),AND(AL8="",+$B8="Indonesia (2012)"),AND(AL8="",+$B8="Iran (2011)"),AND(AL8="",+$B8="Jordan (2010)"),AND(AL8="",+$B8="Mexico (2010)"),AND(AL8="",+$B8="Nicaragua (2009)"),AND(AL8="",+$B8="Peru (2009)"),AND(AL8="",+$B8="Tunisia (2010)"),AND(AL8="",+$B8="Uganda (2012)"),AND(AL8="",+$B8="Venezuela (2013)"),AND(AL8="",+$B8="China (2014)"),AND(AL8="",+$B8="India (2011)"))</formula>
    </cfRule>
    <cfRule type="expression" dxfId="541" priority="132">
      <formula>OR(AND(AL8="",+$B8="Ghana (2012)"),AND(AL8="",+$B8="South Africa (2010)"),AND(AL8="",+$B8="Sri Lanka (2009)"),AND(AL8="",+$B8="Tanzania (2011)"))</formula>
    </cfRule>
  </conditionalFormatting>
  <conditionalFormatting sqref="AL36:AL49 AL99:AL112 AL204:AL224 AL120:AL154 AL162:AL189 AL239:AL245 AL253:AL280 AL344:AL364">
    <cfRule type="expression" dxfId="540" priority="127">
      <formula>OR(AND(AL36="",+$B36="Armenia (2011)"),AND(AL36="",+$B36="Brazil (2009)"),AND(AL36="",+$B36="Chile (2013)"),AND(AL36="",+$B36="Colombia (2010)"),AND(AL36="",+$B36="Colombia (2014)"),AND(AL36="",+$B36="Dominican Republic (2013)"),AND(AL36="",+$B36="Mexico (2012)"),AND(AL36="",+$B36="Mexico (2014)"),AND(AL36="",+$B36="Panama (2016)"),AND(AL36="",+$B36="Paraguay (2014) "),AND(AL36="",+$B36="Peru (2011)"),AND(AL36="",+$B36="Russia (2010)"),AND(AL36="",+$B36="Uruguay (2009)"))</formula>
    </cfRule>
    <cfRule type="expression" dxfId="539" priority="128">
      <formula>OR(AND(AL36="",+$B36="United States (2011)"),AND(AL36="",+$B36="Argentina (2012)"),AND(AL36="",+$B36="Bolivia (2009)"),AND(AL36="",+$B36="Costa Rica (2010)"),AND(AL36="",+$B36="Ecuador (2011)"),AND(AL36="",+$B36="El Salvador (2011)"),AND(AL36="",+$B36="Ethiopia (2010)"),AND(AL36="",+$B36="Georgia (2013)"),AND(AL36="",+$B36="Guatemala (2011)"),AND(AL36="",+$B36="Honduras (2011)"),AND(AL36="",+$B36="Indonesia (2012)"),AND(AL36="",+$B36="Iran (2011)"),AND(AL36="",+$B36="Jordan (2010)"),AND(AL36="",+$B36="Mexico (2010)"),AND(AL36="",+$B36="Nicaragua (2009)"),AND(AL36="",+$B36="Peru (2009)"),AND(AL36="",+$B36="Tunisia (2010)"),AND(AL36="",+$B36="Uganda (2012)"),AND(AL36="",+$B36="Venezuela (2013)"),AND(AL36="",+$B36="China (2014)"),AND(AL36="",+$B36="India (2011)"))</formula>
    </cfRule>
    <cfRule type="expression" dxfId="538" priority="129">
      <formula>OR(AND(AL36="",+$B36="Ghana (2012)"),AND(AL36="",+$B36="South Africa (2010)"),AND(AL36="",+$B36="Sri Lanka (2009)"),AND(AL36="",+$B36="Tanzania (2011)"))</formula>
    </cfRule>
  </conditionalFormatting>
  <conditionalFormatting sqref="AL50:AL56">
    <cfRule type="expression" dxfId="537" priority="124">
      <formula>OR(AND(AL50="",+$B50="Armenia (2011)"),AND(AL50="",+$B50="Brazil (2009)"),AND(AL50="",+$B50="Chile (2013)"),AND(AL50="",+$B50="Colombia (2010)"),AND(AL50="",+$B50="Colombia (2014)"),AND(AL50="",+$B50="Dominican Republic (2013)"),AND(AL50="",+$B50="Mexico (2012)"),AND(AL50="",+$B50="Mexico (2014)"),AND(AL50="",+$B50="Panama (2016)"),AND(AL50="",+$B50="Paraguay (2014) "),AND(AL50="",+$B50="Peru (2011)"),AND(AL50="",+$B50="Russia (2010)"),AND(AL50="",+$B50="Uruguay (2009)"))</formula>
    </cfRule>
    <cfRule type="expression" dxfId="536" priority="125">
      <formula>OR(AND(AL50="",+$B50="United States (2011)"),AND(AL50="",+$B50="Argentina (2012)"),AND(AL50="",+$B50="Bolivia (2009)"),AND(AL50="",+$B50="Costa Rica (2010)"),AND(AL50="",+$B50="Ecuador (2011)"),AND(AL50="",+$B50="El Salvador (2011)"),AND(AL50="",+$B50="Ethiopia (2010)"),AND(AL50="",+$B50="Georgia (2013)"),AND(AL50="",+$B50="Guatemala (2011)"),AND(AL50="",+$B50="Honduras (2011)"),AND(AL50="",+$B50="Indonesia (2012)"),AND(AL50="",+$B50="Iran (2011)"),AND(AL50="",+$B50="Jordan (2010)"),AND(AL50="",+$B50="Mexico (2010)"),AND(AL50="",+$B50="Nicaragua (2009)"),AND(AL50="",+$B50="Peru (2009)"),AND(AL50="",+$B50="Tunisia (2010)"),AND(AL50="",+$B50="Uganda (2012)"),AND(AL50="",+$B50="Venezuela (2013)"),AND(AL50="",+$B50="China (2014)"),AND(AL50="",+$B50="India (2011)"))</formula>
    </cfRule>
    <cfRule type="expression" dxfId="535" priority="126">
      <formula>OR(AND(AL50="",+$B50="Ghana (2012)"),AND(AL50="",+$B50="South Africa (2010)"),AND(AL50="",+$B50="Sri Lanka (2009)"),AND(AL50="",+$B50="Tanzania (2011)"))</formula>
    </cfRule>
  </conditionalFormatting>
  <conditionalFormatting sqref="AL92:AL98">
    <cfRule type="expression" dxfId="534" priority="121">
      <formula>OR(AND(AL92="",+$B92="Armenia (2011)"),AND(AL92="",+$B92="Brazil (2009)"),AND(AL92="",+$B92="Chile (2013)"),AND(AL92="",+$B92="Colombia (2010)"),AND(AL92="",+$B92="Colombia (2014)"),AND(AL92="",+$B92="Dominican Republic (2013)"),AND(AL92="",+$B92="Mexico (2012)"),AND(AL92="",+$B92="Mexico (2014)"),AND(AL92="",+$B92="Panama (2016)"),AND(AL92="",+$B92="Paraguay (2014) "),AND(AL92="",+$B92="Peru (2011)"),AND(AL92="",+$B92="Russia (2010)"),AND(AL92="",+$B92="Uruguay (2009)"))</formula>
    </cfRule>
    <cfRule type="expression" dxfId="533" priority="122">
      <formula>OR(AND(AL92="",+$B92="United States (2011)"),AND(AL92="",+$B92="Argentina (2012)"),AND(AL92="",+$B92="Bolivia (2009)"),AND(AL92="",+$B92="Costa Rica (2010)"),AND(AL92="",+$B92="Ecuador (2011)"),AND(AL92="",+$B92="El Salvador (2011)"),AND(AL92="",+$B92="Ethiopia (2010)"),AND(AL92="",+$B92="Georgia (2013)"),AND(AL92="",+$B92="Guatemala (2011)"),AND(AL92="",+$B92="Honduras (2011)"),AND(AL92="",+$B92="Indonesia (2012)"),AND(AL92="",+$B92="Iran (2011)"),AND(AL92="",+$B92="Jordan (2010)"),AND(AL92="",+$B92="Mexico (2010)"),AND(AL92="",+$B92="Nicaragua (2009)"),AND(AL92="",+$B92="Peru (2009)"),AND(AL92="",+$B92="Tunisia (2010)"),AND(AL92="",+$B92="Uganda (2012)"),AND(AL92="",+$B92="Venezuela (2013)"),AND(AL92="",+$B92="China (2014)"),AND(AL92="",+$B92="India (2011)"))</formula>
    </cfRule>
    <cfRule type="expression" dxfId="532" priority="123">
      <formula>OR(AND(AL92="",+$B92="Ghana (2012)"),AND(AL92="",+$B92="South Africa (2010)"),AND(AL92="",+$B92="Sri Lanka (2009)"),AND(AL92="",+$B92="Tanzania (2011)"))</formula>
    </cfRule>
  </conditionalFormatting>
  <conditionalFormatting sqref="AL190:AL196">
    <cfRule type="expression" dxfId="531" priority="118">
      <formula>OR(AND(AL190="",+$B190="Armenia (2011)"),AND(AL190="",+$B190="Brazil (2009)"),AND(AL190="",+$B190="Chile (2013)"),AND(AL190="",+$B190="Colombia (2010)"),AND(AL190="",+$B190="Colombia (2014)"),AND(AL190="",+$B190="Dominican Republic (2013)"),AND(AL190="",+$B190="Mexico (2012)"),AND(AL190="",+$B190="Mexico (2014)"),AND(AL190="",+$B190="Panama (2016)"),AND(AL190="",+$B190="Paraguay (2014) "),AND(AL190="",+$B190="Peru (2011)"),AND(AL190="",+$B190="Russia (2010)"),AND(AL190="",+$B190="Uruguay (2009)"))</formula>
    </cfRule>
    <cfRule type="expression" dxfId="530" priority="119">
      <formula>OR(AND(AL190="",+$B190="United States (2011)"),AND(AL190="",+$B190="Argentina (2012)"),AND(AL190="",+$B190="Bolivia (2009)"),AND(AL190="",+$B190="Costa Rica (2010)"),AND(AL190="",+$B190="Ecuador (2011)"),AND(AL190="",+$B190="El Salvador (2011)"),AND(AL190="",+$B190="Ethiopia (2010)"),AND(AL190="",+$B190="Georgia (2013)"),AND(AL190="",+$B190="Guatemala (2011)"),AND(AL190="",+$B190="Honduras (2011)"),AND(AL190="",+$B190="Indonesia (2012)"),AND(AL190="",+$B190="Iran (2011)"),AND(AL190="",+$B190="Jordan (2010)"),AND(AL190="",+$B190="Mexico (2010)"),AND(AL190="",+$B190="Nicaragua (2009)"),AND(AL190="",+$B190="Peru (2009)"),AND(AL190="",+$B190="Tunisia (2010)"),AND(AL190="",+$B190="Uganda (2012)"),AND(AL190="",+$B190="Venezuela (2013)"),AND(AL190="",+$B190="China (2014)"),AND(AL190="",+$B190="India (2011)"))</formula>
    </cfRule>
    <cfRule type="expression" dxfId="529" priority="120">
      <formula>OR(AND(AL190="",+$B190="Ghana (2012)"),AND(AL190="",+$B190="South Africa (2010)"),AND(AL190="",+$B190="Sri Lanka (2009)"),AND(AL190="",+$B190="Tanzania (2011)"))</formula>
    </cfRule>
  </conditionalFormatting>
  <conditionalFormatting sqref="AL281:AL287">
    <cfRule type="expression" dxfId="528" priority="115">
      <formula>OR(AND(AL281="",+$B281="Armenia (2011)"),AND(AL281="",+$B281="Brazil (2009)"),AND(AL281="",+$B281="Chile (2013)"),AND(AL281="",+$B281="Colombia (2010)"),AND(AL281="",+$B281="Colombia (2014)"),AND(AL281="",+$B281="Dominican Republic (2013)"),AND(AL281="",+$B281="Mexico (2012)"),AND(AL281="",+$B281="Mexico (2014)"),AND(AL281="",+$B281="Panama (2016)"),AND(AL281="",+$B281="Paraguay (2014) "),AND(AL281="",+$B281="Peru (2011)"),AND(AL281="",+$B281="Russia (2010)"),AND(AL281="",+$B281="Uruguay (2009)"))</formula>
    </cfRule>
    <cfRule type="expression" dxfId="527" priority="116">
      <formula>OR(AND(AL281="",+$B281="United States (2011)"),AND(AL281="",+$B281="Argentina (2012)"),AND(AL281="",+$B281="Bolivia (2009)"),AND(AL281="",+$B281="Costa Rica (2010)"),AND(AL281="",+$B281="Ecuador (2011)"),AND(AL281="",+$B281="El Salvador (2011)"),AND(AL281="",+$B281="Ethiopia (2010)"),AND(AL281="",+$B281="Georgia (2013)"),AND(AL281="",+$B281="Guatemala (2011)"),AND(AL281="",+$B281="Honduras (2011)"),AND(AL281="",+$B281="Indonesia (2012)"),AND(AL281="",+$B281="Iran (2011)"),AND(AL281="",+$B281="Jordan (2010)"),AND(AL281="",+$B281="Mexico (2010)"),AND(AL281="",+$B281="Nicaragua (2009)"),AND(AL281="",+$B281="Peru (2009)"),AND(AL281="",+$B281="Tunisia (2010)"),AND(AL281="",+$B281="Uganda (2012)"),AND(AL281="",+$B281="Venezuela (2013)"),AND(AL281="",+$B281="China (2014)"),AND(AL281="",+$B281="India (2011)"))</formula>
    </cfRule>
    <cfRule type="expression" dxfId="526" priority="117">
      <formula>OR(AND(AL281="",+$B281="Ghana (2012)"),AND(AL281="",+$B281="South Africa (2010)"),AND(AL281="",+$B281="Sri Lanka (2009)"),AND(AL281="",+$B281="Tanzania (2011)"))</formula>
    </cfRule>
  </conditionalFormatting>
  <conditionalFormatting sqref="AS253:AT259">
    <cfRule type="expression" dxfId="525" priority="113">
      <formula>OR(AND(AS253="",+$B253="Armenia (2011)"),AND(AS253="",+$B253="Brazil (2009)"),AND(AS253="",+$B253="Chile (2013)"),AND(AS253="",+$B253="Colombia (2010)"),AND(AS253="",+$B253="Colombia (2014)"),AND(AS253="",+$B253="Ghana (2012)"),AND(AS253="",+$B253="Dominican Republic (2013)"),AND(AS253="",+$B253="Mexico (2012)"),AND(AS253="",+$B253="Mexico (2014)"),AND(AS253="",+$B253="Panama (2016)"),AND(AS253="",+$B253="Paraguay (2014) "),AND(AS253="",+$B253="Peru (2011)"),AND(AS253="",+$B253="Russia (2010)"),AND(AS253="",+$B253="Tanzania (2011)"),AND(AS253="",+$B253="Uruguay (2009)"))</formula>
    </cfRule>
    <cfRule type="expression" dxfId="524" priority="114">
      <formula>OR(AND(AS253="",+$B253="United States (2011)"),AND(AS253="",+$B253="Argentina (2012)"),AND(AS253="",+$B253="Bolivia (2009)"),AND(AS253="",+$B253="Costa Rica (2010)"),AND(AS253="",+$B253="El Salvador (2011)"),AND(AS253="",+$B253="Ecuador (2011)"),AND(AS253="",+$B253="Ethiopia (2010)"),AND(AS253="",+$B253="Georgia (2013)"),AND(AS253="",+$B253="Guatemala (2011)"),AND(AS253="",+$B253="Honduras (2011)"),AND(AS253="",+$B253="Indonesia (2012)"),AND(AS253="",+$B253="Iran (2011)"),AND(AS253="",+$B253="Jordan (2010)"),AND(AS253="",+$B253="Mexico (2010)"),AND(AS253="",+$B253="Nicaragua (2009)"),AND(AS253="",+$B253="Peru (2009)"),AND(AS253="",+$B253="Tunisia (2010)"),AND(AS253="",+$B253="South Africa (2010)"),AND(AS253="",+$B253="Sri Lanka (2009)"),AND(AS253="",+$B253="Uganda (2012)"),AND(AS253="",+$B253="Venezuela (2013)"),AND(AS253="",+$B253="China (2014)"),AND(AS253="",+$B253="India (2011)"))</formula>
    </cfRule>
  </conditionalFormatting>
  <conditionalFormatting sqref="F29:AJ35">
    <cfRule type="expression" dxfId="523" priority="111">
      <formula>OR(AND(F29="",+$B29="Armenia (2011)"),AND(F29="",+$B29="Brazil (2009)"),AND(F29="",+$B29="Chile (2013)"),AND(F29="",+$B29="Colombia (2010)"),AND(F29="",+$B29="Colombia (2014)"),AND(F29="",+$B29="Ghana (2012)"),AND(F29="",+$B29="Dominican Republic (2013)"),AND(F29="",+$B29="Mexico (2012)"),AND(F29="",+$B29="Mexico (2014)"),AND(F29="",+$B29="Panama (2016)"),AND(F29="",+$B29="Paraguay (2014) "),AND(F29="",+$B29="Peru (2011)"),AND(F29="",+$B29="Russia (2010)"),AND(F29="",+$B29="Tanzania (2011)"),AND(F29="",+$B29="Uruguay (2009)"))</formula>
    </cfRule>
    <cfRule type="expression" dxfId="522" priority="112">
      <formula>OR(AND(F29="",+$B29="United States (2011)"),AND(F29="",+$B29="Argentina (2012)"),AND(F29="",+$B29="Bolivia (2009)"),AND(F29="",+$B29="Costa Rica (2010)"),AND(F29="",+$B29="El Salvador (2011)"),AND(F29="",+$B29="Ecuador (2011)"),AND(F29="",+$B29="Ethiopia (2010)"),AND(F29="",+$B29="Georgia (2013)"),AND(F29="",+$B29="Guatemala (2011)"),AND(F29="",+$B29="Honduras (2011)"),AND(F29="",+$B29="Indonesia (2012)"),AND(F29="",+$B29="Iran (2011)"),AND(F29="",+$B29="Jordan (2010)"),AND(F29="",+$B29="Mexico (2010)"),AND(F29="",+$B29="Nicaragua (2009)"),AND(F29="",+$B29="Peru (2009)"),AND(F29="",+$B29="Tunisia (2010)"),AND(F29="",+$B29="South Africa (2010)"),AND(F29="",+$B29="Sri Lanka (2009)"),AND(F29="",+$B29="Uganda (2012)"),AND(F29="",+$B29="Venezuela (2013)"),AND(F29="",+$B29="China (2014)"),AND(F29="",+$B29="India (2011)"))</formula>
    </cfRule>
  </conditionalFormatting>
  <conditionalFormatting sqref="AM29:BQ35">
    <cfRule type="expression" dxfId="521" priority="108">
      <formula>OR(AND(AM29="",+$B29="Armenia (2011)"),AND(AM29="",+$B29="Brazil (2009)"),AND(AM29="",+$B29="Chile (2013)"),AND(AM29="",+$B29="Colombia (2010)"),AND(AM29="",+$B29="Colombia (2014)"),AND(AM29="",+$B29="Dominican Republic (2013)"),AND(AM29="",+$B29="Mexico (2012)"),AND(AM29="",+$B29="Mexico (2014)"),AND(AM29="",+$B29="Panama (2016)"),AND(AM29="",+$B29="Paraguay (2014) "),AND(AM29="",+$B29="Peru (2011)"),AND(AM29="",+$B29="Russia (2010)"),AND(AM29="",+$B29="Uruguay (2009)"))</formula>
    </cfRule>
    <cfRule type="expression" dxfId="520" priority="109">
      <formula>OR(AND(AM29="",+$B29="United States (2011)"),AND(AM29="",+$B29="Argentina (2012)"),AND(AM29="",+$B29="Bolivia (2009)"),AND(AM29="",+$B29="Costa Rica (2010)"),AND(AM29="",+$B29="Ecuador (2011)"),AND(AM29="",+$B29="El Salvador (2011)"),AND(AM29="",+$B29="Ethiopia (2010)"),AND(AM29="",+$B29="Georgia (2013)"),AND(AM29="",+$B29="Guatemala (2011)"),AND(AM29="",+$B29="Honduras (2011)"),AND(AM29="",+$B29="Indonesia (2012)"),AND(AM29="",+$B29="Iran (2011)"),AND(AM29="",+$B29="Jordan (2010)"),AND(AM29="",+$B29="Mexico (2010)"),AND(AM29="",+$B29="Nicaragua (2009)"),AND(AM29="",+$B29="Peru (2009)"),AND(AM29="",+$B29="Tunisia (2010)"),AND(AM29="",+$B29="Uganda (2012)"),AND(AM29="",+$B29="Venezuela (2013)"),AND(AM29="",+$B29="China (2014)"),AND(AM29="",+$B29="India (2011)"))</formula>
    </cfRule>
    <cfRule type="expression" dxfId="519" priority="110">
      <formula>OR(AND(AM29="",+$B29="Ghana (2012)"),AND(AM29="",+$B29="South Africa (2010)"),AND(AM29="",+$B29="Sri Lanka (2009)"),AND(AM29="",+$B29="Tanzania (2011)"))</formula>
    </cfRule>
  </conditionalFormatting>
  <conditionalFormatting sqref="E29:E35">
    <cfRule type="expression" dxfId="518" priority="106">
      <formula>OR(AND(E29="",+$B29="Armenia (2011)"),AND(E29="",+$B29="Brazil (2009)"),AND(E29="",+$B29="Chile (2013)"),AND(E29="",+$B29="Colombia (2010)"),AND(E29="",+$B29="Colombia (2014)"),AND(E29="",+$B29="Ghana (2012)"),AND(E29="",+$B29="Dominican Republic (2013)"),AND(E29="",+$B29="Mexico (2012)"),AND(E29="",+$B29="Mexico (2014)"),AND(E29="",+$B29="Panama (2016)"),AND(E29="",+$B29="Paraguay (2014) "),AND(E29="",+$B29="Peru (2011)"),AND(E29="",+$B29="Russia (2010)"),AND(E29="",+$B29="Tanzania (2011)"),AND(E29="",+$B29="Uruguay (2009)"))</formula>
    </cfRule>
    <cfRule type="expression" dxfId="517" priority="107">
      <formula>OR(AND(E29="",+$B29="United States (2011)"),AND(E29="",+$B29="Argentina (2012)"),AND(E29="",+$B29="Bolivia (2009)"),AND(E29="",+$B29="Costa Rica (2010)"),AND(E29="",+$B29="El Salvador (2011)"),AND(E29="",+$B29="Ecuador (2011)"),AND(E29="",+$B29="Ethiopia (2010)"),AND(E29="",+$B29="Georgia (2013)"),AND(E29="",+$B29="Guatemala (2011)"),AND(E29="",+$B29="Honduras (2011)"),AND(E29="",+$B29="Indonesia (2012)"),AND(E29="",+$B29="Iran (2011)"),AND(E29="",+$B29="Jordan (2010)"),AND(E29="",+$B29="Mexico (2010)"),AND(E29="",+$B29="Nicaragua (2009)"),AND(E29="",+$B29="Peru (2009)"),AND(E29="",+$B29="Tunisia (2010)"),AND(E29="",+$B29="South Africa (2010)"),AND(E29="",+$B29="Sri Lanka (2009)"),AND(E29="",+$B29="Uganda (2012)"),AND(E29="",+$B29="Venezuela (2013)"),AND(E29="",+$B29="China (2014)"),AND(E29="",+$B29="India (2011)"))</formula>
    </cfRule>
  </conditionalFormatting>
  <conditionalFormatting sqref="AL29:AL35">
    <cfRule type="expression" dxfId="516" priority="103">
      <formula>OR(AND(AL29="",+$B29="Armenia (2011)"),AND(AL29="",+$B29="Brazil (2009)"),AND(AL29="",+$B29="Chile (2013)"),AND(AL29="",+$B29="Colombia (2010)"),AND(AL29="",+$B29="Colombia (2014)"),AND(AL29="",+$B29="Dominican Republic (2013)"),AND(AL29="",+$B29="Mexico (2012)"),AND(AL29="",+$B29="Mexico (2014)"),AND(AL29="",+$B29="Panama (2016)"),AND(AL29="",+$B29="Paraguay (2014) "),AND(AL29="",+$B29="Peru (2011)"),AND(AL29="",+$B29="Russia (2010)"),AND(AL29="",+$B29="Uruguay (2009)"))</formula>
    </cfRule>
    <cfRule type="expression" dxfId="515" priority="104">
      <formula>OR(AND(AL29="",+$B29="United States (2011)"),AND(AL29="",+$B29="Argentina (2012)"),AND(AL29="",+$B29="Bolivia (2009)"),AND(AL29="",+$B29="Costa Rica (2010)"),AND(AL29="",+$B29="Ecuador (2011)"),AND(AL29="",+$B29="El Salvador (2011)"),AND(AL29="",+$B29="Ethiopia (2010)"),AND(AL29="",+$B29="Georgia (2013)"),AND(AL29="",+$B29="Guatemala (2011)"),AND(AL29="",+$B29="Honduras (2011)"),AND(AL29="",+$B29="Indonesia (2012)"),AND(AL29="",+$B29="Iran (2011)"),AND(AL29="",+$B29="Jordan (2010)"),AND(AL29="",+$B29="Mexico (2010)"),AND(AL29="",+$B29="Nicaragua (2009)"),AND(AL29="",+$B29="Peru (2009)"),AND(AL29="",+$B29="Tunisia (2010)"),AND(AL29="",+$B29="Uganda (2012)"),AND(AL29="",+$B29="Venezuela (2013)"),AND(AL29="",+$B29="China (2014)"),AND(AL29="",+$B29="India (2011)"))</formula>
    </cfRule>
    <cfRule type="expression" dxfId="514" priority="105">
      <formula>OR(AND(AL29="",+$B29="Ghana (2012)"),AND(AL29="",+$B29="South Africa (2010)"),AND(AL29="",+$B29="Sri Lanka (2009)"),AND(AL29="",+$B29="Tanzania (2011)"))</formula>
    </cfRule>
  </conditionalFormatting>
  <conditionalFormatting sqref="F78:AJ84">
    <cfRule type="expression" dxfId="513" priority="101">
      <formula>OR(AND(F78="",+$B78="Armenia (2011)"),AND(F78="",+$B78="Brazil (2009)"),AND(F78="",+$B78="Chile (2013)"),AND(F78="",+$B78="Colombia (2010)"),AND(F78="",+$B78="Colombia (2014)"),AND(F78="",+$B78="Ghana (2012)"),AND(F78="",+$B78="Dominican Republic (2013)"),AND(F78="",+$B78="Mexico (2012)"),AND(F78="",+$B78="Mexico (2014)"),AND(F78="",+$B78="Panama (2016)"),AND(F78="",+$B78="Paraguay (2014) "),AND(F78="",+$B78="Peru (2011)"),AND(F78="",+$B78="Russia (2010)"),AND(F78="",+$B78="Tanzania (2011)"),AND(F78="",+$B78="Uruguay (2009)"))</formula>
    </cfRule>
    <cfRule type="expression" dxfId="512" priority="102">
      <formula>OR(AND(F78="",+$B78="United States (2011)"),AND(F78="",+$B78="Argentina (2012)"),AND(F78="",+$B78="Bolivia (2009)"),AND(F78="",+$B78="Costa Rica (2010)"),AND(F78="",+$B78="El Salvador (2011)"),AND(F78="",+$B78="Ecuador (2011)"),AND(F78="",+$B78="Ethiopia (2010)"),AND(F78="",+$B78="Georgia (2013)"),AND(F78="",+$B78="Guatemala (2011)"),AND(F78="",+$B78="Honduras (2011)"),AND(F78="",+$B78="Indonesia (2012)"),AND(F78="",+$B78="Iran (2011)"),AND(F78="",+$B78="Jordan (2010)"),AND(F78="",+$B78="Mexico (2010)"),AND(F78="",+$B78="Nicaragua (2009)"),AND(F78="",+$B78="Peru (2009)"),AND(F78="",+$B78="Tunisia (2010)"),AND(F78="",+$B78="South Africa (2010)"),AND(F78="",+$B78="Sri Lanka (2009)"),AND(F78="",+$B78="Uganda (2012)"),AND(F78="",+$B78="Venezuela (2013)"),AND(F78="",+$B78="China (2014)"),AND(F78="",+$B78="India (2011)"))</formula>
    </cfRule>
  </conditionalFormatting>
  <conditionalFormatting sqref="AM78:BQ84">
    <cfRule type="expression" dxfId="511" priority="98">
      <formula>OR(AND(AM78="",+$B78="Armenia (2011)"),AND(AM78="",+$B78="Brazil (2009)"),AND(AM78="",+$B78="Chile (2013)"),AND(AM78="",+$B78="Colombia (2010)"),AND(AM78="",+$B78="Colombia (2014)"),AND(AM78="",+$B78="Dominican Republic (2013)"),AND(AM78="",+$B78="Mexico (2012)"),AND(AM78="",+$B78="Mexico (2014)"),AND(AM78="",+$B78="Panama (2016)"),AND(AM78="",+$B78="Paraguay (2014) "),AND(AM78="",+$B78="Peru (2011)"),AND(AM78="",+$B78="Russia (2010)"),AND(AM78="",+$B78="Uruguay (2009)"))</formula>
    </cfRule>
    <cfRule type="expression" dxfId="510" priority="99">
      <formula>OR(AND(AM78="",+$B78="United States (2011)"),AND(AM78="",+$B78="Argentina (2012)"),AND(AM78="",+$B78="Bolivia (2009)"),AND(AM78="",+$B78="Costa Rica (2010)"),AND(AM78="",+$B78="Ecuador (2011)"),AND(AM78="",+$B78="El Salvador (2011)"),AND(AM78="",+$B78="Ethiopia (2010)"),AND(AM78="",+$B78="Georgia (2013)"),AND(AM78="",+$B78="Guatemala (2011)"),AND(AM78="",+$B78="Honduras (2011)"),AND(AM78="",+$B78="Indonesia (2012)"),AND(AM78="",+$B78="Iran (2011)"),AND(AM78="",+$B78="Jordan (2010)"),AND(AM78="",+$B78="Mexico (2010)"),AND(AM78="",+$B78="Nicaragua (2009)"),AND(AM78="",+$B78="Peru (2009)"),AND(AM78="",+$B78="Tunisia (2010)"),AND(AM78="",+$B78="Uganda (2012)"),AND(AM78="",+$B78="Venezuela (2013)"),AND(AM78="",+$B78="China (2014)"),AND(AM78="",+$B78="India (2011)"))</formula>
    </cfRule>
    <cfRule type="expression" dxfId="509" priority="100">
      <formula>OR(AND(AM78="",+$B78="Ghana (2012)"),AND(AM78="",+$B78="South Africa (2010)"),AND(AM78="",+$B78="Sri Lanka (2009)"),AND(AM78="",+$B78="Tanzania (2011)"))</formula>
    </cfRule>
  </conditionalFormatting>
  <conditionalFormatting sqref="E78:E84">
    <cfRule type="expression" dxfId="508" priority="96">
      <formula>OR(AND(E78="",+$B78="Armenia (2011)"),AND(E78="",+$B78="Brazil (2009)"),AND(E78="",+$B78="Chile (2013)"),AND(E78="",+$B78="Colombia (2010)"),AND(E78="",+$B78="Colombia (2014)"),AND(E78="",+$B78="Ghana (2012)"),AND(E78="",+$B78="Dominican Republic (2013)"),AND(E78="",+$B78="Mexico (2012)"),AND(E78="",+$B78="Mexico (2014)"),AND(E78="",+$B78="Panama (2016)"),AND(E78="",+$B78="Paraguay (2014) "),AND(E78="",+$B78="Peru (2011)"),AND(E78="",+$B78="Russia (2010)"),AND(E78="",+$B78="Tanzania (2011)"),AND(E78="",+$B78="Uruguay (2009)"))</formula>
    </cfRule>
    <cfRule type="expression" dxfId="507" priority="97">
      <formula>OR(AND(E78="",+$B78="United States (2011)"),AND(E78="",+$B78="Argentina (2012)"),AND(E78="",+$B78="Bolivia (2009)"),AND(E78="",+$B78="Costa Rica (2010)"),AND(E78="",+$B78="El Salvador (2011)"),AND(E78="",+$B78="Ecuador (2011)"),AND(E78="",+$B78="Ethiopia (2010)"),AND(E78="",+$B78="Georgia (2013)"),AND(E78="",+$B78="Guatemala (2011)"),AND(E78="",+$B78="Honduras (2011)"),AND(E78="",+$B78="Indonesia (2012)"),AND(E78="",+$B78="Iran (2011)"),AND(E78="",+$B78="Jordan (2010)"),AND(E78="",+$B78="Mexico (2010)"),AND(E78="",+$B78="Nicaragua (2009)"),AND(E78="",+$B78="Peru (2009)"),AND(E78="",+$B78="Tunisia (2010)"),AND(E78="",+$B78="South Africa (2010)"),AND(E78="",+$B78="Sri Lanka (2009)"),AND(E78="",+$B78="Uganda (2012)"),AND(E78="",+$B78="Venezuela (2013)"),AND(E78="",+$B78="China (2014)"),AND(E78="",+$B78="India (2011)"))</formula>
    </cfRule>
  </conditionalFormatting>
  <conditionalFormatting sqref="AL78:AL84">
    <cfRule type="expression" dxfId="506" priority="93">
      <formula>OR(AND(AL78="",+$B78="Armenia (2011)"),AND(AL78="",+$B78="Brazil (2009)"),AND(AL78="",+$B78="Chile (2013)"),AND(AL78="",+$B78="Colombia (2010)"),AND(AL78="",+$B78="Colombia (2014)"),AND(AL78="",+$B78="Dominican Republic (2013)"),AND(AL78="",+$B78="Mexico (2012)"),AND(AL78="",+$B78="Mexico (2014)"),AND(AL78="",+$B78="Panama (2016)"),AND(AL78="",+$B78="Paraguay (2014) "),AND(AL78="",+$B78="Peru (2011)"),AND(AL78="",+$B78="Russia (2010)"),AND(AL78="",+$B78="Uruguay (2009)"))</formula>
    </cfRule>
    <cfRule type="expression" dxfId="505" priority="94">
      <formula>OR(AND(AL78="",+$B78="United States (2011)"),AND(AL78="",+$B78="Argentina (2012)"),AND(AL78="",+$B78="Bolivia (2009)"),AND(AL78="",+$B78="Costa Rica (2010)"),AND(AL78="",+$B78="Ecuador (2011)"),AND(AL78="",+$B78="El Salvador (2011)"),AND(AL78="",+$B78="Ethiopia (2010)"),AND(AL78="",+$B78="Georgia (2013)"),AND(AL78="",+$B78="Guatemala (2011)"),AND(AL78="",+$B78="Honduras (2011)"),AND(AL78="",+$B78="Indonesia (2012)"),AND(AL78="",+$B78="Iran (2011)"),AND(AL78="",+$B78="Jordan (2010)"),AND(AL78="",+$B78="Mexico (2010)"),AND(AL78="",+$B78="Nicaragua (2009)"),AND(AL78="",+$B78="Peru (2009)"),AND(AL78="",+$B78="Tunisia (2010)"),AND(AL78="",+$B78="Uganda (2012)"),AND(AL78="",+$B78="Venezuela (2013)"),AND(AL78="",+$B78="China (2014)"),AND(AL78="",+$B78="India (2011)"))</formula>
    </cfRule>
    <cfRule type="expression" dxfId="504" priority="95">
      <formula>OR(AND(AL78="",+$B78="Ghana (2012)"),AND(AL78="",+$B78="South Africa (2010)"),AND(AL78="",+$B78="Sri Lanka (2009)"),AND(AL78="",+$B78="Tanzania (2011)"))</formula>
    </cfRule>
  </conditionalFormatting>
  <conditionalFormatting sqref="F113:AJ119">
    <cfRule type="expression" dxfId="503" priority="91">
      <formula>OR(AND(F113="",+$B113="Armenia (2011)"),AND(F113="",+$B113="Brazil (2009)"),AND(F113="",+$B113="Chile (2013)"),AND(F113="",+$B113="Colombia (2010)"),AND(F113="",+$B113="Colombia (2014)"),AND(F113="",+$B113="Ghana (2012)"),AND(F113="",+$B113="Dominican Republic (2013)"),AND(F113="",+$B113="Mexico (2012)"),AND(F113="",+$B113="Mexico (2014)"),AND(F113="",+$B113="Panama (2016)"),AND(F113="",+$B113="Paraguay (2014) "),AND(F113="",+$B113="Peru (2011)"),AND(F113="",+$B113="Russia (2010)"),AND(F113="",+$B113="Tanzania (2011)"),AND(F113="",+$B113="Uruguay (2009)"))</formula>
    </cfRule>
    <cfRule type="expression" dxfId="502" priority="92">
      <formula>OR(AND(F113="",+$B113="United States (2011)"),AND(F113="",+$B113="Argentina (2012)"),AND(F113="",+$B113="Bolivia (2009)"),AND(F113="",+$B113="Costa Rica (2010)"),AND(F113="",+$B113="El Salvador (2011)"),AND(F113="",+$B113="Ecuador (2011)"),AND(F113="",+$B113="Ethiopia (2010)"),AND(F113="",+$B113="Georgia (2013)"),AND(F113="",+$B113="Guatemala (2011)"),AND(F113="",+$B113="Honduras (2011)"),AND(F113="",+$B113="Indonesia (2012)"),AND(F113="",+$B113="Iran (2011)"),AND(F113="",+$B113="Jordan (2010)"),AND(F113="",+$B113="Mexico (2010)"),AND(F113="",+$B113="Nicaragua (2009)"),AND(F113="",+$B113="Peru (2009)"),AND(F113="",+$B113="Tunisia (2010)"),AND(F113="",+$B113="South Africa (2010)"),AND(F113="",+$B113="Sri Lanka (2009)"),AND(F113="",+$B113="Uganda (2012)"),AND(F113="",+$B113="Venezuela (2013)"),AND(F113="",+$B113="China (2014)"),AND(F113="",+$B113="India (2011)"))</formula>
    </cfRule>
  </conditionalFormatting>
  <conditionalFormatting sqref="AM113:BQ119">
    <cfRule type="expression" dxfId="501" priority="88">
      <formula>OR(AND(AM113="",+$B113="Armenia (2011)"),AND(AM113="",+$B113="Brazil (2009)"),AND(AM113="",+$B113="Chile (2013)"),AND(AM113="",+$B113="Colombia (2010)"),AND(AM113="",+$B113="Colombia (2014)"),AND(AM113="",+$B113="Dominican Republic (2013)"),AND(AM113="",+$B113="Mexico (2012)"),AND(AM113="",+$B113="Mexico (2014)"),AND(AM113="",+$B113="Panama (2016)"),AND(AM113="",+$B113="Paraguay (2014) "),AND(AM113="",+$B113="Peru (2011)"),AND(AM113="",+$B113="Russia (2010)"),AND(AM113="",+$B113="Uruguay (2009)"))</formula>
    </cfRule>
    <cfRule type="expression" dxfId="500" priority="89">
      <formula>OR(AND(AM113="",+$B113="United States (2011)"),AND(AM113="",+$B113="Argentina (2012)"),AND(AM113="",+$B113="Bolivia (2009)"),AND(AM113="",+$B113="Costa Rica (2010)"),AND(AM113="",+$B113="Ecuador (2011)"),AND(AM113="",+$B113="El Salvador (2011)"),AND(AM113="",+$B113="Ethiopia (2010)"),AND(AM113="",+$B113="Georgia (2013)"),AND(AM113="",+$B113="Guatemala (2011)"),AND(AM113="",+$B113="Honduras (2011)"),AND(AM113="",+$B113="Indonesia (2012)"),AND(AM113="",+$B113="Iran (2011)"),AND(AM113="",+$B113="Jordan (2010)"),AND(AM113="",+$B113="Mexico (2010)"),AND(AM113="",+$B113="Nicaragua (2009)"),AND(AM113="",+$B113="Peru (2009)"),AND(AM113="",+$B113="Tunisia (2010)"),AND(AM113="",+$B113="Uganda (2012)"),AND(AM113="",+$B113="Venezuela (2013)"),AND(AM113="",+$B113="China (2014)"),AND(AM113="",+$B113="India (2011)"))</formula>
    </cfRule>
    <cfRule type="expression" dxfId="499" priority="90">
      <formula>OR(AND(AM113="",+$B113="Ghana (2012)"),AND(AM113="",+$B113="South Africa (2010)"),AND(AM113="",+$B113="Sri Lanka (2009)"),AND(AM113="",+$B113="Tanzania (2011)"))</formula>
    </cfRule>
  </conditionalFormatting>
  <conditionalFormatting sqref="E113:E119">
    <cfRule type="expression" dxfId="498" priority="86">
      <formula>OR(AND(E113="",+$B113="Armenia (2011)"),AND(E113="",+$B113="Brazil (2009)"),AND(E113="",+$B113="Chile (2013)"),AND(E113="",+$B113="Colombia (2010)"),AND(E113="",+$B113="Colombia (2014)"),AND(E113="",+$B113="Ghana (2012)"),AND(E113="",+$B113="Dominican Republic (2013)"),AND(E113="",+$B113="Mexico (2012)"),AND(E113="",+$B113="Mexico (2014)"),AND(E113="",+$B113="Panama (2016)"),AND(E113="",+$B113="Paraguay (2014) "),AND(E113="",+$B113="Peru (2011)"),AND(E113="",+$B113="Russia (2010)"),AND(E113="",+$B113="Tanzania (2011)"),AND(E113="",+$B113="Uruguay (2009)"))</formula>
    </cfRule>
    <cfRule type="expression" dxfId="497" priority="87">
      <formula>OR(AND(E113="",+$B113="United States (2011)"),AND(E113="",+$B113="Argentina (2012)"),AND(E113="",+$B113="Bolivia (2009)"),AND(E113="",+$B113="Costa Rica (2010)"),AND(E113="",+$B113="El Salvador (2011)"),AND(E113="",+$B113="Ecuador (2011)"),AND(E113="",+$B113="Ethiopia (2010)"),AND(E113="",+$B113="Georgia (2013)"),AND(E113="",+$B113="Guatemala (2011)"),AND(E113="",+$B113="Honduras (2011)"),AND(E113="",+$B113="Indonesia (2012)"),AND(E113="",+$B113="Iran (2011)"),AND(E113="",+$B113="Jordan (2010)"),AND(E113="",+$B113="Mexico (2010)"),AND(E113="",+$B113="Nicaragua (2009)"),AND(E113="",+$B113="Peru (2009)"),AND(E113="",+$B113="Tunisia (2010)"),AND(E113="",+$B113="South Africa (2010)"),AND(E113="",+$B113="Sri Lanka (2009)"),AND(E113="",+$B113="Uganda (2012)"),AND(E113="",+$B113="Venezuela (2013)"),AND(E113="",+$B113="China (2014)"),AND(E113="",+$B113="India (2011)"))</formula>
    </cfRule>
  </conditionalFormatting>
  <conditionalFormatting sqref="AL113:AL119">
    <cfRule type="expression" dxfId="496" priority="83">
      <formula>OR(AND(AL113="",+$B113="Armenia (2011)"),AND(AL113="",+$B113="Brazil (2009)"),AND(AL113="",+$B113="Chile (2013)"),AND(AL113="",+$B113="Colombia (2010)"),AND(AL113="",+$B113="Colombia (2014)"),AND(AL113="",+$B113="Dominican Republic (2013)"),AND(AL113="",+$B113="Mexico (2012)"),AND(AL113="",+$B113="Mexico (2014)"),AND(AL113="",+$B113="Panama (2016)"),AND(AL113="",+$B113="Paraguay (2014) "),AND(AL113="",+$B113="Peru (2011)"),AND(AL113="",+$B113="Russia (2010)"),AND(AL113="",+$B113="Uruguay (2009)"))</formula>
    </cfRule>
    <cfRule type="expression" dxfId="495" priority="84">
      <formula>OR(AND(AL113="",+$B113="United States (2011)"),AND(AL113="",+$B113="Argentina (2012)"),AND(AL113="",+$B113="Bolivia (2009)"),AND(AL113="",+$B113="Costa Rica (2010)"),AND(AL113="",+$B113="Ecuador (2011)"),AND(AL113="",+$B113="El Salvador (2011)"),AND(AL113="",+$B113="Ethiopia (2010)"),AND(AL113="",+$B113="Georgia (2013)"),AND(AL113="",+$B113="Guatemala (2011)"),AND(AL113="",+$B113="Honduras (2011)"),AND(AL113="",+$B113="Indonesia (2012)"),AND(AL113="",+$B113="Iran (2011)"),AND(AL113="",+$B113="Jordan (2010)"),AND(AL113="",+$B113="Mexico (2010)"),AND(AL113="",+$B113="Nicaragua (2009)"),AND(AL113="",+$B113="Peru (2009)"),AND(AL113="",+$B113="Tunisia (2010)"),AND(AL113="",+$B113="Uganda (2012)"),AND(AL113="",+$B113="Venezuela (2013)"),AND(AL113="",+$B113="China (2014)"),AND(AL113="",+$B113="India (2011)"))</formula>
    </cfRule>
    <cfRule type="expression" dxfId="494" priority="85">
      <formula>OR(AND(AL113="",+$B113="Ghana (2012)"),AND(AL113="",+$B113="South Africa (2010)"),AND(AL113="",+$B113="Sri Lanka (2009)"),AND(AL113="",+$B113="Tanzania (2011)"))</formula>
    </cfRule>
  </conditionalFormatting>
  <conditionalFormatting sqref="F155:AJ161">
    <cfRule type="expression" dxfId="493" priority="81">
      <formula>OR(AND(F155="",+$B155="Armenia (2011)"),AND(F155="",+$B155="Brazil (2009)"),AND(F155="",+$B155="Chile (2013)"),AND(F155="",+$B155="Colombia (2010)"),AND(F155="",+$B155="Colombia (2014)"),AND(F155="",+$B155="Ghana (2012)"),AND(F155="",+$B155="Dominican Republic (2013)"),AND(F155="",+$B155="Mexico (2012)"),AND(F155="",+$B155="Mexico (2014)"),AND(F155="",+$B155="Panama (2016)"),AND(F155="",+$B155="Paraguay (2014) "),AND(F155="",+$B155="Peru (2011)"),AND(F155="",+$B155="Russia (2010)"),AND(F155="",+$B155="Tanzania (2011)"),AND(F155="",+$B155="Uruguay (2009)"))</formula>
    </cfRule>
    <cfRule type="expression" dxfId="492" priority="82">
      <formula>OR(AND(F155="",+$B155="United States (2011)"),AND(F155="",+$B155="Argentina (2012)"),AND(F155="",+$B155="Bolivia (2009)"),AND(F155="",+$B155="Costa Rica (2010)"),AND(F155="",+$B155="El Salvador (2011)"),AND(F155="",+$B155="Ecuador (2011)"),AND(F155="",+$B155="Ethiopia (2010)"),AND(F155="",+$B155="Georgia (2013)"),AND(F155="",+$B155="Guatemala (2011)"),AND(F155="",+$B155="Honduras (2011)"),AND(F155="",+$B155="Indonesia (2012)"),AND(F155="",+$B155="Iran (2011)"),AND(F155="",+$B155="Jordan (2010)"),AND(F155="",+$B155="Mexico (2010)"),AND(F155="",+$B155="Nicaragua (2009)"),AND(F155="",+$B155="Peru (2009)"),AND(F155="",+$B155="Tunisia (2010)"),AND(F155="",+$B155="South Africa (2010)"),AND(F155="",+$B155="Sri Lanka (2009)"),AND(F155="",+$B155="Uganda (2012)"),AND(F155="",+$B155="Venezuela (2013)"),AND(F155="",+$B155="China (2014)"),AND(F155="",+$B155="India (2011)"))</formula>
    </cfRule>
  </conditionalFormatting>
  <conditionalFormatting sqref="AM155:BQ161">
    <cfRule type="expression" dxfId="491" priority="78">
      <formula>OR(AND(AM155="",+$B155="Armenia (2011)"),AND(AM155="",+$B155="Brazil (2009)"),AND(AM155="",+$B155="Chile (2013)"),AND(AM155="",+$B155="Colombia (2010)"),AND(AM155="",+$B155="Colombia (2014)"),AND(AM155="",+$B155="Dominican Republic (2013)"),AND(AM155="",+$B155="Mexico (2012)"),AND(AM155="",+$B155="Mexico (2014)"),AND(AM155="",+$B155="Panama (2016)"),AND(AM155="",+$B155="Paraguay (2014) "),AND(AM155="",+$B155="Peru (2011)"),AND(AM155="",+$B155="Russia (2010)"),AND(AM155="",+$B155="Uruguay (2009)"))</formula>
    </cfRule>
    <cfRule type="expression" dxfId="490" priority="79">
      <formula>OR(AND(AM155="",+$B155="United States (2011)"),AND(AM155="",+$B155="Argentina (2012)"),AND(AM155="",+$B155="Bolivia (2009)"),AND(AM155="",+$B155="Costa Rica (2010)"),AND(AM155="",+$B155="Ecuador (2011)"),AND(AM155="",+$B155="El Salvador (2011)"),AND(AM155="",+$B155="Ethiopia (2010)"),AND(AM155="",+$B155="Georgia (2013)"),AND(AM155="",+$B155="Guatemala (2011)"),AND(AM155="",+$B155="Honduras (2011)"),AND(AM155="",+$B155="Indonesia (2012)"),AND(AM155="",+$B155="Iran (2011)"),AND(AM155="",+$B155="Jordan (2010)"),AND(AM155="",+$B155="Mexico (2010)"),AND(AM155="",+$B155="Nicaragua (2009)"),AND(AM155="",+$B155="Peru (2009)"),AND(AM155="",+$B155="Tunisia (2010)"),AND(AM155="",+$B155="Uganda (2012)"),AND(AM155="",+$B155="Venezuela (2013)"),AND(AM155="",+$B155="China (2014)"),AND(AM155="",+$B155="India (2011)"))</formula>
    </cfRule>
    <cfRule type="expression" dxfId="489" priority="80">
      <formula>OR(AND(AM155="",+$B155="Ghana (2012)"),AND(AM155="",+$B155="South Africa (2010)"),AND(AM155="",+$B155="Sri Lanka (2009)"),AND(AM155="",+$B155="Tanzania (2011)"))</formula>
    </cfRule>
  </conditionalFormatting>
  <conditionalFormatting sqref="E155:E161">
    <cfRule type="expression" dxfId="488" priority="76">
      <formula>OR(AND(E155="",+$B155="Armenia (2011)"),AND(E155="",+$B155="Brazil (2009)"),AND(E155="",+$B155="Chile (2013)"),AND(E155="",+$B155="Colombia (2010)"),AND(E155="",+$B155="Colombia (2014)"),AND(E155="",+$B155="Ghana (2012)"),AND(E155="",+$B155="Dominican Republic (2013)"),AND(E155="",+$B155="Mexico (2012)"),AND(E155="",+$B155="Mexico (2014)"),AND(E155="",+$B155="Panama (2016)"),AND(E155="",+$B155="Paraguay (2014) "),AND(E155="",+$B155="Peru (2011)"),AND(E155="",+$B155="Russia (2010)"),AND(E155="",+$B155="Tanzania (2011)"),AND(E155="",+$B155="Uruguay (2009)"))</formula>
    </cfRule>
    <cfRule type="expression" dxfId="487" priority="77">
      <formula>OR(AND(E155="",+$B155="United States (2011)"),AND(E155="",+$B155="Argentina (2012)"),AND(E155="",+$B155="Bolivia (2009)"),AND(E155="",+$B155="Costa Rica (2010)"),AND(E155="",+$B155="El Salvador (2011)"),AND(E155="",+$B155="Ecuador (2011)"),AND(E155="",+$B155="Ethiopia (2010)"),AND(E155="",+$B155="Georgia (2013)"),AND(E155="",+$B155="Guatemala (2011)"),AND(E155="",+$B155="Honduras (2011)"),AND(E155="",+$B155="Indonesia (2012)"),AND(E155="",+$B155="Iran (2011)"),AND(E155="",+$B155="Jordan (2010)"),AND(E155="",+$B155="Mexico (2010)"),AND(E155="",+$B155="Nicaragua (2009)"),AND(E155="",+$B155="Peru (2009)"),AND(E155="",+$B155="Tunisia (2010)"),AND(E155="",+$B155="South Africa (2010)"),AND(E155="",+$B155="Sri Lanka (2009)"),AND(E155="",+$B155="Uganda (2012)"),AND(E155="",+$B155="Venezuela (2013)"),AND(E155="",+$B155="China (2014)"),AND(E155="",+$B155="India (2011)"))</formula>
    </cfRule>
  </conditionalFormatting>
  <conditionalFormatting sqref="AL155:AL161">
    <cfRule type="expression" dxfId="486" priority="73">
      <formula>OR(AND(AL155="",+$B155="Armenia (2011)"),AND(AL155="",+$B155="Brazil (2009)"),AND(AL155="",+$B155="Chile (2013)"),AND(AL155="",+$B155="Colombia (2010)"),AND(AL155="",+$B155="Colombia (2014)"),AND(AL155="",+$B155="Dominican Republic (2013)"),AND(AL155="",+$B155="Mexico (2012)"),AND(AL155="",+$B155="Mexico (2014)"),AND(AL155="",+$B155="Panama (2016)"),AND(AL155="",+$B155="Paraguay (2014) "),AND(AL155="",+$B155="Peru (2011)"),AND(AL155="",+$B155="Russia (2010)"),AND(AL155="",+$B155="Uruguay (2009)"))</formula>
    </cfRule>
    <cfRule type="expression" dxfId="485" priority="74">
      <formula>OR(AND(AL155="",+$B155="United States (2011)"),AND(AL155="",+$B155="Argentina (2012)"),AND(AL155="",+$B155="Bolivia (2009)"),AND(AL155="",+$B155="Costa Rica (2010)"),AND(AL155="",+$B155="Ecuador (2011)"),AND(AL155="",+$B155="El Salvador (2011)"),AND(AL155="",+$B155="Ethiopia (2010)"),AND(AL155="",+$B155="Georgia (2013)"),AND(AL155="",+$B155="Guatemala (2011)"),AND(AL155="",+$B155="Honduras (2011)"),AND(AL155="",+$B155="Indonesia (2012)"),AND(AL155="",+$B155="Iran (2011)"),AND(AL155="",+$B155="Jordan (2010)"),AND(AL155="",+$B155="Mexico (2010)"),AND(AL155="",+$B155="Nicaragua (2009)"),AND(AL155="",+$B155="Peru (2009)"),AND(AL155="",+$B155="Tunisia (2010)"),AND(AL155="",+$B155="Uganda (2012)"),AND(AL155="",+$B155="Venezuela (2013)"),AND(AL155="",+$B155="China (2014)"),AND(AL155="",+$B155="India (2011)"))</formula>
    </cfRule>
    <cfRule type="expression" dxfId="484" priority="75">
      <formula>OR(AND(AL155="",+$B155="Ghana (2012)"),AND(AL155="",+$B155="South Africa (2010)"),AND(AL155="",+$B155="Sri Lanka (2009)"),AND(AL155="",+$B155="Tanzania (2011)"))</formula>
    </cfRule>
  </conditionalFormatting>
  <conditionalFormatting sqref="H197:AJ203 F197:F203">
    <cfRule type="expression" dxfId="483" priority="71">
      <formula>OR(AND(F197="",+$B197="Armenia (2011)"),AND(F197="",+$B197="Brazil (2009)"),AND(F197="",+$B197="Chile (2013)"),AND(F197="",+$B197="Colombia (2010)"),AND(F197="",+$B197="Colombia (2014)"),AND(F197="",+$B197="Ghana (2012)"),AND(F197="",+$B197="Dominican Republic (2013)"),AND(F197="",+$B197="Mexico (2012)"),AND(F197="",+$B197="Mexico (2014)"),AND(F197="",+$B197="Panama (2016)"),AND(F197="",+$B197="Paraguay (2014) "),AND(F197="",+$B197="Peru (2011)"),AND(F197="",+$B197="Russia (2010)"),AND(F197="",+$B197="Tanzania (2011)"),AND(F197="",+$B197="Uruguay (2009)"))</formula>
    </cfRule>
    <cfRule type="expression" dxfId="482" priority="72">
      <formula>OR(AND(F197="",+$B197="United States (2011)"),AND(F197="",+$B197="Argentina (2012)"),AND(F197="",+$B197="Bolivia (2009)"),AND(F197="",+$B197="Costa Rica (2010)"),AND(F197="",+$B197="El Salvador (2011)"),AND(F197="",+$B197="Ecuador (2011)"),AND(F197="",+$B197="Ethiopia (2010)"),AND(F197="",+$B197="Georgia (2013)"),AND(F197="",+$B197="Guatemala (2011)"),AND(F197="",+$B197="Honduras (2011)"),AND(F197="",+$B197="Indonesia (2012)"),AND(F197="",+$B197="Iran (2011)"),AND(F197="",+$B197="Jordan (2010)"),AND(F197="",+$B197="Mexico (2010)"),AND(F197="",+$B197="Nicaragua (2009)"),AND(F197="",+$B197="Peru (2009)"),AND(F197="",+$B197="Tunisia (2010)"),AND(F197="",+$B197="South Africa (2010)"),AND(F197="",+$B197="Sri Lanka (2009)"),AND(F197="",+$B197="Uganda (2012)"),AND(F197="",+$B197="Venezuela (2013)"),AND(F197="",+$B197="China (2014)"),AND(F197="",+$B197="India (2011)"))</formula>
    </cfRule>
  </conditionalFormatting>
  <conditionalFormatting sqref="AM197:BQ203">
    <cfRule type="expression" dxfId="481" priority="68">
      <formula>OR(AND(AM197="",+$B197="Armenia (2011)"),AND(AM197="",+$B197="Brazil (2009)"),AND(AM197="",+$B197="Chile (2013)"),AND(AM197="",+$B197="Colombia (2010)"),AND(AM197="",+$B197="Colombia (2014)"),AND(AM197="",+$B197="Dominican Republic (2013)"),AND(AM197="",+$B197="Mexico (2012)"),AND(AM197="",+$B197="Mexico (2014)"),AND(AM197="",+$B197="Panama (2016)"),AND(AM197="",+$B197="Paraguay (2014) "),AND(AM197="",+$B197="Peru (2011)"),AND(AM197="",+$B197="Russia (2010)"),AND(AM197="",+$B197="Uruguay (2009)"))</formula>
    </cfRule>
    <cfRule type="expression" dxfId="480" priority="69">
      <formula>OR(AND(AM197="",+$B197="United States (2011)"),AND(AM197="",+$B197="Argentina (2012)"),AND(AM197="",+$B197="Bolivia (2009)"),AND(AM197="",+$B197="Costa Rica (2010)"),AND(AM197="",+$B197="Ecuador (2011)"),AND(AM197="",+$B197="El Salvador (2011)"),AND(AM197="",+$B197="Ethiopia (2010)"),AND(AM197="",+$B197="Georgia (2013)"),AND(AM197="",+$B197="Guatemala (2011)"),AND(AM197="",+$B197="Honduras (2011)"),AND(AM197="",+$B197="Indonesia (2012)"),AND(AM197="",+$B197="Iran (2011)"),AND(AM197="",+$B197="Jordan (2010)"),AND(AM197="",+$B197="Mexico (2010)"),AND(AM197="",+$B197="Nicaragua (2009)"),AND(AM197="",+$B197="Peru (2009)"),AND(AM197="",+$B197="Tunisia (2010)"),AND(AM197="",+$B197="Uganda (2012)"),AND(AM197="",+$B197="Venezuela (2013)"),AND(AM197="",+$B197="China (2014)"),AND(AM197="",+$B197="India (2011)"))</formula>
    </cfRule>
    <cfRule type="expression" dxfId="479" priority="70">
      <formula>OR(AND(AM197="",+$B197="Ghana (2012)"),AND(AM197="",+$B197="South Africa (2010)"),AND(AM197="",+$B197="Sri Lanka (2009)"),AND(AM197="",+$B197="Tanzania (2011)"))</formula>
    </cfRule>
  </conditionalFormatting>
  <conditionalFormatting sqref="E197:E203">
    <cfRule type="expression" dxfId="478" priority="66">
      <formula>OR(AND(E197="",+$B197="Armenia (2011)"),AND(E197="",+$B197="Brazil (2009)"),AND(E197="",+$B197="Chile (2013)"),AND(E197="",+$B197="Colombia (2010)"),AND(E197="",+$B197="Colombia (2014)"),AND(E197="",+$B197="Ghana (2012)"),AND(E197="",+$B197="Dominican Republic (2013)"),AND(E197="",+$B197="Mexico (2012)"),AND(E197="",+$B197="Mexico (2014)"),AND(E197="",+$B197="Panama (2016)"),AND(E197="",+$B197="Paraguay (2014) "),AND(E197="",+$B197="Peru (2011)"),AND(E197="",+$B197="Russia (2010)"),AND(E197="",+$B197="Tanzania (2011)"),AND(E197="",+$B197="Uruguay (2009)"))</formula>
    </cfRule>
    <cfRule type="expression" dxfId="477" priority="67">
      <formula>OR(AND(E197="",+$B197="United States (2011)"),AND(E197="",+$B197="Argentina (2012)"),AND(E197="",+$B197="Bolivia (2009)"),AND(E197="",+$B197="Costa Rica (2010)"),AND(E197="",+$B197="El Salvador (2011)"),AND(E197="",+$B197="Ecuador (2011)"),AND(E197="",+$B197="Ethiopia (2010)"),AND(E197="",+$B197="Georgia (2013)"),AND(E197="",+$B197="Guatemala (2011)"),AND(E197="",+$B197="Honduras (2011)"),AND(E197="",+$B197="Indonesia (2012)"),AND(E197="",+$B197="Iran (2011)"),AND(E197="",+$B197="Jordan (2010)"),AND(E197="",+$B197="Mexico (2010)"),AND(E197="",+$B197="Nicaragua (2009)"),AND(E197="",+$B197="Peru (2009)"),AND(E197="",+$B197="Tunisia (2010)"),AND(E197="",+$B197="South Africa (2010)"),AND(E197="",+$B197="Sri Lanka (2009)"),AND(E197="",+$B197="Uganda (2012)"),AND(E197="",+$B197="Venezuela (2013)"),AND(E197="",+$B197="China (2014)"),AND(E197="",+$B197="India (2011)"))</formula>
    </cfRule>
  </conditionalFormatting>
  <conditionalFormatting sqref="G197:G203">
    <cfRule type="expression" dxfId="476" priority="64">
      <formula>OR(AND(G197="",+$B197="Armenia (2011)"),AND(G197="",+$B197="Brazil (2009)"),AND(G197="",+$B197="Chile (2013)"),AND(G197="",+$B197="Colombia (2010)"),AND(G197="",+$B197="Colombia (2014)"),AND(G197="",+$B197="Ghana (2012)"),AND(G197="",+$B197="Dominican Republic (2013)"),AND(G197="",+$B197="Mexico (2012)"),AND(G197="",+$B197="Mexico (2014)"),AND(G197="",+$B197="Panama (2016)"),AND(G197="",+$B197="Paraguay (2014) "),AND(G197="",+$B197="Peru (2011)"),AND(G197="",+$B197="Russia (2010)"),AND(G197="",+$B197="Tanzania (2011)"),AND(G197="",+$B197="Uruguay (2009)"))</formula>
    </cfRule>
    <cfRule type="expression" dxfId="475" priority="65">
      <formula>OR(AND(G197="",+$B197="United States (2011)"),AND(G197="",+$B197="Argentina (2012)"),AND(G197="",+$B197="Bolivia (2009)"),AND(G197="",+$B197="Costa Rica (2010)"),AND(G197="",+$B197="El Salvador (2011)"),AND(G197="",+$B197="Ecuador (2011)"),AND(G197="",+$B197="Ethiopia (2010)"),AND(G197="",+$B197="Georgia (2013)"),AND(G197="",+$B197="Guatemala (2011)"),AND(G197="",+$B197="Honduras (2011)"),AND(G197="",+$B197="Indonesia (2012)"),AND(G197="",+$B197="Iran (2011)"),AND(G197="",+$B197="Jordan (2010)"),AND(G197="",+$B197="Mexico (2010)"),AND(G197="",+$B197="Nicaragua (2009)"),AND(G197="",+$B197="Peru (2009)"),AND(G197="",+$B197="Tunisia (2010)"),AND(G197="",+$B197="South Africa (2010)"),AND(G197="",+$B197="Sri Lanka (2009)"),AND(G197="",+$B197="Uganda (2012)"),AND(G197="",+$B197="Venezuela (2013)"),AND(G197="",+$B197="China (2014)"),AND(G197="",+$B197="India (2011)"))</formula>
    </cfRule>
  </conditionalFormatting>
  <conditionalFormatting sqref="AL197:AL203">
    <cfRule type="expression" dxfId="474" priority="61">
      <formula>OR(AND(AL197="",+$B197="Armenia (2011)"),AND(AL197="",+$B197="Brazil (2009)"),AND(AL197="",+$B197="Chile (2013)"),AND(AL197="",+$B197="Colombia (2010)"),AND(AL197="",+$B197="Colombia (2014)"),AND(AL197="",+$B197="Dominican Republic (2013)"),AND(AL197="",+$B197="Mexico (2012)"),AND(AL197="",+$B197="Mexico (2014)"),AND(AL197="",+$B197="Panama (2016)"),AND(AL197="",+$B197="Paraguay (2014) "),AND(AL197="",+$B197="Peru (2011)"),AND(AL197="",+$B197="Russia (2010)"),AND(AL197="",+$B197="Uruguay (2009)"))</formula>
    </cfRule>
    <cfRule type="expression" dxfId="473" priority="62">
      <formula>OR(AND(AL197="",+$B197="United States (2011)"),AND(AL197="",+$B197="Argentina (2012)"),AND(AL197="",+$B197="Bolivia (2009)"),AND(AL197="",+$B197="Costa Rica (2010)"),AND(AL197="",+$B197="Ecuador (2011)"),AND(AL197="",+$B197="El Salvador (2011)"),AND(AL197="",+$B197="Ethiopia (2010)"),AND(AL197="",+$B197="Georgia (2013)"),AND(AL197="",+$B197="Guatemala (2011)"),AND(AL197="",+$B197="Honduras (2011)"),AND(AL197="",+$B197="Indonesia (2012)"),AND(AL197="",+$B197="Iran (2011)"),AND(AL197="",+$B197="Jordan (2010)"),AND(AL197="",+$B197="Mexico (2010)"),AND(AL197="",+$B197="Nicaragua (2009)"),AND(AL197="",+$B197="Peru (2009)"),AND(AL197="",+$B197="Tunisia (2010)"),AND(AL197="",+$B197="Uganda (2012)"),AND(AL197="",+$B197="Venezuela (2013)"),AND(AL197="",+$B197="China (2014)"),AND(AL197="",+$B197="India (2011)"))</formula>
    </cfRule>
    <cfRule type="expression" dxfId="472" priority="63">
      <formula>OR(AND(AL197="",+$B197="Ghana (2012)"),AND(AL197="",+$B197="South Africa (2010)"),AND(AL197="",+$B197="Sri Lanka (2009)"),AND(AL197="",+$B197="Tanzania (2011)"))</formula>
    </cfRule>
  </conditionalFormatting>
  <conditionalFormatting sqref="H232:AJ238 F232:F238">
    <cfRule type="expression" dxfId="471" priority="59">
      <formula>OR(AND(F232="",+$B232="Armenia (2011)"),AND(F232="",+$B232="Brazil (2009)"),AND(F232="",+$B232="Chile (2013)"),AND(F232="",+$B232="Colombia (2010)"),AND(F232="",+$B232="Colombia (2014)"),AND(F232="",+$B232="Ghana (2012)"),AND(F232="",+$B232="Dominican Republic (2013)"),AND(F232="",+$B232="Mexico (2012)"),AND(F232="",+$B232="Mexico (2014)"),AND(F232="",+$B232="Panama (2016)"),AND(F232="",+$B232="Paraguay (2014) "),AND(F232="",+$B232="Peru (2011)"),AND(F232="",+$B232="Russia (2010)"),AND(F232="",+$B232="Tanzania (2011)"),AND(F232="",+$B232="Uruguay (2009)"))</formula>
    </cfRule>
    <cfRule type="expression" dxfId="470" priority="60">
      <formula>OR(AND(F232="",+$B232="United States (2011)"),AND(F232="",+$B232="Argentina (2012)"),AND(F232="",+$B232="Bolivia (2009)"),AND(F232="",+$B232="Costa Rica (2010)"),AND(F232="",+$B232="El Salvador (2011)"),AND(F232="",+$B232="Ecuador (2011)"),AND(F232="",+$B232="Ethiopia (2010)"),AND(F232="",+$B232="Georgia (2013)"),AND(F232="",+$B232="Guatemala (2011)"),AND(F232="",+$B232="Honduras (2011)"),AND(F232="",+$B232="Indonesia (2012)"),AND(F232="",+$B232="Iran (2011)"),AND(F232="",+$B232="Jordan (2010)"),AND(F232="",+$B232="Mexico (2010)"),AND(F232="",+$B232="Nicaragua (2009)"),AND(F232="",+$B232="Peru (2009)"),AND(F232="",+$B232="Tunisia (2010)"),AND(F232="",+$B232="South Africa (2010)"),AND(F232="",+$B232="Sri Lanka (2009)"),AND(F232="",+$B232="Uganda (2012)"),AND(F232="",+$B232="Venezuela (2013)"),AND(F232="",+$B232="China (2014)"),AND(F232="",+$B232="India (2011)"))</formula>
    </cfRule>
  </conditionalFormatting>
  <conditionalFormatting sqref="AM232:BQ238">
    <cfRule type="expression" dxfId="469" priority="56">
      <formula>OR(AND(AM232="",+$B232="Armenia (2011)"),AND(AM232="",+$B232="Brazil (2009)"),AND(AM232="",+$B232="Chile (2013)"),AND(AM232="",+$B232="Colombia (2010)"),AND(AM232="",+$B232="Colombia (2014)"),AND(AM232="",+$B232="Dominican Republic (2013)"),AND(AM232="",+$B232="Mexico (2012)"),AND(AM232="",+$B232="Mexico (2014)"),AND(AM232="",+$B232="Panama (2016)"),AND(AM232="",+$B232="Paraguay (2014) "),AND(AM232="",+$B232="Peru (2011)"),AND(AM232="",+$B232="Russia (2010)"),AND(AM232="",+$B232="Uruguay (2009)"))</formula>
    </cfRule>
    <cfRule type="expression" dxfId="468" priority="57">
      <formula>OR(AND(AM232="",+$B232="United States (2011)"),AND(AM232="",+$B232="Argentina (2012)"),AND(AM232="",+$B232="Bolivia (2009)"),AND(AM232="",+$B232="Costa Rica (2010)"),AND(AM232="",+$B232="Ecuador (2011)"),AND(AM232="",+$B232="El Salvador (2011)"),AND(AM232="",+$B232="Ethiopia (2010)"),AND(AM232="",+$B232="Georgia (2013)"),AND(AM232="",+$B232="Guatemala (2011)"),AND(AM232="",+$B232="Honduras (2011)"),AND(AM232="",+$B232="Indonesia (2012)"),AND(AM232="",+$B232="Iran (2011)"),AND(AM232="",+$B232="Jordan (2010)"),AND(AM232="",+$B232="Mexico (2010)"),AND(AM232="",+$B232="Nicaragua (2009)"),AND(AM232="",+$B232="Peru (2009)"),AND(AM232="",+$B232="Tunisia (2010)"),AND(AM232="",+$B232="Uganda (2012)"),AND(AM232="",+$B232="Venezuela (2013)"),AND(AM232="",+$B232="China (2014)"),AND(AM232="",+$B232="India (2011)"))</formula>
    </cfRule>
    <cfRule type="expression" dxfId="467" priority="58">
      <formula>OR(AND(AM232="",+$B232="Ghana (2012)"),AND(AM232="",+$B232="South Africa (2010)"),AND(AM232="",+$B232="Sri Lanka (2009)"),AND(AM232="",+$B232="Tanzania (2011)"))</formula>
    </cfRule>
  </conditionalFormatting>
  <conditionalFormatting sqref="E232:E238">
    <cfRule type="expression" dxfId="466" priority="54">
      <formula>OR(AND(E232="",+$B232="Armenia (2011)"),AND(E232="",+$B232="Brazil (2009)"),AND(E232="",+$B232="Chile (2013)"),AND(E232="",+$B232="Colombia (2010)"),AND(E232="",+$B232="Colombia (2014)"),AND(E232="",+$B232="Ghana (2012)"),AND(E232="",+$B232="Dominican Republic (2013)"),AND(E232="",+$B232="Mexico (2012)"),AND(E232="",+$B232="Mexico (2014)"),AND(E232="",+$B232="Panama (2016)"),AND(E232="",+$B232="Paraguay (2014) "),AND(E232="",+$B232="Peru (2011)"),AND(E232="",+$B232="Russia (2010)"),AND(E232="",+$B232="Tanzania (2011)"),AND(E232="",+$B232="Uruguay (2009)"))</formula>
    </cfRule>
    <cfRule type="expression" dxfId="465" priority="55">
      <formula>OR(AND(E232="",+$B232="United States (2011)"),AND(E232="",+$B232="Argentina (2012)"),AND(E232="",+$B232="Bolivia (2009)"),AND(E232="",+$B232="Costa Rica (2010)"),AND(E232="",+$B232="El Salvador (2011)"),AND(E232="",+$B232="Ecuador (2011)"),AND(E232="",+$B232="Ethiopia (2010)"),AND(E232="",+$B232="Georgia (2013)"),AND(E232="",+$B232="Guatemala (2011)"),AND(E232="",+$B232="Honduras (2011)"),AND(E232="",+$B232="Indonesia (2012)"),AND(E232="",+$B232="Iran (2011)"),AND(E232="",+$B232="Jordan (2010)"),AND(E232="",+$B232="Mexico (2010)"),AND(E232="",+$B232="Nicaragua (2009)"),AND(E232="",+$B232="Peru (2009)"),AND(E232="",+$B232="Tunisia (2010)"),AND(E232="",+$B232="South Africa (2010)"),AND(E232="",+$B232="Sri Lanka (2009)"),AND(E232="",+$B232="Uganda (2012)"),AND(E232="",+$B232="Venezuela (2013)"),AND(E232="",+$B232="China (2014)"),AND(E232="",+$B232="India (2011)"))</formula>
    </cfRule>
  </conditionalFormatting>
  <conditionalFormatting sqref="G232:G238">
    <cfRule type="expression" dxfId="464" priority="52">
      <formula>OR(AND(G232="",+$B232="Armenia (2011)"),AND(G232="",+$B232="Brazil (2009)"),AND(G232="",+$B232="Chile (2013)"),AND(G232="",+$B232="Colombia (2010)"),AND(G232="",+$B232="Colombia (2014)"),AND(G232="",+$B232="Ghana (2012)"),AND(G232="",+$B232="Dominican Republic (2013)"),AND(G232="",+$B232="Mexico (2012)"),AND(G232="",+$B232="Mexico (2014)"),AND(G232="",+$B232="Panama (2016)"),AND(G232="",+$B232="Paraguay (2014) "),AND(G232="",+$B232="Peru (2011)"),AND(G232="",+$B232="Russia (2010)"),AND(G232="",+$B232="Tanzania (2011)"),AND(G232="",+$B232="Uruguay (2009)"))</formula>
    </cfRule>
    <cfRule type="expression" dxfId="463" priority="53">
      <formula>OR(AND(G232="",+$B232="United States (2011)"),AND(G232="",+$B232="Argentina (2012)"),AND(G232="",+$B232="Bolivia (2009)"),AND(G232="",+$B232="Costa Rica (2010)"),AND(G232="",+$B232="El Salvador (2011)"),AND(G232="",+$B232="Ecuador (2011)"),AND(G232="",+$B232="Ethiopia (2010)"),AND(G232="",+$B232="Georgia (2013)"),AND(G232="",+$B232="Guatemala (2011)"),AND(G232="",+$B232="Honduras (2011)"),AND(G232="",+$B232="Indonesia (2012)"),AND(G232="",+$B232="Iran (2011)"),AND(G232="",+$B232="Jordan (2010)"),AND(G232="",+$B232="Mexico (2010)"),AND(G232="",+$B232="Nicaragua (2009)"),AND(G232="",+$B232="Peru (2009)"),AND(G232="",+$B232="Tunisia (2010)"),AND(G232="",+$B232="South Africa (2010)"),AND(G232="",+$B232="Sri Lanka (2009)"),AND(G232="",+$B232="Uganda (2012)"),AND(G232="",+$B232="Venezuela (2013)"),AND(G232="",+$B232="China (2014)"),AND(G232="",+$B232="India (2011)"))</formula>
    </cfRule>
  </conditionalFormatting>
  <conditionalFormatting sqref="AL232:AL238">
    <cfRule type="expression" dxfId="462" priority="49">
      <formula>OR(AND(AL232="",+$B232="Armenia (2011)"),AND(AL232="",+$B232="Brazil (2009)"),AND(AL232="",+$B232="Chile (2013)"),AND(AL232="",+$B232="Colombia (2010)"),AND(AL232="",+$B232="Colombia (2014)"),AND(AL232="",+$B232="Dominican Republic (2013)"),AND(AL232="",+$B232="Mexico (2012)"),AND(AL232="",+$B232="Mexico (2014)"),AND(AL232="",+$B232="Panama (2016)"),AND(AL232="",+$B232="Paraguay (2014) "),AND(AL232="",+$B232="Peru (2011)"),AND(AL232="",+$B232="Russia (2010)"),AND(AL232="",+$B232="Uruguay (2009)"))</formula>
    </cfRule>
    <cfRule type="expression" dxfId="461" priority="50">
      <formula>OR(AND(AL232="",+$B232="United States (2011)"),AND(AL232="",+$B232="Argentina (2012)"),AND(AL232="",+$B232="Bolivia (2009)"),AND(AL232="",+$B232="Costa Rica (2010)"),AND(AL232="",+$B232="Ecuador (2011)"),AND(AL232="",+$B232="El Salvador (2011)"),AND(AL232="",+$B232="Ethiopia (2010)"),AND(AL232="",+$B232="Georgia (2013)"),AND(AL232="",+$B232="Guatemala (2011)"),AND(AL232="",+$B232="Honduras (2011)"),AND(AL232="",+$B232="Indonesia (2012)"),AND(AL232="",+$B232="Iran (2011)"),AND(AL232="",+$B232="Jordan (2010)"),AND(AL232="",+$B232="Mexico (2010)"),AND(AL232="",+$B232="Nicaragua (2009)"),AND(AL232="",+$B232="Peru (2009)"),AND(AL232="",+$B232="Tunisia (2010)"),AND(AL232="",+$B232="Uganda (2012)"),AND(AL232="",+$B232="Venezuela (2013)"),AND(AL232="",+$B232="China (2014)"),AND(AL232="",+$B232="India (2011)"))</formula>
    </cfRule>
    <cfRule type="expression" dxfId="460" priority="51">
      <formula>OR(AND(AL232="",+$B232="Ghana (2012)"),AND(AL232="",+$B232="South Africa (2010)"),AND(AL232="",+$B232="Sri Lanka (2009)"),AND(AL232="",+$B232="Tanzania (2011)"))</formula>
    </cfRule>
  </conditionalFormatting>
  <conditionalFormatting sqref="H225:AJ231 F225:F231">
    <cfRule type="expression" dxfId="459" priority="47">
      <formula>OR(AND(F225="",+$B225="Armenia (2011)"),AND(F225="",+$B225="Brazil (2009)"),AND(F225="",+$B225="Chile (2013)"),AND(F225="",+$B225="Colombia (2010)"),AND(F225="",+$B225="Colombia (2014)"),AND(F225="",+$B225="Ghana (2012)"),AND(F225="",+$B225="Dominican Republic (2013)"),AND(F225="",+$B225="Mexico (2012)"),AND(F225="",+$B225="Mexico (2014)"),AND(F225="",+$B225="Panama (2016)"),AND(F225="",+$B225="Paraguay (2014) "),AND(F225="",+$B225="Peru (2011)"),AND(F225="",+$B225="Russia (2010)"),AND(F225="",+$B225="Tanzania (2011)"),AND(F225="",+$B225="Uruguay (2009)"))</formula>
    </cfRule>
    <cfRule type="expression" dxfId="458" priority="48">
      <formula>OR(AND(F225="",+$B225="United States (2011)"),AND(F225="",+$B225="Argentina (2012)"),AND(F225="",+$B225="Bolivia (2009)"),AND(F225="",+$B225="Costa Rica (2010)"),AND(F225="",+$B225="El Salvador (2011)"),AND(F225="",+$B225="Ecuador (2011)"),AND(F225="",+$B225="Ethiopia (2010)"),AND(F225="",+$B225="Georgia (2013)"),AND(F225="",+$B225="Guatemala (2011)"),AND(F225="",+$B225="Honduras (2011)"),AND(F225="",+$B225="Indonesia (2012)"),AND(F225="",+$B225="Iran (2011)"),AND(F225="",+$B225="Jordan (2010)"),AND(F225="",+$B225="Mexico (2010)"),AND(F225="",+$B225="Nicaragua (2009)"),AND(F225="",+$B225="Peru (2009)"),AND(F225="",+$B225="Tunisia (2010)"),AND(F225="",+$B225="South Africa (2010)"),AND(F225="",+$B225="Sri Lanka (2009)"),AND(F225="",+$B225="Uganda (2012)"),AND(F225="",+$B225="Venezuela (2013)"),AND(F225="",+$B225="China (2014)"),AND(F225="",+$B225="India (2011)"))</formula>
    </cfRule>
  </conditionalFormatting>
  <conditionalFormatting sqref="AM225:BQ231">
    <cfRule type="expression" dxfId="457" priority="44">
      <formula>OR(AND(AM225="",+$B225="Armenia (2011)"),AND(AM225="",+$B225="Brazil (2009)"),AND(AM225="",+$B225="Chile (2013)"),AND(AM225="",+$B225="Colombia (2010)"),AND(AM225="",+$B225="Colombia (2014)"),AND(AM225="",+$B225="Dominican Republic (2013)"),AND(AM225="",+$B225="Mexico (2012)"),AND(AM225="",+$B225="Mexico (2014)"),AND(AM225="",+$B225="Panama (2016)"),AND(AM225="",+$B225="Paraguay (2014) "),AND(AM225="",+$B225="Peru (2011)"),AND(AM225="",+$B225="Russia (2010)"),AND(AM225="",+$B225="Uruguay (2009)"))</formula>
    </cfRule>
    <cfRule type="expression" dxfId="456" priority="45">
      <formula>OR(AND(AM225="",+$B225="United States (2011)"),AND(AM225="",+$B225="Argentina (2012)"),AND(AM225="",+$B225="Bolivia (2009)"),AND(AM225="",+$B225="Costa Rica (2010)"),AND(AM225="",+$B225="Ecuador (2011)"),AND(AM225="",+$B225="El Salvador (2011)"),AND(AM225="",+$B225="Ethiopia (2010)"),AND(AM225="",+$B225="Georgia (2013)"),AND(AM225="",+$B225="Guatemala (2011)"),AND(AM225="",+$B225="Honduras (2011)"),AND(AM225="",+$B225="Indonesia (2012)"),AND(AM225="",+$B225="Iran (2011)"),AND(AM225="",+$B225="Jordan (2010)"),AND(AM225="",+$B225="Mexico (2010)"),AND(AM225="",+$B225="Nicaragua (2009)"),AND(AM225="",+$B225="Peru (2009)"),AND(AM225="",+$B225="Tunisia (2010)"),AND(AM225="",+$B225="Uganda (2012)"),AND(AM225="",+$B225="Venezuela (2013)"),AND(AM225="",+$B225="China (2014)"),AND(AM225="",+$B225="India (2011)"))</formula>
    </cfRule>
    <cfRule type="expression" dxfId="455" priority="46">
      <formula>OR(AND(AM225="",+$B225="Ghana (2012)"),AND(AM225="",+$B225="South Africa (2010)"),AND(AM225="",+$B225="Sri Lanka (2009)"),AND(AM225="",+$B225="Tanzania (2011)"))</formula>
    </cfRule>
  </conditionalFormatting>
  <conditionalFormatting sqref="E225:E231">
    <cfRule type="expression" dxfId="454" priority="42">
      <formula>OR(AND(E225="",+$B225="Armenia (2011)"),AND(E225="",+$B225="Brazil (2009)"),AND(E225="",+$B225="Chile (2013)"),AND(E225="",+$B225="Colombia (2010)"),AND(E225="",+$B225="Colombia (2014)"),AND(E225="",+$B225="Ghana (2012)"),AND(E225="",+$B225="Dominican Republic (2013)"),AND(E225="",+$B225="Mexico (2012)"),AND(E225="",+$B225="Mexico (2014)"),AND(E225="",+$B225="Panama (2016)"),AND(E225="",+$B225="Paraguay (2014) "),AND(E225="",+$B225="Peru (2011)"),AND(E225="",+$B225="Russia (2010)"),AND(E225="",+$B225="Tanzania (2011)"),AND(E225="",+$B225="Uruguay (2009)"))</formula>
    </cfRule>
    <cfRule type="expression" dxfId="453" priority="43">
      <formula>OR(AND(E225="",+$B225="United States (2011)"),AND(E225="",+$B225="Argentina (2012)"),AND(E225="",+$B225="Bolivia (2009)"),AND(E225="",+$B225="Costa Rica (2010)"),AND(E225="",+$B225="El Salvador (2011)"),AND(E225="",+$B225="Ecuador (2011)"),AND(E225="",+$B225="Ethiopia (2010)"),AND(E225="",+$B225="Georgia (2013)"),AND(E225="",+$B225="Guatemala (2011)"),AND(E225="",+$B225="Honduras (2011)"),AND(E225="",+$B225="Indonesia (2012)"),AND(E225="",+$B225="Iran (2011)"),AND(E225="",+$B225="Jordan (2010)"),AND(E225="",+$B225="Mexico (2010)"),AND(E225="",+$B225="Nicaragua (2009)"),AND(E225="",+$B225="Peru (2009)"),AND(E225="",+$B225="Tunisia (2010)"),AND(E225="",+$B225="South Africa (2010)"),AND(E225="",+$B225="Sri Lanka (2009)"),AND(E225="",+$B225="Uganda (2012)"),AND(E225="",+$B225="Venezuela (2013)"),AND(E225="",+$B225="China (2014)"),AND(E225="",+$B225="India (2011)"))</formula>
    </cfRule>
  </conditionalFormatting>
  <conditionalFormatting sqref="G225:G231">
    <cfRule type="expression" dxfId="452" priority="40">
      <formula>OR(AND(G225="",+$B225="Armenia (2011)"),AND(G225="",+$B225="Brazil (2009)"),AND(G225="",+$B225="Chile (2013)"),AND(G225="",+$B225="Colombia (2010)"),AND(G225="",+$B225="Colombia (2014)"),AND(G225="",+$B225="Ghana (2012)"),AND(G225="",+$B225="Dominican Republic (2013)"),AND(G225="",+$B225="Mexico (2012)"),AND(G225="",+$B225="Mexico (2014)"),AND(G225="",+$B225="Panama (2016)"),AND(G225="",+$B225="Paraguay (2014) "),AND(G225="",+$B225="Peru (2011)"),AND(G225="",+$B225="Russia (2010)"),AND(G225="",+$B225="Tanzania (2011)"),AND(G225="",+$B225="Uruguay (2009)"))</formula>
    </cfRule>
    <cfRule type="expression" dxfId="451" priority="41">
      <formula>OR(AND(G225="",+$B225="United States (2011)"),AND(G225="",+$B225="Argentina (2012)"),AND(G225="",+$B225="Bolivia (2009)"),AND(G225="",+$B225="Costa Rica (2010)"),AND(G225="",+$B225="El Salvador (2011)"),AND(G225="",+$B225="Ecuador (2011)"),AND(G225="",+$B225="Ethiopia (2010)"),AND(G225="",+$B225="Georgia (2013)"),AND(G225="",+$B225="Guatemala (2011)"),AND(G225="",+$B225="Honduras (2011)"),AND(G225="",+$B225="Indonesia (2012)"),AND(G225="",+$B225="Iran (2011)"),AND(G225="",+$B225="Jordan (2010)"),AND(G225="",+$B225="Mexico (2010)"),AND(G225="",+$B225="Nicaragua (2009)"),AND(G225="",+$B225="Peru (2009)"),AND(G225="",+$B225="Tunisia (2010)"),AND(G225="",+$B225="South Africa (2010)"),AND(G225="",+$B225="Sri Lanka (2009)"),AND(G225="",+$B225="Uganda (2012)"),AND(G225="",+$B225="Venezuela (2013)"),AND(G225="",+$B225="China (2014)"),AND(G225="",+$B225="India (2011)"))</formula>
    </cfRule>
  </conditionalFormatting>
  <conditionalFormatting sqref="AL225:AL231">
    <cfRule type="expression" dxfId="450" priority="37">
      <formula>OR(AND(AL225="",+$B225="Armenia (2011)"),AND(AL225="",+$B225="Brazil (2009)"),AND(AL225="",+$B225="Chile (2013)"),AND(AL225="",+$B225="Colombia (2010)"),AND(AL225="",+$B225="Colombia (2014)"),AND(AL225="",+$B225="Dominican Republic (2013)"),AND(AL225="",+$B225="Mexico (2012)"),AND(AL225="",+$B225="Mexico (2014)"),AND(AL225="",+$B225="Panama (2016)"),AND(AL225="",+$B225="Paraguay (2014) "),AND(AL225="",+$B225="Peru (2011)"),AND(AL225="",+$B225="Russia (2010)"),AND(AL225="",+$B225="Uruguay (2009)"))</formula>
    </cfRule>
    <cfRule type="expression" dxfId="449" priority="38">
      <formula>OR(AND(AL225="",+$B225="United States (2011)"),AND(AL225="",+$B225="Argentina (2012)"),AND(AL225="",+$B225="Bolivia (2009)"),AND(AL225="",+$B225="Costa Rica (2010)"),AND(AL225="",+$B225="Ecuador (2011)"),AND(AL225="",+$B225="El Salvador (2011)"),AND(AL225="",+$B225="Ethiopia (2010)"),AND(AL225="",+$B225="Georgia (2013)"),AND(AL225="",+$B225="Guatemala (2011)"),AND(AL225="",+$B225="Honduras (2011)"),AND(AL225="",+$B225="Indonesia (2012)"),AND(AL225="",+$B225="Iran (2011)"),AND(AL225="",+$B225="Jordan (2010)"),AND(AL225="",+$B225="Mexico (2010)"),AND(AL225="",+$B225="Nicaragua (2009)"),AND(AL225="",+$B225="Peru (2009)"),AND(AL225="",+$B225="Tunisia (2010)"),AND(AL225="",+$B225="Uganda (2012)"),AND(AL225="",+$B225="Venezuela (2013)"),AND(AL225="",+$B225="China (2014)"),AND(AL225="",+$B225="India (2011)"))</formula>
    </cfRule>
    <cfRule type="expression" dxfId="448" priority="39">
      <formula>OR(AND(AL225="",+$B225="Ghana (2012)"),AND(AL225="",+$B225="South Africa (2010)"),AND(AL225="",+$B225="Sri Lanka (2009)"),AND(AL225="",+$B225="Tanzania (2011)"))</formula>
    </cfRule>
  </conditionalFormatting>
  <conditionalFormatting sqref="H246:AJ252 F246:F252">
    <cfRule type="expression" dxfId="447" priority="35">
      <formula>OR(AND(F246="",+$B246="Armenia (2011)"),AND(F246="",+$B246="Brazil (2009)"),AND(F246="",+$B246="Chile (2013)"),AND(F246="",+$B246="Colombia (2010)"),AND(F246="",+$B246="Colombia (2014)"),AND(F246="",+$B246="Ghana (2012)"),AND(F246="",+$B246="Dominican Republic (2013)"),AND(F246="",+$B246="Mexico (2012)"),AND(F246="",+$B246="Mexico (2014)"),AND(F246="",+$B246="Panama (2016)"),AND(F246="",+$B246="Paraguay (2014) "),AND(F246="",+$B246="Peru (2011)"),AND(F246="",+$B246="Russia (2010)"),AND(F246="",+$B246="Tanzania (2011)"),AND(F246="",+$B246="Uruguay (2009)"))</formula>
    </cfRule>
    <cfRule type="expression" dxfId="446" priority="36">
      <formula>OR(AND(F246="",+$B246="United States (2011)"),AND(F246="",+$B246="Argentina (2012)"),AND(F246="",+$B246="Bolivia (2009)"),AND(F246="",+$B246="Costa Rica (2010)"),AND(F246="",+$B246="El Salvador (2011)"),AND(F246="",+$B246="Ecuador (2011)"),AND(F246="",+$B246="Ethiopia (2010)"),AND(F246="",+$B246="Georgia (2013)"),AND(F246="",+$B246="Guatemala (2011)"),AND(F246="",+$B246="Honduras (2011)"),AND(F246="",+$B246="Indonesia (2012)"),AND(F246="",+$B246="Iran (2011)"),AND(F246="",+$B246="Jordan (2010)"),AND(F246="",+$B246="Mexico (2010)"),AND(F246="",+$B246="Nicaragua (2009)"),AND(F246="",+$B246="Peru (2009)"),AND(F246="",+$B246="Tunisia (2010)"),AND(F246="",+$B246="South Africa (2010)"),AND(F246="",+$B246="Sri Lanka (2009)"),AND(F246="",+$B246="Uganda (2012)"),AND(F246="",+$B246="Venezuela (2013)"),AND(F246="",+$B246="China (2014)"),AND(F246="",+$B246="India (2011)"))</formula>
    </cfRule>
  </conditionalFormatting>
  <conditionalFormatting sqref="AM246:BQ252">
    <cfRule type="expression" dxfId="445" priority="32">
      <formula>OR(AND(AM246="",+$B246="Armenia (2011)"),AND(AM246="",+$B246="Brazil (2009)"),AND(AM246="",+$B246="Chile (2013)"),AND(AM246="",+$B246="Colombia (2010)"),AND(AM246="",+$B246="Colombia (2014)"),AND(AM246="",+$B246="Dominican Republic (2013)"),AND(AM246="",+$B246="Mexico (2012)"),AND(AM246="",+$B246="Mexico (2014)"),AND(AM246="",+$B246="Panama (2016)"),AND(AM246="",+$B246="Paraguay (2014) "),AND(AM246="",+$B246="Peru (2011)"),AND(AM246="",+$B246="Russia (2010)"),AND(AM246="",+$B246="Uruguay (2009)"))</formula>
    </cfRule>
    <cfRule type="expression" dxfId="444" priority="33">
      <formula>OR(AND(AM246="",+$B246="United States (2011)"),AND(AM246="",+$B246="Argentina (2012)"),AND(AM246="",+$B246="Bolivia (2009)"),AND(AM246="",+$B246="Costa Rica (2010)"),AND(AM246="",+$B246="Ecuador (2011)"),AND(AM246="",+$B246="El Salvador (2011)"),AND(AM246="",+$B246="Ethiopia (2010)"),AND(AM246="",+$B246="Georgia (2013)"),AND(AM246="",+$B246="Guatemala (2011)"),AND(AM246="",+$B246="Honduras (2011)"),AND(AM246="",+$B246="Indonesia (2012)"),AND(AM246="",+$B246="Iran (2011)"),AND(AM246="",+$B246="Jordan (2010)"),AND(AM246="",+$B246="Mexico (2010)"),AND(AM246="",+$B246="Nicaragua (2009)"),AND(AM246="",+$B246="Peru (2009)"),AND(AM246="",+$B246="Tunisia (2010)"),AND(AM246="",+$B246="Uganda (2012)"),AND(AM246="",+$B246="Venezuela (2013)"),AND(AM246="",+$B246="China (2014)"),AND(AM246="",+$B246="India (2011)"))</formula>
    </cfRule>
    <cfRule type="expression" dxfId="443" priority="34">
      <formula>OR(AND(AM246="",+$B246="Ghana (2012)"),AND(AM246="",+$B246="South Africa (2010)"),AND(AM246="",+$B246="Sri Lanka (2009)"),AND(AM246="",+$B246="Tanzania (2011)"))</formula>
    </cfRule>
  </conditionalFormatting>
  <conditionalFormatting sqref="E246:E252">
    <cfRule type="expression" dxfId="442" priority="30">
      <formula>OR(AND(E246="",+$B246="Armenia (2011)"),AND(E246="",+$B246="Brazil (2009)"),AND(E246="",+$B246="Chile (2013)"),AND(E246="",+$B246="Colombia (2010)"),AND(E246="",+$B246="Colombia (2014)"),AND(E246="",+$B246="Ghana (2012)"),AND(E246="",+$B246="Dominican Republic (2013)"),AND(E246="",+$B246="Mexico (2012)"),AND(E246="",+$B246="Mexico (2014)"),AND(E246="",+$B246="Panama (2016)"),AND(E246="",+$B246="Paraguay (2014) "),AND(E246="",+$B246="Peru (2011)"),AND(E246="",+$B246="Russia (2010)"),AND(E246="",+$B246="Tanzania (2011)"),AND(E246="",+$B246="Uruguay (2009)"))</formula>
    </cfRule>
    <cfRule type="expression" dxfId="441" priority="31">
      <formula>OR(AND(E246="",+$B246="United States (2011)"),AND(E246="",+$B246="Argentina (2012)"),AND(E246="",+$B246="Bolivia (2009)"),AND(E246="",+$B246="Costa Rica (2010)"),AND(E246="",+$B246="El Salvador (2011)"),AND(E246="",+$B246="Ecuador (2011)"),AND(E246="",+$B246="Ethiopia (2010)"),AND(E246="",+$B246="Georgia (2013)"),AND(E246="",+$B246="Guatemala (2011)"),AND(E246="",+$B246="Honduras (2011)"),AND(E246="",+$B246="Indonesia (2012)"),AND(E246="",+$B246="Iran (2011)"),AND(E246="",+$B246="Jordan (2010)"),AND(E246="",+$B246="Mexico (2010)"),AND(E246="",+$B246="Nicaragua (2009)"),AND(E246="",+$B246="Peru (2009)"),AND(E246="",+$B246="Tunisia (2010)"),AND(E246="",+$B246="South Africa (2010)"),AND(E246="",+$B246="Sri Lanka (2009)"),AND(E246="",+$B246="Uganda (2012)"),AND(E246="",+$B246="Venezuela (2013)"),AND(E246="",+$B246="China (2014)"),AND(E246="",+$B246="India (2011)"))</formula>
    </cfRule>
  </conditionalFormatting>
  <conditionalFormatting sqref="G246:G252">
    <cfRule type="expression" dxfId="440" priority="28">
      <formula>OR(AND(G246="",+$B246="Armenia (2011)"),AND(G246="",+$B246="Brazil (2009)"),AND(G246="",+$B246="Chile (2013)"),AND(G246="",+$B246="Colombia (2010)"),AND(G246="",+$B246="Colombia (2014)"),AND(G246="",+$B246="Ghana (2012)"),AND(G246="",+$B246="Dominican Republic (2013)"),AND(G246="",+$B246="Mexico (2012)"),AND(G246="",+$B246="Mexico (2014)"),AND(G246="",+$B246="Panama (2016)"),AND(G246="",+$B246="Paraguay (2014) "),AND(G246="",+$B246="Peru (2011)"),AND(G246="",+$B246="Russia (2010)"),AND(G246="",+$B246="Tanzania (2011)"),AND(G246="",+$B246="Uruguay (2009)"))</formula>
    </cfRule>
    <cfRule type="expression" dxfId="439" priority="29">
      <formula>OR(AND(G246="",+$B246="United States (2011)"),AND(G246="",+$B246="Argentina (2012)"),AND(G246="",+$B246="Bolivia (2009)"),AND(G246="",+$B246="Costa Rica (2010)"),AND(G246="",+$B246="El Salvador (2011)"),AND(G246="",+$B246="Ecuador (2011)"),AND(G246="",+$B246="Ethiopia (2010)"),AND(G246="",+$B246="Georgia (2013)"),AND(G246="",+$B246="Guatemala (2011)"),AND(G246="",+$B246="Honduras (2011)"),AND(G246="",+$B246="Indonesia (2012)"),AND(G246="",+$B246="Iran (2011)"),AND(G246="",+$B246="Jordan (2010)"),AND(G246="",+$B246="Mexico (2010)"),AND(G246="",+$B246="Nicaragua (2009)"),AND(G246="",+$B246="Peru (2009)"),AND(G246="",+$B246="Tunisia (2010)"),AND(G246="",+$B246="South Africa (2010)"),AND(G246="",+$B246="Sri Lanka (2009)"),AND(G246="",+$B246="Uganda (2012)"),AND(G246="",+$B246="Venezuela (2013)"),AND(G246="",+$B246="China (2014)"),AND(G246="",+$B246="India (2011)"))</formula>
    </cfRule>
  </conditionalFormatting>
  <conditionalFormatting sqref="AL246:AL252">
    <cfRule type="expression" dxfId="438" priority="25">
      <formula>OR(AND(AL246="",+$B246="Armenia (2011)"),AND(AL246="",+$B246="Brazil (2009)"),AND(AL246="",+$B246="Chile (2013)"),AND(AL246="",+$B246="Colombia (2010)"),AND(AL246="",+$B246="Colombia (2014)"),AND(AL246="",+$B246="Dominican Republic (2013)"),AND(AL246="",+$B246="Mexico (2012)"),AND(AL246="",+$B246="Mexico (2014)"),AND(AL246="",+$B246="Panama (2016)"),AND(AL246="",+$B246="Paraguay (2014) "),AND(AL246="",+$B246="Peru (2011)"),AND(AL246="",+$B246="Russia (2010)"),AND(AL246="",+$B246="Uruguay (2009)"))</formula>
    </cfRule>
    <cfRule type="expression" dxfId="437" priority="26">
      <formula>OR(AND(AL246="",+$B246="United States (2011)"),AND(AL246="",+$B246="Argentina (2012)"),AND(AL246="",+$B246="Bolivia (2009)"),AND(AL246="",+$B246="Costa Rica (2010)"),AND(AL246="",+$B246="Ecuador (2011)"),AND(AL246="",+$B246="El Salvador (2011)"),AND(AL246="",+$B246="Ethiopia (2010)"),AND(AL246="",+$B246="Georgia (2013)"),AND(AL246="",+$B246="Guatemala (2011)"),AND(AL246="",+$B246="Honduras (2011)"),AND(AL246="",+$B246="Indonesia (2012)"),AND(AL246="",+$B246="Iran (2011)"),AND(AL246="",+$B246="Jordan (2010)"),AND(AL246="",+$B246="Mexico (2010)"),AND(AL246="",+$B246="Nicaragua (2009)"),AND(AL246="",+$B246="Peru (2009)"),AND(AL246="",+$B246="Tunisia (2010)"),AND(AL246="",+$B246="Uganda (2012)"),AND(AL246="",+$B246="Venezuela (2013)"),AND(AL246="",+$B246="China (2014)"),AND(AL246="",+$B246="India (2011)"))</formula>
    </cfRule>
    <cfRule type="expression" dxfId="436" priority="27">
      <formula>OR(AND(AL246="",+$B246="Ghana (2012)"),AND(AL246="",+$B246="South Africa (2010)"),AND(AL246="",+$B246="Sri Lanka (2009)"),AND(AL246="",+$B246="Tanzania (2011)"))</formula>
    </cfRule>
  </conditionalFormatting>
  <conditionalFormatting sqref="H288:AJ294 F288:F294">
    <cfRule type="expression" dxfId="435" priority="23">
      <formula>OR(AND(F288="",+$B288="Armenia (2011)"),AND(F288="",+$B288="Brazil (2009)"),AND(F288="",+$B288="Chile (2013)"),AND(F288="",+$B288="Colombia (2010)"),AND(F288="",+$B288="Colombia (2014)"),AND(F288="",+$B288="Ghana (2012)"),AND(F288="",+$B288="Dominican Republic (2013)"),AND(F288="",+$B288="Mexico (2012)"),AND(F288="",+$B288="Mexico (2014)"),AND(F288="",+$B288="Panama (2016)"),AND(F288="",+$B288="Paraguay (2014) "),AND(F288="",+$B288="Peru (2011)"),AND(F288="",+$B288="Russia (2010)"),AND(F288="",+$B288="Tanzania (2011)"),AND(F288="",+$B288="Uruguay (2009)"))</formula>
    </cfRule>
    <cfRule type="expression" dxfId="434" priority="24">
      <formula>OR(AND(F288="",+$B288="United States (2011)"),AND(F288="",+$B288="Argentina (2012)"),AND(F288="",+$B288="Bolivia (2009)"),AND(F288="",+$B288="Costa Rica (2010)"),AND(F288="",+$B288="El Salvador (2011)"),AND(F288="",+$B288="Ecuador (2011)"),AND(F288="",+$B288="Ethiopia (2010)"),AND(F288="",+$B288="Georgia (2013)"),AND(F288="",+$B288="Guatemala (2011)"),AND(F288="",+$B288="Honduras (2011)"),AND(F288="",+$B288="Indonesia (2012)"),AND(F288="",+$B288="Iran (2011)"),AND(F288="",+$B288="Jordan (2010)"),AND(F288="",+$B288="Mexico (2010)"),AND(F288="",+$B288="Nicaragua (2009)"),AND(F288="",+$B288="Peru (2009)"),AND(F288="",+$B288="Tunisia (2010)"),AND(F288="",+$B288="South Africa (2010)"),AND(F288="",+$B288="Sri Lanka (2009)"),AND(F288="",+$B288="Uganda (2012)"),AND(F288="",+$B288="Venezuela (2013)"),AND(F288="",+$B288="China (2014)"),AND(F288="",+$B288="India (2011)"))</formula>
    </cfRule>
  </conditionalFormatting>
  <conditionalFormatting sqref="AM288:BQ294">
    <cfRule type="expression" dxfId="433" priority="20">
      <formula>OR(AND(AM288="",+$B288="Armenia (2011)"),AND(AM288="",+$B288="Brazil (2009)"),AND(AM288="",+$B288="Chile (2013)"),AND(AM288="",+$B288="Colombia (2010)"),AND(AM288="",+$B288="Colombia (2014)"),AND(AM288="",+$B288="Dominican Republic (2013)"),AND(AM288="",+$B288="Mexico (2012)"),AND(AM288="",+$B288="Mexico (2014)"),AND(AM288="",+$B288="Panama (2016)"),AND(AM288="",+$B288="Paraguay (2014) "),AND(AM288="",+$B288="Peru (2011)"),AND(AM288="",+$B288="Russia (2010)"),AND(AM288="",+$B288="Uruguay (2009)"))</formula>
    </cfRule>
    <cfRule type="expression" dxfId="432" priority="21">
      <formula>OR(AND(AM288="",+$B288="United States (2011)"),AND(AM288="",+$B288="Argentina (2012)"),AND(AM288="",+$B288="Bolivia (2009)"),AND(AM288="",+$B288="Costa Rica (2010)"),AND(AM288="",+$B288="Ecuador (2011)"),AND(AM288="",+$B288="El Salvador (2011)"),AND(AM288="",+$B288="Ethiopia (2010)"),AND(AM288="",+$B288="Georgia (2013)"),AND(AM288="",+$B288="Guatemala (2011)"),AND(AM288="",+$B288="Honduras (2011)"),AND(AM288="",+$B288="Indonesia (2012)"),AND(AM288="",+$B288="Iran (2011)"),AND(AM288="",+$B288="Jordan (2010)"),AND(AM288="",+$B288="Mexico (2010)"),AND(AM288="",+$B288="Nicaragua (2009)"),AND(AM288="",+$B288="Peru (2009)"),AND(AM288="",+$B288="Tunisia (2010)"),AND(AM288="",+$B288="Uganda (2012)"),AND(AM288="",+$B288="Venezuela (2013)"),AND(AM288="",+$B288="China (2014)"),AND(AM288="",+$B288="India (2011)"))</formula>
    </cfRule>
    <cfRule type="expression" dxfId="431" priority="22">
      <formula>OR(AND(AM288="",+$B288="Ghana (2012)"),AND(AM288="",+$B288="South Africa (2010)"),AND(AM288="",+$B288="Sri Lanka (2009)"),AND(AM288="",+$B288="Tanzania (2011)"))</formula>
    </cfRule>
  </conditionalFormatting>
  <conditionalFormatting sqref="E288:E294">
    <cfRule type="expression" dxfId="430" priority="18">
      <formula>OR(AND(E288="",+$B288="Armenia (2011)"),AND(E288="",+$B288="Brazil (2009)"),AND(E288="",+$B288="Chile (2013)"),AND(E288="",+$B288="Colombia (2010)"),AND(E288="",+$B288="Colombia (2014)"),AND(E288="",+$B288="Ghana (2012)"),AND(E288="",+$B288="Dominican Republic (2013)"),AND(E288="",+$B288="Mexico (2012)"),AND(E288="",+$B288="Mexico (2014)"),AND(E288="",+$B288="Panama (2016)"),AND(E288="",+$B288="Paraguay (2014) "),AND(E288="",+$B288="Peru (2011)"),AND(E288="",+$B288="Russia (2010)"),AND(E288="",+$B288="Tanzania (2011)"),AND(E288="",+$B288="Uruguay (2009)"))</formula>
    </cfRule>
    <cfRule type="expression" dxfId="429" priority="19">
      <formula>OR(AND(E288="",+$B288="United States (2011)"),AND(E288="",+$B288="Argentina (2012)"),AND(E288="",+$B288="Bolivia (2009)"),AND(E288="",+$B288="Costa Rica (2010)"),AND(E288="",+$B288="El Salvador (2011)"),AND(E288="",+$B288="Ecuador (2011)"),AND(E288="",+$B288="Ethiopia (2010)"),AND(E288="",+$B288="Georgia (2013)"),AND(E288="",+$B288="Guatemala (2011)"),AND(E288="",+$B288="Honduras (2011)"),AND(E288="",+$B288="Indonesia (2012)"),AND(E288="",+$B288="Iran (2011)"),AND(E288="",+$B288="Jordan (2010)"),AND(E288="",+$B288="Mexico (2010)"),AND(E288="",+$B288="Nicaragua (2009)"),AND(E288="",+$B288="Peru (2009)"),AND(E288="",+$B288="Tunisia (2010)"),AND(E288="",+$B288="South Africa (2010)"),AND(E288="",+$B288="Sri Lanka (2009)"),AND(E288="",+$B288="Uganda (2012)"),AND(E288="",+$B288="Venezuela (2013)"),AND(E288="",+$B288="China (2014)"),AND(E288="",+$B288="India (2011)"))</formula>
    </cfRule>
  </conditionalFormatting>
  <conditionalFormatting sqref="G288:G294">
    <cfRule type="expression" dxfId="428" priority="16">
      <formula>OR(AND(G288="",+$B288="Armenia (2011)"),AND(G288="",+$B288="Brazil (2009)"),AND(G288="",+$B288="Chile (2013)"),AND(G288="",+$B288="Colombia (2010)"),AND(G288="",+$B288="Colombia (2014)"),AND(G288="",+$B288="Ghana (2012)"),AND(G288="",+$B288="Dominican Republic (2013)"),AND(G288="",+$B288="Mexico (2012)"),AND(G288="",+$B288="Mexico (2014)"),AND(G288="",+$B288="Panama (2016)"),AND(G288="",+$B288="Paraguay (2014) "),AND(G288="",+$B288="Peru (2011)"),AND(G288="",+$B288="Russia (2010)"),AND(G288="",+$B288="Tanzania (2011)"),AND(G288="",+$B288="Uruguay (2009)"))</formula>
    </cfRule>
    <cfRule type="expression" dxfId="427" priority="17">
      <formula>OR(AND(G288="",+$B288="United States (2011)"),AND(G288="",+$B288="Argentina (2012)"),AND(G288="",+$B288="Bolivia (2009)"),AND(G288="",+$B288="Costa Rica (2010)"),AND(G288="",+$B288="El Salvador (2011)"),AND(G288="",+$B288="Ecuador (2011)"),AND(G288="",+$B288="Ethiopia (2010)"),AND(G288="",+$B288="Georgia (2013)"),AND(G288="",+$B288="Guatemala (2011)"),AND(G288="",+$B288="Honduras (2011)"),AND(G288="",+$B288="Indonesia (2012)"),AND(G288="",+$B288="Iran (2011)"),AND(G288="",+$B288="Jordan (2010)"),AND(G288="",+$B288="Mexico (2010)"),AND(G288="",+$B288="Nicaragua (2009)"),AND(G288="",+$B288="Peru (2009)"),AND(G288="",+$B288="Tunisia (2010)"),AND(G288="",+$B288="South Africa (2010)"),AND(G288="",+$B288="Sri Lanka (2009)"),AND(G288="",+$B288="Uganda (2012)"),AND(G288="",+$B288="Venezuela (2013)"),AND(G288="",+$B288="China (2014)"),AND(G288="",+$B288="India (2011)"))</formula>
    </cfRule>
  </conditionalFormatting>
  <conditionalFormatting sqref="AL288:AL294">
    <cfRule type="expression" dxfId="426" priority="13">
      <formula>OR(AND(AL288="",+$B288="Armenia (2011)"),AND(AL288="",+$B288="Brazil (2009)"),AND(AL288="",+$B288="Chile (2013)"),AND(AL288="",+$B288="Colombia (2010)"),AND(AL288="",+$B288="Colombia (2014)"),AND(AL288="",+$B288="Dominican Republic (2013)"),AND(AL288="",+$B288="Mexico (2012)"),AND(AL288="",+$B288="Mexico (2014)"),AND(AL288="",+$B288="Panama (2016)"),AND(AL288="",+$B288="Paraguay (2014) "),AND(AL288="",+$B288="Peru (2011)"),AND(AL288="",+$B288="Russia (2010)"),AND(AL288="",+$B288="Uruguay (2009)"))</formula>
    </cfRule>
    <cfRule type="expression" dxfId="425" priority="14">
      <formula>OR(AND(AL288="",+$B288="United States (2011)"),AND(AL288="",+$B288="Argentina (2012)"),AND(AL288="",+$B288="Bolivia (2009)"),AND(AL288="",+$B288="Costa Rica (2010)"),AND(AL288="",+$B288="Ecuador (2011)"),AND(AL288="",+$B288="El Salvador (2011)"),AND(AL288="",+$B288="Ethiopia (2010)"),AND(AL288="",+$B288="Georgia (2013)"),AND(AL288="",+$B288="Guatemala (2011)"),AND(AL288="",+$B288="Honduras (2011)"),AND(AL288="",+$B288="Indonesia (2012)"),AND(AL288="",+$B288="Iran (2011)"),AND(AL288="",+$B288="Jordan (2010)"),AND(AL288="",+$B288="Mexico (2010)"),AND(AL288="",+$B288="Nicaragua (2009)"),AND(AL288="",+$B288="Peru (2009)"),AND(AL288="",+$B288="Tunisia (2010)"),AND(AL288="",+$B288="Uganda (2012)"),AND(AL288="",+$B288="Venezuela (2013)"),AND(AL288="",+$B288="China (2014)"),AND(AL288="",+$B288="India (2011)"))</formula>
    </cfRule>
    <cfRule type="expression" dxfId="424" priority="15">
      <formula>OR(AND(AL288="",+$B288="Ghana (2012)"),AND(AL288="",+$B288="South Africa (2010)"),AND(AL288="",+$B288="Sri Lanka (2009)"),AND(AL288="",+$B288="Tanzania (2011)"))</formula>
    </cfRule>
  </conditionalFormatting>
  <conditionalFormatting sqref="H337:AJ343 F337:F343">
    <cfRule type="expression" dxfId="423" priority="11">
      <formula>OR(AND(F337="",+$B337="Armenia (2011)"),AND(F337="",+$B337="Brazil (2009)"),AND(F337="",+$B337="Chile (2013)"),AND(F337="",+$B337="Colombia (2010)"),AND(F337="",+$B337="Colombia (2014)"),AND(F337="",+$B337="Ghana (2012)"),AND(F337="",+$B337="Dominican Republic (2013)"),AND(F337="",+$B337="Mexico (2012)"),AND(F337="",+$B337="Mexico (2014)"),AND(F337="",+$B337="Panama (2016)"),AND(F337="",+$B337="Paraguay (2014) "),AND(F337="",+$B337="Peru (2011)"),AND(F337="",+$B337="Russia (2010)"),AND(F337="",+$B337="Tanzania (2011)"),AND(F337="",+$B337="Uruguay (2009)"))</formula>
    </cfRule>
    <cfRule type="expression" dxfId="422" priority="12">
      <formula>OR(AND(F337="",+$B337="United States (2011)"),AND(F337="",+$B337="Argentina (2012)"),AND(F337="",+$B337="Bolivia (2009)"),AND(F337="",+$B337="Costa Rica (2010)"),AND(F337="",+$B337="El Salvador (2011)"),AND(F337="",+$B337="Ecuador (2011)"),AND(F337="",+$B337="Ethiopia (2010)"),AND(F337="",+$B337="Georgia (2013)"),AND(F337="",+$B337="Guatemala (2011)"),AND(F337="",+$B337="Honduras (2011)"),AND(F337="",+$B337="Indonesia (2012)"),AND(F337="",+$B337="Iran (2011)"),AND(F337="",+$B337="Jordan (2010)"),AND(F337="",+$B337="Mexico (2010)"),AND(F337="",+$B337="Nicaragua (2009)"),AND(F337="",+$B337="Peru (2009)"),AND(F337="",+$B337="Tunisia (2010)"),AND(F337="",+$B337="South Africa (2010)"),AND(F337="",+$B337="Sri Lanka (2009)"),AND(F337="",+$B337="Uganda (2012)"),AND(F337="",+$B337="Venezuela (2013)"),AND(F337="",+$B337="China (2014)"),AND(F337="",+$B337="India (2011)"))</formula>
    </cfRule>
  </conditionalFormatting>
  <conditionalFormatting sqref="AM337:BQ343">
    <cfRule type="expression" dxfId="421" priority="8">
      <formula>OR(AND(AM337="",+$B337="Armenia (2011)"),AND(AM337="",+$B337="Brazil (2009)"),AND(AM337="",+$B337="Chile (2013)"),AND(AM337="",+$B337="Colombia (2010)"),AND(AM337="",+$B337="Colombia (2014)"),AND(AM337="",+$B337="Dominican Republic (2013)"),AND(AM337="",+$B337="Mexico (2012)"),AND(AM337="",+$B337="Mexico (2014)"),AND(AM337="",+$B337="Panama (2016)"),AND(AM337="",+$B337="Paraguay (2014) "),AND(AM337="",+$B337="Peru (2011)"),AND(AM337="",+$B337="Russia (2010)"),AND(AM337="",+$B337="Uruguay (2009)"))</formula>
    </cfRule>
    <cfRule type="expression" dxfId="420" priority="9">
      <formula>OR(AND(AM337="",+$B337="United States (2011)"),AND(AM337="",+$B337="Argentina (2012)"),AND(AM337="",+$B337="Bolivia (2009)"),AND(AM337="",+$B337="Costa Rica (2010)"),AND(AM337="",+$B337="Ecuador (2011)"),AND(AM337="",+$B337="El Salvador (2011)"),AND(AM337="",+$B337="Ethiopia (2010)"),AND(AM337="",+$B337="Georgia (2013)"),AND(AM337="",+$B337="Guatemala (2011)"),AND(AM337="",+$B337="Honduras (2011)"),AND(AM337="",+$B337="Indonesia (2012)"),AND(AM337="",+$B337="Iran (2011)"),AND(AM337="",+$B337="Jordan (2010)"),AND(AM337="",+$B337="Mexico (2010)"),AND(AM337="",+$B337="Nicaragua (2009)"),AND(AM337="",+$B337="Peru (2009)"),AND(AM337="",+$B337="Tunisia (2010)"),AND(AM337="",+$B337="Uganda (2012)"),AND(AM337="",+$B337="Venezuela (2013)"),AND(AM337="",+$B337="China (2014)"),AND(AM337="",+$B337="India (2011)"))</formula>
    </cfRule>
    <cfRule type="expression" dxfId="419" priority="10">
      <formula>OR(AND(AM337="",+$B337="Ghana (2012)"),AND(AM337="",+$B337="South Africa (2010)"),AND(AM337="",+$B337="Sri Lanka (2009)"),AND(AM337="",+$B337="Tanzania (2011)"))</formula>
    </cfRule>
  </conditionalFormatting>
  <conditionalFormatting sqref="E337:E343">
    <cfRule type="expression" dxfId="418" priority="6">
      <formula>OR(AND(E337="",+$B337="Armenia (2011)"),AND(E337="",+$B337="Brazil (2009)"),AND(E337="",+$B337="Chile (2013)"),AND(E337="",+$B337="Colombia (2010)"),AND(E337="",+$B337="Colombia (2014)"),AND(E337="",+$B337="Ghana (2012)"),AND(E337="",+$B337="Dominican Republic (2013)"),AND(E337="",+$B337="Mexico (2012)"),AND(E337="",+$B337="Mexico (2014)"),AND(E337="",+$B337="Panama (2016)"),AND(E337="",+$B337="Paraguay (2014) "),AND(E337="",+$B337="Peru (2011)"),AND(E337="",+$B337="Russia (2010)"),AND(E337="",+$B337="Tanzania (2011)"),AND(E337="",+$B337="Uruguay (2009)"))</formula>
    </cfRule>
    <cfRule type="expression" dxfId="417" priority="7">
      <formula>OR(AND(E337="",+$B337="United States (2011)"),AND(E337="",+$B337="Argentina (2012)"),AND(E337="",+$B337="Bolivia (2009)"),AND(E337="",+$B337="Costa Rica (2010)"),AND(E337="",+$B337="El Salvador (2011)"),AND(E337="",+$B337="Ecuador (2011)"),AND(E337="",+$B337="Ethiopia (2010)"),AND(E337="",+$B337="Georgia (2013)"),AND(E337="",+$B337="Guatemala (2011)"),AND(E337="",+$B337="Honduras (2011)"),AND(E337="",+$B337="Indonesia (2012)"),AND(E337="",+$B337="Iran (2011)"),AND(E337="",+$B337="Jordan (2010)"),AND(E337="",+$B337="Mexico (2010)"),AND(E337="",+$B337="Nicaragua (2009)"),AND(E337="",+$B337="Peru (2009)"),AND(E337="",+$B337="Tunisia (2010)"),AND(E337="",+$B337="South Africa (2010)"),AND(E337="",+$B337="Sri Lanka (2009)"),AND(E337="",+$B337="Uganda (2012)"),AND(E337="",+$B337="Venezuela (2013)"),AND(E337="",+$B337="China (2014)"),AND(E337="",+$B337="India (2011)"))</formula>
    </cfRule>
  </conditionalFormatting>
  <conditionalFormatting sqref="G337:G343">
    <cfRule type="expression" dxfId="416" priority="4">
      <formula>OR(AND(G337="",+$B337="Armenia (2011)"),AND(G337="",+$B337="Brazil (2009)"),AND(G337="",+$B337="Chile (2013)"),AND(G337="",+$B337="Colombia (2010)"),AND(G337="",+$B337="Colombia (2014)"),AND(G337="",+$B337="Ghana (2012)"),AND(G337="",+$B337="Dominican Republic (2013)"),AND(G337="",+$B337="Mexico (2012)"),AND(G337="",+$B337="Mexico (2014)"),AND(G337="",+$B337="Panama (2016)"),AND(G337="",+$B337="Paraguay (2014) "),AND(G337="",+$B337="Peru (2011)"),AND(G337="",+$B337="Russia (2010)"),AND(G337="",+$B337="Tanzania (2011)"),AND(G337="",+$B337="Uruguay (2009)"))</formula>
    </cfRule>
    <cfRule type="expression" dxfId="415" priority="5">
      <formula>OR(AND(G337="",+$B337="United States (2011)"),AND(G337="",+$B337="Argentina (2012)"),AND(G337="",+$B337="Bolivia (2009)"),AND(G337="",+$B337="Costa Rica (2010)"),AND(G337="",+$B337="El Salvador (2011)"),AND(G337="",+$B337="Ecuador (2011)"),AND(G337="",+$B337="Ethiopia (2010)"),AND(G337="",+$B337="Georgia (2013)"),AND(G337="",+$B337="Guatemala (2011)"),AND(G337="",+$B337="Honduras (2011)"),AND(G337="",+$B337="Indonesia (2012)"),AND(G337="",+$B337="Iran (2011)"),AND(G337="",+$B337="Jordan (2010)"),AND(G337="",+$B337="Mexico (2010)"),AND(G337="",+$B337="Nicaragua (2009)"),AND(G337="",+$B337="Peru (2009)"),AND(G337="",+$B337="Tunisia (2010)"),AND(G337="",+$B337="South Africa (2010)"),AND(G337="",+$B337="Sri Lanka (2009)"),AND(G337="",+$B337="Uganda (2012)"),AND(G337="",+$B337="Venezuela (2013)"),AND(G337="",+$B337="China (2014)"),AND(G337="",+$B337="India (2011)"))</formula>
    </cfRule>
  </conditionalFormatting>
  <conditionalFormatting sqref="AL337:AL343">
    <cfRule type="expression" dxfId="414" priority="1">
      <formula>OR(AND(AL337="",+$B337="Armenia (2011)"),AND(AL337="",+$B337="Brazil (2009)"),AND(AL337="",+$B337="Chile (2013)"),AND(AL337="",+$B337="Colombia (2010)"),AND(AL337="",+$B337="Colombia (2014)"),AND(AL337="",+$B337="Dominican Republic (2013)"),AND(AL337="",+$B337="Mexico (2012)"),AND(AL337="",+$B337="Mexico (2014)"),AND(AL337="",+$B337="Panama (2016)"),AND(AL337="",+$B337="Paraguay (2014) "),AND(AL337="",+$B337="Peru (2011)"),AND(AL337="",+$B337="Russia (2010)"),AND(AL337="",+$B337="Uruguay (2009)"))</formula>
    </cfRule>
    <cfRule type="expression" dxfId="413" priority="2">
      <formula>OR(AND(AL337="",+$B337="United States (2011)"),AND(AL337="",+$B337="Argentina (2012)"),AND(AL337="",+$B337="Bolivia (2009)"),AND(AL337="",+$B337="Costa Rica (2010)"),AND(AL337="",+$B337="Ecuador (2011)"),AND(AL337="",+$B337="El Salvador (2011)"),AND(AL337="",+$B337="Ethiopia (2010)"),AND(AL337="",+$B337="Georgia (2013)"),AND(AL337="",+$B337="Guatemala (2011)"),AND(AL337="",+$B337="Honduras (2011)"),AND(AL337="",+$B337="Indonesia (2012)"),AND(AL337="",+$B337="Iran (2011)"),AND(AL337="",+$B337="Jordan (2010)"),AND(AL337="",+$B337="Mexico (2010)"),AND(AL337="",+$B337="Nicaragua (2009)"),AND(AL337="",+$B337="Peru (2009)"),AND(AL337="",+$B337="Tunisia (2010)"),AND(AL337="",+$B337="Uganda (2012)"),AND(AL337="",+$B337="Venezuela (2013)"),AND(AL337="",+$B337="China (2014)"),AND(AL337="",+$B337="India (2011)"))</formula>
    </cfRule>
    <cfRule type="expression" dxfId="412" priority="3">
      <formula>OR(AND(AL337="",+$B337="Ghana (2012)"),AND(AL337="",+$B337="South Africa (2010)"),AND(AL337="",+$B337="Sri Lanka (2009)"),AND(AL337="",+$B337="Tanzania (2011)"))</formula>
    </cfRule>
  </conditionalFormatting>
  <hyperlinks>
    <hyperlink ref="Q392" location="References!A1" display="section" xr:uid="{AA58FB33-7348-4217-A5F2-B73F6D18739A}"/>
    <hyperlink ref="A1" location="Contents!A1" display="Go to Contents" xr:uid="{5B87DFD8-7427-4173-B1F9-CBF0CCBD90FD}"/>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5A64-6546-D845-8320-5A23B7540D44}">
  <sheetPr codeName="Sheet14">
    <tabColor rgb="FFFF0000"/>
  </sheetPr>
  <dimension ref="A1:CJ652"/>
  <sheetViews>
    <sheetView showGridLines="0" topLeftCell="A559" zoomScale="68" zoomScaleNormal="80" workbookViewId="0">
      <selection activeCell="B536" sqref="B536:B546"/>
    </sheetView>
  </sheetViews>
  <sheetFormatPr baseColWidth="10" defaultColWidth="10.83203125" defaultRowHeight="14"/>
  <cols>
    <col min="1" max="1" width="11" style="252" customWidth="1" collapsed="1"/>
    <col min="2" max="2" width="28.83203125" style="252" customWidth="1" collapsed="1"/>
    <col min="3" max="3" width="9.33203125" style="241" customWidth="1" collapsed="1"/>
    <col min="4" max="4" width="3.1640625" style="241" customWidth="1" collapsed="1"/>
    <col min="5" max="6" width="12.6640625" style="241" customWidth="1" collapsed="1"/>
    <col min="7" max="7" width="14.6640625" style="888" customWidth="1" collapsed="1"/>
    <col min="8" max="8" width="16.6640625" style="888" customWidth="1"/>
    <col min="9" max="9" width="14.6640625" style="888" customWidth="1"/>
    <col min="10" max="11" width="12.6640625" style="241" customWidth="1"/>
    <col min="12" max="13" width="12.6640625" style="241" customWidth="1" collapsed="1"/>
    <col min="14" max="14" width="12.6640625" style="241" customWidth="1"/>
    <col min="15" max="15" width="12.6640625" style="241" customWidth="1" collapsed="1"/>
    <col min="16" max="20" width="12.6640625" style="241" customWidth="1"/>
    <col min="21" max="22" width="12.6640625" style="241" customWidth="1" collapsed="1"/>
    <col min="23" max="29" width="12.6640625" style="241" customWidth="1"/>
    <col min="30" max="34" width="12.6640625" style="241" customWidth="1" collapsed="1"/>
    <col min="35" max="35" width="4" style="241" customWidth="1" collapsed="1"/>
    <col min="36" max="36" width="12.6640625" style="241" customWidth="1" collapsed="1"/>
    <col min="37" max="37" width="12.6640625" style="888" customWidth="1" collapsed="1"/>
    <col min="38" max="38" width="15.1640625" style="888" customWidth="1"/>
    <col min="39" max="39" width="12.6640625" style="888" customWidth="1"/>
    <col min="40" max="40" width="12.6640625" style="241" customWidth="1" collapsed="1"/>
    <col min="41" max="42" width="12.6640625" style="241" customWidth="1"/>
    <col min="43" max="44" width="12.6640625" style="241" customWidth="1" collapsed="1"/>
    <col min="45" max="45" width="12.6640625" style="241" customWidth="1"/>
    <col min="46" max="46" width="12.6640625" style="454" customWidth="1" collapsed="1"/>
    <col min="47" max="51" width="12.6640625" style="454" customWidth="1"/>
    <col min="52" max="53" width="12.6640625" style="252" customWidth="1" collapsed="1"/>
    <col min="54" max="60" width="12.6640625" style="252" customWidth="1"/>
    <col min="61" max="65" width="12.6640625" style="252" customWidth="1" collapsed="1"/>
    <col min="66" max="73" width="11.6640625" style="252" customWidth="1" collapsed="1"/>
    <col min="74" max="87" width="10.83203125" style="252" collapsed="1"/>
    <col min="88" max="88" width="10.83203125" style="252"/>
    <col min="89" max="16384" width="10.83203125" style="252" collapsed="1"/>
  </cols>
  <sheetData>
    <row r="1" spans="1:67" ht="33" customHeight="1">
      <c r="A1" s="354" t="s">
        <v>209</v>
      </c>
      <c r="E1" s="396"/>
      <c r="F1" s="445"/>
      <c r="G1" s="900"/>
      <c r="H1" s="900"/>
      <c r="I1" s="900"/>
      <c r="J1" s="445"/>
      <c r="K1" s="445"/>
      <c r="L1" s="396"/>
      <c r="M1" s="396"/>
      <c r="N1" s="396"/>
      <c r="O1" s="396"/>
      <c r="P1" s="396"/>
      <c r="Q1" s="396"/>
      <c r="R1" s="396"/>
      <c r="S1" s="396"/>
      <c r="T1" s="396"/>
      <c r="U1" s="396"/>
      <c r="V1" s="396"/>
      <c r="W1" s="396"/>
      <c r="X1" s="396"/>
      <c r="Y1" s="396"/>
      <c r="Z1" s="396"/>
      <c r="AA1" s="396"/>
      <c r="AB1" s="396"/>
      <c r="AC1" s="396"/>
      <c r="AD1" s="396"/>
      <c r="AE1" s="396"/>
      <c r="AF1" s="396"/>
      <c r="AG1" s="396"/>
      <c r="AH1" s="396"/>
      <c r="AJ1" s="396"/>
      <c r="AK1" s="889"/>
      <c r="AL1" s="889"/>
      <c r="AM1" s="889"/>
      <c r="AN1" s="396"/>
      <c r="AO1" s="396"/>
      <c r="AP1" s="396"/>
      <c r="AQ1" s="396"/>
      <c r="AR1" s="396"/>
      <c r="AS1" s="396"/>
      <c r="AT1" s="446"/>
      <c r="AU1" s="446"/>
      <c r="AV1" s="446"/>
      <c r="AW1" s="446"/>
      <c r="AX1" s="446"/>
      <c r="AY1" s="446"/>
      <c r="AZ1" s="396"/>
      <c r="BA1" s="396"/>
      <c r="BB1" s="396"/>
      <c r="BC1" s="396"/>
      <c r="BD1" s="396"/>
      <c r="BE1" s="396"/>
      <c r="BF1" s="396"/>
      <c r="BG1" s="396"/>
      <c r="BH1" s="396"/>
      <c r="BI1" s="396"/>
      <c r="BJ1" s="396"/>
      <c r="BK1" s="396"/>
      <c r="BL1" s="396"/>
      <c r="BM1" s="396"/>
    </row>
    <row r="2" spans="1:67">
      <c r="E2" s="396"/>
      <c r="F2" s="445"/>
      <c r="G2" s="900"/>
      <c r="H2" s="900"/>
      <c r="I2" s="900"/>
      <c r="J2" s="445"/>
      <c r="K2" s="445"/>
      <c r="L2" s="396"/>
      <c r="M2" s="396"/>
      <c r="N2" s="396"/>
      <c r="O2" s="396"/>
      <c r="P2" s="396"/>
      <c r="Q2" s="396"/>
      <c r="R2" s="396"/>
      <c r="S2" s="396"/>
      <c r="T2" s="396"/>
      <c r="U2" s="396"/>
      <c r="V2" s="396"/>
      <c r="W2" s="396"/>
      <c r="X2" s="396"/>
      <c r="Y2" s="396"/>
      <c r="Z2" s="396"/>
      <c r="AA2" s="396"/>
      <c r="AB2" s="396"/>
      <c r="AC2" s="396"/>
      <c r="AD2" s="396"/>
      <c r="AE2" s="396"/>
      <c r="AF2" s="396"/>
      <c r="AG2" s="396"/>
      <c r="AH2" s="396"/>
      <c r="AJ2" s="396"/>
      <c r="AK2" s="889"/>
      <c r="AL2" s="889"/>
      <c r="AM2" s="889"/>
      <c r="AN2" s="396"/>
      <c r="AO2" s="396"/>
      <c r="AP2" s="396"/>
      <c r="AQ2" s="396"/>
      <c r="AR2" s="396"/>
      <c r="AS2" s="396"/>
      <c r="AT2" s="446"/>
      <c r="AU2" s="446"/>
      <c r="AV2" s="446"/>
      <c r="AW2" s="446"/>
      <c r="AX2" s="446"/>
      <c r="AY2" s="446"/>
      <c r="AZ2" s="396"/>
      <c r="BA2" s="396"/>
      <c r="BB2" s="396"/>
      <c r="BC2" s="396"/>
      <c r="BD2" s="396"/>
      <c r="BE2" s="396"/>
      <c r="BF2" s="396"/>
      <c r="BG2" s="396"/>
      <c r="BH2" s="396"/>
      <c r="BI2" s="396"/>
      <c r="BJ2" s="396"/>
      <c r="BK2" s="396"/>
      <c r="BL2" s="396"/>
      <c r="BM2" s="396"/>
    </row>
    <row r="3" spans="1:67" ht="56" customHeight="1">
      <c r="B3" s="360" t="s">
        <v>216</v>
      </c>
      <c r="E3" s="396"/>
      <c r="F3" s="445"/>
      <c r="G3" s="900"/>
      <c r="H3" s="900"/>
      <c r="I3" s="900"/>
      <c r="J3" s="445"/>
      <c r="K3" s="445"/>
      <c r="L3" s="396"/>
      <c r="M3" s="396"/>
      <c r="N3" s="396"/>
      <c r="O3" s="396"/>
      <c r="P3" s="396"/>
      <c r="Q3" s="396"/>
      <c r="R3" s="396"/>
      <c r="S3" s="396"/>
      <c r="T3" s="396"/>
      <c r="U3" s="396"/>
      <c r="V3" s="396"/>
      <c r="W3" s="396"/>
      <c r="X3" s="396"/>
      <c r="Y3" s="396"/>
      <c r="Z3" s="396"/>
      <c r="AA3" s="396"/>
      <c r="AB3" s="396"/>
      <c r="AC3" s="396"/>
      <c r="AD3" s="396"/>
      <c r="AE3" s="396"/>
      <c r="AF3" s="396"/>
      <c r="AG3" s="396"/>
      <c r="AH3" s="396"/>
      <c r="AJ3" s="396"/>
      <c r="AK3" s="889"/>
      <c r="AL3" s="889"/>
      <c r="AM3" s="889"/>
      <c r="AN3" s="396"/>
      <c r="AO3" s="396"/>
      <c r="AP3" s="396"/>
      <c r="AQ3" s="396"/>
      <c r="AR3" s="396"/>
      <c r="AS3" s="396"/>
      <c r="AT3" s="446"/>
      <c r="AU3" s="446"/>
      <c r="AV3" s="446"/>
      <c r="AW3" s="446"/>
      <c r="AX3" s="446"/>
      <c r="AY3" s="446"/>
      <c r="AZ3" s="396"/>
      <c r="BA3" s="396"/>
      <c r="BB3" s="396"/>
      <c r="BC3" s="396"/>
      <c r="BD3" s="396"/>
      <c r="BE3" s="396"/>
      <c r="BF3" s="396"/>
      <c r="BG3" s="396"/>
      <c r="BH3" s="396"/>
      <c r="BI3" s="396"/>
      <c r="BJ3" s="396"/>
      <c r="BK3" s="396"/>
      <c r="BL3" s="396"/>
      <c r="BM3" s="396"/>
    </row>
    <row r="4" spans="1:67" ht="20" customHeight="1">
      <c r="B4" s="397" t="s">
        <v>0</v>
      </c>
      <c r="E4" s="396"/>
      <c r="F4" s="445"/>
      <c r="G4" s="900"/>
      <c r="H4" s="900"/>
      <c r="I4" s="900"/>
      <c r="J4" s="445"/>
      <c r="K4" s="445"/>
      <c r="L4" s="396"/>
      <c r="M4" s="396"/>
      <c r="N4" s="396"/>
      <c r="O4" s="396"/>
      <c r="P4" s="396"/>
      <c r="Q4" s="396"/>
      <c r="R4" s="396"/>
      <c r="S4" s="396"/>
      <c r="T4" s="396"/>
      <c r="U4" s="396"/>
      <c r="V4" s="396"/>
      <c r="W4" s="396"/>
      <c r="X4" s="396"/>
      <c r="Y4" s="396"/>
      <c r="Z4" s="396"/>
      <c r="AA4" s="396"/>
      <c r="AB4" s="396"/>
      <c r="AC4" s="396"/>
      <c r="AD4" s="396"/>
      <c r="AE4" s="396"/>
      <c r="AF4" s="396"/>
      <c r="AG4" s="396"/>
      <c r="AH4" s="396"/>
      <c r="AJ4" s="396"/>
      <c r="AK4" s="889"/>
      <c r="AL4" s="889"/>
      <c r="AM4" s="889"/>
      <c r="AN4" s="396"/>
      <c r="AO4" s="396"/>
      <c r="AP4" s="396"/>
      <c r="AQ4" s="396"/>
      <c r="AR4" s="396"/>
      <c r="AS4" s="396"/>
      <c r="AT4" s="446"/>
      <c r="AU4" s="446"/>
      <c r="AV4" s="446"/>
      <c r="AW4" s="446"/>
      <c r="AX4" s="446"/>
      <c r="AY4" s="446"/>
      <c r="AZ4" s="396"/>
      <c r="BA4" s="396"/>
      <c r="BB4" s="396"/>
      <c r="BC4" s="396"/>
      <c r="BD4" s="396"/>
      <c r="BE4" s="396"/>
      <c r="BF4" s="396"/>
      <c r="BG4" s="396"/>
      <c r="BH4" s="396"/>
      <c r="BI4" s="396"/>
      <c r="BJ4" s="396"/>
      <c r="BK4" s="396"/>
      <c r="BL4" s="396"/>
      <c r="BM4" s="396"/>
    </row>
    <row r="5" spans="1:67" s="447" customFormat="1" ht="16" thickBot="1">
      <c r="B5" s="261"/>
      <c r="C5" s="261"/>
      <c r="D5" s="448"/>
      <c r="E5" s="401"/>
      <c r="F5" s="449"/>
      <c r="G5" s="907"/>
      <c r="H5" s="907"/>
      <c r="I5" s="907"/>
      <c r="J5" s="449"/>
      <c r="K5" s="449"/>
      <c r="L5" s="401"/>
      <c r="M5" s="401"/>
      <c r="N5" s="401"/>
      <c r="O5" s="401"/>
      <c r="P5" s="401"/>
      <c r="Q5" s="401"/>
      <c r="R5" s="401"/>
      <c r="S5" s="401"/>
      <c r="T5" s="401"/>
      <c r="U5" s="401"/>
      <c r="V5" s="401"/>
      <c r="W5" s="401"/>
      <c r="X5" s="401"/>
      <c r="Y5" s="401"/>
      <c r="Z5" s="401"/>
      <c r="AA5" s="401"/>
      <c r="AB5" s="401"/>
      <c r="AC5" s="401"/>
      <c r="AD5" s="401"/>
      <c r="AE5" s="401"/>
      <c r="AF5" s="401"/>
      <c r="AG5" s="401"/>
      <c r="AH5" s="401"/>
      <c r="AI5" s="448"/>
      <c r="AJ5" s="401"/>
      <c r="AK5" s="890"/>
      <c r="AL5" s="890"/>
      <c r="AM5" s="890"/>
      <c r="AN5" s="401"/>
      <c r="AO5" s="401"/>
      <c r="AP5" s="401"/>
      <c r="AQ5" s="401"/>
      <c r="AR5" s="401"/>
      <c r="AS5" s="401"/>
      <c r="AT5" s="450"/>
      <c r="AU5" s="450"/>
      <c r="AV5" s="450"/>
      <c r="AW5" s="450"/>
      <c r="AX5" s="450"/>
      <c r="AY5" s="450"/>
      <c r="AZ5" s="401"/>
      <c r="BA5" s="401"/>
      <c r="BB5" s="401"/>
      <c r="BC5" s="401"/>
      <c r="BD5" s="401"/>
      <c r="BE5" s="401"/>
      <c r="BF5" s="401"/>
      <c r="BG5" s="401"/>
      <c r="BH5" s="401"/>
      <c r="BI5" s="401"/>
      <c r="BJ5" s="401"/>
      <c r="BK5" s="401"/>
      <c r="BL5" s="401"/>
      <c r="BM5" s="401"/>
      <c r="BN5" s="253"/>
      <c r="BO5" s="253"/>
    </row>
    <row r="6" spans="1:67" ht="24" customHeight="1">
      <c r="B6" s="1227" t="s">
        <v>3</v>
      </c>
      <c r="C6" s="1232" t="s">
        <v>114</v>
      </c>
      <c r="D6" s="402"/>
      <c r="E6" s="402"/>
      <c r="F6" s="1220" t="s">
        <v>239</v>
      </c>
      <c r="G6" s="1221"/>
      <c r="H6" s="1221"/>
      <c r="I6" s="1221"/>
      <c r="J6" s="1221"/>
      <c r="K6" s="1221"/>
      <c r="L6" s="1221"/>
      <c r="M6" s="1221"/>
      <c r="N6" s="1221"/>
      <c r="O6" s="1221"/>
      <c r="P6" s="1221"/>
      <c r="Q6" s="1221"/>
      <c r="R6" s="1221"/>
      <c r="S6" s="1221"/>
      <c r="T6" s="1221"/>
      <c r="U6" s="1221"/>
      <c r="V6" s="1221"/>
      <c r="W6" s="1221"/>
      <c r="X6" s="1221"/>
      <c r="Y6" s="1221"/>
      <c r="Z6" s="1221"/>
      <c r="AA6" s="1221"/>
      <c r="AB6" s="1221"/>
      <c r="AC6" s="1221"/>
      <c r="AD6" s="1221"/>
      <c r="AE6" s="1221"/>
      <c r="AF6" s="1221"/>
      <c r="AG6" s="1221"/>
      <c r="AH6" s="1221"/>
      <c r="AI6" s="451"/>
      <c r="AJ6" s="1220" t="s">
        <v>266</v>
      </c>
      <c r="AK6" s="1221"/>
      <c r="AL6" s="1221"/>
      <c r="AM6" s="1221"/>
      <c r="AN6" s="1221"/>
      <c r="AO6" s="1221"/>
      <c r="AP6" s="1221"/>
      <c r="AQ6" s="1221"/>
      <c r="AR6" s="1221"/>
      <c r="AS6" s="1221"/>
      <c r="AT6" s="1221"/>
      <c r="AU6" s="1221"/>
      <c r="AV6" s="1221"/>
      <c r="AW6" s="1221"/>
      <c r="AX6" s="1221"/>
      <c r="AY6" s="1221"/>
      <c r="AZ6" s="1221"/>
      <c r="BA6" s="1221"/>
      <c r="BB6" s="1221"/>
      <c r="BC6" s="1221"/>
      <c r="BD6" s="1221"/>
      <c r="BE6" s="1221"/>
      <c r="BF6" s="1221"/>
      <c r="BG6" s="1221"/>
      <c r="BH6" s="1221"/>
      <c r="BI6" s="1221"/>
      <c r="BJ6" s="1221"/>
      <c r="BK6" s="1221"/>
      <c r="BL6" s="1221"/>
      <c r="BM6" s="1221"/>
      <c r="BN6" s="253"/>
      <c r="BO6" s="253"/>
    </row>
    <row r="7" spans="1:67" s="255" customFormat="1" ht="76" customHeight="1" thickBot="1">
      <c r="B7" s="1228"/>
      <c r="C7" s="1233"/>
      <c r="D7" s="262"/>
      <c r="E7" s="694" t="s">
        <v>250</v>
      </c>
      <c r="F7" s="403" t="s">
        <v>112</v>
      </c>
      <c r="G7" s="699" t="s">
        <v>734</v>
      </c>
      <c r="H7" s="699" t="s">
        <v>735</v>
      </c>
      <c r="I7" s="699" t="s">
        <v>733</v>
      </c>
      <c r="J7" s="694" t="s">
        <v>248</v>
      </c>
      <c r="K7" s="694" t="s">
        <v>249</v>
      </c>
      <c r="L7" s="694" t="s">
        <v>268</v>
      </c>
      <c r="M7" s="694" t="s">
        <v>6</v>
      </c>
      <c r="N7" s="694" t="s">
        <v>64</v>
      </c>
      <c r="O7" s="694" t="s">
        <v>246</v>
      </c>
      <c r="P7" s="694" t="s">
        <v>103</v>
      </c>
      <c r="Q7" s="694" t="s">
        <v>104</v>
      </c>
      <c r="R7" s="694" t="s">
        <v>105</v>
      </c>
      <c r="S7" s="694" t="s">
        <v>252</v>
      </c>
      <c r="T7" s="694" t="s">
        <v>106</v>
      </c>
      <c r="U7" s="694" t="s">
        <v>251</v>
      </c>
      <c r="V7" s="694" t="s">
        <v>7</v>
      </c>
      <c r="W7" s="694" t="s">
        <v>107</v>
      </c>
      <c r="X7" s="694" t="s">
        <v>253</v>
      </c>
      <c r="Y7" s="694" t="s">
        <v>254</v>
      </c>
      <c r="Z7" s="694" t="s">
        <v>255</v>
      </c>
      <c r="AA7" s="694" t="s">
        <v>256</v>
      </c>
      <c r="AB7" s="694" t="s">
        <v>108</v>
      </c>
      <c r="AC7" s="694" t="s">
        <v>109</v>
      </c>
      <c r="AD7" s="694" t="s">
        <v>101</v>
      </c>
      <c r="AE7" s="694" t="s">
        <v>102</v>
      </c>
      <c r="AF7" s="695" t="s">
        <v>217</v>
      </c>
      <c r="AG7" s="695" t="s">
        <v>218</v>
      </c>
      <c r="AH7" s="695" t="s">
        <v>8</v>
      </c>
      <c r="AI7" s="243"/>
      <c r="AJ7" s="403" t="s">
        <v>112</v>
      </c>
      <c r="AK7" s="699" t="s">
        <v>734</v>
      </c>
      <c r="AL7" s="699" t="s">
        <v>735</v>
      </c>
      <c r="AM7" s="699" t="s">
        <v>733</v>
      </c>
      <c r="AN7" s="694" t="s">
        <v>250</v>
      </c>
      <c r="AO7" s="694" t="s">
        <v>248</v>
      </c>
      <c r="AP7" s="694" t="s">
        <v>249</v>
      </c>
      <c r="AQ7" s="694" t="s">
        <v>545</v>
      </c>
      <c r="AR7" s="694" t="s">
        <v>6</v>
      </c>
      <c r="AS7" s="694" t="s">
        <v>64</v>
      </c>
      <c r="AT7" s="452" t="s">
        <v>246</v>
      </c>
      <c r="AU7" s="694" t="s">
        <v>103</v>
      </c>
      <c r="AV7" s="694" t="s">
        <v>104</v>
      </c>
      <c r="AW7" s="694" t="s">
        <v>105</v>
      </c>
      <c r="AX7" s="694" t="s">
        <v>252</v>
      </c>
      <c r="AY7" s="694" t="s">
        <v>106</v>
      </c>
      <c r="AZ7" s="694" t="s">
        <v>251</v>
      </c>
      <c r="BA7" s="694" t="s">
        <v>7</v>
      </c>
      <c r="BB7" s="694" t="s">
        <v>107</v>
      </c>
      <c r="BC7" s="694" t="s">
        <v>253</v>
      </c>
      <c r="BD7" s="694" t="s">
        <v>254</v>
      </c>
      <c r="BE7" s="694" t="s">
        <v>255</v>
      </c>
      <c r="BF7" s="694" t="s">
        <v>256</v>
      </c>
      <c r="BG7" s="694" t="s">
        <v>108</v>
      </c>
      <c r="BH7" s="694" t="s">
        <v>109</v>
      </c>
      <c r="BI7" s="694" t="s">
        <v>101</v>
      </c>
      <c r="BJ7" s="694" t="s">
        <v>102</v>
      </c>
      <c r="BK7" s="694" t="s">
        <v>217</v>
      </c>
      <c r="BL7" s="694" t="s">
        <v>218</v>
      </c>
      <c r="BM7" s="694" t="s">
        <v>8</v>
      </c>
      <c r="BN7" s="254"/>
      <c r="BO7" s="254"/>
    </row>
    <row r="8" spans="1:67" s="255" customFormat="1" ht="15">
      <c r="B8" s="1258" t="s">
        <v>709</v>
      </c>
      <c r="C8" s="243" t="s">
        <v>488</v>
      </c>
      <c r="D8" s="262"/>
      <c r="E8" s="658"/>
      <c r="F8" s="658"/>
      <c r="G8" s="700"/>
      <c r="H8" s="700"/>
      <c r="I8" s="700"/>
      <c r="J8" s="658"/>
      <c r="K8" s="658"/>
      <c r="L8" s="658"/>
      <c r="M8" s="658"/>
      <c r="N8" s="658"/>
      <c r="O8" s="658"/>
      <c r="P8" s="658"/>
      <c r="Q8" s="658"/>
      <c r="R8" s="658"/>
      <c r="S8" s="658"/>
      <c r="T8" s="658"/>
      <c r="U8" s="658"/>
      <c r="V8" s="658"/>
      <c r="W8" s="658"/>
      <c r="X8" s="658"/>
      <c r="Y8" s="658"/>
      <c r="Z8" s="658"/>
      <c r="AA8" s="658"/>
      <c r="AB8" s="658"/>
      <c r="AC8" s="658"/>
      <c r="AD8" s="658"/>
      <c r="AE8" s="658"/>
      <c r="AF8" s="658"/>
      <c r="AG8" s="658"/>
      <c r="AH8" s="658"/>
      <c r="AI8" s="243"/>
      <c r="AJ8" s="658"/>
      <c r="AK8" s="700"/>
      <c r="AL8" s="700"/>
      <c r="AM8" s="700"/>
      <c r="AN8" s="658"/>
      <c r="AO8" s="658"/>
      <c r="AP8" s="658"/>
      <c r="AQ8" s="658"/>
      <c r="AR8" s="658"/>
      <c r="AS8" s="658"/>
      <c r="AT8" s="658"/>
      <c r="AU8" s="658"/>
      <c r="AV8" s="658"/>
      <c r="AW8" s="658"/>
      <c r="AX8" s="658"/>
      <c r="AY8" s="658"/>
      <c r="AZ8" s="658"/>
      <c r="BA8" s="658"/>
      <c r="BB8" s="658"/>
      <c r="BC8" s="658"/>
      <c r="BD8" s="658"/>
      <c r="BE8" s="658"/>
      <c r="BF8" s="658"/>
      <c r="BG8" s="658"/>
      <c r="BH8" s="658"/>
      <c r="BI8" s="658"/>
      <c r="BJ8" s="658"/>
      <c r="BK8" s="658"/>
      <c r="BL8" s="658"/>
      <c r="BM8" s="658"/>
      <c r="BN8" s="254"/>
      <c r="BO8" s="254"/>
    </row>
    <row r="9" spans="1:67" s="255" customFormat="1" ht="15">
      <c r="B9" s="1252"/>
      <c r="C9" s="243" t="s">
        <v>489</v>
      </c>
      <c r="D9" s="262"/>
      <c r="E9" s="658"/>
      <c r="F9" s="658"/>
      <c r="G9" s="700"/>
      <c r="H9" s="700"/>
      <c r="I9" s="700"/>
      <c r="J9" s="658"/>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243"/>
      <c r="AJ9" s="658"/>
      <c r="AK9" s="700"/>
      <c r="AL9" s="700"/>
      <c r="AM9" s="700"/>
      <c r="AN9" s="658"/>
      <c r="AO9" s="658"/>
      <c r="AP9" s="658"/>
      <c r="AQ9" s="658"/>
      <c r="AR9" s="658"/>
      <c r="AS9" s="658"/>
      <c r="AT9" s="658"/>
      <c r="AU9" s="658"/>
      <c r="AV9" s="658"/>
      <c r="AW9" s="658"/>
      <c r="AX9" s="658"/>
      <c r="AY9" s="658"/>
      <c r="AZ9" s="658"/>
      <c r="BA9" s="658"/>
      <c r="BB9" s="658"/>
      <c r="BC9" s="658"/>
      <c r="BD9" s="658"/>
      <c r="BE9" s="658"/>
      <c r="BF9" s="658"/>
      <c r="BG9" s="658"/>
      <c r="BH9" s="658"/>
      <c r="BI9" s="658"/>
      <c r="BJ9" s="658"/>
      <c r="BK9" s="658"/>
      <c r="BL9" s="658"/>
      <c r="BM9" s="658"/>
      <c r="BN9" s="254"/>
      <c r="BO9" s="254"/>
    </row>
    <row r="10" spans="1:67" s="255" customFormat="1" ht="15">
      <c r="B10" s="1252"/>
      <c r="C10" s="243" t="s">
        <v>490</v>
      </c>
      <c r="D10" s="262"/>
      <c r="E10" s="658"/>
      <c r="F10" s="658"/>
      <c r="G10" s="700"/>
      <c r="H10" s="700"/>
      <c r="I10" s="700"/>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243"/>
      <c r="AJ10" s="658"/>
      <c r="AK10" s="700"/>
      <c r="AL10" s="700"/>
      <c r="AM10" s="700"/>
      <c r="AN10" s="658"/>
      <c r="AO10" s="658"/>
      <c r="AP10" s="658"/>
      <c r="AQ10" s="658"/>
      <c r="AR10" s="658"/>
      <c r="AS10" s="658"/>
      <c r="AT10" s="658"/>
      <c r="AU10" s="658"/>
      <c r="AV10" s="658"/>
      <c r="AW10" s="658"/>
      <c r="AX10" s="658"/>
      <c r="AY10" s="658"/>
      <c r="AZ10" s="658"/>
      <c r="BA10" s="658"/>
      <c r="BB10" s="658"/>
      <c r="BC10" s="658"/>
      <c r="BD10" s="658"/>
      <c r="BE10" s="658"/>
      <c r="BF10" s="658"/>
      <c r="BG10" s="658"/>
      <c r="BH10" s="658"/>
      <c r="BI10" s="658"/>
      <c r="BJ10" s="658"/>
      <c r="BK10" s="658"/>
      <c r="BL10" s="658"/>
      <c r="BM10" s="658"/>
      <c r="BN10" s="254"/>
      <c r="BO10" s="254"/>
    </row>
    <row r="11" spans="1:67" s="255" customFormat="1" ht="15">
      <c r="B11" s="1252"/>
      <c r="C11" s="243" t="s">
        <v>491</v>
      </c>
      <c r="D11" s="262"/>
      <c r="E11" s="658"/>
      <c r="F11" s="658"/>
      <c r="G11" s="700"/>
      <c r="H11" s="700"/>
      <c r="I11" s="700"/>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243"/>
      <c r="AJ11" s="658"/>
      <c r="AK11" s="700"/>
      <c r="AL11" s="700"/>
      <c r="AM11" s="700"/>
      <c r="AN11" s="658"/>
      <c r="AO11" s="658"/>
      <c r="AP11" s="658"/>
      <c r="AQ11" s="658"/>
      <c r="AR11" s="658"/>
      <c r="AS11" s="658"/>
      <c r="AT11" s="658"/>
      <c r="AU11" s="658"/>
      <c r="AV11" s="658"/>
      <c r="AW11" s="658"/>
      <c r="AX11" s="658"/>
      <c r="AY11" s="658"/>
      <c r="AZ11" s="658"/>
      <c r="BA11" s="658"/>
      <c r="BB11" s="658"/>
      <c r="BC11" s="658"/>
      <c r="BD11" s="658"/>
      <c r="BE11" s="658"/>
      <c r="BF11" s="658"/>
      <c r="BG11" s="658"/>
      <c r="BH11" s="658"/>
      <c r="BI11" s="658"/>
      <c r="BJ11" s="658"/>
      <c r="BK11" s="658"/>
      <c r="BL11" s="658"/>
      <c r="BM11" s="658"/>
      <c r="BN11" s="254"/>
      <c r="BO11" s="254"/>
    </row>
    <row r="12" spans="1:67" s="255" customFormat="1" ht="15">
      <c r="B12" s="1252"/>
      <c r="C12" s="243" t="s">
        <v>492</v>
      </c>
      <c r="D12" s="262"/>
      <c r="E12" s="658"/>
      <c r="F12" s="658"/>
      <c r="G12" s="700"/>
      <c r="H12" s="700"/>
      <c r="I12" s="700"/>
      <c r="J12" s="658"/>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243"/>
      <c r="AJ12" s="658"/>
      <c r="AK12" s="700"/>
      <c r="AL12" s="700"/>
      <c r="AM12" s="700"/>
      <c r="AN12" s="658"/>
      <c r="AO12" s="658"/>
      <c r="AP12" s="658"/>
      <c r="AQ12" s="658"/>
      <c r="AR12" s="658"/>
      <c r="AS12" s="658"/>
      <c r="AT12" s="658"/>
      <c r="AU12" s="658"/>
      <c r="AV12" s="658"/>
      <c r="AW12" s="658"/>
      <c r="AX12" s="658"/>
      <c r="AY12" s="658"/>
      <c r="AZ12" s="658"/>
      <c r="BA12" s="658"/>
      <c r="BB12" s="658"/>
      <c r="BC12" s="658"/>
      <c r="BD12" s="658"/>
      <c r="BE12" s="658"/>
      <c r="BF12" s="658"/>
      <c r="BG12" s="658"/>
      <c r="BH12" s="658"/>
      <c r="BI12" s="658"/>
      <c r="BJ12" s="658"/>
      <c r="BK12" s="658"/>
      <c r="BL12" s="658"/>
      <c r="BM12" s="658"/>
      <c r="BN12" s="254"/>
      <c r="BO12" s="254"/>
    </row>
    <row r="13" spans="1:67" s="255" customFormat="1" ht="15">
      <c r="B13" s="1252"/>
      <c r="C13" s="243" t="s">
        <v>493</v>
      </c>
      <c r="D13" s="262"/>
      <c r="E13" s="658"/>
      <c r="F13" s="658"/>
      <c r="G13" s="700"/>
      <c r="H13" s="700"/>
      <c r="I13" s="700"/>
      <c r="J13" s="658"/>
      <c r="K13" s="658"/>
      <c r="L13" s="658"/>
      <c r="M13" s="658"/>
      <c r="N13" s="658"/>
      <c r="O13" s="658"/>
      <c r="P13" s="658"/>
      <c r="Q13" s="658"/>
      <c r="R13" s="658"/>
      <c r="S13" s="658"/>
      <c r="T13" s="658"/>
      <c r="U13" s="658"/>
      <c r="V13" s="658"/>
      <c r="W13" s="658"/>
      <c r="X13" s="658"/>
      <c r="Y13" s="658"/>
      <c r="Z13" s="658"/>
      <c r="AA13" s="658"/>
      <c r="AB13" s="658"/>
      <c r="AC13" s="658"/>
      <c r="AD13" s="658"/>
      <c r="AE13" s="658"/>
      <c r="AF13" s="658"/>
      <c r="AG13" s="658"/>
      <c r="AH13" s="658"/>
      <c r="AI13" s="243"/>
      <c r="AJ13" s="658"/>
      <c r="AK13" s="700"/>
      <c r="AL13" s="700"/>
      <c r="AM13" s="700"/>
      <c r="AN13" s="658"/>
      <c r="AO13" s="658"/>
      <c r="AP13" s="658"/>
      <c r="AQ13" s="658"/>
      <c r="AR13" s="658"/>
      <c r="AS13" s="658"/>
      <c r="AT13" s="658"/>
      <c r="AU13" s="658"/>
      <c r="AV13" s="658"/>
      <c r="AW13" s="658"/>
      <c r="AX13" s="658"/>
      <c r="AY13" s="658"/>
      <c r="AZ13" s="658"/>
      <c r="BA13" s="658"/>
      <c r="BB13" s="658"/>
      <c r="BC13" s="658"/>
      <c r="BD13" s="658"/>
      <c r="BE13" s="658"/>
      <c r="BF13" s="658"/>
      <c r="BG13" s="658"/>
      <c r="BH13" s="658"/>
      <c r="BI13" s="658"/>
      <c r="BJ13" s="658"/>
      <c r="BK13" s="658"/>
      <c r="BL13" s="658"/>
      <c r="BM13" s="658"/>
      <c r="BN13" s="254"/>
      <c r="BO13" s="254"/>
    </row>
    <row r="14" spans="1:67" s="255" customFormat="1" ht="15">
      <c r="B14" s="1252"/>
      <c r="C14" s="243" t="s">
        <v>494</v>
      </c>
      <c r="D14" s="262"/>
      <c r="E14" s="658"/>
      <c r="F14" s="658"/>
      <c r="G14" s="700"/>
      <c r="H14" s="700"/>
      <c r="I14" s="700"/>
      <c r="J14" s="658"/>
      <c r="K14" s="658"/>
      <c r="L14" s="658"/>
      <c r="M14" s="658"/>
      <c r="N14" s="658"/>
      <c r="O14" s="658"/>
      <c r="P14" s="658"/>
      <c r="Q14" s="658"/>
      <c r="R14" s="658"/>
      <c r="S14" s="658"/>
      <c r="T14" s="658"/>
      <c r="U14" s="658"/>
      <c r="V14" s="658"/>
      <c r="W14" s="658"/>
      <c r="X14" s="658"/>
      <c r="Y14" s="658"/>
      <c r="Z14" s="658"/>
      <c r="AA14" s="658"/>
      <c r="AB14" s="658"/>
      <c r="AC14" s="658"/>
      <c r="AD14" s="658"/>
      <c r="AE14" s="658"/>
      <c r="AF14" s="658"/>
      <c r="AG14" s="658"/>
      <c r="AH14" s="658"/>
      <c r="AI14" s="243"/>
      <c r="AJ14" s="658"/>
      <c r="AK14" s="700"/>
      <c r="AL14" s="700"/>
      <c r="AM14" s="700"/>
      <c r="AN14" s="658"/>
      <c r="AO14" s="658"/>
      <c r="AP14" s="658"/>
      <c r="AQ14" s="658"/>
      <c r="AR14" s="658"/>
      <c r="AS14" s="658"/>
      <c r="AT14" s="658"/>
      <c r="AU14" s="658"/>
      <c r="AV14" s="658"/>
      <c r="AW14" s="658"/>
      <c r="AX14" s="658"/>
      <c r="AY14" s="658"/>
      <c r="AZ14" s="658"/>
      <c r="BA14" s="658"/>
      <c r="BB14" s="658"/>
      <c r="BC14" s="658"/>
      <c r="BD14" s="658"/>
      <c r="BE14" s="658"/>
      <c r="BF14" s="658"/>
      <c r="BG14" s="658"/>
      <c r="BH14" s="658"/>
      <c r="BI14" s="658"/>
      <c r="BJ14" s="658"/>
      <c r="BK14" s="658"/>
      <c r="BL14" s="658"/>
      <c r="BM14" s="658"/>
      <c r="BN14" s="254"/>
      <c r="BO14" s="254"/>
    </row>
    <row r="15" spans="1:67" s="255" customFormat="1" ht="15">
      <c r="B15" s="1252"/>
      <c r="C15" s="243" t="s">
        <v>495</v>
      </c>
      <c r="D15" s="262"/>
      <c r="E15" s="658"/>
      <c r="F15" s="658"/>
      <c r="G15" s="700"/>
      <c r="H15" s="700"/>
      <c r="I15" s="700"/>
      <c r="J15" s="658"/>
      <c r="K15" s="658"/>
      <c r="L15" s="658"/>
      <c r="M15" s="658"/>
      <c r="N15" s="658"/>
      <c r="O15" s="658"/>
      <c r="P15" s="658"/>
      <c r="Q15" s="658"/>
      <c r="R15" s="658"/>
      <c r="S15" s="658"/>
      <c r="T15" s="658"/>
      <c r="U15" s="658"/>
      <c r="V15" s="658"/>
      <c r="W15" s="658"/>
      <c r="X15" s="658"/>
      <c r="Y15" s="658"/>
      <c r="Z15" s="658"/>
      <c r="AA15" s="658"/>
      <c r="AB15" s="658"/>
      <c r="AC15" s="658"/>
      <c r="AD15" s="658"/>
      <c r="AE15" s="658"/>
      <c r="AF15" s="658"/>
      <c r="AG15" s="658"/>
      <c r="AH15" s="658"/>
      <c r="AI15" s="243"/>
      <c r="AJ15" s="658"/>
      <c r="AK15" s="700"/>
      <c r="AL15" s="700"/>
      <c r="AM15" s="700"/>
      <c r="AN15" s="658"/>
      <c r="AO15" s="658"/>
      <c r="AP15" s="658"/>
      <c r="AQ15" s="658"/>
      <c r="AR15" s="658"/>
      <c r="AS15" s="658"/>
      <c r="AT15" s="658"/>
      <c r="AU15" s="658"/>
      <c r="AV15" s="658"/>
      <c r="AW15" s="658"/>
      <c r="AX15" s="658"/>
      <c r="AY15" s="658"/>
      <c r="AZ15" s="658"/>
      <c r="BA15" s="658"/>
      <c r="BB15" s="658"/>
      <c r="BC15" s="658"/>
      <c r="BD15" s="658"/>
      <c r="BE15" s="658"/>
      <c r="BF15" s="658"/>
      <c r="BG15" s="658"/>
      <c r="BH15" s="658"/>
      <c r="BI15" s="658"/>
      <c r="BJ15" s="658"/>
      <c r="BK15" s="658"/>
      <c r="BL15" s="658"/>
      <c r="BM15" s="658"/>
      <c r="BN15" s="254"/>
      <c r="BO15" s="254"/>
    </row>
    <row r="16" spans="1:67" s="255" customFormat="1" ht="15">
      <c r="B16" s="1252"/>
      <c r="C16" s="243" t="s">
        <v>496</v>
      </c>
      <c r="D16" s="262"/>
      <c r="E16" s="658"/>
      <c r="F16" s="658"/>
      <c r="G16" s="700"/>
      <c r="H16" s="700"/>
      <c r="I16" s="700"/>
      <c r="J16" s="658"/>
      <c r="K16" s="658"/>
      <c r="L16" s="658"/>
      <c r="M16" s="658"/>
      <c r="N16" s="658"/>
      <c r="O16" s="658"/>
      <c r="P16" s="658"/>
      <c r="Q16" s="658"/>
      <c r="R16" s="658"/>
      <c r="S16" s="658"/>
      <c r="T16" s="658"/>
      <c r="U16" s="658"/>
      <c r="V16" s="658"/>
      <c r="W16" s="658"/>
      <c r="X16" s="658"/>
      <c r="Y16" s="658"/>
      <c r="Z16" s="658"/>
      <c r="AA16" s="658"/>
      <c r="AB16" s="658"/>
      <c r="AC16" s="658"/>
      <c r="AD16" s="658"/>
      <c r="AE16" s="658"/>
      <c r="AF16" s="658"/>
      <c r="AG16" s="658"/>
      <c r="AH16" s="658"/>
      <c r="AI16" s="243"/>
      <c r="AJ16" s="658"/>
      <c r="AK16" s="700"/>
      <c r="AL16" s="700"/>
      <c r="AM16" s="700"/>
      <c r="AN16" s="658"/>
      <c r="AO16" s="658"/>
      <c r="AP16" s="658"/>
      <c r="AQ16" s="658"/>
      <c r="AR16" s="658"/>
      <c r="AS16" s="658"/>
      <c r="AT16" s="658"/>
      <c r="AU16" s="658"/>
      <c r="AV16" s="658"/>
      <c r="AW16" s="658"/>
      <c r="AX16" s="658"/>
      <c r="AY16" s="658"/>
      <c r="AZ16" s="658"/>
      <c r="BA16" s="658"/>
      <c r="BB16" s="658"/>
      <c r="BC16" s="658"/>
      <c r="BD16" s="658"/>
      <c r="BE16" s="658"/>
      <c r="BF16" s="658"/>
      <c r="BG16" s="658"/>
      <c r="BH16" s="658"/>
      <c r="BI16" s="658"/>
      <c r="BJ16" s="658"/>
      <c r="BK16" s="658"/>
      <c r="BL16" s="658"/>
      <c r="BM16" s="658"/>
      <c r="BN16" s="254"/>
      <c r="BO16" s="254"/>
    </row>
    <row r="17" spans="2:67" s="255" customFormat="1" ht="15">
      <c r="B17" s="1252"/>
      <c r="C17" s="243" t="s">
        <v>497</v>
      </c>
      <c r="D17" s="262"/>
      <c r="E17" s="658"/>
      <c r="F17" s="658"/>
      <c r="G17" s="700"/>
      <c r="H17" s="700"/>
      <c r="I17" s="700"/>
      <c r="J17" s="658"/>
      <c r="K17" s="658"/>
      <c r="L17" s="658"/>
      <c r="M17" s="658"/>
      <c r="N17" s="658"/>
      <c r="O17" s="658"/>
      <c r="P17" s="658"/>
      <c r="Q17" s="658"/>
      <c r="R17" s="658"/>
      <c r="S17" s="658"/>
      <c r="T17" s="658"/>
      <c r="U17" s="658"/>
      <c r="V17" s="658"/>
      <c r="W17" s="658"/>
      <c r="X17" s="658"/>
      <c r="Y17" s="658"/>
      <c r="Z17" s="658"/>
      <c r="AA17" s="658"/>
      <c r="AB17" s="658"/>
      <c r="AC17" s="658"/>
      <c r="AD17" s="658"/>
      <c r="AE17" s="658"/>
      <c r="AF17" s="658"/>
      <c r="AG17" s="658"/>
      <c r="AH17" s="658"/>
      <c r="AI17" s="243"/>
      <c r="AJ17" s="658"/>
      <c r="AK17" s="700"/>
      <c r="AL17" s="700"/>
      <c r="AM17" s="700"/>
      <c r="AN17" s="658"/>
      <c r="AO17" s="658"/>
      <c r="AP17" s="658"/>
      <c r="AQ17" s="658"/>
      <c r="AR17" s="658"/>
      <c r="AS17" s="658"/>
      <c r="AT17" s="658"/>
      <c r="AU17" s="658"/>
      <c r="AV17" s="658"/>
      <c r="AW17" s="658"/>
      <c r="AX17" s="658"/>
      <c r="AY17" s="658"/>
      <c r="AZ17" s="658"/>
      <c r="BA17" s="658"/>
      <c r="BB17" s="658"/>
      <c r="BC17" s="658"/>
      <c r="BD17" s="658"/>
      <c r="BE17" s="658"/>
      <c r="BF17" s="658"/>
      <c r="BG17" s="658"/>
      <c r="BH17" s="658"/>
      <c r="BI17" s="658"/>
      <c r="BJ17" s="658"/>
      <c r="BK17" s="658"/>
      <c r="BL17" s="658"/>
      <c r="BM17" s="658"/>
      <c r="BN17" s="254"/>
      <c r="BO17" s="254"/>
    </row>
    <row r="18" spans="2:67" s="255" customFormat="1" ht="15" customHeight="1">
      <c r="B18" s="1252"/>
      <c r="C18" s="453" t="s">
        <v>527</v>
      </c>
      <c r="D18" s="344"/>
      <c r="E18" s="674"/>
      <c r="F18" s="674"/>
      <c r="G18" s="711"/>
      <c r="H18" s="711"/>
      <c r="I18" s="711"/>
      <c r="J18" s="674"/>
      <c r="K18" s="674"/>
      <c r="L18" s="674"/>
      <c r="M18" s="674"/>
      <c r="N18" s="674"/>
      <c r="O18" s="674"/>
      <c r="P18" s="674"/>
      <c r="Q18" s="674"/>
      <c r="R18" s="674"/>
      <c r="S18" s="674"/>
      <c r="T18" s="674"/>
      <c r="U18" s="674"/>
      <c r="V18" s="674"/>
      <c r="W18" s="674"/>
      <c r="X18" s="674"/>
      <c r="Y18" s="674"/>
      <c r="Z18" s="674"/>
      <c r="AA18" s="674"/>
      <c r="AB18" s="674"/>
      <c r="AC18" s="674"/>
      <c r="AD18" s="674"/>
      <c r="AE18" s="674"/>
      <c r="AF18" s="675"/>
      <c r="AG18" s="675"/>
      <c r="AH18" s="674"/>
      <c r="AI18" s="329"/>
      <c r="AJ18" s="674"/>
      <c r="AK18" s="711"/>
      <c r="AL18" s="711"/>
      <c r="AM18" s="711"/>
      <c r="AN18" s="674"/>
      <c r="AO18" s="674"/>
      <c r="AP18" s="674"/>
      <c r="AQ18" s="674"/>
      <c r="AR18" s="674"/>
      <c r="AS18" s="674"/>
      <c r="AT18" s="674"/>
      <c r="AU18" s="674"/>
      <c r="AV18" s="674"/>
      <c r="AW18" s="674"/>
      <c r="AX18" s="674"/>
      <c r="AY18" s="674"/>
      <c r="AZ18" s="674"/>
      <c r="BA18" s="674"/>
      <c r="BB18" s="674"/>
      <c r="BC18" s="674"/>
      <c r="BD18" s="674"/>
      <c r="BE18" s="674"/>
      <c r="BF18" s="674"/>
      <c r="BG18" s="674"/>
      <c r="BH18" s="674"/>
      <c r="BI18" s="674"/>
      <c r="BJ18" s="674"/>
      <c r="BK18" s="675"/>
      <c r="BL18" s="675"/>
      <c r="BM18" s="674"/>
      <c r="BN18" s="254"/>
      <c r="BO18" s="254"/>
    </row>
    <row r="19" spans="2:67" s="255" customFormat="1" ht="15" customHeight="1">
      <c r="B19" s="1252" t="s">
        <v>10</v>
      </c>
      <c r="C19" s="243" t="s">
        <v>488</v>
      </c>
      <c r="D19" s="344"/>
      <c r="E19" s="335"/>
      <c r="F19" s="335">
        <v>1.05765700925141E-3</v>
      </c>
      <c r="G19" s="924"/>
      <c r="H19" s="924">
        <v>2.3711947348671199E-3</v>
      </c>
      <c r="I19" s="924"/>
      <c r="J19" s="335"/>
      <c r="K19" s="335"/>
      <c r="L19" s="335">
        <v>0.28823823474321197</v>
      </c>
      <c r="M19" s="335">
        <v>2.5973166242586401E-2</v>
      </c>
      <c r="N19" s="335"/>
      <c r="O19" s="335">
        <v>2.6380073155948199E-2</v>
      </c>
      <c r="P19" s="335"/>
      <c r="Q19" s="335"/>
      <c r="R19" s="335"/>
      <c r="S19" s="335"/>
      <c r="T19" s="335"/>
      <c r="U19" s="335">
        <v>3.5823777362360101E-2</v>
      </c>
      <c r="V19" s="335">
        <v>2.6599686868029299E-2</v>
      </c>
      <c r="W19" s="335"/>
      <c r="X19" s="335"/>
      <c r="Y19" s="335"/>
      <c r="Z19" s="335"/>
      <c r="AA19" s="335"/>
      <c r="AB19" s="335"/>
      <c r="AC19" s="335"/>
      <c r="AD19" s="335">
        <v>0.110582002219079</v>
      </c>
      <c r="AE19" s="335">
        <v>0.15392761412345601</v>
      </c>
      <c r="AF19" s="330"/>
      <c r="AG19" s="330"/>
      <c r="AH19" s="335">
        <v>4.6266000372761899E-2</v>
      </c>
      <c r="AI19" s="329"/>
      <c r="AJ19" s="335">
        <v>5.3907801456811203E-4</v>
      </c>
      <c r="AK19" s="924"/>
      <c r="AL19" s="924"/>
      <c r="AM19" s="924">
        <v>4.1639710972505499E-4</v>
      </c>
      <c r="AN19" s="335">
        <v>0.452936193555661</v>
      </c>
      <c r="AO19" s="335"/>
      <c r="AP19" s="335"/>
      <c r="AQ19" s="335">
        <v>0.40917089556354103</v>
      </c>
      <c r="AR19" s="335">
        <v>6.9198309288025298E-2</v>
      </c>
      <c r="AS19" s="335"/>
      <c r="AT19" s="335">
        <v>6.7586746314375806E-2</v>
      </c>
      <c r="AU19" s="335"/>
      <c r="AV19" s="335"/>
      <c r="AW19" s="335"/>
      <c r="AX19" s="335"/>
      <c r="AY19" s="335"/>
      <c r="AZ19" s="335">
        <v>8.1341159292162402E-2</v>
      </c>
      <c r="BA19" s="335">
        <v>7.0564345525829006E-2</v>
      </c>
      <c r="BB19" s="335"/>
      <c r="BC19" s="335"/>
      <c r="BD19" s="335"/>
      <c r="BE19" s="335"/>
      <c r="BF19" s="335"/>
      <c r="BG19" s="335"/>
      <c r="BH19" s="335"/>
      <c r="BI19" s="335">
        <v>5.6032790953566301E-2</v>
      </c>
      <c r="BJ19" s="335">
        <v>0.171923265630302</v>
      </c>
      <c r="BK19" s="336"/>
      <c r="BL19" s="336"/>
      <c r="BM19" s="335">
        <v>7.8111753625920793E-2</v>
      </c>
      <c r="BN19" s="254"/>
      <c r="BO19" s="254"/>
    </row>
    <row r="20" spans="2:67" s="255" customFormat="1" ht="15" customHeight="1">
      <c r="B20" s="1257" t="s">
        <v>10</v>
      </c>
      <c r="C20" s="243" t="s">
        <v>489</v>
      </c>
      <c r="D20" s="344"/>
      <c r="E20" s="331"/>
      <c r="F20" s="331">
        <v>1.7323017158521799E-3</v>
      </c>
      <c r="G20" s="925"/>
      <c r="H20" s="925">
        <v>8.2388250469064492E-3</v>
      </c>
      <c r="I20" s="925"/>
      <c r="J20" s="331"/>
      <c r="K20" s="331"/>
      <c r="L20" s="331">
        <v>0.15372668311611601</v>
      </c>
      <c r="M20" s="331">
        <v>3.3805937991098399E-2</v>
      </c>
      <c r="N20" s="331"/>
      <c r="O20" s="331">
        <v>3.60366581311682E-2</v>
      </c>
      <c r="P20" s="331"/>
      <c r="Q20" s="331"/>
      <c r="R20" s="331"/>
      <c r="S20" s="331"/>
      <c r="T20" s="331"/>
      <c r="U20" s="331">
        <v>4.3414440308139901E-2</v>
      </c>
      <c r="V20" s="331">
        <v>3.3908408257407402E-2</v>
      </c>
      <c r="W20" s="331"/>
      <c r="X20" s="331"/>
      <c r="Y20" s="331"/>
      <c r="Z20" s="331"/>
      <c r="AA20" s="331"/>
      <c r="AB20" s="331"/>
      <c r="AC20" s="331"/>
      <c r="AD20" s="331">
        <v>0.114231176216522</v>
      </c>
      <c r="AE20" s="331">
        <v>0.150624801764593</v>
      </c>
      <c r="AF20" s="330"/>
      <c r="AG20" s="330"/>
      <c r="AH20" s="331">
        <v>5.2270846820031601E-2</v>
      </c>
      <c r="AI20" s="329"/>
      <c r="AJ20" s="331">
        <v>1.53003526209915E-3</v>
      </c>
      <c r="AK20" s="925"/>
      <c r="AL20" s="925"/>
      <c r="AM20" s="925">
        <v>4.5441354609656003E-3</v>
      </c>
      <c r="AN20" s="331">
        <v>7.3239683739419706E-2</v>
      </c>
      <c r="AO20" s="331"/>
      <c r="AP20" s="331"/>
      <c r="AQ20" s="331">
        <v>9.7681317946607504E-2</v>
      </c>
      <c r="AR20" s="331">
        <v>3.5169449072142901E-2</v>
      </c>
      <c r="AS20" s="331"/>
      <c r="AT20" s="331">
        <v>3.6556879477635203E-2</v>
      </c>
      <c r="AU20" s="331"/>
      <c r="AV20" s="331"/>
      <c r="AW20" s="331"/>
      <c r="AX20" s="331"/>
      <c r="AY20" s="331"/>
      <c r="AZ20" s="331">
        <v>4.2478021390532701E-2</v>
      </c>
      <c r="BA20" s="331">
        <v>3.5338147945328802E-2</v>
      </c>
      <c r="BB20" s="331"/>
      <c r="BC20" s="331"/>
      <c r="BD20" s="331"/>
      <c r="BE20" s="331"/>
      <c r="BF20" s="331"/>
      <c r="BG20" s="331"/>
      <c r="BH20" s="331"/>
      <c r="BI20" s="331">
        <v>0.113556329442748</v>
      </c>
      <c r="BJ20" s="331">
        <v>0.13959196885512101</v>
      </c>
      <c r="BK20" s="330"/>
      <c r="BL20" s="330"/>
      <c r="BM20" s="331">
        <v>5.2523599248692203E-2</v>
      </c>
      <c r="BN20" s="254"/>
      <c r="BO20" s="254"/>
    </row>
    <row r="21" spans="2:67" s="255" customFormat="1" ht="15" customHeight="1">
      <c r="B21" s="1257" t="s">
        <v>10</v>
      </c>
      <c r="C21" s="243" t="s">
        <v>490</v>
      </c>
      <c r="D21" s="344"/>
      <c r="E21" s="331"/>
      <c r="F21" s="331">
        <v>2.3840205289590898E-3</v>
      </c>
      <c r="G21" s="925"/>
      <c r="H21" s="925">
        <v>2.0182465043336401E-2</v>
      </c>
      <c r="I21" s="925"/>
      <c r="J21" s="331"/>
      <c r="K21" s="331"/>
      <c r="L21" s="331">
        <v>0.11271547547815899</v>
      </c>
      <c r="M21" s="331">
        <v>4.4188853076520603E-2</v>
      </c>
      <c r="N21" s="331"/>
      <c r="O21" s="331">
        <v>4.5570489847817003E-2</v>
      </c>
      <c r="P21" s="331"/>
      <c r="Q21" s="331"/>
      <c r="R21" s="331"/>
      <c r="S21" s="331"/>
      <c r="T21" s="331"/>
      <c r="U21" s="331">
        <v>5.2776834769414797E-2</v>
      </c>
      <c r="V21" s="331">
        <v>4.4450235188187998E-2</v>
      </c>
      <c r="W21" s="331"/>
      <c r="X21" s="331"/>
      <c r="Y21" s="331"/>
      <c r="Z21" s="331"/>
      <c r="AA21" s="331"/>
      <c r="AB21" s="331"/>
      <c r="AC21" s="331"/>
      <c r="AD21" s="331">
        <v>0.10780643080123301</v>
      </c>
      <c r="AE21" s="331">
        <v>0.120573121214271</v>
      </c>
      <c r="AF21" s="330"/>
      <c r="AG21" s="330"/>
      <c r="AH21" s="331">
        <v>5.7527041525124799E-2</v>
      </c>
      <c r="AI21" s="329"/>
      <c r="AJ21" s="331">
        <v>2.15510121065464E-3</v>
      </c>
      <c r="AK21" s="925"/>
      <c r="AL21" s="925"/>
      <c r="AM21" s="925">
        <v>1.09351048860817E-2</v>
      </c>
      <c r="AN21" s="331">
        <v>5.4083173276519902E-2</v>
      </c>
      <c r="AO21" s="331"/>
      <c r="AP21" s="331"/>
      <c r="AQ21" s="331">
        <v>7.1950852743964899E-2</v>
      </c>
      <c r="AR21" s="331">
        <v>4.22822970347385E-2</v>
      </c>
      <c r="AS21" s="331"/>
      <c r="AT21" s="331">
        <v>4.4198642842913097E-2</v>
      </c>
      <c r="AU21" s="331"/>
      <c r="AV21" s="331"/>
      <c r="AW21" s="331"/>
      <c r="AX21" s="331"/>
      <c r="AY21" s="331"/>
      <c r="AZ21" s="331">
        <v>5.7349767510140502E-2</v>
      </c>
      <c r="BA21" s="331">
        <v>4.2891775684562698E-2</v>
      </c>
      <c r="BB21" s="331"/>
      <c r="BC21" s="331"/>
      <c r="BD21" s="331"/>
      <c r="BE21" s="331"/>
      <c r="BF21" s="331"/>
      <c r="BG21" s="331"/>
      <c r="BH21" s="331"/>
      <c r="BI21" s="331">
        <v>0.107445540715151</v>
      </c>
      <c r="BJ21" s="331">
        <v>0.15533424220021699</v>
      </c>
      <c r="BK21" s="330"/>
      <c r="BL21" s="330"/>
      <c r="BM21" s="331">
        <v>5.9423719334460598E-2</v>
      </c>
      <c r="BN21" s="254"/>
      <c r="BO21" s="254"/>
    </row>
    <row r="22" spans="2:67" s="255" customFormat="1" ht="15" customHeight="1">
      <c r="B22" s="1257" t="s">
        <v>10</v>
      </c>
      <c r="C22" s="243" t="s">
        <v>491</v>
      </c>
      <c r="D22" s="344"/>
      <c r="E22" s="331"/>
      <c r="F22" s="331">
        <v>2.6180561876738501E-3</v>
      </c>
      <c r="G22" s="925"/>
      <c r="H22" s="925">
        <v>3.5526908444275702E-2</v>
      </c>
      <c r="I22" s="925"/>
      <c r="J22" s="331"/>
      <c r="K22" s="331"/>
      <c r="L22" s="331">
        <v>9.7823168412087394E-2</v>
      </c>
      <c r="M22" s="331">
        <v>5.5264823487105999E-2</v>
      </c>
      <c r="N22" s="331"/>
      <c r="O22" s="331">
        <v>5.8259707483605302E-2</v>
      </c>
      <c r="P22" s="331"/>
      <c r="Q22" s="331"/>
      <c r="R22" s="331"/>
      <c r="S22" s="331"/>
      <c r="T22" s="331"/>
      <c r="U22" s="331">
        <v>7.2652568397893899E-2</v>
      </c>
      <c r="V22" s="331">
        <v>5.5739246477901197E-2</v>
      </c>
      <c r="W22" s="331"/>
      <c r="X22" s="331"/>
      <c r="Y22" s="331"/>
      <c r="Z22" s="331"/>
      <c r="AA22" s="331"/>
      <c r="AB22" s="331"/>
      <c r="AC22" s="331"/>
      <c r="AD22" s="331">
        <v>0.10376229312264899</v>
      </c>
      <c r="AE22" s="331">
        <v>0.107825963777816</v>
      </c>
      <c r="AF22" s="330"/>
      <c r="AG22" s="330"/>
      <c r="AH22" s="331">
        <v>6.5155799806853404E-2</v>
      </c>
      <c r="AI22" s="329"/>
      <c r="AJ22" s="331">
        <v>2.6512431312895302E-3</v>
      </c>
      <c r="AK22" s="925"/>
      <c r="AL22" s="925"/>
      <c r="AM22" s="925">
        <v>2.5894360549659101E-2</v>
      </c>
      <c r="AN22" s="331">
        <v>6.2993762273911097E-2</v>
      </c>
      <c r="AO22" s="331"/>
      <c r="AP22" s="331"/>
      <c r="AQ22" s="331">
        <v>7.1068005551230995E-2</v>
      </c>
      <c r="AR22" s="331">
        <v>5.3344779487116599E-2</v>
      </c>
      <c r="AS22" s="331"/>
      <c r="AT22" s="331">
        <v>5.5349974528948701E-2</v>
      </c>
      <c r="AU22" s="331"/>
      <c r="AV22" s="331"/>
      <c r="AW22" s="331"/>
      <c r="AX22" s="331"/>
      <c r="AY22" s="331"/>
      <c r="AZ22" s="331">
        <v>5.9100291987456498E-2</v>
      </c>
      <c r="BA22" s="331">
        <v>5.32246524954543E-2</v>
      </c>
      <c r="BB22" s="331"/>
      <c r="BC22" s="331"/>
      <c r="BD22" s="331"/>
      <c r="BE22" s="331"/>
      <c r="BF22" s="331"/>
      <c r="BG22" s="331"/>
      <c r="BH22" s="331"/>
      <c r="BI22" s="331">
        <v>0.108149092152482</v>
      </c>
      <c r="BJ22" s="331">
        <v>0.101223171222709</v>
      </c>
      <c r="BK22" s="330"/>
      <c r="BL22" s="330"/>
      <c r="BM22" s="331">
        <v>6.3049638945691697E-2</v>
      </c>
      <c r="BN22" s="254"/>
      <c r="BO22" s="254"/>
    </row>
    <row r="23" spans="2:67" s="255" customFormat="1" ht="15" customHeight="1">
      <c r="B23" s="1257" t="s">
        <v>10</v>
      </c>
      <c r="C23" s="243" t="s">
        <v>492</v>
      </c>
      <c r="D23" s="344"/>
      <c r="E23" s="331"/>
      <c r="F23" s="331">
        <v>3.5498247319828099E-3</v>
      </c>
      <c r="G23" s="925"/>
      <c r="H23" s="925">
        <v>4.7417579905403399E-2</v>
      </c>
      <c r="I23" s="925"/>
      <c r="J23" s="331"/>
      <c r="K23" s="331"/>
      <c r="L23" s="331">
        <v>8.7590821812853895E-2</v>
      </c>
      <c r="M23" s="331">
        <v>6.8760192872229703E-2</v>
      </c>
      <c r="N23" s="331"/>
      <c r="O23" s="331">
        <v>7.15452905906694E-2</v>
      </c>
      <c r="P23" s="331"/>
      <c r="Q23" s="331"/>
      <c r="R23" s="331"/>
      <c r="S23" s="331"/>
      <c r="T23" s="331"/>
      <c r="U23" s="331">
        <v>7.7151935841335895E-2</v>
      </c>
      <c r="V23" s="331">
        <v>6.8617562796598794E-2</v>
      </c>
      <c r="W23" s="331"/>
      <c r="X23" s="331"/>
      <c r="Y23" s="331"/>
      <c r="Z23" s="331"/>
      <c r="AA23" s="331"/>
      <c r="AB23" s="331"/>
      <c r="AC23" s="331"/>
      <c r="AD23" s="331">
        <v>0.104590602277418</v>
      </c>
      <c r="AE23" s="331">
        <v>0.10706660098593</v>
      </c>
      <c r="AF23" s="330"/>
      <c r="AG23" s="330"/>
      <c r="AH23" s="331">
        <v>7.5621165982855301E-2</v>
      </c>
      <c r="AI23" s="329"/>
      <c r="AJ23" s="331">
        <v>3.3955682181176102E-3</v>
      </c>
      <c r="AK23" s="925"/>
      <c r="AL23" s="925"/>
      <c r="AM23" s="925">
        <v>4.1765771135232797E-2</v>
      </c>
      <c r="AN23" s="331">
        <v>6.4802884534507693E-2</v>
      </c>
      <c r="AO23" s="331"/>
      <c r="AP23" s="331"/>
      <c r="AQ23" s="331">
        <v>7.0601030522840294E-2</v>
      </c>
      <c r="AR23" s="331">
        <v>6.4822958523812299E-2</v>
      </c>
      <c r="AS23" s="331"/>
      <c r="AT23" s="331">
        <v>6.6627773388082706E-2</v>
      </c>
      <c r="AU23" s="331"/>
      <c r="AV23" s="331"/>
      <c r="AW23" s="331"/>
      <c r="AX23" s="331"/>
      <c r="AY23" s="331"/>
      <c r="AZ23" s="331">
        <v>8.0978827623000293E-2</v>
      </c>
      <c r="BA23" s="331">
        <v>6.5545753690310002E-2</v>
      </c>
      <c r="BB23" s="331"/>
      <c r="BC23" s="331"/>
      <c r="BD23" s="331"/>
      <c r="BE23" s="331"/>
      <c r="BF23" s="331"/>
      <c r="BG23" s="331"/>
      <c r="BH23" s="331"/>
      <c r="BI23" s="331">
        <v>0.100514339219235</v>
      </c>
      <c r="BJ23" s="331">
        <v>9.7543892523161396E-2</v>
      </c>
      <c r="BK23" s="330"/>
      <c r="BL23" s="330"/>
      <c r="BM23" s="331">
        <v>7.1929020149278197E-2</v>
      </c>
      <c r="BN23" s="254"/>
      <c r="BO23" s="254"/>
    </row>
    <row r="24" spans="2:67" s="255" customFormat="1" ht="15" customHeight="1">
      <c r="B24" s="1257" t="s">
        <v>10</v>
      </c>
      <c r="C24" s="243" t="s">
        <v>493</v>
      </c>
      <c r="D24" s="344"/>
      <c r="E24" s="331"/>
      <c r="F24" s="331">
        <v>3.9722140044811801E-3</v>
      </c>
      <c r="G24" s="925"/>
      <c r="H24" s="925">
        <v>6.3828591680395994E-2</v>
      </c>
      <c r="I24" s="925"/>
      <c r="J24" s="331"/>
      <c r="K24" s="331"/>
      <c r="L24" s="331">
        <v>8.8272281012836795E-2</v>
      </c>
      <c r="M24" s="331">
        <v>8.2336142318353206E-2</v>
      </c>
      <c r="N24" s="331"/>
      <c r="O24" s="331">
        <v>8.6388469042947294E-2</v>
      </c>
      <c r="P24" s="331"/>
      <c r="Q24" s="331"/>
      <c r="R24" s="331"/>
      <c r="S24" s="331"/>
      <c r="T24" s="331"/>
      <c r="U24" s="331">
        <v>9.5416029574390299E-2</v>
      </c>
      <c r="V24" s="331">
        <v>8.2193909700905399E-2</v>
      </c>
      <c r="W24" s="331"/>
      <c r="X24" s="331"/>
      <c r="Y24" s="331"/>
      <c r="Z24" s="331"/>
      <c r="AA24" s="331"/>
      <c r="AB24" s="331"/>
      <c r="AC24" s="331"/>
      <c r="AD24" s="331">
        <v>9.7973212340693103E-2</v>
      </c>
      <c r="AE24" s="331">
        <v>9.9051559401137607E-2</v>
      </c>
      <c r="AF24" s="330"/>
      <c r="AG24" s="330"/>
      <c r="AH24" s="331">
        <v>8.5265305167415803E-2</v>
      </c>
      <c r="AI24" s="329"/>
      <c r="AJ24" s="331">
        <v>4.1094724540780099E-3</v>
      </c>
      <c r="AK24" s="925"/>
      <c r="AL24" s="925"/>
      <c r="AM24" s="925">
        <v>6.1732498922725199E-2</v>
      </c>
      <c r="AN24" s="331">
        <v>4.4803728531452099E-2</v>
      </c>
      <c r="AO24" s="331"/>
      <c r="AP24" s="331"/>
      <c r="AQ24" s="331">
        <v>5.3715525809912498E-2</v>
      </c>
      <c r="AR24" s="331">
        <v>7.6061854546618193E-2</v>
      </c>
      <c r="AS24" s="331"/>
      <c r="AT24" s="331">
        <v>7.9165941617571706E-2</v>
      </c>
      <c r="AU24" s="331"/>
      <c r="AV24" s="331"/>
      <c r="AW24" s="331"/>
      <c r="AX24" s="331"/>
      <c r="AY24" s="331"/>
      <c r="AZ24" s="331">
        <v>7.4439686282865195E-2</v>
      </c>
      <c r="BA24" s="331">
        <v>7.5078564506098094E-2</v>
      </c>
      <c r="BB24" s="331"/>
      <c r="BC24" s="331"/>
      <c r="BD24" s="331"/>
      <c r="BE24" s="331"/>
      <c r="BF24" s="331"/>
      <c r="BG24" s="331"/>
      <c r="BH24" s="331"/>
      <c r="BI24" s="331">
        <v>0.11097313087468499</v>
      </c>
      <c r="BJ24" s="331">
        <v>0.10312958781903001</v>
      </c>
      <c r="BK24" s="330"/>
      <c r="BL24" s="330"/>
      <c r="BM24" s="331">
        <v>8.1204336102079305E-2</v>
      </c>
      <c r="BN24" s="254"/>
      <c r="BO24" s="254"/>
    </row>
    <row r="25" spans="2:67" s="255" customFormat="1" ht="15" customHeight="1">
      <c r="B25" s="1257" t="s">
        <v>10</v>
      </c>
      <c r="C25" s="243" t="s">
        <v>494</v>
      </c>
      <c r="D25" s="344"/>
      <c r="E25" s="331"/>
      <c r="F25" s="331">
        <v>4.56913752141027E-3</v>
      </c>
      <c r="G25" s="925"/>
      <c r="H25" s="925">
        <v>8.8298404301754202E-2</v>
      </c>
      <c r="I25" s="925"/>
      <c r="J25" s="331"/>
      <c r="K25" s="331"/>
      <c r="L25" s="331">
        <v>5.5083402599306899E-2</v>
      </c>
      <c r="M25" s="331">
        <v>9.7723136748337797E-2</v>
      </c>
      <c r="N25" s="331"/>
      <c r="O25" s="331">
        <v>0.10254397742698999</v>
      </c>
      <c r="P25" s="331"/>
      <c r="Q25" s="331"/>
      <c r="R25" s="331"/>
      <c r="S25" s="331"/>
      <c r="T25" s="331"/>
      <c r="U25" s="331">
        <v>9.5066559507463094E-2</v>
      </c>
      <c r="V25" s="331">
        <v>9.6186557414396301E-2</v>
      </c>
      <c r="W25" s="331"/>
      <c r="X25" s="331"/>
      <c r="Y25" s="331"/>
      <c r="Z25" s="331"/>
      <c r="AA25" s="331"/>
      <c r="AB25" s="331"/>
      <c r="AC25" s="331"/>
      <c r="AD25" s="331">
        <v>9.2856113918220906E-2</v>
      </c>
      <c r="AE25" s="331">
        <v>8.4119779362829203E-2</v>
      </c>
      <c r="AF25" s="330"/>
      <c r="AG25" s="330"/>
      <c r="AH25" s="331">
        <v>9.4787252209469902E-2</v>
      </c>
      <c r="AI25" s="329"/>
      <c r="AJ25" s="331">
        <v>4.6362996613660296E-3</v>
      </c>
      <c r="AK25" s="925"/>
      <c r="AL25" s="925"/>
      <c r="AM25" s="925">
        <v>9.0734128941278899E-2</v>
      </c>
      <c r="AN25" s="331">
        <v>5.3362125950382602E-2</v>
      </c>
      <c r="AO25" s="331"/>
      <c r="AP25" s="331"/>
      <c r="AQ25" s="331">
        <v>5.4544695633264903E-2</v>
      </c>
      <c r="AR25" s="331">
        <v>9.1227508475056507E-2</v>
      </c>
      <c r="AS25" s="331"/>
      <c r="AT25" s="331">
        <v>9.6012012204404404E-2</v>
      </c>
      <c r="AU25" s="331"/>
      <c r="AV25" s="331"/>
      <c r="AW25" s="331"/>
      <c r="AX25" s="331"/>
      <c r="AY25" s="331"/>
      <c r="AZ25" s="331">
        <v>8.98480433578525E-2</v>
      </c>
      <c r="BA25" s="331">
        <v>8.9796760813136395E-2</v>
      </c>
      <c r="BB25" s="331"/>
      <c r="BC25" s="331"/>
      <c r="BD25" s="331"/>
      <c r="BE25" s="331"/>
      <c r="BF25" s="331"/>
      <c r="BG25" s="331"/>
      <c r="BH25" s="331"/>
      <c r="BI25" s="331">
        <v>0.108152520934615</v>
      </c>
      <c r="BJ25" s="331">
        <v>7.7449284005993199E-2</v>
      </c>
      <c r="BK25" s="330"/>
      <c r="BL25" s="330"/>
      <c r="BM25" s="331">
        <v>9.0554768262884097E-2</v>
      </c>
      <c r="BN25" s="254"/>
      <c r="BO25" s="254"/>
    </row>
    <row r="26" spans="2:67" s="255" customFormat="1" ht="15" customHeight="1">
      <c r="B26" s="1257" t="s">
        <v>10</v>
      </c>
      <c r="C26" s="243" t="s">
        <v>495</v>
      </c>
      <c r="D26" s="344"/>
      <c r="E26" s="331"/>
      <c r="F26" s="331">
        <v>1.17581297832137E-2</v>
      </c>
      <c r="G26" s="925"/>
      <c r="H26" s="925">
        <v>0.119809509815722</v>
      </c>
      <c r="I26" s="925"/>
      <c r="J26" s="331"/>
      <c r="K26" s="331"/>
      <c r="L26" s="331">
        <v>4.5767327022431699E-2</v>
      </c>
      <c r="M26" s="331">
        <v>0.124522089637328</v>
      </c>
      <c r="N26" s="331"/>
      <c r="O26" s="331">
        <v>0.12611803812049299</v>
      </c>
      <c r="P26" s="331"/>
      <c r="Q26" s="331"/>
      <c r="R26" s="331"/>
      <c r="S26" s="331"/>
      <c r="T26" s="331"/>
      <c r="U26" s="331">
        <v>0.170010257194917</v>
      </c>
      <c r="V26" s="331">
        <v>0.12749375553124101</v>
      </c>
      <c r="W26" s="331"/>
      <c r="X26" s="331"/>
      <c r="Y26" s="331"/>
      <c r="Z26" s="331"/>
      <c r="AA26" s="331"/>
      <c r="AB26" s="331"/>
      <c r="AC26" s="331"/>
      <c r="AD26" s="331">
        <v>9.2732831321742606E-2</v>
      </c>
      <c r="AE26" s="331">
        <v>7.2064758802497603E-2</v>
      </c>
      <c r="AF26" s="330"/>
      <c r="AG26" s="330"/>
      <c r="AH26" s="331">
        <v>0.11911301406887</v>
      </c>
      <c r="AI26" s="329"/>
      <c r="AJ26" s="331">
        <v>1.39567637338951E-2</v>
      </c>
      <c r="AK26" s="925"/>
      <c r="AL26" s="925"/>
      <c r="AM26" s="925">
        <v>0.123609591198355</v>
      </c>
      <c r="AN26" s="331">
        <v>7.6308015700543602E-2</v>
      </c>
      <c r="AO26" s="331"/>
      <c r="AP26" s="331"/>
      <c r="AQ26" s="331">
        <v>6.7628691953722106E-2</v>
      </c>
      <c r="AR26" s="331">
        <v>0.11851673444397499</v>
      </c>
      <c r="AS26" s="331"/>
      <c r="AT26" s="331">
        <v>0.12220327987723199</v>
      </c>
      <c r="AU26" s="331"/>
      <c r="AV26" s="331"/>
      <c r="AW26" s="331"/>
      <c r="AX26" s="331"/>
      <c r="AY26" s="331"/>
      <c r="AZ26" s="331">
        <v>0.16957629677918201</v>
      </c>
      <c r="BA26" s="331">
        <v>0.121360342525038</v>
      </c>
      <c r="BB26" s="331"/>
      <c r="BC26" s="331"/>
      <c r="BD26" s="331"/>
      <c r="BE26" s="331"/>
      <c r="BF26" s="331"/>
      <c r="BG26" s="331"/>
      <c r="BH26" s="331"/>
      <c r="BI26" s="331">
        <v>9.9823195250940702E-2</v>
      </c>
      <c r="BJ26" s="331">
        <v>6.2743845564967204E-2</v>
      </c>
      <c r="BK26" s="330"/>
      <c r="BL26" s="330"/>
      <c r="BM26" s="331">
        <v>0.11396747538886599</v>
      </c>
      <c r="BN26" s="254"/>
      <c r="BO26" s="254"/>
    </row>
    <row r="27" spans="2:67" s="255" customFormat="1" ht="15" customHeight="1">
      <c r="B27" s="1257" t="s">
        <v>10</v>
      </c>
      <c r="C27" s="243" t="s">
        <v>496</v>
      </c>
      <c r="D27" s="344"/>
      <c r="E27" s="331"/>
      <c r="F27" s="331">
        <v>7.3340619965580098E-2</v>
      </c>
      <c r="G27" s="925"/>
      <c r="H27" s="925">
        <v>0.179643030659841</v>
      </c>
      <c r="I27" s="925"/>
      <c r="J27" s="331"/>
      <c r="K27" s="331"/>
      <c r="L27" s="331">
        <v>3.5668947639022897E-2</v>
      </c>
      <c r="M27" s="331">
        <v>0.16743909180559099</v>
      </c>
      <c r="N27" s="331"/>
      <c r="O27" s="331">
        <v>0.16764717218132899</v>
      </c>
      <c r="P27" s="331"/>
      <c r="Q27" s="331"/>
      <c r="R27" s="331"/>
      <c r="S27" s="331"/>
      <c r="T27" s="331"/>
      <c r="U27" s="331">
        <v>0.148828580938797</v>
      </c>
      <c r="V27" s="331">
        <v>0.16598447022051099</v>
      </c>
      <c r="W27" s="331"/>
      <c r="X27" s="331"/>
      <c r="Y27" s="331"/>
      <c r="Z27" s="331"/>
      <c r="AA27" s="331"/>
      <c r="AB27" s="331"/>
      <c r="AC27" s="331"/>
      <c r="AD27" s="331">
        <v>8.2456872986693006E-2</v>
      </c>
      <c r="AE27" s="331">
        <v>6.0563496254562102E-2</v>
      </c>
      <c r="AF27" s="330"/>
      <c r="AG27" s="330"/>
      <c r="AH27" s="331">
        <v>0.148297449416049</v>
      </c>
      <c r="AI27" s="329"/>
      <c r="AJ27" s="331">
        <v>6.1656731880342298E-2</v>
      </c>
      <c r="AK27" s="925"/>
      <c r="AL27" s="925"/>
      <c r="AM27" s="925">
        <v>0.186829445252995</v>
      </c>
      <c r="AN27" s="331">
        <v>6.4472112600091697E-2</v>
      </c>
      <c r="AO27" s="331"/>
      <c r="AP27" s="331"/>
      <c r="AQ27" s="331">
        <v>5.6555171650490101E-2</v>
      </c>
      <c r="AR27" s="331">
        <v>0.159759941226436</v>
      </c>
      <c r="AS27" s="331"/>
      <c r="AT27" s="331">
        <v>0.161680850229942</v>
      </c>
      <c r="AU27" s="331"/>
      <c r="AV27" s="331"/>
      <c r="AW27" s="331"/>
      <c r="AX27" s="331"/>
      <c r="AY27" s="331"/>
      <c r="AZ27" s="331">
        <v>0.13262184972728</v>
      </c>
      <c r="BA27" s="331">
        <v>0.15717290730453601</v>
      </c>
      <c r="BB27" s="331"/>
      <c r="BC27" s="331"/>
      <c r="BD27" s="331"/>
      <c r="BE27" s="331"/>
      <c r="BF27" s="331"/>
      <c r="BG27" s="331"/>
      <c r="BH27" s="331"/>
      <c r="BI27" s="331">
        <v>9.7191771575893204E-2</v>
      </c>
      <c r="BJ27" s="331">
        <v>5.11760739622487E-2</v>
      </c>
      <c r="BK27" s="330"/>
      <c r="BL27" s="330"/>
      <c r="BM27" s="331">
        <v>0.14167685045624101</v>
      </c>
      <c r="BN27" s="254"/>
      <c r="BO27" s="254"/>
    </row>
    <row r="28" spans="2:67" s="255" customFormat="1" ht="15" customHeight="1">
      <c r="B28" s="1257" t="s">
        <v>10</v>
      </c>
      <c r="C28" s="243" t="s">
        <v>497</v>
      </c>
      <c r="D28" s="344"/>
      <c r="E28" s="331"/>
      <c r="F28" s="331">
        <v>0.89501803855159501</v>
      </c>
      <c r="G28" s="925"/>
      <c r="H28" s="925">
        <v>0.43468349036749798</v>
      </c>
      <c r="I28" s="925"/>
      <c r="J28" s="331"/>
      <c r="K28" s="331"/>
      <c r="L28" s="331">
        <v>3.5113658163973001E-2</v>
      </c>
      <c r="M28" s="331">
        <v>0.29998656582084998</v>
      </c>
      <c r="N28" s="331"/>
      <c r="O28" s="331">
        <v>0.27951012401903202</v>
      </c>
      <c r="P28" s="331"/>
      <c r="Q28" s="331"/>
      <c r="R28" s="331"/>
      <c r="S28" s="331"/>
      <c r="T28" s="331"/>
      <c r="U28" s="331">
        <v>0.20885901610528801</v>
      </c>
      <c r="V28" s="331">
        <v>0.298826167544821</v>
      </c>
      <c r="W28" s="331"/>
      <c r="X28" s="331"/>
      <c r="Y28" s="331"/>
      <c r="Z28" s="331"/>
      <c r="AA28" s="331"/>
      <c r="AB28" s="331"/>
      <c r="AC28" s="331"/>
      <c r="AD28" s="331">
        <v>9.3008464795748494E-2</v>
      </c>
      <c r="AE28" s="331">
        <v>4.4182304312907997E-2</v>
      </c>
      <c r="AF28" s="330"/>
      <c r="AG28" s="330"/>
      <c r="AH28" s="331">
        <v>0.25569612463056801</v>
      </c>
      <c r="AI28" s="329"/>
      <c r="AJ28" s="331">
        <v>0.90536970643358905</v>
      </c>
      <c r="AK28" s="925"/>
      <c r="AL28" s="925"/>
      <c r="AM28" s="925">
        <v>0.45353856654298103</v>
      </c>
      <c r="AN28" s="331">
        <v>5.2998319837510702E-2</v>
      </c>
      <c r="AO28" s="331"/>
      <c r="AP28" s="331"/>
      <c r="AQ28" s="331">
        <v>4.7083812624425701E-2</v>
      </c>
      <c r="AR28" s="331">
        <v>0.289616167902079</v>
      </c>
      <c r="AS28" s="331"/>
      <c r="AT28" s="331">
        <v>0.27061789951889398</v>
      </c>
      <c r="AU28" s="331"/>
      <c r="AV28" s="331"/>
      <c r="AW28" s="331"/>
      <c r="AX28" s="331"/>
      <c r="AY28" s="331"/>
      <c r="AZ28" s="331">
        <v>0.212266056049528</v>
      </c>
      <c r="BA28" s="331">
        <v>0.28902674950970603</v>
      </c>
      <c r="BB28" s="331"/>
      <c r="BC28" s="331"/>
      <c r="BD28" s="331"/>
      <c r="BE28" s="331"/>
      <c r="BF28" s="331"/>
      <c r="BG28" s="331"/>
      <c r="BH28" s="331"/>
      <c r="BI28" s="331">
        <v>9.8161288880683595E-2</v>
      </c>
      <c r="BJ28" s="331">
        <v>3.9884668216250897E-2</v>
      </c>
      <c r="BK28" s="330"/>
      <c r="BL28" s="330"/>
      <c r="BM28" s="331">
        <v>0.247558838485886</v>
      </c>
      <c r="BN28" s="254"/>
      <c r="BO28" s="254"/>
    </row>
    <row r="29" spans="2:67" s="255" customFormat="1" ht="15" customHeight="1">
      <c r="B29" s="1253" t="s">
        <v>10</v>
      </c>
      <c r="C29" s="453" t="s">
        <v>527</v>
      </c>
      <c r="D29" s="344"/>
      <c r="E29" s="327"/>
      <c r="F29" s="327">
        <v>1</v>
      </c>
      <c r="G29" s="926"/>
      <c r="H29" s="926">
        <v>1</v>
      </c>
      <c r="I29" s="926"/>
      <c r="J29" s="327"/>
      <c r="K29" s="327"/>
      <c r="L29" s="327">
        <v>1</v>
      </c>
      <c r="M29" s="327">
        <v>1</v>
      </c>
      <c r="N29" s="327"/>
      <c r="O29" s="327">
        <v>1</v>
      </c>
      <c r="P29" s="327"/>
      <c r="Q29" s="327"/>
      <c r="R29" s="327"/>
      <c r="S29" s="327"/>
      <c r="T29" s="327"/>
      <c r="U29" s="327">
        <v>1</v>
      </c>
      <c r="V29" s="327">
        <v>1</v>
      </c>
      <c r="W29" s="327"/>
      <c r="X29" s="327"/>
      <c r="Y29" s="327"/>
      <c r="Z29" s="327"/>
      <c r="AA29" s="327"/>
      <c r="AB29" s="327"/>
      <c r="AC29" s="327"/>
      <c r="AD29" s="327">
        <v>1</v>
      </c>
      <c r="AE29" s="327">
        <v>1</v>
      </c>
      <c r="AF29" s="328"/>
      <c r="AG29" s="328"/>
      <c r="AH29" s="327">
        <v>1</v>
      </c>
      <c r="AI29" s="329"/>
      <c r="AJ29" s="327">
        <v>1</v>
      </c>
      <c r="AK29" s="926"/>
      <c r="AL29" s="926"/>
      <c r="AM29" s="926">
        <v>1</v>
      </c>
      <c r="AN29" s="327">
        <v>1</v>
      </c>
      <c r="AO29" s="327"/>
      <c r="AP29" s="327"/>
      <c r="AQ29" s="327">
        <v>1</v>
      </c>
      <c r="AR29" s="327">
        <v>1</v>
      </c>
      <c r="AS29" s="327"/>
      <c r="AT29" s="327">
        <v>1</v>
      </c>
      <c r="AU29" s="327"/>
      <c r="AV29" s="327"/>
      <c r="AW29" s="327"/>
      <c r="AX29" s="327"/>
      <c r="AY29" s="327"/>
      <c r="AZ29" s="327">
        <v>1</v>
      </c>
      <c r="BA29" s="327">
        <v>1</v>
      </c>
      <c r="BB29" s="327"/>
      <c r="BC29" s="327"/>
      <c r="BD29" s="327"/>
      <c r="BE29" s="327"/>
      <c r="BF29" s="327"/>
      <c r="BG29" s="327"/>
      <c r="BH29" s="327"/>
      <c r="BI29" s="327">
        <v>1</v>
      </c>
      <c r="BJ29" s="327">
        <v>1</v>
      </c>
      <c r="BK29" s="328"/>
      <c r="BL29" s="328"/>
      <c r="BM29" s="327">
        <v>1</v>
      </c>
      <c r="BN29" s="254"/>
      <c r="BO29" s="254"/>
    </row>
    <row r="30" spans="2:67" s="255" customFormat="1" ht="15" customHeight="1">
      <c r="B30" s="1252" t="s">
        <v>11</v>
      </c>
      <c r="C30" s="243" t="s">
        <v>488</v>
      </c>
      <c r="D30" s="344"/>
      <c r="E30" s="329">
        <v>2.35665151540441E-2</v>
      </c>
      <c r="F30" s="329">
        <v>3.4076058546525701E-4</v>
      </c>
      <c r="G30" s="925">
        <v>2.0456356722643601E-3</v>
      </c>
      <c r="H30" s="925"/>
      <c r="I30" s="925">
        <v>2.0456356722643601E-3</v>
      </c>
      <c r="J30" s="329">
        <v>0.32616522820292604</v>
      </c>
      <c r="K30" s="329">
        <v>0.20228830520829033</v>
      </c>
      <c r="L30" s="329">
        <v>0.24721482167768399</v>
      </c>
      <c r="M30" s="329">
        <v>2.0493433425369301E-2</v>
      </c>
      <c r="N30" s="329">
        <v>2.042161791872367E-2</v>
      </c>
      <c r="O30" s="329">
        <v>2.10531837790301E-2</v>
      </c>
      <c r="P30" s="329"/>
      <c r="Q30" s="329"/>
      <c r="R30" s="329"/>
      <c r="S30" s="329"/>
      <c r="T30" s="329"/>
      <c r="U30" s="329"/>
      <c r="V30" s="329">
        <v>2.0425420400460199E-2</v>
      </c>
      <c r="W30" s="329">
        <v>0.10276363875790948</v>
      </c>
      <c r="X30" s="329">
        <v>0.15340737022696732</v>
      </c>
      <c r="Y30" s="329"/>
      <c r="Z30" s="329">
        <v>0.15717137923592661</v>
      </c>
      <c r="AA30" s="329">
        <v>0.1181396231063359</v>
      </c>
      <c r="AB30" s="329">
        <v>9.7054432809615301E-2</v>
      </c>
      <c r="AC30" s="329">
        <v>6.5441238648844893E-2</v>
      </c>
      <c r="AD30" s="329">
        <v>0.13498980871042501</v>
      </c>
      <c r="AE30" s="329">
        <v>8.0148441695881506E-2</v>
      </c>
      <c r="AF30" s="332"/>
      <c r="AG30" s="329"/>
      <c r="AH30" s="329">
        <v>2.49426913021394E-2</v>
      </c>
      <c r="AI30" s="329"/>
      <c r="AJ30" s="329">
        <v>0</v>
      </c>
      <c r="AK30" s="925">
        <v>3.6765280984374302E-5</v>
      </c>
      <c r="AL30" s="925"/>
      <c r="AM30" s="925">
        <v>3.6765280984374302E-5</v>
      </c>
      <c r="AN30" s="329">
        <v>0.18868472662351399</v>
      </c>
      <c r="AO30" s="329">
        <v>0.29140067748514031</v>
      </c>
      <c r="AP30" s="329">
        <v>0.16950224543310979</v>
      </c>
      <c r="AQ30" s="329">
        <v>0.195712544049749</v>
      </c>
      <c r="AR30" s="329">
        <v>3.8092145129755402E-2</v>
      </c>
      <c r="AS30" s="329">
        <v>3.7438815657975098E-2</v>
      </c>
      <c r="AT30" s="329">
        <v>3.7266391870610503E-2</v>
      </c>
      <c r="AU30" s="329"/>
      <c r="AV30" s="329"/>
      <c r="AW30" s="329"/>
      <c r="AX30" s="329"/>
      <c r="AY30" s="329"/>
      <c r="AZ30" s="329"/>
      <c r="BA30" s="329">
        <v>3.8192479102955403E-2</v>
      </c>
      <c r="BB30" s="329">
        <v>6.7750333142757441E-2</v>
      </c>
      <c r="BC30" s="329">
        <v>0.11362207059954221</v>
      </c>
      <c r="BD30" s="329"/>
      <c r="BE30" s="329">
        <v>0.10988975859572972</v>
      </c>
      <c r="BF30" s="329">
        <v>8.110930510478595E-2</v>
      </c>
      <c r="BG30" s="329">
        <v>0.16046123600423412</v>
      </c>
      <c r="BH30" s="329">
        <v>6.5920807105919091E-2</v>
      </c>
      <c r="BI30" s="329">
        <v>0.101709699286813</v>
      </c>
      <c r="BJ30" s="329">
        <v>0.105945765824202</v>
      </c>
      <c r="BK30" s="332"/>
      <c r="BL30" s="329"/>
      <c r="BM30" s="329">
        <v>4.1204913343831397E-2</v>
      </c>
      <c r="BN30" s="254"/>
      <c r="BO30" s="254"/>
    </row>
    <row r="31" spans="2:67" s="255" customFormat="1" ht="15" customHeight="1">
      <c r="B31" s="1257" t="s">
        <v>11</v>
      </c>
      <c r="C31" s="243" t="s">
        <v>489</v>
      </c>
      <c r="D31" s="344"/>
      <c r="E31" s="329">
        <v>5.7663405800526299E-2</v>
      </c>
      <c r="F31" s="329">
        <v>3.89704157876237E-3</v>
      </c>
      <c r="G31" s="925">
        <v>1.6894661391435199E-2</v>
      </c>
      <c r="H31" s="925"/>
      <c r="I31" s="925">
        <v>1.6894661391435199E-2</v>
      </c>
      <c r="J31" s="329">
        <v>0.19248487561112257</v>
      </c>
      <c r="K31" s="329">
        <v>0.13244905614036984</v>
      </c>
      <c r="L31" s="329">
        <v>0.15765793239682299</v>
      </c>
      <c r="M31" s="329">
        <v>3.6966361726500897E-2</v>
      </c>
      <c r="N31" s="329">
        <v>3.6317723439962056E-2</v>
      </c>
      <c r="O31" s="329">
        <v>3.7850420177377303E-2</v>
      </c>
      <c r="P31" s="329"/>
      <c r="Q31" s="329"/>
      <c r="R31" s="329"/>
      <c r="S31" s="329"/>
      <c r="T31" s="329"/>
      <c r="U31" s="329"/>
      <c r="V31" s="329">
        <v>3.68589433228372E-2</v>
      </c>
      <c r="W31" s="329">
        <v>9.3318955370936443E-2</v>
      </c>
      <c r="X31" s="329">
        <v>0.13313314467174173</v>
      </c>
      <c r="Y31" s="329"/>
      <c r="Z31" s="329">
        <v>0.13634574895274792</v>
      </c>
      <c r="AA31" s="329">
        <v>0.10496242282541511</v>
      </c>
      <c r="AB31" s="329">
        <v>0.1299131356067342</v>
      </c>
      <c r="AC31" s="329">
        <v>5.3964312658874886E-2</v>
      </c>
      <c r="AD31" s="329">
        <v>0.120001705465748</v>
      </c>
      <c r="AE31" s="329">
        <v>0.12411694838223999</v>
      </c>
      <c r="AF31" s="332"/>
      <c r="AG31" s="329"/>
      <c r="AH31" s="329">
        <v>4.0781195448398699E-2</v>
      </c>
      <c r="AI31" s="329"/>
      <c r="AJ31" s="329">
        <v>2.5101687499831502E-4</v>
      </c>
      <c r="AK31" s="925">
        <v>3.4734991235994602E-3</v>
      </c>
      <c r="AL31" s="925"/>
      <c r="AM31" s="925">
        <v>3.4734991235994602E-3</v>
      </c>
      <c r="AN31" s="329">
        <v>0.12843097947746801</v>
      </c>
      <c r="AO31" s="329">
        <v>0.22169578853551702</v>
      </c>
      <c r="AP31" s="329">
        <v>0.13650034396338226</v>
      </c>
      <c r="AQ31" s="329">
        <v>0.13529578815343399</v>
      </c>
      <c r="AR31" s="329">
        <v>4.1480400417388298E-2</v>
      </c>
      <c r="AS31" s="329">
        <v>3.9851046189913177E-2</v>
      </c>
      <c r="AT31" s="329">
        <v>4.0364498459015997E-2</v>
      </c>
      <c r="AU31" s="329"/>
      <c r="AV31" s="329"/>
      <c r="AW31" s="329"/>
      <c r="AX31" s="329"/>
      <c r="AY31" s="329"/>
      <c r="AZ31" s="329"/>
      <c r="BA31" s="329">
        <v>4.1615989197626498E-2</v>
      </c>
      <c r="BB31" s="329">
        <v>7.0085994812302113E-2</v>
      </c>
      <c r="BC31" s="329">
        <v>0.10814407583695385</v>
      </c>
      <c r="BD31" s="329"/>
      <c r="BE31" s="329">
        <v>0.14114917243436845</v>
      </c>
      <c r="BF31" s="329">
        <v>0.10256107338527666</v>
      </c>
      <c r="BG31" s="329">
        <v>7.5029991341165295E-2</v>
      </c>
      <c r="BH31" s="329">
        <v>4.5392612079266391E-2</v>
      </c>
      <c r="BI31" s="329">
        <v>0.10839566020907</v>
      </c>
      <c r="BJ31" s="329">
        <v>8.7811320730133896E-2</v>
      </c>
      <c r="BK31" s="332"/>
      <c r="BL31" s="329"/>
      <c r="BM31" s="329">
        <v>4.4416016511174203E-2</v>
      </c>
      <c r="BN31" s="254"/>
      <c r="BO31" s="254"/>
    </row>
    <row r="32" spans="2:67" s="255" customFormat="1" ht="15" customHeight="1">
      <c r="B32" s="1257" t="s">
        <v>11</v>
      </c>
      <c r="C32" s="243" t="s">
        <v>490</v>
      </c>
      <c r="D32" s="344"/>
      <c r="E32" s="329">
        <v>7.2011405008715904E-2</v>
      </c>
      <c r="F32" s="329">
        <v>1.4356491878528501E-2</v>
      </c>
      <c r="G32" s="925">
        <v>3.5428407590678501E-2</v>
      </c>
      <c r="H32" s="925"/>
      <c r="I32" s="925">
        <v>3.5428407590678501E-2</v>
      </c>
      <c r="J32" s="329">
        <v>0.13892194069674965</v>
      </c>
      <c r="K32" s="329">
        <v>0.12685584067000111</v>
      </c>
      <c r="L32" s="329">
        <v>0.124624895994478</v>
      </c>
      <c r="M32" s="329">
        <v>5.1109537420647499E-2</v>
      </c>
      <c r="N32" s="329">
        <v>5.0256192150368272E-2</v>
      </c>
      <c r="O32" s="329">
        <v>5.2609980499862603E-2</v>
      </c>
      <c r="P32" s="329"/>
      <c r="Q32" s="329"/>
      <c r="R32" s="329"/>
      <c r="S32" s="329"/>
      <c r="T32" s="329"/>
      <c r="U32" s="329"/>
      <c r="V32" s="329">
        <v>5.09272245880538E-2</v>
      </c>
      <c r="W32" s="329">
        <v>9.9228762311988294E-2</v>
      </c>
      <c r="X32" s="329">
        <v>0.11327244324700876</v>
      </c>
      <c r="Y32" s="329"/>
      <c r="Z32" s="329">
        <v>0.13189595163318857</v>
      </c>
      <c r="AA32" s="329">
        <v>9.4601945219087699E-2</v>
      </c>
      <c r="AB32" s="329">
        <v>6.2079629621871663E-2</v>
      </c>
      <c r="AC32" s="329">
        <v>3.8537647031201598E-2</v>
      </c>
      <c r="AD32" s="329">
        <v>0.107305823789673</v>
      </c>
      <c r="AE32" s="329">
        <v>9.5210991589032803E-2</v>
      </c>
      <c r="AF32" s="332"/>
      <c r="AG32" s="329"/>
      <c r="AH32" s="329">
        <v>5.3368613855636599E-2</v>
      </c>
      <c r="AI32" s="329"/>
      <c r="AJ32" s="329">
        <v>4.5933731039613799E-3</v>
      </c>
      <c r="AK32" s="925">
        <v>1.9545718357216701E-2</v>
      </c>
      <c r="AL32" s="925"/>
      <c r="AM32" s="925">
        <v>1.9545718357216701E-2</v>
      </c>
      <c r="AN32" s="329">
        <v>0.10716952058191601</v>
      </c>
      <c r="AO32" s="329">
        <v>0.16299434283167052</v>
      </c>
      <c r="AP32" s="329">
        <v>0.10912720830326646</v>
      </c>
      <c r="AQ32" s="329">
        <v>0.111242797746336</v>
      </c>
      <c r="AR32" s="329">
        <v>5.1727955161065098E-2</v>
      </c>
      <c r="AS32" s="329">
        <v>5.0779617337517721E-2</v>
      </c>
      <c r="AT32" s="329">
        <v>5.2664900811088898E-2</v>
      </c>
      <c r="AU32" s="329"/>
      <c r="AV32" s="329"/>
      <c r="AW32" s="329"/>
      <c r="AX32" s="329"/>
      <c r="AY32" s="329"/>
      <c r="AZ32" s="329"/>
      <c r="BA32" s="329">
        <v>5.1614110645529301E-2</v>
      </c>
      <c r="BB32" s="329">
        <v>8.5196104589372643E-2</v>
      </c>
      <c r="BC32" s="329">
        <v>0.12080187018959623</v>
      </c>
      <c r="BD32" s="329"/>
      <c r="BE32" s="329">
        <v>0.13043109043966949</v>
      </c>
      <c r="BF32" s="329">
        <v>9.8183455739177958E-2</v>
      </c>
      <c r="BG32" s="329">
        <v>0.1298534987364276</v>
      </c>
      <c r="BH32" s="329">
        <v>1.3315621800061992E-2</v>
      </c>
      <c r="BI32" s="329">
        <v>0.10963417496231601</v>
      </c>
      <c r="BJ32" s="329">
        <v>0.13929770407067299</v>
      </c>
      <c r="BK32" s="332"/>
      <c r="BL32" s="329"/>
      <c r="BM32" s="329">
        <v>5.4744053039580798E-2</v>
      </c>
      <c r="BN32" s="254"/>
      <c r="BO32" s="254"/>
    </row>
    <row r="33" spans="2:67" s="255" customFormat="1" ht="15" customHeight="1">
      <c r="B33" s="1257" t="s">
        <v>11</v>
      </c>
      <c r="C33" s="243" t="s">
        <v>491</v>
      </c>
      <c r="D33" s="344"/>
      <c r="E33" s="329">
        <v>9.0759620513691894E-2</v>
      </c>
      <c r="F33" s="329">
        <v>2.8724587673985499E-2</v>
      </c>
      <c r="G33" s="925">
        <v>5.7666443150935602E-2</v>
      </c>
      <c r="H33" s="925"/>
      <c r="I33" s="925">
        <v>5.7666443150935602E-2</v>
      </c>
      <c r="J33" s="329">
        <v>9.8432673568943141E-2</v>
      </c>
      <c r="K33" s="329">
        <v>8.735782310493051E-2</v>
      </c>
      <c r="L33" s="329">
        <v>9.4532605482966894E-2</v>
      </c>
      <c r="M33" s="329">
        <v>6.3503448467188903E-2</v>
      </c>
      <c r="N33" s="329">
        <v>6.288717604155554E-2</v>
      </c>
      <c r="O33" s="329">
        <v>6.4646915795393001E-2</v>
      </c>
      <c r="P33" s="329"/>
      <c r="Q33" s="329"/>
      <c r="R33" s="329"/>
      <c r="S33" s="329"/>
      <c r="T33" s="329"/>
      <c r="U33" s="329"/>
      <c r="V33" s="329">
        <v>6.3364510329200804E-2</v>
      </c>
      <c r="W33" s="329">
        <v>0.11018603840048073</v>
      </c>
      <c r="X33" s="329">
        <v>0.12416603907324801</v>
      </c>
      <c r="Y33" s="329"/>
      <c r="Z33" s="329">
        <v>0.10309013409661932</v>
      </c>
      <c r="AA33" s="329">
        <v>0.1036225698559043</v>
      </c>
      <c r="AB33" s="329">
        <v>0.16917152680932662</v>
      </c>
      <c r="AC33" s="329">
        <v>7.3109111795317289E-2</v>
      </c>
      <c r="AD33" s="329">
        <v>0.111025281133923</v>
      </c>
      <c r="AE33" s="329">
        <v>8.8883256342166095E-2</v>
      </c>
      <c r="AF33" s="332"/>
      <c r="AG33" s="329"/>
      <c r="AH33" s="329">
        <v>6.5253640628641002E-2</v>
      </c>
      <c r="AI33" s="329"/>
      <c r="AJ33" s="329">
        <v>1.6578659255291499E-2</v>
      </c>
      <c r="AK33" s="925">
        <v>3.9274820579691401E-2</v>
      </c>
      <c r="AL33" s="925"/>
      <c r="AM33" s="925">
        <v>3.9274820579691401E-2</v>
      </c>
      <c r="AN33" s="329">
        <v>9.6840729575025694E-2</v>
      </c>
      <c r="AO33" s="329">
        <v>0.10053762462725158</v>
      </c>
      <c r="AP33" s="329">
        <v>8.6436778017076499E-2</v>
      </c>
      <c r="AQ33" s="329">
        <v>9.6285876129281703E-2</v>
      </c>
      <c r="AR33" s="329">
        <v>6.1760529240730701E-2</v>
      </c>
      <c r="AS33" s="329">
        <v>6.0425056310659121E-2</v>
      </c>
      <c r="AT33" s="329">
        <v>6.17515633023209E-2</v>
      </c>
      <c r="AU33" s="329"/>
      <c r="AV33" s="329"/>
      <c r="AW33" s="329"/>
      <c r="AX33" s="329"/>
      <c r="AY33" s="329"/>
      <c r="AZ33" s="329"/>
      <c r="BA33" s="329">
        <v>6.1761618656018001E-2</v>
      </c>
      <c r="BB33" s="329">
        <v>0.12153565943820233</v>
      </c>
      <c r="BC33" s="329">
        <v>0.11212839286445954</v>
      </c>
      <c r="BD33" s="329"/>
      <c r="BE33" s="329">
        <v>0.11519047931135587</v>
      </c>
      <c r="BF33" s="329">
        <v>9.7039834835664252E-2</v>
      </c>
      <c r="BG33" s="329">
        <v>0.207686384108344</v>
      </c>
      <c r="BH33" s="329">
        <v>8.9882325533553964E-2</v>
      </c>
      <c r="BI33" s="329">
        <v>0.11502404837944</v>
      </c>
      <c r="BJ33" s="329">
        <v>0.103217637417161</v>
      </c>
      <c r="BK33" s="332"/>
      <c r="BL33" s="329"/>
      <c r="BM33" s="329">
        <v>6.4062493692081807E-2</v>
      </c>
      <c r="BN33" s="254"/>
      <c r="BO33" s="254"/>
    </row>
    <row r="34" spans="2:67" s="255" customFormat="1" ht="15" customHeight="1">
      <c r="B34" s="1257" t="s">
        <v>11</v>
      </c>
      <c r="C34" s="243" t="s">
        <v>492</v>
      </c>
      <c r="D34" s="344"/>
      <c r="E34" s="329">
        <v>0.10288116511543199</v>
      </c>
      <c r="F34" s="329">
        <v>4.55894679782008E-2</v>
      </c>
      <c r="G34" s="925">
        <v>7.5652352906992307E-2</v>
      </c>
      <c r="H34" s="925"/>
      <c r="I34" s="925">
        <v>7.5652352906992307E-2</v>
      </c>
      <c r="J34" s="329">
        <v>7.5641550444915856E-2</v>
      </c>
      <c r="K34" s="329">
        <v>7.215210680063823E-2</v>
      </c>
      <c r="L34" s="329">
        <v>8.0645018619990003E-2</v>
      </c>
      <c r="M34" s="329">
        <v>7.6339398656090199E-2</v>
      </c>
      <c r="N34" s="329">
        <v>7.5658667562058357E-2</v>
      </c>
      <c r="O34" s="329">
        <v>7.7347299140210796E-2</v>
      </c>
      <c r="P34" s="329"/>
      <c r="Q34" s="329"/>
      <c r="R34" s="329"/>
      <c r="S34" s="329"/>
      <c r="T34" s="329"/>
      <c r="U34" s="329"/>
      <c r="V34" s="329">
        <v>7.6216932702680901E-2</v>
      </c>
      <c r="W34" s="329">
        <v>0.14304088953131239</v>
      </c>
      <c r="X34" s="329">
        <v>0.11416306269039007</v>
      </c>
      <c r="Y34" s="329"/>
      <c r="Z34" s="329">
        <v>0.10454829057198474</v>
      </c>
      <c r="AA34" s="329">
        <v>7.793224497635419E-2</v>
      </c>
      <c r="AB34" s="329">
        <v>0.22234774164839824</v>
      </c>
      <c r="AC34" s="329">
        <v>0.13087895420976789</v>
      </c>
      <c r="AD34" s="329">
        <v>0.115056804830274</v>
      </c>
      <c r="AE34" s="329">
        <v>9.4157820986204496E-2</v>
      </c>
      <c r="AF34" s="332"/>
      <c r="AG34" s="329"/>
      <c r="AH34" s="329">
        <v>7.7714566725347003E-2</v>
      </c>
      <c r="AI34" s="329"/>
      <c r="AJ34" s="329">
        <v>3.4032332559733501E-2</v>
      </c>
      <c r="AK34" s="925">
        <v>6.4391432456961994E-2</v>
      </c>
      <c r="AL34" s="925"/>
      <c r="AM34" s="925">
        <v>6.4391432456961994E-2</v>
      </c>
      <c r="AN34" s="329">
        <v>9.8999701707810903E-2</v>
      </c>
      <c r="AO34" s="329">
        <v>8.1604237418580972E-2</v>
      </c>
      <c r="AP34" s="329">
        <v>7.0271343442912235E-2</v>
      </c>
      <c r="AQ34" s="329">
        <v>9.39055449959212E-2</v>
      </c>
      <c r="AR34" s="329">
        <v>7.5182671457315997E-2</v>
      </c>
      <c r="AS34" s="329">
        <v>7.4584578923190356E-2</v>
      </c>
      <c r="AT34" s="329">
        <v>7.6169433896299502E-2</v>
      </c>
      <c r="AU34" s="329"/>
      <c r="AV34" s="329"/>
      <c r="AW34" s="329"/>
      <c r="AX34" s="329"/>
      <c r="AY34" s="329"/>
      <c r="AZ34" s="329"/>
      <c r="BA34" s="329">
        <v>7.5062773903160004E-2</v>
      </c>
      <c r="BB34" s="329">
        <v>0.13246389667158787</v>
      </c>
      <c r="BC34" s="329">
        <v>0.13010725709435722</v>
      </c>
      <c r="BD34" s="329"/>
      <c r="BE34" s="329">
        <v>0.11301597843451276</v>
      </c>
      <c r="BF34" s="329">
        <v>0.11907878789092662</v>
      </c>
      <c r="BG34" s="329">
        <v>8.3591508828662647E-2</v>
      </c>
      <c r="BH34" s="329">
        <v>2.5081852237525255E-2</v>
      </c>
      <c r="BI34" s="329">
        <v>0.112806776136058</v>
      </c>
      <c r="BJ34" s="329">
        <v>9.1073218226672706E-2</v>
      </c>
      <c r="BK34" s="332"/>
      <c r="BL34" s="329"/>
      <c r="BM34" s="329">
        <v>7.6497268240042202E-2</v>
      </c>
      <c r="BN34" s="254"/>
      <c r="BO34" s="254"/>
    </row>
    <row r="35" spans="2:67" s="255" customFormat="1" ht="15" customHeight="1">
      <c r="B35" s="1257" t="s">
        <v>11</v>
      </c>
      <c r="C35" s="243" t="s">
        <v>493</v>
      </c>
      <c r="D35" s="344"/>
      <c r="E35" s="329">
        <v>0.136686337120762</v>
      </c>
      <c r="F35" s="329">
        <v>5.7409611523744901E-2</v>
      </c>
      <c r="G35" s="925">
        <v>9.0442567611507499E-2</v>
      </c>
      <c r="H35" s="925"/>
      <c r="I35" s="925">
        <v>9.0442567611507499E-2</v>
      </c>
      <c r="J35" s="329">
        <v>5.5765994119713405E-2</v>
      </c>
      <c r="K35" s="329">
        <v>7.1429220928628662E-2</v>
      </c>
      <c r="L35" s="329">
        <v>6.4076538788959594E-2</v>
      </c>
      <c r="M35" s="329">
        <v>8.9066607253031296E-2</v>
      </c>
      <c r="N35" s="329">
        <v>8.8574482246318448E-2</v>
      </c>
      <c r="O35" s="329">
        <v>8.8702906434154294E-2</v>
      </c>
      <c r="P35" s="329"/>
      <c r="Q35" s="329"/>
      <c r="R35" s="329"/>
      <c r="S35" s="329"/>
      <c r="T35" s="329"/>
      <c r="U35" s="329"/>
      <c r="V35" s="329">
        <v>8.9110799083714207E-2</v>
      </c>
      <c r="W35" s="329">
        <v>8.8732166674578672E-2</v>
      </c>
      <c r="X35" s="329">
        <v>9.4156558211511018E-2</v>
      </c>
      <c r="Y35" s="329"/>
      <c r="Z35" s="329">
        <v>8.8931198202448908E-2</v>
      </c>
      <c r="AA35" s="329">
        <v>0.12619379229560013</v>
      </c>
      <c r="AB35" s="329">
        <v>0.10608163559593199</v>
      </c>
      <c r="AC35" s="329">
        <v>5.1209729077269867E-2</v>
      </c>
      <c r="AD35" s="329">
        <v>9.4063533793744797E-2</v>
      </c>
      <c r="AE35" s="329">
        <v>0.114725384108099</v>
      </c>
      <c r="AF35" s="332"/>
      <c r="AG35" s="329"/>
      <c r="AH35" s="329">
        <v>8.9643816847570196E-2</v>
      </c>
      <c r="AI35" s="329"/>
      <c r="AJ35" s="329">
        <v>5.8308647342970199E-2</v>
      </c>
      <c r="AK35" s="925">
        <v>9.4358099908378998E-2</v>
      </c>
      <c r="AL35" s="925"/>
      <c r="AM35" s="925">
        <v>9.4358099908378998E-2</v>
      </c>
      <c r="AN35" s="329">
        <v>9.01031865877715E-2</v>
      </c>
      <c r="AO35" s="329">
        <v>4.4330350794723347E-2</v>
      </c>
      <c r="AP35" s="329">
        <v>8.7060612794302411E-2</v>
      </c>
      <c r="AQ35" s="329">
        <v>8.7512383700573904E-2</v>
      </c>
      <c r="AR35" s="329">
        <v>8.7142271544632902E-2</v>
      </c>
      <c r="AS35" s="329">
        <v>8.710217821709644E-2</v>
      </c>
      <c r="AT35" s="329">
        <v>8.8557214586498803E-2</v>
      </c>
      <c r="AU35" s="329"/>
      <c r="AV35" s="329"/>
      <c r="AW35" s="329"/>
      <c r="AX35" s="329"/>
      <c r="AY35" s="329"/>
      <c r="AZ35" s="329"/>
      <c r="BA35" s="329">
        <v>8.69703474793386E-2</v>
      </c>
      <c r="BB35" s="329">
        <v>0.10227900892707453</v>
      </c>
      <c r="BC35" s="329">
        <v>0.1018766868500619</v>
      </c>
      <c r="BD35" s="329"/>
      <c r="BE35" s="329">
        <v>8.4150067593800976E-2</v>
      </c>
      <c r="BF35" s="329">
        <v>9.9485268936056415E-2</v>
      </c>
      <c r="BG35" s="329">
        <v>5.1449139662945918E-2</v>
      </c>
      <c r="BH35" s="329">
        <v>0.12747998495165414</v>
      </c>
      <c r="BI35" s="329">
        <v>9.4889380020185293E-2</v>
      </c>
      <c r="BJ35" s="329">
        <v>8.6304560635700897E-2</v>
      </c>
      <c r="BK35" s="332"/>
      <c r="BL35" s="329"/>
      <c r="BM35" s="329">
        <v>8.7212299362593906E-2</v>
      </c>
      <c r="BN35" s="254"/>
      <c r="BO35" s="254"/>
    </row>
    <row r="36" spans="2:67" s="255" customFormat="1" ht="15" customHeight="1">
      <c r="B36" s="1257" t="s">
        <v>11</v>
      </c>
      <c r="C36" s="243" t="s">
        <v>494</v>
      </c>
      <c r="D36" s="344"/>
      <c r="E36" s="329">
        <v>0.12776818477831101</v>
      </c>
      <c r="F36" s="329">
        <v>8.2700092794413996E-2</v>
      </c>
      <c r="G36" s="925">
        <v>0.113443264138677</v>
      </c>
      <c r="H36" s="925"/>
      <c r="I36" s="925">
        <v>0.113443264138677</v>
      </c>
      <c r="J36" s="329">
        <v>3.3808122713000786E-2</v>
      </c>
      <c r="K36" s="329">
        <v>0.11456443162563361</v>
      </c>
      <c r="L36" s="329">
        <v>7.9420157614594103E-2</v>
      </c>
      <c r="M36" s="329">
        <v>0.10664825138689001</v>
      </c>
      <c r="N36" s="329">
        <v>0.10712239411048383</v>
      </c>
      <c r="O36" s="329">
        <v>0.107325547780839</v>
      </c>
      <c r="P36" s="329"/>
      <c r="Q36" s="329"/>
      <c r="R36" s="329"/>
      <c r="S36" s="329"/>
      <c r="T36" s="329"/>
      <c r="U36" s="329"/>
      <c r="V36" s="329">
        <v>0.10656595581313801</v>
      </c>
      <c r="W36" s="329">
        <v>0.11969113506796682</v>
      </c>
      <c r="X36" s="329">
        <v>6.4824764521555209E-2</v>
      </c>
      <c r="Y36" s="329"/>
      <c r="Z36" s="329">
        <v>7.9383531018305961E-2</v>
      </c>
      <c r="AA36" s="329">
        <v>9.3039080469664776E-2</v>
      </c>
      <c r="AB36" s="329">
        <v>9.7733605941856455E-2</v>
      </c>
      <c r="AC36" s="329">
        <v>8.3685394705671101E-2</v>
      </c>
      <c r="AD36" s="329">
        <v>8.2561836756895296E-2</v>
      </c>
      <c r="AE36" s="329">
        <v>0.10547725966102001</v>
      </c>
      <c r="AF36" s="332"/>
      <c r="AG36" s="329"/>
      <c r="AH36" s="329">
        <v>0.10578699707353099</v>
      </c>
      <c r="AI36" s="329"/>
      <c r="AJ36" s="329">
        <v>7.9707682164058505E-2</v>
      </c>
      <c r="AK36" s="925">
        <v>0.11868429987324799</v>
      </c>
      <c r="AL36" s="925"/>
      <c r="AM36" s="925">
        <v>0.11868429987324799</v>
      </c>
      <c r="AN36" s="329">
        <v>7.4774157262860602E-2</v>
      </c>
      <c r="AO36" s="329">
        <v>2.0486055098089068E-2</v>
      </c>
      <c r="AP36" s="329">
        <v>7.0146939028309707E-2</v>
      </c>
      <c r="AQ36" s="329">
        <v>7.0584929465986906E-2</v>
      </c>
      <c r="AR36" s="329">
        <v>0.101166479575464</v>
      </c>
      <c r="AS36" s="329">
        <v>0.10214247791758588</v>
      </c>
      <c r="AT36" s="329">
        <v>0.103064421942364</v>
      </c>
      <c r="AU36" s="329"/>
      <c r="AV36" s="329"/>
      <c r="AW36" s="329"/>
      <c r="AX36" s="329"/>
      <c r="AY36" s="329"/>
      <c r="AZ36" s="329"/>
      <c r="BA36" s="329">
        <v>0.10093586819553001</v>
      </c>
      <c r="BB36" s="329">
        <v>0.15523232508062437</v>
      </c>
      <c r="BC36" s="329">
        <v>9.9746410653636319E-2</v>
      </c>
      <c r="BD36" s="329"/>
      <c r="BE36" s="329">
        <v>0.10598700912641017</v>
      </c>
      <c r="BF36" s="329">
        <v>9.5041364108318621E-2</v>
      </c>
      <c r="BG36" s="329">
        <v>0.16324130176266904</v>
      </c>
      <c r="BH36" s="329">
        <v>6.9993611936856326E-2</v>
      </c>
      <c r="BI36" s="329">
        <v>0.107748861298743</v>
      </c>
      <c r="BJ36" s="329">
        <v>0.108702851443708</v>
      </c>
      <c r="BK36" s="332"/>
      <c r="BL36" s="329"/>
      <c r="BM36" s="329">
        <v>0.10126631434929</v>
      </c>
      <c r="BN36" s="254"/>
      <c r="BO36" s="254"/>
    </row>
    <row r="37" spans="2:67" s="255" customFormat="1" ht="15" customHeight="1">
      <c r="B37" s="1257" t="s">
        <v>11</v>
      </c>
      <c r="C37" s="243" t="s">
        <v>495</v>
      </c>
      <c r="D37" s="344"/>
      <c r="E37" s="329">
        <v>0.139200252600479</v>
      </c>
      <c r="F37" s="329">
        <v>0.11862030516946601</v>
      </c>
      <c r="G37" s="925">
        <v>0.14763608655069199</v>
      </c>
      <c r="H37" s="925"/>
      <c r="I37" s="925">
        <v>0.14763608655069199</v>
      </c>
      <c r="J37" s="329">
        <v>2.0362317737335267E-2</v>
      </c>
      <c r="K37" s="329">
        <v>5.4841519722860756E-2</v>
      </c>
      <c r="L37" s="329">
        <v>4.2454744780638001E-2</v>
      </c>
      <c r="M37" s="329">
        <v>0.12594474954504301</v>
      </c>
      <c r="N37" s="329">
        <v>0.12819780232827094</v>
      </c>
      <c r="O37" s="329">
        <v>0.127817661005653</v>
      </c>
      <c r="P37" s="329"/>
      <c r="Q37" s="329"/>
      <c r="R37" s="329"/>
      <c r="S37" s="329"/>
      <c r="T37" s="329"/>
      <c r="U37" s="329"/>
      <c r="V37" s="329">
        <v>0.12571717957034001</v>
      </c>
      <c r="W37" s="329">
        <v>8.2320347376578049E-2</v>
      </c>
      <c r="X37" s="329">
        <v>8.9287477368733131E-2</v>
      </c>
      <c r="Y37" s="329"/>
      <c r="Z37" s="329">
        <v>6.9580427342082071E-2</v>
      </c>
      <c r="AA37" s="329">
        <v>0.10363424099849482</v>
      </c>
      <c r="AB37" s="329">
        <v>8.140040055870354E-2</v>
      </c>
      <c r="AC37" s="329">
        <v>0.12011954414270716</v>
      </c>
      <c r="AD37" s="329">
        <v>8.5915452580704502E-2</v>
      </c>
      <c r="AE37" s="329">
        <v>9.9398190831252606E-2</v>
      </c>
      <c r="AF37" s="332"/>
      <c r="AG37" s="329"/>
      <c r="AH37" s="329">
        <v>0.124066122807496</v>
      </c>
      <c r="AI37" s="329"/>
      <c r="AJ37" s="329">
        <v>0.12700331914052401</v>
      </c>
      <c r="AK37" s="925">
        <v>0.15580499625125099</v>
      </c>
      <c r="AL37" s="925"/>
      <c r="AM37" s="925">
        <v>0.15580499625125099</v>
      </c>
      <c r="AN37" s="329">
        <v>7.2087024096491495E-2</v>
      </c>
      <c r="AO37" s="329">
        <v>1.9714355431192581E-2</v>
      </c>
      <c r="AP37" s="329">
        <v>0.14193748486783159</v>
      </c>
      <c r="AQ37" s="329">
        <v>7.3674300135514403E-2</v>
      </c>
      <c r="AR37" s="329">
        <v>0.12306536761396999</v>
      </c>
      <c r="AS37" s="329">
        <v>0.12439686894259322</v>
      </c>
      <c r="AT37" s="329">
        <v>0.123548784061453</v>
      </c>
      <c r="AU37" s="329"/>
      <c r="AV37" s="329"/>
      <c r="AW37" s="329"/>
      <c r="AX37" s="329"/>
      <c r="AY37" s="329"/>
      <c r="AZ37" s="329"/>
      <c r="BA37" s="329">
        <v>0.12300662961645201</v>
      </c>
      <c r="BB37" s="329">
        <v>9.225568958222588E-2</v>
      </c>
      <c r="BC37" s="329">
        <v>8.4720278649885794E-2</v>
      </c>
      <c r="BD37" s="329"/>
      <c r="BE37" s="329">
        <v>5.8268353125140206E-2</v>
      </c>
      <c r="BF37" s="329">
        <v>0.10893233205768639</v>
      </c>
      <c r="BG37" s="329">
        <v>4.6057757445619636E-2</v>
      </c>
      <c r="BH37" s="329">
        <v>0.19792714187888091</v>
      </c>
      <c r="BI37" s="329">
        <v>8.6518538030900496E-2</v>
      </c>
      <c r="BJ37" s="329">
        <v>8.5706613434923695E-2</v>
      </c>
      <c r="BK37" s="332"/>
      <c r="BL37" s="329"/>
      <c r="BM37" s="329">
        <v>0.12129988379762401</v>
      </c>
      <c r="BN37" s="254"/>
      <c r="BO37" s="254"/>
    </row>
    <row r="38" spans="2:67" s="255" customFormat="1" ht="15" customHeight="1">
      <c r="B38" s="1257" t="s">
        <v>11</v>
      </c>
      <c r="C38" s="243" t="s">
        <v>496</v>
      </c>
      <c r="D38" s="344"/>
      <c r="E38" s="329">
        <v>0.11601512217689799</v>
      </c>
      <c r="F38" s="329">
        <v>0.18860280147173999</v>
      </c>
      <c r="G38" s="925">
        <v>0.182443492606607</v>
      </c>
      <c r="H38" s="925"/>
      <c r="I38" s="925">
        <v>0.182443492606607</v>
      </c>
      <c r="J38" s="329">
        <v>2.3868504513148488E-2</v>
      </c>
      <c r="K38" s="329">
        <v>5.6159633864633178E-2</v>
      </c>
      <c r="L38" s="329">
        <v>4.9357206138833501E-2</v>
      </c>
      <c r="M38" s="329">
        <v>0.157817265033978</v>
      </c>
      <c r="N38" s="329">
        <v>0.15981568457445813</v>
      </c>
      <c r="O38" s="329">
        <v>0.15975335344469399</v>
      </c>
      <c r="P38" s="329"/>
      <c r="Q38" s="329"/>
      <c r="R38" s="329"/>
      <c r="S38" s="329"/>
      <c r="T38" s="329"/>
      <c r="U38" s="329"/>
      <c r="V38" s="329">
        <v>0.15758201868095201</v>
      </c>
      <c r="W38" s="329">
        <v>8.9623699743875351E-2</v>
      </c>
      <c r="X38" s="329">
        <v>6.2847493340839972E-2</v>
      </c>
      <c r="Y38" s="329"/>
      <c r="Z38" s="329">
        <v>7.4030949471495508E-2</v>
      </c>
      <c r="AA38" s="329">
        <v>9.507174739383821E-2</v>
      </c>
      <c r="AB38" s="329">
        <v>2.7015413873924081E-2</v>
      </c>
      <c r="AC38" s="329">
        <v>0.21381805631130013</v>
      </c>
      <c r="AD38" s="329">
        <v>8.3491608616255597E-2</v>
      </c>
      <c r="AE38" s="329">
        <v>9.9554295417141198E-2</v>
      </c>
      <c r="AF38" s="332"/>
      <c r="AG38" s="329"/>
      <c r="AH38" s="329">
        <v>0.15437611222561001</v>
      </c>
      <c r="AI38" s="329"/>
      <c r="AJ38" s="329">
        <v>0.18725762887629299</v>
      </c>
      <c r="AK38" s="925">
        <v>0.193560865190925</v>
      </c>
      <c r="AL38" s="925"/>
      <c r="AM38" s="925">
        <v>0.193560865190925</v>
      </c>
      <c r="AN38" s="329">
        <v>7.15349322269421E-2</v>
      </c>
      <c r="AO38" s="329">
        <v>2.3304922194014317E-2</v>
      </c>
      <c r="AP38" s="329">
        <v>4.5546378563251971E-2</v>
      </c>
      <c r="AQ38" s="329">
        <v>6.6286957663510601E-2</v>
      </c>
      <c r="AR38" s="329">
        <v>0.154405213611403</v>
      </c>
      <c r="AS38" s="329">
        <v>0.15653253362127975</v>
      </c>
      <c r="AT38" s="329">
        <v>0.15582042515036301</v>
      </c>
      <c r="AU38" s="329"/>
      <c r="AV38" s="329"/>
      <c r="AW38" s="329"/>
      <c r="AX38" s="329"/>
      <c r="AY38" s="329"/>
      <c r="AZ38" s="329"/>
      <c r="BA38" s="329">
        <v>0.15423325692210199</v>
      </c>
      <c r="BB38" s="329">
        <v>8.088694538271847E-2</v>
      </c>
      <c r="BC38" s="329">
        <v>7.9890639673690006E-2</v>
      </c>
      <c r="BD38" s="329"/>
      <c r="BE38" s="329">
        <v>8.1513460119630635E-2</v>
      </c>
      <c r="BF38" s="329">
        <v>0.115584415473306</v>
      </c>
      <c r="BG38" s="329">
        <v>7.542670457629376E-2</v>
      </c>
      <c r="BH38" s="329">
        <v>0.20007668447169724</v>
      </c>
      <c r="BI38" s="329">
        <v>9.4519224260534496E-2</v>
      </c>
      <c r="BJ38" s="329">
        <v>0.104009963986435</v>
      </c>
      <c r="BK38" s="332"/>
      <c r="BL38" s="329"/>
      <c r="BM38" s="329">
        <v>0.151598755480992</v>
      </c>
      <c r="BN38" s="254"/>
      <c r="BO38" s="254"/>
    </row>
    <row r="39" spans="2:67" s="255" customFormat="1" ht="15" customHeight="1">
      <c r="B39" s="1257" t="s">
        <v>11</v>
      </c>
      <c r="C39" s="243" t="s">
        <v>497</v>
      </c>
      <c r="D39" s="344"/>
      <c r="E39" s="329">
        <v>0.133447991731139</v>
      </c>
      <c r="F39" s="329">
        <v>0.45975883934569201</v>
      </c>
      <c r="G39" s="925">
        <v>0.27834708838021099</v>
      </c>
      <c r="H39" s="925"/>
      <c r="I39" s="925">
        <v>0.27834708838021099</v>
      </c>
      <c r="J39" s="329">
        <v>3.4548792392144589E-2</v>
      </c>
      <c r="K39" s="329">
        <v>8.1902061934013767E-2</v>
      </c>
      <c r="L39" s="329">
        <v>6.0016078505033398E-2</v>
      </c>
      <c r="M39" s="329">
        <v>0.27211094708526001</v>
      </c>
      <c r="N39" s="329">
        <v>0.27074825962780069</v>
      </c>
      <c r="O39" s="329">
        <v>0.26289273194278601</v>
      </c>
      <c r="P39" s="329"/>
      <c r="Q39" s="329"/>
      <c r="R39" s="329"/>
      <c r="S39" s="329"/>
      <c r="T39" s="329"/>
      <c r="U39" s="329"/>
      <c r="V39" s="329">
        <v>0.273231015508623</v>
      </c>
      <c r="W39" s="329">
        <v>7.1094366764373682E-2</v>
      </c>
      <c r="X39" s="329">
        <v>5.0741646648004707E-2</v>
      </c>
      <c r="Y39" s="329"/>
      <c r="Z39" s="329">
        <v>5.5022389475200467E-2</v>
      </c>
      <c r="AA39" s="329">
        <v>8.2802332859304731E-2</v>
      </c>
      <c r="AB39" s="329">
        <v>7.2024775336379191E-3</v>
      </c>
      <c r="AC39" s="329">
        <v>0.16923601141904526</v>
      </c>
      <c r="AD39" s="329">
        <v>6.5588144322356698E-2</v>
      </c>
      <c r="AE39" s="329">
        <v>9.8327410986963307E-2</v>
      </c>
      <c r="AF39" s="332"/>
      <c r="AG39" s="329"/>
      <c r="AH39" s="329">
        <v>0.26406624308563098</v>
      </c>
      <c r="AI39" s="329"/>
      <c r="AJ39" s="329">
        <v>0.49226734068216899</v>
      </c>
      <c r="AK39" s="925">
        <v>0.31086950297774302</v>
      </c>
      <c r="AL39" s="925"/>
      <c r="AM39" s="925">
        <v>0.31086950297774302</v>
      </c>
      <c r="AN39" s="329">
        <v>7.1375041860199703E-2</v>
      </c>
      <c r="AO39" s="329">
        <v>3.3931645583820169E-2</v>
      </c>
      <c r="AP39" s="329">
        <v>8.3470665586556969E-2</v>
      </c>
      <c r="AQ39" s="329">
        <v>6.9498877959692701E-2</v>
      </c>
      <c r="AR39" s="329">
        <v>0.26597696624827499</v>
      </c>
      <c r="AS39" s="329">
        <v>0.2667468268821892</v>
      </c>
      <c r="AT39" s="329">
        <v>0.260792365919985</v>
      </c>
      <c r="AU39" s="329"/>
      <c r="AV39" s="329"/>
      <c r="AW39" s="329"/>
      <c r="AX39" s="329"/>
      <c r="AY39" s="329"/>
      <c r="AZ39" s="329"/>
      <c r="BA39" s="329">
        <v>0.26660692628128801</v>
      </c>
      <c r="BB39" s="329">
        <v>9.2314042373134411E-2</v>
      </c>
      <c r="BC39" s="329">
        <v>4.8962317587816634E-2</v>
      </c>
      <c r="BD39" s="329"/>
      <c r="BE39" s="329">
        <v>6.0404630819381772E-2</v>
      </c>
      <c r="BF39" s="329">
        <v>8.2984162468801165E-2</v>
      </c>
      <c r="BG39" s="329">
        <v>7.2024775336379191E-3</v>
      </c>
      <c r="BH39" s="329">
        <v>0.16492935800458486</v>
      </c>
      <c r="BI39" s="329">
        <v>6.8753637415939498E-2</v>
      </c>
      <c r="BJ39" s="329">
        <v>8.7930364230391203E-2</v>
      </c>
      <c r="BK39" s="332"/>
      <c r="BL39" s="329"/>
      <c r="BM39" s="329">
        <v>0.25769800218278999</v>
      </c>
      <c r="BN39" s="254"/>
      <c r="BO39" s="254"/>
    </row>
    <row r="40" spans="2:67" s="255" customFormat="1" ht="15" customHeight="1">
      <c r="B40" s="1253" t="s">
        <v>11</v>
      </c>
      <c r="C40" s="453" t="s">
        <v>527</v>
      </c>
      <c r="D40" s="344"/>
      <c r="E40" s="327">
        <v>0.999999999999999</v>
      </c>
      <c r="F40" s="327">
        <v>0.999999999999999</v>
      </c>
      <c r="G40" s="926">
        <v>1</v>
      </c>
      <c r="H40" s="926"/>
      <c r="I40" s="926">
        <v>1</v>
      </c>
      <c r="J40" s="327">
        <v>1</v>
      </c>
      <c r="K40" s="327">
        <v>1</v>
      </c>
      <c r="L40" s="327">
        <v>1</v>
      </c>
      <c r="M40" s="327">
        <v>1</v>
      </c>
      <c r="N40" s="327">
        <v>0.99999999999999989</v>
      </c>
      <c r="O40" s="327">
        <v>1</v>
      </c>
      <c r="P40" s="327"/>
      <c r="Q40" s="327"/>
      <c r="R40" s="327"/>
      <c r="S40" s="327"/>
      <c r="T40" s="327"/>
      <c r="U40" s="327"/>
      <c r="V40" s="327">
        <v>1</v>
      </c>
      <c r="W40" s="327">
        <v>1</v>
      </c>
      <c r="X40" s="327">
        <v>1</v>
      </c>
      <c r="Y40" s="327"/>
      <c r="Z40" s="327">
        <v>1</v>
      </c>
      <c r="AA40" s="327">
        <v>1</v>
      </c>
      <c r="AB40" s="327">
        <v>1</v>
      </c>
      <c r="AC40" s="327">
        <v>1</v>
      </c>
      <c r="AD40" s="327">
        <v>1</v>
      </c>
      <c r="AE40" s="327">
        <v>1</v>
      </c>
      <c r="AF40" s="328"/>
      <c r="AG40" s="328"/>
      <c r="AH40" s="327">
        <v>1</v>
      </c>
      <c r="AI40" s="329"/>
      <c r="AJ40" s="327">
        <v>0.999999999999999</v>
      </c>
      <c r="AK40" s="926">
        <v>1</v>
      </c>
      <c r="AL40" s="926"/>
      <c r="AM40" s="926">
        <v>1</v>
      </c>
      <c r="AN40" s="327">
        <v>1</v>
      </c>
      <c r="AO40" s="327">
        <v>1</v>
      </c>
      <c r="AP40" s="327">
        <v>1</v>
      </c>
      <c r="AQ40" s="327">
        <v>1</v>
      </c>
      <c r="AR40" s="327">
        <v>1</v>
      </c>
      <c r="AS40" s="327">
        <v>1</v>
      </c>
      <c r="AT40" s="327">
        <v>1</v>
      </c>
      <c r="AU40" s="327"/>
      <c r="AV40" s="327"/>
      <c r="AW40" s="327"/>
      <c r="AX40" s="327"/>
      <c r="AY40" s="327"/>
      <c r="AZ40" s="327"/>
      <c r="BA40" s="327">
        <v>1</v>
      </c>
      <c r="BB40" s="327">
        <v>1</v>
      </c>
      <c r="BC40" s="327">
        <v>1</v>
      </c>
      <c r="BD40" s="327"/>
      <c r="BE40" s="327">
        <v>1</v>
      </c>
      <c r="BF40" s="327">
        <v>1</v>
      </c>
      <c r="BG40" s="327">
        <v>1</v>
      </c>
      <c r="BH40" s="327">
        <v>1</v>
      </c>
      <c r="BI40" s="327">
        <v>1</v>
      </c>
      <c r="BJ40" s="327">
        <v>1</v>
      </c>
      <c r="BK40" s="328"/>
      <c r="BL40" s="328"/>
      <c r="BM40" s="327">
        <v>1</v>
      </c>
      <c r="BN40" s="254"/>
      <c r="BO40" s="254"/>
    </row>
    <row r="41" spans="2:67" s="255" customFormat="1" ht="15" customHeight="1">
      <c r="B41" s="1251" t="s">
        <v>713</v>
      </c>
      <c r="C41" s="243" t="s">
        <v>488</v>
      </c>
      <c r="D41" s="344"/>
      <c r="E41" s="646"/>
      <c r="F41" s="646"/>
      <c r="G41" s="927"/>
      <c r="H41" s="927"/>
      <c r="I41" s="927"/>
      <c r="J41" s="646"/>
      <c r="K41" s="646"/>
      <c r="L41" s="646"/>
      <c r="M41" s="646"/>
      <c r="N41" s="646"/>
      <c r="O41" s="646"/>
      <c r="P41" s="646"/>
      <c r="Q41" s="646"/>
      <c r="R41" s="646"/>
      <c r="S41" s="646"/>
      <c r="T41" s="646"/>
      <c r="U41" s="646"/>
      <c r="V41" s="646"/>
      <c r="W41" s="646"/>
      <c r="X41" s="646"/>
      <c r="Y41" s="646"/>
      <c r="Z41" s="646"/>
      <c r="AA41" s="646"/>
      <c r="AB41" s="646"/>
      <c r="AC41" s="646"/>
      <c r="AD41" s="646"/>
      <c r="AE41" s="646"/>
      <c r="AF41" s="676"/>
      <c r="AG41" s="646"/>
      <c r="AH41" s="646"/>
      <c r="AI41" s="329"/>
      <c r="AJ41" s="677"/>
      <c r="AK41" s="927"/>
      <c r="AL41" s="927"/>
      <c r="AM41" s="927"/>
      <c r="AN41" s="677"/>
      <c r="AO41" s="677"/>
      <c r="AP41" s="677"/>
      <c r="AQ41" s="677"/>
      <c r="AR41" s="677"/>
      <c r="AS41" s="677"/>
      <c r="AT41" s="677"/>
      <c r="AU41" s="677"/>
      <c r="AV41" s="677"/>
      <c r="AW41" s="677"/>
      <c r="AX41" s="677"/>
      <c r="AY41" s="677"/>
      <c r="AZ41" s="677"/>
      <c r="BA41" s="677"/>
      <c r="BB41" s="677"/>
      <c r="BC41" s="677"/>
      <c r="BD41" s="677"/>
      <c r="BE41" s="677"/>
      <c r="BF41" s="677"/>
      <c r="BG41" s="677"/>
      <c r="BH41" s="677"/>
      <c r="BI41" s="677"/>
      <c r="BJ41" s="677"/>
      <c r="BK41" s="677"/>
      <c r="BL41" s="678"/>
      <c r="BM41" s="677"/>
      <c r="BN41" s="254"/>
      <c r="BO41" s="254"/>
    </row>
    <row r="42" spans="2:67" s="255" customFormat="1" ht="15" customHeight="1">
      <c r="B42" s="1252"/>
      <c r="C42" s="243" t="s">
        <v>489</v>
      </c>
      <c r="D42" s="344"/>
      <c r="E42" s="646"/>
      <c r="F42" s="646"/>
      <c r="G42" s="927"/>
      <c r="H42" s="927"/>
      <c r="I42" s="927"/>
      <c r="J42" s="646"/>
      <c r="K42" s="646"/>
      <c r="L42" s="646"/>
      <c r="M42" s="646"/>
      <c r="N42" s="646"/>
      <c r="O42" s="646"/>
      <c r="P42" s="646"/>
      <c r="Q42" s="646"/>
      <c r="R42" s="646"/>
      <c r="S42" s="646"/>
      <c r="T42" s="646"/>
      <c r="U42" s="646"/>
      <c r="V42" s="646"/>
      <c r="W42" s="646"/>
      <c r="X42" s="646"/>
      <c r="Y42" s="646"/>
      <c r="Z42" s="646"/>
      <c r="AA42" s="646"/>
      <c r="AB42" s="646"/>
      <c r="AC42" s="646"/>
      <c r="AD42" s="646"/>
      <c r="AE42" s="646"/>
      <c r="AF42" s="676"/>
      <c r="AG42" s="646"/>
      <c r="AH42" s="646"/>
      <c r="AI42" s="329"/>
      <c r="AJ42" s="677"/>
      <c r="AK42" s="927"/>
      <c r="AL42" s="927"/>
      <c r="AM42" s="927"/>
      <c r="AN42" s="677"/>
      <c r="AO42" s="677"/>
      <c r="AP42" s="677"/>
      <c r="AQ42" s="677"/>
      <c r="AR42" s="677"/>
      <c r="AS42" s="677"/>
      <c r="AT42" s="677"/>
      <c r="AU42" s="677"/>
      <c r="AV42" s="677"/>
      <c r="AW42" s="677"/>
      <c r="AX42" s="677"/>
      <c r="AY42" s="677"/>
      <c r="AZ42" s="677"/>
      <c r="BA42" s="677"/>
      <c r="BB42" s="677"/>
      <c r="BC42" s="677"/>
      <c r="BD42" s="677"/>
      <c r="BE42" s="677"/>
      <c r="BF42" s="677"/>
      <c r="BG42" s="677"/>
      <c r="BH42" s="677"/>
      <c r="BI42" s="677"/>
      <c r="BJ42" s="677"/>
      <c r="BK42" s="677"/>
      <c r="BL42" s="679"/>
      <c r="BM42" s="677"/>
      <c r="BN42" s="254"/>
      <c r="BO42" s="254"/>
    </row>
    <row r="43" spans="2:67" s="255" customFormat="1" ht="15" customHeight="1">
      <c r="B43" s="1252"/>
      <c r="C43" s="243" t="s">
        <v>490</v>
      </c>
      <c r="D43" s="344"/>
      <c r="E43" s="646"/>
      <c r="F43" s="646"/>
      <c r="G43" s="927"/>
      <c r="H43" s="927"/>
      <c r="I43" s="927"/>
      <c r="J43" s="646"/>
      <c r="K43" s="646"/>
      <c r="L43" s="646"/>
      <c r="M43" s="646"/>
      <c r="N43" s="646"/>
      <c r="O43" s="646"/>
      <c r="P43" s="646"/>
      <c r="Q43" s="646"/>
      <c r="R43" s="646"/>
      <c r="S43" s="646"/>
      <c r="T43" s="646"/>
      <c r="U43" s="646"/>
      <c r="V43" s="646"/>
      <c r="W43" s="646"/>
      <c r="X43" s="646"/>
      <c r="Y43" s="646"/>
      <c r="Z43" s="646"/>
      <c r="AA43" s="646"/>
      <c r="AB43" s="646"/>
      <c r="AC43" s="646"/>
      <c r="AD43" s="646"/>
      <c r="AE43" s="646"/>
      <c r="AF43" s="676"/>
      <c r="AG43" s="646"/>
      <c r="AH43" s="646"/>
      <c r="AI43" s="329"/>
      <c r="AJ43" s="677"/>
      <c r="AK43" s="927"/>
      <c r="AL43" s="927"/>
      <c r="AM43" s="927"/>
      <c r="AN43" s="677"/>
      <c r="AO43" s="677"/>
      <c r="AP43" s="677"/>
      <c r="AQ43" s="677"/>
      <c r="AR43" s="677"/>
      <c r="AS43" s="677"/>
      <c r="AT43" s="677"/>
      <c r="AU43" s="677"/>
      <c r="AV43" s="677"/>
      <c r="AW43" s="677"/>
      <c r="AX43" s="677"/>
      <c r="AY43" s="677"/>
      <c r="AZ43" s="677"/>
      <c r="BA43" s="677"/>
      <c r="BB43" s="677"/>
      <c r="BC43" s="677"/>
      <c r="BD43" s="677"/>
      <c r="BE43" s="677"/>
      <c r="BF43" s="677"/>
      <c r="BG43" s="677"/>
      <c r="BH43" s="677"/>
      <c r="BI43" s="677"/>
      <c r="BJ43" s="677"/>
      <c r="BK43" s="677"/>
      <c r="BL43" s="679"/>
      <c r="BM43" s="677"/>
      <c r="BN43" s="254"/>
      <c r="BO43" s="254"/>
    </row>
    <row r="44" spans="2:67" s="255" customFormat="1" ht="15" customHeight="1">
      <c r="B44" s="1252"/>
      <c r="C44" s="243" t="s">
        <v>491</v>
      </c>
      <c r="D44" s="344"/>
      <c r="E44" s="646"/>
      <c r="F44" s="646"/>
      <c r="G44" s="927"/>
      <c r="H44" s="927"/>
      <c r="I44" s="927"/>
      <c r="J44" s="646"/>
      <c r="K44" s="646"/>
      <c r="L44" s="646"/>
      <c r="M44" s="646"/>
      <c r="N44" s="646"/>
      <c r="O44" s="646"/>
      <c r="P44" s="646"/>
      <c r="Q44" s="646"/>
      <c r="R44" s="646"/>
      <c r="S44" s="646"/>
      <c r="T44" s="646"/>
      <c r="U44" s="646"/>
      <c r="V44" s="646"/>
      <c r="W44" s="646"/>
      <c r="X44" s="646"/>
      <c r="Y44" s="646"/>
      <c r="Z44" s="646"/>
      <c r="AA44" s="646"/>
      <c r="AB44" s="646"/>
      <c r="AC44" s="646"/>
      <c r="AD44" s="646"/>
      <c r="AE44" s="646"/>
      <c r="AF44" s="676"/>
      <c r="AG44" s="646"/>
      <c r="AH44" s="646"/>
      <c r="AI44" s="329"/>
      <c r="AJ44" s="677"/>
      <c r="AK44" s="927"/>
      <c r="AL44" s="927"/>
      <c r="AM44" s="927"/>
      <c r="AN44" s="677"/>
      <c r="AO44" s="677"/>
      <c r="AP44" s="677"/>
      <c r="AQ44" s="677"/>
      <c r="AR44" s="677"/>
      <c r="AS44" s="677"/>
      <c r="AT44" s="677"/>
      <c r="AU44" s="677"/>
      <c r="AV44" s="677"/>
      <c r="AW44" s="677"/>
      <c r="AX44" s="677"/>
      <c r="AY44" s="677"/>
      <c r="AZ44" s="677"/>
      <c r="BA44" s="677"/>
      <c r="BB44" s="677"/>
      <c r="BC44" s="677"/>
      <c r="BD44" s="677"/>
      <c r="BE44" s="677"/>
      <c r="BF44" s="677"/>
      <c r="BG44" s="677"/>
      <c r="BH44" s="677"/>
      <c r="BI44" s="677"/>
      <c r="BJ44" s="677"/>
      <c r="BK44" s="677"/>
      <c r="BL44" s="679"/>
      <c r="BM44" s="677"/>
      <c r="BN44" s="254"/>
      <c r="BO44" s="254"/>
    </row>
    <row r="45" spans="2:67" s="255" customFormat="1" ht="15" customHeight="1">
      <c r="B45" s="1252"/>
      <c r="C45" s="243" t="s">
        <v>492</v>
      </c>
      <c r="D45" s="344"/>
      <c r="E45" s="646"/>
      <c r="F45" s="646"/>
      <c r="G45" s="927"/>
      <c r="H45" s="927"/>
      <c r="I45" s="927"/>
      <c r="J45" s="646"/>
      <c r="K45" s="646"/>
      <c r="L45" s="646"/>
      <c r="M45" s="646"/>
      <c r="N45" s="646"/>
      <c r="O45" s="646"/>
      <c r="P45" s="646"/>
      <c r="Q45" s="646"/>
      <c r="R45" s="646"/>
      <c r="S45" s="646"/>
      <c r="T45" s="646"/>
      <c r="U45" s="646"/>
      <c r="V45" s="646"/>
      <c r="W45" s="646"/>
      <c r="X45" s="646"/>
      <c r="Y45" s="646"/>
      <c r="Z45" s="646"/>
      <c r="AA45" s="646"/>
      <c r="AB45" s="646"/>
      <c r="AC45" s="646"/>
      <c r="AD45" s="646"/>
      <c r="AE45" s="646"/>
      <c r="AF45" s="676"/>
      <c r="AG45" s="646"/>
      <c r="AH45" s="646"/>
      <c r="AI45" s="329"/>
      <c r="AJ45" s="677"/>
      <c r="AK45" s="927"/>
      <c r="AL45" s="927"/>
      <c r="AM45" s="927"/>
      <c r="AN45" s="677"/>
      <c r="AO45" s="677"/>
      <c r="AP45" s="677"/>
      <c r="AQ45" s="677"/>
      <c r="AR45" s="677"/>
      <c r="AS45" s="677"/>
      <c r="AT45" s="677"/>
      <c r="AU45" s="677"/>
      <c r="AV45" s="677"/>
      <c r="AW45" s="677"/>
      <c r="AX45" s="677"/>
      <c r="AY45" s="677"/>
      <c r="AZ45" s="677"/>
      <c r="BA45" s="677"/>
      <c r="BB45" s="677"/>
      <c r="BC45" s="677"/>
      <c r="BD45" s="677"/>
      <c r="BE45" s="677"/>
      <c r="BF45" s="677"/>
      <c r="BG45" s="677"/>
      <c r="BH45" s="677"/>
      <c r="BI45" s="677"/>
      <c r="BJ45" s="677"/>
      <c r="BK45" s="677"/>
      <c r="BL45" s="679"/>
      <c r="BM45" s="677"/>
      <c r="BN45" s="254"/>
      <c r="BO45" s="254"/>
    </row>
    <row r="46" spans="2:67" s="255" customFormat="1" ht="15" customHeight="1">
      <c r="B46" s="1252"/>
      <c r="C46" s="243" t="s">
        <v>493</v>
      </c>
      <c r="D46" s="344"/>
      <c r="E46" s="646"/>
      <c r="F46" s="646"/>
      <c r="G46" s="927"/>
      <c r="H46" s="927"/>
      <c r="I46" s="927"/>
      <c r="J46" s="646"/>
      <c r="K46" s="646"/>
      <c r="L46" s="646"/>
      <c r="M46" s="646"/>
      <c r="N46" s="646"/>
      <c r="O46" s="646"/>
      <c r="P46" s="646"/>
      <c r="Q46" s="646"/>
      <c r="R46" s="646"/>
      <c r="S46" s="646"/>
      <c r="T46" s="646"/>
      <c r="U46" s="646"/>
      <c r="V46" s="646"/>
      <c r="W46" s="646"/>
      <c r="X46" s="646"/>
      <c r="Y46" s="646"/>
      <c r="Z46" s="646"/>
      <c r="AA46" s="646"/>
      <c r="AB46" s="646"/>
      <c r="AC46" s="646"/>
      <c r="AD46" s="646"/>
      <c r="AE46" s="646"/>
      <c r="AF46" s="676"/>
      <c r="AG46" s="646"/>
      <c r="AH46" s="646"/>
      <c r="AI46" s="329"/>
      <c r="AJ46" s="677"/>
      <c r="AK46" s="927"/>
      <c r="AL46" s="927"/>
      <c r="AM46" s="927"/>
      <c r="AN46" s="677"/>
      <c r="AO46" s="677"/>
      <c r="AP46" s="677"/>
      <c r="AQ46" s="677"/>
      <c r="AR46" s="677"/>
      <c r="AS46" s="677"/>
      <c r="AT46" s="677"/>
      <c r="AU46" s="677"/>
      <c r="AV46" s="677"/>
      <c r="AW46" s="677"/>
      <c r="AX46" s="677"/>
      <c r="AY46" s="677"/>
      <c r="AZ46" s="677"/>
      <c r="BA46" s="677"/>
      <c r="BB46" s="677"/>
      <c r="BC46" s="677"/>
      <c r="BD46" s="677"/>
      <c r="BE46" s="677"/>
      <c r="BF46" s="677"/>
      <c r="BG46" s="677"/>
      <c r="BH46" s="677"/>
      <c r="BI46" s="677"/>
      <c r="BJ46" s="677"/>
      <c r="BK46" s="677"/>
      <c r="BL46" s="679"/>
      <c r="BM46" s="677"/>
      <c r="BN46" s="254"/>
      <c r="BO46" s="254"/>
    </row>
    <row r="47" spans="2:67" s="255" customFormat="1" ht="15" customHeight="1">
      <c r="B47" s="1252"/>
      <c r="C47" s="243" t="s">
        <v>494</v>
      </c>
      <c r="D47" s="344"/>
      <c r="E47" s="646"/>
      <c r="F47" s="646"/>
      <c r="G47" s="927"/>
      <c r="H47" s="927"/>
      <c r="I47" s="927"/>
      <c r="J47" s="646"/>
      <c r="K47" s="646"/>
      <c r="L47" s="646"/>
      <c r="M47" s="646"/>
      <c r="N47" s="646"/>
      <c r="O47" s="646"/>
      <c r="P47" s="646"/>
      <c r="Q47" s="646"/>
      <c r="R47" s="646"/>
      <c r="S47" s="646"/>
      <c r="T47" s="646"/>
      <c r="U47" s="646"/>
      <c r="V47" s="646"/>
      <c r="W47" s="646"/>
      <c r="X47" s="646"/>
      <c r="Y47" s="646"/>
      <c r="Z47" s="646"/>
      <c r="AA47" s="646"/>
      <c r="AB47" s="646"/>
      <c r="AC47" s="646"/>
      <c r="AD47" s="646"/>
      <c r="AE47" s="646"/>
      <c r="AF47" s="676"/>
      <c r="AG47" s="646"/>
      <c r="AH47" s="646"/>
      <c r="AI47" s="329"/>
      <c r="AJ47" s="677"/>
      <c r="AK47" s="927"/>
      <c r="AL47" s="927"/>
      <c r="AM47" s="927"/>
      <c r="AN47" s="677"/>
      <c r="AO47" s="677"/>
      <c r="AP47" s="677"/>
      <c r="AQ47" s="677"/>
      <c r="AR47" s="677"/>
      <c r="AS47" s="677"/>
      <c r="AT47" s="677"/>
      <c r="AU47" s="677"/>
      <c r="AV47" s="677"/>
      <c r="AW47" s="677"/>
      <c r="AX47" s="677"/>
      <c r="AY47" s="677"/>
      <c r="AZ47" s="677"/>
      <c r="BA47" s="677"/>
      <c r="BB47" s="677"/>
      <c r="BC47" s="677"/>
      <c r="BD47" s="677"/>
      <c r="BE47" s="677"/>
      <c r="BF47" s="677"/>
      <c r="BG47" s="677"/>
      <c r="BH47" s="677"/>
      <c r="BI47" s="677"/>
      <c r="BJ47" s="677"/>
      <c r="BK47" s="677"/>
      <c r="BL47" s="679"/>
      <c r="BM47" s="677"/>
      <c r="BN47" s="254"/>
      <c r="BO47" s="254"/>
    </row>
    <row r="48" spans="2:67" s="255" customFormat="1" ht="15" customHeight="1">
      <c r="B48" s="1252"/>
      <c r="C48" s="243" t="s">
        <v>495</v>
      </c>
      <c r="D48" s="344"/>
      <c r="E48" s="646"/>
      <c r="F48" s="646"/>
      <c r="G48" s="927"/>
      <c r="H48" s="927"/>
      <c r="I48" s="927"/>
      <c r="J48" s="646"/>
      <c r="K48" s="646"/>
      <c r="L48" s="646"/>
      <c r="M48" s="646"/>
      <c r="N48" s="646"/>
      <c r="O48" s="646"/>
      <c r="P48" s="646"/>
      <c r="Q48" s="646"/>
      <c r="R48" s="646"/>
      <c r="S48" s="646"/>
      <c r="T48" s="646"/>
      <c r="U48" s="646"/>
      <c r="V48" s="646"/>
      <c r="W48" s="646"/>
      <c r="X48" s="646"/>
      <c r="Y48" s="646"/>
      <c r="Z48" s="646"/>
      <c r="AA48" s="646"/>
      <c r="AB48" s="646"/>
      <c r="AC48" s="646"/>
      <c r="AD48" s="646"/>
      <c r="AE48" s="646"/>
      <c r="AF48" s="676"/>
      <c r="AG48" s="646"/>
      <c r="AH48" s="646"/>
      <c r="AI48" s="329"/>
      <c r="AJ48" s="677"/>
      <c r="AK48" s="927"/>
      <c r="AL48" s="927"/>
      <c r="AM48" s="927"/>
      <c r="AN48" s="677"/>
      <c r="AO48" s="677"/>
      <c r="AP48" s="677"/>
      <c r="AQ48" s="677"/>
      <c r="AR48" s="677"/>
      <c r="AS48" s="677"/>
      <c r="AT48" s="677"/>
      <c r="AU48" s="677"/>
      <c r="AV48" s="677"/>
      <c r="AW48" s="677"/>
      <c r="AX48" s="677"/>
      <c r="AY48" s="677"/>
      <c r="AZ48" s="677"/>
      <c r="BA48" s="677"/>
      <c r="BB48" s="677"/>
      <c r="BC48" s="677"/>
      <c r="BD48" s="677"/>
      <c r="BE48" s="677"/>
      <c r="BF48" s="677"/>
      <c r="BG48" s="677"/>
      <c r="BH48" s="677"/>
      <c r="BI48" s="677"/>
      <c r="BJ48" s="677"/>
      <c r="BK48" s="677"/>
      <c r="BL48" s="679"/>
      <c r="BM48" s="677"/>
      <c r="BN48" s="254"/>
      <c r="BO48" s="254"/>
    </row>
    <row r="49" spans="2:67" s="255" customFormat="1" ht="15" customHeight="1">
      <c r="B49" s="1252"/>
      <c r="C49" s="243" t="s">
        <v>496</v>
      </c>
      <c r="D49" s="344"/>
      <c r="E49" s="646"/>
      <c r="F49" s="646"/>
      <c r="G49" s="927"/>
      <c r="H49" s="927"/>
      <c r="I49" s="927"/>
      <c r="J49" s="646"/>
      <c r="K49" s="646"/>
      <c r="L49" s="646"/>
      <c r="M49" s="646"/>
      <c r="N49" s="646"/>
      <c r="O49" s="646"/>
      <c r="P49" s="646"/>
      <c r="Q49" s="646"/>
      <c r="R49" s="646"/>
      <c r="S49" s="646"/>
      <c r="T49" s="646"/>
      <c r="U49" s="646"/>
      <c r="V49" s="646"/>
      <c r="W49" s="646"/>
      <c r="X49" s="646"/>
      <c r="Y49" s="646"/>
      <c r="Z49" s="646"/>
      <c r="AA49" s="646"/>
      <c r="AB49" s="646"/>
      <c r="AC49" s="646"/>
      <c r="AD49" s="646"/>
      <c r="AE49" s="646"/>
      <c r="AF49" s="676"/>
      <c r="AG49" s="646"/>
      <c r="AH49" s="646"/>
      <c r="AI49" s="329"/>
      <c r="AJ49" s="677"/>
      <c r="AK49" s="927"/>
      <c r="AL49" s="927"/>
      <c r="AM49" s="927"/>
      <c r="AN49" s="677"/>
      <c r="AO49" s="677"/>
      <c r="AP49" s="677"/>
      <c r="AQ49" s="677"/>
      <c r="AR49" s="677"/>
      <c r="AS49" s="677"/>
      <c r="AT49" s="677"/>
      <c r="AU49" s="677"/>
      <c r="AV49" s="677"/>
      <c r="AW49" s="677"/>
      <c r="AX49" s="677"/>
      <c r="AY49" s="677"/>
      <c r="AZ49" s="677"/>
      <c r="BA49" s="677"/>
      <c r="BB49" s="677"/>
      <c r="BC49" s="677"/>
      <c r="BD49" s="677"/>
      <c r="BE49" s="677"/>
      <c r="BF49" s="677"/>
      <c r="BG49" s="677"/>
      <c r="BH49" s="677"/>
      <c r="BI49" s="677"/>
      <c r="BJ49" s="677"/>
      <c r="BK49" s="677"/>
      <c r="BL49" s="679"/>
      <c r="BM49" s="677"/>
      <c r="BN49" s="254"/>
      <c r="BO49" s="254"/>
    </row>
    <row r="50" spans="2:67" s="255" customFormat="1" ht="15" customHeight="1">
      <c r="B50" s="1252"/>
      <c r="C50" s="243" t="s">
        <v>497</v>
      </c>
      <c r="D50" s="344"/>
      <c r="E50" s="646"/>
      <c r="F50" s="646"/>
      <c r="G50" s="927"/>
      <c r="H50" s="927"/>
      <c r="I50" s="927"/>
      <c r="J50" s="646"/>
      <c r="K50" s="646"/>
      <c r="L50" s="646"/>
      <c r="M50" s="646"/>
      <c r="N50" s="646"/>
      <c r="O50" s="646"/>
      <c r="P50" s="646"/>
      <c r="Q50" s="646"/>
      <c r="R50" s="646"/>
      <c r="S50" s="646"/>
      <c r="T50" s="646"/>
      <c r="U50" s="646"/>
      <c r="V50" s="646"/>
      <c r="W50" s="646"/>
      <c r="X50" s="646"/>
      <c r="Y50" s="646"/>
      <c r="Z50" s="646"/>
      <c r="AA50" s="646"/>
      <c r="AB50" s="646"/>
      <c r="AC50" s="646"/>
      <c r="AD50" s="646"/>
      <c r="AE50" s="646"/>
      <c r="AF50" s="676"/>
      <c r="AG50" s="646"/>
      <c r="AH50" s="646"/>
      <c r="AI50" s="329"/>
      <c r="AJ50" s="677"/>
      <c r="AK50" s="927"/>
      <c r="AL50" s="927"/>
      <c r="AM50" s="927"/>
      <c r="AN50" s="677"/>
      <c r="AO50" s="677"/>
      <c r="AP50" s="677"/>
      <c r="AQ50" s="677"/>
      <c r="AR50" s="677"/>
      <c r="AS50" s="677"/>
      <c r="AT50" s="677"/>
      <c r="AU50" s="677"/>
      <c r="AV50" s="677"/>
      <c r="AW50" s="677"/>
      <c r="AX50" s="677"/>
      <c r="AY50" s="677"/>
      <c r="AZ50" s="677"/>
      <c r="BA50" s="677"/>
      <c r="BB50" s="677"/>
      <c r="BC50" s="677"/>
      <c r="BD50" s="677"/>
      <c r="BE50" s="677"/>
      <c r="BF50" s="677"/>
      <c r="BG50" s="677"/>
      <c r="BH50" s="677"/>
      <c r="BI50" s="677"/>
      <c r="BJ50" s="677"/>
      <c r="BK50" s="677"/>
      <c r="BL50" s="679"/>
      <c r="BM50" s="677"/>
      <c r="BN50" s="254"/>
      <c r="BO50" s="254"/>
    </row>
    <row r="51" spans="2:67" s="255" customFormat="1" ht="15" customHeight="1">
      <c r="B51" s="1252"/>
      <c r="C51" s="453" t="s">
        <v>527</v>
      </c>
      <c r="D51" s="344"/>
      <c r="E51" s="674"/>
      <c r="F51" s="674"/>
      <c r="G51" s="711"/>
      <c r="H51" s="711"/>
      <c r="I51" s="711"/>
      <c r="J51" s="674"/>
      <c r="K51" s="674"/>
      <c r="L51" s="674"/>
      <c r="M51" s="674"/>
      <c r="N51" s="674"/>
      <c r="O51" s="674"/>
      <c r="P51" s="674"/>
      <c r="Q51" s="674"/>
      <c r="R51" s="674"/>
      <c r="S51" s="674"/>
      <c r="T51" s="674"/>
      <c r="U51" s="674"/>
      <c r="V51" s="674"/>
      <c r="W51" s="674"/>
      <c r="X51" s="674"/>
      <c r="Y51" s="674"/>
      <c r="Z51" s="674"/>
      <c r="AA51" s="674"/>
      <c r="AB51" s="674"/>
      <c r="AC51" s="674"/>
      <c r="AD51" s="674"/>
      <c r="AE51" s="674"/>
      <c r="AF51" s="675"/>
      <c r="AG51" s="675"/>
      <c r="AH51" s="674"/>
      <c r="AI51" s="329"/>
      <c r="AJ51" s="674"/>
      <c r="AK51" s="711"/>
      <c r="AL51" s="711"/>
      <c r="AM51" s="711"/>
      <c r="AN51" s="674"/>
      <c r="AO51" s="674"/>
      <c r="AP51" s="674"/>
      <c r="AQ51" s="674"/>
      <c r="AR51" s="674"/>
      <c r="AS51" s="674"/>
      <c r="AT51" s="674"/>
      <c r="AU51" s="674"/>
      <c r="AV51" s="674"/>
      <c r="AW51" s="674"/>
      <c r="AX51" s="674"/>
      <c r="AY51" s="674"/>
      <c r="AZ51" s="674"/>
      <c r="BA51" s="674"/>
      <c r="BB51" s="674"/>
      <c r="BC51" s="674"/>
      <c r="BD51" s="674"/>
      <c r="BE51" s="674"/>
      <c r="BF51" s="674"/>
      <c r="BG51" s="674"/>
      <c r="BH51" s="674"/>
      <c r="BI51" s="674"/>
      <c r="BJ51" s="674"/>
      <c r="BK51" s="675"/>
      <c r="BL51" s="675"/>
      <c r="BM51" s="674"/>
      <c r="BN51" s="254"/>
      <c r="BO51" s="254"/>
    </row>
    <row r="52" spans="2:67" s="255" customFormat="1" ht="15" customHeight="1">
      <c r="B52" s="1252" t="s">
        <v>12</v>
      </c>
      <c r="C52" s="243" t="s">
        <v>488</v>
      </c>
      <c r="D52" s="344"/>
      <c r="E52" s="331"/>
      <c r="F52" s="331"/>
      <c r="G52" s="925"/>
      <c r="H52" s="925"/>
      <c r="I52" s="925"/>
      <c r="J52" s="331"/>
      <c r="K52" s="331"/>
      <c r="L52" s="331">
        <v>0.117564105672332</v>
      </c>
      <c r="M52" s="331">
        <v>9.7742637618107898E-3</v>
      </c>
      <c r="N52" s="331"/>
      <c r="O52" s="331">
        <v>2.3480064439511901E-2</v>
      </c>
      <c r="P52" s="331"/>
      <c r="Q52" s="331"/>
      <c r="R52" s="331"/>
      <c r="S52" s="331"/>
      <c r="T52" s="331"/>
      <c r="U52" s="331">
        <v>1.5330910606593501E-2</v>
      </c>
      <c r="V52" s="331">
        <v>8.6945413523282795E-3</v>
      </c>
      <c r="W52" s="331"/>
      <c r="X52" s="331"/>
      <c r="Y52" s="331"/>
      <c r="Z52" s="331"/>
      <c r="AA52" s="331"/>
      <c r="AB52" s="331"/>
      <c r="AC52" s="331"/>
      <c r="AD52" s="331">
        <v>0.10005405140889601</v>
      </c>
      <c r="AE52" s="331">
        <v>9.5695842866464598E-2</v>
      </c>
      <c r="AF52" s="333"/>
      <c r="AG52" s="330"/>
      <c r="AH52" s="331">
        <v>1.9376512725315199E-2</v>
      </c>
      <c r="AI52" s="329"/>
      <c r="AJ52" s="331"/>
      <c r="AK52" s="925"/>
      <c r="AL52" s="925"/>
      <c r="AM52" s="925"/>
      <c r="AN52" s="331">
        <v>0.14910161452370399</v>
      </c>
      <c r="AO52" s="331"/>
      <c r="AP52" s="331"/>
      <c r="AQ52" s="331">
        <v>0.135614559338819</v>
      </c>
      <c r="AR52" s="331">
        <v>1.24125423089216E-2</v>
      </c>
      <c r="AS52" s="331"/>
      <c r="AT52" s="331">
        <v>2.5338048311991299E-2</v>
      </c>
      <c r="AU52" s="331"/>
      <c r="AV52" s="331"/>
      <c r="AW52" s="331"/>
      <c r="AX52" s="331"/>
      <c r="AY52" s="331"/>
      <c r="AZ52" s="331">
        <v>1.71021439549848E-2</v>
      </c>
      <c r="BA52" s="331">
        <v>1.13903987075858E-2</v>
      </c>
      <c r="BB52" s="331"/>
      <c r="BC52" s="331"/>
      <c r="BD52" s="331"/>
      <c r="BE52" s="331"/>
      <c r="BF52" s="331"/>
      <c r="BG52" s="331"/>
      <c r="BH52" s="331"/>
      <c r="BI52" s="331">
        <v>9.8402261701659097E-2</v>
      </c>
      <c r="BJ52" s="331">
        <v>9.4134594099903199E-2</v>
      </c>
      <c r="BK52" s="333"/>
      <c r="BL52" s="330"/>
      <c r="BM52" s="331">
        <v>2.1558455491734001E-2</v>
      </c>
      <c r="BN52" s="254"/>
      <c r="BO52" s="254"/>
    </row>
    <row r="53" spans="2:67" s="255" customFormat="1" ht="15" customHeight="1">
      <c r="B53" s="1257" t="s">
        <v>12</v>
      </c>
      <c r="C53" s="243" t="s">
        <v>489</v>
      </c>
      <c r="D53" s="344"/>
      <c r="E53" s="331"/>
      <c r="F53" s="331"/>
      <c r="G53" s="925"/>
      <c r="H53" s="925"/>
      <c r="I53" s="925"/>
      <c r="J53" s="331"/>
      <c r="K53" s="331"/>
      <c r="L53" s="331">
        <v>0.15371218916931301</v>
      </c>
      <c r="M53" s="331">
        <v>2.3367106794822699E-2</v>
      </c>
      <c r="N53" s="331"/>
      <c r="O53" s="331">
        <v>3.8147661752106397E-2</v>
      </c>
      <c r="P53" s="331"/>
      <c r="Q53" s="331"/>
      <c r="R53" s="331"/>
      <c r="S53" s="331"/>
      <c r="T53" s="331"/>
      <c r="U53" s="331">
        <v>3.7018222552199297E-2</v>
      </c>
      <c r="V53" s="331">
        <v>2.2255517751985001E-2</v>
      </c>
      <c r="W53" s="331"/>
      <c r="X53" s="331"/>
      <c r="Y53" s="331"/>
      <c r="Z53" s="331"/>
      <c r="AA53" s="331"/>
      <c r="AB53" s="331"/>
      <c r="AC53" s="331"/>
      <c r="AD53" s="331">
        <v>9.9436797665335003E-2</v>
      </c>
      <c r="AE53" s="331">
        <v>0.102675333900503</v>
      </c>
      <c r="AF53" s="331"/>
      <c r="AG53" s="330"/>
      <c r="AH53" s="331">
        <v>3.1611749643474997E-2</v>
      </c>
      <c r="AI53" s="329"/>
      <c r="AJ53" s="331"/>
      <c r="AK53" s="925"/>
      <c r="AL53" s="925"/>
      <c r="AM53" s="925"/>
      <c r="AN53" s="331">
        <v>5.9702329493679797E-2</v>
      </c>
      <c r="AO53" s="331"/>
      <c r="AP53" s="331"/>
      <c r="AQ53" s="331">
        <v>0.10986246335137</v>
      </c>
      <c r="AR53" s="331">
        <v>2.3898503121781899E-2</v>
      </c>
      <c r="AS53" s="331"/>
      <c r="AT53" s="331">
        <v>3.7865380522815698E-2</v>
      </c>
      <c r="AU53" s="331"/>
      <c r="AV53" s="331"/>
      <c r="AW53" s="331"/>
      <c r="AX53" s="331"/>
      <c r="AY53" s="331"/>
      <c r="AZ53" s="331">
        <v>3.76038763122932E-2</v>
      </c>
      <c r="BA53" s="331">
        <v>2.2853665740039501E-2</v>
      </c>
      <c r="BB53" s="331"/>
      <c r="BC53" s="331"/>
      <c r="BD53" s="331"/>
      <c r="BE53" s="331"/>
      <c r="BF53" s="331"/>
      <c r="BG53" s="331"/>
      <c r="BH53" s="331"/>
      <c r="BI53" s="331">
        <v>9.9535559297377701E-2</v>
      </c>
      <c r="BJ53" s="331">
        <v>0.10320213563813101</v>
      </c>
      <c r="BK53" s="331"/>
      <c r="BL53" s="330"/>
      <c r="BM53" s="331">
        <v>3.2170850583470599E-2</v>
      </c>
      <c r="BN53" s="254"/>
      <c r="BO53" s="254"/>
    </row>
    <row r="54" spans="2:67" s="255" customFormat="1" ht="15" customHeight="1">
      <c r="B54" s="1257" t="s">
        <v>12</v>
      </c>
      <c r="C54" s="243" t="s">
        <v>490</v>
      </c>
      <c r="D54" s="344"/>
      <c r="E54" s="331"/>
      <c r="F54" s="331"/>
      <c r="G54" s="925"/>
      <c r="H54" s="925"/>
      <c r="I54" s="925"/>
      <c r="J54" s="331"/>
      <c r="K54" s="331"/>
      <c r="L54" s="331">
        <v>9.2536022821861796E-2</v>
      </c>
      <c r="M54" s="331">
        <v>3.5983059192875699E-2</v>
      </c>
      <c r="N54" s="331"/>
      <c r="O54" s="331">
        <v>5.1269328269913803E-2</v>
      </c>
      <c r="P54" s="331"/>
      <c r="Q54" s="331"/>
      <c r="R54" s="331"/>
      <c r="S54" s="331"/>
      <c r="T54" s="331"/>
      <c r="U54" s="331">
        <v>5.8093340106547903E-2</v>
      </c>
      <c r="V54" s="331">
        <v>3.4888547437283798E-2</v>
      </c>
      <c r="W54" s="331"/>
      <c r="X54" s="331"/>
      <c r="Y54" s="331"/>
      <c r="Z54" s="331"/>
      <c r="AA54" s="331"/>
      <c r="AB54" s="331"/>
      <c r="AC54" s="331"/>
      <c r="AD54" s="331">
        <v>0.100504479816359</v>
      </c>
      <c r="AE54" s="331">
        <v>0.137904831129356</v>
      </c>
      <c r="AF54" s="331"/>
      <c r="AG54" s="330"/>
      <c r="AH54" s="331">
        <v>4.4504650157039E-2</v>
      </c>
      <c r="AI54" s="329"/>
      <c r="AJ54" s="331"/>
      <c r="AK54" s="925"/>
      <c r="AL54" s="925"/>
      <c r="AM54" s="925"/>
      <c r="AN54" s="331">
        <v>7.2067104371597496E-2</v>
      </c>
      <c r="AO54" s="331"/>
      <c r="AP54" s="331"/>
      <c r="AQ54" s="331">
        <v>8.7893871200514895E-2</v>
      </c>
      <c r="AR54" s="331">
        <v>3.6968082034062801E-2</v>
      </c>
      <c r="AS54" s="331"/>
      <c r="AT54" s="331">
        <v>5.1745677844341698E-2</v>
      </c>
      <c r="AU54" s="331"/>
      <c r="AV54" s="331"/>
      <c r="AW54" s="331"/>
      <c r="AX54" s="331"/>
      <c r="AY54" s="331"/>
      <c r="AZ54" s="331">
        <v>5.9095527131580998E-2</v>
      </c>
      <c r="BA54" s="331">
        <v>3.5915267992156497E-2</v>
      </c>
      <c r="BB54" s="331"/>
      <c r="BC54" s="331"/>
      <c r="BD54" s="331"/>
      <c r="BE54" s="331"/>
      <c r="BF54" s="331"/>
      <c r="BG54" s="331"/>
      <c r="BH54" s="331"/>
      <c r="BI54" s="331">
        <v>9.9145188879225396E-2</v>
      </c>
      <c r="BJ54" s="331">
        <v>0.131485134121643</v>
      </c>
      <c r="BK54" s="331"/>
      <c r="BL54" s="330"/>
      <c r="BM54" s="331">
        <v>4.5004168241163899E-2</v>
      </c>
      <c r="BN54" s="254"/>
      <c r="BO54" s="254"/>
    </row>
    <row r="55" spans="2:67" s="255" customFormat="1" ht="15" customHeight="1">
      <c r="B55" s="1257" t="s">
        <v>12</v>
      </c>
      <c r="C55" s="243" t="s">
        <v>491</v>
      </c>
      <c r="D55" s="344"/>
      <c r="E55" s="331"/>
      <c r="F55" s="331"/>
      <c r="G55" s="925"/>
      <c r="H55" s="925"/>
      <c r="I55" s="925"/>
      <c r="J55" s="331"/>
      <c r="K55" s="331"/>
      <c r="L55" s="331">
        <v>0.11177378556824299</v>
      </c>
      <c r="M55" s="331">
        <v>4.8635090413865101E-2</v>
      </c>
      <c r="N55" s="331"/>
      <c r="O55" s="331">
        <v>6.3723884851311696E-2</v>
      </c>
      <c r="P55" s="331"/>
      <c r="Q55" s="331"/>
      <c r="R55" s="331"/>
      <c r="S55" s="331"/>
      <c r="T55" s="331"/>
      <c r="U55" s="331">
        <v>5.96433642035612E-2</v>
      </c>
      <c r="V55" s="331">
        <v>4.7480105146303402E-2</v>
      </c>
      <c r="W55" s="331"/>
      <c r="X55" s="331"/>
      <c r="Y55" s="331"/>
      <c r="Z55" s="331"/>
      <c r="AA55" s="331"/>
      <c r="AB55" s="331"/>
      <c r="AC55" s="331"/>
      <c r="AD55" s="331">
        <v>0.106152073527711</v>
      </c>
      <c r="AE55" s="331">
        <v>9.9607661746607304E-2</v>
      </c>
      <c r="AF55" s="331"/>
      <c r="AG55" s="330"/>
      <c r="AH55" s="331">
        <v>5.4160498759392897E-2</v>
      </c>
      <c r="AI55" s="329"/>
      <c r="AJ55" s="331"/>
      <c r="AK55" s="925"/>
      <c r="AL55" s="925"/>
      <c r="AM55" s="925"/>
      <c r="AN55" s="331">
        <v>2.9827799714946601E-2</v>
      </c>
      <c r="AO55" s="331"/>
      <c r="AP55" s="331"/>
      <c r="AQ55" s="331">
        <v>7.6270323331390305E-2</v>
      </c>
      <c r="AR55" s="331">
        <v>4.8189101981891601E-2</v>
      </c>
      <c r="AS55" s="331"/>
      <c r="AT55" s="331">
        <v>6.2635558393070001E-2</v>
      </c>
      <c r="AU55" s="331"/>
      <c r="AV55" s="331"/>
      <c r="AW55" s="331"/>
      <c r="AX55" s="331"/>
      <c r="AY55" s="331"/>
      <c r="AZ55" s="331">
        <v>6.0358975694896698E-2</v>
      </c>
      <c r="BA55" s="331">
        <v>4.7094528479415303E-2</v>
      </c>
      <c r="BB55" s="331"/>
      <c r="BC55" s="331"/>
      <c r="BD55" s="331"/>
      <c r="BE55" s="331"/>
      <c r="BF55" s="331"/>
      <c r="BG55" s="331"/>
      <c r="BH55" s="331"/>
      <c r="BI55" s="331">
        <v>0.105308815253585</v>
      </c>
      <c r="BJ55" s="331">
        <v>0.10270820324244299</v>
      </c>
      <c r="BK55" s="331"/>
      <c r="BL55" s="330"/>
      <c r="BM55" s="331">
        <v>5.3909569332457802E-2</v>
      </c>
      <c r="BN55" s="254"/>
      <c r="BO55" s="254"/>
    </row>
    <row r="56" spans="2:67" s="255" customFormat="1" ht="15" customHeight="1">
      <c r="B56" s="1257" t="s">
        <v>12</v>
      </c>
      <c r="C56" s="243" t="s">
        <v>492</v>
      </c>
      <c r="D56" s="344"/>
      <c r="E56" s="331"/>
      <c r="F56" s="331"/>
      <c r="G56" s="925"/>
      <c r="H56" s="925"/>
      <c r="I56" s="925"/>
      <c r="J56" s="331"/>
      <c r="K56" s="331"/>
      <c r="L56" s="331">
        <v>8.7885179528208096E-2</v>
      </c>
      <c r="M56" s="331">
        <v>6.1108066873228402E-2</v>
      </c>
      <c r="N56" s="331"/>
      <c r="O56" s="331">
        <v>7.3836389358438698E-2</v>
      </c>
      <c r="P56" s="331"/>
      <c r="Q56" s="331"/>
      <c r="R56" s="331"/>
      <c r="S56" s="331"/>
      <c r="T56" s="331"/>
      <c r="U56" s="331">
        <v>8.5160147447670406E-2</v>
      </c>
      <c r="V56" s="331">
        <v>6.0235751542379701E-2</v>
      </c>
      <c r="W56" s="331"/>
      <c r="X56" s="331"/>
      <c r="Y56" s="331"/>
      <c r="Z56" s="331"/>
      <c r="AA56" s="331"/>
      <c r="AB56" s="331"/>
      <c r="AC56" s="331"/>
      <c r="AD56" s="331">
        <v>9.9990657781178605E-2</v>
      </c>
      <c r="AE56" s="331">
        <v>0.102201224095351</v>
      </c>
      <c r="AF56" s="331"/>
      <c r="AG56" s="330"/>
      <c r="AH56" s="331">
        <v>6.5080963142788897E-2</v>
      </c>
      <c r="AI56" s="329"/>
      <c r="AJ56" s="331"/>
      <c r="AK56" s="925"/>
      <c r="AL56" s="925"/>
      <c r="AM56" s="925"/>
      <c r="AN56" s="331">
        <v>5.7664898712586697E-2</v>
      </c>
      <c r="AO56" s="331"/>
      <c r="AP56" s="331"/>
      <c r="AQ56" s="331">
        <v>7.4031858575833706E-2</v>
      </c>
      <c r="AR56" s="331">
        <v>6.1248468323703703E-2</v>
      </c>
      <c r="AS56" s="331"/>
      <c r="AT56" s="331">
        <v>7.4101028010898698E-2</v>
      </c>
      <c r="AU56" s="331"/>
      <c r="AV56" s="331"/>
      <c r="AW56" s="331"/>
      <c r="AX56" s="331"/>
      <c r="AY56" s="331"/>
      <c r="AZ56" s="331">
        <v>8.1590121655768899E-2</v>
      </c>
      <c r="BA56" s="331">
        <v>6.0340370644284602E-2</v>
      </c>
      <c r="BB56" s="331"/>
      <c r="BC56" s="331"/>
      <c r="BD56" s="331"/>
      <c r="BE56" s="331"/>
      <c r="BF56" s="331"/>
      <c r="BG56" s="331"/>
      <c r="BH56" s="331"/>
      <c r="BI56" s="331">
        <v>0.100324085298717</v>
      </c>
      <c r="BJ56" s="331">
        <v>0.106349096219352</v>
      </c>
      <c r="BK56" s="331"/>
      <c r="BL56" s="330"/>
      <c r="BM56" s="331">
        <v>6.5395864848038901E-2</v>
      </c>
      <c r="BN56" s="254"/>
      <c r="BO56" s="254"/>
    </row>
    <row r="57" spans="2:67" s="255" customFormat="1" ht="15" customHeight="1">
      <c r="B57" s="1257" t="s">
        <v>12</v>
      </c>
      <c r="C57" s="243" t="s">
        <v>493</v>
      </c>
      <c r="D57" s="344"/>
      <c r="E57" s="331"/>
      <c r="F57" s="331"/>
      <c r="G57" s="925"/>
      <c r="H57" s="925"/>
      <c r="I57" s="925"/>
      <c r="J57" s="331"/>
      <c r="K57" s="331"/>
      <c r="L57" s="331">
        <v>7.7153085880993399E-2</v>
      </c>
      <c r="M57" s="331">
        <v>7.6474548190174102E-2</v>
      </c>
      <c r="N57" s="331"/>
      <c r="O57" s="331">
        <v>8.3357867541738503E-2</v>
      </c>
      <c r="P57" s="331"/>
      <c r="Q57" s="331"/>
      <c r="R57" s="331"/>
      <c r="S57" s="331"/>
      <c r="T57" s="331"/>
      <c r="U57" s="331">
        <v>0.10331757258411201</v>
      </c>
      <c r="V57" s="331">
        <v>7.6098377645075405E-2</v>
      </c>
      <c r="W57" s="331"/>
      <c r="X57" s="331"/>
      <c r="Y57" s="331"/>
      <c r="Z57" s="331"/>
      <c r="AA57" s="331"/>
      <c r="AB57" s="331"/>
      <c r="AC57" s="331"/>
      <c r="AD57" s="331">
        <v>9.8779505841111101E-2</v>
      </c>
      <c r="AE57" s="331">
        <v>0.10743460340797401</v>
      </c>
      <c r="AF57" s="331"/>
      <c r="AG57" s="330"/>
      <c r="AH57" s="331">
        <v>7.9217402507710893E-2</v>
      </c>
      <c r="AI57" s="329"/>
      <c r="AJ57" s="331"/>
      <c r="AK57" s="925"/>
      <c r="AL57" s="925"/>
      <c r="AM57" s="925"/>
      <c r="AN57" s="331">
        <v>5.1781583681861698E-2</v>
      </c>
      <c r="AO57" s="331"/>
      <c r="AP57" s="331"/>
      <c r="AQ57" s="331">
        <v>7.1485686177209296E-2</v>
      </c>
      <c r="AR57" s="331">
        <v>7.6355287625327894E-2</v>
      </c>
      <c r="AS57" s="331"/>
      <c r="AT57" s="331">
        <v>8.3826498488802997E-2</v>
      </c>
      <c r="AU57" s="331"/>
      <c r="AV57" s="331"/>
      <c r="AW57" s="331"/>
      <c r="AX57" s="331"/>
      <c r="AY57" s="331"/>
      <c r="AZ57" s="331">
        <v>0.10476202881183699</v>
      </c>
      <c r="BA57" s="331">
        <v>7.59419288029686E-2</v>
      </c>
      <c r="BB57" s="331"/>
      <c r="BC57" s="331"/>
      <c r="BD57" s="331"/>
      <c r="BE57" s="331"/>
      <c r="BF57" s="331"/>
      <c r="BG57" s="331"/>
      <c r="BH57" s="331"/>
      <c r="BI57" s="331">
        <v>9.6464867774532698E-2</v>
      </c>
      <c r="BJ57" s="331">
        <v>0.107526935009069</v>
      </c>
      <c r="BK57" s="331"/>
      <c r="BL57" s="330"/>
      <c r="BM57" s="331">
        <v>7.8919095552283394E-2</v>
      </c>
      <c r="BN57" s="254"/>
      <c r="BO57" s="254"/>
    </row>
    <row r="58" spans="2:67" s="255" customFormat="1" ht="15" customHeight="1">
      <c r="B58" s="1257" t="s">
        <v>12</v>
      </c>
      <c r="C58" s="243" t="s">
        <v>494</v>
      </c>
      <c r="D58" s="344"/>
      <c r="E58" s="331"/>
      <c r="F58" s="331"/>
      <c r="G58" s="925"/>
      <c r="H58" s="925"/>
      <c r="I58" s="925"/>
      <c r="J58" s="331"/>
      <c r="K58" s="331"/>
      <c r="L58" s="331">
        <v>8.0292708156552803E-2</v>
      </c>
      <c r="M58" s="331">
        <v>9.4296398496375305E-2</v>
      </c>
      <c r="N58" s="331"/>
      <c r="O58" s="331">
        <v>0.103331469836156</v>
      </c>
      <c r="P58" s="331"/>
      <c r="Q58" s="331"/>
      <c r="R58" s="331"/>
      <c r="S58" s="331"/>
      <c r="T58" s="331"/>
      <c r="U58" s="331">
        <v>9.2402276842119005E-2</v>
      </c>
      <c r="V58" s="331">
        <v>9.3546204819385498E-2</v>
      </c>
      <c r="W58" s="331"/>
      <c r="X58" s="331"/>
      <c r="Y58" s="331"/>
      <c r="Z58" s="331"/>
      <c r="AA58" s="331"/>
      <c r="AB58" s="331"/>
      <c r="AC58" s="331"/>
      <c r="AD58" s="331">
        <v>0.115508750544963</v>
      </c>
      <c r="AE58" s="331">
        <v>9.7367616813552604E-2</v>
      </c>
      <c r="AF58" s="331"/>
      <c r="AG58" s="330"/>
      <c r="AH58" s="331">
        <v>9.5294266425386007E-2</v>
      </c>
      <c r="AI58" s="329"/>
      <c r="AJ58" s="331"/>
      <c r="AK58" s="925"/>
      <c r="AL58" s="925"/>
      <c r="AM58" s="925"/>
      <c r="AN58" s="331">
        <v>0.213098436879366</v>
      </c>
      <c r="AO58" s="331"/>
      <c r="AP58" s="331"/>
      <c r="AQ58" s="331">
        <v>0.141760044379243</v>
      </c>
      <c r="AR58" s="331">
        <v>9.6900802959167601E-2</v>
      </c>
      <c r="AS58" s="331"/>
      <c r="AT58" s="331">
        <v>0.105135423317091</v>
      </c>
      <c r="AU58" s="331"/>
      <c r="AV58" s="331"/>
      <c r="AW58" s="331"/>
      <c r="AX58" s="331"/>
      <c r="AY58" s="331"/>
      <c r="AZ58" s="331">
        <v>9.4901919920806502E-2</v>
      </c>
      <c r="BA58" s="331">
        <v>9.6215246194631704E-2</v>
      </c>
      <c r="BB58" s="331"/>
      <c r="BC58" s="331"/>
      <c r="BD58" s="331"/>
      <c r="BE58" s="331"/>
      <c r="BF58" s="331"/>
      <c r="BG58" s="331"/>
      <c r="BH58" s="331"/>
      <c r="BI58" s="331">
        <v>0.113378694894934</v>
      </c>
      <c r="BJ58" s="331">
        <v>0.104847475658549</v>
      </c>
      <c r="BK58" s="331"/>
      <c r="BL58" s="330"/>
      <c r="BM58" s="331">
        <v>9.7852046415847493E-2</v>
      </c>
      <c r="BN58" s="254"/>
      <c r="BO58" s="254"/>
    </row>
    <row r="59" spans="2:67" s="255" customFormat="1" ht="15" customHeight="1">
      <c r="B59" s="1257" t="s">
        <v>12</v>
      </c>
      <c r="C59" s="243" t="s">
        <v>495</v>
      </c>
      <c r="D59" s="344"/>
      <c r="E59" s="331"/>
      <c r="F59" s="331"/>
      <c r="G59" s="925"/>
      <c r="H59" s="925"/>
      <c r="I59" s="925"/>
      <c r="J59" s="331"/>
      <c r="K59" s="331"/>
      <c r="L59" s="331">
        <v>8.4478871190632104E-2</v>
      </c>
      <c r="M59" s="331">
        <v>0.11846611260979099</v>
      </c>
      <c r="N59" s="331"/>
      <c r="O59" s="331">
        <v>0.126449861450639</v>
      </c>
      <c r="P59" s="331"/>
      <c r="Q59" s="331"/>
      <c r="R59" s="331"/>
      <c r="S59" s="331"/>
      <c r="T59" s="331"/>
      <c r="U59" s="331">
        <v>0.125708256809034</v>
      </c>
      <c r="V59" s="331">
        <v>0.117864705998773</v>
      </c>
      <c r="W59" s="331"/>
      <c r="X59" s="331"/>
      <c r="Y59" s="331"/>
      <c r="Z59" s="331"/>
      <c r="AA59" s="331"/>
      <c r="AB59" s="331"/>
      <c r="AC59" s="331"/>
      <c r="AD59" s="331">
        <v>0.110973325740927</v>
      </c>
      <c r="AE59" s="331">
        <v>8.6129397285845302E-2</v>
      </c>
      <c r="AF59" s="331"/>
      <c r="AG59" s="330"/>
      <c r="AH59" s="331">
        <v>0.11585140415931799</v>
      </c>
      <c r="AI59" s="329"/>
      <c r="AJ59" s="331"/>
      <c r="AK59" s="925"/>
      <c r="AL59" s="925"/>
      <c r="AM59" s="925"/>
      <c r="AN59" s="331">
        <v>6.1571532045141202E-2</v>
      </c>
      <c r="AO59" s="331"/>
      <c r="AP59" s="331"/>
      <c r="AQ59" s="331">
        <v>7.1021957757374701E-2</v>
      </c>
      <c r="AR59" s="331">
        <v>0.117651490507918</v>
      </c>
      <c r="AS59" s="331"/>
      <c r="AT59" s="331">
        <v>0.127715716338239</v>
      </c>
      <c r="AU59" s="331"/>
      <c r="AV59" s="331"/>
      <c r="AW59" s="331"/>
      <c r="AX59" s="331"/>
      <c r="AY59" s="331"/>
      <c r="AZ59" s="331">
        <v>0.119728032927814</v>
      </c>
      <c r="BA59" s="331">
        <v>0.11684480873009299</v>
      </c>
      <c r="BB59" s="331"/>
      <c r="BC59" s="331"/>
      <c r="BD59" s="331"/>
      <c r="BE59" s="331"/>
      <c r="BF59" s="331"/>
      <c r="BG59" s="331"/>
      <c r="BH59" s="331"/>
      <c r="BI59" s="331">
        <v>0.114552030482258</v>
      </c>
      <c r="BJ59" s="331">
        <v>7.9610668939746901E-2</v>
      </c>
      <c r="BK59" s="331"/>
      <c r="BL59" s="330"/>
      <c r="BM59" s="331">
        <v>0.11489552139701099</v>
      </c>
      <c r="BN59" s="254"/>
      <c r="BO59" s="254"/>
    </row>
    <row r="60" spans="2:67" s="255" customFormat="1" ht="15" customHeight="1">
      <c r="B60" s="1257" t="s">
        <v>12</v>
      </c>
      <c r="C60" s="243" t="s">
        <v>496</v>
      </c>
      <c r="D60" s="344"/>
      <c r="E60" s="331"/>
      <c r="F60" s="331"/>
      <c r="G60" s="925"/>
      <c r="H60" s="925"/>
      <c r="I60" s="925"/>
      <c r="J60" s="331"/>
      <c r="K60" s="331"/>
      <c r="L60" s="331">
        <v>9.2241051874479799E-2</v>
      </c>
      <c r="M60" s="331">
        <v>0.165277841257532</v>
      </c>
      <c r="N60" s="331"/>
      <c r="O60" s="331">
        <v>0.16365144002020099</v>
      </c>
      <c r="P60" s="331"/>
      <c r="Q60" s="331"/>
      <c r="R60" s="331"/>
      <c r="S60" s="331"/>
      <c r="T60" s="331"/>
      <c r="U60" s="331">
        <v>0.146353535748245</v>
      </c>
      <c r="V60" s="331">
        <v>0.16527976941221301</v>
      </c>
      <c r="W60" s="331"/>
      <c r="X60" s="331"/>
      <c r="Y60" s="331"/>
      <c r="Z60" s="331"/>
      <c r="AA60" s="331"/>
      <c r="AB60" s="331"/>
      <c r="AC60" s="331"/>
      <c r="AD60" s="331">
        <v>9.5004804569679593E-2</v>
      </c>
      <c r="AE60" s="331">
        <v>8.6233470169903098E-2</v>
      </c>
      <c r="AF60" s="331"/>
      <c r="AG60" s="330"/>
      <c r="AH60" s="331">
        <v>0.15648154413707199</v>
      </c>
      <c r="AI60" s="329"/>
      <c r="AJ60" s="331"/>
      <c r="AK60" s="925"/>
      <c r="AL60" s="925"/>
      <c r="AM60" s="925"/>
      <c r="AN60" s="331">
        <v>9.9628495992896998E-2</v>
      </c>
      <c r="AO60" s="331"/>
      <c r="AP60" s="331"/>
      <c r="AQ60" s="331">
        <v>8.5497218712958595E-2</v>
      </c>
      <c r="AR60" s="331">
        <v>0.16329163535230301</v>
      </c>
      <c r="AS60" s="331"/>
      <c r="AT60" s="331">
        <v>0.161621441023622</v>
      </c>
      <c r="AU60" s="331"/>
      <c r="AV60" s="331"/>
      <c r="AW60" s="331"/>
      <c r="AX60" s="331"/>
      <c r="AY60" s="331"/>
      <c r="AZ60" s="331">
        <v>0.148123062495116</v>
      </c>
      <c r="BA60" s="331">
        <v>0.163323105079453</v>
      </c>
      <c r="BB60" s="331"/>
      <c r="BC60" s="331"/>
      <c r="BD60" s="331"/>
      <c r="BE60" s="331"/>
      <c r="BF60" s="331"/>
      <c r="BG60" s="331"/>
      <c r="BH60" s="331"/>
      <c r="BI60" s="331">
        <v>9.6712880889199299E-2</v>
      </c>
      <c r="BJ60" s="331">
        <v>8.5238855134088604E-2</v>
      </c>
      <c r="BK60" s="331"/>
      <c r="BL60" s="330"/>
      <c r="BM60" s="331">
        <v>0.154832113102952</v>
      </c>
      <c r="BN60" s="254"/>
      <c r="BO60" s="254"/>
    </row>
    <row r="61" spans="2:67" s="255" customFormat="1" ht="15" customHeight="1">
      <c r="B61" s="1257" t="s">
        <v>12</v>
      </c>
      <c r="C61" s="243" t="s">
        <v>497</v>
      </c>
      <c r="D61" s="344"/>
      <c r="E61" s="331"/>
      <c r="F61" s="331"/>
      <c r="G61" s="925"/>
      <c r="H61" s="925"/>
      <c r="I61" s="925"/>
      <c r="J61" s="331"/>
      <c r="K61" s="331"/>
      <c r="L61" s="331">
        <v>0.102363000137384</v>
      </c>
      <c r="M61" s="331">
        <v>0.366617512409525</v>
      </c>
      <c r="N61" s="331"/>
      <c r="O61" s="331">
        <v>0.27275203247998397</v>
      </c>
      <c r="P61" s="331"/>
      <c r="Q61" s="331"/>
      <c r="R61" s="331"/>
      <c r="S61" s="331"/>
      <c r="T61" s="331"/>
      <c r="U61" s="331">
        <v>0.27697237309991801</v>
      </c>
      <c r="V61" s="331">
        <v>0.373656478894273</v>
      </c>
      <c r="W61" s="331"/>
      <c r="X61" s="331"/>
      <c r="Y61" s="331"/>
      <c r="Z61" s="331"/>
      <c r="AA61" s="331"/>
      <c r="AB61" s="331"/>
      <c r="AC61" s="331"/>
      <c r="AD61" s="331">
        <v>7.3595553103840999E-2</v>
      </c>
      <c r="AE61" s="331">
        <v>8.4750018584443601E-2</v>
      </c>
      <c r="AF61" s="331"/>
      <c r="AG61" s="330"/>
      <c r="AH61" s="331">
        <v>0.33842100834250199</v>
      </c>
      <c r="AI61" s="329"/>
      <c r="AJ61" s="331"/>
      <c r="AK61" s="925"/>
      <c r="AL61" s="925"/>
      <c r="AM61" s="925"/>
      <c r="AN61" s="331">
        <v>0.205556204584219</v>
      </c>
      <c r="AO61" s="331"/>
      <c r="AP61" s="331"/>
      <c r="AQ61" s="331">
        <v>0.146562017175287</v>
      </c>
      <c r="AR61" s="331">
        <v>0.36308408578492202</v>
      </c>
      <c r="AS61" s="331"/>
      <c r="AT61" s="331">
        <v>0.27001522774912701</v>
      </c>
      <c r="AU61" s="331"/>
      <c r="AV61" s="331"/>
      <c r="AW61" s="331"/>
      <c r="AX61" s="331"/>
      <c r="AY61" s="331"/>
      <c r="AZ61" s="331">
        <v>0.27673431109490199</v>
      </c>
      <c r="BA61" s="331">
        <v>0.37008067962937202</v>
      </c>
      <c r="BB61" s="331"/>
      <c r="BC61" s="331"/>
      <c r="BD61" s="331"/>
      <c r="BE61" s="331"/>
      <c r="BF61" s="331"/>
      <c r="BG61" s="331"/>
      <c r="BH61" s="331"/>
      <c r="BI61" s="331">
        <v>7.6175615528512597E-2</v>
      </c>
      <c r="BJ61" s="331">
        <v>8.4896901937073999E-2</v>
      </c>
      <c r="BK61" s="331"/>
      <c r="BL61" s="330"/>
      <c r="BM61" s="331">
        <v>0.33546231503504098</v>
      </c>
      <c r="BN61" s="254"/>
      <c r="BO61" s="254"/>
    </row>
    <row r="62" spans="2:67" s="255" customFormat="1" ht="15" customHeight="1">
      <c r="B62" s="1253" t="s">
        <v>12</v>
      </c>
      <c r="C62" s="453" t="s">
        <v>527</v>
      </c>
      <c r="D62" s="344"/>
      <c r="E62" s="327"/>
      <c r="F62" s="327"/>
      <c r="G62" s="926"/>
      <c r="H62" s="926"/>
      <c r="I62" s="926"/>
      <c r="J62" s="327"/>
      <c r="K62" s="327"/>
      <c r="L62" s="327">
        <v>1</v>
      </c>
      <c r="M62" s="327">
        <v>1</v>
      </c>
      <c r="N62" s="327"/>
      <c r="O62" s="327">
        <v>1</v>
      </c>
      <c r="P62" s="327"/>
      <c r="Q62" s="327"/>
      <c r="R62" s="327"/>
      <c r="S62" s="327"/>
      <c r="T62" s="327"/>
      <c r="U62" s="327">
        <v>1</v>
      </c>
      <c r="V62" s="327">
        <v>1</v>
      </c>
      <c r="W62" s="327"/>
      <c r="X62" s="327"/>
      <c r="Y62" s="327"/>
      <c r="Z62" s="327"/>
      <c r="AA62" s="327"/>
      <c r="AB62" s="327"/>
      <c r="AC62" s="327"/>
      <c r="AD62" s="327">
        <v>1</v>
      </c>
      <c r="AE62" s="327">
        <v>1</v>
      </c>
      <c r="AF62" s="328"/>
      <c r="AG62" s="328"/>
      <c r="AH62" s="327">
        <v>1</v>
      </c>
      <c r="AI62" s="329"/>
      <c r="AJ62" s="327"/>
      <c r="AK62" s="926"/>
      <c r="AL62" s="926"/>
      <c r="AM62" s="926"/>
      <c r="AN62" s="327">
        <v>1</v>
      </c>
      <c r="AO62" s="327"/>
      <c r="AP62" s="327"/>
      <c r="AQ62" s="327">
        <v>1</v>
      </c>
      <c r="AR62" s="327">
        <v>1</v>
      </c>
      <c r="AS62" s="327"/>
      <c r="AT62" s="327">
        <v>1</v>
      </c>
      <c r="AU62" s="327"/>
      <c r="AV62" s="327"/>
      <c r="AW62" s="327"/>
      <c r="AX62" s="327"/>
      <c r="AY62" s="327"/>
      <c r="AZ62" s="327">
        <v>1</v>
      </c>
      <c r="BA62" s="327">
        <v>1</v>
      </c>
      <c r="BB62" s="327"/>
      <c r="BC62" s="327"/>
      <c r="BD62" s="327"/>
      <c r="BE62" s="327"/>
      <c r="BF62" s="327"/>
      <c r="BG62" s="327"/>
      <c r="BH62" s="327"/>
      <c r="BI62" s="327">
        <v>1</v>
      </c>
      <c r="BJ62" s="327">
        <v>1</v>
      </c>
      <c r="BK62" s="328"/>
      <c r="BL62" s="328"/>
      <c r="BM62" s="327">
        <v>1</v>
      </c>
      <c r="BN62" s="254"/>
      <c r="BO62" s="254"/>
    </row>
    <row r="63" spans="2:67" s="255" customFormat="1" ht="15" customHeight="1">
      <c r="B63" s="1260" t="s">
        <v>688</v>
      </c>
      <c r="C63" s="243" t="s">
        <v>488</v>
      </c>
      <c r="D63" s="344"/>
      <c r="E63" s="335">
        <v>3.34850294824143E-3</v>
      </c>
      <c r="F63" s="335">
        <v>1.18699743665316E-3</v>
      </c>
      <c r="G63" s="924">
        <v>1.7305205849908599E-3</v>
      </c>
      <c r="H63" s="924">
        <v>1.4543543648001722E-3</v>
      </c>
      <c r="I63" s="924">
        <v>1.5644823452879992E-3</v>
      </c>
      <c r="J63" s="335">
        <v>0.35103647724839615</v>
      </c>
      <c r="K63" s="335">
        <v>0.27345980459284946</v>
      </c>
      <c r="L63" s="335">
        <v>0.10543399869211301</v>
      </c>
      <c r="M63" s="335">
        <v>1.3313719999006801E-2</v>
      </c>
      <c r="N63" s="335">
        <v>1.1874027240026234E-2</v>
      </c>
      <c r="O63" s="335">
        <v>1.2271585364772899E-2</v>
      </c>
      <c r="P63" s="335"/>
      <c r="Q63" s="335">
        <v>0.17156207160265866</v>
      </c>
      <c r="R63" s="335"/>
      <c r="S63" s="335"/>
      <c r="T63" s="335"/>
      <c r="U63" s="335">
        <v>0.17156207160265899</v>
      </c>
      <c r="V63" s="335">
        <v>1.36395810641536E-2</v>
      </c>
      <c r="W63" s="335">
        <v>0.22166664894744315</v>
      </c>
      <c r="X63" s="335">
        <v>0.19519342410990281</v>
      </c>
      <c r="Y63" s="335">
        <v>9.0480746012499447E-2</v>
      </c>
      <c r="Z63" s="335"/>
      <c r="AA63" s="335"/>
      <c r="AB63" s="335">
        <v>0</v>
      </c>
      <c r="AC63" s="335">
        <v>1.3857434789599606E-2</v>
      </c>
      <c r="AD63" s="335">
        <v>0.146348076213203</v>
      </c>
      <c r="AE63" s="335">
        <v>0.106628079080083</v>
      </c>
      <c r="AF63" s="330"/>
      <c r="AG63" s="330"/>
      <c r="AH63" s="335">
        <v>2.4188003184832399E-2</v>
      </c>
      <c r="AI63" s="329"/>
      <c r="AJ63" s="331">
        <v>2.4096670556138799E-2</v>
      </c>
      <c r="AK63" s="925">
        <v>5.9359109907848801E-4</v>
      </c>
      <c r="AL63" s="925">
        <v>5.068732786017335E-4</v>
      </c>
      <c r="AM63" s="925">
        <v>5.4145411341497362E-4</v>
      </c>
      <c r="AN63" s="331">
        <v>0.12683421597410699</v>
      </c>
      <c r="AO63" s="331">
        <v>0.26870586507995342</v>
      </c>
      <c r="AP63" s="331">
        <v>0.32497098387139406</v>
      </c>
      <c r="AQ63" s="331">
        <v>0.13072271891522599</v>
      </c>
      <c r="AR63" s="331">
        <v>2.8321328203473699E-2</v>
      </c>
      <c r="AS63" s="331">
        <v>2.7668105606450527E-2</v>
      </c>
      <c r="AT63" s="331">
        <v>2.7821872754356301E-2</v>
      </c>
      <c r="AU63" s="331"/>
      <c r="AV63" s="331">
        <v>0.18221465698379483</v>
      </c>
      <c r="AW63" s="331"/>
      <c r="AX63" s="331"/>
      <c r="AY63" s="331"/>
      <c r="AZ63" s="331">
        <v>0.18221465698379499</v>
      </c>
      <c r="BA63" s="331">
        <v>2.85473145160773E-2</v>
      </c>
      <c r="BB63" s="331">
        <v>0.16316069326074403</v>
      </c>
      <c r="BC63" s="331">
        <v>0.157852564724452</v>
      </c>
      <c r="BD63" s="331">
        <v>7.9506056343046957E-2</v>
      </c>
      <c r="BE63" s="331"/>
      <c r="BF63" s="331"/>
      <c r="BG63" s="331">
        <v>0</v>
      </c>
      <c r="BH63" s="331">
        <v>2.5053784064594454E-2</v>
      </c>
      <c r="BI63" s="331">
        <v>0.12047973904614</v>
      </c>
      <c r="BJ63" s="331">
        <v>0.109638903862798</v>
      </c>
      <c r="BK63" s="333"/>
      <c r="BL63" s="330"/>
      <c r="BM63" s="331">
        <v>3.6767744768318802E-2</v>
      </c>
      <c r="BN63" s="254"/>
      <c r="BO63" s="254"/>
    </row>
    <row r="64" spans="2:67" s="255" customFormat="1" ht="15" customHeight="1">
      <c r="B64" s="1254"/>
      <c r="C64" s="243" t="s">
        <v>489</v>
      </c>
      <c r="D64" s="344"/>
      <c r="E64" s="331">
        <v>1.1526615588058601E-2</v>
      </c>
      <c r="F64" s="331">
        <v>5.7935872318558602E-3</v>
      </c>
      <c r="G64" s="925">
        <v>9.5209024709919498E-3</v>
      </c>
      <c r="H64" s="925">
        <v>8.1089363558162104E-3</v>
      </c>
      <c r="I64" s="925">
        <v>8.6719921005563912E-3</v>
      </c>
      <c r="J64" s="331">
        <v>0.25258938464582698</v>
      </c>
      <c r="K64" s="331">
        <v>0.1925264378990415</v>
      </c>
      <c r="L64" s="331">
        <v>8.3666290778314403E-2</v>
      </c>
      <c r="M64" s="331">
        <v>2.1855273167643002E-2</v>
      </c>
      <c r="N64" s="331">
        <v>1.9868938952665331E-2</v>
      </c>
      <c r="O64" s="331">
        <v>2.0555846171436399E-2</v>
      </c>
      <c r="P64" s="331"/>
      <c r="Q64" s="331">
        <v>0.16950077713424647</v>
      </c>
      <c r="R64" s="331"/>
      <c r="S64" s="331"/>
      <c r="T64" s="331"/>
      <c r="U64" s="331">
        <v>0.16950077713424599</v>
      </c>
      <c r="V64" s="331">
        <v>2.2217155652939101E-2</v>
      </c>
      <c r="W64" s="331">
        <v>0.16030162134941855</v>
      </c>
      <c r="X64" s="331">
        <v>0.16096126997176116</v>
      </c>
      <c r="Y64" s="331">
        <v>0.11177593699841974</v>
      </c>
      <c r="Z64" s="331"/>
      <c r="AA64" s="331"/>
      <c r="AB64" s="331">
        <v>1.5133779639111031E-2</v>
      </c>
      <c r="AC64" s="331">
        <v>2.9653209049168124E-2</v>
      </c>
      <c r="AD64" s="331">
        <v>0.12764564042630799</v>
      </c>
      <c r="AE64" s="331">
        <v>0.112745000237691</v>
      </c>
      <c r="AF64" s="330"/>
      <c r="AG64" s="330"/>
      <c r="AH64" s="331">
        <v>3.1509212071227602E-2</v>
      </c>
      <c r="AI64" s="329"/>
      <c r="AJ64" s="331">
        <v>6.3368748517489996E-3</v>
      </c>
      <c r="AK64" s="925">
        <v>3.9639951015837402E-3</v>
      </c>
      <c r="AL64" s="925">
        <v>3.641985007416484E-3</v>
      </c>
      <c r="AM64" s="925">
        <v>3.7703943448903032E-3</v>
      </c>
      <c r="AN64" s="331">
        <v>6.8360365110769802E-2</v>
      </c>
      <c r="AO64" s="331">
        <v>0.24527969209968711</v>
      </c>
      <c r="AP64" s="331">
        <v>0.18796398282516608</v>
      </c>
      <c r="AQ64" s="331">
        <v>7.4802652553021307E-2</v>
      </c>
      <c r="AR64" s="331">
        <v>2.74539079372541E-2</v>
      </c>
      <c r="AS64" s="331">
        <v>2.5001924065657214E-2</v>
      </c>
      <c r="AT64" s="331">
        <v>2.5749629938161801E-2</v>
      </c>
      <c r="AU64" s="331"/>
      <c r="AV64" s="331">
        <v>0.1769657431060486</v>
      </c>
      <c r="AW64" s="331"/>
      <c r="AX64" s="331"/>
      <c r="AY64" s="331"/>
      <c r="AZ64" s="331">
        <v>0.17696574310604901</v>
      </c>
      <c r="BA64" s="331">
        <v>2.7889062562161601E-2</v>
      </c>
      <c r="BB64" s="331">
        <v>0.16337263019912188</v>
      </c>
      <c r="BC64" s="331">
        <v>0.15320739148277551</v>
      </c>
      <c r="BD64" s="331">
        <v>0.10126182309297484</v>
      </c>
      <c r="BE64" s="331"/>
      <c r="BF64" s="331"/>
      <c r="BG64" s="331">
        <v>1.5337242264490597E-2</v>
      </c>
      <c r="BH64" s="331">
        <v>2.9532950629849525E-2</v>
      </c>
      <c r="BI64" s="331">
        <v>0.12148360962216299</v>
      </c>
      <c r="BJ64" s="331">
        <v>0.110655821895358</v>
      </c>
      <c r="BK64" s="331"/>
      <c r="BL64" s="330"/>
      <c r="BM64" s="331">
        <v>3.6269564378913197E-2</v>
      </c>
      <c r="BN64" s="254"/>
      <c r="BO64" s="254"/>
    </row>
    <row r="65" spans="2:67" s="255" customFormat="1" ht="15" customHeight="1">
      <c r="B65" s="1254"/>
      <c r="C65" s="243" t="s">
        <v>490</v>
      </c>
      <c r="D65" s="344"/>
      <c r="E65" s="331">
        <v>2.24369136079993E-2</v>
      </c>
      <c r="F65" s="331">
        <v>1.09783411487326E-2</v>
      </c>
      <c r="G65" s="925">
        <v>1.7737031790180401E-2</v>
      </c>
      <c r="H65" s="925">
        <v>1.5555328594167627E-2</v>
      </c>
      <c r="I65" s="925">
        <v>1.6425335674812122E-2</v>
      </c>
      <c r="J65" s="331">
        <v>0.1704487774187568</v>
      </c>
      <c r="K65" s="331">
        <v>0.15071414402300157</v>
      </c>
      <c r="L65" s="331">
        <v>7.5446380869477206E-2</v>
      </c>
      <c r="M65" s="331">
        <v>3.05451813305717E-2</v>
      </c>
      <c r="N65" s="331">
        <v>2.8065186798350811E-2</v>
      </c>
      <c r="O65" s="331">
        <v>2.8874789109530102E-2</v>
      </c>
      <c r="P65" s="331"/>
      <c r="Q65" s="331">
        <v>0.13828693047992208</v>
      </c>
      <c r="R65" s="331"/>
      <c r="S65" s="331"/>
      <c r="T65" s="331"/>
      <c r="U65" s="331">
        <v>0.13828693047992199</v>
      </c>
      <c r="V65" s="331">
        <v>3.0936981129874901E-2</v>
      </c>
      <c r="W65" s="331">
        <v>0.14778409986809379</v>
      </c>
      <c r="X65" s="331">
        <v>0.15128242881083956</v>
      </c>
      <c r="Y65" s="331">
        <v>0.12809094010728062</v>
      </c>
      <c r="Z65" s="331"/>
      <c r="AA65" s="331"/>
      <c r="AB65" s="331">
        <v>5.8827561296473659E-2</v>
      </c>
      <c r="AC65" s="331">
        <v>3.473883897750113E-2</v>
      </c>
      <c r="AD65" s="331">
        <v>0.122460937864525</v>
      </c>
      <c r="AE65" s="331">
        <v>0.119590596912503</v>
      </c>
      <c r="AF65" s="330"/>
      <c r="AG65" s="330"/>
      <c r="AH65" s="331">
        <v>3.9554718359910701E-2</v>
      </c>
      <c r="AI65" s="329"/>
      <c r="AJ65" s="331">
        <v>1.1986997610080799E-2</v>
      </c>
      <c r="AK65" s="925">
        <v>1.19407169340619E-2</v>
      </c>
      <c r="AL65" s="925">
        <v>1.0603009169779746E-2</v>
      </c>
      <c r="AM65" s="925">
        <v>1.1136452595487486E-2</v>
      </c>
      <c r="AN65" s="331">
        <v>8.1720880406576102E-2</v>
      </c>
      <c r="AO65" s="331">
        <v>0.17902993730750172</v>
      </c>
      <c r="AP65" s="331">
        <v>0.13812809370566589</v>
      </c>
      <c r="AQ65" s="331">
        <v>8.3074022395683997E-2</v>
      </c>
      <c r="AR65" s="331">
        <v>3.6469266165529597E-2</v>
      </c>
      <c r="AS65" s="331">
        <v>3.3380941329488371E-2</v>
      </c>
      <c r="AT65" s="331">
        <v>3.4114158701362897E-2</v>
      </c>
      <c r="AU65" s="331"/>
      <c r="AV65" s="331">
        <v>0.1495170882016045</v>
      </c>
      <c r="AW65" s="331"/>
      <c r="AX65" s="331"/>
      <c r="AY65" s="331"/>
      <c r="AZ65" s="331">
        <v>0.149517088201605</v>
      </c>
      <c r="BA65" s="331">
        <v>3.6986912183280603E-2</v>
      </c>
      <c r="BB65" s="331">
        <v>0.1284086810720701</v>
      </c>
      <c r="BC65" s="331">
        <v>0.13162336793408222</v>
      </c>
      <c r="BD65" s="331">
        <v>0.11670393153098815</v>
      </c>
      <c r="BE65" s="331"/>
      <c r="BF65" s="331"/>
      <c r="BG65" s="331">
        <v>3.1513332459541986E-2</v>
      </c>
      <c r="BH65" s="331">
        <v>4.6852199540403879E-2</v>
      </c>
      <c r="BI65" s="331">
        <v>0.11127779582029999</v>
      </c>
      <c r="BJ65" s="331">
        <v>0.11396555811587999</v>
      </c>
      <c r="BK65" s="331"/>
      <c r="BL65" s="330"/>
      <c r="BM65" s="331">
        <v>4.4256782430440803E-2</v>
      </c>
      <c r="BN65" s="254"/>
      <c r="BO65" s="254"/>
    </row>
    <row r="66" spans="2:67" s="255" customFormat="1" ht="15" customHeight="1">
      <c r="B66" s="1254"/>
      <c r="C66" s="243" t="s">
        <v>491</v>
      </c>
      <c r="D66" s="344"/>
      <c r="E66" s="331">
        <v>3.2371394115652298E-2</v>
      </c>
      <c r="F66" s="331">
        <v>1.7482286288245299E-2</v>
      </c>
      <c r="G66" s="925">
        <v>2.8028130317816698E-2</v>
      </c>
      <c r="H66" s="925">
        <v>2.591654095030712E-2</v>
      </c>
      <c r="I66" s="925">
        <v>2.6758588440774386E-2</v>
      </c>
      <c r="J66" s="331">
        <v>0.10267051254177038</v>
      </c>
      <c r="K66" s="331">
        <v>0.13558769002224338</v>
      </c>
      <c r="L66" s="331">
        <v>7.6468424937444407E-2</v>
      </c>
      <c r="M66" s="331">
        <v>4.0173510381673903E-2</v>
      </c>
      <c r="N66" s="331">
        <v>3.7613159674485599E-2</v>
      </c>
      <c r="O66" s="331">
        <v>3.8422837662611599E-2</v>
      </c>
      <c r="P66" s="331"/>
      <c r="Q66" s="331">
        <v>0.11248011997319021</v>
      </c>
      <c r="R66" s="331"/>
      <c r="S66" s="331"/>
      <c r="T66" s="331"/>
      <c r="U66" s="331">
        <v>0.11248011997319</v>
      </c>
      <c r="V66" s="331">
        <v>4.0547813400400298E-2</v>
      </c>
      <c r="W66" s="331">
        <v>0.12226894910541464</v>
      </c>
      <c r="X66" s="331">
        <v>0.13000053640117626</v>
      </c>
      <c r="Y66" s="331">
        <v>0.13523888042763382</v>
      </c>
      <c r="Z66" s="331"/>
      <c r="AA66" s="331"/>
      <c r="AB66" s="331">
        <v>4.8980566652920082E-2</v>
      </c>
      <c r="AC66" s="331">
        <v>4.6852589633931359E-2</v>
      </c>
      <c r="AD66" s="331">
        <v>0.11115375291801501</v>
      </c>
      <c r="AE66" s="331">
        <v>0.121645607451529</v>
      </c>
      <c r="AF66" s="330"/>
      <c r="AG66" s="330"/>
      <c r="AH66" s="331">
        <v>4.7891744054210497E-2</v>
      </c>
      <c r="AI66" s="329"/>
      <c r="AJ66" s="331">
        <v>2.0236927498706501E-2</v>
      </c>
      <c r="AK66" s="925">
        <v>2.0633991916613199E-2</v>
      </c>
      <c r="AL66" s="925">
        <v>1.8572923154281534E-2</v>
      </c>
      <c r="AM66" s="925">
        <v>1.9394824327732124E-2</v>
      </c>
      <c r="AN66" s="331">
        <v>8.3674965193961295E-2</v>
      </c>
      <c r="AO66" s="331">
        <v>0.13193976558619183</v>
      </c>
      <c r="AP66" s="331">
        <v>9.5604085140944539E-2</v>
      </c>
      <c r="AQ66" s="331">
        <v>8.7698080333344003E-2</v>
      </c>
      <c r="AR66" s="331">
        <v>4.5674981068274702E-2</v>
      </c>
      <c r="AS66" s="331">
        <v>4.2508348579553323E-2</v>
      </c>
      <c r="AT66" s="331">
        <v>4.3252005519539803E-2</v>
      </c>
      <c r="AU66" s="331"/>
      <c r="AV66" s="331">
        <v>0.11937389493056355</v>
      </c>
      <c r="AW66" s="331"/>
      <c r="AX66" s="331"/>
      <c r="AY66" s="331"/>
      <c r="AZ66" s="331">
        <v>0.119373894930564</v>
      </c>
      <c r="BA66" s="331">
        <v>4.6169434306732302E-2</v>
      </c>
      <c r="BB66" s="331">
        <v>0.12423475812822063</v>
      </c>
      <c r="BC66" s="331">
        <v>0.13209163451522457</v>
      </c>
      <c r="BD66" s="331">
        <v>0.12195666682409398</v>
      </c>
      <c r="BE66" s="331"/>
      <c r="BF66" s="331"/>
      <c r="BG66" s="331">
        <v>0.10685709139779989</v>
      </c>
      <c r="BH66" s="331">
        <v>4.1920858358738711E-2</v>
      </c>
      <c r="BI66" s="331">
        <v>0.11136453075021099</v>
      </c>
      <c r="BJ66" s="331">
        <v>0.118547986183482</v>
      </c>
      <c r="BK66" s="331"/>
      <c r="BL66" s="330"/>
      <c r="BM66" s="331">
        <v>5.28134269247518E-2</v>
      </c>
      <c r="BN66" s="254"/>
      <c r="BO66" s="254"/>
    </row>
    <row r="67" spans="2:67" s="255" customFormat="1" ht="15" customHeight="1">
      <c r="B67" s="1254"/>
      <c r="C67" s="243" t="s">
        <v>492</v>
      </c>
      <c r="D67" s="344"/>
      <c r="E67" s="331">
        <v>4.2450805591257502E-2</v>
      </c>
      <c r="F67" s="331">
        <v>2.5879314996879101E-2</v>
      </c>
      <c r="G67" s="925">
        <v>4.09056659449656E-2</v>
      </c>
      <c r="H67" s="925">
        <v>3.688056086868173E-2</v>
      </c>
      <c r="I67" s="925">
        <v>3.8485669172645842E-2</v>
      </c>
      <c r="J67" s="331">
        <v>5.8255548085747087E-2</v>
      </c>
      <c r="K67" s="331">
        <v>0.10073557084873473</v>
      </c>
      <c r="L67" s="331">
        <v>9.3422332908130498E-2</v>
      </c>
      <c r="M67" s="331">
        <v>5.22066036038965E-2</v>
      </c>
      <c r="N67" s="331">
        <v>4.9781308895882302E-2</v>
      </c>
      <c r="O67" s="331">
        <v>5.0756615914456397E-2</v>
      </c>
      <c r="P67" s="331"/>
      <c r="Q67" s="331">
        <v>9.0103755038577135E-2</v>
      </c>
      <c r="R67" s="331"/>
      <c r="S67" s="331"/>
      <c r="T67" s="331"/>
      <c r="U67" s="331">
        <v>9.0103755038577094E-2</v>
      </c>
      <c r="V67" s="331">
        <v>5.24969489293826E-2</v>
      </c>
      <c r="W67" s="331">
        <v>8.6091838408978466E-2</v>
      </c>
      <c r="X67" s="331">
        <v>0.10076959645958095</v>
      </c>
      <c r="Y67" s="331">
        <v>0.12494567813129867</v>
      </c>
      <c r="Z67" s="331"/>
      <c r="AA67" s="331"/>
      <c r="AB67" s="331">
        <v>7.3214439065714329E-2</v>
      </c>
      <c r="AC67" s="331">
        <v>6.6208565587033516E-2</v>
      </c>
      <c r="AD67" s="331">
        <v>9.5714408014380803E-2</v>
      </c>
      <c r="AE67" s="331">
        <v>0.118849395273496</v>
      </c>
      <c r="AF67" s="330"/>
      <c r="AG67" s="330"/>
      <c r="AH67" s="331">
        <v>5.7907336828185899E-2</v>
      </c>
      <c r="AI67" s="329"/>
      <c r="AJ67" s="331">
        <v>2.6133007370378901E-2</v>
      </c>
      <c r="AK67" s="925">
        <v>3.3304052574353302E-2</v>
      </c>
      <c r="AL67" s="925">
        <v>3.1600937729469654E-2</v>
      </c>
      <c r="AM67" s="925">
        <v>3.2280096093864716E-2</v>
      </c>
      <c r="AN67" s="331">
        <v>7.7901688767636396E-2</v>
      </c>
      <c r="AO67" s="331">
        <v>8.2108965366497214E-2</v>
      </c>
      <c r="AP67" s="331">
        <v>9.2884760603293273E-2</v>
      </c>
      <c r="AQ67" s="331">
        <v>7.8993725874241305E-2</v>
      </c>
      <c r="AR67" s="331">
        <v>5.3957250044372802E-2</v>
      </c>
      <c r="AS67" s="331">
        <v>5.1484178358872305E-2</v>
      </c>
      <c r="AT67" s="331">
        <v>5.2281158592362598E-2</v>
      </c>
      <c r="AU67" s="331"/>
      <c r="AV67" s="331">
        <v>9.7829209247310644E-2</v>
      </c>
      <c r="AW67" s="331"/>
      <c r="AX67" s="331"/>
      <c r="AY67" s="331"/>
      <c r="AZ67" s="331">
        <v>9.7829209247310603E-2</v>
      </c>
      <c r="BA67" s="331">
        <v>5.4292928778338301E-2</v>
      </c>
      <c r="BB67" s="331">
        <v>0.1090867038730244</v>
      </c>
      <c r="BC67" s="331">
        <v>0.11837114549234208</v>
      </c>
      <c r="BD67" s="331">
        <v>0.12300654119321065</v>
      </c>
      <c r="BE67" s="331"/>
      <c r="BF67" s="331"/>
      <c r="BG67" s="331">
        <v>8.6297074079214289E-2</v>
      </c>
      <c r="BH67" s="331">
        <v>5.6596641526284353E-2</v>
      </c>
      <c r="BI67" s="331">
        <v>0.104735401963615</v>
      </c>
      <c r="BJ67" s="331">
        <v>0.11724656035833</v>
      </c>
      <c r="BK67" s="331"/>
      <c r="BL67" s="330"/>
      <c r="BM67" s="331">
        <v>5.9814252294789601E-2</v>
      </c>
      <c r="BN67" s="254"/>
      <c r="BO67" s="254"/>
    </row>
    <row r="68" spans="2:67" s="255" customFormat="1" ht="15" customHeight="1">
      <c r="B68" s="1254"/>
      <c r="C68" s="243" t="s">
        <v>493</v>
      </c>
      <c r="D68" s="344"/>
      <c r="E68" s="331">
        <v>6.2115019311522197E-2</v>
      </c>
      <c r="F68" s="331">
        <v>3.6448620844042899E-2</v>
      </c>
      <c r="G68" s="925">
        <v>5.85226700479516E-2</v>
      </c>
      <c r="H68" s="925">
        <v>5.1055242554438246E-2</v>
      </c>
      <c r="I68" s="925">
        <v>5.4033060437929124E-2</v>
      </c>
      <c r="J68" s="331">
        <v>3.0604731538683958E-2</v>
      </c>
      <c r="K68" s="331">
        <v>6.6395753740739805E-2</v>
      </c>
      <c r="L68" s="331">
        <v>8.4876546392902194E-2</v>
      </c>
      <c r="M68" s="331">
        <v>6.55559794590381E-2</v>
      </c>
      <c r="N68" s="331">
        <v>6.3174715627156999E-2</v>
      </c>
      <c r="O68" s="331">
        <v>6.4095267608465706E-2</v>
      </c>
      <c r="P68" s="331"/>
      <c r="Q68" s="331">
        <v>8.7514787962119908E-2</v>
      </c>
      <c r="R68" s="331"/>
      <c r="S68" s="331"/>
      <c r="T68" s="331"/>
      <c r="U68" s="331">
        <v>8.7514787962119894E-2</v>
      </c>
      <c r="V68" s="331">
        <v>6.5833965253800794E-2</v>
      </c>
      <c r="W68" s="331">
        <v>8.253054572070842E-2</v>
      </c>
      <c r="X68" s="331">
        <v>8.9586262748259288E-2</v>
      </c>
      <c r="Y68" s="331">
        <v>0.1181306486835525</v>
      </c>
      <c r="Z68" s="331"/>
      <c r="AA68" s="331"/>
      <c r="AB68" s="331">
        <v>0.20745029435685322</v>
      </c>
      <c r="AC68" s="331">
        <v>9.272426106577622E-2</v>
      </c>
      <c r="AD68" s="331">
        <v>9.4048064382256394E-2</v>
      </c>
      <c r="AE68" s="331">
        <v>0.119271284191156</v>
      </c>
      <c r="AF68" s="330"/>
      <c r="AG68" s="330"/>
      <c r="AH68" s="331">
        <v>6.9920249144679106E-2</v>
      </c>
      <c r="AI68" s="329"/>
      <c r="AJ68" s="331">
        <v>4.6443413318057201E-2</v>
      </c>
      <c r="AK68" s="925">
        <v>5.1195306051552703E-2</v>
      </c>
      <c r="AL68" s="925">
        <v>4.5535429709791866E-2</v>
      </c>
      <c r="AM68" s="925">
        <v>4.7792442717749802E-2</v>
      </c>
      <c r="AN68" s="331">
        <v>9.8682065126370302E-2</v>
      </c>
      <c r="AO68" s="331">
        <v>4.8525523217159389E-2</v>
      </c>
      <c r="AP68" s="331">
        <v>6.978645263957943E-2</v>
      </c>
      <c r="AQ68" s="331">
        <v>9.7524877475671304E-2</v>
      </c>
      <c r="AR68" s="331">
        <v>6.8808351958016004E-2</v>
      </c>
      <c r="AS68" s="331">
        <v>6.6353407621593238E-2</v>
      </c>
      <c r="AT68" s="331">
        <v>6.70735782636738E-2</v>
      </c>
      <c r="AU68" s="331"/>
      <c r="AV68" s="331">
        <v>7.6132572796413681E-2</v>
      </c>
      <c r="AW68" s="331"/>
      <c r="AX68" s="331"/>
      <c r="AY68" s="331"/>
      <c r="AZ68" s="331">
        <v>7.6132572796413694E-2</v>
      </c>
      <c r="BA68" s="331">
        <v>6.9121718823233702E-2</v>
      </c>
      <c r="BB68" s="331">
        <v>9.0170671704602301E-2</v>
      </c>
      <c r="BC68" s="331">
        <v>9.2959041508098375E-2</v>
      </c>
      <c r="BD68" s="331">
        <v>0.12648090935092882</v>
      </c>
      <c r="BE68" s="331"/>
      <c r="BF68" s="331"/>
      <c r="BG68" s="331">
        <v>6.3655110730407707E-2</v>
      </c>
      <c r="BH68" s="331">
        <v>8.4739953111063235E-2</v>
      </c>
      <c r="BI68" s="331">
        <v>9.4755494057674694E-2</v>
      </c>
      <c r="BJ68" s="331">
        <v>0.11378968145617099</v>
      </c>
      <c r="BK68" s="331"/>
      <c r="BL68" s="330"/>
      <c r="BM68" s="331">
        <v>7.2621697319116996E-2</v>
      </c>
      <c r="BN68" s="254"/>
      <c r="BO68" s="254"/>
    </row>
    <row r="69" spans="2:67" s="255" customFormat="1" ht="15" customHeight="1">
      <c r="B69" s="1254"/>
      <c r="C69" s="243" t="s">
        <v>494</v>
      </c>
      <c r="D69" s="344"/>
      <c r="E69" s="331">
        <v>8.7020023972266297E-2</v>
      </c>
      <c r="F69" s="331">
        <v>4.7841432998332697E-2</v>
      </c>
      <c r="G69" s="925">
        <v>7.7844239361247597E-2</v>
      </c>
      <c r="H69" s="925">
        <v>6.7993738967665265E-2</v>
      </c>
      <c r="I69" s="925">
        <v>7.1921864986809608E-2</v>
      </c>
      <c r="J69" s="331">
        <v>1.526914630665452E-2</v>
      </c>
      <c r="K69" s="331">
        <v>3.3237895132536076E-2</v>
      </c>
      <c r="L69" s="331">
        <v>8.7398847451653203E-2</v>
      </c>
      <c r="M69" s="331">
        <v>8.4223531401435806E-2</v>
      </c>
      <c r="N69" s="331">
        <v>8.2187228448058175E-2</v>
      </c>
      <c r="O69" s="331">
        <v>8.2864652673174402E-2</v>
      </c>
      <c r="P69" s="331"/>
      <c r="Q69" s="331">
        <v>9.0570793732887581E-2</v>
      </c>
      <c r="R69" s="331"/>
      <c r="S69" s="331"/>
      <c r="T69" s="331"/>
      <c r="U69" s="331">
        <v>9.0570793732887594E-2</v>
      </c>
      <c r="V69" s="331">
        <v>8.4469542860401203E-2</v>
      </c>
      <c r="W69" s="331">
        <v>6.1442065306989833E-2</v>
      </c>
      <c r="X69" s="331">
        <v>6.9149113545187144E-2</v>
      </c>
      <c r="Y69" s="331">
        <v>9.6771479857758677E-2</v>
      </c>
      <c r="Z69" s="331"/>
      <c r="AA69" s="331"/>
      <c r="AB69" s="331">
        <v>0.11373771397256549</v>
      </c>
      <c r="AC69" s="331">
        <v>0.11055998896996837</v>
      </c>
      <c r="AD69" s="331">
        <v>8.0833380784729306E-2</v>
      </c>
      <c r="AE69" s="331">
        <v>0.11182960107161199</v>
      </c>
      <c r="AF69" s="330"/>
      <c r="AG69" s="330"/>
      <c r="AH69" s="331">
        <v>8.5818295260518096E-2</v>
      </c>
      <c r="AI69" s="329"/>
      <c r="AJ69" s="331">
        <v>5.2036934030481201E-2</v>
      </c>
      <c r="AK69" s="925">
        <v>7.4165311452351501E-2</v>
      </c>
      <c r="AL69" s="925">
        <v>6.6582757097525383E-2</v>
      </c>
      <c r="AM69" s="925">
        <v>6.9606484610106767E-2</v>
      </c>
      <c r="AN69" s="331">
        <v>8.3839862509696203E-2</v>
      </c>
      <c r="AO69" s="331">
        <v>1.9852987714752014E-2</v>
      </c>
      <c r="AP69" s="331">
        <v>3.6508518340378528E-2</v>
      </c>
      <c r="AQ69" s="331">
        <v>8.3728907811902606E-2</v>
      </c>
      <c r="AR69" s="331">
        <v>8.3101595309361995E-2</v>
      </c>
      <c r="AS69" s="331">
        <v>8.0407557868763593E-2</v>
      </c>
      <c r="AT69" s="331">
        <v>8.1202522396820895E-2</v>
      </c>
      <c r="AU69" s="331"/>
      <c r="AV69" s="331">
        <v>6.656070199532696E-2</v>
      </c>
      <c r="AW69" s="331"/>
      <c r="AX69" s="331"/>
      <c r="AY69" s="331"/>
      <c r="AZ69" s="331">
        <v>6.6560701995327001E-2</v>
      </c>
      <c r="BA69" s="331">
        <v>8.3422674054953294E-2</v>
      </c>
      <c r="BB69" s="331">
        <v>9.0123738677731671E-2</v>
      </c>
      <c r="BC69" s="331">
        <v>8.6064508455620886E-2</v>
      </c>
      <c r="BD69" s="331">
        <v>0.10897259957115486</v>
      </c>
      <c r="BE69" s="331"/>
      <c r="BF69" s="331"/>
      <c r="BG69" s="331">
        <v>0.19487169191877568</v>
      </c>
      <c r="BH69" s="331">
        <v>9.4525286499920147E-2</v>
      </c>
      <c r="BI69" s="331">
        <v>9.1750959093207199E-2</v>
      </c>
      <c r="BJ69" s="331">
        <v>0.114794021826311</v>
      </c>
      <c r="BK69" s="331"/>
      <c r="BL69" s="330"/>
      <c r="BM69" s="331">
        <v>8.5483005872425702E-2</v>
      </c>
      <c r="BN69" s="254"/>
      <c r="BO69" s="254"/>
    </row>
    <row r="70" spans="2:67" s="255" customFormat="1" ht="15" customHeight="1">
      <c r="B70" s="1254"/>
      <c r="C70" s="243" t="s">
        <v>495</v>
      </c>
      <c r="D70" s="344"/>
      <c r="E70" s="331">
        <v>0.104445837201023</v>
      </c>
      <c r="F70" s="331">
        <v>7.7818355334785594E-2</v>
      </c>
      <c r="G70" s="925">
        <v>0.11848426412562101</v>
      </c>
      <c r="H70" s="925">
        <v>0.10396247394562677</v>
      </c>
      <c r="I70" s="925">
        <v>0.10975339009926253</v>
      </c>
      <c r="J70" s="331">
        <v>9.2292080394191425E-3</v>
      </c>
      <c r="K70" s="331">
        <v>1.8093749527293552E-2</v>
      </c>
      <c r="L70" s="331">
        <v>9.8343988659245096E-2</v>
      </c>
      <c r="M70" s="331">
        <v>0.111337363892851</v>
      </c>
      <c r="N70" s="331">
        <v>0.1087947011499405</v>
      </c>
      <c r="O70" s="331">
        <v>0.109141407353381</v>
      </c>
      <c r="P70" s="331"/>
      <c r="Q70" s="331">
        <v>6.2495846910463906E-2</v>
      </c>
      <c r="R70" s="331"/>
      <c r="S70" s="331"/>
      <c r="T70" s="331"/>
      <c r="U70" s="331">
        <v>6.2495846910463899E-2</v>
      </c>
      <c r="V70" s="331">
        <v>0.11168205843416699</v>
      </c>
      <c r="W70" s="331">
        <v>6.0020331545466689E-2</v>
      </c>
      <c r="X70" s="331">
        <v>5.6110363446323412E-2</v>
      </c>
      <c r="Y70" s="331">
        <v>9.4697722043887531E-2</v>
      </c>
      <c r="Z70" s="331"/>
      <c r="AA70" s="331"/>
      <c r="AB70" s="331">
        <v>0.12615385571382379</v>
      </c>
      <c r="AC70" s="331">
        <v>0.13701073706951641</v>
      </c>
      <c r="AD70" s="331">
        <v>7.8208232443511397E-2</v>
      </c>
      <c r="AE70" s="331">
        <v>9.2240032323937196E-2</v>
      </c>
      <c r="AF70" s="330"/>
      <c r="AG70" s="330"/>
      <c r="AH70" s="331">
        <v>0.10924112347324701</v>
      </c>
      <c r="AI70" s="329"/>
      <c r="AJ70" s="331">
        <v>7.3162378776376102E-2</v>
      </c>
      <c r="AK70" s="925">
        <v>0.111891565415561</v>
      </c>
      <c r="AL70" s="925">
        <v>0.10099224906329921</v>
      </c>
      <c r="AM70" s="925">
        <v>0.10533861589173954</v>
      </c>
      <c r="AN70" s="331">
        <v>7.8345245331986099E-2</v>
      </c>
      <c r="AO70" s="331">
        <v>1.4851854668922469E-2</v>
      </c>
      <c r="AP70" s="331">
        <v>2.5529575347234882E-2</v>
      </c>
      <c r="AQ70" s="331">
        <v>8.15300308473908E-2</v>
      </c>
      <c r="AR70" s="331">
        <v>0.107021330916136</v>
      </c>
      <c r="AS70" s="331">
        <v>0.10529556177388967</v>
      </c>
      <c r="AT70" s="331">
        <v>0.105739129582232</v>
      </c>
      <c r="AU70" s="331"/>
      <c r="AV70" s="331">
        <v>5.5222643852649231E-2</v>
      </c>
      <c r="AW70" s="331"/>
      <c r="AX70" s="331"/>
      <c r="AY70" s="331"/>
      <c r="AZ70" s="331">
        <v>5.5222643852649203E-2</v>
      </c>
      <c r="BA70" s="331">
        <v>0.107201771763566</v>
      </c>
      <c r="BB70" s="331">
        <v>7.4683724151940231E-2</v>
      </c>
      <c r="BC70" s="331">
        <v>6.7288578180969269E-2</v>
      </c>
      <c r="BD70" s="331">
        <v>0.10412047517596905</v>
      </c>
      <c r="BE70" s="331"/>
      <c r="BF70" s="331"/>
      <c r="BG70" s="331">
        <v>0.10349186639606839</v>
      </c>
      <c r="BH70" s="331">
        <v>0.13191462740856788</v>
      </c>
      <c r="BI70" s="331">
        <v>8.5434692872841E-2</v>
      </c>
      <c r="BJ70" s="331">
        <v>9.5335673808623095E-2</v>
      </c>
      <c r="BK70" s="331"/>
      <c r="BL70" s="330"/>
      <c r="BM70" s="331">
        <v>0.10565702264173001</v>
      </c>
      <c r="BN70" s="254"/>
      <c r="BO70" s="254"/>
    </row>
    <row r="71" spans="2:67" s="255" customFormat="1" ht="15" customHeight="1">
      <c r="B71" s="1254"/>
      <c r="C71" s="243" t="s">
        <v>496</v>
      </c>
      <c r="D71" s="344"/>
      <c r="E71" s="331">
        <v>0.157836362187465</v>
      </c>
      <c r="F71" s="331">
        <v>0.13656675450077499</v>
      </c>
      <c r="G71" s="925">
        <v>0.18012078346573501</v>
      </c>
      <c r="H71" s="925">
        <v>0.17170661536819198</v>
      </c>
      <c r="I71" s="925">
        <v>0.17506196903681842</v>
      </c>
      <c r="J71" s="331">
        <v>6.4243241617539266E-3</v>
      </c>
      <c r="K71" s="331">
        <v>1.7791248209482254E-2</v>
      </c>
      <c r="L71" s="331">
        <v>9.9314668265293504E-2</v>
      </c>
      <c r="M71" s="331">
        <v>0.160712529379029</v>
      </c>
      <c r="N71" s="331">
        <v>0.15927911111856669</v>
      </c>
      <c r="O71" s="331">
        <v>0.15970802922552299</v>
      </c>
      <c r="P71" s="331"/>
      <c r="Q71" s="331">
        <v>4.3573815389859438E-2</v>
      </c>
      <c r="R71" s="331"/>
      <c r="S71" s="331"/>
      <c r="T71" s="331"/>
      <c r="U71" s="331">
        <v>4.3573815389859397E-2</v>
      </c>
      <c r="V71" s="331">
        <v>0.16078541131316401</v>
      </c>
      <c r="W71" s="331">
        <v>4.8422882070642083E-2</v>
      </c>
      <c r="X71" s="331">
        <v>3.3793962093629497E-2</v>
      </c>
      <c r="Y71" s="331">
        <v>6.8323385088715494E-2</v>
      </c>
      <c r="Z71" s="331"/>
      <c r="AA71" s="331"/>
      <c r="AB71" s="331">
        <v>0.1997130170482079</v>
      </c>
      <c r="AC71" s="331">
        <v>0.18033953997460431</v>
      </c>
      <c r="AD71" s="331">
        <v>7.0349089804550097E-2</v>
      </c>
      <c r="AE71" s="331">
        <v>6.1606353373422601E-2</v>
      </c>
      <c r="AF71" s="330"/>
      <c r="AG71" s="330"/>
      <c r="AH71" s="331">
        <v>0.15163601266386501</v>
      </c>
      <c r="AI71" s="329"/>
      <c r="AJ71" s="331">
        <v>0.13829790340607401</v>
      </c>
      <c r="AK71" s="925">
        <v>0.18803291075815201</v>
      </c>
      <c r="AL71" s="925">
        <v>0.17307661260824525</v>
      </c>
      <c r="AM71" s="925">
        <v>0.17904079935666725</v>
      </c>
      <c r="AN71" s="331">
        <v>0.105838056137847</v>
      </c>
      <c r="AO71" s="331">
        <v>5.4687731586647789E-3</v>
      </c>
      <c r="AP71" s="331">
        <v>1.5580030390493112E-2</v>
      </c>
      <c r="AQ71" s="331">
        <v>0.10012979863168001</v>
      </c>
      <c r="AR71" s="331">
        <v>0.15444666617626501</v>
      </c>
      <c r="AS71" s="331">
        <v>0.15345864427196124</v>
      </c>
      <c r="AT71" s="331">
        <v>0.15389823241555201</v>
      </c>
      <c r="AU71" s="331"/>
      <c r="AV71" s="331">
        <v>4.4121427062306484E-2</v>
      </c>
      <c r="AW71" s="331"/>
      <c r="AX71" s="331"/>
      <c r="AY71" s="331"/>
      <c r="AZ71" s="331">
        <v>4.4121427062306498E-2</v>
      </c>
      <c r="BA71" s="331">
        <v>0.154444981660811</v>
      </c>
      <c r="BB71" s="331">
        <v>3.9809236168854602E-2</v>
      </c>
      <c r="BC71" s="331">
        <v>4.4801493454351846E-2</v>
      </c>
      <c r="BD71" s="331">
        <v>8.1714448012915664E-2</v>
      </c>
      <c r="BE71" s="331"/>
      <c r="BF71" s="331"/>
      <c r="BG71" s="331">
        <v>0.14122263319676562</v>
      </c>
      <c r="BH71" s="331">
        <v>0.2007157251139346</v>
      </c>
      <c r="BI71" s="331">
        <v>8.1619746350103398E-2</v>
      </c>
      <c r="BJ71" s="331">
        <v>6.8404624729357794E-2</v>
      </c>
      <c r="BK71" s="331"/>
      <c r="BL71" s="330"/>
      <c r="BM71" s="331">
        <v>0.14673914682472999</v>
      </c>
      <c r="BN71" s="254"/>
      <c r="BO71" s="254"/>
    </row>
    <row r="72" spans="2:67" s="255" customFormat="1" ht="15" customHeight="1">
      <c r="B72" s="1254"/>
      <c r="C72" s="243" t="s">
        <v>497</v>
      </c>
      <c r="D72" s="344"/>
      <c r="E72" s="331">
        <v>0.47644852547651501</v>
      </c>
      <c r="F72" s="331">
        <v>0.64000430921969798</v>
      </c>
      <c r="G72" s="925">
        <v>0.467105791890499</v>
      </c>
      <c r="H72" s="925">
        <v>0.51736620803030475</v>
      </c>
      <c r="I72" s="925">
        <v>0.49732364770510351</v>
      </c>
      <c r="J72" s="331">
        <v>3.4718900129910427E-3</v>
      </c>
      <c r="K72" s="331">
        <v>1.1457706004077917E-2</v>
      </c>
      <c r="L72" s="331">
        <v>0.195628521045426</v>
      </c>
      <c r="M72" s="331">
        <v>0.42007630738485402</v>
      </c>
      <c r="N72" s="331">
        <v>0.43936162209486729</v>
      </c>
      <c r="O72" s="331">
        <v>0.433308968916648</v>
      </c>
      <c r="P72" s="331"/>
      <c r="Q72" s="331">
        <v>3.3911101776074704E-2</v>
      </c>
      <c r="R72" s="331"/>
      <c r="S72" s="331"/>
      <c r="T72" s="331"/>
      <c r="U72" s="331">
        <v>3.3911101776074697E-2</v>
      </c>
      <c r="V72" s="331">
        <v>0.41739054196171699</v>
      </c>
      <c r="W72" s="331">
        <v>9.4710176768442803E-3</v>
      </c>
      <c r="X72" s="331">
        <v>1.3153042413340041E-2</v>
      </c>
      <c r="Y72" s="331">
        <v>3.1544582648953656E-2</v>
      </c>
      <c r="Z72" s="331"/>
      <c r="AA72" s="331"/>
      <c r="AB72" s="331">
        <v>0.15678877225433052</v>
      </c>
      <c r="AC72" s="331">
        <v>0.28805483488290101</v>
      </c>
      <c r="AD72" s="331">
        <v>7.3238417148521306E-2</v>
      </c>
      <c r="AE72" s="331">
        <v>3.5594050084570103E-2</v>
      </c>
      <c r="AF72" s="330"/>
      <c r="AG72" s="330"/>
      <c r="AH72" s="331">
        <v>0.38233330495932299</v>
      </c>
      <c r="AI72" s="329"/>
      <c r="AJ72" s="331">
        <v>0.60126889258195804</v>
      </c>
      <c r="AK72" s="925">
        <v>0.50427855869669203</v>
      </c>
      <c r="AL72" s="925">
        <v>0.548887223181589</v>
      </c>
      <c r="AM72" s="925">
        <v>0.53109843594834705</v>
      </c>
      <c r="AN72" s="331">
        <v>0.19480265544105099</v>
      </c>
      <c r="AO72" s="331">
        <v>4.23663580066994E-3</v>
      </c>
      <c r="AP72" s="331">
        <v>1.3043517135850344E-2</v>
      </c>
      <c r="AQ72" s="331">
        <v>0.18179518516183901</v>
      </c>
      <c r="AR72" s="331">
        <v>0.39474532222131598</v>
      </c>
      <c r="AS72" s="331">
        <v>0.41444133052377041</v>
      </c>
      <c r="AT72" s="331">
        <v>0.40886771183593801</v>
      </c>
      <c r="AU72" s="331"/>
      <c r="AV72" s="331">
        <v>3.2062061823981317E-2</v>
      </c>
      <c r="AW72" s="331"/>
      <c r="AX72" s="331"/>
      <c r="AY72" s="331"/>
      <c r="AZ72" s="331">
        <v>3.2062061823981303E-2</v>
      </c>
      <c r="BA72" s="331">
        <v>0.39192320135084602</v>
      </c>
      <c r="BB72" s="331">
        <v>1.6949162763690118E-2</v>
      </c>
      <c r="BC72" s="331">
        <v>1.5740274252083096E-2</v>
      </c>
      <c r="BD72" s="331">
        <v>3.6276548904717015E-2</v>
      </c>
      <c r="BE72" s="331"/>
      <c r="BF72" s="331"/>
      <c r="BG72" s="331">
        <v>0.25675395755693586</v>
      </c>
      <c r="BH72" s="331">
        <v>0.2881479737466433</v>
      </c>
      <c r="BI72" s="331">
        <v>7.7098030423744204E-2</v>
      </c>
      <c r="BJ72" s="331">
        <v>3.76211677636877E-2</v>
      </c>
      <c r="BK72" s="331"/>
      <c r="BL72" s="330"/>
      <c r="BM72" s="331">
        <v>0.35957735654478301</v>
      </c>
      <c r="BN72" s="254"/>
      <c r="BO72" s="254"/>
    </row>
    <row r="73" spans="2:67" s="255" customFormat="1" ht="15" customHeight="1">
      <c r="B73" s="1254"/>
      <c r="C73" s="453" t="s">
        <v>527</v>
      </c>
      <c r="D73" s="344"/>
      <c r="E73" s="327">
        <v>1</v>
      </c>
      <c r="F73" s="327">
        <v>1</v>
      </c>
      <c r="G73" s="926">
        <v>1</v>
      </c>
      <c r="H73" s="926">
        <v>1</v>
      </c>
      <c r="I73" s="926">
        <v>1</v>
      </c>
      <c r="J73" s="327">
        <v>1</v>
      </c>
      <c r="K73" s="327">
        <v>1</v>
      </c>
      <c r="L73" s="327">
        <v>1</v>
      </c>
      <c r="M73" s="327">
        <v>1</v>
      </c>
      <c r="N73" s="327">
        <v>0.99999999999999989</v>
      </c>
      <c r="O73" s="327">
        <v>1</v>
      </c>
      <c r="P73" s="327"/>
      <c r="Q73" s="327">
        <v>1</v>
      </c>
      <c r="R73" s="327"/>
      <c r="S73" s="327"/>
      <c r="T73" s="327"/>
      <c r="U73" s="327">
        <v>1</v>
      </c>
      <c r="V73" s="327">
        <v>1</v>
      </c>
      <c r="W73" s="327">
        <v>1</v>
      </c>
      <c r="X73" s="327">
        <v>1</v>
      </c>
      <c r="Y73" s="327">
        <v>1</v>
      </c>
      <c r="Z73" s="327"/>
      <c r="AA73" s="327"/>
      <c r="AB73" s="327">
        <v>1</v>
      </c>
      <c r="AC73" s="327">
        <v>1</v>
      </c>
      <c r="AD73" s="327">
        <v>1</v>
      </c>
      <c r="AE73" s="327">
        <v>1</v>
      </c>
      <c r="AF73" s="328"/>
      <c r="AG73" s="328"/>
      <c r="AH73" s="327">
        <v>1</v>
      </c>
      <c r="AI73" s="329"/>
      <c r="AJ73" s="327">
        <v>1</v>
      </c>
      <c r="AK73" s="926">
        <v>1</v>
      </c>
      <c r="AL73" s="926">
        <v>1</v>
      </c>
      <c r="AM73" s="926">
        <v>1</v>
      </c>
      <c r="AN73" s="327">
        <v>1</v>
      </c>
      <c r="AO73" s="327">
        <v>1</v>
      </c>
      <c r="AP73" s="327">
        <v>1</v>
      </c>
      <c r="AQ73" s="327">
        <v>1</v>
      </c>
      <c r="AR73" s="327">
        <v>1</v>
      </c>
      <c r="AS73" s="327">
        <v>0.99999999999999989</v>
      </c>
      <c r="AT73" s="327">
        <v>1</v>
      </c>
      <c r="AU73" s="327"/>
      <c r="AV73" s="327">
        <v>1</v>
      </c>
      <c r="AW73" s="327"/>
      <c r="AX73" s="327"/>
      <c r="AY73" s="327"/>
      <c r="AZ73" s="327">
        <v>1</v>
      </c>
      <c r="BA73" s="327">
        <v>1</v>
      </c>
      <c r="BB73" s="327">
        <v>1</v>
      </c>
      <c r="BC73" s="327">
        <v>1</v>
      </c>
      <c r="BD73" s="327">
        <v>1</v>
      </c>
      <c r="BE73" s="327"/>
      <c r="BF73" s="327"/>
      <c r="BG73" s="327">
        <v>1</v>
      </c>
      <c r="BH73" s="327">
        <v>1</v>
      </c>
      <c r="BI73" s="327">
        <v>0.999999999999999</v>
      </c>
      <c r="BJ73" s="327">
        <v>0.999999999999999</v>
      </c>
      <c r="BK73" s="328"/>
      <c r="BL73" s="328"/>
      <c r="BM73" s="327">
        <v>1</v>
      </c>
      <c r="BN73" s="254"/>
      <c r="BO73" s="254"/>
    </row>
    <row r="74" spans="2:67" s="255" customFormat="1" ht="15" customHeight="1">
      <c r="B74" s="1252" t="s">
        <v>714</v>
      </c>
      <c r="C74" s="243" t="s">
        <v>488</v>
      </c>
      <c r="D74" s="344"/>
      <c r="E74" s="646"/>
      <c r="F74" s="646"/>
      <c r="G74" s="927"/>
      <c r="H74" s="927"/>
      <c r="I74" s="927"/>
      <c r="J74" s="646"/>
      <c r="K74" s="646"/>
      <c r="L74" s="646"/>
      <c r="M74" s="646"/>
      <c r="N74" s="646"/>
      <c r="O74" s="646"/>
      <c r="P74" s="646"/>
      <c r="Q74" s="646"/>
      <c r="R74" s="646"/>
      <c r="S74" s="646"/>
      <c r="T74" s="646"/>
      <c r="U74" s="646"/>
      <c r="V74" s="646"/>
      <c r="W74" s="646"/>
      <c r="X74" s="646"/>
      <c r="Y74" s="646"/>
      <c r="Z74" s="646"/>
      <c r="AA74" s="646"/>
      <c r="AB74" s="646"/>
      <c r="AC74" s="646"/>
      <c r="AD74" s="646"/>
      <c r="AE74" s="646"/>
      <c r="AF74" s="676"/>
      <c r="AG74" s="646"/>
      <c r="AH74" s="646"/>
      <c r="AI74" s="329"/>
      <c r="AJ74" s="677"/>
      <c r="AK74" s="927"/>
      <c r="AL74" s="927"/>
      <c r="AM74" s="927"/>
      <c r="AN74" s="677"/>
      <c r="AO74" s="677"/>
      <c r="AP74" s="677"/>
      <c r="AQ74" s="677"/>
      <c r="AR74" s="677"/>
      <c r="AS74" s="677"/>
      <c r="AT74" s="677"/>
      <c r="AU74" s="677"/>
      <c r="AV74" s="677"/>
      <c r="AW74" s="677"/>
      <c r="AX74" s="677"/>
      <c r="AY74" s="677"/>
      <c r="AZ74" s="677"/>
      <c r="BA74" s="677"/>
      <c r="BB74" s="677"/>
      <c r="BC74" s="677"/>
      <c r="BD74" s="677"/>
      <c r="BE74" s="677"/>
      <c r="BF74" s="677"/>
      <c r="BG74" s="677"/>
      <c r="BH74" s="677"/>
      <c r="BI74" s="677"/>
      <c r="BJ74" s="677"/>
      <c r="BK74" s="677"/>
      <c r="BL74" s="678"/>
      <c r="BM74" s="677"/>
      <c r="BN74" s="254"/>
      <c r="BO74" s="254"/>
    </row>
    <row r="75" spans="2:67" s="255" customFormat="1" ht="15" customHeight="1">
      <c r="B75" s="1252"/>
      <c r="C75" s="243" t="s">
        <v>489</v>
      </c>
      <c r="D75" s="344"/>
      <c r="E75" s="646"/>
      <c r="F75" s="646"/>
      <c r="G75" s="927"/>
      <c r="H75" s="927"/>
      <c r="I75" s="927"/>
      <c r="J75" s="646"/>
      <c r="K75" s="646"/>
      <c r="L75" s="646"/>
      <c r="M75" s="646"/>
      <c r="N75" s="646"/>
      <c r="O75" s="646"/>
      <c r="P75" s="646"/>
      <c r="Q75" s="646"/>
      <c r="R75" s="646"/>
      <c r="S75" s="646"/>
      <c r="T75" s="646"/>
      <c r="U75" s="646"/>
      <c r="V75" s="646"/>
      <c r="W75" s="646"/>
      <c r="X75" s="646"/>
      <c r="Y75" s="646"/>
      <c r="Z75" s="646"/>
      <c r="AA75" s="646"/>
      <c r="AB75" s="646"/>
      <c r="AC75" s="646"/>
      <c r="AD75" s="646"/>
      <c r="AE75" s="646"/>
      <c r="AF75" s="676"/>
      <c r="AG75" s="646"/>
      <c r="AH75" s="646"/>
      <c r="AI75" s="329"/>
      <c r="AJ75" s="677"/>
      <c r="AK75" s="927"/>
      <c r="AL75" s="927"/>
      <c r="AM75" s="927"/>
      <c r="AN75" s="677"/>
      <c r="AO75" s="677"/>
      <c r="AP75" s="677"/>
      <c r="AQ75" s="677"/>
      <c r="AR75" s="677"/>
      <c r="AS75" s="677"/>
      <c r="AT75" s="677"/>
      <c r="AU75" s="677"/>
      <c r="AV75" s="677"/>
      <c r="AW75" s="677"/>
      <c r="AX75" s="677"/>
      <c r="AY75" s="677"/>
      <c r="AZ75" s="677"/>
      <c r="BA75" s="677"/>
      <c r="BB75" s="677"/>
      <c r="BC75" s="677"/>
      <c r="BD75" s="677"/>
      <c r="BE75" s="677"/>
      <c r="BF75" s="677"/>
      <c r="BG75" s="677"/>
      <c r="BH75" s="677"/>
      <c r="BI75" s="677"/>
      <c r="BJ75" s="677"/>
      <c r="BK75" s="677"/>
      <c r="BL75" s="679"/>
      <c r="BM75" s="677"/>
      <c r="BN75" s="254"/>
      <c r="BO75" s="254"/>
    </row>
    <row r="76" spans="2:67" s="255" customFormat="1" ht="15" customHeight="1">
      <c r="B76" s="1252"/>
      <c r="C76" s="243" t="s">
        <v>490</v>
      </c>
      <c r="D76" s="344"/>
      <c r="E76" s="646"/>
      <c r="F76" s="646"/>
      <c r="G76" s="927"/>
      <c r="H76" s="927"/>
      <c r="I76" s="927"/>
      <c r="J76" s="646"/>
      <c r="K76" s="646"/>
      <c r="L76" s="646"/>
      <c r="M76" s="646"/>
      <c r="N76" s="646"/>
      <c r="O76" s="646"/>
      <c r="P76" s="646"/>
      <c r="Q76" s="646"/>
      <c r="R76" s="646"/>
      <c r="S76" s="646"/>
      <c r="T76" s="646"/>
      <c r="U76" s="646"/>
      <c r="V76" s="646"/>
      <c r="W76" s="646"/>
      <c r="X76" s="646"/>
      <c r="Y76" s="646"/>
      <c r="Z76" s="646"/>
      <c r="AA76" s="646"/>
      <c r="AB76" s="646"/>
      <c r="AC76" s="646"/>
      <c r="AD76" s="646"/>
      <c r="AE76" s="646"/>
      <c r="AF76" s="676"/>
      <c r="AG76" s="646"/>
      <c r="AH76" s="646"/>
      <c r="AI76" s="329"/>
      <c r="AJ76" s="677"/>
      <c r="AK76" s="927"/>
      <c r="AL76" s="927"/>
      <c r="AM76" s="927"/>
      <c r="AN76" s="677"/>
      <c r="AO76" s="677"/>
      <c r="AP76" s="677"/>
      <c r="AQ76" s="677"/>
      <c r="AR76" s="677"/>
      <c r="AS76" s="677"/>
      <c r="AT76" s="677"/>
      <c r="AU76" s="677"/>
      <c r="AV76" s="677"/>
      <c r="AW76" s="677"/>
      <c r="AX76" s="677"/>
      <c r="AY76" s="677"/>
      <c r="AZ76" s="677"/>
      <c r="BA76" s="677"/>
      <c r="BB76" s="677"/>
      <c r="BC76" s="677"/>
      <c r="BD76" s="677"/>
      <c r="BE76" s="677"/>
      <c r="BF76" s="677"/>
      <c r="BG76" s="677"/>
      <c r="BH76" s="677"/>
      <c r="BI76" s="677"/>
      <c r="BJ76" s="677"/>
      <c r="BK76" s="677"/>
      <c r="BL76" s="679"/>
      <c r="BM76" s="677"/>
      <c r="BN76" s="254"/>
      <c r="BO76" s="254"/>
    </row>
    <row r="77" spans="2:67" s="255" customFormat="1" ht="15" customHeight="1">
      <c r="B77" s="1252"/>
      <c r="C77" s="243" t="s">
        <v>491</v>
      </c>
      <c r="D77" s="344"/>
      <c r="E77" s="646"/>
      <c r="F77" s="646"/>
      <c r="G77" s="927"/>
      <c r="H77" s="927"/>
      <c r="I77" s="927"/>
      <c r="J77" s="646"/>
      <c r="K77" s="646"/>
      <c r="L77" s="646"/>
      <c r="M77" s="646"/>
      <c r="N77" s="646"/>
      <c r="O77" s="646"/>
      <c r="P77" s="646"/>
      <c r="Q77" s="646"/>
      <c r="R77" s="646"/>
      <c r="S77" s="646"/>
      <c r="T77" s="646"/>
      <c r="U77" s="646"/>
      <c r="V77" s="646"/>
      <c r="W77" s="646"/>
      <c r="X77" s="646"/>
      <c r="Y77" s="646"/>
      <c r="Z77" s="646"/>
      <c r="AA77" s="646"/>
      <c r="AB77" s="646"/>
      <c r="AC77" s="646"/>
      <c r="AD77" s="646"/>
      <c r="AE77" s="646"/>
      <c r="AF77" s="676"/>
      <c r="AG77" s="646"/>
      <c r="AH77" s="646"/>
      <c r="AI77" s="329"/>
      <c r="AJ77" s="677"/>
      <c r="AK77" s="927"/>
      <c r="AL77" s="927"/>
      <c r="AM77" s="927"/>
      <c r="AN77" s="677"/>
      <c r="AO77" s="677"/>
      <c r="AP77" s="677"/>
      <c r="AQ77" s="677"/>
      <c r="AR77" s="677"/>
      <c r="AS77" s="677"/>
      <c r="AT77" s="677"/>
      <c r="AU77" s="677"/>
      <c r="AV77" s="677"/>
      <c r="AW77" s="677"/>
      <c r="AX77" s="677"/>
      <c r="AY77" s="677"/>
      <c r="AZ77" s="677"/>
      <c r="BA77" s="677"/>
      <c r="BB77" s="677"/>
      <c r="BC77" s="677"/>
      <c r="BD77" s="677"/>
      <c r="BE77" s="677"/>
      <c r="BF77" s="677"/>
      <c r="BG77" s="677"/>
      <c r="BH77" s="677"/>
      <c r="BI77" s="677"/>
      <c r="BJ77" s="677"/>
      <c r="BK77" s="677"/>
      <c r="BL77" s="679"/>
      <c r="BM77" s="677"/>
      <c r="BN77" s="254"/>
      <c r="BO77" s="254"/>
    </row>
    <row r="78" spans="2:67" s="255" customFormat="1" ht="15" customHeight="1">
      <c r="B78" s="1252"/>
      <c r="C78" s="243" t="s">
        <v>492</v>
      </c>
      <c r="D78" s="344"/>
      <c r="E78" s="646"/>
      <c r="F78" s="646"/>
      <c r="G78" s="927"/>
      <c r="H78" s="927"/>
      <c r="I78" s="927"/>
      <c r="J78" s="646"/>
      <c r="K78" s="646"/>
      <c r="L78" s="646"/>
      <c r="M78" s="646"/>
      <c r="N78" s="646"/>
      <c r="O78" s="646"/>
      <c r="P78" s="646"/>
      <c r="Q78" s="646"/>
      <c r="R78" s="646"/>
      <c r="S78" s="646"/>
      <c r="T78" s="646"/>
      <c r="U78" s="646"/>
      <c r="V78" s="646"/>
      <c r="W78" s="646"/>
      <c r="X78" s="646"/>
      <c r="Y78" s="646"/>
      <c r="Z78" s="646"/>
      <c r="AA78" s="646"/>
      <c r="AB78" s="646"/>
      <c r="AC78" s="646"/>
      <c r="AD78" s="646"/>
      <c r="AE78" s="646"/>
      <c r="AF78" s="676"/>
      <c r="AG78" s="646"/>
      <c r="AH78" s="646"/>
      <c r="AI78" s="329"/>
      <c r="AJ78" s="677"/>
      <c r="AK78" s="927"/>
      <c r="AL78" s="927"/>
      <c r="AM78" s="927"/>
      <c r="AN78" s="677"/>
      <c r="AO78" s="677"/>
      <c r="AP78" s="677"/>
      <c r="AQ78" s="677"/>
      <c r="AR78" s="677"/>
      <c r="AS78" s="677"/>
      <c r="AT78" s="677"/>
      <c r="AU78" s="677"/>
      <c r="AV78" s="677"/>
      <c r="AW78" s="677"/>
      <c r="AX78" s="677"/>
      <c r="AY78" s="677"/>
      <c r="AZ78" s="677"/>
      <c r="BA78" s="677"/>
      <c r="BB78" s="677"/>
      <c r="BC78" s="677"/>
      <c r="BD78" s="677"/>
      <c r="BE78" s="677"/>
      <c r="BF78" s="677"/>
      <c r="BG78" s="677"/>
      <c r="BH78" s="677"/>
      <c r="BI78" s="677"/>
      <c r="BJ78" s="677"/>
      <c r="BK78" s="677"/>
      <c r="BL78" s="679"/>
      <c r="BM78" s="677"/>
      <c r="BN78" s="254"/>
      <c r="BO78" s="254"/>
    </row>
    <row r="79" spans="2:67" s="255" customFormat="1" ht="15" customHeight="1">
      <c r="B79" s="1252"/>
      <c r="C79" s="243" t="s">
        <v>493</v>
      </c>
      <c r="D79" s="344"/>
      <c r="E79" s="646"/>
      <c r="F79" s="646"/>
      <c r="G79" s="927"/>
      <c r="H79" s="927"/>
      <c r="I79" s="927"/>
      <c r="J79" s="646"/>
      <c r="K79" s="646"/>
      <c r="L79" s="646"/>
      <c r="M79" s="646"/>
      <c r="N79" s="646"/>
      <c r="O79" s="646"/>
      <c r="P79" s="646"/>
      <c r="Q79" s="646"/>
      <c r="R79" s="646"/>
      <c r="S79" s="646"/>
      <c r="T79" s="646"/>
      <c r="U79" s="646"/>
      <c r="V79" s="646"/>
      <c r="W79" s="646"/>
      <c r="X79" s="646"/>
      <c r="Y79" s="646"/>
      <c r="Z79" s="646"/>
      <c r="AA79" s="646"/>
      <c r="AB79" s="646"/>
      <c r="AC79" s="646"/>
      <c r="AD79" s="646"/>
      <c r="AE79" s="646"/>
      <c r="AF79" s="676"/>
      <c r="AG79" s="646"/>
      <c r="AH79" s="646"/>
      <c r="AI79" s="329"/>
      <c r="AJ79" s="677"/>
      <c r="AK79" s="927"/>
      <c r="AL79" s="927"/>
      <c r="AM79" s="927"/>
      <c r="AN79" s="677"/>
      <c r="AO79" s="677"/>
      <c r="AP79" s="677"/>
      <c r="AQ79" s="677"/>
      <c r="AR79" s="677"/>
      <c r="AS79" s="677"/>
      <c r="AT79" s="677"/>
      <c r="AU79" s="677"/>
      <c r="AV79" s="677"/>
      <c r="AW79" s="677"/>
      <c r="AX79" s="677"/>
      <c r="AY79" s="677"/>
      <c r="AZ79" s="677"/>
      <c r="BA79" s="677"/>
      <c r="BB79" s="677"/>
      <c r="BC79" s="677"/>
      <c r="BD79" s="677"/>
      <c r="BE79" s="677"/>
      <c r="BF79" s="677"/>
      <c r="BG79" s="677"/>
      <c r="BH79" s="677"/>
      <c r="BI79" s="677"/>
      <c r="BJ79" s="677"/>
      <c r="BK79" s="677"/>
      <c r="BL79" s="679"/>
      <c r="BM79" s="677"/>
      <c r="BN79" s="254"/>
      <c r="BO79" s="254"/>
    </row>
    <row r="80" spans="2:67" s="255" customFormat="1" ht="15" customHeight="1">
      <c r="B80" s="1252"/>
      <c r="C80" s="243" t="s">
        <v>494</v>
      </c>
      <c r="D80" s="344"/>
      <c r="E80" s="646"/>
      <c r="F80" s="646"/>
      <c r="G80" s="927"/>
      <c r="H80" s="927"/>
      <c r="I80" s="927"/>
      <c r="J80" s="646"/>
      <c r="K80" s="646"/>
      <c r="L80" s="646"/>
      <c r="M80" s="646"/>
      <c r="N80" s="646"/>
      <c r="O80" s="646"/>
      <c r="P80" s="646"/>
      <c r="Q80" s="646"/>
      <c r="R80" s="646"/>
      <c r="S80" s="646"/>
      <c r="T80" s="646"/>
      <c r="U80" s="646"/>
      <c r="V80" s="646"/>
      <c r="W80" s="646"/>
      <c r="X80" s="646"/>
      <c r="Y80" s="646"/>
      <c r="Z80" s="646"/>
      <c r="AA80" s="646"/>
      <c r="AB80" s="646"/>
      <c r="AC80" s="646"/>
      <c r="AD80" s="646"/>
      <c r="AE80" s="646"/>
      <c r="AF80" s="676"/>
      <c r="AG80" s="646"/>
      <c r="AH80" s="646"/>
      <c r="AI80" s="329"/>
      <c r="AJ80" s="677"/>
      <c r="AK80" s="927"/>
      <c r="AL80" s="927"/>
      <c r="AM80" s="927"/>
      <c r="AN80" s="677"/>
      <c r="AO80" s="677"/>
      <c r="AP80" s="677"/>
      <c r="AQ80" s="677"/>
      <c r="AR80" s="677"/>
      <c r="AS80" s="677"/>
      <c r="AT80" s="677"/>
      <c r="AU80" s="677"/>
      <c r="AV80" s="677"/>
      <c r="AW80" s="677"/>
      <c r="AX80" s="677"/>
      <c r="AY80" s="677"/>
      <c r="AZ80" s="677"/>
      <c r="BA80" s="677"/>
      <c r="BB80" s="677"/>
      <c r="BC80" s="677"/>
      <c r="BD80" s="677"/>
      <c r="BE80" s="677"/>
      <c r="BF80" s="677"/>
      <c r="BG80" s="677"/>
      <c r="BH80" s="677"/>
      <c r="BI80" s="677"/>
      <c r="BJ80" s="677"/>
      <c r="BK80" s="677"/>
      <c r="BL80" s="679"/>
      <c r="BM80" s="677"/>
      <c r="BN80" s="254"/>
      <c r="BO80" s="254"/>
    </row>
    <row r="81" spans="2:67" s="255" customFormat="1" ht="15" customHeight="1">
      <c r="B81" s="1252"/>
      <c r="C81" s="243" t="s">
        <v>495</v>
      </c>
      <c r="D81" s="344"/>
      <c r="E81" s="646"/>
      <c r="F81" s="646"/>
      <c r="G81" s="927"/>
      <c r="H81" s="927"/>
      <c r="I81" s="927"/>
      <c r="J81" s="646"/>
      <c r="K81" s="646"/>
      <c r="L81" s="646"/>
      <c r="M81" s="646"/>
      <c r="N81" s="646"/>
      <c r="O81" s="646"/>
      <c r="P81" s="646"/>
      <c r="Q81" s="646"/>
      <c r="R81" s="646"/>
      <c r="S81" s="646"/>
      <c r="T81" s="646"/>
      <c r="U81" s="646"/>
      <c r="V81" s="646"/>
      <c r="W81" s="646"/>
      <c r="X81" s="646"/>
      <c r="Y81" s="646"/>
      <c r="Z81" s="646"/>
      <c r="AA81" s="646"/>
      <c r="AB81" s="646"/>
      <c r="AC81" s="646"/>
      <c r="AD81" s="646"/>
      <c r="AE81" s="646"/>
      <c r="AF81" s="676"/>
      <c r="AG81" s="646"/>
      <c r="AH81" s="646"/>
      <c r="AI81" s="329"/>
      <c r="AJ81" s="677"/>
      <c r="AK81" s="927"/>
      <c r="AL81" s="927"/>
      <c r="AM81" s="927"/>
      <c r="AN81" s="677"/>
      <c r="AO81" s="677"/>
      <c r="AP81" s="677"/>
      <c r="AQ81" s="677"/>
      <c r="AR81" s="677"/>
      <c r="AS81" s="677"/>
      <c r="AT81" s="677"/>
      <c r="AU81" s="677"/>
      <c r="AV81" s="677"/>
      <c r="AW81" s="677"/>
      <c r="AX81" s="677"/>
      <c r="AY81" s="677"/>
      <c r="AZ81" s="677"/>
      <c r="BA81" s="677"/>
      <c r="BB81" s="677"/>
      <c r="BC81" s="677"/>
      <c r="BD81" s="677"/>
      <c r="BE81" s="677"/>
      <c r="BF81" s="677"/>
      <c r="BG81" s="677"/>
      <c r="BH81" s="677"/>
      <c r="BI81" s="677"/>
      <c r="BJ81" s="677"/>
      <c r="BK81" s="677"/>
      <c r="BL81" s="679"/>
      <c r="BM81" s="677"/>
      <c r="BN81" s="254"/>
      <c r="BO81" s="254"/>
    </row>
    <row r="82" spans="2:67" s="255" customFormat="1" ht="15" customHeight="1">
      <c r="B82" s="1252"/>
      <c r="C82" s="243" t="s">
        <v>496</v>
      </c>
      <c r="D82" s="344"/>
      <c r="E82" s="646"/>
      <c r="F82" s="646"/>
      <c r="G82" s="927"/>
      <c r="H82" s="927"/>
      <c r="I82" s="927"/>
      <c r="J82" s="646"/>
      <c r="K82" s="646"/>
      <c r="L82" s="646"/>
      <c r="M82" s="646"/>
      <c r="N82" s="646"/>
      <c r="O82" s="646"/>
      <c r="P82" s="646"/>
      <c r="Q82" s="646"/>
      <c r="R82" s="646"/>
      <c r="S82" s="646"/>
      <c r="T82" s="646"/>
      <c r="U82" s="646"/>
      <c r="V82" s="646"/>
      <c r="W82" s="646"/>
      <c r="X82" s="646"/>
      <c r="Y82" s="646"/>
      <c r="Z82" s="646"/>
      <c r="AA82" s="646"/>
      <c r="AB82" s="646"/>
      <c r="AC82" s="646"/>
      <c r="AD82" s="646"/>
      <c r="AE82" s="646"/>
      <c r="AF82" s="676"/>
      <c r="AG82" s="646"/>
      <c r="AH82" s="646"/>
      <c r="AI82" s="329"/>
      <c r="AJ82" s="677"/>
      <c r="AK82" s="927"/>
      <c r="AL82" s="927"/>
      <c r="AM82" s="927"/>
      <c r="AN82" s="677"/>
      <c r="AO82" s="677"/>
      <c r="AP82" s="677"/>
      <c r="AQ82" s="677"/>
      <c r="AR82" s="677"/>
      <c r="AS82" s="677"/>
      <c r="AT82" s="677"/>
      <c r="AU82" s="677"/>
      <c r="AV82" s="677"/>
      <c r="AW82" s="677"/>
      <c r="AX82" s="677"/>
      <c r="AY82" s="677"/>
      <c r="AZ82" s="677"/>
      <c r="BA82" s="677"/>
      <c r="BB82" s="677"/>
      <c r="BC82" s="677"/>
      <c r="BD82" s="677"/>
      <c r="BE82" s="677"/>
      <c r="BF82" s="677"/>
      <c r="BG82" s="677"/>
      <c r="BH82" s="677"/>
      <c r="BI82" s="677"/>
      <c r="BJ82" s="677"/>
      <c r="BK82" s="677"/>
      <c r="BL82" s="679"/>
      <c r="BM82" s="677"/>
      <c r="BN82" s="254"/>
      <c r="BO82" s="254"/>
    </row>
    <row r="83" spans="2:67" s="255" customFormat="1" ht="15" customHeight="1">
      <c r="B83" s="1252"/>
      <c r="C83" s="243" t="s">
        <v>497</v>
      </c>
      <c r="D83" s="344"/>
      <c r="E83" s="646"/>
      <c r="F83" s="646"/>
      <c r="G83" s="927"/>
      <c r="H83" s="927"/>
      <c r="I83" s="927"/>
      <c r="J83" s="646"/>
      <c r="K83" s="646"/>
      <c r="L83" s="646"/>
      <c r="M83" s="646"/>
      <c r="N83" s="646"/>
      <c r="O83" s="646"/>
      <c r="P83" s="646"/>
      <c r="Q83" s="646"/>
      <c r="R83" s="646"/>
      <c r="S83" s="646"/>
      <c r="T83" s="646"/>
      <c r="U83" s="646"/>
      <c r="V83" s="646"/>
      <c r="W83" s="646"/>
      <c r="X83" s="646"/>
      <c r="Y83" s="646"/>
      <c r="Z83" s="646"/>
      <c r="AA83" s="646"/>
      <c r="AB83" s="646"/>
      <c r="AC83" s="646"/>
      <c r="AD83" s="646"/>
      <c r="AE83" s="646"/>
      <c r="AF83" s="676"/>
      <c r="AG83" s="646"/>
      <c r="AH83" s="646"/>
      <c r="AI83" s="329"/>
      <c r="AJ83" s="677"/>
      <c r="AK83" s="927"/>
      <c r="AL83" s="927"/>
      <c r="AM83" s="927"/>
      <c r="AN83" s="677"/>
      <c r="AO83" s="677"/>
      <c r="AP83" s="677"/>
      <c r="AQ83" s="677"/>
      <c r="AR83" s="677"/>
      <c r="AS83" s="677"/>
      <c r="AT83" s="677"/>
      <c r="AU83" s="677"/>
      <c r="AV83" s="677"/>
      <c r="AW83" s="677"/>
      <c r="AX83" s="677"/>
      <c r="AY83" s="677"/>
      <c r="AZ83" s="677"/>
      <c r="BA83" s="677"/>
      <c r="BB83" s="677"/>
      <c r="BC83" s="677"/>
      <c r="BD83" s="677"/>
      <c r="BE83" s="677"/>
      <c r="BF83" s="677"/>
      <c r="BG83" s="677"/>
      <c r="BH83" s="677"/>
      <c r="BI83" s="677"/>
      <c r="BJ83" s="677"/>
      <c r="BK83" s="677"/>
      <c r="BL83" s="679"/>
      <c r="BM83" s="677"/>
      <c r="BN83" s="254"/>
      <c r="BO83" s="254"/>
    </row>
    <row r="84" spans="2:67" s="255" customFormat="1" ht="15" customHeight="1">
      <c r="B84" s="1252"/>
      <c r="C84" s="453" t="s">
        <v>527</v>
      </c>
      <c r="D84" s="344"/>
      <c r="E84" s="674"/>
      <c r="F84" s="674"/>
      <c r="G84" s="711"/>
      <c r="H84" s="711"/>
      <c r="I84" s="711"/>
      <c r="J84" s="674"/>
      <c r="K84" s="674"/>
      <c r="L84" s="674"/>
      <c r="M84" s="674"/>
      <c r="N84" s="674"/>
      <c r="O84" s="674"/>
      <c r="P84" s="674"/>
      <c r="Q84" s="674"/>
      <c r="R84" s="674"/>
      <c r="S84" s="674"/>
      <c r="T84" s="674"/>
      <c r="U84" s="674"/>
      <c r="V84" s="674"/>
      <c r="W84" s="674"/>
      <c r="X84" s="674"/>
      <c r="Y84" s="674"/>
      <c r="Z84" s="674"/>
      <c r="AA84" s="674"/>
      <c r="AB84" s="674"/>
      <c r="AC84" s="674"/>
      <c r="AD84" s="674"/>
      <c r="AE84" s="674"/>
      <c r="AF84" s="675"/>
      <c r="AG84" s="675"/>
      <c r="AH84" s="674"/>
      <c r="AI84" s="329"/>
      <c r="AJ84" s="674"/>
      <c r="AK84" s="711"/>
      <c r="AL84" s="711"/>
      <c r="AM84" s="711"/>
      <c r="AN84" s="674"/>
      <c r="AO84" s="674"/>
      <c r="AP84" s="674"/>
      <c r="AQ84" s="674"/>
      <c r="AR84" s="674"/>
      <c r="AS84" s="674"/>
      <c r="AT84" s="674"/>
      <c r="AU84" s="674"/>
      <c r="AV84" s="674"/>
      <c r="AW84" s="674"/>
      <c r="AX84" s="674"/>
      <c r="AY84" s="674"/>
      <c r="AZ84" s="674"/>
      <c r="BA84" s="674"/>
      <c r="BB84" s="674"/>
      <c r="BC84" s="674"/>
      <c r="BD84" s="674"/>
      <c r="BE84" s="674"/>
      <c r="BF84" s="674"/>
      <c r="BG84" s="674"/>
      <c r="BH84" s="674"/>
      <c r="BI84" s="674"/>
      <c r="BJ84" s="674"/>
      <c r="BK84" s="675"/>
      <c r="BL84" s="675"/>
      <c r="BM84" s="674"/>
      <c r="BN84" s="254"/>
      <c r="BO84" s="254"/>
    </row>
    <row r="85" spans="2:67" s="255" customFormat="1" ht="15" customHeight="1">
      <c r="B85" s="1252" t="s">
        <v>14</v>
      </c>
      <c r="C85" s="243" t="s">
        <v>488</v>
      </c>
      <c r="D85" s="344"/>
      <c r="E85" s="331">
        <v>1.29911237920892E-2</v>
      </c>
      <c r="F85" s="331">
        <v>0</v>
      </c>
      <c r="G85" s="925"/>
      <c r="H85" s="925"/>
      <c r="I85" s="925">
        <v>8.6270296317592608E-3</v>
      </c>
      <c r="J85" s="840"/>
      <c r="K85" s="840"/>
      <c r="L85" s="331">
        <v>0.22532249429262699</v>
      </c>
      <c r="M85" s="331">
        <v>2.2085625975100401E-2</v>
      </c>
      <c r="N85" s="840"/>
      <c r="O85" s="331">
        <v>2.1599811761543301E-2</v>
      </c>
      <c r="P85" s="840"/>
      <c r="Q85" s="840"/>
      <c r="R85" s="840"/>
      <c r="S85" s="840"/>
      <c r="T85" s="840"/>
      <c r="U85" s="331">
        <v>9.3104225790782397E-2</v>
      </c>
      <c r="V85" s="331">
        <v>2.2570860476021502E-2</v>
      </c>
      <c r="W85" s="840"/>
      <c r="X85" s="840"/>
      <c r="Y85" s="840"/>
      <c r="Z85" s="840"/>
      <c r="AA85" s="840"/>
      <c r="AB85" s="840"/>
      <c r="AC85" s="840"/>
      <c r="AD85" s="331">
        <v>0.149505257692469</v>
      </c>
      <c r="AE85" s="331">
        <v>0.11771815055530301</v>
      </c>
      <c r="AF85" s="852"/>
      <c r="AG85" s="330">
        <v>3.2392338029611702E-2</v>
      </c>
      <c r="AH85" s="331">
        <v>3.2574920097841603E-2</v>
      </c>
      <c r="AI85" s="329"/>
      <c r="AJ85" s="331">
        <v>1.08964216099107E-4</v>
      </c>
      <c r="AK85" s="931"/>
      <c r="AL85" s="931"/>
      <c r="AM85" s="931">
        <v>1.74554831197558E-2</v>
      </c>
      <c r="AN85" s="331">
        <v>0.13091977428083901</v>
      </c>
      <c r="AO85" s="840"/>
      <c r="AP85" s="840"/>
      <c r="AQ85" s="331">
        <v>0.17860010138865601</v>
      </c>
      <c r="AR85" s="331">
        <v>2.5000800313596298E-2</v>
      </c>
      <c r="AS85" s="840"/>
      <c r="AT85" s="331">
        <v>2.4325457014275399E-2</v>
      </c>
      <c r="AU85" s="840"/>
      <c r="AV85" s="840"/>
      <c r="AW85" s="840"/>
      <c r="AX85" s="840"/>
      <c r="AY85" s="840"/>
      <c r="AZ85" s="331">
        <v>9.3182892476248794E-2</v>
      </c>
      <c r="BA85" s="331">
        <v>2.5491556811885301E-2</v>
      </c>
      <c r="BB85" s="840"/>
      <c r="BC85" s="840"/>
      <c r="BD85" s="840"/>
      <c r="BE85" s="840"/>
      <c r="BF85" s="840"/>
      <c r="BG85" s="840"/>
      <c r="BH85" s="840"/>
      <c r="BI85" s="331">
        <v>0.13482764817107301</v>
      </c>
      <c r="BJ85" s="331">
        <v>0.13660788819537401</v>
      </c>
      <c r="BK85" s="853"/>
      <c r="BL85" s="330">
        <v>3.2200858432354602E-2</v>
      </c>
      <c r="BM85" s="331">
        <v>3.5100193791983897E-2</v>
      </c>
      <c r="BN85" s="254"/>
      <c r="BO85" s="254"/>
    </row>
    <row r="86" spans="2:67" s="255" customFormat="1" ht="15" customHeight="1">
      <c r="B86" s="1257" t="s">
        <v>14</v>
      </c>
      <c r="C86" s="243" t="s">
        <v>489</v>
      </c>
      <c r="D86" s="344"/>
      <c r="E86" s="331">
        <v>2.98944282342971E-2</v>
      </c>
      <c r="F86" s="331">
        <v>1.0336821326469099E-6</v>
      </c>
      <c r="G86" s="925"/>
      <c r="H86" s="925"/>
      <c r="I86" s="925">
        <v>2.6338793278686299E-2</v>
      </c>
      <c r="J86" s="331"/>
      <c r="K86" s="331"/>
      <c r="L86" s="331">
        <v>0.156977154232748</v>
      </c>
      <c r="M86" s="331">
        <v>3.3049525015399601E-2</v>
      </c>
      <c r="N86" s="331"/>
      <c r="O86" s="331">
        <v>3.2779880719890603E-2</v>
      </c>
      <c r="P86" s="331"/>
      <c r="Q86" s="331"/>
      <c r="R86" s="331"/>
      <c r="S86" s="331"/>
      <c r="T86" s="331"/>
      <c r="U86" s="331">
        <v>9.9280044100499801E-2</v>
      </c>
      <c r="V86" s="331">
        <v>3.34806513421421E-2</v>
      </c>
      <c r="W86" s="331"/>
      <c r="X86" s="331"/>
      <c r="Y86" s="331"/>
      <c r="Z86" s="331"/>
      <c r="AA86" s="331"/>
      <c r="AB86" s="331"/>
      <c r="AC86" s="331"/>
      <c r="AD86" s="331">
        <v>0.136178080811303</v>
      </c>
      <c r="AE86" s="331">
        <v>0.114909846163576</v>
      </c>
      <c r="AF86" s="331"/>
      <c r="AG86" s="330">
        <v>5.2252237379577501E-2</v>
      </c>
      <c r="AH86" s="331">
        <v>4.1636448156286303E-2</v>
      </c>
      <c r="AI86" s="329"/>
      <c r="AJ86" s="331">
        <v>3.4187569356136302E-4</v>
      </c>
      <c r="AK86" s="931"/>
      <c r="AL86" s="931"/>
      <c r="AM86" s="931">
        <v>2.8322301164524701E-2</v>
      </c>
      <c r="AN86" s="331">
        <v>9.5228958764169994E-2</v>
      </c>
      <c r="AO86" s="331"/>
      <c r="AP86" s="331"/>
      <c r="AQ86" s="331">
        <v>0.12396630265134</v>
      </c>
      <c r="AR86" s="331">
        <v>3.4255342494142998E-2</v>
      </c>
      <c r="AS86" s="331"/>
      <c r="AT86" s="331">
        <v>3.3692464329383699E-2</v>
      </c>
      <c r="AU86" s="331"/>
      <c r="AV86" s="331"/>
      <c r="AW86" s="331"/>
      <c r="AX86" s="331"/>
      <c r="AY86" s="331"/>
      <c r="AZ86" s="331">
        <v>9.9505571632035897E-2</v>
      </c>
      <c r="BA86" s="331">
        <v>3.4715254984422697E-2</v>
      </c>
      <c r="BB86" s="331"/>
      <c r="BC86" s="331"/>
      <c r="BD86" s="331"/>
      <c r="BE86" s="331"/>
      <c r="BF86" s="331"/>
      <c r="BG86" s="331"/>
      <c r="BH86" s="331"/>
      <c r="BI86" s="331">
        <v>0.13388931680360799</v>
      </c>
      <c r="BJ86" s="331">
        <v>0.111409224023359</v>
      </c>
      <c r="BK86" s="330"/>
      <c r="BL86" s="330">
        <v>4.7062283403705399E-2</v>
      </c>
      <c r="BM86" s="331">
        <v>4.2580449923385798E-2</v>
      </c>
      <c r="BN86" s="254"/>
      <c r="BO86" s="254"/>
    </row>
    <row r="87" spans="2:67" s="255" customFormat="1" ht="15" customHeight="1">
      <c r="B87" s="1257" t="s">
        <v>14</v>
      </c>
      <c r="C87" s="243" t="s">
        <v>490</v>
      </c>
      <c r="D87" s="344"/>
      <c r="E87" s="331">
        <v>4.06621368136178E-2</v>
      </c>
      <c r="F87" s="331">
        <v>3.8946275703475799E-5</v>
      </c>
      <c r="G87" s="925"/>
      <c r="H87" s="925"/>
      <c r="I87" s="925">
        <v>5.3159027000865097E-2</v>
      </c>
      <c r="J87" s="331"/>
      <c r="K87" s="331"/>
      <c r="L87" s="331">
        <v>0.13984401903268201</v>
      </c>
      <c r="M87" s="331">
        <v>4.1192449133968002E-2</v>
      </c>
      <c r="N87" s="331"/>
      <c r="O87" s="331">
        <v>4.1433510973084703E-2</v>
      </c>
      <c r="P87" s="331"/>
      <c r="Q87" s="331"/>
      <c r="R87" s="331"/>
      <c r="S87" s="331"/>
      <c r="T87" s="331"/>
      <c r="U87" s="331">
        <v>0.10474112374698701</v>
      </c>
      <c r="V87" s="331">
        <v>4.15478228842086E-2</v>
      </c>
      <c r="W87" s="331"/>
      <c r="X87" s="331"/>
      <c r="Y87" s="331"/>
      <c r="Z87" s="331"/>
      <c r="AA87" s="331"/>
      <c r="AB87" s="331"/>
      <c r="AC87" s="331"/>
      <c r="AD87" s="331">
        <v>0.126893872545954</v>
      </c>
      <c r="AE87" s="331">
        <v>0.107314885323244</v>
      </c>
      <c r="AF87" s="331"/>
      <c r="AG87" s="330">
        <v>6.8434184548974E-2</v>
      </c>
      <c r="AH87" s="331">
        <v>4.8172985446737197E-2</v>
      </c>
      <c r="AI87" s="329"/>
      <c r="AJ87" s="331">
        <v>4.1391538380066301E-4</v>
      </c>
      <c r="AK87" s="931"/>
      <c r="AL87" s="931"/>
      <c r="AM87" s="931">
        <v>5.2061603590506197E-2</v>
      </c>
      <c r="AN87" s="331">
        <v>0.102012840831664</v>
      </c>
      <c r="AO87" s="331"/>
      <c r="AP87" s="331"/>
      <c r="AQ87" s="331">
        <v>0.116778299866661</v>
      </c>
      <c r="AR87" s="331">
        <v>4.2298278240615599E-2</v>
      </c>
      <c r="AS87" s="331"/>
      <c r="AT87" s="331">
        <v>4.2065026710418903E-2</v>
      </c>
      <c r="AU87" s="331"/>
      <c r="AV87" s="331"/>
      <c r="AW87" s="331"/>
      <c r="AX87" s="331"/>
      <c r="AY87" s="331"/>
      <c r="AZ87" s="331">
        <v>0.10359680837639899</v>
      </c>
      <c r="BA87" s="331">
        <v>4.2695828470348397E-2</v>
      </c>
      <c r="BB87" s="331"/>
      <c r="BC87" s="331"/>
      <c r="BD87" s="331"/>
      <c r="BE87" s="331"/>
      <c r="BF87" s="331"/>
      <c r="BG87" s="331"/>
      <c r="BH87" s="331"/>
      <c r="BI87" s="331">
        <v>0.12422045613848499</v>
      </c>
      <c r="BJ87" s="331">
        <v>0.111954499766803</v>
      </c>
      <c r="BK87" s="330"/>
      <c r="BL87" s="330">
        <v>6.3363623536028299E-2</v>
      </c>
      <c r="BM87" s="331">
        <v>4.9284344730385697E-2</v>
      </c>
      <c r="BN87" s="254"/>
      <c r="BO87" s="254"/>
    </row>
    <row r="88" spans="2:67" s="255" customFormat="1" ht="15" customHeight="1">
      <c r="B88" s="1257" t="s">
        <v>14</v>
      </c>
      <c r="C88" s="243" t="s">
        <v>491</v>
      </c>
      <c r="D88" s="344"/>
      <c r="E88" s="331">
        <v>5.7995952549236701E-2</v>
      </c>
      <c r="F88" s="331">
        <v>1.9070303944647399E-4</v>
      </c>
      <c r="G88" s="925"/>
      <c r="H88" s="925"/>
      <c r="I88" s="925">
        <v>7.1881687909797806E-2</v>
      </c>
      <c r="J88" s="331"/>
      <c r="K88" s="331"/>
      <c r="L88" s="331">
        <v>0.11285201259366399</v>
      </c>
      <c r="M88" s="331">
        <v>4.9293559277276099E-2</v>
      </c>
      <c r="N88" s="331"/>
      <c r="O88" s="331">
        <v>4.9508124538962799E-2</v>
      </c>
      <c r="P88" s="331"/>
      <c r="Q88" s="331"/>
      <c r="R88" s="331"/>
      <c r="S88" s="331"/>
      <c r="T88" s="331"/>
      <c r="U88" s="331">
        <v>0.10179701441085599</v>
      </c>
      <c r="V88" s="331">
        <v>4.9585370164347602E-2</v>
      </c>
      <c r="W88" s="331"/>
      <c r="X88" s="331"/>
      <c r="Y88" s="331"/>
      <c r="Z88" s="331"/>
      <c r="AA88" s="331"/>
      <c r="AB88" s="331"/>
      <c r="AC88" s="331"/>
      <c r="AD88" s="331">
        <v>0.111557563298846</v>
      </c>
      <c r="AE88" s="331">
        <v>0.11328604508224099</v>
      </c>
      <c r="AF88" s="331"/>
      <c r="AG88" s="330">
        <v>8.0781192710330199E-2</v>
      </c>
      <c r="AH88" s="331">
        <v>5.4832942500157002E-2</v>
      </c>
      <c r="AI88" s="329"/>
      <c r="AJ88" s="331">
        <v>3.3319634656731598E-4</v>
      </c>
      <c r="AK88" s="931"/>
      <c r="AL88" s="931"/>
      <c r="AM88" s="931">
        <v>6.9413337263026703E-2</v>
      </c>
      <c r="AN88" s="331">
        <v>9.0939846631371099E-2</v>
      </c>
      <c r="AO88" s="331"/>
      <c r="AP88" s="331"/>
      <c r="AQ88" s="331">
        <v>0.10100530507446399</v>
      </c>
      <c r="AR88" s="331">
        <v>4.9756410283721297E-2</v>
      </c>
      <c r="AS88" s="331"/>
      <c r="AT88" s="331">
        <v>4.9772305576948297E-2</v>
      </c>
      <c r="AU88" s="331"/>
      <c r="AV88" s="331"/>
      <c r="AW88" s="331"/>
      <c r="AX88" s="331"/>
      <c r="AY88" s="331"/>
      <c r="AZ88" s="331">
        <v>0.10430459535228399</v>
      </c>
      <c r="BA88" s="331">
        <v>5.00840886428068E-2</v>
      </c>
      <c r="BB88" s="331"/>
      <c r="BC88" s="331"/>
      <c r="BD88" s="331"/>
      <c r="BE88" s="331"/>
      <c r="BF88" s="331"/>
      <c r="BG88" s="331"/>
      <c r="BH88" s="331"/>
      <c r="BI88" s="331">
        <v>0.114877807421953</v>
      </c>
      <c r="BJ88" s="331">
        <v>0.111865474160158</v>
      </c>
      <c r="BK88" s="330"/>
      <c r="BL88" s="330">
        <v>8.4239147660437205E-2</v>
      </c>
      <c r="BM88" s="331">
        <v>5.5403692071705798E-2</v>
      </c>
      <c r="BN88" s="254"/>
      <c r="BO88" s="254"/>
    </row>
    <row r="89" spans="2:67" s="255" customFormat="1" ht="15" customHeight="1">
      <c r="B89" s="1257" t="s">
        <v>14</v>
      </c>
      <c r="C89" s="243" t="s">
        <v>492</v>
      </c>
      <c r="D89" s="344"/>
      <c r="E89" s="331">
        <v>7.2214918504662204E-2</v>
      </c>
      <c r="F89" s="331">
        <v>6.9518429955128596E-4</v>
      </c>
      <c r="G89" s="925"/>
      <c r="H89" s="925"/>
      <c r="I89" s="925">
        <v>8.9606209132710099E-2</v>
      </c>
      <c r="J89" s="331"/>
      <c r="K89" s="331"/>
      <c r="L89" s="331">
        <v>0.102028075172009</v>
      </c>
      <c r="M89" s="331">
        <v>5.8635518035662401E-2</v>
      </c>
      <c r="N89" s="331"/>
      <c r="O89" s="331">
        <v>5.8917677588353097E-2</v>
      </c>
      <c r="P89" s="331"/>
      <c r="Q89" s="331"/>
      <c r="R89" s="331"/>
      <c r="S89" s="331"/>
      <c r="T89" s="331"/>
      <c r="U89" s="331">
        <v>0.101965579168922</v>
      </c>
      <c r="V89" s="331">
        <v>5.8864086850570201E-2</v>
      </c>
      <c r="W89" s="331"/>
      <c r="X89" s="331"/>
      <c r="Y89" s="331"/>
      <c r="Z89" s="331"/>
      <c r="AA89" s="331"/>
      <c r="AB89" s="331"/>
      <c r="AC89" s="331"/>
      <c r="AD89" s="331">
        <v>0.101414467952125</v>
      </c>
      <c r="AE89" s="331">
        <v>0.111339455016723</v>
      </c>
      <c r="AF89" s="331"/>
      <c r="AG89" s="330">
        <v>9.0403632818875201E-2</v>
      </c>
      <c r="AH89" s="331">
        <v>6.26769839603179E-2</v>
      </c>
      <c r="AI89" s="329"/>
      <c r="AJ89" s="331">
        <v>8.4274539384012099E-4</v>
      </c>
      <c r="AK89" s="931"/>
      <c r="AL89" s="931"/>
      <c r="AM89" s="931">
        <v>8.6883615202452205E-2</v>
      </c>
      <c r="AN89" s="331">
        <v>9.3667281864407204E-2</v>
      </c>
      <c r="AO89" s="331"/>
      <c r="AP89" s="331"/>
      <c r="AQ89" s="331">
        <v>9.6370763521781005E-2</v>
      </c>
      <c r="AR89" s="331">
        <v>5.8721358796458699E-2</v>
      </c>
      <c r="AS89" s="331"/>
      <c r="AT89" s="331">
        <v>5.8490522665926602E-2</v>
      </c>
      <c r="AU89" s="331"/>
      <c r="AV89" s="331"/>
      <c r="AW89" s="331"/>
      <c r="AX89" s="331"/>
      <c r="AY89" s="331"/>
      <c r="AZ89" s="331">
        <v>0.103008184333788</v>
      </c>
      <c r="BA89" s="331">
        <v>5.9015856562671297E-2</v>
      </c>
      <c r="BB89" s="331"/>
      <c r="BC89" s="331"/>
      <c r="BD89" s="331"/>
      <c r="BE89" s="331"/>
      <c r="BF89" s="331"/>
      <c r="BG89" s="331"/>
      <c r="BH89" s="331"/>
      <c r="BI89" s="331">
        <v>0.102568675339843</v>
      </c>
      <c r="BJ89" s="331">
        <v>0.111707756318182</v>
      </c>
      <c r="BK89" s="330"/>
      <c r="BL89" s="330">
        <v>8.77237085790573E-2</v>
      </c>
      <c r="BM89" s="331">
        <v>6.2916953192222402E-2</v>
      </c>
      <c r="BN89" s="254"/>
      <c r="BO89" s="254"/>
    </row>
    <row r="90" spans="2:67" s="255" customFormat="1" ht="15" customHeight="1">
      <c r="B90" s="1257" t="s">
        <v>14</v>
      </c>
      <c r="C90" s="243" t="s">
        <v>493</v>
      </c>
      <c r="D90" s="344"/>
      <c r="E90" s="331">
        <v>9.9426516794483499E-2</v>
      </c>
      <c r="F90" s="331">
        <v>1.6804042382823599E-3</v>
      </c>
      <c r="G90" s="925"/>
      <c r="H90" s="925"/>
      <c r="I90" s="925">
        <v>0.10932346141795</v>
      </c>
      <c r="J90" s="331"/>
      <c r="K90" s="331"/>
      <c r="L90" s="331">
        <v>8.4865516703341096E-2</v>
      </c>
      <c r="M90" s="331">
        <v>7.0075284148672701E-2</v>
      </c>
      <c r="N90" s="331"/>
      <c r="O90" s="331">
        <v>7.0244830153296606E-2</v>
      </c>
      <c r="P90" s="331"/>
      <c r="Q90" s="331"/>
      <c r="R90" s="331"/>
      <c r="S90" s="331"/>
      <c r="T90" s="331"/>
      <c r="U90" s="331">
        <v>0.10604892488850599</v>
      </c>
      <c r="V90" s="331">
        <v>7.02725952520043E-2</v>
      </c>
      <c r="W90" s="331"/>
      <c r="X90" s="331"/>
      <c r="Y90" s="331"/>
      <c r="Z90" s="331"/>
      <c r="AA90" s="331"/>
      <c r="AB90" s="331"/>
      <c r="AC90" s="331"/>
      <c r="AD90" s="331">
        <v>9.5032228137893596E-2</v>
      </c>
      <c r="AE90" s="331">
        <v>0.1049742186254</v>
      </c>
      <c r="AF90" s="331"/>
      <c r="AG90" s="330">
        <v>0.116932971141897</v>
      </c>
      <c r="AH90" s="331">
        <v>7.2405267847217306E-2</v>
      </c>
      <c r="AI90" s="329"/>
      <c r="AJ90" s="331">
        <v>2.2955932928714899E-3</v>
      </c>
      <c r="AK90" s="931"/>
      <c r="AL90" s="931"/>
      <c r="AM90" s="931">
        <v>0.106630885004991</v>
      </c>
      <c r="AN90" s="331">
        <v>9.4176992838711698E-2</v>
      </c>
      <c r="AO90" s="331"/>
      <c r="AP90" s="331"/>
      <c r="AQ90" s="331">
        <v>8.8732557054198899E-2</v>
      </c>
      <c r="AR90" s="331">
        <v>6.9581224035373299E-2</v>
      </c>
      <c r="AS90" s="331"/>
      <c r="AT90" s="331">
        <v>6.9704979738176298E-2</v>
      </c>
      <c r="AU90" s="331"/>
      <c r="AV90" s="331"/>
      <c r="AW90" s="331"/>
      <c r="AX90" s="331"/>
      <c r="AY90" s="331"/>
      <c r="AZ90" s="331">
        <v>0.10298411597215</v>
      </c>
      <c r="BA90" s="331">
        <v>6.9768565860376594E-2</v>
      </c>
      <c r="BB90" s="331"/>
      <c r="BC90" s="331"/>
      <c r="BD90" s="331"/>
      <c r="BE90" s="331"/>
      <c r="BF90" s="331"/>
      <c r="BG90" s="331"/>
      <c r="BH90" s="331"/>
      <c r="BI90" s="331">
        <v>9.7453413519603599E-2</v>
      </c>
      <c r="BJ90" s="331">
        <v>0.10410301422009501</v>
      </c>
      <c r="BK90" s="330"/>
      <c r="BL90" s="330">
        <v>0.115125655261709</v>
      </c>
      <c r="BM90" s="331">
        <v>7.2061211421402399E-2</v>
      </c>
      <c r="BN90" s="254"/>
      <c r="BO90" s="254"/>
    </row>
    <row r="91" spans="2:67" s="255" customFormat="1" ht="15" customHeight="1">
      <c r="B91" s="1257" t="s">
        <v>14</v>
      </c>
      <c r="C91" s="243" t="s">
        <v>494</v>
      </c>
      <c r="D91" s="344"/>
      <c r="E91" s="331">
        <v>0.12471553172654901</v>
      </c>
      <c r="F91" s="331">
        <v>5.3548088386369801E-3</v>
      </c>
      <c r="G91" s="925"/>
      <c r="H91" s="925"/>
      <c r="I91" s="925">
        <v>0.13241469115808299</v>
      </c>
      <c r="J91" s="331"/>
      <c r="K91" s="331"/>
      <c r="L91" s="331">
        <v>6.8956128617585793E-2</v>
      </c>
      <c r="M91" s="331">
        <v>8.4897400802030606E-2</v>
      </c>
      <c r="N91" s="331"/>
      <c r="O91" s="331">
        <v>8.4609023414490003E-2</v>
      </c>
      <c r="P91" s="331"/>
      <c r="Q91" s="331"/>
      <c r="R91" s="331"/>
      <c r="S91" s="331"/>
      <c r="T91" s="331"/>
      <c r="U91" s="331">
        <v>0.101578333986416</v>
      </c>
      <c r="V91" s="331">
        <v>8.5031699961991794E-2</v>
      </c>
      <c r="W91" s="331"/>
      <c r="X91" s="331"/>
      <c r="Y91" s="331"/>
      <c r="Z91" s="331"/>
      <c r="AA91" s="331"/>
      <c r="AB91" s="331"/>
      <c r="AC91" s="331"/>
      <c r="AD91" s="331">
        <v>8.3831877121967005E-2</v>
      </c>
      <c r="AE91" s="331">
        <v>9.8849768274425695E-2</v>
      </c>
      <c r="AF91" s="331"/>
      <c r="AG91" s="330">
        <v>0.14425584832400801</v>
      </c>
      <c r="AH91" s="331">
        <v>8.4955641717204003E-2</v>
      </c>
      <c r="AI91" s="329"/>
      <c r="AJ91" s="331">
        <v>5.13964067212388E-3</v>
      </c>
      <c r="AK91" s="931"/>
      <c r="AL91" s="931"/>
      <c r="AM91" s="931">
        <v>0.12863987766316601</v>
      </c>
      <c r="AN91" s="331">
        <v>7.71431573064459E-2</v>
      </c>
      <c r="AO91" s="331"/>
      <c r="AP91" s="331"/>
      <c r="AQ91" s="331">
        <v>7.2566914375756603E-2</v>
      </c>
      <c r="AR91" s="331">
        <v>8.3844999191893296E-2</v>
      </c>
      <c r="AS91" s="331"/>
      <c r="AT91" s="331">
        <v>8.3652808944127299E-2</v>
      </c>
      <c r="AU91" s="331"/>
      <c r="AV91" s="331"/>
      <c r="AW91" s="331"/>
      <c r="AX91" s="331"/>
      <c r="AY91" s="331"/>
      <c r="AZ91" s="331">
        <v>0.100833963882689</v>
      </c>
      <c r="BA91" s="331">
        <v>8.3970073736524903E-2</v>
      </c>
      <c r="BB91" s="331"/>
      <c r="BC91" s="331"/>
      <c r="BD91" s="331"/>
      <c r="BE91" s="331"/>
      <c r="BF91" s="331"/>
      <c r="BG91" s="331"/>
      <c r="BH91" s="331"/>
      <c r="BI91" s="331">
        <v>8.8284506772370097E-2</v>
      </c>
      <c r="BJ91" s="331">
        <v>8.9516626405222899E-2</v>
      </c>
      <c r="BK91" s="330"/>
      <c r="BL91" s="330">
        <v>0.14939989078145299</v>
      </c>
      <c r="BM91" s="331">
        <v>8.38708867601341E-2</v>
      </c>
      <c r="BN91" s="254"/>
      <c r="BO91" s="254"/>
    </row>
    <row r="92" spans="2:67" s="255" customFormat="1" ht="15" customHeight="1">
      <c r="B92" s="1257" t="s">
        <v>14</v>
      </c>
      <c r="C92" s="243" t="s">
        <v>495</v>
      </c>
      <c r="D92" s="344"/>
      <c r="E92" s="331">
        <v>0.14585548931137399</v>
      </c>
      <c r="F92" s="331">
        <v>1.29868071155879E-2</v>
      </c>
      <c r="G92" s="925"/>
      <c r="H92" s="925"/>
      <c r="I92" s="925">
        <v>0.15735797109758001</v>
      </c>
      <c r="J92" s="331"/>
      <c r="K92" s="331"/>
      <c r="L92" s="331">
        <v>5.08507767031997E-2</v>
      </c>
      <c r="M92" s="331">
        <v>0.10716074168188</v>
      </c>
      <c r="N92" s="331"/>
      <c r="O92" s="331">
        <v>0.10600586300298501</v>
      </c>
      <c r="P92" s="331"/>
      <c r="Q92" s="331"/>
      <c r="R92" s="331"/>
      <c r="S92" s="331"/>
      <c r="T92" s="331"/>
      <c r="U92" s="331">
        <v>0.10298008598616</v>
      </c>
      <c r="V92" s="331">
        <v>0.107270217781753</v>
      </c>
      <c r="W92" s="331"/>
      <c r="X92" s="331"/>
      <c r="Y92" s="331"/>
      <c r="Z92" s="331"/>
      <c r="AA92" s="331"/>
      <c r="AB92" s="331"/>
      <c r="AC92" s="331"/>
      <c r="AD92" s="331">
        <v>7.6187640236569806E-2</v>
      </c>
      <c r="AE92" s="331">
        <v>0.109211137972375</v>
      </c>
      <c r="AF92" s="331"/>
      <c r="AG92" s="330">
        <v>0.13561249783143201</v>
      </c>
      <c r="AH92" s="331">
        <v>0.105414759507077</v>
      </c>
      <c r="AI92" s="329"/>
      <c r="AJ92" s="331">
        <v>1.31821081324996E-2</v>
      </c>
      <c r="AK92" s="931"/>
      <c r="AL92" s="931"/>
      <c r="AM92" s="931">
        <v>0.15571617294925999</v>
      </c>
      <c r="AN92" s="331">
        <v>9.0142997777140799E-2</v>
      </c>
      <c r="AO92" s="331"/>
      <c r="AP92" s="331"/>
      <c r="AQ92" s="331">
        <v>7.0988797725195396E-2</v>
      </c>
      <c r="AR92" s="331">
        <v>0.10606748748823699</v>
      </c>
      <c r="AS92" s="331"/>
      <c r="AT92" s="331">
        <v>0.105362822482506</v>
      </c>
      <c r="AU92" s="331"/>
      <c r="AV92" s="331"/>
      <c r="AW92" s="331"/>
      <c r="AX92" s="331"/>
      <c r="AY92" s="331"/>
      <c r="AZ92" s="331">
        <v>0.103474131669941</v>
      </c>
      <c r="BA92" s="331">
        <v>0.10613410178525499</v>
      </c>
      <c r="BB92" s="331"/>
      <c r="BC92" s="331"/>
      <c r="BD92" s="331"/>
      <c r="BE92" s="331"/>
      <c r="BF92" s="331"/>
      <c r="BG92" s="331"/>
      <c r="BH92" s="331"/>
      <c r="BI92" s="331">
        <v>8.0063575663026701E-2</v>
      </c>
      <c r="BJ92" s="331">
        <v>0.10446466229416</v>
      </c>
      <c r="BK92" s="330"/>
      <c r="BL92" s="330">
        <v>0.13264718699935599</v>
      </c>
      <c r="BM92" s="331">
        <v>0.104444957438233</v>
      </c>
      <c r="BN92" s="254"/>
      <c r="BO92" s="254"/>
    </row>
    <row r="93" spans="2:67" s="255" customFormat="1" ht="15" customHeight="1">
      <c r="B93" s="1257" t="s">
        <v>14</v>
      </c>
      <c r="C93" s="243" t="s">
        <v>496</v>
      </c>
      <c r="D93" s="344"/>
      <c r="E93" s="331">
        <v>0.17048945276719699</v>
      </c>
      <c r="F93" s="331">
        <v>4.5368865494226703E-2</v>
      </c>
      <c r="G93" s="925"/>
      <c r="H93" s="925"/>
      <c r="I93" s="925">
        <v>0.18144794158247701</v>
      </c>
      <c r="J93" s="331"/>
      <c r="K93" s="331"/>
      <c r="L93" s="331">
        <v>3.1345737883330602E-2</v>
      </c>
      <c r="M93" s="331">
        <v>0.15416505575627101</v>
      </c>
      <c r="N93" s="331"/>
      <c r="O93" s="331">
        <v>0.15257326994558601</v>
      </c>
      <c r="P93" s="331"/>
      <c r="Q93" s="331"/>
      <c r="R93" s="331"/>
      <c r="S93" s="331"/>
      <c r="T93" s="331"/>
      <c r="U93" s="331">
        <v>9.8404188835120199E-2</v>
      </c>
      <c r="V93" s="331">
        <v>0.15401422624224301</v>
      </c>
      <c r="W93" s="331"/>
      <c r="X93" s="331"/>
      <c r="Y93" s="331"/>
      <c r="Z93" s="331"/>
      <c r="AA93" s="331"/>
      <c r="AB93" s="331"/>
      <c r="AC93" s="331"/>
      <c r="AD93" s="331">
        <v>6.3512054309032506E-2</v>
      </c>
      <c r="AE93" s="331">
        <v>8.0244903960238506E-2</v>
      </c>
      <c r="AF93" s="331"/>
      <c r="AG93" s="330">
        <v>0.157725170579609</v>
      </c>
      <c r="AH93" s="331">
        <v>0.14659969256816099</v>
      </c>
      <c r="AI93" s="329"/>
      <c r="AJ93" s="331">
        <v>4.5745352452496002E-2</v>
      </c>
      <c r="AK93" s="931"/>
      <c r="AL93" s="931"/>
      <c r="AM93" s="931">
        <v>0.18273092639715199</v>
      </c>
      <c r="AN93" s="331">
        <v>0.137581808526449</v>
      </c>
      <c r="AO93" s="331"/>
      <c r="AP93" s="331"/>
      <c r="AQ93" s="331">
        <v>9.0711073925977201E-2</v>
      </c>
      <c r="AR93" s="331">
        <v>0.15365018224358201</v>
      </c>
      <c r="AS93" s="331"/>
      <c r="AT93" s="331">
        <v>0.152407950652475</v>
      </c>
      <c r="AU93" s="331"/>
      <c r="AV93" s="331"/>
      <c r="AW93" s="331"/>
      <c r="AX93" s="331"/>
      <c r="AY93" s="331"/>
      <c r="AZ93" s="331">
        <v>9.8745117936393303E-2</v>
      </c>
      <c r="BA93" s="331">
        <v>0.153463542736716</v>
      </c>
      <c r="BB93" s="331"/>
      <c r="BC93" s="331"/>
      <c r="BD93" s="331"/>
      <c r="BE93" s="331"/>
      <c r="BF93" s="331"/>
      <c r="BG93" s="331"/>
      <c r="BH93" s="331"/>
      <c r="BI93" s="331">
        <v>6.6415538896106505E-2</v>
      </c>
      <c r="BJ93" s="331">
        <v>7.7644777322150194E-2</v>
      </c>
      <c r="BK93" s="330"/>
      <c r="BL93" s="330">
        <v>0.161992185638036</v>
      </c>
      <c r="BM93" s="331">
        <v>0.146123854748726</v>
      </c>
      <c r="BN93" s="254"/>
      <c r="BO93" s="254"/>
    </row>
    <row r="94" spans="2:67" s="255" customFormat="1" ht="15" customHeight="1">
      <c r="B94" s="1257" t="s">
        <v>14</v>
      </c>
      <c r="C94" s="243" t="s">
        <v>497</v>
      </c>
      <c r="D94" s="344"/>
      <c r="E94" s="331">
        <v>0.245754449506494</v>
      </c>
      <c r="F94" s="331">
        <v>0.93368324701643202</v>
      </c>
      <c r="G94" s="925"/>
      <c r="H94" s="925"/>
      <c r="I94" s="925">
        <v>0.169843187790094</v>
      </c>
      <c r="J94" s="331"/>
      <c r="K94" s="331"/>
      <c r="L94" s="331">
        <v>2.6958084768812798E-2</v>
      </c>
      <c r="M94" s="331">
        <v>0.37944484017373897</v>
      </c>
      <c r="N94" s="331"/>
      <c r="O94" s="331">
        <v>0.38232800790180699</v>
      </c>
      <c r="P94" s="331"/>
      <c r="Q94" s="331"/>
      <c r="R94" s="331"/>
      <c r="S94" s="331"/>
      <c r="T94" s="331"/>
      <c r="U94" s="331">
        <v>9.0100479085750806E-2</v>
      </c>
      <c r="V94" s="331">
        <v>0.37736246904471699</v>
      </c>
      <c r="W94" s="331"/>
      <c r="X94" s="331"/>
      <c r="Y94" s="331"/>
      <c r="Z94" s="331"/>
      <c r="AA94" s="331"/>
      <c r="AB94" s="331"/>
      <c r="AC94" s="331"/>
      <c r="AD94" s="331">
        <v>5.5886957893840301E-2</v>
      </c>
      <c r="AE94" s="331">
        <v>4.21515890264735E-2</v>
      </c>
      <c r="AF94" s="331"/>
      <c r="AG94" s="330">
        <v>0.121209926635684</v>
      </c>
      <c r="AH94" s="331">
        <v>0.350730358199</v>
      </c>
      <c r="AI94" s="329"/>
      <c r="AJ94" s="331">
        <v>0.93159660841614</v>
      </c>
      <c r="AK94" s="931"/>
      <c r="AL94" s="931"/>
      <c r="AM94" s="931">
        <v>0.17214579764516599</v>
      </c>
      <c r="AN94" s="331">
        <v>8.8186341178801503E-2</v>
      </c>
      <c r="AO94" s="331"/>
      <c r="AP94" s="331"/>
      <c r="AQ94" s="331">
        <v>6.0279884415969098E-2</v>
      </c>
      <c r="AR94" s="331">
        <v>0.37682391691237899</v>
      </c>
      <c r="AS94" s="331"/>
      <c r="AT94" s="331">
        <v>0.38052566188576298</v>
      </c>
      <c r="AU94" s="331"/>
      <c r="AV94" s="331"/>
      <c r="AW94" s="331"/>
      <c r="AX94" s="331"/>
      <c r="AY94" s="331"/>
      <c r="AZ94" s="331">
        <v>9.0364618368071303E-2</v>
      </c>
      <c r="BA94" s="331">
        <v>0.37466113040899302</v>
      </c>
      <c r="BB94" s="331"/>
      <c r="BC94" s="331"/>
      <c r="BD94" s="331"/>
      <c r="BE94" s="331"/>
      <c r="BF94" s="331"/>
      <c r="BG94" s="331"/>
      <c r="BH94" s="331"/>
      <c r="BI94" s="331">
        <v>5.7399061273931497E-2</v>
      </c>
      <c r="BJ94" s="331">
        <v>4.0726077294495101E-2</v>
      </c>
      <c r="BK94" s="330"/>
      <c r="BL94" s="330">
        <v>0.126245459707862</v>
      </c>
      <c r="BM94" s="331">
        <v>0.34821345592182101</v>
      </c>
      <c r="BN94" s="254"/>
      <c r="BO94" s="254"/>
    </row>
    <row r="95" spans="2:67" s="255" customFormat="1" ht="15" customHeight="1">
      <c r="B95" s="1253" t="s">
        <v>14</v>
      </c>
      <c r="C95" s="453" t="s">
        <v>527</v>
      </c>
      <c r="D95" s="344"/>
      <c r="E95" s="327">
        <v>1</v>
      </c>
      <c r="F95" s="327">
        <v>1</v>
      </c>
      <c r="G95" s="926"/>
      <c r="H95" s="926"/>
      <c r="I95" s="926">
        <v>1</v>
      </c>
      <c r="J95" s="327"/>
      <c r="K95" s="327"/>
      <c r="L95" s="327">
        <v>1</v>
      </c>
      <c r="M95" s="327">
        <v>1</v>
      </c>
      <c r="N95" s="327"/>
      <c r="O95" s="327">
        <v>1</v>
      </c>
      <c r="P95" s="327"/>
      <c r="Q95" s="327"/>
      <c r="R95" s="327"/>
      <c r="S95" s="327"/>
      <c r="T95" s="327"/>
      <c r="U95" s="327">
        <v>1</v>
      </c>
      <c r="V95" s="327">
        <v>1</v>
      </c>
      <c r="W95" s="327"/>
      <c r="X95" s="327"/>
      <c r="Y95" s="327"/>
      <c r="Z95" s="327"/>
      <c r="AA95" s="327"/>
      <c r="AB95" s="327"/>
      <c r="AC95" s="327"/>
      <c r="AD95" s="327">
        <v>1</v>
      </c>
      <c r="AE95" s="327">
        <v>1</v>
      </c>
      <c r="AF95" s="328"/>
      <c r="AG95" s="328">
        <v>1</v>
      </c>
      <c r="AH95" s="327">
        <v>1</v>
      </c>
      <c r="AI95" s="329"/>
      <c r="AJ95" s="327">
        <v>1</v>
      </c>
      <c r="AK95" s="926"/>
      <c r="AL95" s="926"/>
      <c r="AM95" s="926">
        <v>1</v>
      </c>
      <c r="AN95" s="327">
        <v>1</v>
      </c>
      <c r="AO95" s="327"/>
      <c r="AP95" s="327"/>
      <c r="AQ95" s="327">
        <v>1</v>
      </c>
      <c r="AR95" s="327">
        <v>1</v>
      </c>
      <c r="AS95" s="327"/>
      <c r="AT95" s="327">
        <v>1</v>
      </c>
      <c r="AU95" s="327"/>
      <c r="AV95" s="327"/>
      <c r="AW95" s="327"/>
      <c r="AX95" s="327"/>
      <c r="AY95" s="327"/>
      <c r="AZ95" s="327">
        <v>1</v>
      </c>
      <c r="BA95" s="327">
        <v>1</v>
      </c>
      <c r="BB95" s="327"/>
      <c r="BC95" s="327"/>
      <c r="BD95" s="327"/>
      <c r="BE95" s="327"/>
      <c r="BF95" s="327"/>
      <c r="BG95" s="327"/>
      <c r="BH95" s="327"/>
      <c r="BI95" s="327">
        <v>1</v>
      </c>
      <c r="BJ95" s="327">
        <v>1</v>
      </c>
      <c r="BK95" s="328"/>
      <c r="BL95" s="328">
        <v>1</v>
      </c>
      <c r="BM95" s="327">
        <v>1</v>
      </c>
      <c r="BN95" s="254"/>
      <c r="BO95" s="254"/>
    </row>
    <row r="96" spans="2:67" s="255" customFormat="1" ht="15" customHeight="1">
      <c r="B96" s="1252" t="s">
        <v>15</v>
      </c>
      <c r="C96" s="243" t="s">
        <v>488</v>
      </c>
      <c r="D96" s="344"/>
      <c r="E96" s="335">
        <v>1.4803998015713599E-4</v>
      </c>
      <c r="F96" s="335">
        <v>1.64904536002443E-3</v>
      </c>
      <c r="G96" s="924">
        <v>3.1059906625122201E-4</v>
      </c>
      <c r="H96" s="924">
        <v>9.8340267759913606E-4</v>
      </c>
      <c r="I96" s="924">
        <v>8.0807749955430172E-4</v>
      </c>
      <c r="J96" s="335">
        <v>2.238932609237446E-3</v>
      </c>
      <c r="K96" s="335"/>
      <c r="L96" s="335">
        <v>0.15413919756599301</v>
      </c>
      <c r="M96" s="335">
        <v>1.0994282439283E-2</v>
      </c>
      <c r="N96" s="335">
        <v>6.3363452071352961E-3</v>
      </c>
      <c r="O96" s="335">
        <v>5.9316587645484604E-3</v>
      </c>
      <c r="P96" s="335"/>
      <c r="Q96" s="335">
        <v>9.6320814989157885E-2</v>
      </c>
      <c r="R96" s="335"/>
      <c r="S96" s="335"/>
      <c r="T96" s="335"/>
      <c r="U96" s="335">
        <v>8.43456701923848E-2</v>
      </c>
      <c r="V96" s="335">
        <v>1.1776046891243799E-2</v>
      </c>
      <c r="W96" s="335">
        <v>0.17687790965987929</v>
      </c>
      <c r="X96" s="335">
        <v>0.19346704835550316</v>
      </c>
      <c r="Y96" s="335"/>
      <c r="Z96" s="335">
        <v>0.14944233840196786</v>
      </c>
      <c r="AA96" s="335">
        <v>9.3757212697335821E-2</v>
      </c>
      <c r="AB96" s="335"/>
      <c r="AC96" s="335">
        <v>1.7501398971182618E-2</v>
      </c>
      <c r="AD96" s="335">
        <v>0.145308637857231</v>
      </c>
      <c r="AE96" s="335">
        <v>6.9961889384938802E-2</v>
      </c>
      <c r="AF96" s="330"/>
      <c r="AG96" s="330"/>
      <c r="AH96" s="335">
        <v>1.90587902348551E-2</v>
      </c>
      <c r="AI96" s="329"/>
      <c r="AJ96" s="334">
        <v>3.4356574088658699E-3</v>
      </c>
      <c r="AK96" s="932">
        <v>3.1059906625122201E-4</v>
      </c>
      <c r="AL96" s="932">
        <v>2.1881288865825558E-3</v>
      </c>
      <c r="AM96" s="932">
        <v>1.6988653860870815E-3</v>
      </c>
      <c r="AN96" s="333">
        <v>5.9317609306539697E-2</v>
      </c>
      <c r="AO96" s="333">
        <v>2.238932609237446E-3</v>
      </c>
      <c r="AP96" s="333"/>
      <c r="AQ96" s="334">
        <v>6.7296275742133399E-2</v>
      </c>
      <c r="AR96" s="334">
        <v>1.5095564819117E-2</v>
      </c>
      <c r="AS96" s="334">
        <v>9.6980803522327009E-3</v>
      </c>
      <c r="AT96" s="334">
        <v>9.2765891110048494E-3</v>
      </c>
      <c r="AU96" s="334"/>
      <c r="AV96" s="334">
        <v>9.7027710379253285E-2</v>
      </c>
      <c r="AW96" s="334"/>
      <c r="AX96" s="334"/>
      <c r="AY96" s="334"/>
      <c r="AZ96" s="334">
        <v>8.6507933175753796E-2</v>
      </c>
      <c r="BA96" s="334">
        <v>1.5918269883971301E-2</v>
      </c>
      <c r="BB96" s="334">
        <v>0.17251038990662693</v>
      </c>
      <c r="BC96" s="334">
        <v>0.18594961850133401</v>
      </c>
      <c r="BD96" s="334"/>
      <c r="BE96" s="334">
        <v>0.14779699957153467</v>
      </c>
      <c r="BF96" s="334">
        <v>8.9614798308408419E-2</v>
      </c>
      <c r="BG96" s="334"/>
      <c r="BH96" s="334">
        <v>2.983058656187821E-2</v>
      </c>
      <c r="BI96" s="334">
        <v>0.14231976995782999</v>
      </c>
      <c r="BJ96" s="334">
        <v>7.3636268714574696E-2</v>
      </c>
      <c r="BK96" s="334"/>
      <c r="BL96" s="334"/>
      <c r="BM96" s="334">
        <v>2.2942882772581E-2</v>
      </c>
      <c r="BN96" s="254"/>
      <c r="BO96" s="254"/>
    </row>
    <row r="97" spans="2:67" s="255" customFormat="1" ht="15" customHeight="1">
      <c r="B97" s="1257" t="s">
        <v>15</v>
      </c>
      <c r="C97" s="243" t="s">
        <v>489</v>
      </c>
      <c r="D97" s="344"/>
      <c r="E97" s="331">
        <v>1.6835788423454701E-3</v>
      </c>
      <c r="F97" s="331">
        <v>6.0407429155969897E-3</v>
      </c>
      <c r="G97" s="925">
        <v>5.3863756473204903E-3</v>
      </c>
      <c r="H97" s="925">
        <v>5.6685782323244813E-3</v>
      </c>
      <c r="I97" s="925">
        <v>5.595039360615079E-3</v>
      </c>
      <c r="J97" s="331">
        <v>1.7787174088946745E-2</v>
      </c>
      <c r="K97" s="331"/>
      <c r="L97" s="331">
        <v>0.14556095281122899</v>
      </c>
      <c r="M97" s="331">
        <v>2.1021263296734299E-2</v>
      </c>
      <c r="N97" s="331">
        <v>1.3188786256267366E-2</v>
      </c>
      <c r="O97" s="331">
        <v>1.2605844023982E-2</v>
      </c>
      <c r="P97" s="331"/>
      <c r="Q97" s="331">
        <v>9.9771531154236565E-2</v>
      </c>
      <c r="R97" s="331"/>
      <c r="S97" s="331"/>
      <c r="T97" s="331"/>
      <c r="U97" s="331">
        <v>8.9051069822347298E-2</v>
      </c>
      <c r="V97" s="331">
        <v>2.2003765426625299E-2</v>
      </c>
      <c r="W97" s="331">
        <v>0.16364817354464142</v>
      </c>
      <c r="X97" s="331">
        <v>0.17657596063004566</v>
      </c>
      <c r="Y97" s="331"/>
      <c r="Z97" s="331">
        <v>0.13977990536675858</v>
      </c>
      <c r="AA97" s="331">
        <v>0.11635707529777609</v>
      </c>
      <c r="AB97" s="331"/>
      <c r="AC97" s="331">
        <v>2.5010718479069594E-2</v>
      </c>
      <c r="AD97" s="331">
        <v>0.13995646635857201</v>
      </c>
      <c r="AE97" s="331">
        <v>7.3154331672195594E-2</v>
      </c>
      <c r="AF97" s="330"/>
      <c r="AG97" s="330"/>
      <c r="AH97" s="331">
        <v>2.8424583649511798E-2</v>
      </c>
      <c r="AI97" s="329"/>
      <c r="AJ97" s="330">
        <v>6.1207404418951901E-3</v>
      </c>
      <c r="AK97" s="931">
        <v>3.3242423462428502E-3</v>
      </c>
      <c r="AL97" s="931">
        <v>5.1580969424960639E-3</v>
      </c>
      <c r="AM97" s="931">
        <v>4.6802147222263363E-3</v>
      </c>
      <c r="AN97" s="331">
        <v>3.0130554438678899E-2</v>
      </c>
      <c r="AO97" s="331">
        <v>1.1241312084936391E-2</v>
      </c>
      <c r="AP97" s="331"/>
      <c r="AQ97" s="330">
        <v>4.0323174660973397E-2</v>
      </c>
      <c r="AR97" s="330">
        <v>2.2691371392764299E-2</v>
      </c>
      <c r="AS97" s="330">
        <v>1.4215692245733201E-2</v>
      </c>
      <c r="AT97" s="330">
        <v>1.3572363739832199E-2</v>
      </c>
      <c r="AU97" s="330"/>
      <c r="AV97" s="330">
        <v>0.10067888885761636</v>
      </c>
      <c r="AW97" s="330"/>
      <c r="AX97" s="330"/>
      <c r="AY97" s="330"/>
      <c r="AZ97" s="330">
        <v>9.0630487492883605E-2</v>
      </c>
      <c r="BA97" s="330">
        <v>2.3722033036542699E-2</v>
      </c>
      <c r="BB97" s="330">
        <v>0.16066849723813081</v>
      </c>
      <c r="BC97" s="330">
        <v>0.17273169079588602</v>
      </c>
      <c r="BD97" s="330"/>
      <c r="BE97" s="330">
        <v>0.13803538260064535</v>
      </c>
      <c r="BF97" s="330">
        <v>0.11160627884446317</v>
      </c>
      <c r="BG97" s="330"/>
      <c r="BH97" s="330">
        <v>2.4094302637190798E-2</v>
      </c>
      <c r="BI97" s="330">
        <v>0.136086372369324</v>
      </c>
      <c r="BJ97" s="330">
        <v>7.4679576827385505E-2</v>
      </c>
      <c r="BK97" s="330"/>
      <c r="BL97" s="330"/>
      <c r="BM97" s="330">
        <v>2.9949167089942299E-2</v>
      </c>
      <c r="BN97" s="254"/>
      <c r="BO97" s="254"/>
    </row>
    <row r="98" spans="2:67" s="255" customFormat="1" ht="15" customHeight="1">
      <c r="B98" s="1257" t="s">
        <v>15</v>
      </c>
      <c r="C98" s="243" t="s">
        <v>490</v>
      </c>
      <c r="D98" s="344"/>
      <c r="E98" s="331">
        <v>4.8678440662635099E-3</v>
      </c>
      <c r="F98" s="331">
        <v>1.38137570473116E-2</v>
      </c>
      <c r="G98" s="925">
        <v>1.21551874584735E-2</v>
      </c>
      <c r="H98" s="925">
        <v>1.4229192880882553E-2</v>
      </c>
      <c r="I98" s="925">
        <v>1.3688730012050256E-2</v>
      </c>
      <c r="J98" s="331">
        <v>5.90229133738688E-2</v>
      </c>
      <c r="K98" s="331"/>
      <c r="L98" s="331">
        <v>0.13933874665657001</v>
      </c>
      <c r="M98" s="331">
        <v>2.98068882972445E-2</v>
      </c>
      <c r="N98" s="331">
        <v>2.008006734379069E-2</v>
      </c>
      <c r="O98" s="331">
        <v>1.9487330145162501E-2</v>
      </c>
      <c r="P98" s="331"/>
      <c r="Q98" s="331">
        <v>0.10543471913157954</v>
      </c>
      <c r="R98" s="331"/>
      <c r="S98" s="331"/>
      <c r="T98" s="331"/>
      <c r="U98" s="331">
        <v>9.8314469078459102E-2</v>
      </c>
      <c r="V98" s="331">
        <v>3.0923979119659401E-2</v>
      </c>
      <c r="W98" s="331">
        <v>0.14739880710077186</v>
      </c>
      <c r="X98" s="331">
        <v>0.15037912584495353</v>
      </c>
      <c r="Y98" s="331"/>
      <c r="Z98" s="331">
        <v>0.13470094236148411</v>
      </c>
      <c r="AA98" s="331">
        <v>0.11124336891127216</v>
      </c>
      <c r="AB98" s="331"/>
      <c r="AC98" s="331">
        <v>4.408225186837645E-2</v>
      </c>
      <c r="AD98" s="331">
        <v>0.12873714557473501</v>
      </c>
      <c r="AE98" s="331">
        <v>8.2708461667133096E-2</v>
      </c>
      <c r="AF98" s="330"/>
      <c r="AG98" s="330"/>
      <c r="AH98" s="331">
        <v>3.6712673382301601E-2</v>
      </c>
      <c r="AI98" s="329"/>
      <c r="AJ98" s="330">
        <v>1.32556837301511E-2</v>
      </c>
      <c r="AK98" s="931">
        <v>6.5055425998337196E-3</v>
      </c>
      <c r="AL98" s="931">
        <v>1.3370178820465583E-2</v>
      </c>
      <c r="AM98" s="931">
        <v>1.1581330563268974E-2</v>
      </c>
      <c r="AN98" s="331">
        <v>3.97175123246555E-2</v>
      </c>
      <c r="AO98" s="331">
        <v>4.3201255177706982E-2</v>
      </c>
      <c r="AP98" s="331"/>
      <c r="AQ98" s="330">
        <v>4.8226623716634401E-2</v>
      </c>
      <c r="AR98" s="330">
        <v>3.1710520211157001E-2</v>
      </c>
      <c r="AS98" s="330">
        <v>2.2810174229581599E-2</v>
      </c>
      <c r="AT98" s="330">
        <v>2.2138881758447099E-2</v>
      </c>
      <c r="AU98" s="330"/>
      <c r="AV98" s="330">
        <v>0.10499554681274222</v>
      </c>
      <c r="AW98" s="330"/>
      <c r="AX98" s="330"/>
      <c r="AY98" s="330"/>
      <c r="AZ98" s="330">
        <v>9.8076235807032994E-2</v>
      </c>
      <c r="BA98" s="330">
        <v>3.2763253282048599E-2</v>
      </c>
      <c r="BB98" s="330">
        <v>0.13900726514833864</v>
      </c>
      <c r="BC98" s="330">
        <v>0.14756052977738127</v>
      </c>
      <c r="BD98" s="330"/>
      <c r="BE98" s="330">
        <v>0.12603718743417727</v>
      </c>
      <c r="BF98" s="330">
        <v>0.12038495135101747</v>
      </c>
      <c r="BG98" s="330"/>
      <c r="BH98" s="330">
        <v>5.3331914658173475E-2</v>
      </c>
      <c r="BI98" s="330">
        <v>0.12688664616207401</v>
      </c>
      <c r="BJ98" s="330">
        <v>8.2730903452635202E-2</v>
      </c>
      <c r="BK98" s="330"/>
      <c r="BL98" s="330"/>
      <c r="BM98" s="330">
        <v>3.8340352238399399E-2</v>
      </c>
      <c r="BN98" s="254"/>
      <c r="BO98" s="254"/>
    </row>
    <row r="99" spans="2:67" s="255" customFormat="1" ht="15" customHeight="1">
      <c r="B99" s="1257" t="s">
        <v>15</v>
      </c>
      <c r="C99" s="243" t="s">
        <v>491</v>
      </c>
      <c r="D99" s="344"/>
      <c r="E99" s="331">
        <v>7.6270540701182396E-3</v>
      </c>
      <c r="F99" s="331">
        <v>2.19273001499696E-2</v>
      </c>
      <c r="G99" s="925">
        <v>1.7184864419498801E-2</v>
      </c>
      <c r="H99" s="925">
        <v>2.3284816620858264E-2</v>
      </c>
      <c r="I99" s="925">
        <v>2.1695236559559673E-2</v>
      </c>
      <c r="J99" s="331">
        <v>8.5592046170229544E-2</v>
      </c>
      <c r="K99" s="331"/>
      <c r="L99" s="331">
        <v>0.112715929639535</v>
      </c>
      <c r="M99" s="331">
        <v>3.8544089587235202E-2</v>
      </c>
      <c r="N99" s="331">
        <v>2.8628554462469008E-2</v>
      </c>
      <c r="O99" s="331">
        <v>2.80165106632509E-2</v>
      </c>
      <c r="P99" s="331"/>
      <c r="Q99" s="331">
        <v>0.10282486273436157</v>
      </c>
      <c r="R99" s="331"/>
      <c r="S99" s="331"/>
      <c r="T99" s="331"/>
      <c r="U99" s="331">
        <v>0.101166220489512</v>
      </c>
      <c r="V99" s="331">
        <v>3.9640962984250003E-2</v>
      </c>
      <c r="W99" s="331">
        <v>0.12781387022040763</v>
      </c>
      <c r="X99" s="331">
        <v>0.12997042102902481</v>
      </c>
      <c r="Y99" s="331"/>
      <c r="Z99" s="331">
        <v>0.11916063049673827</v>
      </c>
      <c r="AA99" s="331">
        <v>0.10880890955709117</v>
      </c>
      <c r="AB99" s="331"/>
      <c r="AC99" s="331">
        <v>3.6593332136287744E-2</v>
      </c>
      <c r="AD99" s="331">
        <v>0.11456900492998601</v>
      </c>
      <c r="AE99" s="331">
        <v>8.6206038714866901E-2</v>
      </c>
      <c r="AF99" s="330"/>
      <c r="AG99" s="330"/>
      <c r="AH99" s="331">
        <v>4.4417027817995898E-2</v>
      </c>
      <c r="AI99" s="329"/>
      <c r="AJ99" s="330">
        <v>2.14810098259125E-2</v>
      </c>
      <c r="AK99" s="931">
        <v>1.4235244351741101E-2</v>
      </c>
      <c r="AL99" s="931">
        <v>2.1776568249303976E-2</v>
      </c>
      <c r="AM99" s="931">
        <v>1.9811382669540117E-2</v>
      </c>
      <c r="AN99" s="331">
        <v>8.4000538180575707E-2</v>
      </c>
      <c r="AO99" s="331">
        <v>8.5194619506646099E-2</v>
      </c>
      <c r="AP99" s="331"/>
      <c r="AQ99" s="330">
        <v>8.7147029529506703E-2</v>
      </c>
      <c r="AR99" s="330">
        <v>4.3815992158550698E-2</v>
      </c>
      <c r="AS99" s="330">
        <v>3.2999019945251264E-2</v>
      </c>
      <c r="AT99" s="330">
        <v>3.2567448173176701E-2</v>
      </c>
      <c r="AU99" s="330"/>
      <c r="AV99" s="330">
        <v>0.10417623415464285</v>
      </c>
      <c r="AW99" s="330"/>
      <c r="AX99" s="330"/>
      <c r="AY99" s="330"/>
      <c r="AZ99" s="330">
        <v>0.10301254463663399</v>
      </c>
      <c r="BA99" s="330">
        <v>4.4942614331716001E-2</v>
      </c>
      <c r="BB99" s="330">
        <v>0.12915829690169528</v>
      </c>
      <c r="BC99" s="330">
        <v>0.12553074418435572</v>
      </c>
      <c r="BD99" s="330"/>
      <c r="BE99" s="330">
        <v>0.12155166212927167</v>
      </c>
      <c r="BF99" s="330">
        <v>0.11046481031206529</v>
      </c>
      <c r="BG99" s="330"/>
      <c r="BH99" s="330">
        <v>3.7671453770341423E-2</v>
      </c>
      <c r="BI99" s="330">
        <v>0.11396572365773699</v>
      </c>
      <c r="BJ99" s="330">
        <v>8.7490921690134602E-2</v>
      </c>
      <c r="BK99" s="330"/>
      <c r="BL99" s="330"/>
      <c r="BM99" s="330">
        <v>4.93250888589769E-2</v>
      </c>
      <c r="BN99" s="254"/>
      <c r="BO99" s="254"/>
    </row>
    <row r="100" spans="2:67" s="255" customFormat="1" ht="15" customHeight="1">
      <c r="B100" s="1257" t="s">
        <v>15</v>
      </c>
      <c r="C100" s="243" t="s">
        <v>492</v>
      </c>
      <c r="D100" s="344"/>
      <c r="E100" s="331">
        <v>1.45217219825258E-2</v>
      </c>
      <c r="F100" s="331">
        <v>2.9972611627380099E-2</v>
      </c>
      <c r="G100" s="925">
        <v>1.9591593390728301E-2</v>
      </c>
      <c r="H100" s="925">
        <v>3.1556479766688933E-2</v>
      </c>
      <c r="I100" s="925">
        <v>2.8438562741914305E-2</v>
      </c>
      <c r="J100" s="331">
        <v>8.8950852482874113E-2</v>
      </c>
      <c r="K100" s="331"/>
      <c r="L100" s="331">
        <v>9.3918300135320806E-2</v>
      </c>
      <c r="M100" s="331">
        <v>4.8083452653936598E-2</v>
      </c>
      <c r="N100" s="331">
        <v>3.8065294388911632E-2</v>
      </c>
      <c r="O100" s="331">
        <v>3.7572862960444903E-2</v>
      </c>
      <c r="P100" s="331"/>
      <c r="Q100" s="331">
        <v>0.10103202212315937</v>
      </c>
      <c r="R100" s="331"/>
      <c r="S100" s="331"/>
      <c r="T100" s="331"/>
      <c r="U100" s="331">
        <v>0.102598697922267</v>
      </c>
      <c r="V100" s="331">
        <v>4.9131471647838501E-2</v>
      </c>
      <c r="W100" s="331">
        <v>0.1028786664458141</v>
      </c>
      <c r="X100" s="331">
        <v>9.4983393609358133E-2</v>
      </c>
      <c r="Y100" s="331"/>
      <c r="Z100" s="331">
        <v>0.12515242563214438</v>
      </c>
      <c r="AA100" s="331">
        <v>0.11727706395447836</v>
      </c>
      <c r="AB100" s="331"/>
      <c r="AC100" s="331">
        <v>9.967500494484817E-2</v>
      </c>
      <c r="AD100" s="331">
        <v>0.107851802256208</v>
      </c>
      <c r="AE100" s="331">
        <v>9.2762771739910502E-2</v>
      </c>
      <c r="AF100" s="330"/>
      <c r="AG100" s="330"/>
      <c r="AH100" s="331">
        <v>5.3228166091841903E-2</v>
      </c>
      <c r="AI100" s="329"/>
      <c r="AJ100" s="330">
        <v>2.8687138933992801E-2</v>
      </c>
      <c r="AK100" s="931">
        <v>1.4116962418211001E-2</v>
      </c>
      <c r="AL100" s="931">
        <v>2.9846483767939039E-2</v>
      </c>
      <c r="AM100" s="931">
        <v>2.5747544516296079E-2</v>
      </c>
      <c r="AN100" s="331">
        <v>6.3192419269907693E-2</v>
      </c>
      <c r="AO100" s="331">
        <v>9.3741442767434374E-2</v>
      </c>
      <c r="AP100" s="331"/>
      <c r="AQ100" s="330">
        <v>6.6183571968300201E-2</v>
      </c>
      <c r="AR100" s="330">
        <v>5.0787027166814498E-2</v>
      </c>
      <c r="AS100" s="330">
        <v>3.9494278949146838E-2</v>
      </c>
      <c r="AT100" s="330">
        <v>3.92704125390042E-2</v>
      </c>
      <c r="AU100" s="330"/>
      <c r="AV100" s="330">
        <v>0.10105189352776082</v>
      </c>
      <c r="AW100" s="330"/>
      <c r="AX100" s="330"/>
      <c r="AY100" s="330"/>
      <c r="AZ100" s="330">
        <v>0.10199752922285001</v>
      </c>
      <c r="BA100" s="330">
        <v>5.18852335944563E-2</v>
      </c>
      <c r="BB100" s="330">
        <v>0.10200024284845732</v>
      </c>
      <c r="BC100" s="330">
        <v>0.1050207808414951</v>
      </c>
      <c r="BD100" s="330"/>
      <c r="BE100" s="330">
        <v>0.11791994438504416</v>
      </c>
      <c r="BF100" s="330">
        <v>0.10584245146182998</v>
      </c>
      <c r="BG100" s="330"/>
      <c r="BH100" s="330">
        <v>0.10417169169607675</v>
      </c>
      <c r="BI100" s="330">
        <v>0.107382055983873</v>
      </c>
      <c r="BJ100" s="330">
        <v>9.3001690467539699E-2</v>
      </c>
      <c r="BK100" s="330"/>
      <c r="BL100" s="330"/>
      <c r="BM100" s="330">
        <v>5.5751106582361903E-2</v>
      </c>
      <c r="BN100" s="254"/>
      <c r="BO100" s="254"/>
    </row>
    <row r="101" spans="2:67" s="255" customFormat="1" ht="15" customHeight="1">
      <c r="B101" s="1257" t="s">
        <v>15</v>
      </c>
      <c r="C101" s="243" t="s">
        <v>493</v>
      </c>
      <c r="D101" s="344"/>
      <c r="E101" s="331">
        <v>3.0287589951708702E-2</v>
      </c>
      <c r="F101" s="331">
        <v>4.5012710677556897E-2</v>
      </c>
      <c r="G101" s="925">
        <v>3.6538116901435803E-2</v>
      </c>
      <c r="H101" s="925">
        <v>4.8008558934410764E-2</v>
      </c>
      <c r="I101" s="925">
        <v>4.5019488635493557E-2</v>
      </c>
      <c r="J101" s="331">
        <v>0.1205963960868924</v>
      </c>
      <c r="K101" s="331"/>
      <c r="L101" s="331">
        <v>9.6561888915271898E-2</v>
      </c>
      <c r="M101" s="331">
        <v>5.9515726052188501E-2</v>
      </c>
      <c r="N101" s="331">
        <v>5.1148856095263158E-2</v>
      </c>
      <c r="O101" s="331">
        <v>5.0096041074070001E-2</v>
      </c>
      <c r="P101" s="331"/>
      <c r="Q101" s="331">
        <v>0.10986889411744916</v>
      </c>
      <c r="R101" s="331"/>
      <c r="S101" s="331"/>
      <c r="T101" s="331"/>
      <c r="U101" s="331">
        <v>0.114110430521593</v>
      </c>
      <c r="V101" s="331">
        <v>6.04887146717413E-2</v>
      </c>
      <c r="W101" s="331">
        <v>8.3636430488259722E-2</v>
      </c>
      <c r="X101" s="331">
        <v>8.7809443210632124E-2</v>
      </c>
      <c r="Y101" s="331"/>
      <c r="Z101" s="331">
        <v>9.8672881597659967E-2</v>
      </c>
      <c r="AA101" s="331">
        <v>0.11115864204722982</v>
      </c>
      <c r="AB101" s="331"/>
      <c r="AC101" s="331">
        <v>9.7796348656059739E-2</v>
      </c>
      <c r="AD101" s="331">
        <v>9.5997978822638802E-2</v>
      </c>
      <c r="AE101" s="331">
        <v>0.101966319620495</v>
      </c>
      <c r="AF101" s="330"/>
      <c r="AG101" s="330"/>
      <c r="AH101" s="331">
        <v>6.3713954509951806E-2</v>
      </c>
      <c r="AI101" s="329"/>
      <c r="AJ101" s="330">
        <v>4.2940270995519302E-2</v>
      </c>
      <c r="AK101" s="931">
        <v>2.7603840492163401E-2</v>
      </c>
      <c r="AL101" s="931">
        <v>4.4850295276452276E-2</v>
      </c>
      <c r="AM101" s="931">
        <v>4.0356059953250319E-2</v>
      </c>
      <c r="AN101" s="331">
        <v>6.0920779906536299E-2</v>
      </c>
      <c r="AO101" s="331">
        <v>0.10090225749973501</v>
      </c>
      <c r="AP101" s="331"/>
      <c r="AQ101" s="330">
        <v>6.3723145352380203E-2</v>
      </c>
      <c r="AR101" s="330">
        <v>6.06985941209712E-2</v>
      </c>
      <c r="AS101" s="330">
        <v>5.2412435087092701E-2</v>
      </c>
      <c r="AT101" s="330">
        <v>5.1446631741821201E-2</v>
      </c>
      <c r="AU101" s="330"/>
      <c r="AV101" s="330">
        <v>0.1055140372398827</v>
      </c>
      <c r="AW101" s="330"/>
      <c r="AX101" s="330"/>
      <c r="AY101" s="330"/>
      <c r="AZ101" s="330">
        <v>0.108679495061087</v>
      </c>
      <c r="BA101" s="330">
        <v>6.1621077801225103E-2</v>
      </c>
      <c r="BB101" s="330">
        <v>8.147398368682815E-2</v>
      </c>
      <c r="BC101" s="330">
        <v>8.7951037032054855E-2</v>
      </c>
      <c r="BD101" s="330"/>
      <c r="BE101" s="330">
        <v>0.10190201731218108</v>
      </c>
      <c r="BF101" s="330">
        <v>0.11367076634101263</v>
      </c>
      <c r="BG101" s="330"/>
      <c r="BH101" s="330">
        <v>8.9581693803447757E-2</v>
      </c>
      <c r="BI101" s="330">
        <v>9.5445999134779899E-2</v>
      </c>
      <c r="BJ101" s="330">
        <v>0.100382890336828</v>
      </c>
      <c r="BK101" s="330"/>
      <c r="BL101" s="330"/>
      <c r="BM101" s="330">
        <v>6.4656249446586003E-2</v>
      </c>
      <c r="BN101" s="254"/>
      <c r="BO101" s="254"/>
    </row>
    <row r="102" spans="2:67" s="255" customFormat="1" ht="15" customHeight="1">
      <c r="B102" s="1257" t="s">
        <v>15</v>
      </c>
      <c r="C102" s="243" t="s">
        <v>494</v>
      </c>
      <c r="D102" s="344"/>
      <c r="E102" s="331">
        <v>4.9194551635565902E-2</v>
      </c>
      <c r="F102" s="331">
        <v>6.91805864509666E-2</v>
      </c>
      <c r="G102" s="925">
        <v>6.5044309103668194E-2</v>
      </c>
      <c r="H102" s="925">
        <v>7.3198094264085384E-2</v>
      </c>
      <c r="I102" s="925">
        <v>7.1073308054740519E-2</v>
      </c>
      <c r="J102" s="331">
        <v>0.14539106372790972</v>
      </c>
      <c r="K102" s="331"/>
      <c r="L102" s="331">
        <v>7.9560740530902896E-2</v>
      </c>
      <c r="M102" s="331">
        <v>7.6293581949012104E-2</v>
      </c>
      <c r="N102" s="331">
        <v>7.1806437659471103E-2</v>
      </c>
      <c r="O102" s="331">
        <v>7.0742924579438704E-2</v>
      </c>
      <c r="P102" s="331"/>
      <c r="Q102" s="331">
        <v>0.10973901116363689</v>
      </c>
      <c r="R102" s="331"/>
      <c r="S102" s="331"/>
      <c r="T102" s="331"/>
      <c r="U102" s="331">
        <v>0.11679353093042701</v>
      </c>
      <c r="V102" s="331">
        <v>7.6915913910872297E-2</v>
      </c>
      <c r="W102" s="331">
        <v>8.214344040822949E-2</v>
      </c>
      <c r="X102" s="331">
        <v>6.0336837516260254E-2</v>
      </c>
      <c r="Y102" s="331"/>
      <c r="Z102" s="331">
        <v>8.706853036599807E-2</v>
      </c>
      <c r="AA102" s="331">
        <v>0.1283305423249286</v>
      </c>
      <c r="AB102" s="331"/>
      <c r="AC102" s="331">
        <v>0.1496377740373088</v>
      </c>
      <c r="AD102" s="331">
        <v>9.03250630288462E-2</v>
      </c>
      <c r="AE102" s="331">
        <v>0.109547651894896</v>
      </c>
      <c r="AF102" s="330"/>
      <c r="AG102" s="330"/>
      <c r="AH102" s="331">
        <v>7.8974687891471995E-2</v>
      </c>
      <c r="AI102" s="329"/>
      <c r="AJ102" s="330">
        <v>6.6892682824920904E-2</v>
      </c>
      <c r="AK102" s="931">
        <v>5.9509662415940197E-2</v>
      </c>
      <c r="AL102" s="931">
        <v>6.9234589703062718E-2</v>
      </c>
      <c r="AM102" s="931">
        <v>6.6700381236684342E-2</v>
      </c>
      <c r="AN102" s="331">
        <v>0.114340398878261</v>
      </c>
      <c r="AO102" s="331">
        <v>0.14428927256981811</v>
      </c>
      <c r="AP102" s="331"/>
      <c r="AQ102" s="330">
        <v>0.111440822174242</v>
      </c>
      <c r="AR102" s="330">
        <v>7.9802010568474704E-2</v>
      </c>
      <c r="AS102" s="330">
        <v>7.3424533275146059E-2</v>
      </c>
      <c r="AT102" s="330">
        <v>7.2546150612491506E-2</v>
      </c>
      <c r="AU102" s="330"/>
      <c r="AV102" s="330">
        <v>0.10853760637988911</v>
      </c>
      <c r="AW102" s="330"/>
      <c r="AX102" s="330"/>
      <c r="AY102" s="330"/>
      <c r="AZ102" s="330">
        <v>0.11547857553801601</v>
      </c>
      <c r="BA102" s="330">
        <v>8.0513986090816295E-2</v>
      </c>
      <c r="BB102" s="330">
        <v>8.1223663959245337E-2</v>
      </c>
      <c r="BC102" s="330">
        <v>6.3289886603822343E-2</v>
      </c>
      <c r="BD102" s="330"/>
      <c r="BE102" s="330">
        <v>8.9562119709861276E-2</v>
      </c>
      <c r="BF102" s="330">
        <v>0.11694313728560186</v>
      </c>
      <c r="BG102" s="330"/>
      <c r="BH102" s="330">
        <v>0.12030469784510812</v>
      </c>
      <c r="BI102" s="330">
        <v>8.7291223651146693E-2</v>
      </c>
      <c r="BJ102" s="330">
        <v>0.108305815476425</v>
      </c>
      <c r="BK102" s="330"/>
      <c r="BL102" s="330"/>
      <c r="BM102" s="330">
        <v>8.2114429392774996E-2</v>
      </c>
      <c r="BN102" s="254"/>
      <c r="BO102" s="254"/>
    </row>
    <row r="103" spans="2:67" s="255" customFormat="1" ht="15" customHeight="1">
      <c r="B103" s="1257" t="s">
        <v>15</v>
      </c>
      <c r="C103" s="243" t="s">
        <v>495</v>
      </c>
      <c r="D103" s="344"/>
      <c r="E103" s="331">
        <v>9.2936172166827993E-2</v>
      </c>
      <c r="F103" s="331">
        <v>0.110223613232483</v>
      </c>
      <c r="G103" s="925">
        <v>0.119106675773388</v>
      </c>
      <c r="H103" s="925">
        <v>0.11842512132551218</v>
      </c>
      <c r="I103" s="925">
        <v>0.11860272687474775</v>
      </c>
      <c r="J103" s="331">
        <v>0.18610745422821226</v>
      </c>
      <c r="K103" s="331"/>
      <c r="L103" s="331">
        <v>7.3053147577009994E-2</v>
      </c>
      <c r="M103" s="331">
        <v>0.101498625154963</v>
      </c>
      <c r="N103" s="331">
        <v>0.1033764211936964</v>
      </c>
      <c r="O103" s="331">
        <v>0.10117468059499</v>
      </c>
      <c r="P103" s="331"/>
      <c r="Q103" s="331">
        <v>0.10305689652664771</v>
      </c>
      <c r="R103" s="331"/>
      <c r="S103" s="331"/>
      <c r="T103" s="331"/>
      <c r="U103" s="331">
        <v>0.11035462177135399</v>
      </c>
      <c r="V103" s="331">
        <v>0.101573128571695</v>
      </c>
      <c r="W103" s="331">
        <v>5.9021547499763564E-2</v>
      </c>
      <c r="X103" s="331">
        <v>5.7131468765641409E-2</v>
      </c>
      <c r="Y103" s="331"/>
      <c r="Z103" s="331">
        <v>8.2177895998595554E-2</v>
      </c>
      <c r="AA103" s="331">
        <v>0.11385049778397598</v>
      </c>
      <c r="AB103" s="331"/>
      <c r="AC103" s="331">
        <v>0.18543734307929027</v>
      </c>
      <c r="AD103" s="331">
        <v>8.5391568388046499E-2</v>
      </c>
      <c r="AE103" s="331">
        <v>0.12052293148214401</v>
      </c>
      <c r="AF103" s="330"/>
      <c r="AG103" s="330"/>
      <c r="AH103" s="331">
        <v>0.101979005351907</v>
      </c>
      <c r="AI103" s="329"/>
      <c r="AJ103" s="330">
        <v>0.10705930594575599</v>
      </c>
      <c r="AK103" s="931">
        <v>9.7910324417114197E-2</v>
      </c>
      <c r="AL103" s="931">
        <v>0.11418389081063827</v>
      </c>
      <c r="AM103" s="931">
        <v>0.10994317943922793</v>
      </c>
      <c r="AN103" s="331">
        <v>0.106929055893823</v>
      </c>
      <c r="AO103" s="331">
        <v>0.19211116065406167</v>
      </c>
      <c r="AP103" s="331"/>
      <c r="AQ103" s="330">
        <v>0.104216622241461</v>
      </c>
      <c r="AR103" s="330">
        <v>0.101811317926642</v>
      </c>
      <c r="AS103" s="330">
        <v>0.10448961743710332</v>
      </c>
      <c r="AT103" s="330">
        <v>0.10234145351052799</v>
      </c>
      <c r="AU103" s="330"/>
      <c r="AV103" s="330">
        <v>0.10355295332138617</v>
      </c>
      <c r="AW103" s="330"/>
      <c r="AX103" s="330"/>
      <c r="AY103" s="330"/>
      <c r="AZ103" s="330">
        <v>0.110891669588113</v>
      </c>
      <c r="BA103" s="330">
        <v>0.10182803293701299</v>
      </c>
      <c r="BB103" s="330">
        <v>7.2071792613112778E-2</v>
      </c>
      <c r="BC103" s="330">
        <v>6.379382131463826E-2</v>
      </c>
      <c r="BD103" s="330"/>
      <c r="BE103" s="330">
        <v>8.6047443698335266E-2</v>
      </c>
      <c r="BF103" s="330">
        <v>0.11855913028334328</v>
      </c>
      <c r="BG103" s="330"/>
      <c r="BH103" s="330">
        <v>0.1646808714284442</v>
      </c>
      <c r="BI103" s="330">
        <v>9.1566953076205798E-2</v>
      </c>
      <c r="BJ103" s="330">
        <v>0.118516992043873</v>
      </c>
      <c r="BK103" s="330"/>
      <c r="BL103" s="330"/>
      <c r="BM103" s="330">
        <v>0.102316941026648</v>
      </c>
      <c r="BN103" s="254"/>
      <c r="BO103" s="254"/>
    </row>
    <row r="104" spans="2:67" s="255" customFormat="1" ht="15" customHeight="1">
      <c r="B104" s="1257" t="s">
        <v>15</v>
      </c>
      <c r="C104" s="243" t="s">
        <v>496</v>
      </c>
      <c r="D104" s="344"/>
      <c r="E104" s="331">
        <v>0.16655360415178799</v>
      </c>
      <c r="F104" s="331">
        <v>0.178143298915722</v>
      </c>
      <c r="G104" s="925">
        <v>0.227354640531437</v>
      </c>
      <c r="H104" s="925">
        <v>0.18817136519664016</v>
      </c>
      <c r="I104" s="925">
        <v>0.19838209327327733</v>
      </c>
      <c r="J104" s="331">
        <v>0.17184400901557537</v>
      </c>
      <c r="K104" s="331"/>
      <c r="L104" s="331">
        <v>6.4154915807961704E-2</v>
      </c>
      <c r="M104" s="331">
        <v>0.15178557318120101</v>
      </c>
      <c r="N104" s="331">
        <v>0.16518088439188305</v>
      </c>
      <c r="O104" s="331">
        <v>0.16451201042011801</v>
      </c>
      <c r="P104" s="331"/>
      <c r="Q104" s="331">
        <v>9.8922824316314675E-2</v>
      </c>
      <c r="R104" s="331"/>
      <c r="S104" s="331"/>
      <c r="T104" s="331"/>
      <c r="U104" s="331">
        <v>0.10687845675301499</v>
      </c>
      <c r="V104" s="331">
        <v>0.150640710968445</v>
      </c>
      <c r="W104" s="331">
        <v>4.0572248436042492E-2</v>
      </c>
      <c r="X104" s="331">
        <v>3.3806021238449155E-2</v>
      </c>
      <c r="Y104" s="331"/>
      <c r="Z104" s="331">
        <v>4.6914987980985715E-2</v>
      </c>
      <c r="AA104" s="331">
        <v>5.9474386557734404E-2</v>
      </c>
      <c r="AB104" s="331"/>
      <c r="AC104" s="331">
        <v>0.21274081763626818</v>
      </c>
      <c r="AD104" s="331">
        <v>6.0716617474830599E-2</v>
      </c>
      <c r="AE104" s="331">
        <v>0.12738249595003601</v>
      </c>
      <c r="AF104" s="330"/>
      <c r="AG104" s="330"/>
      <c r="AH104" s="331">
        <v>0.14652548481558</v>
      </c>
      <c r="AI104" s="329"/>
      <c r="AJ104" s="330">
        <v>0.17056798796418299</v>
      </c>
      <c r="AK104" s="931">
        <v>0.19628897941774801</v>
      </c>
      <c r="AL104" s="931">
        <v>0.18061765386754389</v>
      </c>
      <c r="AM104" s="931">
        <v>0.18470142793763783</v>
      </c>
      <c r="AN104" s="331">
        <v>0.14732356733260901</v>
      </c>
      <c r="AO104" s="331">
        <v>0.18614803972730526</v>
      </c>
      <c r="AP104" s="331"/>
      <c r="AQ104" s="330">
        <v>0.14009194333386901</v>
      </c>
      <c r="AR104" s="330">
        <v>0.14848122363253</v>
      </c>
      <c r="AS104" s="330">
        <v>0.16227548955669882</v>
      </c>
      <c r="AT104" s="330">
        <v>0.16095009329958801</v>
      </c>
      <c r="AU104" s="330"/>
      <c r="AV104" s="330">
        <v>0.10181698521959105</v>
      </c>
      <c r="AW104" s="330"/>
      <c r="AX104" s="330"/>
      <c r="AY104" s="330"/>
      <c r="AZ104" s="330">
        <v>0.109031250557569</v>
      </c>
      <c r="BA104" s="330">
        <v>0.147386281604859</v>
      </c>
      <c r="BB104" s="330">
        <v>3.5469725646805748E-2</v>
      </c>
      <c r="BC104" s="330">
        <v>2.8440200181121107E-2</v>
      </c>
      <c r="BD104" s="330"/>
      <c r="BE104" s="330">
        <v>5.1274877292920809E-2</v>
      </c>
      <c r="BF104" s="330">
        <v>6.4958326390832419E-2</v>
      </c>
      <c r="BG104" s="330"/>
      <c r="BH104" s="330">
        <v>0.22209737245501654</v>
      </c>
      <c r="BI104" s="330">
        <v>6.0439294264064303E-2</v>
      </c>
      <c r="BJ104" s="330">
        <v>0.12574357129029801</v>
      </c>
      <c r="BK104" s="330"/>
      <c r="BL104" s="330"/>
      <c r="BM104" s="330">
        <v>0.14344919426038</v>
      </c>
      <c r="BN104" s="254"/>
      <c r="BO104" s="254"/>
    </row>
    <row r="105" spans="2:67" s="255" customFormat="1" ht="15" customHeight="1">
      <c r="B105" s="1257" t="s">
        <v>15</v>
      </c>
      <c r="C105" s="243" t="s">
        <v>497</v>
      </c>
      <c r="D105" s="344"/>
      <c r="E105" s="331">
        <v>0.63217984315269904</v>
      </c>
      <c r="F105" s="331">
        <v>0.52403633362298896</v>
      </c>
      <c r="G105" s="925">
        <v>0.49732763770779798</v>
      </c>
      <c r="H105" s="925">
        <v>0.49647439010099809</v>
      </c>
      <c r="I105" s="925">
        <v>0.49669673698804717</v>
      </c>
      <c r="J105" s="331">
        <v>0.12246915821625377</v>
      </c>
      <c r="K105" s="331"/>
      <c r="L105" s="331">
        <v>4.0996180360204998E-2</v>
      </c>
      <c r="M105" s="331">
        <v>0.46245651738820198</v>
      </c>
      <c r="N105" s="331">
        <v>0.50218835300111231</v>
      </c>
      <c r="O105" s="331">
        <v>0.509860136773994</v>
      </c>
      <c r="P105" s="331"/>
      <c r="Q105" s="331">
        <v>7.3028423743456625E-2</v>
      </c>
      <c r="R105" s="331"/>
      <c r="S105" s="331"/>
      <c r="T105" s="331"/>
      <c r="U105" s="331">
        <v>7.6386832518641104E-2</v>
      </c>
      <c r="V105" s="331">
        <v>0.456905305807629</v>
      </c>
      <c r="W105" s="331">
        <v>1.6008906196190473E-2</v>
      </c>
      <c r="X105" s="331">
        <v>1.5540279800131916E-2</v>
      </c>
      <c r="Y105" s="331"/>
      <c r="Z105" s="331">
        <v>1.6929461797667543E-2</v>
      </c>
      <c r="AA105" s="331">
        <v>3.9742300868177691E-2</v>
      </c>
      <c r="AB105" s="331"/>
      <c r="AC105" s="331">
        <v>0.13152501019130855</v>
      </c>
      <c r="AD105" s="331">
        <v>3.1145715308904601E-2</v>
      </c>
      <c r="AE105" s="331">
        <v>0.13578710787338399</v>
      </c>
      <c r="AF105" s="330"/>
      <c r="AG105" s="330"/>
      <c r="AH105" s="331">
        <v>0.42696562625458201</v>
      </c>
      <c r="AI105" s="329"/>
      <c r="AJ105" s="330">
        <v>0.53955952192880396</v>
      </c>
      <c r="AK105" s="931">
        <v>0.58019460247475396</v>
      </c>
      <c r="AL105" s="931">
        <v>0.51877411367551562</v>
      </c>
      <c r="AM105" s="931">
        <v>0.53477961357578097</v>
      </c>
      <c r="AN105" s="331">
        <v>0.29412756446841298</v>
      </c>
      <c r="AO105" s="331">
        <v>0.14093170740311869</v>
      </c>
      <c r="AP105" s="331"/>
      <c r="AQ105" s="330">
        <v>0.27135079128049999</v>
      </c>
      <c r="AR105" s="330">
        <v>0.44510637800297798</v>
      </c>
      <c r="AS105" s="330">
        <v>0.48818067892201344</v>
      </c>
      <c r="AT105" s="330">
        <v>0.49588997551410602</v>
      </c>
      <c r="AU105" s="330"/>
      <c r="AV105" s="330">
        <v>7.2648144107235371E-2</v>
      </c>
      <c r="AW105" s="330"/>
      <c r="AX105" s="330"/>
      <c r="AY105" s="330"/>
      <c r="AZ105" s="330">
        <v>7.56942789200611E-2</v>
      </c>
      <c r="BA105" s="330">
        <v>0.43941921743735202</v>
      </c>
      <c r="BB105" s="330">
        <v>2.6416142050758932E-2</v>
      </c>
      <c r="BC105" s="330">
        <v>1.9731690767911432E-2</v>
      </c>
      <c r="BD105" s="330"/>
      <c r="BE105" s="330">
        <v>1.9872365866028273E-2</v>
      </c>
      <c r="BF105" s="330">
        <v>4.7955349421425514E-2</v>
      </c>
      <c r="BG105" s="330"/>
      <c r="BH105" s="330">
        <v>0.15423541514432265</v>
      </c>
      <c r="BI105" s="330">
        <v>3.8615961742965499E-2</v>
      </c>
      <c r="BJ105" s="330">
        <v>0.135511369700306</v>
      </c>
      <c r="BK105" s="330"/>
      <c r="BL105" s="330"/>
      <c r="BM105" s="330">
        <v>0.41115458833134999</v>
      </c>
      <c r="BN105" s="254"/>
      <c r="BO105" s="254"/>
    </row>
    <row r="106" spans="2:67" s="255" customFormat="1" ht="15" customHeight="1">
      <c r="B106" s="1253" t="s">
        <v>15</v>
      </c>
      <c r="C106" s="453" t="s">
        <v>527</v>
      </c>
      <c r="D106" s="344"/>
      <c r="E106" s="327">
        <v>1</v>
      </c>
      <c r="F106" s="327">
        <v>1</v>
      </c>
      <c r="G106" s="926">
        <v>0.999999999999999</v>
      </c>
      <c r="H106" s="926">
        <v>1</v>
      </c>
      <c r="I106" s="926">
        <v>1</v>
      </c>
      <c r="J106" s="327">
        <v>1</v>
      </c>
      <c r="K106" s="327"/>
      <c r="L106" s="327">
        <v>0.999999999999999</v>
      </c>
      <c r="M106" s="327">
        <v>1</v>
      </c>
      <c r="N106" s="327">
        <v>1</v>
      </c>
      <c r="O106" s="327">
        <v>0.999999999999999</v>
      </c>
      <c r="P106" s="327"/>
      <c r="Q106" s="327">
        <v>1</v>
      </c>
      <c r="R106" s="327"/>
      <c r="S106" s="327"/>
      <c r="T106" s="327"/>
      <c r="U106" s="327">
        <v>1</v>
      </c>
      <c r="V106" s="327">
        <v>1</v>
      </c>
      <c r="W106" s="327">
        <v>1</v>
      </c>
      <c r="X106" s="327">
        <v>1</v>
      </c>
      <c r="Y106" s="327"/>
      <c r="Z106" s="327">
        <v>1</v>
      </c>
      <c r="AA106" s="327">
        <v>1</v>
      </c>
      <c r="AB106" s="327"/>
      <c r="AC106" s="327">
        <v>1</v>
      </c>
      <c r="AD106" s="327">
        <v>0.999999999999999</v>
      </c>
      <c r="AE106" s="327">
        <v>1</v>
      </c>
      <c r="AF106" s="328"/>
      <c r="AG106" s="328"/>
      <c r="AH106" s="327">
        <v>1</v>
      </c>
      <c r="AI106" s="329"/>
      <c r="AJ106" s="327">
        <v>1</v>
      </c>
      <c r="AK106" s="926">
        <v>1</v>
      </c>
      <c r="AL106" s="926">
        <v>1</v>
      </c>
      <c r="AM106" s="926">
        <v>1</v>
      </c>
      <c r="AN106" s="327">
        <v>1</v>
      </c>
      <c r="AO106" s="327">
        <v>1</v>
      </c>
      <c r="AP106" s="327"/>
      <c r="AQ106" s="327">
        <v>1</v>
      </c>
      <c r="AR106" s="327">
        <v>1</v>
      </c>
      <c r="AS106" s="327">
        <v>1</v>
      </c>
      <c r="AT106" s="327">
        <v>1</v>
      </c>
      <c r="AU106" s="327"/>
      <c r="AV106" s="327">
        <v>1</v>
      </c>
      <c r="AW106" s="327"/>
      <c r="AX106" s="327"/>
      <c r="AY106" s="327"/>
      <c r="AZ106" s="327">
        <v>1</v>
      </c>
      <c r="BA106" s="327">
        <v>1</v>
      </c>
      <c r="BB106" s="327">
        <v>1</v>
      </c>
      <c r="BC106" s="327">
        <v>1</v>
      </c>
      <c r="BD106" s="327"/>
      <c r="BE106" s="327">
        <v>1</v>
      </c>
      <c r="BF106" s="327">
        <v>1</v>
      </c>
      <c r="BG106" s="327"/>
      <c r="BH106" s="327">
        <v>1</v>
      </c>
      <c r="BI106" s="327">
        <v>1</v>
      </c>
      <c r="BJ106" s="327">
        <v>1</v>
      </c>
      <c r="BK106" s="328"/>
      <c r="BL106" s="328"/>
      <c r="BM106" s="327">
        <v>1</v>
      </c>
      <c r="BN106" s="254"/>
      <c r="BO106" s="254"/>
    </row>
    <row r="107" spans="2:67" s="255" customFormat="1" ht="15" customHeight="1">
      <c r="B107" s="1252" t="s">
        <v>279</v>
      </c>
      <c r="C107" s="243" t="s">
        <v>488</v>
      </c>
      <c r="D107" s="344"/>
      <c r="E107" s="329">
        <v>5.9861046000463699E-4</v>
      </c>
      <c r="F107" s="329">
        <v>9.1484765017397704E-4</v>
      </c>
      <c r="G107" s="925">
        <v>2.63308945900439E-4</v>
      </c>
      <c r="H107" s="925">
        <v>8.0948438275594973E-4</v>
      </c>
      <c r="I107" s="925">
        <v>5.6511847283064658E-4</v>
      </c>
      <c r="J107" s="329">
        <v>4.7333588406383654E-3</v>
      </c>
      <c r="K107" s="329"/>
      <c r="L107" s="329">
        <v>0.188073942550743</v>
      </c>
      <c r="M107" s="329">
        <v>1.0397641785155299E-2</v>
      </c>
      <c r="N107" s="329">
        <v>5.2406560752492016E-3</v>
      </c>
      <c r="O107" s="329">
        <v>4.8430336485572297E-3</v>
      </c>
      <c r="P107" s="329"/>
      <c r="Q107" s="329">
        <v>9.2380993952341769E-2</v>
      </c>
      <c r="R107" s="329"/>
      <c r="S107" s="329"/>
      <c r="T107" s="329"/>
      <c r="U107" s="329">
        <v>8.1760977144888294E-2</v>
      </c>
      <c r="V107" s="329">
        <v>1.11031605422098E-2</v>
      </c>
      <c r="W107" s="329">
        <v>0.17977333401619897</v>
      </c>
      <c r="X107" s="329">
        <v>0.19908848259386944</v>
      </c>
      <c r="Y107" s="329"/>
      <c r="Z107" s="329">
        <v>0.15459308607701644</v>
      </c>
      <c r="AA107" s="329">
        <v>0.11379680586080299</v>
      </c>
      <c r="AB107" s="329"/>
      <c r="AC107" s="329">
        <v>5.1912761506481747E-2</v>
      </c>
      <c r="AD107" s="329">
        <v>0.155111044813869</v>
      </c>
      <c r="AE107" s="329">
        <v>8.1379296990517699E-2</v>
      </c>
      <c r="AF107" s="332"/>
      <c r="AG107" s="329"/>
      <c r="AH107" s="329">
        <v>1.9072258979278101E-2</v>
      </c>
      <c r="AI107" s="329"/>
      <c r="AJ107" s="331">
        <v>2.3982779678416999E-3</v>
      </c>
      <c r="AK107" s="925">
        <v>2.63308945900439E-4</v>
      </c>
      <c r="AL107" s="925">
        <v>2.4306593578017257E-3</v>
      </c>
      <c r="AM107" s="925">
        <v>1.4609589286127987E-3</v>
      </c>
      <c r="AN107" s="331">
        <v>9.12687371150121E-2</v>
      </c>
      <c r="AO107" s="331">
        <v>4.7333588406383654E-3</v>
      </c>
      <c r="AP107" s="331"/>
      <c r="AQ107" s="331">
        <v>9.9831210813121393E-2</v>
      </c>
      <c r="AR107" s="331">
        <v>1.6450555615893901E-2</v>
      </c>
      <c r="AS107" s="331">
        <v>1.0377457812742392E-2</v>
      </c>
      <c r="AT107" s="331">
        <v>9.8778769629939596E-3</v>
      </c>
      <c r="AU107" s="331"/>
      <c r="AV107" s="331">
        <v>9.5466479854065228E-2</v>
      </c>
      <c r="AW107" s="331"/>
      <c r="AX107" s="331"/>
      <c r="AY107" s="331"/>
      <c r="AZ107" s="331">
        <v>8.6418184909200904E-2</v>
      </c>
      <c r="BA107" s="331">
        <v>1.7212172392827799E-2</v>
      </c>
      <c r="BB107" s="331">
        <v>0.17203089675608996</v>
      </c>
      <c r="BC107" s="331">
        <v>0.18679706286886999</v>
      </c>
      <c r="BD107" s="331"/>
      <c r="BE107" s="331">
        <v>0.1471858207135528</v>
      </c>
      <c r="BF107" s="331">
        <v>0.11026717980511783</v>
      </c>
      <c r="BG107" s="331"/>
      <c r="BH107" s="331">
        <v>5.3050889020462511E-2</v>
      </c>
      <c r="BI107" s="331">
        <v>0.147239357713706</v>
      </c>
      <c r="BJ107" s="331">
        <v>9.4317520164498098E-2</v>
      </c>
      <c r="BK107" s="330"/>
      <c r="BL107" s="330"/>
      <c r="BM107" s="331">
        <v>2.51204600163293E-2</v>
      </c>
      <c r="BN107" s="254"/>
      <c r="BO107" s="254"/>
    </row>
    <row r="108" spans="2:67" s="255" customFormat="1" ht="15" customHeight="1">
      <c r="B108" s="1257" t="s">
        <v>279</v>
      </c>
      <c r="C108" s="243" t="s">
        <v>489</v>
      </c>
      <c r="D108" s="344"/>
      <c r="E108" s="329">
        <v>1.7813036022541701E-3</v>
      </c>
      <c r="F108" s="329">
        <v>4.9743263374371002E-3</v>
      </c>
      <c r="G108" s="925">
        <v>3.3407969315983198E-3</v>
      </c>
      <c r="H108" s="925">
        <v>5.236129543786717E-3</v>
      </c>
      <c r="I108" s="925">
        <v>4.3881333741767588E-3</v>
      </c>
      <c r="J108" s="329">
        <v>1.3883505655079146E-2</v>
      </c>
      <c r="K108" s="329"/>
      <c r="L108" s="329">
        <v>0.16718199083325699</v>
      </c>
      <c r="M108" s="329">
        <v>2.1153594867342501E-2</v>
      </c>
      <c r="N108" s="329">
        <v>1.2805443548300457E-2</v>
      </c>
      <c r="O108" s="329">
        <v>1.2158822359818499E-2</v>
      </c>
      <c r="P108" s="329"/>
      <c r="Q108" s="329">
        <v>8.8158693455281587E-2</v>
      </c>
      <c r="R108" s="329"/>
      <c r="S108" s="329"/>
      <c r="T108" s="329"/>
      <c r="U108" s="329">
        <v>8.05365078335738E-2</v>
      </c>
      <c r="V108" s="329">
        <v>2.2011934626839001E-2</v>
      </c>
      <c r="W108" s="329">
        <v>0.17226101457744433</v>
      </c>
      <c r="X108" s="329">
        <v>0.17341137908320983</v>
      </c>
      <c r="Y108" s="329"/>
      <c r="Z108" s="329">
        <v>0.14763831208194647</v>
      </c>
      <c r="AA108" s="329">
        <v>0.12139748568888482</v>
      </c>
      <c r="AB108" s="329"/>
      <c r="AC108" s="329">
        <v>1.82134090405024E-2</v>
      </c>
      <c r="AD108" s="329">
        <v>0.14435852270414401</v>
      </c>
      <c r="AE108" s="329">
        <v>7.4329181165693398E-2</v>
      </c>
      <c r="AF108" s="332"/>
      <c r="AG108" s="329"/>
      <c r="AH108" s="329">
        <v>2.8396558235490799E-2</v>
      </c>
      <c r="AI108" s="329"/>
      <c r="AJ108" s="331">
        <v>6.1953583898172503E-3</v>
      </c>
      <c r="AK108" s="925">
        <v>2.9029855126506699E-4</v>
      </c>
      <c r="AL108" s="925">
        <v>6.4769590759197514E-3</v>
      </c>
      <c r="AM108" s="925">
        <v>3.708967645894787E-3</v>
      </c>
      <c r="AN108" s="331">
        <v>4.8740004610222001E-2</v>
      </c>
      <c r="AO108" s="331">
        <v>1.4468676362698206E-2</v>
      </c>
      <c r="AP108" s="331"/>
      <c r="AQ108" s="331">
        <v>6.0249442098151397E-2</v>
      </c>
      <c r="AR108" s="331">
        <v>2.3761996084975201E-2</v>
      </c>
      <c r="AS108" s="331">
        <v>1.5372685872668483E-2</v>
      </c>
      <c r="AT108" s="331">
        <v>1.45067537585091E-2</v>
      </c>
      <c r="AU108" s="331"/>
      <c r="AV108" s="331">
        <v>9.0274139976603732E-2</v>
      </c>
      <c r="AW108" s="331"/>
      <c r="AX108" s="331"/>
      <c r="AY108" s="331"/>
      <c r="AZ108" s="331">
        <v>8.2588722768137501E-2</v>
      </c>
      <c r="BA108" s="331">
        <v>2.4633681346108001E-2</v>
      </c>
      <c r="BB108" s="331">
        <v>0.16187301217361416</v>
      </c>
      <c r="BC108" s="331">
        <v>0.16979508716204464</v>
      </c>
      <c r="BD108" s="331"/>
      <c r="BE108" s="331">
        <v>0.14457678617897157</v>
      </c>
      <c r="BF108" s="331">
        <v>0.11269856737985297</v>
      </c>
      <c r="BG108" s="331"/>
      <c r="BH108" s="331">
        <v>3.6908333627869112E-2</v>
      </c>
      <c r="BI108" s="331">
        <v>0.14176707336450201</v>
      </c>
      <c r="BJ108" s="331">
        <v>8.2033754959181193E-2</v>
      </c>
      <c r="BK108" s="330"/>
      <c r="BL108" s="330"/>
      <c r="BM108" s="331">
        <v>3.1128067343709102E-2</v>
      </c>
      <c r="BN108" s="254"/>
      <c r="BO108" s="254"/>
    </row>
    <row r="109" spans="2:67" s="255" customFormat="1" ht="15" customHeight="1">
      <c r="B109" s="1257" t="s">
        <v>279</v>
      </c>
      <c r="C109" s="243" t="s">
        <v>490</v>
      </c>
      <c r="D109" s="344"/>
      <c r="E109" s="329">
        <v>5.4229058473890803E-3</v>
      </c>
      <c r="F109" s="329">
        <v>1.17691115563532E-2</v>
      </c>
      <c r="G109" s="925">
        <v>1.2359060355525199E-2</v>
      </c>
      <c r="H109" s="925">
        <v>1.2708595873748103E-2</v>
      </c>
      <c r="I109" s="925">
        <v>1.255220919064585E-2</v>
      </c>
      <c r="J109" s="329">
        <v>3.6911129105828694E-2</v>
      </c>
      <c r="K109" s="329"/>
      <c r="L109" s="329">
        <v>0.12911571257985999</v>
      </c>
      <c r="M109" s="329">
        <v>2.9184174950173E-2</v>
      </c>
      <c r="N109" s="329">
        <v>1.939438525596519E-2</v>
      </c>
      <c r="O109" s="329">
        <v>1.8610565260587599E-2</v>
      </c>
      <c r="P109" s="329"/>
      <c r="Q109" s="329">
        <v>9.5705079547514671E-2</v>
      </c>
      <c r="R109" s="329"/>
      <c r="S109" s="329"/>
      <c r="T109" s="329"/>
      <c r="U109" s="329">
        <v>9.2490901839045805E-2</v>
      </c>
      <c r="V109" s="329">
        <v>3.0160304897763598E-2</v>
      </c>
      <c r="W109" s="329">
        <v>0.14120953892982452</v>
      </c>
      <c r="X109" s="329">
        <v>0.14267435111494325</v>
      </c>
      <c r="Y109" s="329"/>
      <c r="Z109" s="329">
        <v>0.14223885260017638</v>
      </c>
      <c r="AA109" s="329">
        <v>0.1219758717121629</v>
      </c>
      <c r="AB109" s="329"/>
      <c r="AC109" s="329">
        <v>2.6803241961161434E-2</v>
      </c>
      <c r="AD109" s="329">
        <v>0.12902104664809999</v>
      </c>
      <c r="AE109" s="329">
        <v>7.6215610081247803E-2</v>
      </c>
      <c r="AF109" s="332"/>
      <c r="AG109" s="329"/>
      <c r="AH109" s="329">
        <v>3.5516755023571801E-2</v>
      </c>
      <c r="AI109" s="329"/>
      <c r="AJ109" s="331">
        <v>1.11644861585488E-2</v>
      </c>
      <c r="AK109" s="925">
        <v>6.5570255365147304E-3</v>
      </c>
      <c r="AL109" s="925">
        <v>1.1879236828567679E-2</v>
      </c>
      <c r="AM109" s="925">
        <v>9.4980110951568518E-3</v>
      </c>
      <c r="AN109" s="331">
        <v>4.4840988702109098E-2</v>
      </c>
      <c r="AO109" s="331">
        <v>2.4881215052904835E-2</v>
      </c>
      <c r="AP109" s="331"/>
      <c r="AQ109" s="331">
        <v>5.3368740313506399E-2</v>
      </c>
      <c r="AR109" s="331">
        <v>3.1182097179928401E-2</v>
      </c>
      <c r="AS109" s="331">
        <v>2.2287444110753802E-2</v>
      </c>
      <c r="AT109" s="331">
        <v>2.1235437265770499E-2</v>
      </c>
      <c r="AU109" s="331"/>
      <c r="AV109" s="331">
        <v>9.5197158304010335E-2</v>
      </c>
      <c r="AW109" s="331"/>
      <c r="AX109" s="331"/>
      <c r="AY109" s="331"/>
      <c r="AZ109" s="331">
        <v>9.1185059193267207E-2</v>
      </c>
      <c r="BA109" s="331">
        <v>3.2102624266111698E-2</v>
      </c>
      <c r="BB109" s="331">
        <v>0.14294510651050671</v>
      </c>
      <c r="BC109" s="331">
        <v>0.14043552555787342</v>
      </c>
      <c r="BD109" s="331"/>
      <c r="BE109" s="331">
        <v>0.13830615379309014</v>
      </c>
      <c r="BF109" s="331">
        <v>0.13382015269180927</v>
      </c>
      <c r="BG109" s="331"/>
      <c r="BH109" s="331">
        <v>3.3216153410280801E-2</v>
      </c>
      <c r="BI109" s="331">
        <v>0.128576466559577</v>
      </c>
      <c r="BJ109" s="331">
        <v>8.2507117520717696E-2</v>
      </c>
      <c r="BK109" s="330"/>
      <c r="BL109" s="330"/>
      <c r="BM109" s="331">
        <v>3.7614910836563598E-2</v>
      </c>
      <c r="BN109" s="254"/>
      <c r="BO109" s="254"/>
    </row>
    <row r="110" spans="2:67" s="255" customFormat="1" ht="15" customHeight="1">
      <c r="B110" s="1257" t="s">
        <v>279</v>
      </c>
      <c r="C110" s="243" t="s">
        <v>491</v>
      </c>
      <c r="D110" s="344"/>
      <c r="E110" s="329">
        <v>8.9097821062307705E-3</v>
      </c>
      <c r="F110" s="329">
        <v>2.0035753150785901E-2</v>
      </c>
      <c r="G110" s="925">
        <v>1.77180226329758E-2</v>
      </c>
      <c r="H110" s="925">
        <v>2.1802074432131547E-2</v>
      </c>
      <c r="I110" s="925">
        <v>1.9974817168735445E-2</v>
      </c>
      <c r="J110" s="329">
        <v>7.5012263957065894E-2</v>
      </c>
      <c r="K110" s="329"/>
      <c r="L110" s="329">
        <v>0.116197592042962</v>
      </c>
      <c r="M110" s="329">
        <v>3.8131940871698099E-2</v>
      </c>
      <c r="N110" s="329">
        <v>2.8716368591073616E-2</v>
      </c>
      <c r="O110" s="329">
        <v>2.8163195346816699E-2</v>
      </c>
      <c r="P110" s="329"/>
      <c r="Q110" s="329">
        <v>9.9751055349556431E-2</v>
      </c>
      <c r="R110" s="329"/>
      <c r="S110" s="329"/>
      <c r="T110" s="329"/>
      <c r="U110" s="329">
        <v>9.8178091825699698E-2</v>
      </c>
      <c r="V110" s="329">
        <v>3.9054056497362002E-2</v>
      </c>
      <c r="W110" s="329">
        <v>0.13113036819373577</v>
      </c>
      <c r="X110" s="329">
        <v>0.12130997762545528</v>
      </c>
      <c r="Y110" s="329"/>
      <c r="Z110" s="329">
        <v>0.13612093817498103</v>
      </c>
      <c r="AA110" s="329">
        <v>0.12258115848450235</v>
      </c>
      <c r="AB110" s="329"/>
      <c r="AC110" s="329">
        <v>3.7600301821109079E-2</v>
      </c>
      <c r="AD110" s="329">
        <v>0.120427169112829</v>
      </c>
      <c r="AE110" s="329">
        <v>8.37045954705391E-2</v>
      </c>
      <c r="AF110" s="332"/>
      <c r="AG110" s="329"/>
      <c r="AH110" s="329">
        <v>4.3815041910541801E-2</v>
      </c>
      <c r="AI110" s="329"/>
      <c r="AJ110" s="331">
        <v>2.0092350870122001E-2</v>
      </c>
      <c r="AK110" s="925">
        <v>1.54836255033806E-2</v>
      </c>
      <c r="AL110" s="925">
        <v>2.1225010602026813E-2</v>
      </c>
      <c r="AM110" s="925">
        <v>1.8656241120301797E-2</v>
      </c>
      <c r="AN110" s="331">
        <v>4.2383010583078799E-2</v>
      </c>
      <c r="AO110" s="331">
        <v>5.4170739969388697E-2</v>
      </c>
      <c r="AP110" s="331"/>
      <c r="AQ110" s="331">
        <v>4.9642622428794601E-2</v>
      </c>
      <c r="AR110" s="331">
        <v>3.92824248931175E-2</v>
      </c>
      <c r="AS110" s="331">
        <v>2.932737227280327E-2</v>
      </c>
      <c r="AT110" s="331">
        <v>2.8886478074475599E-2</v>
      </c>
      <c r="AU110" s="331"/>
      <c r="AV110" s="331">
        <v>9.90456549762537E-2</v>
      </c>
      <c r="AW110" s="331"/>
      <c r="AX110" s="331"/>
      <c r="AY110" s="331"/>
      <c r="AZ110" s="331">
        <v>9.7921554579459294E-2</v>
      </c>
      <c r="BA110" s="331">
        <v>4.0223926128357797E-2</v>
      </c>
      <c r="BB110" s="331">
        <v>0.12300386255936088</v>
      </c>
      <c r="BC110" s="331">
        <v>0.12354005833417435</v>
      </c>
      <c r="BD110" s="331"/>
      <c r="BE110" s="331">
        <v>0.13991241747330793</v>
      </c>
      <c r="BF110" s="331">
        <v>0.10602556581638445</v>
      </c>
      <c r="BG110" s="331"/>
      <c r="BH110" s="331">
        <v>4.0438886278212925E-2</v>
      </c>
      <c r="BI110" s="331">
        <v>0.11946797071767599</v>
      </c>
      <c r="BJ110" s="331">
        <v>8.8747511238049304E-2</v>
      </c>
      <c r="BK110" s="330"/>
      <c r="BL110" s="330"/>
      <c r="BM110" s="331">
        <v>4.5123583298896902E-2</v>
      </c>
      <c r="BN110" s="254"/>
      <c r="BO110" s="254"/>
    </row>
    <row r="111" spans="2:67" s="255" customFormat="1" ht="15" customHeight="1">
      <c r="B111" s="1257" t="s">
        <v>279</v>
      </c>
      <c r="C111" s="243" t="s">
        <v>492</v>
      </c>
      <c r="D111" s="344"/>
      <c r="E111" s="329">
        <v>1.6255264984495098E-2</v>
      </c>
      <c r="F111" s="329">
        <v>3.04575949409236E-2</v>
      </c>
      <c r="G111" s="925">
        <v>2.5048182324831199E-2</v>
      </c>
      <c r="H111" s="925">
        <v>3.2992532382458369E-2</v>
      </c>
      <c r="I111" s="925">
        <v>2.9438128065460898E-2</v>
      </c>
      <c r="J111" s="329">
        <v>0.1130446452512531</v>
      </c>
      <c r="K111" s="329"/>
      <c r="L111" s="329">
        <v>0.104520412020171</v>
      </c>
      <c r="M111" s="329">
        <v>4.8203495330356498E-2</v>
      </c>
      <c r="N111" s="329">
        <v>3.896653454377294E-2</v>
      </c>
      <c r="O111" s="329">
        <v>3.8160054957605598E-2</v>
      </c>
      <c r="P111" s="329"/>
      <c r="Q111" s="329">
        <v>0.10048611382660447</v>
      </c>
      <c r="R111" s="329"/>
      <c r="S111" s="329"/>
      <c r="T111" s="329"/>
      <c r="U111" s="329">
        <v>9.9878015251889204E-2</v>
      </c>
      <c r="V111" s="329">
        <v>4.9087903697299699E-2</v>
      </c>
      <c r="W111" s="329">
        <v>0.11390047048502611</v>
      </c>
      <c r="X111" s="329">
        <v>0.10581962056703255</v>
      </c>
      <c r="Y111" s="329"/>
      <c r="Z111" s="329">
        <v>0.10593902500360589</v>
      </c>
      <c r="AA111" s="329">
        <v>0.12256215911431537</v>
      </c>
      <c r="AB111" s="329"/>
      <c r="AC111" s="329">
        <v>7.6806777603562665E-2</v>
      </c>
      <c r="AD111" s="329">
        <v>0.105883778637752</v>
      </c>
      <c r="AE111" s="329">
        <v>8.7744780725258903E-2</v>
      </c>
      <c r="AF111" s="332"/>
      <c r="AG111" s="329"/>
      <c r="AH111" s="329">
        <v>5.2802139578020803E-2</v>
      </c>
      <c r="AI111" s="329"/>
      <c r="AJ111" s="331">
        <v>3.1403851251010299E-2</v>
      </c>
      <c r="AK111" s="925">
        <v>2.0903753994604601E-2</v>
      </c>
      <c r="AL111" s="925">
        <v>3.3958082164073838E-2</v>
      </c>
      <c r="AM111" s="925">
        <v>2.8117407966124164E-2</v>
      </c>
      <c r="AN111" s="331">
        <v>7.1914647989937103E-2</v>
      </c>
      <c r="AO111" s="331">
        <v>0.10782323281359728</v>
      </c>
      <c r="AP111" s="331"/>
      <c r="AQ111" s="331">
        <v>7.5473693432971001E-2</v>
      </c>
      <c r="AR111" s="331">
        <v>5.0897656405917799E-2</v>
      </c>
      <c r="AS111" s="331">
        <v>4.2554979474182172E-2</v>
      </c>
      <c r="AT111" s="331">
        <v>4.1255948703397702E-2</v>
      </c>
      <c r="AU111" s="331"/>
      <c r="AV111" s="331">
        <v>0.10171120827192666</v>
      </c>
      <c r="AW111" s="331"/>
      <c r="AX111" s="331"/>
      <c r="AY111" s="331"/>
      <c r="AZ111" s="331">
        <v>0.10133655078425</v>
      </c>
      <c r="BA111" s="331">
        <v>5.1750893473751697E-2</v>
      </c>
      <c r="BB111" s="331">
        <v>0.12085716803641251</v>
      </c>
      <c r="BC111" s="331">
        <v>0.10560515894476551</v>
      </c>
      <c r="BD111" s="331"/>
      <c r="BE111" s="331">
        <v>0.10675754765073703</v>
      </c>
      <c r="BF111" s="331">
        <v>0.11733034664173266</v>
      </c>
      <c r="BG111" s="331"/>
      <c r="BH111" s="331">
        <v>5.6281757488103844E-2</v>
      </c>
      <c r="BI111" s="331">
        <v>0.105041386733909</v>
      </c>
      <c r="BJ111" s="331">
        <v>9.3600625744911195E-2</v>
      </c>
      <c r="BK111" s="330"/>
      <c r="BL111" s="330"/>
      <c r="BM111" s="331">
        <v>5.5527192461914898E-2</v>
      </c>
      <c r="BN111" s="254"/>
      <c r="BO111" s="254"/>
    </row>
    <row r="112" spans="2:67" s="255" customFormat="1" ht="15" customHeight="1">
      <c r="B112" s="1257" t="s">
        <v>279</v>
      </c>
      <c r="C112" s="243" t="s">
        <v>493</v>
      </c>
      <c r="D112" s="344"/>
      <c r="E112" s="329">
        <v>3.10562255590697E-2</v>
      </c>
      <c r="F112" s="329">
        <v>4.6510495345589202E-2</v>
      </c>
      <c r="G112" s="925">
        <v>4.3522655229457703E-2</v>
      </c>
      <c r="H112" s="925">
        <v>5.0631574508713598E-2</v>
      </c>
      <c r="I112" s="925">
        <v>4.7450952658960849E-2</v>
      </c>
      <c r="J112" s="329">
        <v>0.13074970899792168</v>
      </c>
      <c r="K112" s="329"/>
      <c r="L112" s="329">
        <v>8.0319069237268004E-2</v>
      </c>
      <c r="M112" s="329">
        <v>6.0978086122243501E-2</v>
      </c>
      <c r="N112" s="329">
        <v>5.5464275925019436E-2</v>
      </c>
      <c r="O112" s="329">
        <v>5.3658982401111097E-2</v>
      </c>
      <c r="P112" s="329"/>
      <c r="Q112" s="329">
        <v>0.10609221512777589</v>
      </c>
      <c r="R112" s="329"/>
      <c r="S112" s="329"/>
      <c r="T112" s="329"/>
      <c r="U112" s="329">
        <v>0.10971433649019501</v>
      </c>
      <c r="V112" s="329">
        <v>6.16786266280651E-2</v>
      </c>
      <c r="W112" s="329">
        <v>8.726212103178542E-2</v>
      </c>
      <c r="X112" s="329">
        <v>8.3076996809767684E-2</v>
      </c>
      <c r="Y112" s="329"/>
      <c r="Z112" s="329">
        <v>0.10566081202439127</v>
      </c>
      <c r="AA112" s="329">
        <v>0.12560486803643145</v>
      </c>
      <c r="AB112" s="329"/>
      <c r="AC112" s="329">
        <v>0.16504533978043298</v>
      </c>
      <c r="AD112" s="329">
        <v>0.101431483685511</v>
      </c>
      <c r="AE112" s="329">
        <v>9.8547177903416397E-2</v>
      </c>
      <c r="AF112" s="332"/>
      <c r="AG112" s="329"/>
      <c r="AH112" s="329">
        <v>6.4790643968536898E-2</v>
      </c>
      <c r="AI112" s="329"/>
      <c r="AJ112" s="331">
        <v>4.4267505953510401E-2</v>
      </c>
      <c r="AK112" s="925">
        <v>3.0664164268509101E-2</v>
      </c>
      <c r="AL112" s="925">
        <v>4.8154142313271669E-2</v>
      </c>
      <c r="AM112" s="925">
        <v>4.0328901353904524E-2</v>
      </c>
      <c r="AN112" s="331">
        <v>5.9615658894790098E-2</v>
      </c>
      <c r="AO112" s="331">
        <v>0.13361795266095411</v>
      </c>
      <c r="AP112" s="331"/>
      <c r="AQ112" s="331">
        <v>6.2639378281082E-2</v>
      </c>
      <c r="AR112" s="331">
        <v>6.1643518428492201E-2</v>
      </c>
      <c r="AS112" s="331">
        <v>5.6915704653989291E-2</v>
      </c>
      <c r="AT112" s="331">
        <v>5.5840547606516001E-2</v>
      </c>
      <c r="AU112" s="331"/>
      <c r="AV112" s="331">
        <v>0.10230012729135862</v>
      </c>
      <c r="AW112" s="331"/>
      <c r="AX112" s="331"/>
      <c r="AY112" s="331"/>
      <c r="AZ112" s="331">
        <v>0.104237545158148</v>
      </c>
      <c r="BA112" s="331">
        <v>6.2218938664682498E-2</v>
      </c>
      <c r="BB112" s="331">
        <v>9.6884834968090805E-2</v>
      </c>
      <c r="BC112" s="331">
        <v>8.1521123993301775E-2</v>
      </c>
      <c r="BD112" s="331"/>
      <c r="BE112" s="331">
        <v>9.6063054859150787E-2</v>
      </c>
      <c r="BF112" s="331">
        <v>0.12202966290187819</v>
      </c>
      <c r="BG112" s="331"/>
      <c r="BH112" s="331">
        <v>0.17097505169412283</v>
      </c>
      <c r="BI112" s="331">
        <v>0.10053387670363299</v>
      </c>
      <c r="BJ112" s="331">
        <v>9.6980829941550606E-2</v>
      </c>
      <c r="BK112" s="330"/>
      <c r="BL112" s="330"/>
      <c r="BM112" s="331">
        <v>6.5178022639982305E-2</v>
      </c>
      <c r="BN112" s="254"/>
      <c r="BO112" s="254"/>
    </row>
    <row r="113" spans="2:67" s="255" customFormat="1" ht="15" customHeight="1">
      <c r="B113" s="1257" t="s">
        <v>279</v>
      </c>
      <c r="C113" s="243" t="s">
        <v>494</v>
      </c>
      <c r="D113" s="344"/>
      <c r="E113" s="329">
        <v>6.1051952454400399E-2</v>
      </c>
      <c r="F113" s="329">
        <v>6.8354644125272507E-2</v>
      </c>
      <c r="G113" s="925">
        <v>8.3386981559575593E-2</v>
      </c>
      <c r="H113" s="925">
        <v>7.445111600905982E-2</v>
      </c>
      <c r="I113" s="925">
        <v>7.8449137100586153E-2</v>
      </c>
      <c r="J113" s="329">
        <v>0.1870578820560945</v>
      </c>
      <c r="K113" s="329"/>
      <c r="L113" s="329">
        <v>7.8135218754352295E-2</v>
      </c>
      <c r="M113" s="329">
        <v>7.8883235115085104E-2</v>
      </c>
      <c r="N113" s="329">
        <v>7.5679127824079373E-2</v>
      </c>
      <c r="O113" s="329">
        <v>7.4944691939350605E-2</v>
      </c>
      <c r="P113" s="329"/>
      <c r="Q113" s="329">
        <v>0.10849417989153118</v>
      </c>
      <c r="R113" s="329"/>
      <c r="S113" s="329"/>
      <c r="T113" s="329"/>
      <c r="U113" s="329">
        <v>0.114362540517688</v>
      </c>
      <c r="V113" s="329">
        <v>7.9307009675693402E-2</v>
      </c>
      <c r="W113" s="329">
        <v>7.5778048492151293E-2</v>
      </c>
      <c r="X113" s="329">
        <v>6.5656812587229524E-2</v>
      </c>
      <c r="Y113" s="329"/>
      <c r="Z113" s="329">
        <v>8.1662498493295765E-2</v>
      </c>
      <c r="AA113" s="329">
        <v>0.1157015946622492</v>
      </c>
      <c r="AB113" s="329"/>
      <c r="AC113" s="329">
        <v>0.12379494852848168</v>
      </c>
      <c r="AD113" s="329">
        <v>8.47733682349186E-2</v>
      </c>
      <c r="AE113" s="329">
        <v>0.10650368688201101</v>
      </c>
      <c r="AF113" s="332"/>
      <c r="AG113" s="329"/>
      <c r="AH113" s="329">
        <v>8.0890332877260399E-2</v>
      </c>
      <c r="AI113" s="329"/>
      <c r="AJ113" s="331">
        <v>6.1964746808320398E-2</v>
      </c>
      <c r="AK113" s="925">
        <v>6.3578128166502795E-2</v>
      </c>
      <c r="AL113" s="925">
        <v>6.7024928341274104E-2</v>
      </c>
      <c r="AM113" s="925">
        <v>6.5482785644619831E-2</v>
      </c>
      <c r="AN113" s="331">
        <v>8.7885944411670094E-2</v>
      </c>
      <c r="AO113" s="331">
        <v>0.15653923373898912</v>
      </c>
      <c r="AP113" s="331"/>
      <c r="AQ113" s="331">
        <v>8.5876378081221602E-2</v>
      </c>
      <c r="AR113" s="331">
        <v>7.9899140741568495E-2</v>
      </c>
      <c r="AS113" s="331">
        <v>7.5430438108221601E-2</v>
      </c>
      <c r="AT113" s="331">
        <v>7.4416307515691005E-2</v>
      </c>
      <c r="AU113" s="331"/>
      <c r="AV113" s="331">
        <v>0.11180428874546457</v>
      </c>
      <c r="AW113" s="331"/>
      <c r="AX113" s="331"/>
      <c r="AY113" s="331"/>
      <c r="AZ113" s="331">
        <v>0.117027446541876</v>
      </c>
      <c r="BA113" s="331">
        <v>8.0427057044494293E-2</v>
      </c>
      <c r="BB113" s="331">
        <v>7.2836197423280444E-2</v>
      </c>
      <c r="BC113" s="331">
        <v>7.1334088941918491E-2</v>
      </c>
      <c r="BD113" s="331"/>
      <c r="BE113" s="331">
        <v>8.8548434501889275E-2</v>
      </c>
      <c r="BF113" s="331">
        <v>0.1213391128929768</v>
      </c>
      <c r="BG113" s="331"/>
      <c r="BH113" s="331">
        <v>0.12935763146439627</v>
      </c>
      <c r="BI113" s="331">
        <v>8.8175776005032402E-2</v>
      </c>
      <c r="BJ113" s="331">
        <v>0.108491316504188</v>
      </c>
      <c r="BK113" s="330"/>
      <c r="BL113" s="330"/>
      <c r="BM113" s="331">
        <v>8.2123824872154805E-2</v>
      </c>
      <c r="BN113" s="254"/>
      <c r="BO113" s="254"/>
    </row>
    <row r="114" spans="2:67" s="255" customFormat="1" ht="15" customHeight="1">
      <c r="B114" s="1257" t="s">
        <v>279</v>
      </c>
      <c r="C114" s="243" t="s">
        <v>495</v>
      </c>
      <c r="D114" s="344"/>
      <c r="E114" s="329">
        <v>8.1583611706525699E-2</v>
      </c>
      <c r="F114" s="329">
        <v>0.10059044926444401</v>
      </c>
      <c r="G114" s="925">
        <v>9.8677792002419704E-2</v>
      </c>
      <c r="H114" s="925">
        <v>0.10881194828726469</v>
      </c>
      <c r="I114" s="925">
        <v>0.10427779652070235</v>
      </c>
      <c r="J114" s="329">
        <v>0.17469733012781699</v>
      </c>
      <c r="K114" s="329"/>
      <c r="L114" s="329">
        <v>5.7224736124735401E-2</v>
      </c>
      <c r="M114" s="329">
        <v>0.103813980759466</v>
      </c>
      <c r="N114" s="329">
        <v>0.10994477957520488</v>
      </c>
      <c r="O114" s="329">
        <v>0.109496980093041</v>
      </c>
      <c r="P114" s="329"/>
      <c r="Q114" s="329">
        <v>0.11357653662637809</v>
      </c>
      <c r="R114" s="329"/>
      <c r="S114" s="329"/>
      <c r="T114" s="329"/>
      <c r="U114" s="329">
        <v>0.120077284701797</v>
      </c>
      <c r="V114" s="329">
        <v>0.103543684621135</v>
      </c>
      <c r="W114" s="329">
        <v>5.6844759616391329E-2</v>
      </c>
      <c r="X114" s="329">
        <v>6.375111424627701E-2</v>
      </c>
      <c r="Y114" s="329"/>
      <c r="Z114" s="329">
        <v>6.4043423968262125E-2</v>
      </c>
      <c r="AA114" s="329">
        <v>6.440712691657749E-2</v>
      </c>
      <c r="AB114" s="329"/>
      <c r="AC114" s="329">
        <v>0.15851457488214718</v>
      </c>
      <c r="AD114" s="329">
        <v>7.3448669213898296E-2</v>
      </c>
      <c r="AE114" s="329">
        <v>0.11388186067589399</v>
      </c>
      <c r="AF114" s="332"/>
      <c r="AG114" s="329"/>
      <c r="AH114" s="329">
        <v>0.103184989369494</v>
      </c>
      <c r="AI114" s="329"/>
      <c r="AJ114" s="331">
        <v>9.7965606579230105E-2</v>
      </c>
      <c r="AK114" s="925">
        <v>9.9381535265804594E-2</v>
      </c>
      <c r="AL114" s="925">
        <v>0.10560458671905143</v>
      </c>
      <c r="AM114" s="925">
        <v>0.10282031351987617</v>
      </c>
      <c r="AN114" s="331">
        <v>0.113420892076324</v>
      </c>
      <c r="AO114" s="331">
        <v>0.20844074580598848</v>
      </c>
      <c r="AP114" s="331"/>
      <c r="AQ114" s="331">
        <v>0.108560251786102</v>
      </c>
      <c r="AR114" s="331">
        <v>0.104673213600223</v>
      </c>
      <c r="AS114" s="331">
        <v>0.11109296754235812</v>
      </c>
      <c r="AT114" s="331">
        <v>0.11101798244234699</v>
      </c>
      <c r="AU114" s="331"/>
      <c r="AV114" s="331">
        <v>0.11181673135139303</v>
      </c>
      <c r="AW114" s="331"/>
      <c r="AX114" s="331"/>
      <c r="AY114" s="331"/>
      <c r="AZ114" s="331">
        <v>0.11942779016200999</v>
      </c>
      <c r="BA114" s="331">
        <v>0.104354233247623</v>
      </c>
      <c r="BB114" s="331">
        <v>6.5142618508383446E-2</v>
      </c>
      <c r="BC114" s="331">
        <v>6.7967447466918643E-2</v>
      </c>
      <c r="BD114" s="331"/>
      <c r="BE114" s="331">
        <v>6.8191541776358125E-2</v>
      </c>
      <c r="BF114" s="331">
        <v>7.9624890993205563E-2</v>
      </c>
      <c r="BG114" s="331"/>
      <c r="BH114" s="331">
        <v>0.13874886789054294</v>
      </c>
      <c r="BI114" s="331">
        <v>7.5732673495534003E-2</v>
      </c>
      <c r="BJ114" s="331">
        <v>0.109523898530275</v>
      </c>
      <c r="BK114" s="330"/>
      <c r="BL114" s="330"/>
      <c r="BM114" s="331">
        <v>0.10376964739873901</v>
      </c>
      <c r="BN114" s="254"/>
      <c r="BO114" s="254"/>
    </row>
    <row r="115" spans="2:67" s="255" customFormat="1" ht="15" customHeight="1">
      <c r="B115" s="1257" t="s">
        <v>279</v>
      </c>
      <c r="C115" s="243" t="s">
        <v>496</v>
      </c>
      <c r="D115" s="344"/>
      <c r="E115" s="329">
        <v>0.18840242210976599</v>
      </c>
      <c r="F115" s="329">
        <v>0.15174604580335199</v>
      </c>
      <c r="G115" s="925">
        <v>0.19170465465570599</v>
      </c>
      <c r="H115" s="925">
        <v>0.16371118326815284</v>
      </c>
      <c r="I115" s="925">
        <v>0.17623582214054676</v>
      </c>
      <c r="J115" s="329">
        <v>0.18240480203262849</v>
      </c>
      <c r="K115" s="329"/>
      <c r="L115" s="329">
        <v>5.1214642124811603E-2</v>
      </c>
      <c r="M115" s="329">
        <v>0.15189326850759</v>
      </c>
      <c r="N115" s="329">
        <v>0.16729028062308809</v>
      </c>
      <c r="O115" s="329">
        <v>0.167812174375536</v>
      </c>
      <c r="P115" s="329"/>
      <c r="Q115" s="329">
        <v>0.11087837337451145</v>
      </c>
      <c r="R115" s="329"/>
      <c r="S115" s="329"/>
      <c r="T115" s="329"/>
      <c r="U115" s="329">
        <v>0.116837811719484</v>
      </c>
      <c r="V115" s="329">
        <v>0.150728423481609</v>
      </c>
      <c r="W115" s="329">
        <v>2.7184940071184226E-2</v>
      </c>
      <c r="X115" s="329">
        <v>2.8016517005207749E-2</v>
      </c>
      <c r="Y115" s="329"/>
      <c r="Z115" s="329">
        <v>4.1975503940951071E-2</v>
      </c>
      <c r="AA115" s="329">
        <v>6.1441998554104663E-2</v>
      </c>
      <c r="AB115" s="329"/>
      <c r="AC115" s="329">
        <v>0.19816047605048193</v>
      </c>
      <c r="AD115" s="329">
        <v>5.1418102548620101E-2</v>
      </c>
      <c r="AE115" s="329">
        <v>0.13492403437499101</v>
      </c>
      <c r="AF115" s="332"/>
      <c r="AG115" s="329"/>
      <c r="AH115" s="329">
        <v>0.14693815176168701</v>
      </c>
      <c r="AI115" s="329"/>
      <c r="AJ115" s="331">
        <v>0.15227123738655399</v>
      </c>
      <c r="AK115" s="925">
        <v>0.18021210057155401</v>
      </c>
      <c r="AL115" s="925">
        <v>0.16417478233779953</v>
      </c>
      <c r="AM115" s="925">
        <v>0.17135008462805928</v>
      </c>
      <c r="AN115" s="331">
        <v>0.16891886833310699</v>
      </c>
      <c r="AO115" s="331">
        <v>0.17636093709307873</v>
      </c>
      <c r="AP115" s="331"/>
      <c r="AQ115" s="331">
        <v>0.15690479100478599</v>
      </c>
      <c r="AR115" s="331">
        <v>0.15138605911362699</v>
      </c>
      <c r="AS115" s="331">
        <v>0.16769551600758856</v>
      </c>
      <c r="AT115" s="331">
        <v>0.16846090058188701</v>
      </c>
      <c r="AU115" s="331"/>
      <c r="AV115" s="331">
        <v>0.10703699417409228</v>
      </c>
      <c r="AW115" s="331"/>
      <c r="AX115" s="331"/>
      <c r="AY115" s="331"/>
      <c r="AZ115" s="331">
        <v>0.111703009768802</v>
      </c>
      <c r="BA115" s="331">
        <v>0.15012609954824599</v>
      </c>
      <c r="BB115" s="331">
        <v>3.0652421496518947E-2</v>
      </c>
      <c r="BC115" s="331">
        <v>2.9061881533241511E-2</v>
      </c>
      <c r="BD115" s="331"/>
      <c r="BE115" s="331">
        <v>4.5282324765801268E-2</v>
      </c>
      <c r="BF115" s="331">
        <v>5.7750113998002804E-2</v>
      </c>
      <c r="BG115" s="331"/>
      <c r="BH115" s="331">
        <v>0.18488849358133383</v>
      </c>
      <c r="BI115" s="331">
        <v>5.3006529916976901E-2</v>
      </c>
      <c r="BJ115" s="331">
        <v>0.120317347918273</v>
      </c>
      <c r="BK115" s="330"/>
      <c r="BL115" s="330"/>
      <c r="BM115" s="331">
        <v>0.14566997442780399</v>
      </c>
      <c r="BN115" s="254"/>
      <c r="BO115" s="254"/>
    </row>
    <row r="116" spans="2:67" s="255" customFormat="1" ht="15" customHeight="1">
      <c r="B116" s="1257" t="s">
        <v>279</v>
      </c>
      <c r="C116" s="243" t="s">
        <v>497</v>
      </c>
      <c r="D116" s="344"/>
      <c r="E116" s="329">
        <v>0.604937921169864</v>
      </c>
      <c r="F116" s="329">
        <v>0.56464673182566805</v>
      </c>
      <c r="G116" s="925">
        <v>0.52397854536201005</v>
      </c>
      <c r="H116" s="925">
        <v>0.52884536131192827</v>
      </c>
      <c r="I116" s="925">
        <v>0.5266678853073542</v>
      </c>
      <c r="J116" s="329">
        <v>8.1505373975673132E-2</v>
      </c>
      <c r="K116" s="329"/>
      <c r="L116" s="329">
        <v>2.8016683731838798E-2</v>
      </c>
      <c r="M116" s="329">
        <v>0.45736058169089</v>
      </c>
      <c r="N116" s="329">
        <v>0.48649814803824676</v>
      </c>
      <c r="O116" s="329">
        <v>0.49215149961757598</v>
      </c>
      <c r="P116" s="329"/>
      <c r="Q116" s="329">
        <v>8.4476758848504516E-2</v>
      </c>
      <c r="R116" s="329"/>
      <c r="S116" s="329"/>
      <c r="T116" s="329"/>
      <c r="U116" s="329">
        <v>8.6163532675739701E-2</v>
      </c>
      <c r="V116" s="329">
        <v>0.45332489533202402</v>
      </c>
      <c r="W116" s="329">
        <v>1.4655404586257994E-2</v>
      </c>
      <c r="X116" s="329">
        <v>1.7194748367007556E-2</v>
      </c>
      <c r="Y116" s="329"/>
      <c r="Z116" s="329">
        <v>2.0127547635373607E-2</v>
      </c>
      <c r="AA116" s="329">
        <v>3.0530930969968759E-2</v>
      </c>
      <c r="AB116" s="329"/>
      <c r="AC116" s="329">
        <v>0.14314816882563888</v>
      </c>
      <c r="AD116" s="329">
        <v>3.4126814400357398E-2</v>
      </c>
      <c r="AE116" s="329">
        <v>0.14276977573043001</v>
      </c>
      <c r="AF116" s="332"/>
      <c r="AG116" s="329"/>
      <c r="AH116" s="329">
        <v>0.42459312829611801</v>
      </c>
      <c r="AI116" s="329"/>
      <c r="AJ116" s="331">
        <v>0.572276578635045</v>
      </c>
      <c r="AK116" s="925">
        <v>0.58266605919596404</v>
      </c>
      <c r="AL116" s="925">
        <v>0.53907161226021338</v>
      </c>
      <c r="AM116" s="925">
        <v>0.55857632809744961</v>
      </c>
      <c r="AN116" s="331">
        <v>0.27101124728374998</v>
      </c>
      <c r="AO116" s="331">
        <v>0.11896390766176217</v>
      </c>
      <c r="AP116" s="331"/>
      <c r="AQ116" s="331">
        <v>0.24745349176026399</v>
      </c>
      <c r="AR116" s="331">
        <v>0.440823337936257</v>
      </c>
      <c r="AS116" s="331">
        <v>0.46894543414469247</v>
      </c>
      <c r="AT116" s="331">
        <v>0.47450176708841202</v>
      </c>
      <c r="AU116" s="331"/>
      <c r="AV116" s="331">
        <v>8.5347217054831934E-2</v>
      </c>
      <c r="AW116" s="331"/>
      <c r="AX116" s="331"/>
      <c r="AY116" s="331"/>
      <c r="AZ116" s="331">
        <v>8.8154136134849403E-2</v>
      </c>
      <c r="BA116" s="331">
        <v>0.43695037388779701</v>
      </c>
      <c r="BB116" s="331">
        <v>1.3773881567742051E-2</v>
      </c>
      <c r="BC116" s="331">
        <v>2.3942565196891721E-2</v>
      </c>
      <c r="BD116" s="331"/>
      <c r="BE116" s="331">
        <v>2.5175918287141118E-2</v>
      </c>
      <c r="BF116" s="331">
        <v>3.9114406879039318E-2</v>
      </c>
      <c r="BG116" s="331"/>
      <c r="BH116" s="331">
        <v>0.15613393554467492</v>
      </c>
      <c r="BI116" s="331">
        <v>4.0458888789453397E-2</v>
      </c>
      <c r="BJ116" s="331">
        <v>0.123480077478355</v>
      </c>
      <c r="BK116" s="330"/>
      <c r="BL116" s="330"/>
      <c r="BM116" s="331">
        <v>0.40874431670390599</v>
      </c>
      <c r="BN116" s="254"/>
      <c r="BO116" s="254"/>
    </row>
    <row r="117" spans="2:67" s="255" customFormat="1" ht="15" customHeight="1">
      <c r="B117" s="1253" t="s">
        <v>279</v>
      </c>
      <c r="C117" s="453" t="s">
        <v>527</v>
      </c>
      <c r="D117" s="344"/>
      <c r="E117" s="327">
        <v>1</v>
      </c>
      <c r="F117" s="327">
        <v>1</v>
      </c>
      <c r="G117" s="926">
        <v>1</v>
      </c>
      <c r="H117" s="926">
        <v>1</v>
      </c>
      <c r="I117" s="926">
        <v>1</v>
      </c>
      <c r="J117" s="327">
        <v>1</v>
      </c>
      <c r="K117" s="327"/>
      <c r="L117" s="327">
        <v>0.999999999999999</v>
      </c>
      <c r="M117" s="327">
        <v>1</v>
      </c>
      <c r="N117" s="327">
        <v>1</v>
      </c>
      <c r="O117" s="327">
        <v>1</v>
      </c>
      <c r="P117" s="327"/>
      <c r="Q117" s="327">
        <v>1</v>
      </c>
      <c r="R117" s="327"/>
      <c r="S117" s="327"/>
      <c r="T117" s="327"/>
      <c r="U117" s="327">
        <v>1</v>
      </c>
      <c r="V117" s="327">
        <v>1</v>
      </c>
      <c r="W117" s="327">
        <v>1</v>
      </c>
      <c r="X117" s="327">
        <v>0.99999999999999989</v>
      </c>
      <c r="Y117" s="327"/>
      <c r="Z117" s="327">
        <v>1</v>
      </c>
      <c r="AA117" s="327">
        <v>1</v>
      </c>
      <c r="AB117" s="327"/>
      <c r="AC117" s="327">
        <v>1</v>
      </c>
      <c r="AD117" s="327">
        <v>0.999999999999999</v>
      </c>
      <c r="AE117" s="327">
        <v>0.999999999999999</v>
      </c>
      <c r="AF117" s="328"/>
      <c r="AG117" s="328"/>
      <c r="AH117" s="327">
        <v>1</v>
      </c>
      <c r="AI117" s="329"/>
      <c r="AJ117" s="327">
        <v>1</v>
      </c>
      <c r="AK117" s="926">
        <v>1</v>
      </c>
      <c r="AL117" s="926">
        <v>1</v>
      </c>
      <c r="AM117" s="926">
        <v>1</v>
      </c>
      <c r="AN117" s="327">
        <v>1</v>
      </c>
      <c r="AO117" s="327">
        <v>1</v>
      </c>
      <c r="AP117" s="327"/>
      <c r="AQ117" s="327">
        <v>1</v>
      </c>
      <c r="AR117" s="327">
        <v>1</v>
      </c>
      <c r="AS117" s="327">
        <v>1</v>
      </c>
      <c r="AT117" s="327">
        <v>1</v>
      </c>
      <c r="AU117" s="327"/>
      <c r="AV117" s="327">
        <v>1</v>
      </c>
      <c r="AW117" s="327"/>
      <c r="AX117" s="327"/>
      <c r="AY117" s="327"/>
      <c r="AZ117" s="327">
        <v>1</v>
      </c>
      <c r="BA117" s="327">
        <v>1</v>
      </c>
      <c r="BB117" s="327">
        <v>1</v>
      </c>
      <c r="BC117" s="327">
        <v>1</v>
      </c>
      <c r="BD117" s="327"/>
      <c r="BE117" s="327">
        <v>1</v>
      </c>
      <c r="BF117" s="327">
        <v>1</v>
      </c>
      <c r="BG117" s="327"/>
      <c r="BH117" s="327">
        <v>1</v>
      </c>
      <c r="BI117" s="327">
        <v>1</v>
      </c>
      <c r="BJ117" s="327">
        <v>0.999999999999999</v>
      </c>
      <c r="BK117" s="328"/>
      <c r="BL117" s="328"/>
      <c r="BM117" s="327">
        <v>1</v>
      </c>
      <c r="BN117" s="254"/>
      <c r="BO117" s="254"/>
    </row>
    <row r="118" spans="2:67" s="255" customFormat="1" ht="15" customHeight="1">
      <c r="B118" s="1251" t="s">
        <v>715</v>
      </c>
      <c r="C118" s="243" t="s">
        <v>488</v>
      </c>
      <c r="D118" s="344"/>
      <c r="E118" s="646"/>
      <c r="F118" s="646"/>
      <c r="G118" s="927"/>
      <c r="H118" s="927"/>
      <c r="I118" s="927"/>
      <c r="J118" s="646"/>
      <c r="K118" s="646"/>
      <c r="L118" s="646"/>
      <c r="M118" s="646"/>
      <c r="N118" s="646"/>
      <c r="O118" s="646"/>
      <c r="P118" s="646"/>
      <c r="Q118" s="646"/>
      <c r="R118" s="646"/>
      <c r="S118" s="646"/>
      <c r="T118" s="646"/>
      <c r="U118" s="646"/>
      <c r="V118" s="646"/>
      <c r="W118" s="646"/>
      <c r="X118" s="646"/>
      <c r="Y118" s="646"/>
      <c r="Z118" s="646"/>
      <c r="AA118" s="646"/>
      <c r="AB118" s="646"/>
      <c r="AC118" s="646"/>
      <c r="AD118" s="646"/>
      <c r="AE118" s="646"/>
      <c r="AF118" s="676"/>
      <c r="AG118" s="646"/>
      <c r="AH118" s="646"/>
      <c r="AI118" s="329"/>
      <c r="AJ118" s="677"/>
      <c r="AK118" s="927"/>
      <c r="AL118" s="927"/>
      <c r="AM118" s="927"/>
      <c r="AN118" s="677"/>
      <c r="AO118" s="677"/>
      <c r="AP118" s="677"/>
      <c r="AQ118" s="677"/>
      <c r="AR118" s="677"/>
      <c r="AS118" s="677"/>
      <c r="AT118" s="677"/>
      <c r="AU118" s="677"/>
      <c r="AV118" s="677"/>
      <c r="AW118" s="677"/>
      <c r="AX118" s="677"/>
      <c r="AY118" s="677"/>
      <c r="AZ118" s="677"/>
      <c r="BA118" s="677"/>
      <c r="BB118" s="677"/>
      <c r="BC118" s="677"/>
      <c r="BD118" s="677"/>
      <c r="BE118" s="677"/>
      <c r="BF118" s="677"/>
      <c r="BG118" s="677"/>
      <c r="BH118" s="677"/>
      <c r="BI118" s="677"/>
      <c r="BJ118" s="677"/>
      <c r="BK118" s="677"/>
      <c r="BL118" s="678"/>
      <c r="BM118" s="677"/>
      <c r="BN118" s="254"/>
      <c r="BO118" s="254"/>
    </row>
    <row r="119" spans="2:67" s="255" customFormat="1" ht="15" customHeight="1">
      <c r="B119" s="1252"/>
      <c r="C119" s="243" t="s">
        <v>489</v>
      </c>
      <c r="D119" s="344"/>
      <c r="E119" s="646"/>
      <c r="F119" s="646"/>
      <c r="G119" s="927"/>
      <c r="H119" s="927"/>
      <c r="I119" s="927"/>
      <c r="J119" s="646"/>
      <c r="K119" s="646"/>
      <c r="L119" s="646"/>
      <c r="M119" s="646"/>
      <c r="N119" s="646"/>
      <c r="O119" s="646"/>
      <c r="P119" s="646"/>
      <c r="Q119" s="646"/>
      <c r="R119" s="646"/>
      <c r="S119" s="646"/>
      <c r="T119" s="646"/>
      <c r="U119" s="646"/>
      <c r="V119" s="646"/>
      <c r="W119" s="646"/>
      <c r="X119" s="646"/>
      <c r="Y119" s="646"/>
      <c r="Z119" s="646"/>
      <c r="AA119" s="646"/>
      <c r="AB119" s="646"/>
      <c r="AC119" s="646"/>
      <c r="AD119" s="646"/>
      <c r="AE119" s="646"/>
      <c r="AF119" s="676"/>
      <c r="AG119" s="646"/>
      <c r="AH119" s="646"/>
      <c r="AI119" s="329"/>
      <c r="AJ119" s="677"/>
      <c r="AK119" s="927"/>
      <c r="AL119" s="927"/>
      <c r="AM119" s="927"/>
      <c r="AN119" s="677"/>
      <c r="AO119" s="677"/>
      <c r="AP119" s="677"/>
      <c r="AQ119" s="677"/>
      <c r="AR119" s="677"/>
      <c r="AS119" s="677"/>
      <c r="AT119" s="677"/>
      <c r="AU119" s="677"/>
      <c r="AV119" s="677"/>
      <c r="AW119" s="677"/>
      <c r="AX119" s="677"/>
      <c r="AY119" s="677"/>
      <c r="AZ119" s="677"/>
      <c r="BA119" s="677"/>
      <c r="BB119" s="677"/>
      <c r="BC119" s="677"/>
      <c r="BD119" s="677"/>
      <c r="BE119" s="677"/>
      <c r="BF119" s="677"/>
      <c r="BG119" s="677"/>
      <c r="BH119" s="677"/>
      <c r="BI119" s="677"/>
      <c r="BJ119" s="677"/>
      <c r="BK119" s="677"/>
      <c r="BL119" s="679"/>
      <c r="BM119" s="677"/>
      <c r="BN119" s="254"/>
      <c r="BO119" s="254"/>
    </row>
    <row r="120" spans="2:67" s="255" customFormat="1" ht="15" customHeight="1">
      <c r="B120" s="1252"/>
      <c r="C120" s="243" t="s">
        <v>490</v>
      </c>
      <c r="D120" s="344"/>
      <c r="E120" s="646"/>
      <c r="F120" s="646"/>
      <c r="G120" s="927"/>
      <c r="H120" s="927"/>
      <c r="I120" s="927"/>
      <c r="J120" s="646"/>
      <c r="K120" s="646"/>
      <c r="L120" s="646"/>
      <c r="M120" s="646"/>
      <c r="N120" s="646"/>
      <c r="O120" s="646"/>
      <c r="P120" s="646"/>
      <c r="Q120" s="646"/>
      <c r="R120" s="646"/>
      <c r="S120" s="646"/>
      <c r="T120" s="646"/>
      <c r="U120" s="646"/>
      <c r="V120" s="646"/>
      <c r="W120" s="646"/>
      <c r="X120" s="646"/>
      <c r="Y120" s="646"/>
      <c r="Z120" s="646"/>
      <c r="AA120" s="646"/>
      <c r="AB120" s="646"/>
      <c r="AC120" s="646"/>
      <c r="AD120" s="646"/>
      <c r="AE120" s="646"/>
      <c r="AF120" s="676"/>
      <c r="AG120" s="646"/>
      <c r="AH120" s="646"/>
      <c r="AI120" s="329"/>
      <c r="AJ120" s="677"/>
      <c r="AK120" s="927"/>
      <c r="AL120" s="927"/>
      <c r="AM120" s="927"/>
      <c r="AN120" s="677"/>
      <c r="AO120" s="677"/>
      <c r="AP120" s="677"/>
      <c r="AQ120" s="677"/>
      <c r="AR120" s="677"/>
      <c r="AS120" s="677"/>
      <c r="AT120" s="677"/>
      <c r="AU120" s="677"/>
      <c r="AV120" s="677"/>
      <c r="AW120" s="677"/>
      <c r="AX120" s="677"/>
      <c r="AY120" s="677"/>
      <c r="AZ120" s="677"/>
      <c r="BA120" s="677"/>
      <c r="BB120" s="677"/>
      <c r="BC120" s="677"/>
      <c r="BD120" s="677"/>
      <c r="BE120" s="677"/>
      <c r="BF120" s="677"/>
      <c r="BG120" s="677"/>
      <c r="BH120" s="677"/>
      <c r="BI120" s="677"/>
      <c r="BJ120" s="677"/>
      <c r="BK120" s="677"/>
      <c r="BL120" s="679"/>
      <c r="BM120" s="677"/>
      <c r="BN120" s="254"/>
      <c r="BO120" s="254"/>
    </row>
    <row r="121" spans="2:67" s="255" customFormat="1" ht="15" customHeight="1">
      <c r="B121" s="1252"/>
      <c r="C121" s="243" t="s">
        <v>491</v>
      </c>
      <c r="D121" s="344"/>
      <c r="E121" s="646"/>
      <c r="F121" s="646"/>
      <c r="G121" s="927"/>
      <c r="H121" s="927"/>
      <c r="I121" s="927"/>
      <c r="J121" s="646"/>
      <c r="K121" s="646"/>
      <c r="L121" s="646"/>
      <c r="M121" s="646"/>
      <c r="N121" s="646"/>
      <c r="O121" s="646"/>
      <c r="P121" s="646"/>
      <c r="Q121" s="646"/>
      <c r="R121" s="646"/>
      <c r="S121" s="646"/>
      <c r="T121" s="646"/>
      <c r="U121" s="646"/>
      <c r="V121" s="646"/>
      <c r="W121" s="646"/>
      <c r="X121" s="646"/>
      <c r="Y121" s="646"/>
      <c r="Z121" s="646"/>
      <c r="AA121" s="646"/>
      <c r="AB121" s="646"/>
      <c r="AC121" s="646"/>
      <c r="AD121" s="646"/>
      <c r="AE121" s="646"/>
      <c r="AF121" s="676"/>
      <c r="AG121" s="646"/>
      <c r="AH121" s="646"/>
      <c r="AI121" s="329"/>
      <c r="AJ121" s="677"/>
      <c r="AK121" s="927"/>
      <c r="AL121" s="927"/>
      <c r="AM121" s="927"/>
      <c r="AN121" s="677"/>
      <c r="AO121" s="677"/>
      <c r="AP121" s="677"/>
      <c r="AQ121" s="677"/>
      <c r="AR121" s="677"/>
      <c r="AS121" s="677"/>
      <c r="AT121" s="677"/>
      <c r="AU121" s="677"/>
      <c r="AV121" s="677"/>
      <c r="AW121" s="677"/>
      <c r="AX121" s="677"/>
      <c r="AY121" s="677"/>
      <c r="AZ121" s="677"/>
      <c r="BA121" s="677"/>
      <c r="BB121" s="677"/>
      <c r="BC121" s="677"/>
      <c r="BD121" s="677"/>
      <c r="BE121" s="677"/>
      <c r="BF121" s="677"/>
      <c r="BG121" s="677"/>
      <c r="BH121" s="677"/>
      <c r="BI121" s="677"/>
      <c r="BJ121" s="677"/>
      <c r="BK121" s="677"/>
      <c r="BL121" s="679"/>
      <c r="BM121" s="677"/>
      <c r="BN121" s="254"/>
      <c r="BO121" s="254"/>
    </row>
    <row r="122" spans="2:67" s="255" customFormat="1" ht="15" customHeight="1">
      <c r="B122" s="1252"/>
      <c r="C122" s="243" t="s">
        <v>492</v>
      </c>
      <c r="D122" s="344"/>
      <c r="E122" s="646"/>
      <c r="F122" s="646"/>
      <c r="G122" s="927"/>
      <c r="H122" s="927"/>
      <c r="I122" s="927"/>
      <c r="J122" s="646"/>
      <c r="K122" s="646"/>
      <c r="L122" s="646"/>
      <c r="M122" s="646"/>
      <c r="N122" s="646"/>
      <c r="O122" s="646"/>
      <c r="P122" s="646"/>
      <c r="Q122" s="646"/>
      <c r="R122" s="646"/>
      <c r="S122" s="646"/>
      <c r="T122" s="646"/>
      <c r="U122" s="646"/>
      <c r="V122" s="646"/>
      <c r="W122" s="646"/>
      <c r="X122" s="646"/>
      <c r="Y122" s="646"/>
      <c r="Z122" s="646"/>
      <c r="AA122" s="646"/>
      <c r="AB122" s="646"/>
      <c r="AC122" s="646"/>
      <c r="AD122" s="646"/>
      <c r="AE122" s="646"/>
      <c r="AF122" s="676"/>
      <c r="AG122" s="646"/>
      <c r="AH122" s="646"/>
      <c r="AI122" s="329"/>
      <c r="AJ122" s="677"/>
      <c r="AK122" s="927"/>
      <c r="AL122" s="927"/>
      <c r="AM122" s="927"/>
      <c r="AN122" s="677"/>
      <c r="AO122" s="677"/>
      <c r="AP122" s="677"/>
      <c r="AQ122" s="677"/>
      <c r="AR122" s="677"/>
      <c r="AS122" s="677"/>
      <c r="AT122" s="677"/>
      <c r="AU122" s="677"/>
      <c r="AV122" s="677"/>
      <c r="AW122" s="677"/>
      <c r="AX122" s="677"/>
      <c r="AY122" s="677"/>
      <c r="AZ122" s="677"/>
      <c r="BA122" s="677"/>
      <c r="BB122" s="677"/>
      <c r="BC122" s="677"/>
      <c r="BD122" s="677"/>
      <c r="BE122" s="677"/>
      <c r="BF122" s="677"/>
      <c r="BG122" s="677"/>
      <c r="BH122" s="677"/>
      <c r="BI122" s="677"/>
      <c r="BJ122" s="677"/>
      <c r="BK122" s="677"/>
      <c r="BL122" s="679"/>
      <c r="BM122" s="677"/>
      <c r="BN122" s="254"/>
      <c r="BO122" s="254"/>
    </row>
    <row r="123" spans="2:67" s="255" customFormat="1" ht="15" customHeight="1">
      <c r="B123" s="1252"/>
      <c r="C123" s="243" t="s">
        <v>493</v>
      </c>
      <c r="D123" s="344"/>
      <c r="E123" s="646"/>
      <c r="F123" s="646"/>
      <c r="G123" s="927"/>
      <c r="H123" s="927"/>
      <c r="I123" s="927"/>
      <c r="J123" s="646"/>
      <c r="K123" s="646"/>
      <c r="L123" s="646"/>
      <c r="M123" s="646"/>
      <c r="N123" s="646"/>
      <c r="O123" s="646"/>
      <c r="P123" s="646"/>
      <c r="Q123" s="646"/>
      <c r="R123" s="646"/>
      <c r="S123" s="646"/>
      <c r="T123" s="646"/>
      <c r="U123" s="646"/>
      <c r="V123" s="646"/>
      <c r="W123" s="646"/>
      <c r="X123" s="646"/>
      <c r="Y123" s="646"/>
      <c r="Z123" s="646"/>
      <c r="AA123" s="646"/>
      <c r="AB123" s="646"/>
      <c r="AC123" s="646"/>
      <c r="AD123" s="646"/>
      <c r="AE123" s="646"/>
      <c r="AF123" s="676"/>
      <c r="AG123" s="646"/>
      <c r="AH123" s="646"/>
      <c r="AI123" s="329"/>
      <c r="AJ123" s="677"/>
      <c r="AK123" s="927"/>
      <c r="AL123" s="927"/>
      <c r="AM123" s="927"/>
      <c r="AN123" s="677"/>
      <c r="AO123" s="677"/>
      <c r="AP123" s="677"/>
      <c r="AQ123" s="677"/>
      <c r="AR123" s="677"/>
      <c r="AS123" s="677"/>
      <c r="AT123" s="677"/>
      <c r="AU123" s="677"/>
      <c r="AV123" s="677"/>
      <c r="AW123" s="677"/>
      <c r="AX123" s="677"/>
      <c r="AY123" s="677"/>
      <c r="AZ123" s="677"/>
      <c r="BA123" s="677"/>
      <c r="BB123" s="677"/>
      <c r="BC123" s="677"/>
      <c r="BD123" s="677"/>
      <c r="BE123" s="677"/>
      <c r="BF123" s="677"/>
      <c r="BG123" s="677"/>
      <c r="BH123" s="677"/>
      <c r="BI123" s="677"/>
      <c r="BJ123" s="677"/>
      <c r="BK123" s="677"/>
      <c r="BL123" s="679"/>
      <c r="BM123" s="677"/>
      <c r="BN123" s="254"/>
      <c r="BO123" s="254"/>
    </row>
    <row r="124" spans="2:67" s="255" customFormat="1" ht="15" customHeight="1">
      <c r="B124" s="1252"/>
      <c r="C124" s="243" t="s">
        <v>494</v>
      </c>
      <c r="D124" s="344"/>
      <c r="E124" s="646"/>
      <c r="F124" s="646"/>
      <c r="G124" s="927"/>
      <c r="H124" s="927"/>
      <c r="I124" s="927"/>
      <c r="J124" s="646"/>
      <c r="K124" s="646"/>
      <c r="L124" s="646"/>
      <c r="M124" s="646"/>
      <c r="N124" s="646"/>
      <c r="O124" s="646"/>
      <c r="P124" s="646"/>
      <c r="Q124" s="646"/>
      <c r="R124" s="646"/>
      <c r="S124" s="646"/>
      <c r="T124" s="646"/>
      <c r="U124" s="646"/>
      <c r="V124" s="646"/>
      <c r="W124" s="646"/>
      <c r="X124" s="646"/>
      <c r="Y124" s="646"/>
      <c r="Z124" s="646"/>
      <c r="AA124" s="646"/>
      <c r="AB124" s="646"/>
      <c r="AC124" s="646"/>
      <c r="AD124" s="646"/>
      <c r="AE124" s="646"/>
      <c r="AF124" s="676"/>
      <c r="AG124" s="646"/>
      <c r="AH124" s="646"/>
      <c r="AI124" s="329"/>
      <c r="AJ124" s="677"/>
      <c r="AK124" s="927"/>
      <c r="AL124" s="927"/>
      <c r="AM124" s="927"/>
      <c r="AN124" s="677"/>
      <c r="AO124" s="677"/>
      <c r="AP124" s="677"/>
      <c r="AQ124" s="677"/>
      <c r="AR124" s="677"/>
      <c r="AS124" s="677"/>
      <c r="AT124" s="677"/>
      <c r="AU124" s="677"/>
      <c r="AV124" s="677"/>
      <c r="AW124" s="677"/>
      <c r="AX124" s="677"/>
      <c r="AY124" s="677"/>
      <c r="AZ124" s="677"/>
      <c r="BA124" s="677"/>
      <c r="BB124" s="677"/>
      <c r="BC124" s="677"/>
      <c r="BD124" s="677"/>
      <c r="BE124" s="677"/>
      <c r="BF124" s="677"/>
      <c r="BG124" s="677"/>
      <c r="BH124" s="677"/>
      <c r="BI124" s="677"/>
      <c r="BJ124" s="677"/>
      <c r="BK124" s="677"/>
      <c r="BL124" s="679"/>
      <c r="BM124" s="677"/>
      <c r="BN124" s="254"/>
      <c r="BO124" s="254"/>
    </row>
    <row r="125" spans="2:67" s="255" customFormat="1" ht="15" customHeight="1">
      <c r="B125" s="1252"/>
      <c r="C125" s="243" t="s">
        <v>495</v>
      </c>
      <c r="D125" s="344"/>
      <c r="E125" s="646"/>
      <c r="F125" s="646"/>
      <c r="G125" s="927"/>
      <c r="H125" s="927"/>
      <c r="I125" s="927"/>
      <c r="J125" s="646"/>
      <c r="K125" s="646"/>
      <c r="L125" s="646"/>
      <c r="M125" s="646"/>
      <c r="N125" s="646"/>
      <c r="O125" s="646"/>
      <c r="P125" s="646"/>
      <c r="Q125" s="646"/>
      <c r="R125" s="646"/>
      <c r="S125" s="646"/>
      <c r="T125" s="646"/>
      <c r="U125" s="646"/>
      <c r="V125" s="646"/>
      <c r="W125" s="646"/>
      <c r="X125" s="646"/>
      <c r="Y125" s="646"/>
      <c r="Z125" s="646"/>
      <c r="AA125" s="646"/>
      <c r="AB125" s="646"/>
      <c r="AC125" s="646"/>
      <c r="AD125" s="646"/>
      <c r="AE125" s="646"/>
      <c r="AF125" s="676"/>
      <c r="AG125" s="646"/>
      <c r="AH125" s="646"/>
      <c r="AI125" s="329"/>
      <c r="AJ125" s="677"/>
      <c r="AK125" s="927"/>
      <c r="AL125" s="927"/>
      <c r="AM125" s="927"/>
      <c r="AN125" s="677"/>
      <c r="AO125" s="677"/>
      <c r="AP125" s="677"/>
      <c r="AQ125" s="677"/>
      <c r="AR125" s="677"/>
      <c r="AS125" s="677"/>
      <c r="AT125" s="677"/>
      <c r="AU125" s="677"/>
      <c r="AV125" s="677"/>
      <c r="AW125" s="677"/>
      <c r="AX125" s="677"/>
      <c r="AY125" s="677"/>
      <c r="AZ125" s="677"/>
      <c r="BA125" s="677"/>
      <c r="BB125" s="677"/>
      <c r="BC125" s="677"/>
      <c r="BD125" s="677"/>
      <c r="BE125" s="677"/>
      <c r="BF125" s="677"/>
      <c r="BG125" s="677"/>
      <c r="BH125" s="677"/>
      <c r="BI125" s="677"/>
      <c r="BJ125" s="677"/>
      <c r="BK125" s="677"/>
      <c r="BL125" s="679"/>
      <c r="BM125" s="677"/>
      <c r="BN125" s="254"/>
      <c r="BO125" s="254"/>
    </row>
    <row r="126" spans="2:67" s="255" customFormat="1" ht="15" customHeight="1">
      <c r="B126" s="1252"/>
      <c r="C126" s="243" t="s">
        <v>496</v>
      </c>
      <c r="D126" s="344"/>
      <c r="E126" s="646"/>
      <c r="F126" s="646"/>
      <c r="G126" s="927"/>
      <c r="H126" s="927"/>
      <c r="I126" s="927"/>
      <c r="J126" s="646"/>
      <c r="K126" s="646"/>
      <c r="L126" s="646"/>
      <c r="M126" s="646"/>
      <c r="N126" s="646"/>
      <c r="O126" s="646"/>
      <c r="P126" s="646"/>
      <c r="Q126" s="646"/>
      <c r="R126" s="646"/>
      <c r="S126" s="646"/>
      <c r="T126" s="646"/>
      <c r="U126" s="646"/>
      <c r="V126" s="646"/>
      <c r="W126" s="646"/>
      <c r="X126" s="646"/>
      <c r="Y126" s="646"/>
      <c r="Z126" s="646"/>
      <c r="AA126" s="646"/>
      <c r="AB126" s="646"/>
      <c r="AC126" s="646"/>
      <c r="AD126" s="646"/>
      <c r="AE126" s="646"/>
      <c r="AF126" s="676"/>
      <c r="AG126" s="646"/>
      <c r="AH126" s="646"/>
      <c r="AI126" s="329"/>
      <c r="AJ126" s="677"/>
      <c r="AK126" s="927"/>
      <c r="AL126" s="927"/>
      <c r="AM126" s="927"/>
      <c r="AN126" s="677"/>
      <c r="AO126" s="677"/>
      <c r="AP126" s="677"/>
      <c r="AQ126" s="677"/>
      <c r="AR126" s="677"/>
      <c r="AS126" s="677"/>
      <c r="AT126" s="677"/>
      <c r="AU126" s="677"/>
      <c r="AV126" s="677"/>
      <c r="AW126" s="677"/>
      <c r="AX126" s="677"/>
      <c r="AY126" s="677"/>
      <c r="AZ126" s="677"/>
      <c r="BA126" s="677"/>
      <c r="BB126" s="677"/>
      <c r="BC126" s="677"/>
      <c r="BD126" s="677"/>
      <c r="BE126" s="677"/>
      <c r="BF126" s="677"/>
      <c r="BG126" s="677"/>
      <c r="BH126" s="677"/>
      <c r="BI126" s="677"/>
      <c r="BJ126" s="677"/>
      <c r="BK126" s="677"/>
      <c r="BL126" s="679"/>
      <c r="BM126" s="677"/>
      <c r="BN126" s="254"/>
      <c r="BO126" s="254"/>
    </row>
    <row r="127" spans="2:67" s="255" customFormat="1" ht="15" customHeight="1">
      <c r="B127" s="1252"/>
      <c r="C127" s="243" t="s">
        <v>497</v>
      </c>
      <c r="D127" s="344"/>
      <c r="E127" s="646"/>
      <c r="F127" s="646"/>
      <c r="G127" s="927"/>
      <c r="H127" s="927"/>
      <c r="I127" s="927"/>
      <c r="J127" s="646"/>
      <c r="K127" s="646"/>
      <c r="L127" s="646"/>
      <c r="M127" s="646"/>
      <c r="N127" s="646"/>
      <c r="O127" s="646"/>
      <c r="P127" s="646"/>
      <c r="Q127" s="646"/>
      <c r="R127" s="646"/>
      <c r="S127" s="646"/>
      <c r="T127" s="646"/>
      <c r="U127" s="646"/>
      <c r="V127" s="646"/>
      <c r="W127" s="646"/>
      <c r="X127" s="646"/>
      <c r="Y127" s="646"/>
      <c r="Z127" s="646"/>
      <c r="AA127" s="646"/>
      <c r="AB127" s="646"/>
      <c r="AC127" s="646"/>
      <c r="AD127" s="646"/>
      <c r="AE127" s="646"/>
      <c r="AF127" s="676"/>
      <c r="AG127" s="646"/>
      <c r="AH127" s="646"/>
      <c r="AI127" s="329"/>
      <c r="AJ127" s="677"/>
      <c r="AK127" s="927"/>
      <c r="AL127" s="927"/>
      <c r="AM127" s="927"/>
      <c r="AN127" s="677"/>
      <c r="AO127" s="677"/>
      <c r="AP127" s="677"/>
      <c r="AQ127" s="677"/>
      <c r="AR127" s="677"/>
      <c r="AS127" s="677"/>
      <c r="AT127" s="677"/>
      <c r="AU127" s="677"/>
      <c r="AV127" s="677"/>
      <c r="AW127" s="677"/>
      <c r="AX127" s="677"/>
      <c r="AY127" s="677"/>
      <c r="AZ127" s="677"/>
      <c r="BA127" s="677"/>
      <c r="BB127" s="677"/>
      <c r="BC127" s="677"/>
      <c r="BD127" s="677"/>
      <c r="BE127" s="677"/>
      <c r="BF127" s="677"/>
      <c r="BG127" s="677"/>
      <c r="BH127" s="677"/>
      <c r="BI127" s="677"/>
      <c r="BJ127" s="677"/>
      <c r="BK127" s="677"/>
      <c r="BL127" s="679"/>
      <c r="BM127" s="677"/>
      <c r="BN127" s="254"/>
      <c r="BO127" s="254"/>
    </row>
    <row r="128" spans="2:67" s="255" customFormat="1" ht="15" customHeight="1">
      <c r="B128" s="1252"/>
      <c r="C128" s="453" t="s">
        <v>527</v>
      </c>
      <c r="D128" s="344"/>
      <c r="E128" s="674"/>
      <c r="F128" s="674"/>
      <c r="G128" s="711"/>
      <c r="H128" s="711"/>
      <c r="I128" s="711"/>
      <c r="J128" s="674"/>
      <c r="K128" s="674"/>
      <c r="L128" s="674"/>
      <c r="M128" s="674"/>
      <c r="N128" s="674"/>
      <c r="O128" s="674"/>
      <c r="P128" s="674"/>
      <c r="Q128" s="674"/>
      <c r="R128" s="674"/>
      <c r="S128" s="674"/>
      <c r="T128" s="674"/>
      <c r="U128" s="674"/>
      <c r="V128" s="674"/>
      <c r="W128" s="674"/>
      <c r="X128" s="674"/>
      <c r="Y128" s="674"/>
      <c r="Z128" s="674"/>
      <c r="AA128" s="674"/>
      <c r="AB128" s="674"/>
      <c r="AC128" s="674"/>
      <c r="AD128" s="674"/>
      <c r="AE128" s="674"/>
      <c r="AF128" s="675"/>
      <c r="AG128" s="675"/>
      <c r="AH128" s="674"/>
      <c r="AI128" s="329"/>
      <c r="AJ128" s="674"/>
      <c r="AK128" s="711"/>
      <c r="AL128" s="711"/>
      <c r="AM128" s="711"/>
      <c r="AN128" s="674"/>
      <c r="AO128" s="674"/>
      <c r="AP128" s="674"/>
      <c r="AQ128" s="674"/>
      <c r="AR128" s="674"/>
      <c r="AS128" s="674"/>
      <c r="AT128" s="674"/>
      <c r="AU128" s="674"/>
      <c r="AV128" s="674"/>
      <c r="AW128" s="674"/>
      <c r="AX128" s="674"/>
      <c r="AY128" s="674"/>
      <c r="AZ128" s="674"/>
      <c r="BA128" s="674"/>
      <c r="BB128" s="674"/>
      <c r="BC128" s="674"/>
      <c r="BD128" s="674"/>
      <c r="BE128" s="674"/>
      <c r="BF128" s="674"/>
      <c r="BG128" s="674"/>
      <c r="BH128" s="674"/>
      <c r="BI128" s="674"/>
      <c r="BJ128" s="674"/>
      <c r="BK128" s="675"/>
      <c r="BL128" s="675"/>
      <c r="BM128" s="674"/>
      <c r="BN128" s="254"/>
      <c r="BO128" s="254"/>
    </row>
    <row r="129" spans="2:67" s="255" customFormat="1" ht="15" customHeight="1">
      <c r="B129" s="1252" t="s">
        <v>16</v>
      </c>
      <c r="C129" s="243" t="s">
        <v>488</v>
      </c>
      <c r="D129" s="262"/>
      <c r="E129" s="331"/>
      <c r="F129" s="331">
        <v>5.36701770189123E-3</v>
      </c>
      <c r="G129" s="925"/>
      <c r="H129" s="925"/>
      <c r="I129" s="925"/>
      <c r="J129" s="331"/>
      <c r="K129" s="331"/>
      <c r="L129" s="331">
        <v>0.28602496195277799</v>
      </c>
      <c r="M129" s="331">
        <v>1.54089363224866E-2</v>
      </c>
      <c r="N129" s="331"/>
      <c r="O129" s="331">
        <v>1.28006182337322E-2</v>
      </c>
      <c r="P129" s="331"/>
      <c r="Q129" s="331"/>
      <c r="R129" s="331"/>
      <c r="S129" s="331"/>
      <c r="T129" s="331"/>
      <c r="U129" s="331"/>
      <c r="V129" s="331">
        <v>1.58187367570191E-2</v>
      </c>
      <c r="W129" s="331"/>
      <c r="X129" s="331"/>
      <c r="Y129" s="331"/>
      <c r="Z129" s="331"/>
      <c r="AA129" s="331"/>
      <c r="AB129" s="331"/>
      <c r="AC129" s="331"/>
      <c r="AD129" s="331">
        <v>0.11799993940923401</v>
      </c>
      <c r="AE129" s="331">
        <v>0.11027192190943701</v>
      </c>
      <c r="AF129" s="333">
        <v>0.145318665054777</v>
      </c>
      <c r="AG129" s="330"/>
      <c r="AH129" s="331">
        <v>3.6173037018143603E-2</v>
      </c>
      <c r="AI129" s="243"/>
      <c r="AJ129" s="331">
        <v>8.1209540452674006E-3</v>
      </c>
      <c r="AK129" s="925">
        <v>1.7776381432055399E-2</v>
      </c>
      <c r="AL129" s="925"/>
      <c r="AM129" s="925"/>
      <c r="AN129" s="331">
        <v>9.3897112912664796E-2</v>
      </c>
      <c r="AO129" s="331"/>
      <c r="AP129" s="331"/>
      <c r="AQ129" s="331">
        <v>0.12588546332211301</v>
      </c>
      <c r="AR129" s="331">
        <v>1.9060632216485601E-2</v>
      </c>
      <c r="AS129" s="331"/>
      <c r="AT129" s="331">
        <v>1.7990969509489502E-2</v>
      </c>
      <c r="AU129" s="331"/>
      <c r="AV129" s="331"/>
      <c r="AW129" s="331"/>
      <c r="AX129" s="331"/>
      <c r="AY129" s="331"/>
      <c r="AZ129" s="331"/>
      <c r="BA129" s="331">
        <v>1.9294591660479501E-2</v>
      </c>
      <c r="BB129" s="331"/>
      <c r="BC129" s="331"/>
      <c r="BD129" s="331"/>
      <c r="BE129" s="331"/>
      <c r="BF129" s="331"/>
      <c r="BG129" s="331"/>
      <c r="BH129" s="331"/>
      <c r="BI129" s="331">
        <v>0.10676464960145</v>
      </c>
      <c r="BJ129" s="331">
        <v>0.11748526671258699</v>
      </c>
      <c r="BK129" s="330">
        <v>0.14522849261580101</v>
      </c>
      <c r="BL129" s="330"/>
      <c r="BM129" s="331">
        <v>3.8941120986871698E-2</v>
      </c>
      <c r="BN129" s="254"/>
      <c r="BO129" s="254"/>
    </row>
    <row r="130" spans="2:67" s="255" customFormat="1" ht="15" customHeight="1">
      <c r="B130" s="1257" t="s">
        <v>16</v>
      </c>
      <c r="C130" s="243" t="s">
        <v>489</v>
      </c>
      <c r="D130" s="262"/>
      <c r="E130" s="331"/>
      <c r="F130" s="331">
        <v>1.5785241291067401E-2</v>
      </c>
      <c r="G130" s="925"/>
      <c r="H130" s="925"/>
      <c r="I130" s="925"/>
      <c r="J130" s="331"/>
      <c r="K130" s="331"/>
      <c r="L130" s="331">
        <v>0.17767483438836601</v>
      </c>
      <c r="M130" s="331">
        <v>2.74592448719886E-2</v>
      </c>
      <c r="N130" s="331"/>
      <c r="O130" s="331">
        <v>2.52108495193509E-2</v>
      </c>
      <c r="P130" s="331"/>
      <c r="Q130" s="331"/>
      <c r="R130" s="331"/>
      <c r="S130" s="331"/>
      <c r="T130" s="331"/>
      <c r="U130" s="331"/>
      <c r="V130" s="331">
        <v>2.77213021109016E-2</v>
      </c>
      <c r="W130" s="331"/>
      <c r="X130" s="331"/>
      <c r="Y130" s="331"/>
      <c r="Z130" s="331"/>
      <c r="AA130" s="331"/>
      <c r="AB130" s="331"/>
      <c r="AC130" s="331"/>
      <c r="AD130" s="331">
        <v>0.11975058984796499</v>
      </c>
      <c r="AE130" s="331">
        <v>0.105941317821047</v>
      </c>
      <c r="AF130" s="331">
        <v>0.13763540703489299</v>
      </c>
      <c r="AG130" s="330"/>
      <c r="AH130" s="331">
        <v>4.5367239458266803E-2</v>
      </c>
      <c r="AI130" s="243"/>
      <c r="AJ130" s="331">
        <v>8.7400112270920906E-3</v>
      </c>
      <c r="AK130" s="925">
        <v>2.8131420472202299E-2</v>
      </c>
      <c r="AL130" s="925"/>
      <c r="AM130" s="925"/>
      <c r="AN130" s="331">
        <v>7.8097541267985598E-2</v>
      </c>
      <c r="AO130" s="331"/>
      <c r="AP130" s="331"/>
      <c r="AQ130" s="331">
        <v>9.4234412463927497E-2</v>
      </c>
      <c r="AR130" s="331">
        <v>2.9575618514630701E-2</v>
      </c>
      <c r="AS130" s="331"/>
      <c r="AT130" s="331">
        <v>2.46752012956858E-2</v>
      </c>
      <c r="AU130" s="331"/>
      <c r="AV130" s="331"/>
      <c r="AW130" s="331"/>
      <c r="AX130" s="331"/>
      <c r="AY130" s="331"/>
      <c r="AZ130" s="331"/>
      <c r="BA130" s="331">
        <v>3.0163258267172401E-2</v>
      </c>
      <c r="BB130" s="331"/>
      <c r="BC130" s="331"/>
      <c r="BD130" s="331"/>
      <c r="BE130" s="331"/>
      <c r="BF130" s="331"/>
      <c r="BG130" s="331"/>
      <c r="BH130" s="331"/>
      <c r="BI130" s="331">
        <v>0.11529741495797299</v>
      </c>
      <c r="BJ130" s="331">
        <v>0.107313071459057</v>
      </c>
      <c r="BK130" s="330">
        <v>0.13273614332272601</v>
      </c>
      <c r="BL130" s="330"/>
      <c r="BM130" s="331">
        <v>4.7197169576007898E-2</v>
      </c>
      <c r="BN130" s="254"/>
      <c r="BO130" s="254"/>
    </row>
    <row r="131" spans="2:67" s="255" customFormat="1" ht="15" customHeight="1">
      <c r="B131" s="1257" t="s">
        <v>16</v>
      </c>
      <c r="C131" s="243" t="s">
        <v>490</v>
      </c>
      <c r="D131" s="262"/>
      <c r="E131" s="331"/>
      <c r="F131" s="331">
        <v>2.6327714093888701E-2</v>
      </c>
      <c r="G131" s="925"/>
      <c r="H131" s="925"/>
      <c r="I131" s="925"/>
      <c r="J131" s="331"/>
      <c r="K131" s="331"/>
      <c r="L131" s="331">
        <v>0.146192509549327</v>
      </c>
      <c r="M131" s="331">
        <v>3.7065931533762801E-2</v>
      </c>
      <c r="N131" s="331"/>
      <c r="O131" s="331">
        <v>4.3052567279106002E-2</v>
      </c>
      <c r="P131" s="331"/>
      <c r="Q131" s="331"/>
      <c r="R131" s="331"/>
      <c r="S131" s="331"/>
      <c r="T131" s="331"/>
      <c r="U131" s="331"/>
      <c r="V131" s="331">
        <v>3.6356703487014197E-2</v>
      </c>
      <c r="W131" s="331"/>
      <c r="X131" s="331"/>
      <c r="Y131" s="331"/>
      <c r="Z131" s="331"/>
      <c r="AA131" s="331"/>
      <c r="AB131" s="331"/>
      <c r="AC131" s="331"/>
      <c r="AD131" s="331">
        <v>0.109817083549691</v>
      </c>
      <c r="AE131" s="331">
        <v>0.10870841906510401</v>
      </c>
      <c r="AF131" s="331">
        <v>0.13667643153275899</v>
      </c>
      <c r="AG131" s="330"/>
      <c r="AH131" s="331">
        <v>5.1662148489137201E-2</v>
      </c>
      <c r="AI131" s="243"/>
      <c r="AJ131" s="331">
        <v>1.9596611975878999E-2</v>
      </c>
      <c r="AK131" s="925">
        <v>4.0362874832840602E-2</v>
      </c>
      <c r="AL131" s="925"/>
      <c r="AM131" s="925"/>
      <c r="AN131" s="331">
        <v>7.6910983668371E-2</v>
      </c>
      <c r="AO131" s="331"/>
      <c r="AP131" s="331"/>
      <c r="AQ131" s="331">
        <v>8.8287842819916904E-2</v>
      </c>
      <c r="AR131" s="331">
        <v>3.8724453854404497E-2</v>
      </c>
      <c r="AS131" s="331"/>
      <c r="AT131" s="331">
        <v>4.3808531696650402E-2</v>
      </c>
      <c r="AU131" s="331"/>
      <c r="AV131" s="331"/>
      <c r="AW131" s="331"/>
      <c r="AX131" s="331"/>
      <c r="AY131" s="331"/>
      <c r="AZ131" s="331"/>
      <c r="BA131" s="331">
        <v>3.81073608074603E-2</v>
      </c>
      <c r="BB131" s="331"/>
      <c r="BC131" s="331"/>
      <c r="BD131" s="331"/>
      <c r="BE131" s="331"/>
      <c r="BF131" s="331"/>
      <c r="BG131" s="331"/>
      <c r="BH131" s="331"/>
      <c r="BI131" s="331">
        <v>0.115495163492969</v>
      </c>
      <c r="BJ131" s="331">
        <v>0.110181999636895</v>
      </c>
      <c r="BK131" s="330">
        <v>0.12712844288364999</v>
      </c>
      <c r="BL131" s="330"/>
      <c r="BM131" s="331">
        <v>5.3585967718170098E-2</v>
      </c>
      <c r="BN131" s="254"/>
      <c r="BO131" s="254"/>
    </row>
    <row r="132" spans="2:67" s="255" customFormat="1" ht="15" customHeight="1">
      <c r="B132" s="1257" t="s">
        <v>16</v>
      </c>
      <c r="C132" s="243" t="s">
        <v>491</v>
      </c>
      <c r="D132" s="262"/>
      <c r="E132" s="331"/>
      <c r="F132" s="331">
        <v>3.0926341090498501E-2</v>
      </c>
      <c r="G132" s="925"/>
      <c r="H132" s="925"/>
      <c r="I132" s="925"/>
      <c r="J132" s="331"/>
      <c r="K132" s="331"/>
      <c r="L132" s="331">
        <v>9.6283647635458394E-2</v>
      </c>
      <c r="M132" s="331">
        <v>4.5857198747933203E-2</v>
      </c>
      <c r="N132" s="331"/>
      <c r="O132" s="331">
        <v>4.3755532877789403E-2</v>
      </c>
      <c r="P132" s="331"/>
      <c r="Q132" s="331"/>
      <c r="R132" s="331"/>
      <c r="S132" s="331"/>
      <c r="T132" s="331"/>
      <c r="U132" s="331"/>
      <c r="V132" s="331">
        <v>4.6100052827867999E-2</v>
      </c>
      <c r="W132" s="331"/>
      <c r="X132" s="331"/>
      <c r="Y132" s="331"/>
      <c r="Z132" s="331"/>
      <c r="AA132" s="331"/>
      <c r="AB132" s="331"/>
      <c r="AC132" s="331"/>
      <c r="AD132" s="331">
        <v>9.9522857955689895E-2</v>
      </c>
      <c r="AE132" s="331">
        <v>9.6025171852193905E-2</v>
      </c>
      <c r="AF132" s="331">
        <v>0.11477715698049901</v>
      </c>
      <c r="AG132" s="330"/>
      <c r="AH132" s="331">
        <v>5.6869989452949299E-2</v>
      </c>
      <c r="AI132" s="243"/>
      <c r="AJ132" s="331">
        <v>1.6657314907792702E-2</v>
      </c>
      <c r="AK132" s="925">
        <v>4.5813229172616099E-2</v>
      </c>
      <c r="AL132" s="925"/>
      <c r="AM132" s="925"/>
      <c r="AN132" s="331">
        <v>5.2984709029934497E-2</v>
      </c>
      <c r="AO132" s="331"/>
      <c r="AP132" s="331"/>
      <c r="AQ132" s="331">
        <v>6.1020770635518903E-2</v>
      </c>
      <c r="AR132" s="331">
        <v>4.6367250021457501E-2</v>
      </c>
      <c r="AS132" s="331"/>
      <c r="AT132" s="331">
        <v>4.6406422878479098E-2</v>
      </c>
      <c r="AU132" s="331"/>
      <c r="AV132" s="331"/>
      <c r="AW132" s="331"/>
      <c r="AX132" s="331"/>
      <c r="AY132" s="331"/>
      <c r="AZ132" s="331"/>
      <c r="BA132" s="331">
        <v>4.6357564162631197E-2</v>
      </c>
      <c r="BB132" s="331"/>
      <c r="BC132" s="331"/>
      <c r="BD132" s="331"/>
      <c r="BE132" s="331"/>
      <c r="BF132" s="331"/>
      <c r="BG132" s="331"/>
      <c r="BH132" s="331"/>
      <c r="BI132" s="331">
        <v>9.7038013169950602E-2</v>
      </c>
      <c r="BJ132" s="331">
        <v>0.100315247637542</v>
      </c>
      <c r="BK132" s="330">
        <v>0.12201963851198901</v>
      </c>
      <c r="BL132" s="330"/>
      <c r="BM132" s="331">
        <v>5.7670692255983903E-2</v>
      </c>
      <c r="BN132" s="254"/>
      <c r="BO132" s="254"/>
    </row>
    <row r="133" spans="2:67" s="255" customFormat="1" ht="15" customHeight="1">
      <c r="B133" s="1257" t="s">
        <v>16</v>
      </c>
      <c r="C133" s="243" t="s">
        <v>492</v>
      </c>
      <c r="D133" s="262"/>
      <c r="E133" s="331"/>
      <c r="F133" s="331">
        <v>3.5135494459288402E-2</v>
      </c>
      <c r="G133" s="925"/>
      <c r="H133" s="925"/>
      <c r="I133" s="925"/>
      <c r="J133" s="331"/>
      <c r="K133" s="331"/>
      <c r="L133" s="331">
        <v>8.8010352188492597E-2</v>
      </c>
      <c r="M133" s="331">
        <v>5.71716289538289E-2</v>
      </c>
      <c r="N133" s="331"/>
      <c r="O133" s="331">
        <v>4.48976153110726E-2</v>
      </c>
      <c r="P133" s="331"/>
      <c r="Q133" s="331"/>
      <c r="R133" s="331"/>
      <c r="S133" s="331"/>
      <c r="T133" s="331"/>
      <c r="U133" s="331"/>
      <c r="V133" s="331">
        <v>5.8611853479972199E-2</v>
      </c>
      <c r="W133" s="331"/>
      <c r="X133" s="331"/>
      <c r="Y133" s="331"/>
      <c r="Z133" s="331"/>
      <c r="AA133" s="331"/>
      <c r="AB133" s="331"/>
      <c r="AC133" s="331"/>
      <c r="AD133" s="331">
        <v>0.103748372686009</v>
      </c>
      <c r="AE133" s="331">
        <v>0.105413257461744</v>
      </c>
      <c r="AF133" s="331">
        <v>9.8487997864227503E-2</v>
      </c>
      <c r="AG133" s="330"/>
      <c r="AH133" s="331">
        <v>6.7400078420138301E-2</v>
      </c>
      <c r="AI133" s="243"/>
      <c r="AJ133" s="331">
        <v>1.03295639107707E-2</v>
      </c>
      <c r="AK133" s="925">
        <v>5.7356731020968603E-2</v>
      </c>
      <c r="AL133" s="925"/>
      <c r="AM133" s="925"/>
      <c r="AN133" s="331">
        <v>6.4658386099445006E-2</v>
      </c>
      <c r="AO133" s="331"/>
      <c r="AP133" s="331"/>
      <c r="AQ133" s="331">
        <v>6.7255823929024294E-2</v>
      </c>
      <c r="AR133" s="331">
        <v>5.7856130280512098E-2</v>
      </c>
      <c r="AS133" s="331"/>
      <c r="AT133" s="331">
        <v>4.7022678554143701E-2</v>
      </c>
      <c r="AU133" s="331"/>
      <c r="AV133" s="331"/>
      <c r="AW133" s="331"/>
      <c r="AX133" s="331"/>
      <c r="AY133" s="331"/>
      <c r="AZ133" s="331"/>
      <c r="BA133" s="331">
        <v>5.9156043109988697E-2</v>
      </c>
      <c r="BB133" s="331"/>
      <c r="BC133" s="331"/>
      <c r="BD133" s="331"/>
      <c r="BE133" s="331"/>
      <c r="BF133" s="331"/>
      <c r="BG133" s="331"/>
      <c r="BH133" s="331"/>
      <c r="BI133" s="331">
        <v>0.100404467208196</v>
      </c>
      <c r="BJ133" s="331">
        <v>0.110039521480523</v>
      </c>
      <c r="BK133" s="330">
        <v>9.6505296396633494E-2</v>
      </c>
      <c r="BL133" s="330"/>
      <c r="BM133" s="331">
        <v>6.8002179261988593E-2</v>
      </c>
      <c r="BN133" s="254"/>
      <c r="BO133" s="254"/>
    </row>
    <row r="134" spans="2:67" s="255" customFormat="1" ht="15" customHeight="1">
      <c r="B134" s="1257" t="s">
        <v>16</v>
      </c>
      <c r="C134" s="243" t="s">
        <v>493</v>
      </c>
      <c r="D134" s="262"/>
      <c r="E134" s="331"/>
      <c r="F134" s="331">
        <v>4.9551843318625999E-2</v>
      </c>
      <c r="G134" s="925"/>
      <c r="H134" s="925"/>
      <c r="I134" s="925"/>
      <c r="J134" s="331"/>
      <c r="K134" s="331"/>
      <c r="L134" s="331">
        <v>6.5288754861748705E-2</v>
      </c>
      <c r="M134" s="331">
        <v>7.0527500432697204E-2</v>
      </c>
      <c r="N134" s="331"/>
      <c r="O134" s="331">
        <v>6.2961529045740094E-2</v>
      </c>
      <c r="P134" s="331"/>
      <c r="Q134" s="331"/>
      <c r="R134" s="331"/>
      <c r="S134" s="331"/>
      <c r="T134" s="331"/>
      <c r="U134" s="331"/>
      <c r="V134" s="331">
        <v>7.1411613859040393E-2</v>
      </c>
      <c r="W134" s="331"/>
      <c r="X134" s="331"/>
      <c r="Y134" s="331"/>
      <c r="Z134" s="331"/>
      <c r="AA134" s="331"/>
      <c r="AB134" s="331"/>
      <c r="AC134" s="331"/>
      <c r="AD134" s="331">
        <v>9.2347633515064698E-2</v>
      </c>
      <c r="AE134" s="331">
        <v>0.11036071589065</v>
      </c>
      <c r="AF134" s="331">
        <v>8.2965166157223796E-2</v>
      </c>
      <c r="AG134" s="330"/>
      <c r="AH134" s="331">
        <v>7.6553760554070094E-2</v>
      </c>
      <c r="AI134" s="243"/>
      <c r="AJ134" s="331">
        <v>2.08440670510813E-2</v>
      </c>
      <c r="AK134" s="925">
        <v>7.1161554430985999E-2</v>
      </c>
      <c r="AL134" s="925"/>
      <c r="AM134" s="925"/>
      <c r="AN134" s="331">
        <v>6.6284317054200306E-2</v>
      </c>
      <c r="AO134" s="331"/>
      <c r="AP134" s="331"/>
      <c r="AQ134" s="331">
        <v>6.6956287660545302E-2</v>
      </c>
      <c r="AR134" s="331">
        <v>7.0089133142377899E-2</v>
      </c>
      <c r="AS134" s="331"/>
      <c r="AT134" s="331">
        <v>6.1740439113269999E-2</v>
      </c>
      <c r="AU134" s="331"/>
      <c r="AV134" s="331"/>
      <c r="AW134" s="331"/>
      <c r="AX134" s="331"/>
      <c r="AY134" s="331"/>
      <c r="AZ134" s="331"/>
      <c r="BA134" s="331">
        <v>7.10881685063212E-2</v>
      </c>
      <c r="BB134" s="331"/>
      <c r="BC134" s="331"/>
      <c r="BD134" s="331"/>
      <c r="BE134" s="331"/>
      <c r="BF134" s="331"/>
      <c r="BG134" s="331"/>
      <c r="BH134" s="331"/>
      <c r="BI134" s="331">
        <v>9.9719035829136701E-2</v>
      </c>
      <c r="BJ134" s="331">
        <v>9.7885463776043097E-2</v>
      </c>
      <c r="BK134" s="330">
        <v>8.9348332875662295E-2</v>
      </c>
      <c r="BL134" s="330"/>
      <c r="BM134" s="331">
        <v>7.6281967940459702E-2</v>
      </c>
      <c r="BN134" s="254"/>
      <c r="BO134" s="254"/>
    </row>
    <row r="135" spans="2:67" s="255" customFormat="1" ht="15" customHeight="1">
      <c r="B135" s="1257" t="s">
        <v>16</v>
      </c>
      <c r="C135" s="243" t="s">
        <v>494</v>
      </c>
      <c r="D135" s="262"/>
      <c r="E135" s="331"/>
      <c r="F135" s="331">
        <v>7.2471545939459703E-2</v>
      </c>
      <c r="G135" s="925"/>
      <c r="H135" s="925"/>
      <c r="I135" s="925"/>
      <c r="J135" s="331"/>
      <c r="K135" s="331"/>
      <c r="L135" s="331">
        <v>5.7150551179633503E-2</v>
      </c>
      <c r="M135" s="331">
        <v>8.7926900272058905E-2</v>
      </c>
      <c r="N135" s="331"/>
      <c r="O135" s="331">
        <v>9.3876352639324395E-2</v>
      </c>
      <c r="P135" s="331"/>
      <c r="Q135" s="331"/>
      <c r="R135" s="331"/>
      <c r="S135" s="331"/>
      <c r="T135" s="331"/>
      <c r="U135" s="331"/>
      <c r="V135" s="331">
        <v>8.7216759643907904E-2</v>
      </c>
      <c r="W135" s="331"/>
      <c r="X135" s="331"/>
      <c r="Y135" s="331"/>
      <c r="Z135" s="331"/>
      <c r="AA135" s="331"/>
      <c r="AB135" s="331"/>
      <c r="AC135" s="331"/>
      <c r="AD135" s="331">
        <v>9.5377785997684206E-2</v>
      </c>
      <c r="AE135" s="331">
        <v>0.101593349080462</v>
      </c>
      <c r="AF135" s="331">
        <v>8.3507465856262897E-2</v>
      </c>
      <c r="AG135" s="330"/>
      <c r="AH135" s="331">
        <v>8.8863779282407296E-2</v>
      </c>
      <c r="AI135" s="243"/>
      <c r="AJ135" s="331">
        <v>4.15807772198315E-2</v>
      </c>
      <c r="AK135" s="925">
        <v>9.6472233625487694E-2</v>
      </c>
      <c r="AL135" s="925"/>
      <c r="AM135" s="925"/>
      <c r="AN135" s="331">
        <v>8.4757553400873695E-2</v>
      </c>
      <c r="AO135" s="331"/>
      <c r="AP135" s="331"/>
      <c r="AQ135" s="331">
        <v>8.0090403770818594E-2</v>
      </c>
      <c r="AR135" s="331">
        <v>8.8463513357552301E-2</v>
      </c>
      <c r="AS135" s="331"/>
      <c r="AT135" s="331">
        <v>9.16604613772007E-2</v>
      </c>
      <c r="AU135" s="331"/>
      <c r="AV135" s="331"/>
      <c r="AW135" s="331"/>
      <c r="AX135" s="331"/>
      <c r="AY135" s="331"/>
      <c r="AZ135" s="331"/>
      <c r="BA135" s="331">
        <v>8.8068612986695299E-2</v>
      </c>
      <c r="BB135" s="331"/>
      <c r="BC135" s="331"/>
      <c r="BD135" s="331"/>
      <c r="BE135" s="331"/>
      <c r="BF135" s="331"/>
      <c r="BG135" s="331"/>
      <c r="BH135" s="331"/>
      <c r="BI135" s="331">
        <v>9.3678608926711093E-2</v>
      </c>
      <c r="BJ135" s="331">
        <v>0.103137870716956</v>
      </c>
      <c r="BK135" s="330">
        <v>8.2512198403971504E-2</v>
      </c>
      <c r="BL135" s="330"/>
      <c r="BM135" s="331">
        <v>8.9515565960582105E-2</v>
      </c>
      <c r="BN135" s="254"/>
      <c r="BO135" s="254"/>
    </row>
    <row r="136" spans="2:67" s="255" customFormat="1" ht="15" customHeight="1">
      <c r="B136" s="1257" t="s">
        <v>16</v>
      </c>
      <c r="C136" s="243" t="s">
        <v>495</v>
      </c>
      <c r="D136" s="262"/>
      <c r="E136" s="331"/>
      <c r="F136" s="331">
        <v>0.10159228500072</v>
      </c>
      <c r="G136" s="925"/>
      <c r="H136" s="925"/>
      <c r="I136" s="925"/>
      <c r="J136" s="331"/>
      <c r="K136" s="331"/>
      <c r="L136" s="331">
        <v>4.5685420934530901E-2</v>
      </c>
      <c r="M136" s="331">
        <v>0.11608128531223499</v>
      </c>
      <c r="N136" s="331"/>
      <c r="O136" s="331">
        <v>0.11471431741296299</v>
      </c>
      <c r="P136" s="331"/>
      <c r="Q136" s="331"/>
      <c r="R136" s="331"/>
      <c r="S136" s="331"/>
      <c r="T136" s="331"/>
      <c r="U136" s="331"/>
      <c r="V136" s="331">
        <v>0.116230265218839</v>
      </c>
      <c r="W136" s="331"/>
      <c r="X136" s="331"/>
      <c r="Y136" s="331"/>
      <c r="Z136" s="331"/>
      <c r="AA136" s="331"/>
      <c r="AB136" s="331"/>
      <c r="AC136" s="331"/>
      <c r="AD136" s="331">
        <v>9.7325163050280605E-2</v>
      </c>
      <c r="AE136" s="331">
        <v>0.10620135145395</v>
      </c>
      <c r="AF136" s="331">
        <v>7.3973558255294503E-2</v>
      </c>
      <c r="AG136" s="330"/>
      <c r="AH136" s="331">
        <v>0.11235575617164199</v>
      </c>
      <c r="AI136" s="243"/>
      <c r="AJ136" s="331">
        <v>7.1788758954339504E-2</v>
      </c>
      <c r="AK136" s="925">
        <v>0.127676049652443</v>
      </c>
      <c r="AL136" s="925"/>
      <c r="AM136" s="925"/>
      <c r="AN136" s="331">
        <v>0.121738801348835</v>
      </c>
      <c r="AO136" s="331"/>
      <c r="AP136" s="331"/>
      <c r="AQ136" s="331">
        <v>0.10992817201421599</v>
      </c>
      <c r="AR136" s="331">
        <v>0.11668101821157301</v>
      </c>
      <c r="AS136" s="331"/>
      <c r="AT136" s="331">
        <v>0.11852598816932</v>
      </c>
      <c r="AU136" s="331"/>
      <c r="AV136" s="331"/>
      <c r="AW136" s="331"/>
      <c r="AX136" s="331"/>
      <c r="AY136" s="331"/>
      <c r="AZ136" s="331"/>
      <c r="BA136" s="331">
        <v>0.11644609503776999</v>
      </c>
      <c r="BB136" s="331"/>
      <c r="BC136" s="331"/>
      <c r="BD136" s="331"/>
      <c r="BE136" s="331"/>
      <c r="BF136" s="331"/>
      <c r="BG136" s="331"/>
      <c r="BH136" s="331"/>
      <c r="BI136" s="331">
        <v>0.100262198583604</v>
      </c>
      <c r="BJ136" s="331">
        <v>0.102847400194807</v>
      </c>
      <c r="BK136" s="330">
        <v>7.3419232206654597E-2</v>
      </c>
      <c r="BL136" s="330"/>
      <c r="BM136" s="331">
        <v>0.11242321211520601</v>
      </c>
      <c r="BN136" s="254"/>
      <c r="BO136" s="254"/>
    </row>
    <row r="137" spans="2:67" s="255" customFormat="1" ht="15" customHeight="1">
      <c r="B137" s="1257" t="s">
        <v>16</v>
      </c>
      <c r="C137" s="243" t="s">
        <v>496</v>
      </c>
      <c r="D137" s="262"/>
      <c r="E137" s="331"/>
      <c r="F137" s="331">
        <v>0.162717790403996</v>
      </c>
      <c r="G137" s="925"/>
      <c r="H137" s="925"/>
      <c r="I137" s="925"/>
      <c r="J137" s="331"/>
      <c r="K137" s="331"/>
      <c r="L137" s="331">
        <v>1.9158498274259798E-2</v>
      </c>
      <c r="M137" s="331">
        <v>0.168502515110697</v>
      </c>
      <c r="N137" s="331"/>
      <c r="O137" s="331">
        <v>0.13338704176322799</v>
      </c>
      <c r="P137" s="331"/>
      <c r="Q137" s="331"/>
      <c r="R137" s="331"/>
      <c r="S137" s="331"/>
      <c r="T137" s="331"/>
      <c r="U137" s="331"/>
      <c r="V137" s="331">
        <v>0.17262242737352601</v>
      </c>
      <c r="W137" s="331"/>
      <c r="X137" s="331"/>
      <c r="Y137" s="331"/>
      <c r="Z137" s="331"/>
      <c r="AA137" s="331"/>
      <c r="AB137" s="331"/>
      <c r="AC137" s="331"/>
      <c r="AD137" s="331">
        <v>9.5273076009596294E-2</v>
      </c>
      <c r="AE137" s="331">
        <v>8.5861387129297403E-2</v>
      </c>
      <c r="AF137" s="331">
        <v>6.6814180431853304E-2</v>
      </c>
      <c r="AG137" s="330"/>
      <c r="AH137" s="331">
        <v>0.15571163423221701</v>
      </c>
      <c r="AI137" s="243"/>
      <c r="AJ137" s="331">
        <v>0.13359156747083001</v>
      </c>
      <c r="AK137" s="925">
        <v>0.17691119810731301</v>
      </c>
      <c r="AL137" s="925"/>
      <c r="AM137" s="925"/>
      <c r="AN137" s="331">
        <v>0.142494768454932</v>
      </c>
      <c r="AO137" s="331"/>
      <c r="AP137" s="331"/>
      <c r="AQ137" s="331">
        <v>0.121834685850886</v>
      </c>
      <c r="AR137" s="331">
        <v>0.16586146297104201</v>
      </c>
      <c r="AS137" s="331"/>
      <c r="AT137" s="331">
        <v>0.13712257025219399</v>
      </c>
      <c r="AU137" s="331"/>
      <c r="AV137" s="331"/>
      <c r="AW137" s="331"/>
      <c r="AX137" s="331"/>
      <c r="AY137" s="331"/>
      <c r="AZ137" s="331"/>
      <c r="BA137" s="331">
        <v>0.16930853589695799</v>
      </c>
      <c r="BB137" s="331"/>
      <c r="BC137" s="331"/>
      <c r="BD137" s="331"/>
      <c r="BE137" s="331"/>
      <c r="BF137" s="331"/>
      <c r="BG137" s="331"/>
      <c r="BH137" s="331"/>
      <c r="BI137" s="331">
        <v>9.7710177067704698E-2</v>
      </c>
      <c r="BJ137" s="331">
        <v>8.6048212681448605E-2</v>
      </c>
      <c r="BK137" s="330">
        <v>7.1259163388361205E-2</v>
      </c>
      <c r="BL137" s="330"/>
      <c r="BM137" s="331">
        <v>0.153131369153307</v>
      </c>
      <c r="BN137" s="254"/>
      <c r="BO137" s="254"/>
    </row>
    <row r="138" spans="2:67" s="255" customFormat="1" ht="15" customHeight="1">
      <c r="B138" s="1257" t="s">
        <v>16</v>
      </c>
      <c r="C138" s="243" t="s">
        <v>497</v>
      </c>
      <c r="D138" s="262"/>
      <c r="E138" s="331"/>
      <c r="F138" s="331">
        <v>0.50012472670056796</v>
      </c>
      <c r="G138" s="925"/>
      <c r="H138" s="925"/>
      <c r="I138" s="925"/>
      <c r="J138" s="331"/>
      <c r="K138" s="331"/>
      <c r="L138" s="331">
        <v>1.8530469035404801E-2</v>
      </c>
      <c r="M138" s="331">
        <v>0.37399885844231201</v>
      </c>
      <c r="N138" s="331"/>
      <c r="O138" s="331">
        <v>0.42534357591769401</v>
      </c>
      <c r="P138" s="331"/>
      <c r="Q138" s="331"/>
      <c r="R138" s="331"/>
      <c r="S138" s="331"/>
      <c r="T138" s="331"/>
      <c r="U138" s="331"/>
      <c r="V138" s="331">
        <v>0.36791028524191199</v>
      </c>
      <c r="W138" s="331"/>
      <c r="X138" s="331"/>
      <c r="Y138" s="331"/>
      <c r="Z138" s="331"/>
      <c r="AA138" s="331"/>
      <c r="AB138" s="331"/>
      <c r="AC138" s="331"/>
      <c r="AD138" s="331">
        <v>6.8837497978785397E-2</v>
      </c>
      <c r="AE138" s="331">
        <v>6.96231083361145E-2</v>
      </c>
      <c r="AF138" s="331">
        <v>5.9843970832218998E-2</v>
      </c>
      <c r="AG138" s="330"/>
      <c r="AH138" s="331">
        <v>0.30904257692102799</v>
      </c>
      <c r="AI138" s="243"/>
      <c r="AJ138" s="331">
        <v>0.66875037323712905</v>
      </c>
      <c r="AK138" s="925">
        <v>0.338338327253077</v>
      </c>
      <c r="AL138" s="925"/>
      <c r="AM138" s="925"/>
      <c r="AN138" s="331">
        <v>0.21817582676274999</v>
      </c>
      <c r="AO138" s="331"/>
      <c r="AP138" s="331"/>
      <c r="AQ138" s="331">
        <v>0.18450613753303399</v>
      </c>
      <c r="AR138" s="331">
        <v>0.36732078742996399</v>
      </c>
      <c r="AS138" s="331"/>
      <c r="AT138" s="331">
        <v>0.41104673715356699</v>
      </c>
      <c r="AU138" s="331"/>
      <c r="AV138" s="331"/>
      <c r="AW138" s="331"/>
      <c r="AX138" s="331"/>
      <c r="AY138" s="331"/>
      <c r="AZ138" s="331"/>
      <c r="BA138" s="331">
        <v>0.36200976956452302</v>
      </c>
      <c r="BB138" s="331"/>
      <c r="BC138" s="331"/>
      <c r="BD138" s="331"/>
      <c r="BE138" s="331"/>
      <c r="BF138" s="331"/>
      <c r="BG138" s="331"/>
      <c r="BH138" s="331"/>
      <c r="BI138" s="331">
        <v>7.3630271162304695E-2</v>
      </c>
      <c r="BJ138" s="331">
        <v>6.4745945704141605E-2</v>
      </c>
      <c r="BK138" s="330">
        <v>5.98430593945578E-2</v>
      </c>
      <c r="BL138" s="330"/>
      <c r="BM138" s="331">
        <v>0.30325075503142301</v>
      </c>
      <c r="BN138" s="254"/>
      <c r="BO138" s="254"/>
    </row>
    <row r="139" spans="2:67" s="255" customFormat="1" ht="15" customHeight="1">
      <c r="B139" s="1253" t="s">
        <v>16</v>
      </c>
      <c r="C139" s="453" t="s">
        <v>527</v>
      </c>
      <c r="D139" s="344"/>
      <c r="E139" s="327"/>
      <c r="F139" s="327">
        <v>1</v>
      </c>
      <c r="G139" s="926"/>
      <c r="H139" s="926"/>
      <c r="I139" s="926"/>
      <c r="J139" s="327"/>
      <c r="K139" s="327"/>
      <c r="L139" s="327">
        <v>1</v>
      </c>
      <c r="M139" s="327">
        <v>1</v>
      </c>
      <c r="N139" s="327"/>
      <c r="O139" s="327">
        <v>1</v>
      </c>
      <c r="P139" s="327"/>
      <c r="Q139" s="327"/>
      <c r="R139" s="327"/>
      <c r="S139" s="327"/>
      <c r="T139" s="327"/>
      <c r="U139" s="327"/>
      <c r="V139" s="327">
        <v>1</v>
      </c>
      <c r="W139" s="327"/>
      <c r="X139" s="327"/>
      <c r="Y139" s="327"/>
      <c r="Z139" s="327"/>
      <c r="AA139" s="327"/>
      <c r="AB139" s="327"/>
      <c r="AC139" s="327"/>
      <c r="AD139" s="327">
        <v>1</v>
      </c>
      <c r="AE139" s="327">
        <v>1</v>
      </c>
      <c r="AF139" s="328">
        <v>1.00000000000001</v>
      </c>
      <c r="AG139" s="328"/>
      <c r="AH139" s="327">
        <v>1</v>
      </c>
      <c r="AI139" s="329"/>
      <c r="AJ139" s="327">
        <v>1.00000000000001</v>
      </c>
      <c r="AK139" s="926">
        <v>0.99999999999998901</v>
      </c>
      <c r="AL139" s="926"/>
      <c r="AM139" s="926"/>
      <c r="AN139" s="327">
        <v>0.99999999999999201</v>
      </c>
      <c r="AO139" s="327"/>
      <c r="AP139" s="327"/>
      <c r="AQ139" s="327">
        <v>1</v>
      </c>
      <c r="AR139" s="327">
        <v>1</v>
      </c>
      <c r="AS139" s="327"/>
      <c r="AT139" s="327">
        <v>1</v>
      </c>
      <c r="AU139" s="327"/>
      <c r="AV139" s="327"/>
      <c r="AW139" s="327"/>
      <c r="AX139" s="327"/>
      <c r="AY139" s="327"/>
      <c r="AZ139" s="327"/>
      <c r="BA139" s="327">
        <v>1</v>
      </c>
      <c r="BB139" s="327"/>
      <c r="BC139" s="327"/>
      <c r="BD139" s="327"/>
      <c r="BE139" s="327"/>
      <c r="BF139" s="327"/>
      <c r="BG139" s="327"/>
      <c r="BH139" s="327"/>
      <c r="BI139" s="327">
        <v>1</v>
      </c>
      <c r="BJ139" s="327">
        <v>1</v>
      </c>
      <c r="BK139" s="328">
        <v>1.00000000000001</v>
      </c>
      <c r="BL139" s="328"/>
      <c r="BM139" s="327">
        <v>1</v>
      </c>
      <c r="BN139" s="254"/>
      <c r="BO139" s="254"/>
    </row>
    <row r="140" spans="2:67" s="255" customFormat="1" ht="15" customHeight="1">
      <c r="B140" s="1251" t="s">
        <v>710</v>
      </c>
      <c r="C140" s="243" t="s">
        <v>488</v>
      </c>
      <c r="D140" s="344"/>
      <c r="E140" s="646"/>
      <c r="F140" s="646"/>
      <c r="G140" s="927"/>
      <c r="H140" s="927"/>
      <c r="I140" s="927"/>
      <c r="J140" s="646"/>
      <c r="K140" s="646"/>
      <c r="L140" s="646"/>
      <c r="M140" s="646"/>
      <c r="N140" s="646"/>
      <c r="O140" s="646"/>
      <c r="P140" s="646"/>
      <c r="Q140" s="646"/>
      <c r="R140" s="646"/>
      <c r="S140" s="646"/>
      <c r="T140" s="646"/>
      <c r="U140" s="646"/>
      <c r="V140" s="646"/>
      <c r="W140" s="646"/>
      <c r="X140" s="646"/>
      <c r="Y140" s="646"/>
      <c r="Z140" s="646"/>
      <c r="AA140" s="646"/>
      <c r="AB140" s="646"/>
      <c r="AC140" s="646"/>
      <c r="AD140" s="646"/>
      <c r="AE140" s="646"/>
      <c r="AF140" s="676"/>
      <c r="AG140" s="646"/>
      <c r="AH140" s="646"/>
      <c r="AI140" s="329"/>
      <c r="AJ140" s="677"/>
      <c r="AK140" s="927"/>
      <c r="AL140" s="927"/>
      <c r="AM140" s="927"/>
      <c r="AN140" s="677"/>
      <c r="AO140" s="677"/>
      <c r="AP140" s="677"/>
      <c r="AQ140" s="677"/>
      <c r="AR140" s="677"/>
      <c r="AS140" s="677"/>
      <c r="AT140" s="677"/>
      <c r="AU140" s="677"/>
      <c r="AV140" s="677"/>
      <c r="AW140" s="677"/>
      <c r="AX140" s="677"/>
      <c r="AY140" s="677"/>
      <c r="AZ140" s="677"/>
      <c r="BA140" s="677"/>
      <c r="BB140" s="677"/>
      <c r="BC140" s="677"/>
      <c r="BD140" s="677"/>
      <c r="BE140" s="677"/>
      <c r="BF140" s="677"/>
      <c r="BG140" s="677"/>
      <c r="BH140" s="677"/>
      <c r="BI140" s="677"/>
      <c r="BJ140" s="677"/>
      <c r="BK140" s="677"/>
      <c r="BL140" s="678"/>
      <c r="BM140" s="677"/>
      <c r="BN140" s="254"/>
      <c r="BO140" s="254"/>
    </row>
    <row r="141" spans="2:67" s="255" customFormat="1" ht="15" customHeight="1">
      <c r="B141" s="1252"/>
      <c r="C141" s="243" t="s">
        <v>489</v>
      </c>
      <c r="D141" s="344"/>
      <c r="E141" s="646"/>
      <c r="F141" s="646"/>
      <c r="G141" s="927"/>
      <c r="H141" s="927"/>
      <c r="I141" s="927"/>
      <c r="J141" s="646"/>
      <c r="K141" s="646"/>
      <c r="L141" s="646"/>
      <c r="M141" s="646"/>
      <c r="N141" s="646"/>
      <c r="O141" s="646"/>
      <c r="P141" s="646"/>
      <c r="Q141" s="646"/>
      <c r="R141" s="646"/>
      <c r="S141" s="646"/>
      <c r="T141" s="646"/>
      <c r="U141" s="646"/>
      <c r="V141" s="646"/>
      <c r="W141" s="646"/>
      <c r="X141" s="646"/>
      <c r="Y141" s="646"/>
      <c r="Z141" s="646"/>
      <c r="AA141" s="646"/>
      <c r="AB141" s="646"/>
      <c r="AC141" s="646"/>
      <c r="AD141" s="646"/>
      <c r="AE141" s="646"/>
      <c r="AF141" s="676"/>
      <c r="AG141" s="646"/>
      <c r="AH141" s="646"/>
      <c r="AI141" s="329"/>
      <c r="AJ141" s="677"/>
      <c r="AK141" s="927"/>
      <c r="AL141" s="927"/>
      <c r="AM141" s="927"/>
      <c r="AN141" s="677"/>
      <c r="AO141" s="677"/>
      <c r="AP141" s="677"/>
      <c r="AQ141" s="677"/>
      <c r="AR141" s="677"/>
      <c r="AS141" s="677"/>
      <c r="AT141" s="677"/>
      <c r="AU141" s="677"/>
      <c r="AV141" s="677"/>
      <c r="AW141" s="677"/>
      <c r="AX141" s="677"/>
      <c r="AY141" s="677"/>
      <c r="AZ141" s="677"/>
      <c r="BA141" s="677"/>
      <c r="BB141" s="677"/>
      <c r="BC141" s="677"/>
      <c r="BD141" s="677"/>
      <c r="BE141" s="677"/>
      <c r="BF141" s="677"/>
      <c r="BG141" s="677"/>
      <c r="BH141" s="677"/>
      <c r="BI141" s="677"/>
      <c r="BJ141" s="677"/>
      <c r="BK141" s="677"/>
      <c r="BL141" s="679"/>
      <c r="BM141" s="677"/>
      <c r="BN141" s="254"/>
      <c r="BO141" s="254"/>
    </row>
    <row r="142" spans="2:67" s="255" customFormat="1" ht="15" customHeight="1">
      <c r="B142" s="1252"/>
      <c r="C142" s="243" t="s">
        <v>490</v>
      </c>
      <c r="D142" s="344"/>
      <c r="E142" s="646"/>
      <c r="F142" s="646"/>
      <c r="G142" s="927"/>
      <c r="H142" s="927"/>
      <c r="I142" s="927"/>
      <c r="J142" s="646"/>
      <c r="K142" s="646"/>
      <c r="L142" s="646"/>
      <c r="M142" s="646"/>
      <c r="N142" s="646"/>
      <c r="O142" s="646"/>
      <c r="P142" s="646"/>
      <c r="Q142" s="646"/>
      <c r="R142" s="646"/>
      <c r="S142" s="646"/>
      <c r="T142" s="646"/>
      <c r="U142" s="646"/>
      <c r="V142" s="646"/>
      <c r="W142" s="646"/>
      <c r="X142" s="646"/>
      <c r="Y142" s="646"/>
      <c r="Z142" s="646"/>
      <c r="AA142" s="646"/>
      <c r="AB142" s="646"/>
      <c r="AC142" s="646"/>
      <c r="AD142" s="646"/>
      <c r="AE142" s="646"/>
      <c r="AF142" s="676"/>
      <c r="AG142" s="646"/>
      <c r="AH142" s="646"/>
      <c r="AI142" s="329"/>
      <c r="AJ142" s="677"/>
      <c r="AK142" s="927"/>
      <c r="AL142" s="927"/>
      <c r="AM142" s="927"/>
      <c r="AN142" s="677"/>
      <c r="AO142" s="677"/>
      <c r="AP142" s="677"/>
      <c r="AQ142" s="677"/>
      <c r="AR142" s="677"/>
      <c r="AS142" s="677"/>
      <c r="AT142" s="677"/>
      <c r="AU142" s="677"/>
      <c r="AV142" s="677"/>
      <c r="AW142" s="677"/>
      <c r="AX142" s="677"/>
      <c r="AY142" s="677"/>
      <c r="AZ142" s="677"/>
      <c r="BA142" s="677"/>
      <c r="BB142" s="677"/>
      <c r="BC142" s="677"/>
      <c r="BD142" s="677"/>
      <c r="BE142" s="677"/>
      <c r="BF142" s="677"/>
      <c r="BG142" s="677"/>
      <c r="BH142" s="677"/>
      <c r="BI142" s="677"/>
      <c r="BJ142" s="677"/>
      <c r="BK142" s="677"/>
      <c r="BL142" s="679"/>
      <c r="BM142" s="677"/>
      <c r="BN142" s="254"/>
      <c r="BO142" s="254"/>
    </row>
    <row r="143" spans="2:67" s="255" customFormat="1" ht="15" customHeight="1">
      <c r="B143" s="1252"/>
      <c r="C143" s="243" t="s">
        <v>491</v>
      </c>
      <c r="D143" s="344"/>
      <c r="E143" s="646"/>
      <c r="F143" s="646"/>
      <c r="G143" s="927"/>
      <c r="H143" s="927"/>
      <c r="I143" s="927"/>
      <c r="J143" s="646"/>
      <c r="K143" s="646"/>
      <c r="L143" s="646"/>
      <c r="M143" s="646"/>
      <c r="N143" s="646"/>
      <c r="O143" s="646"/>
      <c r="P143" s="646"/>
      <c r="Q143" s="646"/>
      <c r="R143" s="646"/>
      <c r="S143" s="646"/>
      <c r="T143" s="646"/>
      <c r="U143" s="646"/>
      <c r="V143" s="646"/>
      <c r="W143" s="646"/>
      <c r="X143" s="646"/>
      <c r="Y143" s="646"/>
      <c r="Z143" s="646"/>
      <c r="AA143" s="646"/>
      <c r="AB143" s="646"/>
      <c r="AC143" s="646"/>
      <c r="AD143" s="646"/>
      <c r="AE143" s="646"/>
      <c r="AF143" s="676"/>
      <c r="AG143" s="646"/>
      <c r="AH143" s="646"/>
      <c r="AI143" s="329"/>
      <c r="AJ143" s="677"/>
      <c r="AK143" s="927"/>
      <c r="AL143" s="927"/>
      <c r="AM143" s="927"/>
      <c r="AN143" s="677"/>
      <c r="AO143" s="677"/>
      <c r="AP143" s="677"/>
      <c r="AQ143" s="677"/>
      <c r="AR143" s="677"/>
      <c r="AS143" s="677"/>
      <c r="AT143" s="677"/>
      <c r="AU143" s="677"/>
      <c r="AV143" s="677"/>
      <c r="AW143" s="677"/>
      <c r="AX143" s="677"/>
      <c r="AY143" s="677"/>
      <c r="AZ143" s="677"/>
      <c r="BA143" s="677"/>
      <c r="BB143" s="677"/>
      <c r="BC143" s="677"/>
      <c r="BD143" s="677"/>
      <c r="BE143" s="677"/>
      <c r="BF143" s="677"/>
      <c r="BG143" s="677"/>
      <c r="BH143" s="677"/>
      <c r="BI143" s="677"/>
      <c r="BJ143" s="677"/>
      <c r="BK143" s="677"/>
      <c r="BL143" s="679"/>
      <c r="BM143" s="677"/>
      <c r="BN143" s="254"/>
      <c r="BO143" s="254"/>
    </row>
    <row r="144" spans="2:67" s="255" customFormat="1" ht="15" customHeight="1">
      <c r="B144" s="1252"/>
      <c r="C144" s="243" t="s">
        <v>492</v>
      </c>
      <c r="D144" s="344"/>
      <c r="E144" s="646"/>
      <c r="F144" s="646"/>
      <c r="G144" s="927"/>
      <c r="H144" s="927"/>
      <c r="I144" s="927"/>
      <c r="J144" s="646"/>
      <c r="K144" s="646"/>
      <c r="L144" s="646"/>
      <c r="M144" s="646"/>
      <c r="N144" s="646"/>
      <c r="O144" s="646"/>
      <c r="P144" s="646"/>
      <c r="Q144" s="646"/>
      <c r="R144" s="646"/>
      <c r="S144" s="646"/>
      <c r="T144" s="646"/>
      <c r="U144" s="646"/>
      <c r="V144" s="646"/>
      <c r="W144" s="646"/>
      <c r="X144" s="646"/>
      <c r="Y144" s="646"/>
      <c r="Z144" s="646"/>
      <c r="AA144" s="646"/>
      <c r="AB144" s="646"/>
      <c r="AC144" s="646"/>
      <c r="AD144" s="646"/>
      <c r="AE144" s="646"/>
      <c r="AF144" s="676"/>
      <c r="AG144" s="646"/>
      <c r="AH144" s="646"/>
      <c r="AI144" s="329"/>
      <c r="AJ144" s="677"/>
      <c r="AK144" s="927"/>
      <c r="AL144" s="927"/>
      <c r="AM144" s="927"/>
      <c r="AN144" s="677"/>
      <c r="AO144" s="677"/>
      <c r="AP144" s="677"/>
      <c r="AQ144" s="677"/>
      <c r="AR144" s="677"/>
      <c r="AS144" s="677"/>
      <c r="AT144" s="677"/>
      <c r="AU144" s="677"/>
      <c r="AV144" s="677"/>
      <c r="AW144" s="677"/>
      <c r="AX144" s="677"/>
      <c r="AY144" s="677"/>
      <c r="AZ144" s="677"/>
      <c r="BA144" s="677"/>
      <c r="BB144" s="677"/>
      <c r="BC144" s="677"/>
      <c r="BD144" s="677"/>
      <c r="BE144" s="677"/>
      <c r="BF144" s="677"/>
      <c r="BG144" s="677"/>
      <c r="BH144" s="677"/>
      <c r="BI144" s="677"/>
      <c r="BJ144" s="677"/>
      <c r="BK144" s="677"/>
      <c r="BL144" s="679"/>
      <c r="BM144" s="677"/>
      <c r="BN144" s="254"/>
      <c r="BO144" s="254"/>
    </row>
    <row r="145" spans="2:67" s="255" customFormat="1" ht="15" customHeight="1">
      <c r="B145" s="1252"/>
      <c r="C145" s="243" t="s">
        <v>493</v>
      </c>
      <c r="D145" s="344"/>
      <c r="E145" s="646"/>
      <c r="F145" s="646"/>
      <c r="G145" s="927"/>
      <c r="H145" s="927"/>
      <c r="I145" s="927"/>
      <c r="J145" s="646"/>
      <c r="K145" s="646"/>
      <c r="L145" s="646"/>
      <c r="M145" s="646"/>
      <c r="N145" s="646"/>
      <c r="O145" s="646"/>
      <c r="P145" s="646"/>
      <c r="Q145" s="646"/>
      <c r="R145" s="646"/>
      <c r="S145" s="646"/>
      <c r="T145" s="646"/>
      <c r="U145" s="646"/>
      <c r="V145" s="646"/>
      <c r="W145" s="646"/>
      <c r="X145" s="646"/>
      <c r="Y145" s="646"/>
      <c r="Z145" s="646"/>
      <c r="AA145" s="646"/>
      <c r="AB145" s="646"/>
      <c r="AC145" s="646"/>
      <c r="AD145" s="646"/>
      <c r="AE145" s="646"/>
      <c r="AF145" s="676"/>
      <c r="AG145" s="646"/>
      <c r="AH145" s="646"/>
      <c r="AI145" s="329"/>
      <c r="AJ145" s="677"/>
      <c r="AK145" s="927"/>
      <c r="AL145" s="927"/>
      <c r="AM145" s="927"/>
      <c r="AN145" s="677"/>
      <c r="AO145" s="677"/>
      <c r="AP145" s="677"/>
      <c r="AQ145" s="677"/>
      <c r="AR145" s="677"/>
      <c r="AS145" s="677"/>
      <c r="AT145" s="677"/>
      <c r="AU145" s="677"/>
      <c r="AV145" s="677"/>
      <c r="AW145" s="677"/>
      <c r="AX145" s="677"/>
      <c r="AY145" s="677"/>
      <c r="AZ145" s="677"/>
      <c r="BA145" s="677"/>
      <c r="BB145" s="677"/>
      <c r="BC145" s="677"/>
      <c r="BD145" s="677"/>
      <c r="BE145" s="677"/>
      <c r="BF145" s="677"/>
      <c r="BG145" s="677"/>
      <c r="BH145" s="677"/>
      <c r="BI145" s="677"/>
      <c r="BJ145" s="677"/>
      <c r="BK145" s="677"/>
      <c r="BL145" s="679"/>
      <c r="BM145" s="677"/>
      <c r="BN145" s="254"/>
      <c r="BO145" s="254"/>
    </row>
    <row r="146" spans="2:67" s="255" customFormat="1" ht="15" customHeight="1">
      <c r="B146" s="1252"/>
      <c r="C146" s="243" t="s">
        <v>494</v>
      </c>
      <c r="D146" s="344"/>
      <c r="E146" s="646"/>
      <c r="F146" s="646"/>
      <c r="G146" s="927"/>
      <c r="H146" s="927"/>
      <c r="I146" s="927"/>
      <c r="J146" s="646"/>
      <c r="K146" s="646"/>
      <c r="L146" s="646"/>
      <c r="M146" s="646"/>
      <c r="N146" s="646"/>
      <c r="O146" s="646"/>
      <c r="P146" s="646"/>
      <c r="Q146" s="646"/>
      <c r="R146" s="646"/>
      <c r="S146" s="646"/>
      <c r="T146" s="646"/>
      <c r="U146" s="646"/>
      <c r="V146" s="646"/>
      <c r="W146" s="646"/>
      <c r="X146" s="646"/>
      <c r="Y146" s="646"/>
      <c r="Z146" s="646"/>
      <c r="AA146" s="646"/>
      <c r="AB146" s="646"/>
      <c r="AC146" s="646"/>
      <c r="AD146" s="646"/>
      <c r="AE146" s="646"/>
      <c r="AF146" s="676"/>
      <c r="AG146" s="646"/>
      <c r="AH146" s="646"/>
      <c r="AI146" s="329"/>
      <c r="AJ146" s="677"/>
      <c r="AK146" s="927"/>
      <c r="AL146" s="927"/>
      <c r="AM146" s="927"/>
      <c r="AN146" s="677"/>
      <c r="AO146" s="677"/>
      <c r="AP146" s="677"/>
      <c r="AQ146" s="677"/>
      <c r="AR146" s="677"/>
      <c r="AS146" s="677"/>
      <c r="AT146" s="677"/>
      <c r="AU146" s="677"/>
      <c r="AV146" s="677"/>
      <c r="AW146" s="677"/>
      <c r="AX146" s="677"/>
      <c r="AY146" s="677"/>
      <c r="AZ146" s="677"/>
      <c r="BA146" s="677"/>
      <c r="BB146" s="677"/>
      <c r="BC146" s="677"/>
      <c r="BD146" s="677"/>
      <c r="BE146" s="677"/>
      <c r="BF146" s="677"/>
      <c r="BG146" s="677"/>
      <c r="BH146" s="677"/>
      <c r="BI146" s="677"/>
      <c r="BJ146" s="677"/>
      <c r="BK146" s="677"/>
      <c r="BL146" s="679"/>
      <c r="BM146" s="677"/>
      <c r="BN146" s="254"/>
      <c r="BO146" s="254"/>
    </row>
    <row r="147" spans="2:67" s="255" customFormat="1" ht="15" customHeight="1">
      <c r="B147" s="1252"/>
      <c r="C147" s="243" t="s">
        <v>495</v>
      </c>
      <c r="D147" s="344"/>
      <c r="E147" s="646"/>
      <c r="F147" s="646"/>
      <c r="G147" s="927"/>
      <c r="H147" s="927"/>
      <c r="I147" s="927"/>
      <c r="J147" s="646"/>
      <c r="K147" s="646"/>
      <c r="L147" s="646"/>
      <c r="M147" s="646"/>
      <c r="N147" s="646"/>
      <c r="O147" s="646"/>
      <c r="P147" s="646"/>
      <c r="Q147" s="646"/>
      <c r="R147" s="646"/>
      <c r="S147" s="646"/>
      <c r="T147" s="646"/>
      <c r="U147" s="646"/>
      <c r="V147" s="646"/>
      <c r="W147" s="646"/>
      <c r="X147" s="646"/>
      <c r="Y147" s="646"/>
      <c r="Z147" s="646"/>
      <c r="AA147" s="646"/>
      <c r="AB147" s="646"/>
      <c r="AC147" s="646"/>
      <c r="AD147" s="646"/>
      <c r="AE147" s="646"/>
      <c r="AF147" s="676"/>
      <c r="AG147" s="646"/>
      <c r="AH147" s="646"/>
      <c r="AI147" s="329"/>
      <c r="AJ147" s="677"/>
      <c r="AK147" s="927"/>
      <c r="AL147" s="927"/>
      <c r="AM147" s="927"/>
      <c r="AN147" s="677"/>
      <c r="AO147" s="677"/>
      <c r="AP147" s="677"/>
      <c r="AQ147" s="677"/>
      <c r="AR147" s="677"/>
      <c r="AS147" s="677"/>
      <c r="AT147" s="677"/>
      <c r="AU147" s="677"/>
      <c r="AV147" s="677"/>
      <c r="AW147" s="677"/>
      <c r="AX147" s="677"/>
      <c r="AY147" s="677"/>
      <c r="AZ147" s="677"/>
      <c r="BA147" s="677"/>
      <c r="BB147" s="677"/>
      <c r="BC147" s="677"/>
      <c r="BD147" s="677"/>
      <c r="BE147" s="677"/>
      <c r="BF147" s="677"/>
      <c r="BG147" s="677"/>
      <c r="BH147" s="677"/>
      <c r="BI147" s="677"/>
      <c r="BJ147" s="677"/>
      <c r="BK147" s="677"/>
      <c r="BL147" s="679"/>
      <c r="BM147" s="677"/>
      <c r="BN147" s="254"/>
      <c r="BO147" s="254"/>
    </row>
    <row r="148" spans="2:67" s="255" customFormat="1" ht="15" customHeight="1">
      <c r="B148" s="1252"/>
      <c r="C148" s="243" t="s">
        <v>496</v>
      </c>
      <c r="D148" s="344"/>
      <c r="E148" s="646"/>
      <c r="F148" s="646"/>
      <c r="G148" s="927"/>
      <c r="H148" s="927"/>
      <c r="I148" s="927"/>
      <c r="J148" s="646"/>
      <c r="K148" s="646"/>
      <c r="L148" s="646"/>
      <c r="M148" s="646"/>
      <c r="N148" s="646"/>
      <c r="O148" s="646"/>
      <c r="P148" s="646"/>
      <c r="Q148" s="646"/>
      <c r="R148" s="646"/>
      <c r="S148" s="646"/>
      <c r="T148" s="646"/>
      <c r="U148" s="646"/>
      <c r="V148" s="646"/>
      <c r="W148" s="646"/>
      <c r="X148" s="646"/>
      <c r="Y148" s="646"/>
      <c r="Z148" s="646"/>
      <c r="AA148" s="646"/>
      <c r="AB148" s="646"/>
      <c r="AC148" s="646"/>
      <c r="AD148" s="646"/>
      <c r="AE148" s="646"/>
      <c r="AF148" s="676"/>
      <c r="AG148" s="646"/>
      <c r="AH148" s="646"/>
      <c r="AI148" s="329"/>
      <c r="AJ148" s="677"/>
      <c r="AK148" s="927"/>
      <c r="AL148" s="927"/>
      <c r="AM148" s="927"/>
      <c r="AN148" s="677"/>
      <c r="AO148" s="677"/>
      <c r="AP148" s="677"/>
      <c r="AQ148" s="677"/>
      <c r="AR148" s="677"/>
      <c r="AS148" s="677"/>
      <c r="AT148" s="677"/>
      <c r="AU148" s="677"/>
      <c r="AV148" s="677"/>
      <c r="AW148" s="677"/>
      <c r="AX148" s="677"/>
      <c r="AY148" s="677"/>
      <c r="AZ148" s="677"/>
      <c r="BA148" s="677"/>
      <c r="BB148" s="677"/>
      <c r="BC148" s="677"/>
      <c r="BD148" s="677"/>
      <c r="BE148" s="677"/>
      <c r="BF148" s="677"/>
      <c r="BG148" s="677"/>
      <c r="BH148" s="677"/>
      <c r="BI148" s="677"/>
      <c r="BJ148" s="677"/>
      <c r="BK148" s="677"/>
      <c r="BL148" s="679"/>
      <c r="BM148" s="677"/>
      <c r="BN148" s="254"/>
      <c r="BO148" s="254"/>
    </row>
    <row r="149" spans="2:67" s="255" customFormat="1" ht="15" customHeight="1">
      <c r="B149" s="1252"/>
      <c r="C149" s="243" t="s">
        <v>497</v>
      </c>
      <c r="D149" s="344"/>
      <c r="E149" s="646"/>
      <c r="F149" s="646"/>
      <c r="G149" s="927"/>
      <c r="H149" s="927"/>
      <c r="I149" s="927"/>
      <c r="J149" s="646"/>
      <c r="K149" s="646"/>
      <c r="L149" s="646"/>
      <c r="M149" s="646"/>
      <c r="N149" s="646"/>
      <c r="O149" s="646"/>
      <c r="P149" s="646"/>
      <c r="Q149" s="646"/>
      <c r="R149" s="646"/>
      <c r="S149" s="646"/>
      <c r="T149" s="646"/>
      <c r="U149" s="646"/>
      <c r="V149" s="646"/>
      <c r="W149" s="646"/>
      <c r="X149" s="646"/>
      <c r="Y149" s="646"/>
      <c r="Z149" s="646"/>
      <c r="AA149" s="646"/>
      <c r="AB149" s="646"/>
      <c r="AC149" s="646"/>
      <c r="AD149" s="646"/>
      <c r="AE149" s="646"/>
      <c r="AF149" s="676"/>
      <c r="AG149" s="646"/>
      <c r="AH149" s="646"/>
      <c r="AI149" s="329"/>
      <c r="AJ149" s="677"/>
      <c r="AK149" s="927"/>
      <c r="AL149" s="927"/>
      <c r="AM149" s="927"/>
      <c r="AN149" s="677"/>
      <c r="AO149" s="677"/>
      <c r="AP149" s="677"/>
      <c r="AQ149" s="677"/>
      <c r="AR149" s="677"/>
      <c r="AS149" s="677"/>
      <c r="AT149" s="677"/>
      <c r="AU149" s="677"/>
      <c r="AV149" s="677"/>
      <c r="AW149" s="677"/>
      <c r="AX149" s="677"/>
      <c r="AY149" s="677"/>
      <c r="AZ149" s="677"/>
      <c r="BA149" s="677"/>
      <c r="BB149" s="677"/>
      <c r="BC149" s="677"/>
      <c r="BD149" s="677"/>
      <c r="BE149" s="677"/>
      <c r="BF149" s="677"/>
      <c r="BG149" s="677"/>
      <c r="BH149" s="677"/>
      <c r="BI149" s="677"/>
      <c r="BJ149" s="677"/>
      <c r="BK149" s="677"/>
      <c r="BL149" s="679"/>
      <c r="BM149" s="677"/>
      <c r="BN149" s="254"/>
      <c r="BO149" s="254"/>
    </row>
    <row r="150" spans="2:67" s="255" customFormat="1" ht="15" customHeight="1">
      <c r="B150" s="1252"/>
      <c r="C150" s="453" t="s">
        <v>527</v>
      </c>
      <c r="D150" s="344"/>
      <c r="E150" s="674"/>
      <c r="F150" s="674"/>
      <c r="G150" s="711"/>
      <c r="H150" s="711"/>
      <c r="I150" s="711"/>
      <c r="J150" s="674"/>
      <c r="K150" s="674"/>
      <c r="L150" s="674"/>
      <c r="M150" s="674"/>
      <c r="N150" s="674"/>
      <c r="O150" s="674"/>
      <c r="P150" s="674"/>
      <c r="Q150" s="674"/>
      <c r="R150" s="674"/>
      <c r="S150" s="674"/>
      <c r="T150" s="674"/>
      <c r="U150" s="674"/>
      <c r="V150" s="674"/>
      <c r="W150" s="674"/>
      <c r="X150" s="674"/>
      <c r="Y150" s="674"/>
      <c r="Z150" s="674"/>
      <c r="AA150" s="674"/>
      <c r="AB150" s="674"/>
      <c r="AC150" s="674"/>
      <c r="AD150" s="674"/>
      <c r="AE150" s="674"/>
      <c r="AF150" s="675"/>
      <c r="AG150" s="675"/>
      <c r="AH150" s="674"/>
      <c r="AI150" s="329"/>
      <c r="AJ150" s="674"/>
      <c r="AK150" s="711"/>
      <c r="AL150" s="711"/>
      <c r="AM150" s="711"/>
      <c r="AN150" s="674"/>
      <c r="AO150" s="674"/>
      <c r="AP150" s="674"/>
      <c r="AQ150" s="674"/>
      <c r="AR150" s="674"/>
      <c r="AS150" s="674"/>
      <c r="AT150" s="674"/>
      <c r="AU150" s="674"/>
      <c r="AV150" s="674"/>
      <c r="AW150" s="674"/>
      <c r="AX150" s="674"/>
      <c r="AY150" s="674"/>
      <c r="AZ150" s="674"/>
      <c r="BA150" s="674"/>
      <c r="BB150" s="674"/>
      <c r="BC150" s="674"/>
      <c r="BD150" s="674"/>
      <c r="BE150" s="674"/>
      <c r="BF150" s="674"/>
      <c r="BG150" s="674"/>
      <c r="BH150" s="674"/>
      <c r="BI150" s="674"/>
      <c r="BJ150" s="674"/>
      <c r="BK150" s="675"/>
      <c r="BL150" s="675"/>
      <c r="BM150" s="674"/>
      <c r="BN150" s="254"/>
      <c r="BO150" s="254"/>
    </row>
    <row r="151" spans="2:67" s="255" customFormat="1" ht="15" customHeight="1">
      <c r="B151" s="1252" t="s">
        <v>724</v>
      </c>
      <c r="C151" s="243" t="s">
        <v>488</v>
      </c>
      <c r="D151" s="344"/>
      <c r="E151" s="329">
        <v>1.3943707745626E-2</v>
      </c>
      <c r="F151" s="329">
        <v>2.59354764850132E-5</v>
      </c>
      <c r="G151" s="928"/>
      <c r="H151" s="928"/>
      <c r="I151" s="928"/>
      <c r="J151" s="329">
        <v>0.1678052853164011</v>
      </c>
      <c r="K151" s="649"/>
      <c r="L151" s="329">
        <v>0.15767592836966099</v>
      </c>
      <c r="M151" s="329">
        <v>1.41865298130833E-2</v>
      </c>
      <c r="N151" s="329">
        <v>1.066276055873362E-2</v>
      </c>
      <c r="O151" s="329">
        <v>8.5099673694544794E-3</v>
      </c>
      <c r="P151" s="329"/>
      <c r="Q151" s="329">
        <v>3.533129827333336E-2</v>
      </c>
      <c r="R151" s="329"/>
      <c r="S151" s="329"/>
      <c r="T151" s="329"/>
      <c r="U151" s="329">
        <v>3.5331298273333402E-2</v>
      </c>
      <c r="V151" s="329">
        <v>1.49245186348401E-2</v>
      </c>
      <c r="W151" s="329">
        <v>0.1689848644778969</v>
      </c>
      <c r="X151" s="329">
        <v>0.19263327277603109</v>
      </c>
      <c r="Y151" s="329"/>
      <c r="Z151" s="329">
        <v>0.12982173714656017</v>
      </c>
      <c r="AA151" s="329">
        <v>0.11325190277429592</v>
      </c>
      <c r="AB151" s="329"/>
      <c r="AC151" s="329">
        <v>2.9096344591804626E-2</v>
      </c>
      <c r="AD151" s="329">
        <v>0.15423315169514601</v>
      </c>
      <c r="AE151" s="329">
        <v>0.159146031060104</v>
      </c>
      <c r="AF151" s="332"/>
      <c r="AG151" s="329"/>
      <c r="AH151" s="329">
        <v>2.1075285288822899E-2</v>
      </c>
      <c r="AI151" s="329"/>
      <c r="AJ151" s="331">
        <v>2.59354764850132E-5</v>
      </c>
      <c r="AK151" s="931"/>
      <c r="AL151" s="931"/>
      <c r="AM151" s="931"/>
      <c r="AN151" s="330">
        <v>5.0701165715612798E-2</v>
      </c>
      <c r="AO151" s="330">
        <v>0.16982649227100313</v>
      </c>
      <c r="AP151" s="330"/>
      <c r="AQ151" s="331">
        <v>0.104677262676381</v>
      </c>
      <c r="AR151" s="331">
        <v>1.43962962066691E-2</v>
      </c>
      <c r="AS151" s="331">
        <v>1.0834288437759947E-2</v>
      </c>
      <c r="AT151" s="331">
        <v>8.6082163964004508E-3</v>
      </c>
      <c r="AU151" s="331"/>
      <c r="AV151" s="331">
        <v>3.7146873158322782E-2</v>
      </c>
      <c r="AW151" s="331"/>
      <c r="AX151" s="331"/>
      <c r="AY151" s="331"/>
      <c r="AZ151" s="331">
        <v>3.7146873158322803E-2</v>
      </c>
      <c r="BA151" s="331">
        <v>1.51646570862896E-2</v>
      </c>
      <c r="BB151" s="331">
        <v>0.16355979120851602</v>
      </c>
      <c r="BC151" s="331">
        <v>0.19001036648558717</v>
      </c>
      <c r="BD151" s="331"/>
      <c r="BE151" s="331">
        <v>0.12991320545842883</v>
      </c>
      <c r="BF151" s="331">
        <v>0.10957380604787686</v>
      </c>
      <c r="BG151" s="331"/>
      <c r="BH151" s="331">
        <v>3.1675631979986636E-2</v>
      </c>
      <c r="BI151" s="331">
        <v>0.151954931276338</v>
      </c>
      <c r="BJ151" s="331">
        <v>0.15421755690796701</v>
      </c>
      <c r="BK151" s="330"/>
      <c r="BL151" s="330"/>
      <c r="BM151" s="331">
        <v>2.1166346583213001E-2</v>
      </c>
      <c r="BN151" s="254"/>
      <c r="BO151" s="254"/>
    </row>
    <row r="152" spans="2:67" s="255" customFormat="1" ht="15" customHeight="1">
      <c r="B152" s="1257" t="s">
        <v>17</v>
      </c>
      <c r="C152" s="243" t="s">
        <v>489</v>
      </c>
      <c r="D152" s="344"/>
      <c r="E152" s="329">
        <v>2.1468282415907002E-2</v>
      </c>
      <c r="F152" s="329">
        <v>9.0249679250563005E-5</v>
      </c>
      <c r="G152" s="925"/>
      <c r="H152" s="925"/>
      <c r="I152" s="925"/>
      <c r="J152" s="329">
        <v>0.15127567190146002</v>
      </c>
      <c r="K152" s="329"/>
      <c r="L152" s="329">
        <v>0.141991112471296</v>
      </c>
      <c r="M152" s="329">
        <v>2.55879564867365E-2</v>
      </c>
      <c r="N152" s="329">
        <v>2.1876054061981683E-2</v>
      </c>
      <c r="O152" s="329">
        <v>1.75881573406198E-2</v>
      </c>
      <c r="P152" s="329"/>
      <c r="Q152" s="329">
        <v>4.7539771174672167E-2</v>
      </c>
      <c r="R152" s="329"/>
      <c r="S152" s="329"/>
      <c r="T152" s="329"/>
      <c r="U152" s="329">
        <v>4.7539771174672202E-2</v>
      </c>
      <c r="V152" s="329">
        <v>2.6523343669864901E-2</v>
      </c>
      <c r="W152" s="329">
        <v>0.16181161438709213</v>
      </c>
      <c r="X152" s="329">
        <v>0.17290617210826509</v>
      </c>
      <c r="Y152" s="329"/>
      <c r="Z152" s="329">
        <v>0.12260233128963473</v>
      </c>
      <c r="AA152" s="329">
        <v>7.9680033239425421E-2</v>
      </c>
      <c r="AB152" s="329"/>
      <c r="AC152" s="329">
        <v>4.5241096847149789E-2</v>
      </c>
      <c r="AD152" s="329">
        <v>0.136796672111828</v>
      </c>
      <c r="AE152" s="329">
        <v>0.149203575181622</v>
      </c>
      <c r="AF152" s="332"/>
      <c r="AG152" s="329"/>
      <c r="AH152" s="329">
        <v>3.15181309203377E-2</v>
      </c>
      <c r="AI152" s="329"/>
      <c r="AJ152" s="331">
        <v>9.0249679250563005E-5</v>
      </c>
      <c r="AK152" s="931"/>
      <c r="AL152" s="931"/>
      <c r="AM152" s="931"/>
      <c r="AN152" s="330">
        <v>3.1417653566440898E-2</v>
      </c>
      <c r="AO152" s="330">
        <v>0.15078394026223166</v>
      </c>
      <c r="AP152" s="330"/>
      <c r="AQ152" s="331">
        <v>8.7952722186575905E-2</v>
      </c>
      <c r="AR152" s="331">
        <v>2.5625692250335501E-2</v>
      </c>
      <c r="AS152" s="331">
        <v>2.178753252499652E-2</v>
      </c>
      <c r="AT152" s="331">
        <v>1.75150688094169E-2</v>
      </c>
      <c r="AU152" s="331"/>
      <c r="AV152" s="331">
        <v>4.8209885938210455E-2</v>
      </c>
      <c r="AW152" s="331"/>
      <c r="AX152" s="331"/>
      <c r="AY152" s="331"/>
      <c r="AZ152" s="331">
        <v>4.8209885938210503E-2</v>
      </c>
      <c r="BA152" s="331">
        <v>2.6578415197597401E-2</v>
      </c>
      <c r="BB152" s="331">
        <v>0.16723668765647298</v>
      </c>
      <c r="BC152" s="331">
        <v>0.17455792115117588</v>
      </c>
      <c r="BD152" s="331"/>
      <c r="BE152" s="331">
        <v>0.12403072314959801</v>
      </c>
      <c r="BF152" s="331">
        <v>8.3358129965844435E-2</v>
      </c>
      <c r="BG152" s="331"/>
      <c r="BH152" s="331">
        <v>4.5468688757505454E-2</v>
      </c>
      <c r="BI152" s="331">
        <v>0.139019030185042</v>
      </c>
      <c r="BJ152" s="331">
        <v>0.151831130395706</v>
      </c>
      <c r="BK152" s="330"/>
      <c r="BL152" s="330"/>
      <c r="BM152" s="331">
        <v>3.1673755447297301E-2</v>
      </c>
      <c r="BN152" s="254"/>
      <c r="BO152" s="254"/>
    </row>
    <row r="153" spans="2:67" s="255" customFormat="1" ht="15" customHeight="1">
      <c r="B153" s="1257" t="s">
        <v>17</v>
      </c>
      <c r="C153" s="243" t="s">
        <v>490</v>
      </c>
      <c r="D153" s="344"/>
      <c r="E153" s="329">
        <v>3.0380024407599501E-2</v>
      </c>
      <c r="F153" s="329">
        <v>5.03268202330235E-4</v>
      </c>
      <c r="G153" s="925"/>
      <c r="H153" s="925"/>
      <c r="I153" s="925"/>
      <c r="J153" s="329">
        <v>0.12256004547121242</v>
      </c>
      <c r="K153" s="329"/>
      <c r="L153" s="329">
        <v>0.13074493542149099</v>
      </c>
      <c r="M153" s="329">
        <v>3.5791491323500402E-2</v>
      </c>
      <c r="N153" s="329">
        <v>3.2078040780399691E-2</v>
      </c>
      <c r="O153" s="329">
        <v>2.4663406540892802E-2</v>
      </c>
      <c r="P153" s="329"/>
      <c r="Q153" s="329">
        <v>5.6704557386921289E-2</v>
      </c>
      <c r="R153" s="329"/>
      <c r="S153" s="329"/>
      <c r="T153" s="329"/>
      <c r="U153" s="329">
        <v>5.6704557386921303E-2</v>
      </c>
      <c r="V153" s="329">
        <v>3.6964336660040398E-2</v>
      </c>
      <c r="W153" s="329">
        <v>0.17115111849545026</v>
      </c>
      <c r="X153" s="329">
        <v>0.14867084423283494</v>
      </c>
      <c r="Y153" s="329"/>
      <c r="Z153" s="329">
        <v>0.1404326042532173</v>
      </c>
      <c r="AA153" s="329">
        <v>0.10816664865662576</v>
      </c>
      <c r="AB153" s="329"/>
      <c r="AC153" s="329">
        <v>2.0379151687539128E-2</v>
      </c>
      <c r="AD153" s="329">
        <v>0.13294647027791801</v>
      </c>
      <c r="AE153" s="329">
        <v>0.146396667318688</v>
      </c>
      <c r="AF153" s="332"/>
      <c r="AG153" s="329"/>
      <c r="AH153" s="329">
        <v>4.1351023868576003E-2</v>
      </c>
      <c r="AI153" s="329"/>
      <c r="AJ153" s="331">
        <v>5.03268202330235E-4</v>
      </c>
      <c r="AK153" s="931"/>
      <c r="AL153" s="931"/>
      <c r="AM153" s="931"/>
      <c r="AN153" s="330">
        <v>5.57937369644265E-2</v>
      </c>
      <c r="AO153" s="330">
        <v>0.12178135558358633</v>
      </c>
      <c r="AP153" s="330"/>
      <c r="AQ153" s="331">
        <v>9.2558677420317606E-2</v>
      </c>
      <c r="AR153" s="331">
        <v>3.59277132847469E-2</v>
      </c>
      <c r="AS153" s="331">
        <v>3.1996464316107281E-2</v>
      </c>
      <c r="AT153" s="331">
        <v>2.4817564830559E-2</v>
      </c>
      <c r="AU153" s="331"/>
      <c r="AV153" s="331">
        <v>5.7071988253946236E-2</v>
      </c>
      <c r="AW153" s="331"/>
      <c r="AX153" s="331"/>
      <c r="AY153" s="331"/>
      <c r="AZ153" s="331">
        <v>5.7071988253946201E-2</v>
      </c>
      <c r="BA153" s="331">
        <v>3.7102200867280603E-2</v>
      </c>
      <c r="BB153" s="331">
        <v>0.16539351314710524</v>
      </c>
      <c r="BC153" s="331">
        <v>0.14620104385663918</v>
      </c>
      <c r="BD153" s="331"/>
      <c r="BE153" s="331">
        <v>0.13912383504320477</v>
      </c>
      <c r="BF153" s="331">
        <v>0.10858700126920046</v>
      </c>
      <c r="BG153" s="331"/>
      <c r="BH153" s="331">
        <v>2.6130829392853952E-2</v>
      </c>
      <c r="BI153" s="331">
        <v>0.13151765050818501</v>
      </c>
      <c r="BJ153" s="331">
        <v>0.14801973028879301</v>
      </c>
      <c r="BK153" s="330"/>
      <c r="BL153" s="330"/>
      <c r="BM153" s="331">
        <v>4.14656734328578E-2</v>
      </c>
      <c r="BN153" s="254"/>
      <c r="BO153" s="254"/>
    </row>
    <row r="154" spans="2:67" s="255" customFormat="1" ht="15" customHeight="1">
      <c r="B154" s="1257" t="s">
        <v>17</v>
      </c>
      <c r="C154" s="243" t="s">
        <v>491</v>
      </c>
      <c r="D154" s="344"/>
      <c r="E154" s="329">
        <v>3.4679065929623797E-2</v>
      </c>
      <c r="F154" s="329">
        <v>6.2539680316238096E-4</v>
      </c>
      <c r="G154" s="925"/>
      <c r="H154" s="925"/>
      <c r="I154" s="925"/>
      <c r="J154" s="329">
        <v>0.12084895069363015</v>
      </c>
      <c r="K154" s="329"/>
      <c r="L154" s="329">
        <v>0.112591807652611</v>
      </c>
      <c r="M154" s="329">
        <v>4.5267211435058102E-2</v>
      </c>
      <c r="N154" s="329">
        <v>4.0731562321438861E-2</v>
      </c>
      <c r="O154" s="329">
        <v>3.2171636496745398E-2</v>
      </c>
      <c r="P154" s="329"/>
      <c r="Q154" s="329">
        <v>6.5726969145795983E-2</v>
      </c>
      <c r="R154" s="329"/>
      <c r="S154" s="329"/>
      <c r="T154" s="329"/>
      <c r="U154" s="329">
        <v>6.5726969145795996E-2</v>
      </c>
      <c r="V154" s="329">
        <v>4.65920696088057E-2</v>
      </c>
      <c r="W154" s="329">
        <v>0.12486224314932734</v>
      </c>
      <c r="X154" s="329">
        <v>0.1208872442768924</v>
      </c>
      <c r="Y154" s="329"/>
      <c r="Z154" s="329">
        <v>0.13713953222542738</v>
      </c>
      <c r="AA154" s="329">
        <v>0.11768607962360321</v>
      </c>
      <c r="AB154" s="329"/>
      <c r="AC154" s="329">
        <v>0.11072334761342684</v>
      </c>
      <c r="AD154" s="329">
        <v>0.122654102733115</v>
      </c>
      <c r="AE154" s="329">
        <v>0.12687051342991201</v>
      </c>
      <c r="AF154" s="332"/>
      <c r="AG154" s="329"/>
      <c r="AH154" s="329">
        <v>4.9973056366432698E-2</v>
      </c>
      <c r="AI154" s="329"/>
      <c r="AJ154" s="331">
        <v>6.2539680316238096E-4</v>
      </c>
      <c r="AK154" s="931"/>
      <c r="AL154" s="931"/>
      <c r="AM154" s="931"/>
      <c r="AN154" s="330">
        <v>7.3807815716328398E-2</v>
      </c>
      <c r="AO154" s="330">
        <v>0.11861057051933974</v>
      </c>
      <c r="AP154" s="330"/>
      <c r="AQ154" s="331">
        <v>9.3305730294191203E-2</v>
      </c>
      <c r="AR154" s="331">
        <v>4.5480855563510801E-2</v>
      </c>
      <c r="AS154" s="331">
        <v>4.0894919509062315E-2</v>
      </c>
      <c r="AT154" s="331">
        <v>3.1903653450783297E-2</v>
      </c>
      <c r="AU154" s="331"/>
      <c r="AV154" s="331">
        <v>6.5617976451415885E-2</v>
      </c>
      <c r="AW154" s="331"/>
      <c r="AX154" s="331"/>
      <c r="AY154" s="331"/>
      <c r="AZ154" s="331">
        <v>6.5617976451415899E-2</v>
      </c>
      <c r="BA154" s="331">
        <v>4.68401027575093E-2</v>
      </c>
      <c r="BB154" s="331">
        <v>0.11786949311206993</v>
      </c>
      <c r="BC154" s="331">
        <v>0.12447348341972579</v>
      </c>
      <c r="BD154" s="331"/>
      <c r="BE154" s="331">
        <v>0.13646403641612131</v>
      </c>
      <c r="BF154" s="331">
        <v>0.11296479084105911</v>
      </c>
      <c r="BG154" s="331"/>
      <c r="BH154" s="331">
        <v>0.10424752935777824</v>
      </c>
      <c r="BI154" s="331">
        <v>0.12244051762291901</v>
      </c>
      <c r="BJ154" s="331">
        <v>0.126969441511838</v>
      </c>
      <c r="BK154" s="330"/>
      <c r="BL154" s="330"/>
      <c r="BM154" s="331">
        <v>5.0205571290487999E-2</v>
      </c>
      <c r="BN154" s="254"/>
      <c r="BO154" s="254"/>
    </row>
    <row r="155" spans="2:67" s="255" customFormat="1" ht="15" customHeight="1">
      <c r="B155" s="1257" t="s">
        <v>17</v>
      </c>
      <c r="C155" s="243" t="s">
        <v>492</v>
      </c>
      <c r="D155" s="344"/>
      <c r="E155" s="329">
        <v>4.4513336395709098E-2</v>
      </c>
      <c r="F155" s="329">
        <v>9.8889045255943402E-4</v>
      </c>
      <c r="G155" s="925"/>
      <c r="H155" s="925"/>
      <c r="I155" s="925"/>
      <c r="J155" s="329">
        <v>0.11019073099931941</v>
      </c>
      <c r="K155" s="329"/>
      <c r="L155" s="329">
        <v>0.107385858402316</v>
      </c>
      <c r="M155" s="329">
        <v>5.5764400606469998E-2</v>
      </c>
      <c r="N155" s="329">
        <v>5.2316350218443324E-2</v>
      </c>
      <c r="O155" s="329">
        <v>4.3310024533465802E-2</v>
      </c>
      <c r="P155" s="329"/>
      <c r="Q155" s="329">
        <v>8.3653543685762027E-2</v>
      </c>
      <c r="R155" s="329"/>
      <c r="S155" s="329"/>
      <c r="T155" s="329"/>
      <c r="U155" s="329">
        <v>8.3653543685762E-2</v>
      </c>
      <c r="V155" s="329">
        <v>5.7136818629050901E-2</v>
      </c>
      <c r="W155" s="329">
        <v>0.10813098550619245</v>
      </c>
      <c r="X155" s="329">
        <v>0.11229659143226615</v>
      </c>
      <c r="Y155" s="329"/>
      <c r="Z155" s="329">
        <v>0.1144330803754111</v>
      </c>
      <c r="AA155" s="329">
        <v>0.12884854893633788</v>
      </c>
      <c r="AB155" s="329"/>
      <c r="AC155" s="329">
        <v>7.6675299081824133E-2</v>
      </c>
      <c r="AD155" s="329">
        <v>0.11365979686137299</v>
      </c>
      <c r="AE155" s="329">
        <v>0.111773976344585</v>
      </c>
      <c r="AF155" s="332"/>
      <c r="AG155" s="329"/>
      <c r="AH155" s="329">
        <v>5.9575049072159603E-2</v>
      </c>
      <c r="AI155" s="329"/>
      <c r="AJ155" s="331">
        <v>9.8889045255943402E-4</v>
      </c>
      <c r="AK155" s="931"/>
      <c r="AL155" s="931"/>
      <c r="AM155" s="931"/>
      <c r="AN155" s="330">
        <v>6.1182584431116897E-2</v>
      </c>
      <c r="AO155" s="330">
        <v>0.1116504011294822</v>
      </c>
      <c r="AP155" s="330"/>
      <c r="AQ155" s="331">
        <v>8.4478958461733797E-2</v>
      </c>
      <c r="AR155" s="331">
        <v>5.5758187818512203E-2</v>
      </c>
      <c r="AS155" s="331">
        <v>5.1709016999426191E-2</v>
      </c>
      <c r="AT155" s="331">
        <v>4.3441350208539703E-2</v>
      </c>
      <c r="AU155" s="331"/>
      <c r="AV155" s="331">
        <v>8.4407269564214626E-2</v>
      </c>
      <c r="AW155" s="331"/>
      <c r="AX155" s="331"/>
      <c r="AY155" s="331"/>
      <c r="AZ155" s="331">
        <v>8.4407269564214599E-2</v>
      </c>
      <c r="BA155" s="331">
        <v>5.7129690464400203E-2</v>
      </c>
      <c r="BB155" s="331">
        <v>0.12088134089179486</v>
      </c>
      <c r="BC155" s="331">
        <v>0.11073648261318576</v>
      </c>
      <c r="BD155" s="331"/>
      <c r="BE155" s="331">
        <v>0.10620400717776929</v>
      </c>
      <c r="BF155" s="331">
        <v>0.12346598428042845</v>
      </c>
      <c r="BG155" s="331"/>
      <c r="BH155" s="331">
        <v>7.8061501744274217E-2</v>
      </c>
      <c r="BI155" s="331">
        <v>0.11140061911469901</v>
      </c>
      <c r="BJ155" s="331">
        <v>0.111069104383531</v>
      </c>
      <c r="BK155" s="330"/>
      <c r="BL155" s="330"/>
      <c r="BM155" s="331">
        <v>5.94926527335643E-2</v>
      </c>
      <c r="BN155" s="254"/>
      <c r="BO155" s="254"/>
    </row>
    <row r="156" spans="2:67" s="255" customFormat="1" ht="15" customHeight="1">
      <c r="B156" s="1257" t="s">
        <v>17</v>
      </c>
      <c r="C156" s="243" t="s">
        <v>493</v>
      </c>
      <c r="D156" s="344"/>
      <c r="E156" s="329">
        <v>7.7281874425103106E-2</v>
      </c>
      <c r="F156" s="329">
        <v>1.1011349479263901E-3</v>
      </c>
      <c r="G156" s="925"/>
      <c r="H156" s="925"/>
      <c r="I156" s="925"/>
      <c r="J156" s="329">
        <v>9.8927481378988588E-2</v>
      </c>
      <c r="K156" s="329"/>
      <c r="L156" s="329">
        <v>9.3677830033826195E-2</v>
      </c>
      <c r="M156" s="329">
        <v>6.8284626579665705E-2</v>
      </c>
      <c r="N156" s="329">
        <v>6.7045605251702292E-2</v>
      </c>
      <c r="O156" s="329">
        <v>5.6147843934153702E-2</v>
      </c>
      <c r="P156" s="329"/>
      <c r="Q156" s="329">
        <v>9.3693563586825207E-2</v>
      </c>
      <c r="R156" s="329"/>
      <c r="S156" s="329"/>
      <c r="T156" s="329"/>
      <c r="U156" s="329">
        <v>9.3693563586825193E-2</v>
      </c>
      <c r="V156" s="329">
        <v>6.9598457459708302E-2</v>
      </c>
      <c r="W156" s="329">
        <v>7.6796638740726939E-2</v>
      </c>
      <c r="X156" s="329">
        <v>8.5594799203216984E-2</v>
      </c>
      <c r="Y156" s="329"/>
      <c r="Z156" s="329">
        <v>0.11679729697683675</v>
      </c>
      <c r="AA156" s="329">
        <v>0.12031331481275509</v>
      </c>
      <c r="AB156" s="329"/>
      <c r="AC156" s="329">
        <v>7.0551261452458602E-2</v>
      </c>
      <c r="AD156" s="329">
        <v>9.6494948760392898E-2</v>
      </c>
      <c r="AE156" s="329">
        <v>9.03767618710343E-2</v>
      </c>
      <c r="AF156" s="332"/>
      <c r="AG156" s="329"/>
      <c r="AH156" s="329">
        <v>7.0681469499126001E-2</v>
      </c>
      <c r="AI156" s="329"/>
      <c r="AJ156" s="331">
        <v>1.1011349479263901E-3</v>
      </c>
      <c r="AK156" s="931"/>
      <c r="AL156" s="931"/>
      <c r="AM156" s="931"/>
      <c r="AN156" s="330">
        <v>5.4184256277407201E-2</v>
      </c>
      <c r="AO156" s="330">
        <v>9.6023657911783245E-2</v>
      </c>
      <c r="AP156" s="330"/>
      <c r="AQ156" s="331">
        <v>7.3451420126909903E-2</v>
      </c>
      <c r="AR156" s="331">
        <v>6.8267886767732794E-2</v>
      </c>
      <c r="AS156" s="331">
        <v>6.7482041896811742E-2</v>
      </c>
      <c r="AT156" s="331">
        <v>5.6367605659735101E-2</v>
      </c>
      <c r="AU156" s="331"/>
      <c r="AV156" s="331">
        <v>9.3321100491918871E-2</v>
      </c>
      <c r="AW156" s="331"/>
      <c r="AX156" s="331"/>
      <c r="AY156" s="331"/>
      <c r="AZ156" s="331">
        <v>9.3321100491918899E-2</v>
      </c>
      <c r="BA156" s="331">
        <v>6.9557974828928004E-2</v>
      </c>
      <c r="BB156" s="331">
        <v>7.0231445418804495E-2</v>
      </c>
      <c r="BC156" s="331">
        <v>8.6790582416067463E-2</v>
      </c>
      <c r="BD156" s="331"/>
      <c r="BE156" s="331">
        <v>0.12361908901299239</v>
      </c>
      <c r="BF156" s="331">
        <v>0.12833847671991144</v>
      </c>
      <c r="BG156" s="331"/>
      <c r="BH156" s="331">
        <v>6.7082320041804602E-2</v>
      </c>
      <c r="BI156" s="331">
        <v>9.92090130393425E-2</v>
      </c>
      <c r="BJ156" s="331">
        <v>9.0838487566133594E-2</v>
      </c>
      <c r="BK156" s="330"/>
      <c r="BL156" s="330"/>
      <c r="BM156" s="331">
        <v>7.0727854605747001E-2</v>
      </c>
      <c r="BN156" s="254"/>
      <c r="BO156" s="254"/>
    </row>
    <row r="157" spans="2:67" s="255" customFormat="1" ht="15" customHeight="1">
      <c r="B157" s="1257" t="s">
        <v>17</v>
      </c>
      <c r="C157" s="243" t="s">
        <v>494</v>
      </c>
      <c r="D157" s="344"/>
      <c r="E157" s="329">
        <v>6.6355694309296304E-2</v>
      </c>
      <c r="F157" s="329">
        <v>3.7120961997303501E-3</v>
      </c>
      <c r="G157" s="925"/>
      <c r="H157" s="925"/>
      <c r="I157" s="925"/>
      <c r="J157" s="329">
        <v>8.6167327777360025E-2</v>
      </c>
      <c r="K157" s="329"/>
      <c r="L157" s="329">
        <v>8.5436850411375706E-2</v>
      </c>
      <c r="M157" s="329">
        <v>8.5690398658456901E-2</v>
      </c>
      <c r="N157" s="329">
        <v>8.4852574242122267E-2</v>
      </c>
      <c r="O157" s="329">
        <v>7.2648744418405797E-2</v>
      </c>
      <c r="P157" s="329"/>
      <c r="Q157" s="329">
        <v>0.110583040472084</v>
      </c>
      <c r="R157" s="329"/>
      <c r="S157" s="329"/>
      <c r="T157" s="329"/>
      <c r="U157" s="329">
        <v>0.110583040472084</v>
      </c>
      <c r="V157" s="329">
        <v>8.7070037338559295E-2</v>
      </c>
      <c r="W157" s="329">
        <v>5.7842155335517363E-2</v>
      </c>
      <c r="X157" s="329">
        <v>6.7602140713646439E-2</v>
      </c>
      <c r="Y157" s="329"/>
      <c r="Z157" s="329">
        <v>8.7782712336726937E-2</v>
      </c>
      <c r="AA157" s="329">
        <v>0.12263804439833387</v>
      </c>
      <c r="AB157" s="329"/>
      <c r="AC157" s="329">
        <v>0.12306124306377209</v>
      </c>
      <c r="AD157" s="329">
        <v>8.4948120461669399E-2</v>
      </c>
      <c r="AE157" s="329">
        <v>8.2471163373501993E-2</v>
      </c>
      <c r="AF157" s="332"/>
      <c r="AG157" s="329"/>
      <c r="AH157" s="329">
        <v>8.6940820365699195E-2</v>
      </c>
      <c r="AI157" s="329"/>
      <c r="AJ157" s="331">
        <v>3.7120961997303501E-3</v>
      </c>
      <c r="AK157" s="931"/>
      <c r="AL157" s="931"/>
      <c r="AM157" s="931"/>
      <c r="AN157" s="330">
        <v>8.9423082720125793E-2</v>
      </c>
      <c r="AO157" s="330">
        <v>8.7642510078287494E-2</v>
      </c>
      <c r="AP157" s="330"/>
      <c r="AQ157" s="331">
        <v>8.8162891976673596E-2</v>
      </c>
      <c r="AR157" s="331">
        <v>8.5697138696210706E-2</v>
      </c>
      <c r="AS157" s="331">
        <v>8.4588267135063844E-2</v>
      </c>
      <c r="AT157" s="331">
        <v>7.1896056892322202E-2</v>
      </c>
      <c r="AU157" s="331"/>
      <c r="AV157" s="331">
        <v>0.11335372023332957</v>
      </c>
      <c r="AW157" s="331"/>
      <c r="AX157" s="331"/>
      <c r="AY157" s="331"/>
      <c r="AZ157" s="331">
        <v>0.11335372023333</v>
      </c>
      <c r="BA157" s="331">
        <v>8.7174642687516707E-2</v>
      </c>
      <c r="BB157" s="331">
        <v>6.7799211105031315E-2</v>
      </c>
      <c r="BC157" s="331">
        <v>6.6710334999327006E-2</v>
      </c>
      <c r="BD157" s="331"/>
      <c r="BE157" s="331">
        <v>8.965439834569959E-2</v>
      </c>
      <c r="BF157" s="331">
        <v>0.12497305202916469</v>
      </c>
      <c r="BG157" s="331"/>
      <c r="BH157" s="331">
        <v>0.1259577709049137</v>
      </c>
      <c r="BI157" s="331">
        <v>8.6202048616743895E-2</v>
      </c>
      <c r="BJ157" s="331">
        <v>8.0934675805246006E-2</v>
      </c>
      <c r="BK157" s="330"/>
      <c r="BL157" s="330"/>
      <c r="BM157" s="331">
        <v>8.7054298064430602E-2</v>
      </c>
      <c r="BN157" s="254"/>
      <c r="BO157" s="254"/>
    </row>
    <row r="158" spans="2:67" s="255" customFormat="1" ht="15" customHeight="1">
      <c r="B158" s="1257" t="s">
        <v>17</v>
      </c>
      <c r="C158" s="243" t="s">
        <v>495</v>
      </c>
      <c r="D158" s="344"/>
      <c r="E158" s="329">
        <v>7.6165954231089905E-2</v>
      </c>
      <c r="F158" s="329">
        <v>7.8351161888762094E-3</v>
      </c>
      <c r="G158" s="925"/>
      <c r="H158" s="925"/>
      <c r="I158" s="925"/>
      <c r="J158" s="329">
        <v>6.4728318534338247E-2</v>
      </c>
      <c r="K158" s="329"/>
      <c r="L158" s="329">
        <v>7.23727753164813E-2</v>
      </c>
      <c r="M158" s="329">
        <v>0.111160694633144</v>
      </c>
      <c r="N158" s="329">
        <v>0.11151804309896719</v>
      </c>
      <c r="O158" s="329">
        <v>9.5646068072680196E-2</v>
      </c>
      <c r="P158" s="329"/>
      <c r="Q158" s="329">
        <v>0.14026861350480183</v>
      </c>
      <c r="R158" s="329"/>
      <c r="S158" s="329"/>
      <c r="T158" s="329"/>
      <c r="U158" s="329">
        <v>0.14026861350480199</v>
      </c>
      <c r="V158" s="329">
        <v>0.112795209162348</v>
      </c>
      <c r="W158" s="329">
        <v>7.1438097303361564E-2</v>
      </c>
      <c r="X158" s="329">
        <v>4.8409214557960378E-2</v>
      </c>
      <c r="Y158" s="329"/>
      <c r="Z158" s="329">
        <v>6.3637257533343192E-2</v>
      </c>
      <c r="AA158" s="329">
        <v>8.3537530850961633E-2</v>
      </c>
      <c r="AB158" s="329"/>
      <c r="AC158" s="329">
        <v>0.15019893778745186</v>
      </c>
      <c r="AD158" s="329">
        <v>6.5940034526873095E-2</v>
      </c>
      <c r="AE158" s="329">
        <v>6.6663377530129506E-2</v>
      </c>
      <c r="AF158" s="332"/>
      <c r="AG158" s="329"/>
      <c r="AH158" s="329">
        <v>0.110761595215894</v>
      </c>
      <c r="AI158" s="329"/>
      <c r="AJ158" s="331">
        <v>9.5252160346115094E-3</v>
      </c>
      <c r="AK158" s="931"/>
      <c r="AL158" s="931"/>
      <c r="AM158" s="931"/>
      <c r="AN158" s="330">
        <v>0.199952216635053</v>
      </c>
      <c r="AO158" s="330">
        <v>6.6571135019970848E-2</v>
      </c>
      <c r="AP158" s="330"/>
      <c r="AQ158" s="331">
        <v>0.135714817942372</v>
      </c>
      <c r="AR158" s="331">
        <v>0.11172302570829699</v>
      </c>
      <c r="AS158" s="331">
        <v>0.11134330509253741</v>
      </c>
      <c r="AT158" s="331">
        <v>9.6794829625909407E-2</v>
      </c>
      <c r="AU158" s="331"/>
      <c r="AV158" s="331">
        <v>0.13654274110712208</v>
      </c>
      <c r="AW158" s="331"/>
      <c r="AX158" s="331"/>
      <c r="AY158" s="331"/>
      <c r="AZ158" s="331">
        <v>0.136542741107122</v>
      </c>
      <c r="BA158" s="331">
        <v>0.113253246636789</v>
      </c>
      <c r="BB158" s="331">
        <v>5.4963336843631444E-2</v>
      </c>
      <c r="BC158" s="331">
        <v>4.9005993732134621E-2</v>
      </c>
      <c r="BD158" s="331"/>
      <c r="BE158" s="331">
        <v>6.0368851731726299E-2</v>
      </c>
      <c r="BF158" s="331">
        <v>8.7510384659958737E-2</v>
      </c>
      <c r="BG158" s="331"/>
      <c r="BH158" s="331">
        <v>0.14531620180857943</v>
      </c>
      <c r="BI158" s="331">
        <v>6.5015907417757299E-2</v>
      </c>
      <c r="BJ158" s="331">
        <v>6.8823684572925897E-2</v>
      </c>
      <c r="BK158" s="330"/>
      <c r="BL158" s="330"/>
      <c r="BM158" s="331">
        <v>0.111204950182909</v>
      </c>
      <c r="BN158" s="254"/>
      <c r="BO158" s="254"/>
    </row>
    <row r="159" spans="2:67" s="255" customFormat="1" ht="15" customHeight="1">
      <c r="B159" s="1257" t="s">
        <v>17</v>
      </c>
      <c r="C159" s="243" t="s">
        <v>496</v>
      </c>
      <c r="D159" s="344"/>
      <c r="E159" s="329">
        <v>0.30676956598303601</v>
      </c>
      <c r="F159" s="329">
        <v>6.4862732163439005E-2</v>
      </c>
      <c r="G159" s="925"/>
      <c r="H159" s="925"/>
      <c r="I159" s="925"/>
      <c r="J159" s="329">
        <v>5.2073640097333347E-2</v>
      </c>
      <c r="K159" s="329"/>
      <c r="L159" s="329">
        <v>6.17007100467514E-2</v>
      </c>
      <c r="M159" s="329">
        <v>0.16111858668930301</v>
      </c>
      <c r="N159" s="329">
        <v>0.16422641960578091</v>
      </c>
      <c r="O159" s="329">
        <v>0.15828563873708801</v>
      </c>
      <c r="P159" s="329"/>
      <c r="Q159" s="329">
        <v>0.16853283940700819</v>
      </c>
      <c r="R159" s="329"/>
      <c r="S159" s="329"/>
      <c r="T159" s="329"/>
      <c r="U159" s="329">
        <v>0.168532839407008</v>
      </c>
      <c r="V159" s="329">
        <v>0.161445039184901</v>
      </c>
      <c r="W159" s="329">
        <v>4.9899317446992338E-2</v>
      </c>
      <c r="X159" s="329">
        <v>3.4496756209675718E-2</v>
      </c>
      <c r="Y159" s="329"/>
      <c r="Z159" s="329">
        <v>6.3102491179830231E-2</v>
      </c>
      <c r="AA159" s="329">
        <v>8.4824244929967485E-2</v>
      </c>
      <c r="AB159" s="329"/>
      <c r="AC159" s="329">
        <v>0.1782884178171551</v>
      </c>
      <c r="AD159" s="329">
        <v>5.9358070745222001E-2</v>
      </c>
      <c r="AE159" s="329">
        <v>4.5280995092800799E-2</v>
      </c>
      <c r="AF159" s="332"/>
      <c r="AG159" s="329"/>
      <c r="AH159" s="329">
        <v>0.15678272302656501</v>
      </c>
      <c r="AI159" s="329"/>
      <c r="AJ159" s="331">
        <v>5.59580348849614E-2</v>
      </c>
      <c r="AK159" s="931"/>
      <c r="AL159" s="931"/>
      <c r="AM159" s="931"/>
      <c r="AN159" s="330">
        <v>0.20324641857624501</v>
      </c>
      <c r="AO159" s="330">
        <v>5.2109315286368231E-2</v>
      </c>
      <c r="AP159" s="330"/>
      <c r="AQ159" s="331">
        <v>0.13198679264979701</v>
      </c>
      <c r="AR159" s="331">
        <v>0.15974663931332</v>
      </c>
      <c r="AS159" s="331">
        <v>0.16446785522188845</v>
      </c>
      <c r="AT159" s="331">
        <v>0.15746629578059901</v>
      </c>
      <c r="AU159" s="331"/>
      <c r="AV159" s="331">
        <v>0.16575542494880291</v>
      </c>
      <c r="AW159" s="331"/>
      <c r="AX159" s="331"/>
      <c r="AY159" s="331"/>
      <c r="AZ159" s="331">
        <v>0.16575542494880299</v>
      </c>
      <c r="BA159" s="331">
        <v>0.16000995670708801</v>
      </c>
      <c r="BB159" s="331">
        <v>6.2982215459130964E-2</v>
      </c>
      <c r="BC159" s="331">
        <v>3.4732554122664731E-2</v>
      </c>
      <c r="BD159" s="331"/>
      <c r="BE159" s="331">
        <v>6.6370896981447103E-2</v>
      </c>
      <c r="BF159" s="331">
        <v>8.0174722408861879E-2</v>
      </c>
      <c r="BG159" s="331"/>
      <c r="BH159" s="331">
        <v>0.18027462595488591</v>
      </c>
      <c r="BI159" s="331">
        <v>6.0134501633279998E-2</v>
      </c>
      <c r="BJ159" s="331">
        <v>4.4877092575070901E-2</v>
      </c>
      <c r="BK159" s="330"/>
      <c r="BL159" s="330"/>
      <c r="BM159" s="331">
        <v>0.15542667154728401</v>
      </c>
      <c r="BN159" s="254"/>
      <c r="BO159" s="254"/>
    </row>
    <row r="160" spans="2:67" s="255" customFormat="1" ht="15" customHeight="1">
      <c r="B160" s="1257" t="s">
        <v>17</v>
      </c>
      <c r="C160" s="243" t="s">
        <v>497</v>
      </c>
      <c r="D160" s="344"/>
      <c r="E160" s="329">
        <v>0.32844249415700899</v>
      </c>
      <c r="F160" s="329">
        <v>0.92025517988623995</v>
      </c>
      <c r="G160" s="925"/>
      <c r="H160" s="925"/>
      <c r="I160" s="925"/>
      <c r="J160" s="329">
        <v>2.5422547829956895E-2</v>
      </c>
      <c r="K160" s="329"/>
      <c r="L160" s="329">
        <v>3.6422191874191399E-2</v>
      </c>
      <c r="M160" s="329">
        <v>0.39714810377458198</v>
      </c>
      <c r="N160" s="329">
        <v>0.41469258986043023</v>
      </c>
      <c r="O160" s="329">
        <v>0.49102851255649399</v>
      </c>
      <c r="P160" s="329"/>
      <c r="Q160" s="329">
        <v>0.19796580336279587</v>
      </c>
      <c r="R160" s="329"/>
      <c r="S160" s="329"/>
      <c r="T160" s="329"/>
      <c r="U160" s="329">
        <v>0.19796580336279601</v>
      </c>
      <c r="V160" s="329">
        <v>0.386950169651882</v>
      </c>
      <c r="W160" s="329">
        <v>9.082965157442795E-3</v>
      </c>
      <c r="X160" s="329">
        <v>1.6502964489211035E-2</v>
      </c>
      <c r="Y160" s="329"/>
      <c r="Z160" s="329">
        <v>2.425095668301247E-2</v>
      </c>
      <c r="AA160" s="329">
        <v>4.1053651777693677E-2</v>
      </c>
      <c r="AB160" s="329"/>
      <c r="AC160" s="329">
        <v>0.19578490005741794</v>
      </c>
      <c r="AD160" s="329">
        <v>3.2968631826463E-2</v>
      </c>
      <c r="AE160" s="329">
        <v>2.1816938797623298E-2</v>
      </c>
      <c r="AF160" s="332"/>
      <c r="AG160" s="329"/>
      <c r="AH160" s="329">
        <v>0.37134084637638698</v>
      </c>
      <c r="AI160" s="329"/>
      <c r="AJ160" s="331">
        <v>0.92746977731898295</v>
      </c>
      <c r="AK160" s="931"/>
      <c r="AL160" s="931"/>
      <c r="AM160" s="931"/>
      <c r="AN160" s="330">
        <v>0.18029106939724299</v>
      </c>
      <c r="AO160" s="330">
        <v>2.5000621937947151E-2</v>
      </c>
      <c r="AP160" s="330"/>
      <c r="AQ160" s="331">
        <v>0.107710726265049</v>
      </c>
      <c r="AR160" s="331">
        <v>0.39737656439066499</v>
      </c>
      <c r="AS160" s="331">
        <v>0.41489630886634637</v>
      </c>
      <c r="AT160" s="331">
        <v>0.49118935834573502</v>
      </c>
      <c r="AU160" s="331"/>
      <c r="AV160" s="331">
        <v>0.19857301985271653</v>
      </c>
      <c r="AW160" s="331"/>
      <c r="AX160" s="331"/>
      <c r="AY160" s="331"/>
      <c r="AZ160" s="331">
        <v>0.198573019852717</v>
      </c>
      <c r="BA160" s="331">
        <v>0.38718911276660101</v>
      </c>
      <c r="BB160" s="331">
        <v>9.082965157442795E-3</v>
      </c>
      <c r="BC160" s="331">
        <v>1.6781237203492332E-2</v>
      </c>
      <c r="BD160" s="331"/>
      <c r="BE160" s="331">
        <v>2.4250956683012467E-2</v>
      </c>
      <c r="BF160" s="331">
        <v>4.105365177769367E-2</v>
      </c>
      <c r="BG160" s="331"/>
      <c r="BH160" s="331">
        <v>0.19578490005741794</v>
      </c>
      <c r="BI160" s="331">
        <v>3.3105780585694099E-2</v>
      </c>
      <c r="BJ160" s="331">
        <v>2.2419095992788501E-2</v>
      </c>
      <c r="BK160" s="330"/>
      <c r="BL160" s="330"/>
      <c r="BM160" s="331">
        <v>0.37158222611220898</v>
      </c>
      <c r="BN160" s="254"/>
      <c r="BO160" s="254"/>
    </row>
    <row r="161" spans="2:67" s="255" customFormat="1" ht="15" customHeight="1">
      <c r="B161" s="1253" t="s">
        <v>17</v>
      </c>
      <c r="C161" s="453" t="s">
        <v>527</v>
      </c>
      <c r="D161" s="344"/>
      <c r="E161" s="327">
        <v>1</v>
      </c>
      <c r="F161" s="327">
        <v>1</v>
      </c>
      <c r="G161" s="926"/>
      <c r="H161" s="926"/>
      <c r="I161" s="926"/>
      <c r="J161" s="327">
        <v>1</v>
      </c>
      <c r="K161" s="327"/>
      <c r="L161" s="327">
        <v>1</v>
      </c>
      <c r="M161" s="327">
        <v>1</v>
      </c>
      <c r="N161" s="327">
        <v>1</v>
      </c>
      <c r="O161" s="327">
        <v>1</v>
      </c>
      <c r="P161" s="327"/>
      <c r="Q161" s="327">
        <v>1</v>
      </c>
      <c r="R161" s="327"/>
      <c r="S161" s="327"/>
      <c r="T161" s="327"/>
      <c r="U161" s="327">
        <v>1</v>
      </c>
      <c r="V161" s="327">
        <v>1</v>
      </c>
      <c r="W161" s="327">
        <v>1</v>
      </c>
      <c r="X161" s="327">
        <v>1</v>
      </c>
      <c r="Y161" s="327"/>
      <c r="Z161" s="327">
        <v>1</v>
      </c>
      <c r="AA161" s="327">
        <v>1</v>
      </c>
      <c r="AB161" s="327"/>
      <c r="AC161" s="327">
        <v>1</v>
      </c>
      <c r="AD161" s="327">
        <v>1</v>
      </c>
      <c r="AE161" s="327">
        <v>1</v>
      </c>
      <c r="AF161" s="328"/>
      <c r="AG161" s="328"/>
      <c r="AH161" s="327">
        <v>1</v>
      </c>
      <c r="AI161" s="329"/>
      <c r="AJ161" s="327">
        <v>1</v>
      </c>
      <c r="AK161" s="926"/>
      <c r="AL161" s="926"/>
      <c r="AM161" s="926"/>
      <c r="AN161" s="327">
        <v>1</v>
      </c>
      <c r="AO161" s="327">
        <v>1</v>
      </c>
      <c r="AP161" s="327"/>
      <c r="AQ161" s="327">
        <v>1</v>
      </c>
      <c r="AR161" s="327">
        <v>1</v>
      </c>
      <c r="AS161" s="327">
        <v>1</v>
      </c>
      <c r="AT161" s="327">
        <v>1</v>
      </c>
      <c r="AU161" s="327"/>
      <c r="AV161" s="327">
        <v>1</v>
      </c>
      <c r="AW161" s="327"/>
      <c r="AX161" s="327"/>
      <c r="AY161" s="327"/>
      <c r="AZ161" s="327">
        <v>1</v>
      </c>
      <c r="BA161" s="327">
        <v>1</v>
      </c>
      <c r="BB161" s="327">
        <v>1</v>
      </c>
      <c r="BC161" s="327">
        <v>1</v>
      </c>
      <c r="BD161" s="327"/>
      <c r="BE161" s="327">
        <v>1</v>
      </c>
      <c r="BF161" s="327">
        <v>0.99999999999999989</v>
      </c>
      <c r="BG161" s="327"/>
      <c r="BH161" s="327">
        <v>1</v>
      </c>
      <c r="BI161" s="327">
        <v>1</v>
      </c>
      <c r="BJ161" s="327">
        <v>1</v>
      </c>
      <c r="BK161" s="328"/>
      <c r="BL161" s="328"/>
      <c r="BM161" s="327">
        <v>1</v>
      </c>
      <c r="BN161" s="254"/>
      <c r="BO161" s="254"/>
    </row>
    <row r="162" spans="2:67" s="255" customFormat="1" ht="15" customHeight="1">
      <c r="B162" s="1252" t="s">
        <v>18</v>
      </c>
      <c r="C162" s="243" t="s">
        <v>488</v>
      </c>
      <c r="D162" s="344"/>
      <c r="E162" s="331">
        <v>6.8062647739859901E-3</v>
      </c>
      <c r="F162" s="331">
        <v>2.3324721860762299E-5</v>
      </c>
      <c r="G162" s="925"/>
      <c r="H162" s="925">
        <v>7.1244244731813997E-4</v>
      </c>
      <c r="I162" s="925"/>
      <c r="J162" s="331"/>
      <c r="K162" s="331"/>
      <c r="L162" s="331">
        <v>0.22497172206177399</v>
      </c>
      <c r="M162" s="331">
        <v>1.86427095807911E-2</v>
      </c>
      <c r="N162" s="331"/>
      <c r="O162" s="331">
        <v>1.4378448425070699E-2</v>
      </c>
      <c r="P162" s="331"/>
      <c r="Q162" s="331"/>
      <c r="R162" s="331"/>
      <c r="S162" s="331"/>
      <c r="T162" s="331"/>
      <c r="U162" s="331">
        <v>5.3858516752324601E-2</v>
      </c>
      <c r="V162" s="331">
        <v>2.0382231794679101E-2</v>
      </c>
      <c r="W162" s="331"/>
      <c r="X162" s="331"/>
      <c r="Y162" s="331"/>
      <c r="Z162" s="331"/>
      <c r="AA162" s="331"/>
      <c r="AB162" s="331"/>
      <c r="AC162" s="331"/>
      <c r="AD162" s="331">
        <v>0.13982459013868101</v>
      </c>
      <c r="AE162" s="331">
        <v>0.13215833321262499</v>
      </c>
      <c r="AF162" s="333"/>
      <c r="AG162" s="330"/>
      <c r="AH162" s="331">
        <v>2.81248083544406E-2</v>
      </c>
      <c r="AI162" s="329"/>
      <c r="AJ162" s="334"/>
      <c r="AK162" s="931"/>
      <c r="AL162" s="931"/>
      <c r="AM162" s="931"/>
      <c r="AN162" s="334"/>
      <c r="AO162" s="334"/>
      <c r="AP162" s="334"/>
      <c r="AQ162" s="334"/>
      <c r="AR162" s="334"/>
      <c r="AS162" s="334"/>
      <c r="AT162" s="334"/>
      <c r="AU162" s="334"/>
      <c r="AV162" s="334"/>
      <c r="AW162" s="334"/>
      <c r="AX162" s="334"/>
      <c r="AY162" s="334"/>
      <c r="AZ162" s="334"/>
      <c r="BA162" s="334"/>
      <c r="BB162" s="334"/>
      <c r="BC162" s="334"/>
      <c r="BD162" s="334"/>
      <c r="BE162" s="334"/>
      <c r="BF162" s="334"/>
      <c r="BG162" s="334"/>
      <c r="BH162" s="334"/>
      <c r="BI162" s="334"/>
      <c r="BJ162" s="334"/>
      <c r="BK162" s="330"/>
      <c r="BL162" s="330"/>
      <c r="BM162" s="334"/>
      <c r="BN162" s="254"/>
      <c r="BO162" s="254"/>
    </row>
    <row r="163" spans="2:67" s="255" customFormat="1" ht="15" customHeight="1">
      <c r="B163" s="1257" t="s">
        <v>18</v>
      </c>
      <c r="C163" s="243" t="s">
        <v>489</v>
      </c>
      <c r="D163" s="344"/>
      <c r="E163" s="331">
        <v>1.1053358394003E-2</v>
      </c>
      <c r="F163" s="331">
        <v>6.7491091196073699E-4</v>
      </c>
      <c r="G163" s="925"/>
      <c r="H163" s="925">
        <v>4.2757338113436601E-3</v>
      </c>
      <c r="I163" s="925"/>
      <c r="J163" s="331"/>
      <c r="K163" s="331"/>
      <c r="L163" s="331">
        <v>0.17161094307772501</v>
      </c>
      <c r="M163" s="331">
        <v>3.1894707259626599E-2</v>
      </c>
      <c r="N163" s="331"/>
      <c r="O163" s="331">
        <v>2.5041858251374002E-2</v>
      </c>
      <c r="P163" s="331"/>
      <c r="Q163" s="331"/>
      <c r="R163" s="331"/>
      <c r="S163" s="331"/>
      <c r="T163" s="331"/>
      <c r="U163" s="331">
        <v>6.0845012422024801E-2</v>
      </c>
      <c r="V163" s="331">
        <v>3.3537515862677801E-2</v>
      </c>
      <c r="W163" s="331"/>
      <c r="X163" s="331"/>
      <c r="Y163" s="331"/>
      <c r="Z163" s="331"/>
      <c r="AA163" s="331"/>
      <c r="AB163" s="331"/>
      <c r="AC163" s="331"/>
      <c r="AD163" s="331">
        <v>0.153720499825658</v>
      </c>
      <c r="AE163" s="331">
        <v>0.12381215568841999</v>
      </c>
      <c r="AF163" s="331"/>
      <c r="AG163" s="330"/>
      <c r="AH163" s="331">
        <v>4.0828727578766502E-2</v>
      </c>
      <c r="AI163" s="329"/>
      <c r="AJ163" s="330"/>
      <c r="AK163" s="931"/>
      <c r="AL163" s="931"/>
      <c r="AM163" s="931"/>
      <c r="AN163" s="330"/>
      <c r="AO163" s="330"/>
      <c r="AP163" s="330"/>
      <c r="AQ163" s="330"/>
      <c r="AR163" s="330"/>
      <c r="AS163" s="330"/>
      <c r="AT163" s="330"/>
      <c r="AU163" s="330"/>
      <c r="AV163" s="330"/>
      <c r="AW163" s="330"/>
      <c r="AX163" s="330"/>
      <c r="AY163" s="330"/>
      <c r="AZ163" s="330"/>
      <c r="BA163" s="330"/>
      <c r="BB163" s="330"/>
      <c r="BC163" s="330"/>
      <c r="BD163" s="330"/>
      <c r="BE163" s="330"/>
      <c r="BF163" s="330"/>
      <c r="BG163" s="330"/>
      <c r="BH163" s="330"/>
      <c r="BI163" s="330"/>
      <c r="BJ163" s="330"/>
      <c r="BK163" s="330"/>
      <c r="BL163" s="330"/>
      <c r="BM163" s="330"/>
      <c r="BN163" s="254"/>
      <c r="BO163" s="254"/>
    </row>
    <row r="164" spans="2:67" s="255" customFormat="1" ht="15" customHeight="1">
      <c r="B164" s="1257" t="s">
        <v>18</v>
      </c>
      <c r="C164" s="243" t="s">
        <v>490</v>
      </c>
      <c r="D164" s="344"/>
      <c r="E164" s="331">
        <v>1.69750350864489E-2</v>
      </c>
      <c r="F164" s="331">
        <v>6.6056637953209696E-4</v>
      </c>
      <c r="G164" s="925"/>
      <c r="H164" s="925">
        <v>1.16776335589316E-2</v>
      </c>
      <c r="I164" s="925"/>
      <c r="J164" s="331"/>
      <c r="K164" s="331"/>
      <c r="L164" s="331">
        <v>0.149177351038175</v>
      </c>
      <c r="M164" s="331">
        <v>4.1534265448720999E-2</v>
      </c>
      <c r="N164" s="331"/>
      <c r="O164" s="331">
        <v>3.3961140412105503E-2</v>
      </c>
      <c r="P164" s="331"/>
      <c r="Q164" s="331"/>
      <c r="R164" s="331"/>
      <c r="S164" s="331"/>
      <c r="T164" s="331"/>
      <c r="U164" s="331">
        <v>6.5502441283485396E-2</v>
      </c>
      <c r="V164" s="331">
        <v>4.301511166712E-2</v>
      </c>
      <c r="W164" s="331"/>
      <c r="X164" s="331"/>
      <c r="Y164" s="331"/>
      <c r="Z164" s="331"/>
      <c r="AA164" s="331"/>
      <c r="AB164" s="331"/>
      <c r="AC164" s="331"/>
      <c r="AD164" s="331">
        <v>0.13928874934107899</v>
      </c>
      <c r="AE164" s="331">
        <v>0.117743768941089</v>
      </c>
      <c r="AF164" s="331"/>
      <c r="AG164" s="330"/>
      <c r="AH164" s="331">
        <v>4.8910101221503702E-2</v>
      </c>
      <c r="AI164" s="329"/>
      <c r="AJ164" s="330"/>
      <c r="AK164" s="931"/>
      <c r="AL164" s="931"/>
      <c r="AM164" s="931"/>
      <c r="AN164" s="330"/>
      <c r="AO164" s="330"/>
      <c r="AP164" s="330"/>
      <c r="AQ164" s="330"/>
      <c r="AR164" s="330"/>
      <c r="AS164" s="330"/>
      <c r="AT164" s="330"/>
      <c r="AU164" s="330"/>
      <c r="AV164" s="330"/>
      <c r="AW164" s="330"/>
      <c r="AX164" s="330"/>
      <c r="AY164" s="330"/>
      <c r="AZ164" s="330"/>
      <c r="BA164" s="330"/>
      <c r="BB164" s="330"/>
      <c r="BC164" s="330"/>
      <c r="BD164" s="330"/>
      <c r="BE164" s="330"/>
      <c r="BF164" s="330"/>
      <c r="BG164" s="330"/>
      <c r="BH164" s="330"/>
      <c r="BI164" s="330"/>
      <c r="BJ164" s="330"/>
      <c r="BK164" s="330"/>
      <c r="BL164" s="330"/>
      <c r="BM164" s="330"/>
      <c r="BN164" s="254"/>
      <c r="BO164" s="254"/>
    </row>
    <row r="165" spans="2:67" s="255" customFormat="1" ht="15" customHeight="1">
      <c r="B165" s="1257" t="s">
        <v>18</v>
      </c>
      <c r="C165" s="243" t="s">
        <v>491</v>
      </c>
      <c r="D165" s="344"/>
      <c r="E165" s="331">
        <v>2.70642429103292E-2</v>
      </c>
      <c r="F165" s="331">
        <v>1.2237492843966E-4</v>
      </c>
      <c r="G165" s="925"/>
      <c r="H165" s="925">
        <v>2.0575565926862199E-2</v>
      </c>
      <c r="I165" s="925"/>
      <c r="J165" s="331"/>
      <c r="K165" s="331"/>
      <c r="L165" s="331">
        <v>0.12642128398837599</v>
      </c>
      <c r="M165" s="331">
        <v>5.1133669341328701E-2</v>
      </c>
      <c r="N165" s="331"/>
      <c r="O165" s="331">
        <v>4.25535411888621E-2</v>
      </c>
      <c r="P165" s="331"/>
      <c r="Q165" s="331"/>
      <c r="R165" s="331"/>
      <c r="S165" s="331"/>
      <c r="T165" s="331"/>
      <c r="U165" s="331">
        <v>7.1742883585553904E-2</v>
      </c>
      <c r="V165" s="331">
        <v>5.2538463723032502E-2</v>
      </c>
      <c r="W165" s="331"/>
      <c r="X165" s="331"/>
      <c r="Y165" s="331"/>
      <c r="Z165" s="331"/>
      <c r="AA165" s="331"/>
      <c r="AB165" s="331"/>
      <c r="AC165" s="331"/>
      <c r="AD165" s="331">
        <v>0.122606441925661</v>
      </c>
      <c r="AE165" s="331">
        <v>0.113590859176579</v>
      </c>
      <c r="AF165" s="331"/>
      <c r="AG165" s="330"/>
      <c r="AH165" s="331">
        <v>5.6978797126784199E-2</v>
      </c>
      <c r="AI165" s="329"/>
      <c r="AJ165" s="330"/>
      <c r="AK165" s="931"/>
      <c r="AL165" s="931"/>
      <c r="AM165" s="931"/>
      <c r="AN165" s="330"/>
      <c r="AO165" s="330"/>
      <c r="AP165" s="330"/>
      <c r="AQ165" s="330"/>
      <c r="AR165" s="330"/>
      <c r="AS165" s="330"/>
      <c r="AT165" s="330"/>
      <c r="AU165" s="330"/>
      <c r="AV165" s="330"/>
      <c r="AW165" s="330"/>
      <c r="AX165" s="330"/>
      <c r="AY165" s="330"/>
      <c r="AZ165" s="330"/>
      <c r="BA165" s="330"/>
      <c r="BB165" s="330"/>
      <c r="BC165" s="330"/>
      <c r="BD165" s="330"/>
      <c r="BE165" s="330"/>
      <c r="BF165" s="330"/>
      <c r="BG165" s="330"/>
      <c r="BH165" s="330"/>
      <c r="BI165" s="330"/>
      <c r="BJ165" s="330"/>
      <c r="BK165" s="330"/>
      <c r="BL165" s="330"/>
      <c r="BM165" s="330"/>
      <c r="BN165" s="254"/>
      <c r="BO165" s="254"/>
    </row>
    <row r="166" spans="2:67" s="255" customFormat="1" ht="15" customHeight="1">
      <c r="B166" s="1257" t="s">
        <v>18</v>
      </c>
      <c r="C166" s="243" t="s">
        <v>492</v>
      </c>
      <c r="D166" s="344"/>
      <c r="E166" s="331">
        <v>4.1223761409769598E-2</v>
      </c>
      <c r="F166" s="331">
        <v>1.8954154072315899E-3</v>
      </c>
      <c r="G166" s="925"/>
      <c r="H166" s="925">
        <v>3.29585386478864E-2</v>
      </c>
      <c r="I166" s="925"/>
      <c r="J166" s="331"/>
      <c r="K166" s="331"/>
      <c r="L166" s="331">
        <v>0.106030777512263</v>
      </c>
      <c r="M166" s="331">
        <v>6.1639297151313999E-2</v>
      </c>
      <c r="N166" s="331"/>
      <c r="O166" s="331">
        <v>5.3250401063596998E-2</v>
      </c>
      <c r="P166" s="331"/>
      <c r="Q166" s="331"/>
      <c r="R166" s="331"/>
      <c r="S166" s="331"/>
      <c r="T166" s="331"/>
      <c r="U166" s="331">
        <v>7.8924575103117206E-2</v>
      </c>
      <c r="V166" s="331">
        <v>6.2893331377321296E-2</v>
      </c>
      <c r="W166" s="331"/>
      <c r="X166" s="331"/>
      <c r="Y166" s="331"/>
      <c r="Z166" s="331"/>
      <c r="AA166" s="331"/>
      <c r="AB166" s="331"/>
      <c r="AC166" s="331"/>
      <c r="AD166" s="331">
        <v>0.118530380273176</v>
      </c>
      <c r="AE166" s="331">
        <v>9.9737372135137795E-2</v>
      </c>
      <c r="AF166" s="331"/>
      <c r="AG166" s="330"/>
      <c r="AH166" s="331">
        <v>6.6157382502071801E-2</v>
      </c>
      <c r="AI166" s="329"/>
      <c r="AJ166" s="330"/>
      <c r="AK166" s="931"/>
      <c r="AL166" s="931"/>
      <c r="AM166" s="931"/>
      <c r="AN166" s="330"/>
      <c r="AO166" s="330"/>
      <c r="AP166" s="330"/>
      <c r="AQ166" s="330"/>
      <c r="AR166" s="330"/>
      <c r="AS166" s="330"/>
      <c r="AT166" s="330"/>
      <c r="AU166" s="330"/>
      <c r="AV166" s="330"/>
      <c r="AW166" s="330"/>
      <c r="AX166" s="330"/>
      <c r="AY166" s="330"/>
      <c r="AZ166" s="330"/>
      <c r="BA166" s="330"/>
      <c r="BB166" s="330"/>
      <c r="BC166" s="330"/>
      <c r="BD166" s="330"/>
      <c r="BE166" s="330"/>
      <c r="BF166" s="330"/>
      <c r="BG166" s="330"/>
      <c r="BH166" s="330"/>
      <c r="BI166" s="330"/>
      <c r="BJ166" s="330"/>
      <c r="BK166" s="330"/>
      <c r="BL166" s="330"/>
      <c r="BM166" s="330"/>
      <c r="BN166" s="254"/>
      <c r="BO166" s="254"/>
    </row>
    <row r="167" spans="2:67" s="255" customFormat="1" ht="15" customHeight="1">
      <c r="B167" s="1257" t="s">
        <v>18</v>
      </c>
      <c r="C167" s="243" t="s">
        <v>493</v>
      </c>
      <c r="D167" s="344"/>
      <c r="E167" s="331">
        <v>4.9551760534384301E-2</v>
      </c>
      <c r="F167" s="331">
        <v>6.8968167051868196E-3</v>
      </c>
      <c r="G167" s="925"/>
      <c r="H167" s="925">
        <v>4.7447106645327301E-2</v>
      </c>
      <c r="I167" s="925"/>
      <c r="J167" s="331"/>
      <c r="K167" s="331"/>
      <c r="L167" s="331">
        <v>8.4405175030398294E-2</v>
      </c>
      <c r="M167" s="331">
        <v>7.4392848456234104E-2</v>
      </c>
      <c r="N167" s="331"/>
      <c r="O167" s="331">
        <v>6.6825907311719807E-2</v>
      </c>
      <c r="P167" s="331"/>
      <c r="Q167" s="331"/>
      <c r="R167" s="331"/>
      <c r="S167" s="331"/>
      <c r="T167" s="331"/>
      <c r="U167" s="331">
        <v>8.5054461990262606E-2</v>
      </c>
      <c r="V167" s="331">
        <v>7.5318434790070596E-2</v>
      </c>
      <c r="W167" s="331"/>
      <c r="X167" s="331"/>
      <c r="Y167" s="331"/>
      <c r="Z167" s="331"/>
      <c r="AA167" s="331"/>
      <c r="AB167" s="331"/>
      <c r="AC167" s="331"/>
      <c r="AD167" s="331">
        <v>9.7619793100396299E-2</v>
      </c>
      <c r="AE167" s="331">
        <v>0.102706147191039</v>
      </c>
      <c r="AF167" s="331"/>
      <c r="AG167" s="330"/>
      <c r="AH167" s="331">
        <v>7.6910717796936603E-2</v>
      </c>
      <c r="AI167" s="329"/>
      <c r="AJ167" s="330"/>
      <c r="AK167" s="931"/>
      <c r="AL167" s="931"/>
      <c r="AM167" s="931"/>
      <c r="AN167" s="330"/>
      <c r="AO167" s="330"/>
      <c r="AP167" s="330"/>
      <c r="AQ167" s="330"/>
      <c r="AR167" s="330"/>
      <c r="AS167" s="330"/>
      <c r="AT167" s="330"/>
      <c r="AU167" s="330"/>
      <c r="AV167" s="330"/>
      <c r="AW167" s="330"/>
      <c r="AX167" s="330"/>
      <c r="AY167" s="330"/>
      <c r="AZ167" s="330"/>
      <c r="BA167" s="330"/>
      <c r="BB167" s="330"/>
      <c r="BC167" s="330"/>
      <c r="BD167" s="330"/>
      <c r="BE167" s="330"/>
      <c r="BF167" s="330"/>
      <c r="BG167" s="330"/>
      <c r="BH167" s="330"/>
      <c r="BI167" s="330"/>
      <c r="BJ167" s="330"/>
      <c r="BK167" s="330"/>
      <c r="BL167" s="330"/>
      <c r="BM167" s="330"/>
      <c r="BN167" s="254"/>
      <c r="BO167" s="254"/>
    </row>
    <row r="168" spans="2:67" s="255" customFormat="1" ht="15" customHeight="1">
      <c r="B168" s="1257" t="s">
        <v>18</v>
      </c>
      <c r="C168" s="243" t="s">
        <v>494</v>
      </c>
      <c r="D168" s="344"/>
      <c r="E168" s="331">
        <v>7.2691089880517604E-2</v>
      </c>
      <c r="F168" s="331">
        <v>8.8396203429230904E-3</v>
      </c>
      <c r="G168" s="925"/>
      <c r="H168" s="925">
        <v>7.2243489257906093E-2</v>
      </c>
      <c r="I168" s="925"/>
      <c r="J168" s="331"/>
      <c r="K168" s="331"/>
      <c r="L168" s="331">
        <v>6.2025422572832001E-2</v>
      </c>
      <c r="M168" s="331">
        <v>9.0143902234231604E-2</v>
      </c>
      <c r="N168" s="331"/>
      <c r="O168" s="331">
        <v>8.3958112383634806E-2</v>
      </c>
      <c r="P168" s="331"/>
      <c r="Q168" s="331"/>
      <c r="R168" s="331"/>
      <c r="S168" s="331"/>
      <c r="T168" s="331"/>
      <c r="U168" s="331">
        <v>9.6493265282210805E-2</v>
      </c>
      <c r="V168" s="331">
        <v>9.0801877289678298E-2</v>
      </c>
      <c r="W168" s="331"/>
      <c r="X168" s="331"/>
      <c r="Y168" s="331"/>
      <c r="Z168" s="331"/>
      <c r="AA168" s="331"/>
      <c r="AB168" s="331"/>
      <c r="AC168" s="331"/>
      <c r="AD168" s="331">
        <v>8.8321440868637593E-2</v>
      </c>
      <c r="AE168" s="331">
        <v>9.6163303196673405E-2</v>
      </c>
      <c r="AF168" s="331"/>
      <c r="AG168" s="330"/>
      <c r="AH168" s="331">
        <v>9.0813948115853804E-2</v>
      </c>
      <c r="AI168" s="329"/>
      <c r="AJ168" s="330"/>
      <c r="AK168" s="931"/>
      <c r="AL168" s="931"/>
      <c r="AM168" s="931"/>
      <c r="AN168" s="330"/>
      <c r="AO168" s="330"/>
      <c r="AP168" s="330"/>
      <c r="AQ168" s="330"/>
      <c r="AR168" s="330"/>
      <c r="AS168" s="330"/>
      <c r="AT168" s="330"/>
      <c r="AU168" s="330"/>
      <c r="AV168" s="330"/>
      <c r="AW168" s="330"/>
      <c r="AX168" s="330"/>
      <c r="AY168" s="330"/>
      <c r="AZ168" s="330"/>
      <c r="BA168" s="330"/>
      <c r="BB168" s="330"/>
      <c r="BC168" s="330"/>
      <c r="BD168" s="330"/>
      <c r="BE168" s="330"/>
      <c r="BF168" s="330"/>
      <c r="BG168" s="330"/>
      <c r="BH168" s="330"/>
      <c r="BI168" s="330"/>
      <c r="BJ168" s="330"/>
      <c r="BK168" s="330"/>
      <c r="BL168" s="330"/>
      <c r="BM168" s="330"/>
      <c r="BN168" s="254"/>
      <c r="BO168" s="254"/>
    </row>
    <row r="169" spans="2:67" s="255" customFormat="1" ht="15" customHeight="1">
      <c r="B169" s="1257" t="s">
        <v>18</v>
      </c>
      <c r="C169" s="243" t="s">
        <v>495</v>
      </c>
      <c r="D169" s="344"/>
      <c r="E169" s="331">
        <v>0.119780215566889</v>
      </c>
      <c r="F169" s="331">
        <v>1.7818639541571701E-2</v>
      </c>
      <c r="G169" s="925"/>
      <c r="H169" s="925">
        <v>0.10767425927638</v>
      </c>
      <c r="I169" s="925"/>
      <c r="J169" s="331"/>
      <c r="K169" s="331"/>
      <c r="L169" s="331">
        <v>4.64953139966994E-2</v>
      </c>
      <c r="M169" s="331">
        <v>0.113463556031647</v>
      </c>
      <c r="N169" s="331"/>
      <c r="O169" s="331">
        <v>0.110090003939517</v>
      </c>
      <c r="P169" s="331"/>
      <c r="Q169" s="331"/>
      <c r="R169" s="331"/>
      <c r="S169" s="331"/>
      <c r="T169" s="331"/>
      <c r="U169" s="331">
        <v>0.108021839953264</v>
      </c>
      <c r="V169" s="331">
        <v>0.113451091528739</v>
      </c>
      <c r="W169" s="331"/>
      <c r="X169" s="331"/>
      <c r="Y169" s="331"/>
      <c r="Z169" s="331"/>
      <c r="AA169" s="331"/>
      <c r="AB169" s="331"/>
      <c r="AC169" s="331"/>
      <c r="AD169" s="331">
        <v>7.2118779840607897E-2</v>
      </c>
      <c r="AE169" s="331">
        <v>8.6024358974368706E-2</v>
      </c>
      <c r="AF169" s="331"/>
      <c r="AG169" s="330"/>
      <c r="AH169" s="331">
        <v>0.111025003931537</v>
      </c>
      <c r="AI169" s="329"/>
      <c r="AJ169" s="330"/>
      <c r="AK169" s="931"/>
      <c r="AL169" s="931"/>
      <c r="AM169" s="931"/>
      <c r="AN169" s="330"/>
      <c r="AO169" s="330"/>
      <c r="AP169" s="330"/>
      <c r="AQ169" s="330"/>
      <c r="AR169" s="330"/>
      <c r="AS169" s="330"/>
      <c r="AT169" s="330"/>
      <c r="AU169" s="330"/>
      <c r="AV169" s="330"/>
      <c r="AW169" s="330"/>
      <c r="AX169" s="330"/>
      <c r="AY169" s="330"/>
      <c r="AZ169" s="330"/>
      <c r="BA169" s="330"/>
      <c r="BB169" s="330"/>
      <c r="BC169" s="330"/>
      <c r="BD169" s="330"/>
      <c r="BE169" s="330"/>
      <c r="BF169" s="330"/>
      <c r="BG169" s="330"/>
      <c r="BH169" s="330"/>
      <c r="BI169" s="330"/>
      <c r="BJ169" s="330"/>
      <c r="BK169" s="330"/>
      <c r="BL169" s="330"/>
      <c r="BM169" s="330"/>
      <c r="BN169" s="254"/>
      <c r="BO169" s="254"/>
    </row>
    <row r="170" spans="2:67" s="255" customFormat="1" ht="15" customHeight="1">
      <c r="B170" s="1257" t="s">
        <v>18</v>
      </c>
      <c r="C170" s="243" t="s">
        <v>496</v>
      </c>
      <c r="D170" s="344"/>
      <c r="E170" s="331">
        <v>0.21939819316821799</v>
      </c>
      <c r="F170" s="331">
        <v>5.6698350003204799E-2</v>
      </c>
      <c r="G170" s="925"/>
      <c r="H170" s="925">
        <v>0.19187229778750001</v>
      </c>
      <c r="I170" s="925"/>
      <c r="J170" s="331"/>
      <c r="K170" s="331"/>
      <c r="L170" s="331">
        <v>2.14078402837139E-2</v>
      </c>
      <c r="M170" s="331">
        <v>0.158814122828526</v>
      </c>
      <c r="N170" s="331"/>
      <c r="O170" s="331">
        <v>0.164534518397014</v>
      </c>
      <c r="P170" s="331"/>
      <c r="Q170" s="331"/>
      <c r="R170" s="331"/>
      <c r="S170" s="331"/>
      <c r="T170" s="331"/>
      <c r="U170" s="331">
        <v>0.13970376792744099</v>
      </c>
      <c r="V170" s="331">
        <v>0.15765361490218499</v>
      </c>
      <c r="W170" s="331"/>
      <c r="X170" s="331"/>
      <c r="Y170" s="331"/>
      <c r="Z170" s="331"/>
      <c r="AA170" s="331"/>
      <c r="AB170" s="331"/>
      <c r="AC170" s="331"/>
      <c r="AD170" s="331">
        <v>4.8129236792303201E-2</v>
      </c>
      <c r="AE170" s="331">
        <v>7.2962777159768094E-2</v>
      </c>
      <c r="AF170" s="331"/>
      <c r="AG170" s="330"/>
      <c r="AH170" s="331">
        <v>0.15095453288532801</v>
      </c>
      <c r="AI170" s="329"/>
      <c r="AJ170" s="330"/>
      <c r="AK170" s="931"/>
      <c r="AL170" s="931"/>
      <c r="AM170" s="931"/>
      <c r="AN170" s="330"/>
      <c r="AO170" s="330"/>
      <c r="AP170" s="330"/>
      <c r="AQ170" s="330"/>
      <c r="AR170" s="330"/>
      <c r="AS170" s="330"/>
      <c r="AT170" s="330"/>
      <c r="AU170" s="330"/>
      <c r="AV170" s="330"/>
      <c r="AW170" s="330"/>
      <c r="AX170" s="330"/>
      <c r="AY170" s="330"/>
      <c r="AZ170" s="330"/>
      <c r="BA170" s="330"/>
      <c r="BB170" s="330"/>
      <c r="BC170" s="330"/>
      <c r="BD170" s="330"/>
      <c r="BE170" s="330"/>
      <c r="BF170" s="330"/>
      <c r="BG170" s="330"/>
      <c r="BH170" s="330"/>
      <c r="BI170" s="330"/>
      <c r="BJ170" s="330"/>
      <c r="BK170" s="330"/>
      <c r="BL170" s="330"/>
      <c r="BM170" s="330"/>
      <c r="BN170" s="254"/>
      <c r="BO170" s="254"/>
    </row>
    <row r="171" spans="2:67" s="255" customFormat="1" ht="15" customHeight="1">
      <c r="B171" s="1257" t="s">
        <v>18</v>
      </c>
      <c r="C171" s="243" t="s">
        <v>497</v>
      </c>
      <c r="D171" s="344"/>
      <c r="E171" s="331">
        <v>0.43545607827545502</v>
      </c>
      <c r="F171" s="331">
        <v>0.90636998105808897</v>
      </c>
      <c r="G171" s="925"/>
      <c r="H171" s="925">
        <v>0.51056293264054498</v>
      </c>
      <c r="I171" s="925"/>
      <c r="J171" s="331"/>
      <c r="K171" s="331"/>
      <c r="L171" s="331">
        <v>7.45417043804364E-3</v>
      </c>
      <c r="M171" s="331">
        <v>0.35834092166758003</v>
      </c>
      <c r="N171" s="331"/>
      <c r="O171" s="331">
        <v>0.40540606862710399</v>
      </c>
      <c r="P171" s="331"/>
      <c r="Q171" s="331"/>
      <c r="R171" s="331"/>
      <c r="S171" s="331"/>
      <c r="T171" s="331"/>
      <c r="U171" s="331">
        <v>0.239853235700316</v>
      </c>
      <c r="V171" s="331">
        <v>0.35040832706449698</v>
      </c>
      <c r="W171" s="331"/>
      <c r="X171" s="331"/>
      <c r="Y171" s="331"/>
      <c r="Z171" s="331"/>
      <c r="AA171" s="331"/>
      <c r="AB171" s="331"/>
      <c r="AC171" s="331"/>
      <c r="AD171" s="331">
        <v>1.98400878937997E-2</v>
      </c>
      <c r="AE171" s="331">
        <v>5.5100924324300603E-2</v>
      </c>
      <c r="AF171" s="331"/>
      <c r="AG171" s="330"/>
      <c r="AH171" s="331">
        <v>0.32929598048677799</v>
      </c>
      <c r="AI171" s="329"/>
      <c r="AJ171" s="330"/>
      <c r="AK171" s="931"/>
      <c r="AL171" s="931"/>
      <c r="AM171" s="931"/>
      <c r="AN171" s="330"/>
      <c r="AO171" s="330"/>
      <c r="AP171" s="330"/>
      <c r="AQ171" s="330"/>
      <c r="AR171" s="330"/>
      <c r="AS171" s="330"/>
      <c r="AT171" s="330"/>
      <c r="AU171" s="330"/>
      <c r="AV171" s="330"/>
      <c r="AW171" s="330"/>
      <c r="AX171" s="330"/>
      <c r="AY171" s="330"/>
      <c r="AZ171" s="330"/>
      <c r="BA171" s="330"/>
      <c r="BB171" s="330"/>
      <c r="BC171" s="330"/>
      <c r="BD171" s="330"/>
      <c r="BE171" s="330"/>
      <c r="BF171" s="330"/>
      <c r="BG171" s="330"/>
      <c r="BH171" s="330"/>
      <c r="BI171" s="330"/>
      <c r="BJ171" s="330"/>
      <c r="BK171" s="330"/>
      <c r="BL171" s="330"/>
      <c r="BM171" s="330"/>
      <c r="BN171" s="254"/>
      <c r="BO171" s="254"/>
    </row>
    <row r="172" spans="2:67" s="255" customFormat="1" ht="15" customHeight="1">
      <c r="B172" s="1253" t="s">
        <v>18</v>
      </c>
      <c r="C172" s="453" t="s">
        <v>527</v>
      </c>
      <c r="D172" s="344"/>
      <c r="E172" s="327">
        <v>1</v>
      </c>
      <c r="F172" s="327">
        <v>1</v>
      </c>
      <c r="G172" s="926"/>
      <c r="H172" s="926">
        <v>1</v>
      </c>
      <c r="I172" s="926"/>
      <c r="J172" s="327"/>
      <c r="K172" s="327"/>
      <c r="L172" s="327">
        <v>1</v>
      </c>
      <c r="M172" s="327">
        <v>1</v>
      </c>
      <c r="N172" s="327"/>
      <c r="O172" s="327">
        <v>1</v>
      </c>
      <c r="P172" s="327"/>
      <c r="Q172" s="327"/>
      <c r="R172" s="327"/>
      <c r="S172" s="327"/>
      <c r="T172" s="327"/>
      <c r="U172" s="327">
        <v>1</v>
      </c>
      <c r="V172" s="327">
        <v>1</v>
      </c>
      <c r="W172" s="327"/>
      <c r="X172" s="327"/>
      <c r="Y172" s="327"/>
      <c r="Z172" s="327"/>
      <c r="AA172" s="327"/>
      <c r="AB172" s="327"/>
      <c r="AC172" s="327"/>
      <c r="AD172" s="327">
        <v>1</v>
      </c>
      <c r="AE172" s="327">
        <v>1</v>
      </c>
      <c r="AF172" s="328"/>
      <c r="AG172" s="328"/>
      <c r="AH172" s="327">
        <v>1</v>
      </c>
      <c r="AI172" s="329"/>
      <c r="AJ172" s="327"/>
      <c r="AK172" s="926"/>
      <c r="AL172" s="926"/>
      <c r="AM172" s="926"/>
      <c r="AN172" s="327"/>
      <c r="AO172" s="327"/>
      <c r="AP172" s="327"/>
      <c r="AQ172" s="327"/>
      <c r="AR172" s="327"/>
      <c r="AS172" s="327"/>
      <c r="AT172" s="327"/>
      <c r="AU172" s="327"/>
      <c r="AV172" s="327"/>
      <c r="AW172" s="327"/>
      <c r="AX172" s="327"/>
      <c r="AY172" s="327"/>
      <c r="AZ172" s="327"/>
      <c r="BA172" s="327"/>
      <c r="BB172" s="327"/>
      <c r="BC172" s="327"/>
      <c r="BD172" s="327"/>
      <c r="BE172" s="327"/>
      <c r="BF172" s="327"/>
      <c r="BG172" s="327"/>
      <c r="BH172" s="327"/>
      <c r="BI172" s="327"/>
      <c r="BJ172" s="327"/>
      <c r="BK172" s="328"/>
      <c r="BL172" s="328"/>
      <c r="BM172" s="327"/>
      <c r="BN172" s="254"/>
      <c r="BO172" s="254"/>
    </row>
    <row r="173" spans="2:67" s="255" customFormat="1" ht="15" customHeight="1">
      <c r="B173" s="1251" t="s">
        <v>716</v>
      </c>
      <c r="C173" s="243" t="s">
        <v>488</v>
      </c>
      <c r="D173" s="344"/>
      <c r="E173" s="646"/>
      <c r="F173" s="646"/>
      <c r="G173" s="927"/>
      <c r="H173" s="927"/>
      <c r="I173" s="927"/>
      <c r="J173" s="646"/>
      <c r="K173" s="646"/>
      <c r="L173" s="646"/>
      <c r="M173" s="646"/>
      <c r="N173" s="646"/>
      <c r="O173" s="646"/>
      <c r="P173" s="646"/>
      <c r="Q173" s="646"/>
      <c r="R173" s="646"/>
      <c r="S173" s="646"/>
      <c r="T173" s="646"/>
      <c r="U173" s="646"/>
      <c r="V173" s="646"/>
      <c r="W173" s="646"/>
      <c r="X173" s="646"/>
      <c r="Y173" s="646"/>
      <c r="Z173" s="646"/>
      <c r="AA173" s="646"/>
      <c r="AB173" s="646"/>
      <c r="AC173" s="646"/>
      <c r="AD173" s="646"/>
      <c r="AE173" s="646"/>
      <c r="AF173" s="676"/>
      <c r="AG173" s="646"/>
      <c r="AH173" s="646"/>
      <c r="AI173" s="329"/>
      <c r="AJ173" s="677"/>
      <c r="AK173" s="927"/>
      <c r="AL173" s="927"/>
      <c r="AM173" s="927"/>
      <c r="AN173" s="677"/>
      <c r="AO173" s="677"/>
      <c r="AP173" s="677"/>
      <c r="AQ173" s="677"/>
      <c r="AR173" s="677"/>
      <c r="AS173" s="677"/>
      <c r="AT173" s="677"/>
      <c r="AU173" s="677"/>
      <c r="AV173" s="677"/>
      <c r="AW173" s="677"/>
      <c r="AX173" s="677"/>
      <c r="AY173" s="677"/>
      <c r="AZ173" s="677"/>
      <c r="BA173" s="677"/>
      <c r="BB173" s="677"/>
      <c r="BC173" s="677"/>
      <c r="BD173" s="677"/>
      <c r="BE173" s="677"/>
      <c r="BF173" s="677"/>
      <c r="BG173" s="677"/>
      <c r="BH173" s="677"/>
      <c r="BI173" s="677"/>
      <c r="BJ173" s="677"/>
      <c r="BK173" s="677"/>
      <c r="BL173" s="678"/>
      <c r="BM173" s="677"/>
      <c r="BN173" s="254"/>
      <c r="BO173" s="254"/>
    </row>
    <row r="174" spans="2:67" s="255" customFormat="1" ht="15" customHeight="1">
      <c r="B174" s="1252"/>
      <c r="C174" s="243" t="s">
        <v>489</v>
      </c>
      <c r="D174" s="344"/>
      <c r="E174" s="646"/>
      <c r="F174" s="646"/>
      <c r="G174" s="927"/>
      <c r="H174" s="927"/>
      <c r="I174" s="927"/>
      <c r="J174" s="646"/>
      <c r="K174" s="646"/>
      <c r="L174" s="646"/>
      <c r="M174" s="646"/>
      <c r="N174" s="646"/>
      <c r="O174" s="646"/>
      <c r="P174" s="646"/>
      <c r="Q174" s="646"/>
      <c r="R174" s="646"/>
      <c r="S174" s="646"/>
      <c r="T174" s="646"/>
      <c r="U174" s="646"/>
      <c r="V174" s="646"/>
      <c r="W174" s="646"/>
      <c r="X174" s="646"/>
      <c r="Y174" s="646"/>
      <c r="Z174" s="646"/>
      <c r="AA174" s="646"/>
      <c r="AB174" s="646"/>
      <c r="AC174" s="646"/>
      <c r="AD174" s="646"/>
      <c r="AE174" s="646"/>
      <c r="AF174" s="676"/>
      <c r="AG174" s="646"/>
      <c r="AH174" s="646"/>
      <c r="AI174" s="329"/>
      <c r="AJ174" s="677"/>
      <c r="AK174" s="927"/>
      <c r="AL174" s="927"/>
      <c r="AM174" s="927"/>
      <c r="AN174" s="677"/>
      <c r="AO174" s="677"/>
      <c r="AP174" s="677"/>
      <c r="AQ174" s="677"/>
      <c r="AR174" s="677"/>
      <c r="AS174" s="677"/>
      <c r="AT174" s="677"/>
      <c r="AU174" s="677"/>
      <c r="AV174" s="677"/>
      <c r="AW174" s="677"/>
      <c r="AX174" s="677"/>
      <c r="AY174" s="677"/>
      <c r="AZ174" s="677"/>
      <c r="BA174" s="677"/>
      <c r="BB174" s="677"/>
      <c r="BC174" s="677"/>
      <c r="BD174" s="677"/>
      <c r="BE174" s="677"/>
      <c r="BF174" s="677"/>
      <c r="BG174" s="677"/>
      <c r="BH174" s="677"/>
      <c r="BI174" s="677"/>
      <c r="BJ174" s="677"/>
      <c r="BK174" s="677"/>
      <c r="BL174" s="679"/>
      <c r="BM174" s="677"/>
      <c r="BN174" s="254"/>
      <c r="BO174" s="254"/>
    </row>
    <row r="175" spans="2:67" s="255" customFormat="1" ht="15" customHeight="1">
      <c r="B175" s="1252"/>
      <c r="C175" s="243" t="s">
        <v>490</v>
      </c>
      <c r="D175" s="344"/>
      <c r="E175" s="646"/>
      <c r="F175" s="646"/>
      <c r="G175" s="927"/>
      <c r="H175" s="927"/>
      <c r="I175" s="927"/>
      <c r="J175" s="646"/>
      <c r="K175" s="646"/>
      <c r="L175" s="646"/>
      <c r="M175" s="646"/>
      <c r="N175" s="646"/>
      <c r="O175" s="646"/>
      <c r="P175" s="646"/>
      <c r="Q175" s="646"/>
      <c r="R175" s="646"/>
      <c r="S175" s="646"/>
      <c r="T175" s="646"/>
      <c r="U175" s="646"/>
      <c r="V175" s="646"/>
      <c r="W175" s="646"/>
      <c r="X175" s="646"/>
      <c r="Y175" s="646"/>
      <c r="Z175" s="646"/>
      <c r="AA175" s="646"/>
      <c r="AB175" s="646"/>
      <c r="AC175" s="646"/>
      <c r="AD175" s="646"/>
      <c r="AE175" s="646"/>
      <c r="AF175" s="676"/>
      <c r="AG175" s="646"/>
      <c r="AH175" s="646"/>
      <c r="AI175" s="329"/>
      <c r="AJ175" s="677"/>
      <c r="AK175" s="927"/>
      <c r="AL175" s="927"/>
      <c r="AM175" s="927"/>
      <c r="AN175" s="677"/>
      <c r="AO175" s="677"/>
      <c r="AP175" s="677"/>
      <c r="AQ175" s="677"/>
      <c r="AR175" s="677"/>
      <c r="AS175" s="677"/>
      <c r="AT175" s="677"/>
      <c r="AU175" s="677"/>
      <c r="AV175" s="677"/>
      <c r="AW175" s="677"/>
      <c r="AX175" s="677"/>
      <c r="AY175" s="677"/>
      <c r="AZ175" s="677"/>
      <c r="BA175" s="677"/>
      <c r="BB175" s="677"/>
      <c r="BC175" s="677"/>
      <c r="BD175" s="677"/>
      <c r="BE175" s="677"/>
      <c r="BF175" s="677"/>
      <c r="BG175" s="677"/>
      <c r="BH175" s="677"/>
      <c r="BI175" s="677"/>
      <c r="BJ175" s="677"/>
      <c r="BK175" s="677"/>
      <c r="BL175" s="679"/>
      <c r="BM175" s="677"/>
      <c r="BN175" s="254"/>
      <c r="BO175" s="254"/>
    </row>
    <row r="176" spans="2:67" s="255" customFormat="1" ht="15" customHeight="1">
      <c r="B176" s="1252"/>
      <c r="C176" s="243" t="s">
        <v>491</v>
      </c>
      <c r="D176" s="344"/>
      <c r="E176" s="646"/>
      <c r="F176" s="646"/>
      <c r="G176" s="927"/>
      <c r="H176" s="927"/>
      <c r="I176" s="927"/>
      <c r="J176" s="646"/>
      <c r="K176" s="646"/>
      <c r="L176" s="646"/>
      <c r="M176" s="646"/>
      <c r="N176" s="646"/>
      <c r="O176" s="646"/>
      <c r="P176" s="646"/>
      <c r="Q176" s="646"/>
      <c r="R176" s="646"/>
      <c r="S176" s="646"/>
      <c r="T176" s="646"/>
      <c r="U176" s="646"/>
      <c r="V176" s="646"/>
      <c r="W176" s="646"/>
      <c r="X176" s="646"/>
      <c r="Y176" s="646"/>
      <c r="Z176" s="646"/>
      <c r="AA176" s="646"/>
      <c r="AB176" s="646"/>
      <c r="AC176" s="646"/>
      <c r="AD176" s="646"/>
      <c r="AE176" s="646"/>
      <c r="AF176" s="676"/>
      <c r="AG176" s="646"/>
      <c r="AH176" s="646"/>
      <c r="AI176" s="329"/>
      <c r="AJ176" s="677"/>
      <c r="AK176" s="927"/>
      <c r="AL176" s="927"/>
      <c r="AM176" s="927"/>
      <c r="AN176" s="677"/>
      <c r="AO176" s="677"/>
      <c r="AP176" s="677"/>
      <c r="AQ176" s="677"/>
      <c r="AR176" s="677"/>
      <c r="AS176" s="677"/>
      <c r="AT176" s="677"/>
      <c r="AU176" s="677"/>
      <c r="AV176" s="677"/>
      <c r="AW176" s="677"/>
      <c r="AX176" s="677"/>
      <c r="AY176" s="677"/>
      <c r="AZ176" s="677"/>
      <c r="BA176" s="677"/>
      <c r="BB176" s="677"/>
      <c r="BC176" s="677"/>
      <c r="BD176" s="677"/>
      <c r="BE176" s="677"/>
      <c r="BF176" s="677"/>
      <c r="BG176" s="677"/>
      <c r="BH176" s="677"/>
      <c r="BI176" s="677"/>
      <c r="BJ176" s="677"/>
      <c r="BK176" s="677"/>
      <c r="BL176" s="679"/>
      <c r="BM176" s="677"/>
      <c r="BN176" s="254"/>
      <c r="BO176" s="254"/>
    </row>
    <row r="177" spans="2:67" s="255" customFormat="1" ht="15" customHeight="1">
      <c r="B177" s="1252"/>
      <c r="C177" s="243" t="s">
        <v>492</v>
      </c>
      <c r="D177" s="344"/>
      <c r="E177" s="646"/>
      <c r="F177" s="646"/>
      <c r="G177" s="927"/>
      <c r="H177" s="927"/>
      <c r="I177" s="927"/>
      <c r="J177" s="646"/>
      <c r="K177" s="646"/>
      <c r="L177" s="646"/>
      <c r="M177" s="646"/>
      <c r="N177" s="646"/>
      <c r="O177" s="646"/>
      <c r="P177" s="646"/>
      <c r="Q177" s="646"/>
      <c r="R177" s="646"/>
      <c r="S177" s="646"/>
      <c r="T177" s="646"/>
      <c r="U177" s="646"/>
      <c r="V177" s="646"/>
      <c r="W177" s="646"/>
      <c r="X177" s="646"/>
      <c r="Y177" s="646"/>
      <c r="Z177" s="646"/>
      <c r="AA177" s="646"/>
      <c r="AB177" s="646"/>
      <c r="AC177" s="646"/>
      <c r="AD177" s="646"/>
      <c r="AE177" s="646"/>
      <c r="AF177" s="676"/>
      <c r="AG177" s="646"/>
      <c r="AH177" s="646"/>
      <c r="AI177" s="329"/>
      <c r="AJ177" s="677"/>
      <c r="AK177" s="927"/>
      <c r="AL177" s="927"/>
      <c r="AM177" s="927"/>
      <c r="AN177" s="677"/>
      <c r="AO177" s="677"/>
      <c r="AP177" s="677"/>
      <c r="AQ177" s="677"/>
      <c r="AR177" s="677"/>
      <c r="AS177" s="677"/>
      <c r="AT177" s="677"/>
      <c r="AU177" s="677"/>
      <c r="AV177" s="677"/>
      <c r="AW177" s="677"/>
      <c r="AX177" s="677"/>
      <c r="AY177" s="677"/>
      <c r="AZ177" s="677"/>
      <c r="BA177" s="677"/>
      <c r="BB177" s="677"/>
      <c r="BC177" s="677"/>
      <c r="BD177" s="677"/>
      <c r="BE177" s="677"/>
      <c r="BF177" s="677"/>
      <c r="BG177" s="677"/>
      <c r="BH177" s="677"/>
      <c r="BI177" s="677"/>
      <c r="BJ177" s="677"/>
      <c r="BK177" s="677"/>
      <c r="BL177" s="679"/>
      <c r="BM177" s="677"/>
      <c r="BN177" s="254"/>
      <c r="BO177" s="254"/>
    </row>
    <row r="178" spans="2:67" s="255" customFormat="1" ht="15" customHeight="1">
      <c r="B178" s="1252"/>
      <c r="C178" s="243" t="s">
        <v>493</v>
      </c>
      <c r="D178" s="344"/>
      <c r="E178" s="646"/>
      <c r="F178" s="646"/>
      <c r="G178" s="927"/>
      <c r="H178" s="927"/>
      <c r="I178" s="927"/>
      <c r="J178" s="646"/>
      <c r="K178" s="646"/>
      <c r="L178" s="646"/>
      <c r="M178" s="646"/>
      <c r="N178" s="646"/>
      <c r="O178" s="646"/>
      <c r="P178" s="646"/>
      <c r="Q178" s="646"/>
      <c r="R178" s="646"/>
      <c r="S178" s="646"/>
      <c r="T178" s="646"/>
      <c r="U178" s="646"/>
      <c r="V178" s="646"/>
      <c r="W178" s="646"/>
      <c r="X178" s="646"/>
      <c r="Y178" s="646"/>
      <c r="Z178" s="646"/>
      <c r="AA178" s="646"/>
      <c r="AB178" s="646"/>
      <c r="AC178" s="646"/>
      <c r="AD178" s="646"/>
      <c r="AE178" s="646"/>
      <c r="AF178" s="676"/>
      <c r="AG178" s="646"/>
      <c r="AH178" s="646"/>
      <c r="AI178" s="329"/>
      <c r="AJ178" s="677"/>
      <c r="AK178" s="927"/>
      <c r="AL178" s="927"/>
      <c r="AM178" s="927"/>
      <c r="AN178" s="677"/>
      <c r="AO178" s="677"/>
      <c r="AP178" s="677"/>
      <c r="AQ178" s="677"/>
      <c r="AR178" s="677"/>
      <c r="AS178" s="677"/>
      <c r="AT178" s="677"/>
      <c r="AU178" s="677"/>
      <c r="AV178" s="677"/>
      <c r="AW178" s="677"/>
      <c r="AX178" s="677"/>
      <c r="AY178" s="677"/>
      <c r="AZ178" s="677"/>
      <c r="BA178" s="677"/>
      <c r="BB178" s="677"/>
      <c r="BC178" s="677"/>
      <c r="BD178" s="677"/>
      <c r="BE178" s="677"/>
      <c r="BF178" s="677"/>
      <c r="BG178" s="677"/>
      <c r="BH178" s="677"/>
      <c r="BI178" s="677"/>
      <c r="BJ178" s="677"/>
      <c r="BK178" s="677"/>
      <c r="BL178" s="679"/>
      <c r="BM178" s="677"/>
      <c r="BN178" s="254"/>
      <c r="BO178" s="254"/>
    </row>
    <row r="179" spans="2:67" s="255" customFormat="1" ht="15" customHeight="1">
      <c r="B179" s="1252"/>
      <c r="C179" s="243" t="s">
        <v>494</v>
      </c>
      <c r="D179" s="344"/>
      <c r="E179" s="646"/>
      <c r="F179" s="646"/>
      <c r="G179" s="927"/>
      <c r="H179" s="927"/>
      <c r="I179" s="927"/>
      <c r="J179" s="646"/>
      <c r="K179" s="646"/>
      <c r="L179" s="646"/>
      <c r="M179" s="646"/>
      <c r="N179" s="646"/>
      <c r="O179" s="646"/>
      <c r="P179" s="646"/>
      <c r="Q179" s="646"/>
      <c r="R179" s="646"/>
      <c r="S179" s="646"/>
      <c r="T179" s="646"/>
      <c r="U179" s="646"/>
      <c r="V179" s="646"/>
      <c r="W179" s="646"/>
      <c r="X179" s="646"/>
      <c r="Y179" s="646"/>
      <c r="Z179" s="646"/>
      <c r="AA179" s="646"/>
      <c r="AB179" s="646"/>
      <c r="AC179" s="646"/>
      <c r="AD179" s="646"/>
      <c r="AE179" s="646"/>
      <c r="AF179" s="676"/>
      <c r="AG179" s="646"/>
      <c r="AH179" s="646"/>
      <c r="AI179" s="329"/>
      <c r="AJ179" s="677"/>
      <c r="AK179" s="927"/>
      <c r="AL179" s="927"/>
      <c r="AM179" s="927"/>
      <c r="AN179" s="677"/>
      <c r="AO179" s="677"/>
      <c r="AP179" s="677"/>
      <c r="AQ179" s="677"/>
      <c r="AR179" s="677"/>
      <c r="AS179" s="677"/>
      <c r="AT179" s="677"/>
      <c r="AU179" s="677"/>
      <c r="AV179" s="677"/>
      <c r="AW179" s="677"/>
      <c r="AX179" s="677"/>
      <c r="AY179" s="677"/>
      <c r="AZ179" s="677"/>
      <c r="BA179" s="677"/>
      <c r="BB179" s="677"/>
      <c r="BC179" s="677"/>
      <c r="BD179" s="677"/>
      <c r="BE179" s="677"/>
      <c r="BF179" s="677"/>
      <c r="BG179" s="677"/>
      <c r="BH179" s="677"/>
      <c r="BI179" s="677"/>
      <c r="BJ179" s="677"/>
      <c r="BK179" s="677"/>
      <c r="BL179" s="679"/>
      <c r="BM179" s="677"/>
      <c r="BN179" s="254"/>
      <c r="BO179" s="254"/>
    </row>
    <row r="180" spans="2:67" s="255" customFormat="1" ht="15" customHeight="1">
      <c r="B180" s="1252"/>
      <c r="C180" s="243" t="s">
        <v>495</v>
      </c>
      <c r="D180" s="344"/>
      <c r="E180" s="646"/>
      <c r="F180" s="646"/>
      <c r="G180" s="927"/>
      <c r="H180" s="927"/>
      <c r="I180" s="927"/>
      <c r="J180" s="646"/>
      <c r="K180" s="646"/>
      <c r="L180" s="646"/>
      <c r="M180" s="646"/>
      <c r="N180" s="646"/>
      <c r="O180" s="646"/>
      <c r="P180" s="646"/>
      <c r="Q180" s="646"/>
      <c r="R180" s="646"/>
      <c r="S180" s="646"/>
      <c r="T180" s="646"/>
      <c r="U180" s="646"/>
      <c r="V180" s="646"/>
      <c r="W180" s="646"/>
      <c r="X180" s="646"/>
      <c r="Y180" s="646"/>
      <c r="Z180" s="646"/>
      <c r="AA180" s="646"/>
      <c r="AB180" s="646"/>
      <c r="AC180" s="646"/>
      <c r="AD180" s="646"/>
      <c r="AE180" s="646"/>
      <c r="AF180" s="676"/>
      <c r="AG180" s="646"/>
      <c r="AH180" s="646"/>
      <c r="AI180" s="329"/>
      <c r="AJ180" s="677"/>
      <c r="AK180" s="927"/>
      <c r="AL180" s="927"/>
      <c r="AM180" s="927"/>
      <c r="AN180" s="677"/>
      <c r="AO180" s="677"/>
      <c r="AP180" s="677"/>
      <c r="AQ180" s="677"/>
      <c r="AR180" s="677"/>
      <c r="AS180" s="677"/>
      <c r="AT180" s="677"/>
      <c r="AU180" s="677"/>
      <c r="AV180" s="677"/>
      <c r="AW180" s="677"/>
      <c r="AX180" s="677"/>
      <c r="AY180" s="677"/>
      <c r="AZ180" s="677"/>
      <c r="BA180" s="677"/>
      <c r="BB180" s="677"/>
      <c r="BC180" s="677"/>
      <c r="BD180" s="677"/>
      <c r="BE180" s="677"/>
      <c r="BF180" s="677"/>
      <c r="BG180" s="677"/>
      <c r="BH180" s="677"/>
      <c r="BI180" s="677"/>
      <c r="BJ180" s="677"/>
      <c r="BK180" s="677"/>
      <c r="BL180" s="679"/>
      <c r="BM180" s="677"/>
      <c r="BN180" s="254"/>
      <c r="BO180" s="254"/>
    </row>
    <row r="181" spans="2:67" s="255" customFormat="1" ht="15" customHeight="1">
      <c r="B181" s="1252"/>
      <c r="C181" s="243" t="s">
        <v>496</v>
      </c>
      <c r="D181" s="344"/>
      <c r="E181" s="646"/>
      <c r="F181" s="646"/>
      <c r="G181" s="927"/>
      <c r="H181" s="927"/>
      <c r="I181" s="927"/>
      <c r="J181" s="646"/>
      <c r="K181" s="646"/>
      <c r="L181" s="646"/>
      <c r="M181" s="646"/>
      <c r="N181" s="646"/>
      <c r="O181" s="646"/>
      <c r="P181" s="646"/>
      <c r="Q181" s="646"/>
      <c r="R181" s="646"/>
      <c r="S181" s="646"/>
      <c r="T181" s="646"/>
      <c r="U181" s="646"/>
      <c r="V181" s="646"/>
      <c r="W181" s="646"/>
      <c r="X181" s="646"/>
      <c r="Y181" s="646"/>
      <c r="Z181" s="646"/>
      <c r="AA181" s="646"/>
      <c r="AB181" s="646"/>
      <c r="AC181" s="646"/>
      <c r="AD181" s="646"/>
      <c r="AE181" s="646"/>
      <c r="AF181" s="676"/>
      <c r="AG181" s="646"/>
      <c r="AH181" s="646"/>
      <c r="AI181" s="329"/>
      <c r="AJ181" s="677"/>
      <c r="AK181" s="927"/>
      <c r="AL181" s="927"/>
      <c r="AM181" s="927"/>
      <c r="AN181" s="677"/>
      <c r="AO181" s="677"/>
      <c r="AP181" s="677"/>
      <c r="AQ181" s="677"/>
      <c r="AR181" s="677"/>
      <c r="AS181" s="677"/>
      <c r="AT181" s="677"/>
      <c r="AU181" s="677"/>
      <c r="AV181" s="677"/>
      <c r="AW181" s="677"/>
      <c r="AX181" s="677"/>
      <c r="AY181" s="677"/>
      <c r="AZ181" s="677"/>
      <c r="BA181" s="677"/>
      <c r="BB181" s="677"/>
      <c r="BC181" s="677"/>
      <c r="BD181" s="677"/>
      <c r="BE181" s="677"/>
      <c r="BF181" s="677"/>
      <c r="BG181" s="677"/>
      <c r="BH181" s="677"/>
      <c r="BI181" s="677"/>
      <c r="BJ181" s="677"/>
      <c r="BK181" s="677"/>
      <c r="BL181" s="679"/>
      <c r="BM181" s="677"/>
      <c r="BN181" s="254"/>
      <c r="BO181" s="254"/>
    </row>
    <row r="182" spans="2:67" s="255" customFormat="1" ht="15" customHeight="1">
      <c r="B182" s="1252"/>
      <c r="C182" s="243" t="s">
        <v>497</v>
      </c>
      <c r="D182" s="344"/>
      <c r="E182" s="646"/>
      <c r="F182" s="646"/>
      <c r="G182" s="927"/>
      <c r="H182" s="927"/>
      <c r="I182" s="927"/>
      <c r="J182" s="646"/>
      <c r="K182" s="646"/>
      <c r="L182" s="646"/>
      <c r="M182" s="646"/>
      <c r="N182" s="646"/>
      <c r="O182" s="646"/>
      <c r="P182" s="646"/>
      <c r="Q182" s="646"/>
      <c r="R182" s="646"/>
      <c r="S182" s="646"/>
      <c r="T182" s="646"/>
      <c r="U182" s="646"/>
      <c r="V182" s="646"/>
      <c r="W182" s="646"/>
      <c r="X182" s="646"/>
      <c r="Y182" s="646"/>
      <c r="Z182" s="646"/>
      <c r="AA182" s="646"/>
      <c r="AB182" s="646"/>
      <c r="AC182" s="646"/>
      <c r="AD182" s="646"/>
      <c r="AE182" s="646"/>
      <c r="AF182" s="676"/>
      <c r="AG182" s="646"/>
      <c r="AH182" s="646"/>
      <c r="AI182" s="329"/>
      <c r="AJ182" s="677"/>
      <c r="AK182" s="927"/>
      <c r="AL182" s="927"/>
      <c r="AM182" s="927"/>
      <c r="AN182" s="677"/>
      <c r="AO182" s="677"/>
      <c r="AP182" s="677"/>
      <c r="AQ182" s="677"/>
      <c r="AR182" s="677"/>
      <c r="AS182" s="677"/>
      <c r="AT182" s="677"/>
      <c r="AU182" s="677"/>
      <c r="AV182" s="677"/>
      <c r="AW182" s="677"/>
      <c r="AX182" s="677"/>
      <c r="AY182" s="677"/>
      <c r="AZ182" s="677"/>
      <c r="BA182" s="677"/>
      <c r="BB182" s="677"/>
      <c r="BC182" s="677"/>
      <c r="BD182" s="677"/>
      <c r="BE182" s="677"/>
      <c r="BF182" s="677"/>
      <c r="BG182" s="677"/>
      <c r="BH182" s="677"/>
      <c r="BI182" s="677"/>
      <c r="BJ182" s="677"/>
      <c r="BK182" s="677"/>
      <c r="BL182" s="679"/>
      <c r="BM182" s="677"/>
      <c r="BN182" s="254"/>
      <c r="BO182" s="254"/>
    </row>
    <row r="183" spans="2:67" s="255" customFormat="1" ht="15" customHeight="1">
      <c r="B183" s="1252"/>
      <c r="C183" s="453" t="s">
        <v>527</v>
      </c>
      <c r="D183" s="344"/>
      <c r="E183" s="674"/>
      <c r="F183" s="674"/>
      <c r="G183" s="711"/>
      <c r="H183" s="711"/>
      <c r="I183" s="711"/>
      <c r="J183" s="674"/>
      <c r="K183" s="674"/>
      <c r="L183" s="674"/>
      <c r="M183" s="674"/>
      <c r="N183" s="674"/>
      <c r="O183" s="674"/>
      <c r="P183" s="674"/>
      <c r="Q183" s="674"/>
      <c r="R183" s="674"/>
      <c r="S183" s="674"/>
      <c r="T183" s="674"/>
      <c r="U183" s="674"/>
      <c r="V183" s="674"/>
      <c r="W183" s="674"/>
      <c r="X183" s="674"/>
      <c r="Y183" s="674"/>
      <c r="Z183" s="674"/>
      <c r="AA183" s="674"/>
      <c r="AB183" s="674"/>
      <c r="AC183" s="674"/>
      <c r="AD183" s="674"/>
      <c r="AE183" s="674"/>
      <c r="AF183" s="675"/>
      <c r="AG183" s="675"/>
      <c r="AH183" s="674"/>
      <c r="AI183" s="329"/>
      <c r="AJ183" s="674"/>
      <c r="AK183" s="711"/>
      <c r="AL183" s="711"/>
      <c r="AM183" s="711"/>
      <c r="AN183" s="674"/>
      <c r="AO183" s="674"/>
      <c r="AP183" s="674"/>
      <c r="AQ183" s="674"/>
      <c r="AR183" s="674"/>
      <c r="AS183" s="674"/>
      <c r="AT183" s="674"/>
      <c r="AU183" s="674"/>
      <c r="AV183" s="674"/>
      <c r="AW183" s="674"/>
      <c r="AX183" s="674"/>
      <c r="AY183" s="674"/>
      <c r="AZ183" s="674"/>
      <c r="BA183" s="674"/>
      <c r="BB183" s="674"/>
      <c r="BC183" s="674"/>
      <c r="BD183" s="674"/>
      <c r="BE183" s="674"/>
      <c r="BF183" s="674"/>
      <c r="BG183" s="674"/>
      <c r="BH183" s="674"/>
      <c r="BI183" s="674"/>
      <c r="BJ183" s="674"/>
      <c r="BK183" s="675"/>
      <c r="BL183" s="675"/>
      <c r="BM183" s="674"/>
      <c r="BN183" s="254"/>
      <c r="BO183" s="254"/>
    </row>
    <row r="184" spans="2:67" s="255" customFormat="1" ht="15" customHeight="1">
      <c r="B184" s="1252" t="s">
        <v>19</v>
      </c>
      <c r="C184" s="243" t="s">
        <v>488</v>
      </c>
      <c r="D184" s="344"/>
      <c r="E184" s="335"/>
      <c r="F184" s="335">
        <v>0</v>
      </c>
      <c r="G184" s="924"/>
      <c r="H184" s="924"/>
      <c r="I184" s="924"/>
      <c r="J184" s="335"/>
      <c r="K184" s="335">
        <v>0.33452132214146763</v>
      </c>
      <c r="L184" s="335">
        <v>0.13073001224183986</v>
      </c>
      <c r="M184" s="335">
        <v>2.188853566881728E-2</v>
      </c>
      <c r="N184" s="335">
        <v>1.4360831534554986E-2</v>
      </c>
      <c r="O184" s="335">
        <v>1.4088472283791445E-2</v>
      </c>
      <c r="P184" s="335"/>
      <c r="Q184" s="335">
        <v>6.1210257966276688E-2</v>
      </c>
      <c r="R184" s="335"/>
      <c r="S184" s="335"/>
      <c r="T184" s="335"/>
      <c r="U184" s="335">
        <v>3.3946508273895976E-2</v>
      </c>
      <c r="V184" s="335">
        <v>2.3059630593849471E-2</v>
      </c>
      <c r="W184" s="335">
        <v>0.15976618563897726</v>
      </c>
      <c r="X184" s="335">
        <v>0.14941480841663543</v>
      </c>
      <c r="Y184" s="335"/>
      <c r="Z184" s="335"/>
      <c r="AA184" s="335">
        <v>4.9312786499032556E-2</v>
      </c>
      <c r="AB184" s="335"/>
      <c r="AC184" s="335">
        <v>5.1314335766809386E-3</v>
      </c>
      <c r="AD184" s="335">
        <v>0.12665657400775485</v>
      </c>
      <c r="AE184" s="335">
        <v>7.2707190475830616E-2</v>
      </c>
      <c r="AF184" s="330"/>
      <c r="AG184" s="330"/>
      <c r="AH184" s="335">
        <v>2.8060562491380406E-2</v>
      </c>
      <c r="AI184" s="329"/>
      <c r="AJ184" s="331">
        <v>6.3387054429945829E-4</v>
      </c>
      <c r="AK184" s="925"/>
      <c r="AL184" s="925"/>
      <c r="AM184" s="925"/>
      <c r="AN184" s="331">
        <v>0.13331243687617689</v>
      </c>
      <c r="AO184" s="331"/>
      <c r="AP184" s="331">
        <v>0.36859989826106693</v>
      </c>
      <c r="AQ184" s="331">
        <v>0.13198621366652782</v>
      </c>
      <c r="AR184" s="331">
        <v>2.5326637547839689E-2</v>
      </c>
      <c r="AS184" s="331">
        <v>1.7958656603827266E-2</v>
      </c>
      <c r="AT184" s="331">
        <v>1.7629289996747947E-2</v>
      </c>
      <c r="AU184" s="331"/>
      <c r="AV184" s="331">
        <v>6.4600949904951771E-2</v>
      </c>
      <c r="AW184" s="331"/>
      <c r="AX184" s="331"/>
      <c r="AY184" s="331"/>
      <c r="AZ184" s="331">
        <v>3.8094225585725547E-2</v>
      </c>
      <c r="BA184" s="331">
        <v>2.6506312977394603E-2</v>
      </c>
      <c r="BB184" s="331">
        <v>0.15115296154138746</v>
      </c>
      <c r="BC184" s="331">
        <v>0.14488298087053322</v>
      </c>
      <c r="BD184" s="331"/>
      <c r="BE184" s="331"/>
      <c r="BF184" s="331">
        <v>5.2690577457640934E-2</v>
      </c>
      <c r="BG184" s="331"/>
      <c r="BH184" s="331">
        <v>1.3347737152985303E-2</v>
      </c>
      <c r="BI184" s="331">
        <v>0.12373861417197542</v>
      </c>
      <c r="BJ184" s="331">
        <v>7.5595504926273302E-2</v>
      </c>
      <c r="BK184" s="330"/>
      <c r="BL184" s="330"/>
      <c r="BM184" s="331">
        <v>3.1300284676616108E-2</v>
      </c>
      <c r="BN184" s="254"/>
      <c r="BO184" s="254"/>
    </row>
    <row r="185" spans="2:67" s="255" customFormat="1" ht="15" customHeight="1">
      <c r="B185" s="1257" t="s">
        <v>19</v>
      </c>
      <c r="C185" s="243" t="s">
        <v>489</v>
      </c>
      <c r="D185" s="344"/>
      <c r="E185" s="331"/>
      <c r="F185" s="331">
        <v>4.1415290651703798E-5</v>
      </c>
      <c r="G185" s="925"/>
      <c r="H185" s="925"/>
      <c r="I185" s="925"/>
      <c r="J185" s="331"/>
      <c r="K185" s="331">
        <v>0.12704987209720972</v>
      </c>
      <c r="L185" s="331">
        <v>0.11675465852896676</v>
      </c>
      <c r="M185" s="331">
        <v>3.4852770292557032E-2</v>
      </c>
      <c r="N185" s="331">
        <v>2.6526377806554906E-2</v>
      </c>
      <c r="O185" s="331">
        <v>2.6395126856951827E-2</v>
      </c>
      <c r="P185" s="331"/>
      <c r="Q185" s="331">
        <v>8.320585873251142E-2</v>
      </c>
      <c r="R185" s="331"/>
      <c r="S185" s="331"/>
      <c r="T185" s="331"/>
      <c r="U185" s="331">
        <v>5.237962792948405E-2</v>
      </c>
      <c r="V185" s="331">
        <v>3.6245654187802123E-2</v>
      </c>
      <c r="W185" s="331">
        <v>0.1221293336575927</v>
      </c>
      <c r="X185" s="331">
        <v>0.14361333316929309</v>
      </c>
      <c r="Y185" s="331"/>
      <c r="Z185" s="331"/>
      <c r="AA185" s="331">
        <v>0.10077808827567686</v>
      </c>
      <c r="AB185" s="331"/>
      <c r="AC185" s="331">
        <v>1.2186987110303374E-2</v>
      </c>
      <c r="AD185" s="331">
        <v>0.12628520802652379</v>
      </c>
      <c r="AE185" s="331">
        <v>7.6334283430861141E-2</v>
      </c>
      <c r="AF185" s="330"/>
      <c r="AG185" s="330"/>
      <c r="AH185" s="331">
        <v>4.0468915311620765E-2</v>
      </c>
      <c r="AI185" s="329"/>
      <c r="AJ185" s="331">
        <v>4.2043556346648935E-3</v>
      </c>
      <c r="AK185" s="925"/>
      <c r="AL185" s="925"/>
      <c r="AM185" s="925"/>
      <c r="AN185" s="331">
        <v>5.9663971879374229E-2</v>
      </c>
      <c r="AO185" s="331"/>
      <c r="AP185" s="331">
        <v>0.10894060058177435</v>
      </c>
      <c r="AQ185" s="331">
        <v>8.2770870115939546E-2</v>
      </c>
      <c r="AR185" s="331">
        <v>3.5822183934020119E-2</v>
      </c>
      <c r="AS185" s="331">
        <v>2.7906343172209705E-2</v>
      </c>
      <c r="AT185" s="331">
        <v>2.7612120777698517E-2</v>
      </c>
      <c r="AU185" s="331"/>
      <c r="AV185" s="331">
        <v>8.4274035931480168E-2</v>
      </c>
      <c r="AW185" s="331"/>
      <c r="AX185" s="331"/>
      <c r="AY185" s="331"/>
      <c r="AZ185" s="331">
        <v>5.4184808021761323E-2</v>
      </c>
      <c r="BA185" s="331">
        <v>3.7211574929921949E-2</v>
      </c>
      <c r="BB185" s="331">
        <v>0.1299168994881105</v>
      </c>
      <c r="BC185" s="331">
        <v>0.1430199795802535</v>
      </c>
      <c r="BD185" s="331"/>
      <c r="BE185" s="331"/>
      <c r="BF185" s="331">
        <v>9.8613206380333704E-2</v>
      </c>
      <c r="BG185" s="331"/>
      <c r="BH185" s="331">
        <v>2.0204689005249327E-2</v>
      </c>
      <c r="BI185" s="331">
        <v>0.12688626353310159</v>
      </c>
      <c r="BJ185" s="331">
        <v>7.7756533593185781E-2</v>
      </c>
      <c r="BK185" s="330"/>
      <c r="BL185" s="330"/>
      <c r="BM185" s="331">
        <v>4.144262430509809E-2</v>
      </c>
      <c r="BN185" s="254"/>
      <c r="BO185" s="254"/>
    </row>
    <row r="186" spans="2:67" s="255" customFormat="1" ht="15" customHeight="1">
      <c r="B186" s="1257" t="s">
        <v>19</v>
      </c>
      <c r="C186" s="243" t="s">
        <v>490</v>
      </c>
      <c r="D186" s="344"/>
      <c r="E186" s="331"/>
      <c r="F186" s="331">
        <v>4.6502135971179798E-4</v>
      </c>
      <c r="G186" s="925"/>
      <c r="H186" s="925"/>
      <c r="I186" s="925"/>
      <c r="J186" s="331"/>
      <c r="K186" s="331">
        <v>0.11877943196282049</v>
      </c>
      <c r="L186" s="331">
        <v>0.10947174463172255</v>
      </c>
      <c r="M186" s="331">
        <v>4.4994805962371848E-2</v>
      </c>
      <c r="N186" s="331">
        <v>3.7076859015248799E-2</v>
      </c>
      <c r="O186" s="331">
        <v>3.6336907126832782E-2</v>
      </c>
      <c r="P186" s="331"/>
      <c r="Q186" s="331">
        <v>9.1028890169749438E-2</v>
      </c>
      <c r="R186" s="331"/>
      <c r="S186" s="331"/>
      <c r="T186" s="331"/>
      <c r="U186" s="331">
        <v>6.405058967300177E-2</v>
      </c>
      <c r="V186" s="331">
        <v>4.6451458365297314E-2</v>
      </c>
      <c r="W186" s="331">
        <v>0.13010648172767542</v>
      </c>
      <c r="X186" s="331">
        <v>0.1361305193700646</v>
      </c>
      <c r="Y186" s="331"/>
      <c r="Z186" s="331"/>
      <c r="AA186" s="331">
        <v>9.6443444382285817E-2</v>
      </c>
      <c r="AB186" s="331"/>
      <c r="AC186" s="331">
        <v>3.5720684355824261E-2</v>
      </c>
      <c r="AD186" s="331">
        <v>0.12292439310727597</v>
      </c>
      <c r="AE186" s="331">
        <v>8.1974601550419496E-2</v>
      </c>
      <c r="AF186" s="330"/>
      <c r="AG186" s="330"/>
      <c r="AH186" s="331">
        <v>5.0097736621623881E-2</v>
      </c>
      <c r="AI186" s="329"/>
      <c r="AJ186" s="331">
        <v>1.3471456549369071E-2</v>
      </c>
      <c r="AK186" s="925"/>
      <c r="AL186" s="925"/>
      <c r="AM186" s="925"/>
      <c r="AN186" s="331">
        <v>4.077095811352708E-2</v>
      </c>
      <c r="AO186" s="331"/>
      <c r="AP186" s="331">
        <v>0.13959824262685999</v>
      </c>
      <c r="AQ186" s="331">
        <v>6.8665985851242131E-2</v>
      </c>
      <c r="AR186" s="331">
        <v>4.5155402978866901E-2</v>
      </c>
      <c r="AS186" s="331">
        <v>3.7845569860775974E-2</v>
      </c>
      <c r="AT186" s="331">
        <v>3.7223949004211783E-2</v>
      </c>
      <c r="AU186" s="331"/>
      <c r="AV186" s="331">
        <v>9.0924418762004647E-2</v>
      </c>
      <c r="AW186" s="331"/>
      <c r="AX186" s="331"/>
      <c r="AY186" s="331"/>
      <c r="AZ186" s="331">
        <v>6.4942976729095006E-2</v>
      </c>
      <c r="BA186" s="331">
        <v>4.6554252919424013E-2</v>
      </c>
      <c r="BB186" s="331">
        <v>0.12203730352385504</v>
      </c>
      <c r="BC186" s="331">
        <v>0.13338976365644201</v>
      </c>
      <c r="BD186" s="331"/>
      <c r="BE186" s="331"/>
      <c r="BF186" s="331">
        <v>9.8010337293973196E-2</v>
      </c>
      <c r="BG186" s="331"/>
      <c r="BH186" s="331">
        <v>3.9065588432538816E-2</v>
      </c>
      <c r="BI186" s="331">
        <v>0.12072406829495676</v>
      </c>
      <c r="BJ186" s="331">
        <v>8.2091403670459709E-2</v>
      </c>
      <c r="BK186" s="330"/>
      <c r="BL186" s="330"/>
      <c r="BM186" s="331">
        <v>5.0134335299972022E-2</v>
      </c>
      <c r="BN186" s="254"/>
      <c r="BO186" s="254"/>
    </row>
    <row r="187" spans="2:67" s="255" customFormat="1" ht="15" customHeight="1">
      <c r="B187" s="1257" t="s">
        <v>19</v>
      </c>
      <c r="C187" s="243" t="s">
        <v>491</v>
      </c>
      <c r="D187" s="344"/>
      <c r="E187" s="331"/>
      <c r="F187" s="331">
        <v>4.7311936250034603E-3</v>
      </c>
      <c r="G187" s="925"/>
      <c r="H187" s="925"/>
      <c r="I187" s="925"/>
      <c r="J187" s="331"/>
      <c r="K187" s="331">
        <v>8.0565377920913797E-2</v>
      </c>
      <c r="L187" s="331">
        <v>0.10742615897835069</v>
      </c>
      <c r="M187" s="331">
        <v>5.5276487296720585E-2</v>
      </c>
      <c r="N187" s="331">
        <v>4.7890882385935765E-2</v>
      </c>
      <c r="O187" s="331">
        <v>4.7200182367009451E-2</v>
      </c>
      <c r="P187" s="331"/>
      <c r="Q187" s="331">
        <v>9.6364409715460148E-2</v>
      </c>
      <c r="R187" s="331"/>
      <c r="S187" s="331"/>
      <c r="T187" s="331"/>
      <c r="U187" s="331">
        <v>7.0992382125367237E-2</v>
      </c>
      <c r="V187" s="331">
        <v>5.657835687362088E-2</v>
      </c>
      <c r="W187" s="331">
        <v>0.1191906327693639</v>
      </c>
      <c r="X187" s="331">
        <v>0.12793883000552411</v>
      </c>
      <c r="Y187" s="331"/>
      <c r="Z187" s="331"/>
      <c r="AA187" s="331">
        <v>0.11064387075291315</v>
      </c>
      <c r="AB187" s="331"/>
      <c r="AC187" s="331">
        <v>4.4683898343792369E-2</v>
      </c>
      <c r="AD187" s="331">
        <v>0.11863543944934297</v>
      </c>
      <c r="AE187" s="331">
        <v>8.5791152652729769E-2</v>
      </c>
      <c r="AF187" s="330"/>
      <c r="AG187" s="330"/>
      <c r="AH187" s="331">
        <v>5.9552815945506384E-2</v>
      </c>
      <c r="AI187" s="329"/>
      <c r="AJ187" s="331">
        <v>2.1245458927297251E-2</v>
      </c>
      <c r="AK187" s="925"/>
      <c r="AL187" s="925"/>
      <c r="AM187" s="925"/>
      <c r="AN187" s="331">
        <v>4.4697992280688367E-2</v>
      </c>
      <c r="AO187" s="331"/>
      <c r="AP187" s="331">
        <v>6.773126352503539E-2</v>
      </c>
      <c r="AQ187" s="331">
        <v>6.9739173357654075E-2</v>
      </c>
      <c r="AR187" s="331">
        <v>5.5564544211407982E-2</v>
      </c>
      <c r="AS187" s="331">
        <v>4.7743016403180322E-2</v>
      </c>
      <c r="AT187" s="331">
        <v>4.7109837013025326E-2</v>
      </c>
      <c r="AU187" s="331"/>
      <c r="AV187" s="331">
        <v>9.6444502108948435E-2</v>
      </c>
      <c r="AW187" s="331"/>
      <c r="AX187" s="331"/>
      <c r="AY187" s="331"/>
      <c r="AZ187" s="331">
        <v>7.2359487626185867E-2</v>
      </c>
      <c r="BA187" s="331">
        <v>5.6936882995514096E-2</v>
      </c>
      <c r="BB187" s="331">
        <v>0.12092286166364311</v>
      </c>
      <c r="BC187" s="331">
        <v>0.12888844232678184</v>
      </c>
      <c r="BD187" s="331"/>
      <c r="BE187" s="331"/>
      <c r="BF187" s="331">
        <v>0.10738840667082676</v>
      </c>
      <c r="BG187" s="331"/>
      <c r="BH187" s="331">
        <v>4.752429686333811E-2</v>
      </c>
      <c r="BI187" s="331">
        <v>0.11926555318419355</v>
      </c>
      <c r="BJ187" s="331">
        <v>8.6623912420391178E-2</v>
      </c>
      <c r="BK187" s="330"/>
      <c r="BL187" s="330"/>
      <c r="BM187" s="331">
        <v>5.993829945631441E-2</v>
      </c>
      <c r="BN187" s="254"/>
      <c r="BO187" s="254"/>
    </row>
    <row r="188" spans="2:67" s="255" customFormat="1" ht="15" customHeight="1">
      <c r="B188" s="1257" t="s">
        <v>19</v>
      </c>
      <c r="C188" s="243" t="s">
        <v>492</v>
      </c>
      <c r="D188" s="344"/>
      <c r="E188" s="331"/>
      <c r="F188" s="331">
        <v>1.03604867328749E-2</v>
      </c>
      <c r="G188" s="925"/>
      <c r="H188" s="925"/>
      <c r="I188" s="925"/>
      <c r="J188" s="331"/>
      <c r="K188" s="331">
        <v>7.5288141324640831E-2</v>
      </c>
      <c r="L188" s="331">
        <v>9.9947537774435796E-2</v>
      </c>
      <c r="M188" s="331">
        <v>6.6283297109445569E-2</v>
      </c>
      <c r="N188" s="331">
        <v>5.9934688827432428E-2</v>
      </c>
      <c r="O188" s="331">
        <v>5.9031787605273126E-2</v>
      </c>
      <c r="P188" s="331"/>
      <c r="Q188" s="331">
        <v>9.7315173128956392E-2</v>
      </c>
      <c r="R188" s="331"/>
      <c r="S188" s="331"/>
      <c r="T188" s="331"/>
      <c r="U188" s="331">
        <v>8.2312926783915802E-2</v>
      </c>
      <c r="V188" s="331">
        <v>6.7505245386251383E-2</v>
      </c>
      <c r="W188" s="331">
        <v>0.11628375079996378</v>
      </c>
      <c r="X188" s="331">
        <v>0.11799037055737838</v>
      </c>
      <c r="Y188" s="331"/>
      <c r="Z188" s="331"/>
      <c r="AA188" s="331">
        <v>0.12257692167309457</v>
      </c>
      <c r="AB188" s="331"/>
      <c r="AC188" s="331">
        <v>6.4065039083506248E-2</v>
      </c>
      <c r="AD188" s="331">
        <v>0.11431181799020756</v>
      </c>
      <c r="AE188" s="331">
        <v>9.1635120342070137E-2</v>
      </c>
      <c r="AF188" s="330"/>
      <c r="AG188" s="330"/>
      <c r="AH188" s="331">
        <v>6.9833087756051765E-2</v>
      </c>
      <c r="AI188" s="329"/>
      <c r="AJ188" s="331">
        <v>3.3490225079624687E-2</v>
      </c>
      <c r="AK188" s="925"/>
      <c r="AL188" s="925"/>
      <c r="AM188" s="925"/>
      <c r="AN188" s="331">
        <v>5.4770062838144423E-2</v>
      </c>
      <c r="AO188" s="331"/>
      <c r="AP188" s="331">
        <v>7.7143417179038637E-2</v>
      </c>
      <c r="AQ188" s="331">
        <v>7.3823990550490076E-2</v>
      </c>
      <c r="AR188" s="331">
        <v>6.6670681350461822E-2</v>
      </c>
      <c r="AS188" s="331">
        <v>6.0350652904312248E-2</v>
      </c>
      <c r="AT188" s="331">
        <v>5.9421126145514126E-2</v>
      </c>
      <c r="AU188" s="331"/>
      <c r="AV188" s="331">
        <v>9.8797882459884342E-2</v>
      </c>
      <c r="AW188" s="331"/>
      <c r="AX188" s="331"/>
      <c r="AY188" s="331"/>
      <c r="AZ188" s="331">
        <v>8.0727077845932374E-2</v>
      </c>
      <c r="BA188" s="331">
        <v>6.783788058401137E-2</v>
      </c>
      <c r="BB188" s="331">
        <v>0.12336699877811798</v>
      </c>
      <c r="BC188" s="331">
        <v>0.11798137024242596</v>
      </c>
      <c r="BD188" s="331"/>
      <c r="BE188" s="331"/>
      <c r="BF188" s="331">
        <v>0.11507856543617258</v>
      </c>
      <c r="BG188" s="331"/>
      <c r="BH188" s="331">
        <v>5.2809342543722451E-2</v>
      </c>
      <c r="BI188" s="331">
        <v>0.11312141714781254</v>
      </c>
      <c r="BJ188" s="331">
        <v>9.1355231515990898E-2</v>
      </c>
      <c r="BK188" s="330"/>
      <c r="BL188" s="330"/>
      <c r="BM188" s="331">
        <v>7.0096924995649776E-2</v>
      </c>
      <c r="BN188" s="254"/>
      <c r="BO188" s="254"/>
    </row>
    <row r="189" spans="2:67" s="255" customFormat="1" ht="15" customHeight="1">
      <c r="B189" s="1257" t="s">
        <v>19</v>
      </c>
      <c r="C189" s="243" t="s">
        <v>493</v>
      </c>
      <c r="D189" s="344"/>
      <c r="E189" s="331"/>
      <c r="F189" s="331">
        <v>2.02710534335401E-2</v>
      </c>
      <c r="G189" s="925"/>
      <c r="H189" s="925"/>
      <c r="I189" s="925"/>
      <c r="J189" s="331"/>
      <c r="K189" s="331">
        <v>3.6646321098164472E-2</v>
      </c>
      <c r="L189" s="331">
        <v>9.5631909516480776E-2</v>
      </c>
      <c r="M189" s="331">
        <v>7.8974670923902909E-2</v>
      </c>
      <c r="N189" s="331">
        <v>7.472273282359021E-2</v>
      </c>
      <c r="O189" s="331">
        <v>7.3611909648521864E-2</v>
      </c>
      <c r="P189" s="331"/>
      <c r="Q189" s="331">
        <v>0.10436020034571208</v>
      </c>
      <c r="R189" s="331"/>
      <c r="S189" s="331"/>
      <c r="T189" s="331"/>
      <c r="U189" s="331">
        <v>9.6888805453705387E-2</v>
      </c>
      <c r="V189" s="331">
        <v>8.0045832066161546E-2</v>
      </c>
      <c r="W189" s="331">
        <v>0.11235249417895135</v>
      </c>
      <c r="X189" s="331">
        <v>9.8875336332459499E-2</v>
      </c>
      <c r="Y189" s="331"/>
      <c r="Z189" s="331"/>
      <c r="AA189" s="331">
        <v>0.12377703125444112</v>
      </c>
      <c r="AB189" s="331"/>
      <c r="AC189" s="331">
        <v>8.9705402500629569E-2</v>
      </c>
      <c r="AD189" s="331">
        <v>0.10251497432493671</v>
      </c>
      <c r="AE189" s="331">
        <v>9.5024310761178413E-2</v>
      </c>
      <c r="AF189" s="330"/>
      <c r="AG189" s="330"/>
      <c r="AH189" s="331">
        <v>8.1299927711646139E-2</v>
      </c>
      <c r="AI189" s="329"/>
      <c r="AJ189" s="331">
        <v>4.5957359634762475E-2</v>
      </c>
      <c r="AK189" s="925"/>
      <c r="AL189" s="925"/>
      <c r="AM189" s="925"/>
      <c r="AN189" s="331">
        <v>6.8100914670858922E-2</v>
      </c>
      <c r="AO189" s="331"/>
      <c r="AP189" s="331">
        <v>4.0211138325612378E-2</v>
      </c>
      <c r="AQ189" s="331">
        <v>7.9604363502957895E-2</v>
      </c>
      <c r="AR189" s="331">
        <v>7.9447662771361741E-2</v>
      </c>
      <c r="AS189" s="331">
        <v>7.4749293332827441E-2</v>
      </c>
      <c r="AT189" s="331">
        <v>7.3736402750536778E-2</v>
      </c>
      <c r="AU189" s="331"/>
      <c r="AV189" s="331">
        <v>0.10470167937654484</v>
      </c>
      <c r="AW189" s="331"/>
      <c r="AX189" s="331"/>
      <c r="AY189" s="331"/>
      <c r="AZ189" s="331">
        <v>9.9292089704212425E-2</v>
      </c>
      <c r="BA189" s="331">
        <v>8.0609609061290194E-2</v>
      </c>
      <c r="BB189" s="331">
        <v>0.11153172701350179</v>
      </c>
      <c r="BC189" s="331">
        <v>9.9810699079620216E-2</v>
      </c>
      <c r="BD189" s="331"/>
      <c r="BE189" s="331"/>
      <c r="BF189" s="331">
        <v>0.12968493591236471</v>
      </c>
      <c r="BG189" s="331"/>
      <c r="BH189" s="331">
        <v>0.10780233001820827</v>
      </c>
      <c r="BI189" s="331">
        <v>0.10523317712162408</v>
      </c>
      <c r="BJ189" s="331">
        <v>9.5317476658822939E-2</v>
      </c>
      <c r="BK189" s="330"/>
      <c r="BL189" s="330"/>
      <c r="BM189" s="331">
        <v>8.1915263747793732E-2</v>
      </c>
      <c r="BN189" s="254"/>
      <c r="BO189" s="254"/>
    </row>
    <row r="190" spans="2:67" s="255" customFormat="1" ht="15" customHeight="1">
      <c r="B190" s="1257" t="s">
        <v>19</v>
      </c>
      <c r="C190" s="243" t="s">
        <v>494</v>
      </c>
      <c r="D190" s="344"/>
      <c r="E190" s="331"/>
      <c r="F190" s="331">
        <v>3.5791201121891499E-2</v>
      </c>
      <c r="G190" s="925"/>
      <c r="H190" s="925"/>
      <c r="I190" s="925"/>
      <c r="J190" s="331"/>
      <c r="K190" s="331">
        <v>4.149447252749363E-2</v>
      </c>
      <c r="L190" s="331">
        <v>9.4740565924002734E-2</v>
      </c>
      <c r="M190" s="331">
        <v>9.5542063532401994E-2</v>
      </c>
      <c r="N190" s="331">
        <v>9.1929747929790862E-2</v>
      </c>
      <c r="O190" s="331">
        <v>9.1288184022964347E-2</v>
      </c>
      <c r="P190" s="331"/>
      <c r="Q190" s="331">
        <v>0.11347408767106031</v>
      </c>
      <c r="R190" s="331"/>
      <c r="S190" s="331"/>
      <c r="T190" s="331"/>
      <c r="U190" s="331">
        <v>0.10895027092664941</v>
      </c>
      <c r="V190" s="331">
        <v>9.6369576222424452E-2</v>
      </c>
      <c r="W190" s="331">
        <v>8.6678793163734016E-2</v>
      </c>
      <c r="X190" s="331">
        <v>8.8561635327406213E-2</v>
      </c>
      <c r="Y190" s="331"/>
      <c r="Z190" s="331"/>
      <c r="AA190" s="331">
        <v>0.12482212389301661</v>
      </c>
      <c r="AB190" s="331"/>
      <c r="AC190" s="331">
        <v>0.12194311117733611</v>
      </c>
      <c r="AD190" s="331">
        <v>9.5530778180950252E-2</v>
      </c>
      <c r="AE190" s="331">
        <v>0.1028077750123806</v>
      </c>
      <c r="AF190" s="330"/>
      <c r="AG190" s="330"/>
      <c r="AH190" s="331">
        <v>9.6604360232637285E-2</v>
      </c>
      <c r="AI190" s="329"/>
      <c r="AJ190" s="331">
        <v>6.5737587465574607E-2</v>
      </c>
      <c r="AK190" s="925"/>
      <c r="AL190" s="925"/>
      <c r="AM190" s="925"/>
      <c r="AN190" s="331">
        <v>5.7011526288829419E-2</v>
      </c>
      <c r="AO190" s="331"/>
      <c r="AP190" s="331">
        <v>3.6646321098164472E-2</v>
      </c>
      <c r="AQ190" s="331">
        <v>7.2471029478980362E-2</v>
      </c>
      <c r="AR190" s="331">
        <v>9.508486960153914E-2</v>
      </c>
      <c r="AS190" s="331">
        <v>9.192111021748231E-2</v>
      </c>
      <c r="AT190" s="331">
        <v>9.1006507883767587E-2</v>
      </c>
      <c r="AU190" s="331"/>
      <c r="AV190" s="331">
        <v>0.10970040907819949</v>
      </c>
      <c r="AW190" s="331"/>
      <c r="AX190" s="331"/>
      <c r="AY190" s="331"/>
      <c r="AZ190" s="331">
        <v>0.10620671704233708</v>
      </c>
      <c r="BA190" s="331">
        <v>9.5830335820541804E-2</v>
      </c>
      <c r="BB190" s="331">
        <v>8.6428094615221371E-2</v>
      </c>
      <c r="BC190" s="331">
        <v>8.8893467574900742E-2</v>
      </c>
      <c r="BD190" s="331"/>
      <c r="BE190" s="331"/>
      <c r="BF190" s="331">
        <v>0.11744001733653912</v>
      </c>
      <c r="BG190" s="331"/>
      <c r="BH190" s="331">
        <v>0.10357144736566859</v>
      </c>
      <c r="BI190" s="331">
        <v>9.3409458622361066E-2</v>
      </c>
      <c r="BJ190" s="331">
        <v>0.10111044470702678</v>
      </c>
      <c r="BK190" s="330"/>
      <c r="BL190" s="330"/>
      <c r="BM190" s="331">
        <v>9.5972654741679195E-2</v>
      </c>
      <c r="BN190" s="254"/>
      <c r="BO190" s="254"/>
    </row>
    <row r="191" spans="2:67" s="255" customFormat="1" ht="15" customHeight="1">
      <c r="B191" s="1257" t="s">
        <v>19</v>
      </c>
      <c r="C191" s="243" t="s">
        <v>495</v>
      </c>
      <c r="D191" s="344"/>
      <c r="E191" s="331"/>
      <c r="F191" s="331">
        <v>6.5417957154409206E-2</v>
      </c>
      <c r="G191" s="925"/>
      <c r="H191" s="925"/>
      <c r="I191" s="925"/>
      <c r="J191" s="331"/>
      <c r="K191" s="331">
        <v>3.4791995861693993E-2</v>
      </c>
      <c r="L191" s="331">
        <v>9.0617858168423479E-2</v>
      </c>
      <c r="M191" s="331">
        <v>0.11830806764909367</v>
      </c>
      <c r="N191" s="331">
        <v>0.1191024171757447</v>
      </c>
      <c r="O191" s="331">
        <v>0.11816041220935777</v>
      </c>
      <c r="P191" s="331"/>
      <c r="Q191" s="331">
        <v>0.11894744772797294</v>
      </c>
      <c r="R191" s="331"/>
      <c r="S191" s="331"/>
      <c r="T191" s="331"/>
      <c r="U191" s="331">
        <v>0.13275333914801998</v>
      </c>
      <c r="V191" s="331">
        <v>0.11872318730210572</v>
      </c>
      <c r="W191" s="331">
        <v>6.5736317913049055E-2</v>
      </c>
      <c r="X191" s="331">
        <v>6.5927731153092875E-2</v>
      </c>
      <c r="Y191" s="331"/>
      <c r="Z191" s="331"/>
      <c r="AA191" s="331">
        <v>0.12172933695717933</v>
      </c>
      <c r="AB191" s="331"/>
      <c r="AC191" s="331">
        <v>0.17136307187555577</v>
      </c>
      <c r="AD191" s="331">
        <v>8.1010389168771083E-2</v>
      </c>
      <c r="AE191" s="331">
        <v>0.11420859486622735</v>
      </c>
      <c r="AF191" s="330"/>
      <c r="AG191" s="330"/>
      <c r="AH191" s="331">
        <v>0.11744833701598534</v>
      </c>
      <c r="AI191" s="329"/>
      <c r="AJ191" s="331">
        <v>0.10545414888335829</v>
      </c>
      <c r="AK191" s="925"/>
      <c r="AL191" s="925"/>
      <c r="AM191" s="925"/>
      <c r="AN191" s="331">
        <v>6.9316970386215329E-2</v>
      </c>
      <c r="AO191" s="331"/>
      <c r="AP191" s="331">
        <v>3.008643712146275E-2</v>
      </c>
      <c r="AQ191" s="331">
        <v>7.7992613224163454E-2</v>
      </c>
      <c r="AR191" s="331">
        <v>0.11772713208851265</v>
      </c>
      <c r="AS191" s="331">
        <v>0.11800863371770996</v>
      </c>
      <c r="AT191" s="331">
        <v>0.11715099969024588</v>
      </c>
      <c r="AU191" s="331"/>
      <c r="AV191" s="331">
        <v>0.11940420172510363</v>
      </c>
      <c r="AW191" s="331"/>
      <c r="AX191" s="331"/>
      <c r="AY191" s="331"/>
      <c r="AZ191" s="331">
        <v>0.13074155186114414</v>
      </c>
      <c r="BA191" s="331">
        <v>0.11814872723553284</v>
      </c>
      <c r="BB191" s="331">
        <v>6.5944199302482354E-2</v>
      </c>
      <c r="BC191" s="331">
        <v>6.8791635372873597E-2</v>
      </c>
      <c r="BD191" s="331"/>
      <c r="BE191" s="331"/>
      <c r="BF191" s="331">
        <v>0.12634307023879884</v>
      </c>
      <c r="BG191" s="331"/>
      <c r="BH191" s="331">
        <v>0.16319255332258134</v>
      </c>
      <c r="BI191" s="331">
        <v>8.3021380380115348E-2</v>
      </c>
      <c r="BJ191" s="331">
        <v>0.11411512297562655</v>
      </c>
      <c r="BK191" s="330"/>
      <c r="BL191" s="330"/>
      <c r="BM191" s="331">
        <v>0.11696817720146098</v>
      </c>
      <c r="BN191" s="254"/>
      <c r="BO191" s="254"/>
    </row>
    <row r="192" spans="2:67" s="255" customFormat="1" ht="15" customHeight="1">
      <c r="B192" s="1257" t="s">
        <v>19</v>
      </c>
      <c r="C192" s="243" t="s">
        <v>496</v>
      </c>
      <c r="D192" s="344"/>
      <c r="E192" s="331"/>
      <c r="F192" s="331">
        <v>0.16681597808142401</v>
      </c>
      <c r="G192" s="925"/>
      <c r="H192" s="925"/>
      <c r="I192" s="925"/>
      <c r="J192" s="331"/>
      <c r="K192" s="331">
        <v>0.10780007295802468</v>
      </c>
      <c r="L192" s="331">
        <v>9.191742263137162E-2</v>
      </c>
      <c r="M192" s="331">
        <v>0.15933992946618983</v>
      </c>
      <c r="N192" s="331">
        <v>0.16658615258058498</v>
      </c>
      <c r="O192" s="331">
        <v>0.16626254201443913</v>
      </c>
      <c r="P192" s="331"/>
      <c r="Q192" s="331">
        <v>0.12403673370881584</v>
      </c>
      <c r="R192" s="331"/>
      <c r="S192" s="331"/>
      <c r="T192" s="331"/>
      <c r="U192" s="331">
        <v>0.15731452673055388</v>
      </c>
      <c r="V192" s="331">
        <v>0.15854037808106891</v>
      </c>
      <c r="W192" s="331">
        <v>6.285281682349142E-2</v>
      </c>
      <c r="X192" s="331">
        <v>4.893228042598937E-2</v>
      </c>
      <c r="Y192" s="331"/>
      <c r="Z192" s="331"/>
      <c r="AA192" s="331">
        <v>0.10226966336157048</v>
      </c>
      <c r="AB192" s="331"/>
      <c r="AC192" s="331">
        <v>0.2144588264038704</v>
      </c>
      <c r="AD192" s="331">
        <v>6.9523269957327744E-2</v>
      </c>
      <c r="AE192" s="331">
        <v>0.12845907188104955</v>
      </c>
      <c r="AF192" s="330"/>
      <c r="AG192" s="330"/>
      <c r="AH192" s="331">
        <v>0.15474948739505626</v>
      </c>
      <c r="AI192" s="329"/>
      <c r="AJ192" s="331">
        <v>0.18953664400350564</v>
      </c>
      <c r="AK192" s="925"/>
      <c r="AL192" s="925"/>
      <c r="AM192" s="925"/>
      <c r="AN192" s="331">
        <v>0.16883129728455992</v>
      </c>
      <c r="AO192" s="331"/>
      <c r="AP192" s="331">
        <v>0.10223895808320595</v>
      </c>
      <c r="AQ192" s="331">
        <v>0.1372648221194554</v>
      </c>
      <c r="AR192" s="331">
        <v>0.16010887532961054</v>
      </c>
      <c r="AS192" s="331">
        <v>0.16772439779427931</v>
      </c>
      <c r="AT192" s="331">
        <v>0.16805625318185083</v>
      </c>
      <c r="AU192" s="331"/>
      <c r="AV192" s="331">
        <v>0.12236728903152423</v>
      </c>
      <c r="AW192" s="331"/>
      <c r="AX192" s="331"/>
      <c r="AY192" s="331"/>
      <c r="AZ192" s="331">
        <v>0.15591900499039385</v>
      </c>
      <c r="BA192" s="331">
        <v>0.15913942730476252</v>
      </c>
      <c r="BB192" s="331">
        <v>6.2142613711400688E-2</v>
      </c>
      <c r="BC192" s="331">
        <v>4.8842166569398625E-2</v>
      </c>
      <c r="BD192" s="331"/>
      <c r="BE192" s="331"/>
      <c r="BF192" s="331">
        <v>0.10309386825500184</v>
      </c>
      <c r="BG192" s="331"/>
      <c r="BH192" s="331">
        <v>0.20992379806298436</v>
      </c>
      <c r="BI192" s="331">
        <v>6.9155670023695923E-2</v>
      </c>
      <c r="BJ192" s="331">
        <v>0.12690557558129112</v>
      </c>
      <c r="BK192" s="330"/>
      <c r="BL192" s="330"/>
      <c r="BM192" s="331">
        <v>0.15523389002779489</v>
      </c>
      <c r="BN192" s="254"/>
      <c r="BO192" s="254"/>
    </row>
    <row r="193" spans="2:67" s="255" customFormat="1" ht="15" customHeight="1">
      <c r="B193" s="1257" t="s">
        <v>19</v>
      </c>
      <c r="C193" s="243" t="s">
        <v>497</v>
      </c>
      <c r="D193" s="344"/>
      <c r="E193" s="331"/>
      <c r="F193" s="331">
        <v>0.69610569320049398</v>
      </c>
      <c r="G193" s="925"/>
      <c r="H193" s="925"/>
      <c r="I193" s="925"/>
      <c r="J193" s="331"/>
      <c r="K193" s="331">
        <v>4.3062992107570704E-2</v>
      </c>
      <c r="L193" s="331">
        <v>6.2762131604406024E-2</v>
      </c>
      <c r="M193" s="331">
        <v>0.32453937209849926</v>
      </c>
      <c r="N193" s="331">
        <v>0.36186930992056232</v>
      </c>
      <c r="O193" s="331">
        <v>0.36762447586485825</v>
      </c>
      <c r="P193" s="331"/>
      <c r="Q193" s="331">
        <v>0.11005694083348486</v>
      </c>
      <c r="R193" s="331"/>
      <c r="S193" s="331"/>
      <c r="T193" s="331"/>
      <c r="U193" s="331">
        <v>0.20041102295540661</v>
      </c>
      <c r="V193" s="331">
        <v>0.31648068092141818</v>
      </c>
      <c r="W193" s="331">
        <v>2.4903193327201114E-2</v>
      </c>
      <c r="X193" s="331">
        <v>2.261515524215656E-2</v>
      </c>
      <c r="Y193" s="331"/>
      <c r="Z193" s="331"/>
      <c r="AA193" s="331">
        <v>4.7646732950789666E-2</v>
      </c>
      <c r="AB193" s="331"/>
      <c r="AC193" s="331">
        <v>0.24074154557250088</v>
      </c>
      <c r="AD193" s="331">
        <v>4.2607155786908921E-2</v>
      </c>
      <c r="AE193" s="331">
        <v>0.15105789902725297</v>
      </c>
      <c r="AF193" s="330"/>
      <c r="AG193" s="330"/>
      <c r="AH193" s="331">
        <v>0.30188476951849186</v>
      </c>
      <c r="AI193" s="329"/>
      <c r="AJ193" s="331">
        <v>0.52026889327754344</v>
      </c>
      <c r="AK193" s="925"/>
      <c r="AL193" s="925"/>
      <c r="AM193" s="925"/>
      <c r="AN193" s="331">
        <v>0.30352386938162562</v>
      </c>
      <c r="AO193" s="331"/>
      <c r="AP193" s="331">
        <v>2.8803723197779081E-2</v>
      </c>
      <c r="AQ193" s="331">
        <v>0.20568093813258934</v>
      </c>
      <c r="AR193" s="331">
        <v>0.31909201018637939</v>
      </c>
      <c r="AS193" s="331">
        <v>0.35579232599339539</v>
      </c>
      <c r="AT193" s="331">
        <v>0.3610535135564012</v>
      </c>
      <c r="AU193" s="331"/>
      <c r="AV193" s="331">
        <v>0.10878463162135837</v>
      </c>
      <c r="AW193" s="331"/>
      <c r="AX193" s="331"/>
      <c r="AY193" s="331"/>
      <c r="AZ193" s="331">
        <v>0.19753206059321246</v>
      </c>
      <c r="BA193" s="331">
        <v>0.31122499617160659</v>
      </c>
      <c r="BB193" s="331">
        <v>2.6556340362279704E-2</v>
      </c>
      <c r="BC193" s="331">
        <v>2.5499494726770107E-2</v>
      </c>
      <c r="BD193" s="331"/>
      <c r="BE193" s="331"/>
      <c r="BF193" s="331">
        <v>5.1657015018348643E-2</v>
      </c>
      <c r="BG193" s="331"/>
      <c r="BH193" s="331">
        <v>0.24255821723272361</v>
      </c>
      <c r="BI193" s="331">
        <v>4.5444397520163854E-2</v>
      </c>
      <c r="BJ193" s="331">
        <v>0.14912879395093176</v>
      </c>
      <c r="BK193" s="330"/>
      <c r="BL193" s="330"/>
      <c r="BM193" s="331">
        <v>0.29699754554762087</v>
      </c>
      <c r="BN193" s="254"/>
      <c r="BO193" s="254"/>
    </row>
    <row r="194" spans="2:67" s="255" customFormat="1" ht="15" customHeight="1">
      <c r="B194" s="1253" t="s">
        <v>19</v>
      </c>
      <c r="C194" s="453" t="s">
        <v>527</v>
      </c>
      <c r="D194" s="344"/>
      <c r="E194" s="327"/>
      <c r="F194" s="327">
        <v>1</v>
      </c>
      <c r="G194" s="926"/>
      <c r="H194" s="926"/>
      <c r="I194" s="926"/>
      <c r="J194" s="327"/>
      <c r="K194" s="327">
        <v>1</v>
      </c>
      <c r="L194" s="327">
        <v>1</v>
      </c>
      <c r="M194" s="327">
        <v>1</v>
      </c>
      <c r="N194" s="327">
        <v>1</v>
      </c>
      <c r="O194" s="327">
        <v>1</v>
      </c>
      <c r="P194" s="327"/>
      <c r="Q194" s="327">
        <v>1</v>
      </c>
      <c r="R194" s="327"/>
      <c r="S194" s="327"/>
      <c r="T194" s="327"/>
      <c r="U194" s="327">
        <v>1</v>
      </c>
      <c r="V194" s="327">
        <v>1</v>
      </c>
      <c r="W194" s="327">
        <v>1</v>
      </c>
      <c r="X194" s="327">
        <v>1</v>
      </c>
      <c r="Y194" s="327"/>
      <c r="Z194" s="327"/>
      <c r="AA194" s="327">
        <v>1</v>
      </c>
      <c r="AB194" s="327"/>
      <c r="AC194" s="327">
        <v>1</v>
      </c>
      <c r="AD194" s="327">
        <v>1</v>
      </c>
      <c r="AE194" s="327">
        <v>1</v>
      </c>
      <c r="AF194" s="328"/>
      <c r="AG194" s="328"/>
      <c r="AH194" s="327">
        <v>1</v>
      </c>
      <c r="AI194" s="329"/>
      <c r="AJ194" s="327">
        <v>0.99999999999999989</v>
      </c>
      <c r="AK194" s="926"/>
      <c r="AL194" s="926"/>
      <c r="AM194" s="926"/>
      <c r="AN194" s="327">
        <v>1</v>
      </c>
      <c r="AO194" s="327"/>
      <c r="AP194" s="327">
        <v>1</v>
      </c>
      <c r="AQ194" s="327">
        <v>1</v>
      </c>
      <c r="AR194" s="327">
        <v>1</v>
      </c>
      <c r="AS194" s="327">
        <v>1</v>
      </c>
      <c r="AT194" s="327">
        <v>0.99999999999999989</v>
      </c>
      <c r="AU194" s="327"/>
      <c r="AV194" s="327">
        <v>0.99999999999999989</v>
      </c>
      <c r="AW194" s="327"/>
      <c r="AX194" s="327"/>
      <c r="AY194" s="327"/>
      <c r="AZ194" s="327">
        <v>1</v>
      </c>
      <c r="BA194" s="327">
        <v>1</v>
      </c>
      <c r="BB194" s="327">
        <v>1</v>
      </c>
      <c r="BC194" s="327">
        <v>1</v>
      </c>
      <c r="BD194" s="327"/>
      <c r="BE194" s="327"/>
      <c r="BF194" s="327">
        <v>1</v>
      </c>
      <c r="BG194" s="327"/>
      <c r="BH194" s="327">
        <v>1</v>
      </c>
      <c r="BI194" s="327">
        <v>1</v>
      </c>
      <c r="BJ194" s="327">
        <v>1</v>
      </c>
      <c r="BK194" s="328"/>
      <c r="BL194" s="328"/>
      <c r="BM194" s="327">
        <v>1</v>
      </c>
      <c r="BN194" s="254"/>
      <c r="BO194" s="254"/>
    </row>
    <row r="195" spans="2:67" s="255" customFormat="1" ht="15" customHeight="1">
      <c r="B195" s="1252" t="s">
        <v>280</v>
      </c>
      <c r="C195" s="243" t="s">
        <v>488</v>
      </c>
      <c r="D195" s="344"/>
      <c r="E195" s="649"/>
      <c r="F195" s="329">
        <v>1.6692401924990701E-2</v>
      </c>
      <c r="G195" s="925">
        <v>2.0543649900280198E-2</v>
      </c>
      <c r="H195" s="928"/>
      <c r="I195" s="928"/>
      <c r="J195" s="649"/>
      <c r="K195" s="649"/>
      <c r="L195" s="329">
        <v>0.30842113478217398</v>
      </c>
      <c r="M195" s="329">
        <v>3.6006934153317599E-2</v>
      </c>
      <c r="N195" s="649"/>
      <c r="O195" s="329">
        <v>2.81108845495299E-2</v>
      </c>
      <c r="P195" s="649"/>
      <c r="Q195" s="649"/>
      <c r="R195" s="649"/>
      <c r="S195" s="649"/>
      <c r="T195" s="649"/>
      <c r="U195" s="329">
        <v>2.7655051274377399E-2</v>
      </c>
      <c r="V195" s="329">
        <v>3.6312579281714497E-2</v>
      </c>
      <c r="W195" s="649"/>
      <c r="X195" s="649"/>
      <c r="Y195" s="649"/>
      <c r="Z195" s="649"/>
      <c r="AA195" s="649"/>
      <c r="AB195" s="649"/>
      <c r="AC195" s="649"/>
      <c r="AD195" s="329">
        <v>6.5056967694564302E-2</v>
      </c>
      <c r="AE195" s="329">
        <v>8.9265775537426206E-2</v>
      </c>
      <c r="AF195" s="854"/>
      <c r="AG195" s="649"/>
      <c r="AH195" s="329">
        <v>3.8249491425278101E-2</v>
      </c>
      <c r="AI195" s="329"/>
      <c r="AJ195" s="840"/>
      <c r="AK195" s="928"/>
      <c r="AL195" s="928"/>
      <c r="AM195" s="928"/>
      <c r="AN195" s="840"/>
      <c r="AO195" s="840"/>
      <c r="AP195" s="840"/>
      <c r="AQ195" s="840"/>
      <c r="AR195" s="840"/>
      <c r="AS195" s="840"/>
      <c r="AT195" s="840"/>
      <c r="AU195" s="840"/>
      <c r="AV195" s="840"/>
      <c r="AW195" s="840"/>
      <c r="AX195" s="840"/>
      <c r="AY195" s="840"/>
      <c r="AZ195" s="840"/>
      <c r="BA195" s="840"/>
      <c r="BB195" s="840"/>
      <c r="BC195" s="840"/>
      <c r="BD195" s="840"/>
      <c r="BE195" s="840"/>
      <c r="BF195" s="840"/>
      <c r="BG195" s="840"/>
      <c r="BH195" s="840"/>
      <c r="BI195" s="840"/>
      <c r="BJ195" s="840"/>
      <c r="BK195" s="853"/>
      <c r="BL195" s="853"/>
      <c r="BM195" s="840"/>
      <c r="BN195" s="254"/>
      <c r="BO195" s="254"/>
    </row>
    <row r="196" spans="2:67" s="255" customFormat="1" ht="15" customHeight="1">
      <c r="B196" s="1257" t="s">
        <v>280</v>
      </c>
      <c r="C196" s="243" t="s">
        <v>489</v>
      </c>
      <c r="D196" s="344"/>
      <c r="E196" s="329"/>
      <c r="F196" s="329">
        <v>2.49135957422577E-2</v>
      </c>
      <c r="G196" s="925">
        <v>3.472197685958487E-2</v>
      </c>
      <c r="H196" s="925"/>
      <c r="I196" s="925"/>
      <c r="J196" s="329"/>
      <c r="K196" s="329"/>
      <c r="L196" s="329">
        <v>0.15368668748997899</v>
      </c>
      <c r="M196" s="329">
        <v>5.0900381524706398E-2</v>
      </c>
      <c r="N196" s="329"/>
      <c r="O196" s="329">
        <v>4.1639916797823702E-2</v>
      </c>
      <c r="P196" s="649"/>
      <c r="Q196" s="649"/>
      <c r="R196" s="649"/>
      <c r="S196" s="649"/>
      <c r="T196" s="649"/>
      <c r="U196" s="329">
        <v>3.6939304455603998E-2</v>
      </c>
      <c r="V196" s="329">
        <v>5.1236403121465303E-2</v>
      </c>
      <c r="W196" s="329"/>
      <c r="X196" s="329"/>
      <c r="Y196" s="329"/>
      <c r="Z196" s="329"/>
      <c r="AA196" s="329"/>
      <c r="AB196" s="329"/>
      <c r="AC196" s="329"/>
      <c r="AD196" s="329">
        <v>8.7979624346197202E-2</v>
      </c>
      <c r="AE196" s="329">
        <v>8.8492043588034405E-2</v>
      </c>
      <c r="AF196" s="332"/>
      <c r="AG196" s="329"/>
      <c r="AH196" s="329">
        <v>5.3216468550983498E-2</v>
      </c>
      <c r="AI196" s="329"/>
      <c r="AJ196" s="331"/>
      <c r="AK196" s="925"/>
      <c r="AL196" s="925"/>
      <c r="AM196" s="925"/>
      <c r="AN196" s="331"/>
      <c r="AO196" s="331"/>
      <c r="AP196" s="331"/>
      <c r="AQ196" s="331"/>
      <c r="AR196" s="331"/>
      <c r="AS196" s="331"/>
      <c r="AT196" s="331"/>
      <c r="AU196" s="331"/>
      <c r="AV196" s="331"/>
      <c r="AW196" s="331"/>
      <c r="AX196" s="331"/>
      <c r="AY196" s="331"/>
      <c r="AZ196" s="331"/>
      <c r="BA196" s="331"/>
      <c r="BB196" s="331"/>
      <c r="BC196" s="331"/>
      <c r="BD196" s="331"/>
      <c r="BE196" s="331"/>
      <c r="BF196" s="331"/>
      <c r="BG196" s="331"/>
      <c r="BH196" s="331"/>
      <c r="BI196" s="331"/>
      <c r="BJ196" s="331"/>
      <c r="BK196" s="330"/>
      <c r="BL196" s="330"/>
      <c r="BM196" s="331"/>
      <c r="BN196" s="254"/>
      <c r="BO196" s="254"/>
    </row>
    <row r="197" spans="2:67" s="255" customFormat="1" ht="15" customHeight="1">
      <c r="B197" s="1257" t="s">
        <v>280</v>
      </c>
      <c r="C197" s="243" t="s">
        <v>490</v>
      </c>
      <c r="D197" s="344"/>
      <c r="E197" s="329"/>
      <c r="F197" s="329">
        <v>2.93170696250276E-2</v>
      </c>
      <c r="G197" s="925">
        <v>5.1329210212583104E-2</v>
      </c>
      <c r="H197" s="925"/>
      <c r="I197" s="925"/>
      <c r="J197" s="329"/>
      <c r="K197" s="329"/>
      <c r="L197" s="329">
        <v>0.110236205840139</v>
      </c>
      <c r="M197" s="329">
        <v>6.13265580550275E-2</v>
      </c>
      <c r="N197" s="329"/>
      <c r="O197" s="329">
        <v>5.1129126091094497E-2</v>
      </c>
      <c r="P197" s="329"/>
      <c r="Q197" s="329"/>
      <c r="R197" s="329"/>
      <c r="S197" s="329"/>
      <c r="T197" s="329"/>
      <c r="U197" s="329">
        <v>5.3077885112670302E-2</v>
      </c>
      <c r="V197" s="329">
        <v>6.1662198305643401E-2</v>
      </c>
      <c r="W197" s="329"/>
      <c r="X197" s="329"/>
      <c r="Y197" s="329"/>
      <c r="Z197" s="329"/>
      <c r="AA197" s="329"/>
      <c r="AB197" s="329"/>
      <c r="AC197" s="329"/>
      <c r="AD197" s="329">
        <v>8.1649678440171805E-2</v>
      </c>
      <c r="AE197" s="329">
        <v>8.6131275979872898E-2</v>
      </c>
      <c r="AF197" s="332"/>
      <c r="AG197" s="329"/>
      <c r="AH197" s="329">
        <v>6.2807785535250404E-2</v>
      </c>
      <c r="AI197" s="329"/>
      <c r="AJ197" s="331"/>
      <c r="AK197" s="925"/>
      <c r="AL197" s="925"/>
      <c r="AM197" s="925"/>
      <c r="AN197" s="331"/>
      <c r="AO197" s="331"/>
      <c r="AP197" s="331"/>
      <c r="AQ197" s="331"/>
      <c r="AR197" s="331"/>
      <c r="AS197" s="331"/>
      <c r="AT197" s="331"/>
      <c r="AU197" s="331"/>
      <c r="AV197" s="331"/>
      <c r="AW197" s="331"/>
      <c r="AX197" s="331"/>
      <c r="AY197" s="331"/>
      <c r="AZ197" s="331"/>
      <c r="BA197" s="331"/>
      <c r="BB197" s="331"/>
      <c r="BC197" s="331"/>
      <c r="BD197" s="331"/>
      <c r="BE197" s="331"/>
      <c r="BF197" s="331"/>
      <c r="BG197" s="331"/>
      <c r="BH197" s="331"/>
      <c r="BI197" s="331"/>
      <c r="BJ197" s="331"/>
      <c r="BK197" s="330"/>
      <c r="BL197" s="330"/>
      <c r="BM197" s="331"/>
      <c r="BN197" s="254"/>
      <c r="BO197" s="254"/>
    </row>
    <row r="198" spans="2:67" s="255" customFormat="1" ht="15" customHeight="1">
      <c r="B198" s="1257" t="s">
        <v>280</v>
      </c>
      <c r="C198" s="243" t="s">
        <v>491</v>
      </c>
      <c r="D198" s="344"/>
      <c r="E198" s="329"/>
      <c r="F198" s="329">
        <v>3.3937457298487302E-2</v>
      </c>
      <c r="G198" s="925">
        <v>4.7004100754233176E-2</v>
      </c>
      <c r="H198" s="925"/>
      <c r="I198" s="925"/>
      <c r="J198" s="329"/>
      <c r="K198" s="329"/>
      <c r="L198" s="329">
        <v>8.3868414661632404E-2</v>
      </c>
      <c r="M198" s="329">
        <v>7.0695039427901202E-2</v>
      </c>
      <c r="N198" s="329"/>
      <c r="O198" s="329">
        <v>6.0341219348179202E-2</v>
      </c>
      <c r="P198" s="329"/>
      <c r="Q198" s="329"/>
      <c r="R198" s="329"/>
      <c r="S198" s="329"/>
      <c r="T198" s="329"/>
      <c r="U198" s="329">
        <v>5.61854805743403E-2</v>
      </c>
      <c r="V198" s="329">
        <v>7.1038537853233899E-2</v>
      </c>
      <c r="W198" s="329"/>
      <c r="X198" s="329"/>
      <c r="Y198" s="329"/>
      <c r="Z198" s="329"/>
      <c r="AA198" s="329"/>
      <c r="AB198" s="329"/>
      <c r="AC198" s="329"/>
      <c r="AD198" s="329">
        <v>7.8374133043603397E-2</v>
      </c>
      <c r="AE198" s="329">
        <v>9.4062167944030203E-2</v>
      </c>
      <c r="AF198" s="332"/>
      <c r="AG198" s="329"/>
      <c r="AH198" s="329">
        <v>7.16877834735382E-2</v>
      </c>
      <c r="AI198" s="329"/>
      <c r="AJ198" s="331"/>
      <c r="AK198" s="925"/>
      <c r="AL198" s="925"/>
      <c r="AM198" s="925"/>
      <c r="AN198" s="331"/>
      <c r="AO198" s="331"/>
      <c r="AP198" s="331"/>
      <c r="AQ198" s="331"/>
      <c r="AR198" s="331"/>
      <c r="AS198" s="331"/>
      <c r="AT198" s="331"/>
      <c r="AU198" s="331"/>
      <c r="AV198" s="331"/>
      <c r="AW198" s="331"/>
      <c r="AX198" s="331"/>
      <c r="AY198" s="331"/>
      <c r="AZ198" s="331"/>
      <c r="BA198" s="331"/>
      <c r="BB198" s="331"/>
      <c r="BC198" s="331"/>
      <c r="BD198" s="331"/>
      <c r="BE198" s="331"/>
      <c r="BF198" s="331"/>
      <c r="BG198" s="331"/>
      <c r="BH198" s="331"/>
      <c r="BI198" s="331"/>
      <c r="BJ198" s="331"/>
      <c r="BK198" s="330"/>
      <c r="BL198" s="330"/>
      <c r="BM198" s="331"/>
      <c r="BN198" s="254"/>
      <c r="BO198" s="254"/>
    </row>
    <row r="199" spans="2:67" s="255" customFormat="1" ht="15" customHeight="1">
      <c r="B199" s="1257" t="s">
        <v>280</v>
      </c>
      <c r="C199" s="243" t="s">
        <v>492</v>
      </c>
      <c r="D199" s="344"/>
      <c r="E199" s="329"/>
      <c r="F199" s="329">
        <v>4.0783983606975903E-2</v>
      </c>
      <c r="G199" s="925">
        <v>6.6249082264817682E-2</v>
      </c>
      <c r="H199" s="925"/>
      <c r="I199" s="925"/>
      <c r="J199" s="329"/>
      <c r="K199" s="329"/>
      <c r="L199" s="329">
        <v>7.0234140373099802E-2</v>
      </c>
      <c r="M199" s="329">
        <v>7.9925534057401396E-2</v>
      </c>
      <c r="N199" s="329"/>
      <c r="O199" s="329">
        <v>7.0189330391879703E-2</v>
      </c>
      <c r="P199" s="329"/>
      <c r="Q199" s="329"/>
      <c r="R199" s="329"/>
      <c r="S199" s="329"/>
      <c r="T199" s="329"/>
      <c r="U199" s="329">
        <v>6.8975202848398101E-2</v>
      </c>
      <c r="V199" s="329">
        <v>8.03036200164257E-2</v>
      </c>
      <c r="W199" s="329"/>
      <c r="X199" s="329"/>
      <c r="Y199" s="329"/>
      <c r="Z199" s="329"/>
      <c r="AA199" s="329"/>
      <c r="AB199" s="329"/>
      <c r="AC199" s="329"/>
      <c r="AD199" s="329">
        <v>7.5918704753343502E-2</v>
      </c>
      <c r="AE199" s="329">
        <v>8.6693188040834701E-2</v>
      </c>
      <c r="AF199" s="332"/>
      <c r="AG199" s="329"/>
      <c r="AH199" s="329">
        <v>8.0243863341649097E-2</v>
      </c>
      <c r="AI199" s="329"/>
      <c r="AJ199" s="331"/>
      <c r="AK199" s="925"/>
      <c r="AL199" s="925"/>
      <c r="AM199" s="925"/>
      <c r="AN199" s="331"/>
      <c r="AO199" s="331"/>
      <c r="AP199" s="331"/>
      <c r="AQ199" s="331"/>
      <c r="AR199" s="331"/>
      <c r="AS199" s="331"/>
      <c r="AT199" s="331"/>
      <c r="AU199" s="331"/>
      <c r="AV199" s="331"/>
      <c r="AW199" s="331"/>
      <c r="AX199" s="331"/>
      <c r="AY199" s="331"/>
      <c r="AZ199" s="331"/>
      <c r="BA199" s="331"/>
      <c r="BB199" s="331"/>
      <c r="BC199" s="331"/>
      <c r="BD199" s="331"/>
      <c r="BE199" s="331"/>
      <c r="BF199" s="331"/>
      <c r="BG199" s="331"/>
      <c r="BH199" s="331"/>
      <c r="BI199" s="331"/>
      <c r="BJ199" s="331"/>
      <c r="BK199" s="330"/>
      <c r="BL199" s="330"/>
      <c r="BM199" s="331"/>
      <c r="BN199" s="254"/>
      <c r="BO199" s="254"/>
    </row>
    <row r="200" spans="2:67" s="255" customFormat="1" ht="15" customHeight="1">
      <c r="B200" s="1257" t="s">
        <v>280</v>
      </c>
      <c r="C200" s="243" t="s">
        <v>493</v>
      </c>
      <c r="D200" s="344"/>
      <c r="E200" s="329"/>
      <c r="F200" s="329">
        <v>5.1877751653709302E-2</v>
      </c>
      <c r="G200" s="925">
        <v>6.5389470530701654E-2</v>
      </c>
      <c r="H200" s="925"/>
      <c r="I200" s="925"/>
      <c r="J200" s="329"/>
      <c r="K200" s="329"/>
      <c r="L200" s="329">
        <v>7.4132367029219895E-2</v>
      </c>
      <c r="M200" s="329">
        <v>9.0145334111156203E-2</v>
      </c>
      <c r="N200" s="329"/>
      <c r="O200" s="329">
        <v>7.9533743452221001E-2</v>
      </c>
      <c r="P200" s="329"/>
      <c r="Q200" s="329"/>
      <c r="R200" s="329"/>
      <c r="S200" s="329"/>
      <c r="T200" s="329"/>
      <c r="U200" s="329">
        <v>7.5873939505531798E-2</v>
      </c>
      <c r="V200" s="329">
        <v>9.0544168174057804E-2</v>
      </c>
      <c r="W200" s="329"/>
      <c r="X200" s="329"/>
      <c r="Y200" s="329"/>
      <c r="Z200" s="329"/>
      <c r="AA200" s="329"/>
      <c r="AB200" s="329"/>
      <c r="AC200" s="329"/>
      <c r="AD200" s="329">
        <v>7.8548755564305101E-2</v>
      </c>
      <c r="AE200" s="329">
        <v>0.101998378855865</v>
      </c>
      <c r="AF200" s="332"/>
      <c r="AG200" s="329"/>
      <c r="AH200" s="329">
        <v>9.0282530212227999E-2</v>
      </c>
      <c r="AI200" s="329"/>
      <c r="AJ200" s="331"/>
      <c r="AK200" s="925"/>
      <c r="AL200" s="925"/>
      <c r="AM200" s="925"/>
      <c r="AN200" s="331"/>
      <c r="AO200" s="331"/>
      <c r="AP200" s="331"/>
      <c r="AQ200" s="331"/>
      <c r="AR200" s="331"/>
      <c r="AS200" s="331"/>
      <c r="AT200" s="331"/>
      <c r="AU200" s="331"/>
      <c r="AV200" s="331"/>
      <c r="AW200" s="331"/>
      <c r="AX200" s="331"/>
      <c r="AY200" s="331"/>
      <c r="AZ200" s="331"/>
      <c r="BA200" s="331"/>
      <c r="BB200" s="331"/>
      <c r="BC200" s="331"/>
      <c r="BD200" s="331"/>
      <c r="BE200" s="331"/>
      <c r="BF200" s="331"/>
      <c r="BG200" s="331"/>
      <c r="BH200" s="331"/>
      <c r="BI200" s="331"/>
      <c r="BJ200" s="331"/>
      <c r="BK200" s="330"/>
      <c r="BL200" s="330"/>
      <c r="BM200" s="331"/>
      <c r="BN200" s="254"/>
      <c r="BO200" s="254"/>
    </row>
    <row r="201" spans="2:67" s="255" customFormat="1" ht="15" customHeight="1">
      <c r="B201" s="1257" t="s">
        <v>280</v>
      </c>
      <c r="C201" s="243" t="s">
        <v>494</v>
      </c>
      <c r="D201" s="344"/>
      <c r="E201" s="329"/>
      <c r="F201" s="329">
        <v>5.5612721815791299E-2</v>
      </c>
      <c r="G201" s="925">
        <v>7.4174183682462355E-2</v>
      </c>
      <c r="H201" s="925"/>
      <c r="I201" s="925"/>
      <c r="J201" s="329"/>
      <c r="K201" s="329"/>
      <c r="L201" s="329">
        <v>6.2952676948488301E-2</v>
      </c>
      <c r="M201" s="329">
        <v>0.101538615472202</v>
      </c>
      <c r="N201" s="329"/>
      <c r="O201" s="329">
        <v>9.3400775716587406E-2</v>
      </c>
      <c r="P201" s="329"/>
      <c r="Q201" s="329"/>
      <c r="R201" s="329"/>
      <c r="S201" s="329"/>
      <c r="T201" s="329"/>
      <c r="U201" s="329">
        <v>9.0209486264716199E-2</v>
      </c>
      <c r="V201" s="329">
        <v>0.101846038810359</v>
      </c>
      <c r="W201" s="329"/>
      <c r="X201" s="329"/>
      <c r="Y201" s="329"/>
      <c r="Z201" s="329"/>
      <c r="AA201" s="329"/>
      <c r="AB201" s="329"/>
      <c r="AC201" s="329"/>
      <c r="AD201" s="329">
        <v>8.9613463403682994E-2</v>
      </c>
      <c r="AE201" s="329">
        <v>9.6746614510549001E-2</v>
      </c>
      <c r="AF201" s="332"/>
      <c r="AG201" s="329"/>
      <c r="AH201" s="329">
        <v>0.101305832320626</v>
      </c>
      <c r="AI201" s="329"/>
      <c r="AJ201" s="331"/>
      <c r="AK201" s="925"/>
      <c r="AL201" s="925"/>
      <c r="AM201" s="925"/>
      <c r="AN201" s="331"/>
      <c r="AO201" s="331"/>
      <c r="AP201" s="331"/>
      <c r="AQ201" s="331"/>
      <c r="AR201" s="331"/>
      <c r="AS201" s="331"/>
      <c r="AT201" s="331"/>
      <c r="AU201" s="331"/>
      <c r="AV201" s="331"/>
      <c r="AW201" s="331"/>
      <c r="AX201" s="331"/>
      <c r="AY201" s="331"/>
      <c r="AZ201" s="331"/>
      <c r="BA201" s="331"/>
      <c r="BB201" s="331"/>
      <c r="BC201" s="331"/>
      <c r="BD201" s="331"/>
      <c r="BE201" s="331"/>
      <c r="BF201" s="331"/>
      <c r="BG201" s="331"/>
      <c r="BH201" s="331"/>
      <c r="BI201" s="331"/>
      <c r="BJ201" s="331"/>
      <c r="BK201" s="330"/>
      <c r="BL201" s="330"/>
      <c r="BM201" s="331"/>
      <c r="BN201" s="254"/>
      <c r="BO201" s="254"/>
    </row>
    <row r="202" spans="2:67" s="255" customFormat="1" ht="15" customHeight="1">
      <c r="B202" s="1257" t="s">
        <v>280</v>
      </c>
      <c r="C202" s="243" t="s">
        <v>495</v>
      </c>
      <c r="D202" s="344"/>
      <c r="E202" s="329"/>
      <c r="F202" s="329">
        <v>7.4509240911384195E-2</v>
      </c>
      <c r="G202" s="925">
        <v>9.1098186797106087E-2</v>
      </c>
      <c r="H202" s="925"/>
      <c r="I202" s="925"/>
      <c r="J202" s="329"/>
      <c r="K202" s="329"/>
      <c r="L202" s="329">
        <v>5.5635358178823202E-2</v>
      </c>
      <c r="M202" s="329">
        <v>0.11780159641214</v>
      </c>
      <c r="N202" s="329"/>
      <c r="O202" s="329">
        <v>0.111131001445042</v>
      </c>
      <c r="P202" s="329"/>
      <c r="Q202" s="329"/>
      <c r="R202" s="329"/>
      <c r="S202" s="329"/>
      <c r="T202" s="329"/>
      <c r="U202" s="329">
        <v>0.110595612694143</v>
      </c>
      <c r="V202" s="329">
        <v>0.118082866096306</v>
      </c>
      <c r="W202" s="329"/>
      <c r="X202" s="329"/>
      <c r="Y202" s="329"/>
      <c r="Z202" s="329"/>
      <c r="AA202" s="329"/>
      <c r="AB202" s="329"/>
      <c r="AC202" s="329"/>
      <c r="AD202" s="329">
        <v>9.65391968057384E-2</v>
      </c>
      <c r="AE202" s="329">
        <v>0.101057308728442</v>
      </c>
      <c r="AF202" s="332"/>
      <c r="AG202" s="329"/>
      <c r="AH202" s="329">
        <v>0.11700040091363401</v>
      </c>
      <c r="AI202" s="329"/>
      <c r="AJ202" s="331"/>
      <c r="AK202" s="925"/>
      <c r="AL202" s="925"/>
      <c r="AM202" s="925"/>
      <c r="AN202" s="331"/>
      <c r="AO202" s="331"/>
      <c r="AP202" s="331"/>
      <c r="AQ202" s="331"/>
      <c r="AR202" s="331"/>
      <c r="AS202" s="331"/>
      <c r="AT202" s="331"/>
      <c r="AU202" s="331"/>
      <c r="AV202" s="331"/>
      <c r="AW202" s="331"/>
      <c r="AX202" s="331"/>
      <c r="AY202" s="331"/>
      <c r="AZ202" s="331"/>
      <c r="BA202" s="331"/>
      <c r="BB202" s="331"/>
      <c r="BC202" s="331"/>
      <c r="BD202" s="331"/>
      <c r="BE202" s="331"/>
      <c r="BF202" s="331"/>
      <c r="BG202" s="331"/>
      <c r="BH202" s="331"/>
      <c r="BI202" s="331"/>
      <c r="BJ202" s="331"/>
      <c r="BK202" s="330"/>
      <c r="BL202" s="330"/>
      <c r="BM202" s="331"/>
      <c r="BN202" s="254"/>
      <c r="BO202" s="254"/>
    </row>
    <row r="203" spans="2:67" s="255" customFormat="1" ht="15" customHeight="1">
      <c r="B203" s="1257" t="s">
        <v>280</v>
      </c>
      <c r="C203" s="243" t="s">
        <v>496</v>
      </c>
      <c r="D203" s="344"/>
      <c r="E203" s="329"/>
      <c r="F203" s="329">
        <v>0.12747192920779299</v>
      </c>
      <c r="G203" s="925">
        <v>0.1603838664017038</v>
      </c>
      <c r="H203" s="925"/>
      <c r="I203" s="925"/>
      <c r="J203" s="329"/>
      <c r="K203" s="329"/>
      <c r="L203" s="329">
        <v>4.3461329805917E-2</v>
      </c>
      <c r="M203" s="329">
        <v>0.14262052278960499</v>
      </c>
      <c r="N203" s="329"/>
      <c r="O203" s="329">
        <v>0.14682377968565799</v>
      </c>
      <c r="P203" s="329"/>
      <c r="Q203" s="329"/>
      <c r="R203" s="329"/>
      <c r="S203" s="329"/>
      <c r="T203" s="329"/>
      <c r="U203" s="329">
        <v>0.14383592473686699</v>
      </c>
      <c r="V203" s="329">
        <v>0.14244453731040899</v>
      </c>
      <c r="W203" s="329"/>
      <c r="X203" s="329"/>
      <c r="Y203" s="329"/>
      <c r="Z203" s="329"/>
      <c r="AA203" s="329"/>
      <c r="AB203" s="329"/>
      <c r="AC203" s="329"/>
      <c r="AD203" s="329">
        <v>0.12537556624209201</v>
      </c>
      <c r="AE203" s="329">
        <v>0.11169623574892899</v>
      </c>
      <c r="AF203" s="332"/>
      <c r="AG203" s="329"/>
      <c r="AH203" s="329">
        <v>0.141305705952494</v>
      </c>
      <c r="AI203" s="329"/>
      <c r="AJ203" s="331"/>
      <c r="AK203" s="925"/>
      <c r="AL203" s="925"/>
      <c r="AM203" s="925"/>
      <c r="AN203" s="331"/>
      <c r="AO203" s="331"/>
      <c r="AP203" s="331"/>
      <c r="AQ203" s="331"/>
      <c r="AR203" s="331"/>
      <c r="AS203" s="331"/>
      <c r="AT203" s="331"/>
      <c r="AU203" s="331"/>
      <c r="AV203" s="331"/>
      <c r="AW203" s="331"/>
      <c r="AX203" s="331"/>
      <c r="AY203" s="331"/>
      <c r="AZ203" s="331"/>
      <c r="BA203" s="331"/>
      <c r="BB203" s="331"/>
      <c r="BC203" s="331"/>
      <c r="BD203" s="331"/>
      <c r="BE203" s="331"/>
      <c r="BF203" s="331"/>
      <c r="BG203" s="331"/>
      <c r="BH203" s="331"/>
      <c r="BI203" s="331"/>
      <c r="BJ203" s="331"/>
      <c r="BK203" s="330"/>
      <c r="BL203" s="330"/>
      <c r="BM203" s="331"/>
      <c r="BN203" s="254"/>
      <c r="BO203" s="254"/>
    </row>
    <row r="204" spans="2:67" s="255" customFormat="1" ht="15" customHeight="1">
      <c r="B204" s="1257" t="s">
        <v>280</v>
      </c>
      <c r="C204" s="243" t="s">
        <v>497</v>
      </c>
      <c r="D204" s="344"/>
      <c r="E204" s="329"/>
      <c r="F204" s="329">
        <v>0.54488384821358304</v>
      </c>
      <c r="G204" s="925">
        <v>0.38910627259652708</v>
      </c>
      <c r="H204" s="925"/>
      <c r="I204" s="925"/>
      <c r="J204" s="329"/>
      <c r="K204" s="329"/>
      <c r="L204" s="329">
        <v>3.73716848905273E-2</v>
      </c>
      <c r="M204" s="329">
        <v>0.24903948399654199</v>
      </c>
      <c r="N204" s="329"/>
      <c r="O204" s="329">
        <v>0.31770022252198499</v>
      </c>
      <c r="P204" s="329"/>
      <c r="Q204" s="329"/>
      <c r="R204" s="329"/>
      <c r="S204" s="329"/>
      <c r="T204" s="329"/>
      <c r="U204" s="329">
        <v>0.33665211253335198</v>
      </c>
      <c r="V204" s="329">
        <v>0.246529051030385</v>
      </c>
      <c r="W204" s="329"/>
      <c r="X204" s="329"/>
      <c r="Y204" s="329"/>
      <c r="Z204" s="329"/>
      <c r="AA204" s="329"/>
      <c r="AB204" s="329"/>
      <c r="AC204" s="329"/>
      <c r="AD204" s="329">
        <v>0.22094390970630201</v>
      </c>
      <c r="AE204" s="329">
        <v>0.143857011066017</v>
      </c>
      <c r="AF204" s="332"/>
      <c r="AG204" s="329"/>
      <c r="AH204" s="329">
        <v>0.243900138274318</v>
      </c>
      <c r="AI204" s="329"/>
      <c r="AJ204" s="331"/>
      <c r="AK204" s="925"/>
      <c r="AL204" s="925"/>
      <c r="AM204" s="925"/>
      <c r="AN204" s="331"/>
      <c r="AO204" s="331"/>
      <c r="AP204" s="331"/>
      <c r="AQ204" s="331"/>
      <c r="AR204" s="331"/>
      <c r="AS204" s="331"/>
      <c r="AT204" s="331"/>
      <c r="AU204" s="331"/>
      <c r="AV204" s="331"/>
      <c r="AW204" s="331"/>
      <c r="AX204" s="331"/>
      <c r="AY204" s="331"/>
      <c r="AZ204" s="331"/>
      <c r="BA204" s="331"/>
      <c r="BB204" s="331"/>
      <c r="BC204" s="331"/>
      <c r="BD204" s="331"/>
      <c r="BE204" s="331"/>
      <c r="BF204" s="331"/>
      <c r="BG204" s="331"/>
      <c r="BH204" s="331"/>
      <c r="BI204" s="331"/>
      <c r="BJ204" s="331"/>
      <c r="BK204" s="330"/>
      <c r="BL204" s="330"/>
      <c r="BM204" s="331"/>
      <c r="BN204" s="254"/>
      <c r="BO204" s="254"/>
    </row>
    <row r="205" spans="2:67" s="255" customFormat="1" ht="15" customHeight="1">
      <c r="B205" s="1253" t="s">
        <v>280</v>
      </c>
      <c r="C205" s="453" t="s">
        <v>527</v>
      </c>
      <c r="D205" s="344"/>
      <c r="E205" s="327"/>
      <c r="F205" s="327">
        <v>1</v>
      </c>
      <c r="G205" s="926">
        <v>1</v>
      </c>
      <c r="H205" s="926"/>
      <c r="I205" s="926"/>
      <c r="J205" s="327"/>
      <c r="K205" s="327"/>
      <c r="L205" s="327">
        <v>1</v>
      </c>
      <c r="M205" s="327">
        <v>1</v>
      </c>
      <c r="N205" s="327"/>
      <c r="O205" s="327">
        <v>1</v>
      </c>
      <c r="P205" s="327"/>
      <c r="Q205" s="327"/>
      <c r="R205" s="327"/>
      <c r="S205" s="327"/>
      <c r="T205" s="327"/>
      <c r="U205" s="327">
        <v>1</v>
      </c>
      <c r="V205" s="327">
        <v>1</v>
      </c>
      <c r="W205" s="327"/>
      <c r="X205" s="327"/>
      <c r="Y205" s="327"/>
      <c r="Z205" s="327"/>
      <c r="AA205" s="327"/>
      <c r="AB205" s="327"/>
      <c r="AC205" s="327"/>
      <c r="AD205" s="327">
        <v>1</v>
      </c>
      <c r="AE205" s="327">
        <v>1</v>
      </c>
      <c r="AF205" s="328"/>
      <c r="AG205" s="328"/>
      <c r="AH205" s="327">
        <v>1</v>
      </c>
      <c r="AI205" s="329"/>
      <c r="AJ205" s="327"/>
      <c r="AK205" s="926"/>
      <c r="AL205" s="926"/>
      <c r="AM205" s="926"/>
      <c r="AN205" s="327"/>
      <c r="AO205" s="327"/>
      <c r="AP205" s="327"/>
      <c r="AQ205" s="327"/>
      <c r="AR205" s="327"/>
      <c r="AS205" s="327"/>
      <c r="AT205" s="327"/>
      <c r="AU205" s="327"/>
      <c r="AV205" s="327"/>
      <c r="AW205" s="327"/>
      <c r="AX205" s="327"/>
      <c r="AY205" s="327"/>
      <c r="AZ205" s="327"/>
      <c r="BA205" s="327"/>
      <c r="BB205" s="327"/>
      <c r="BC205" s="327"/>
      <c r="BD205" s="327"/>
      <c r="BE205" s="327"/>
      <c r="BF205" s="327"/>
      <c r="BG205" s="327"/>
      <c r="BH205" s="327"/>
      <c r="BI205" s="327"/>
      <c r="BJ205" s="327"/>
      <c r="BK205" s="328"/>
      <c r="BL205" s="328"/>
      <c r="BM205" s="327"/>
      <c r="BN205" s="254"/>
      <c r="BO205" s="254"/>
    </row>
    <row r="206" spans="2:67" s="255" customFormat="1" ht="15" customHeight="1">
      <c r="B206" s="1252" t="s">
        <v>20</v>
      </c>
      <c r="C206" s="243" t="s">
        <v>488</v>
      </c>
      <c r="D206" s="344"/>
      <c r="E206" s="855"/>
      <c r="F206" s="855"/>
      <c r="G206" s="929"/>
      <c r="H206" s="929"/>
      <c r="I206" s="929"/>
      <c r="J206" s="855"/>
      <c r="K206" s="855"/>
      <c r="L206" s="855"/>
      <c r="M206" s="855"/>
      <c r="N206" s="855"/>
      <c r="O206" s="855"/>
      <c r="P206" s="855"/>
      <c r="Q206" s="855"/>
      <c r="R206" s="855"/>
      <c r="S206" s="855"/>
      <c r="T206" s="855"/>
      <c r="U206" s="855"/>
      <c r="V206" s="855"/>
      <c r="W206" s="855"/>
      <c r="X206" s="855"/>
      <c r="Y206" s="855"/>
      <c r="Z206" s="855"/>
      <c r="AA206" s="855"/>
      <c r="AB206" s="855"/>
      <c r="AC206" s="855"/>
      <c r="AD206" s="855"/>
      <c r="AE206" s="855"/>
      <c r="AF206" s="855"/>
      <c r="AG206" s="855"/>
      <c r="AH206" s="855"/>
      <c r="AI206" s="329"/>
      <c r="AJ206" s="331">
        <v>9.4306921705365695E-6</v>
      </c>
      <c r="AK206" s="928"/>
      <c r="AL206" s="928"/>
      <c r="AM206" s="928"/>
      <c r="AN206" s="840"/>
      <c r="AO206" s="840"/>
      <c r="AP206" s="840"/>
      <c r="AQ206" s="331">
        <v>0.189170892922949</v>
      </c>
      <c r="AR206" s="331">
        <v>3.8025702173618899E-2</v>
      </c>
      <c r="AS206" s="840"/>
      <c r="AT206" s="331">
        <v>5.3681488875213498E-2</v>
      </c>
      <c r="AU206" s="840"/>
      <c r="AV206" s="840"/>
      <c r="AW206" s="840"/>
      <c r="AX206" s="840"/>
      <c r="AY206" s="840"/>
      <c r="AZ206" s="331">
        <v>0.15849843896806701</v>
      </c>
      <c r="BA206" s="331">
        <v>3.7120995591433399E-2</v>
      </c>
      <c r="BB206" s="840"/>
      <c r="BC206" s="840"/>
      <c r="BD206" s="840"/>
      <c r="BE206" s="840"/>
      <c r="BF206" s="840"/>
      <c r="BG206" s="840"/>
      <c r="BH206" s="840"/>
      <c r="BI206" s="331">
        <v>9.2962518831316399E-2</v>
      </c>
      <c r="BJ206" s="331">
        <v>0.142183590117684</v>
      </c>
      <c r="BK206" s="853"/>
      <c r="BL206" s="840"/>
      <c r="BM206" s="331">
        <v>4.1352264898842299E-2</v>
      </c>
      <c r="BN206" s="254"/>
      <c r="BO206" s="254"/>
    </row>
    <row r="207" spans="2:67" s="255" customFormat="1" ht="15" customHeight="1">
      <c r="B207" s="1257" t="s">
        <v>20</v>
      </c>
      <c r="C207" s="243" t="s">
        <v>489</v>
      </c>
      <c r="D207" s="344"/>
      <c r="E207" s="562"/>
      <c r="F207" s="562"/>
      <c r="G207" s="921"/>
      <c r="H207" s="921"/>
      <c r="I207" s="921"/>
      <c r="J207" s="562"/>
      <c r="K207" s="562"/>
      <c r="L207" s="562"/>
      <c r="M207" s="562"/>
      <c r="N207" s="562"/>
      <c r="O207" s="562"/>
      <c r="P207" s="562"/>
      <c r="Q207" s="562"/>
      <c r="R207" s="562"/>
      <c r="S207" s="562"/>
      <c r="T207" s="562"/>
      <c r="U207" s="562"/>
      <c r="V207" s="562"/>
      <c r="W207" s="562"/>
      <c r="X207" s="562"/>
      <c r="Y207" s="562"/>
      <c r="Z207" s="562"/>
      <c r="AA207" s="562"/>
      <c r="AB207" s="562"/>
      <c r="AC207" s="562"/>
      <c r="AD207" s="562"/>
      <c r="AE207" s="562"/>
      <c r="AF207" s="562"/>
      <c r="AG207" s="562"/>
      <c r="AH207" s="562"/>
      <c r="AI207" s="329"/>
      <c r="AJ207" s="331">
        <v>9.3502743003983995E-4</v>
      </c>
      <c r="AK207" s="925"/>
      <c r="AL207" s="925"/>
      <c r="AM207" s="925"/>
      <c r="AN207" s="331"/>
      <c r="AO207" s="331"/>
      <c r="AP207" s="331"/>
      <c r="AQ207" s="331">
        <v>0.13485192605122201</v>
      </c>
      <c r="AR207" s="331">
        <v>4.0484357229877498E-2</v>
      </c>
      <c r="AS207" s="331"/>
      <c r="AT207" s="331">
        <v>5.3273311403765997E-2</v>
      </c>
      <c r="AU207" s="331"/>
      <c r="AV207" s="331"/>
      <c r="AW207" s="331"/>
      <c r="AX207" s="331"/>
      <c r="AY207" s="331"/>
      <c r="AZ207" s="331">
        <v>6.8260542163704196E-2</v>
      </c>
      <c r="BA207" s="331">
        <v>3.9039528362507799E-2</v>
      </c>
      <c r="BB207" s="331"/>
      <c r="BC207" s="331"/>
      <c r="BD207" s="331"/>
      <c r="BE207" s="331"/>
      <c r="BF207" s="331"/>
      <c r="BG207" s="331"/>
      <c r="BH207" s="331"/>
      <c r="BI207" s="331">
        <v>0.113741814658465</v>
      </c>
      <c r="BJ207" s="331">
        <v>0.13009259432877099</v>
      </c>
      <c r="BK207" s="330"/>
      <c r="BL207" s="331"/>
      <c r="BM207" s="331">
        <v>4.3800605151690299E-2</v>
      </c>
      <c r="BN207" s="254"/>
      <c r="BO207" s="254"/>
    </row>
    <row r="208" spans="2:67" s="255" customFormat="1" ht="15" customHeight="1">
      <c r="B208" s="1257" t="s">
        <v>20</v>
      </c>
      <c r="C208" s="243" t="s">
        <v>490</v>
      </c>
      <c r="D208" s="344"/>
      <c r="E208" s="562"/>
      <c r="F208" s="562"/>
      <c r="G208" s="921"/>
      <c r="H208" s="921"/>
      <c r="I208" s="921"/>
      <c r="J208" s="562"/>
      <c r="K208" s="562"/>
      <c r="L208" s="562"/>
      <c r="M208" s="562"/>
      <c r="N208" s="562"/>
      <c r="O208" s="562"/>
      <c r="P208" s="562"/>
      <c r="Q208" s="562"/>
      <c r="R208" s="562"/>
      <c r="S208" s="562"/>
      <c r="T208" s="562"/>
      <c r="U208" s="562"/>
      <c r="V208" s="562"/>
      <c r="W208" s="562"/>
      <c r="X208" s="562"/>
      <c r="Y208" s="562"/>
      <c r="Z208" s="562"/>
      <c r="AA208" s="562"/>
      <c r="AB208" s="562"/>
      <c r="AC208" s="562"/>
      <c r="AD208" s="562"/>
      <c r="AE208" s="562"/>
      <c r="AF208" s="562"/>
      <c r="AG208" s="562"/>
      <c r="AH208" s="562"/>
      <c r="AI208" s="329"/>
      <c r="AJ208" s="331">
        <v>4.2757013668934902E-3</v>
      </c>
      <c r="AK208" s="925"/>
      <c r="AL208" s="925"/>
      <c r="AM208" s="925"/>
      <c r="AN208" s="331"/>
      <c r="AO208" s="331"/>
      <c r="AP208" s="331"/>
      <c r="AQ208" s="331">
        <v>0.116639300191198</v>
      </c>
      <c r="AR208" s="331">
        <v>4.8888193599247502E-2</v>
      </c>
      <c r="AS208" s="331"/>
      <c r="AT208" s="331">
        <v>6.0785563073179498E-2</v>
      </c>
      <c r="AU208" s="331"/>
      <c r="AV208" s="331"/>
      <c r="AW208" s="331"/>
      <c r="AX208" s="331"/>
      <c r="AY208" s="331"/>
      <c r="AZ208" s="331">
        <v>6.2796402332630202E-2</v>
      </c>
      <c r="BA208" s="331">
        <v>4.7454774088918801E-2</v>
      </c>
      <c r="BB208" s="331"/>
      <c r="BC208" s="331"/>
      <c r="BD208" s="331"/>
      <c r="BE208" s="331"/>
      <c r="BF208" s="331"/>
      <c r="BG208" s="331"/>
      <c r="BH208" s="331"/>
      <c r="BI208" s="331">
        <v>0.10439958258905301</v>
      </c>
      <c r="BJ208" s="331">
        <v>0.118422525085342</v>
      </c>
      <c r="BK208" s="330"/>
      <c r="BL208" s="331"/>
      <c r="BM208" s="331">
        <v>5.1112420852188298E-2</v>
      </c>
      <c r="BN208" s="254"/>
      <c r="BO208" s="254"/>
    </row>
    <row r="209" spans="2:67" s="255" customFormat="1" ht="15" customHeight="1">
      <c r="B209" s="1257" t="s">
        <v>20</v>
      </c>
      <c r="C209" s="243" t="s">
        <v>491</v>
      </c>
      <c r="D209" s="344"/>
      <c r="E209" s="562"/>
      <c r="F209" s="562"/>
      <c r="G209" s="921"/>
      <c r="H209" s="921"/>
      <c r="I209" s="921"/>
      <c r="J209" s="562"/>
      <c r="K209" s="562"/>
      <c r="L209" s="562"/>
      <c r="M209" s="562"/>
      <c r="N209" s="562"/>
      <c r="O209" s="562"/>
      <c r="P209" s="562"/>
      <c r="Q209" s="562"/>
      <c r="R209" s="562"/>
      <c r="S209" s="562"/>
      <c r="T209" s="562"/>
      <c r="U209" s="562"/>
      <c r="V209" s="562"/>
      <c r="W209" s="562"/>
      <c r="X209" s="562"/>
      <c r="Y209" s="562"/>
      <c r="Z209" s="562"/>
      <c r="AA209" s="562"/>
      <c r="AB209" s="562"/>
      <c r="AC209" s="562"/>
      <c r="AD209" s="562"/>
      <c r="AE209" s="562"/>
      <c r="AF209" s="562"/>
      <c r="AG209" s="562"/>
      <c r="AH209" s="562"/>
      <c r="AI209" s="329"/>
      <c r="AJ209" s="331">
        <v>1.2455177009527699E-2</v>
      </c>
      <c r="AK209" s="925"/>
      <c r="AL209" s="925"/>
      <c r="AM209" s="925"/>
      <c r="AN209" s="331"/>
      <c r="AO209" s="331"/>
      <c r="AP209" s="331"/>
      <c r="AQ209" s="331">
        <v>0.10569707090022</v>
      </c>
      <c r="AR209" s="331">
        <v>5.8655887075360097E-2</v>
      </c>
      <c r="AS209" s="331"/>
      <c r="AT209" s="331">
        <v>6.3146275088735701E-2</v>
      </c>
      <c r="AU209" s="331"/>
      <c r="AV209" s="331"/>
      <c r="AW209" s="331"/>
      <c r="AX209" s="331"/>
      <c r="AY209" s="331"/>
      <c r="AZ209" s="331">
        <v>4.8688070452581098E-2</v>
      </c>
      <c r="BA209" s="331">
        <v>5.7963924227946897E-2</v>
      </c>
      <c r="BB209" s="331"/>
      <c r="BC209" s="331"/>
      <c r="BD209" s="331"/>
      <c r="BE209" s="331"/>
      <c r="BF209" s="331"/>
      <c r="BG209" s="331"/>
      <c r="BH209" s="331"/>
      <c r="BI209" s="331">
        <v>9.8040918560426807E-2</v>
      </c>
      <c r="BJ209" s="331">
        <v>0.10916945114896</v>
      </c>
      <c r="BK209" s="330"/>
      <c r="BL209" s="331"/>
      <c r="BM209" s="331">
        <v>6.0561009911270003E-2</v>
      </c>
      <c r="BN209" s="254"/>
      <c r="BO209" s="254"/>
    </row>
    <row r="210" spans="2:67" s="255" customFormat="1" ht="15" customHeight="1">
      <c r="B210" s="1257" t="s">
        <v>20</v>
      </c>
      <c r="C210" s="243" t="s">
        <v>492</v>
      </c>
      <c r="D210" s="344"/>
      <c r="E210" s="562"/>
      <c r="F210" s="562"/>
      <c r="G210" s="921"/>
      <c r="H210" s="921"/>
      <c r="I210" s="921"/>
      <c r="J210" s="562"/>
      <c r="K210" s="562"/>
      <c r="L210" s="562"/>
      <c r="M210" s="562"/>
      <c r="N210" s="562"/>
      <c r="O210" s="562"/>
      <c r="P210" s="562"/>
      <c r="Q210" s="562"/>
      <c r="R210" s="562"/>
      <c r="S210" s="562"/>
      <c r="T210" s="562"/>
      <c r="U210" s="562"/>
      <c r="V210" s="562"/>
      <c r="W210" s="562"/>
      <c r="X210" s="562"/>
      <c r="Y210" s="562"/>
      <c r="Z210" s="562"/>
      <c r="AA210" s="562"/>
      <c r="AB210" s="562"/>
      <c r="AC210" s="562"/>
      <c r="AD210" s="562"/>
      <c r="AE210" s="562"/>
      <c r="AF210" s="562"/>
      <c r="AG210" s="562"/>
      <c r="AH210" s="562"/>
      <c r="AI210" s="329"/>
      <c r="AJ210" s="331">
        <v>2.8887890667436699E-2</v>
      </c>
      <c r="AK210" s="925"/>
      <c r="AL210" s="925"/>
      <c r="AM210" s="925"/>
      <c r="AN210" s="331"/>
      <c r="AO210" s="331"/>
      <c r="AP210" s="331"/>
      <c r="AQ210" s="331">
        <v>9.0833982142175695E-2</v>
      </c>
      <c r="AR210" s="331">
        <v>6.8397051669134096E-2</v>
      </c>
      <c r="AS210" s="331"/>
      <c r="AT210" s="331">
        <v>7.9744194983451006E-2</v>
      </c>
      <c r="AU210" s="331"/>
      <c r="AV210" s="331"/>
      <c r="AW210" s="331"/>
      <c r="AX210" s="331"/>
      <c r="AY210" s="331"/>
      <c r="AZ210" s="331">
        <v>4.9371158065358099E-2</v>
      </c>
      <c r="BA210" s="331">
        <v>6.68156895411159E-2</v>
      </c>
      <c r="BB210" s="331"/>
      <c r="BC210" s="331"/>
      <c r="BD210" s="331"/>
      <c r="BE210" s="331"/>
      <c r="BF210" s="331"/>
      <c r="BG210" s="331"/>
      <c r="BH210" s="331"/>
      <c r="BI210" s="331">
        <v>0.106398256132036</v>
      </c>
      <c r="BJ210" s="331">
        <v>9.2332586348028295E-2</v>
      </c>
      <c r="BK210" s="330"/>
      <c r="BL210" s="331"/>
      <c r="BM210" s="331">
        <v>6.8925449726859198E-2</v>
      </c>
      <c r="BN210" s="254"/>
      <c r="BO210" s="254"/>
    </row>
    <row r="211" spans="2:67" s="255" customFormat="1" ht="15" customHeight="1">
      <c r="B211" s="1257" t="s">
        <v>20</v>
      </c>
      <c r="C211" s="243" t="s">
        <v>493</v>
      </c>
      <c r="D211" s="344"/>
      <c r="E211" s="562"/>
      <c r="F211" s="562"/>
      <c r="G211" s="921"/>
      <c r="H211" s="921"/>
      <c r="I211" s="921"/>
      <c r="J211" s="562"/>
      <c r="K211" s="562"/>
      <c r="L211" s="562"/>
      <c r="M211" s="562"/>
      <c r="N211" s="562"/>
      <c r="O211" s="562"/>
      <c r="P211" s="562"/>
      <c r="Q211" s="562"/>
      <c r="R211" s="562"/>
      <c r="S211" s="562"/>
      <c r="T211" s="562"/>
      <c r="U211" s="562"/>
      <c r="V211" s="562"/>
      <c r="W211" s="562"/>
      <c r="X211" s="562"/>
      <c r="Y211" s="562"/>
      <c r="Z211" s="562"/>
      <c r="AA211" s="562"/>
      <c r="AB211" s="562"/>
      <c r="AC211" s="562"/>
      <c r="AD211" s="562"/>
      <c r="AE211" s="562"/>
      <c r="AF211" s="562"/>
      <c r="AG211" s="562"/>
      <c r="AH211" s="562"/>
      <c r="AI211" s="329"/>
      <c r="AJ211" s="331">
        <v>4.8239766472259499E-2</v>
      </c>
      <c r="AK211" s="925"/>
      <c r="AL211" s="925"/>
      <c r="AM211" s="925"/>
      <c r="AN211" s="331"/>
      <c r="AO211" s="331"/>
      <c r="AP211" s="331"/>
      <c r="AQ211" s="331">
        <v>8.5698090626302695E-2</v>
      </c>
      <c r="AR211" s="331">
        <v>8.1332059132139298E-2</v>
      </c>
      <c r="AS211" s="331"/>
      <c r="AT211" s="331">
        <v>8.8750554597396697E-2</v>
      </c>
      <c r="AU211" s="331"/>
      <c r="AV211" s="331"/>
      <c r="AW211" s="331"/>
      <c r="AX211" s="331"/>
      <c r="AY211" s="331"/>
      <c r="AZ211" s="331">
        <v>0.10206082090384699</v>
      </c>
      <c r="BA211" s="331">
        <v>8.0350291463598594E-2</v>
      </c>
      <c r="BB211" s="331"/>
      <c r="BC211" s="331"/>
      <c r="BD211" s="331"/>
      <c r="BE211" s="331"/>
      <c r="BF211" s="331"/>
      <c r="BG211" s="331"/>
      <c r="BH211" s="331"/>
      <c r="BI211" s="331">
        <v>0.11387989116554301</v>
      </c>
      <c r="BJ211" s="331">
        <v>8.5405267789938205E-2</v>
      </c>
      <c r="BK211" s="330"/>
      <c r="BL211" s="331"/>
      <c r="BM211" s="331">
        <v>8.1836533271134201E-2</v>
      </c>
      <c r="BN211" s="254"/>
      <c r="BO211" s="254"/>
    </row>
    <row r="212" spans="2:67" s="255" customFormat="1" ht="15" customHeight="1">
      <c r="B212" s="1257" t="s">
        <v>20</v>
      </c>
      <c r="C212" s="243" t="s">
        <v>494</v>
      </c>
      <c r="D212" s="344"/>
      <c r="E212" s="562"/>
      <c r="F212" s="562"/>
      <c r="G212" s="921"/>
      <c r="H212" s="921"/>
      <c r="I212" s="921"/>
      <c r="J212" s="562"/>
      <c r="K212" s="562"/>
      <c r="L212" s="562"/>
      <c r="M212" s="562"/>
      <c r="N212" s="562"/>
      <c r="O212" s="562"/>
      <c r="P212" s="562"/>
      <c r="Q212" s="562"/>
      <c r="R212" s="562"/>
      <c r="S212" s="562"/>
      <c r="T212" s="562"/>
      <c r="U212" s="562"/>
      <c r="V212" s="562"/>
      <c r="W212" s="562"/>
      <c r="X212" s="562"/>
      <c r="Y212" s="562"/>
      <c r="Z212" s="562"/>
      <c r="AA212" s="562"/>
      <c r="AB212" s="562"/>
      <c r="AC212" s="562"/>
      <c r="AD212" s="562"/>
      <c r="AE212" s="562"/>
      <c r="AF212" s="562"/>
      <c r="AG212" s="562"/>
      <c r="AH212" s="562"/>
      <c r="AI212" s="329"/>
      <c r="AJ212" s="331">
        <v>7.8434177464549795E-2</v>
      </c>
      <c r="AK212" s="925"/>
      <c r="AL212" s="925"/>
      <c r="AM212" s="925"/>
      <c r="AN212" s="331"/>
      <c r="AO212" s="331"/>
      <c r="AP212" s="331"/>
      <c r="AQ212" s="331">
        <v>8.0875679828889505E-2</v>
      </c>
      <c r="AR212" s="331">
        <v>9.7061233088311993E-2</v>
      </c>
      <c r="AS212" s="331"/>
      <c r="AT212" s="331">
        <v>0.10017567004210801</v>
      </c>
      <c r="AU212" s="331"/>
      <c r="AV212" s="331"/>
      <c r="AW212" s="331"/>
      <c r="AX212" s="331"/>
      <c r="AY212" s="331"/>
      <c r="AZ212" s="331">
        <v>6.7889872164230897E-2</v>
      </c>
      <c r="BA212" s="331">
        <v>9.6427064503054896E-2</v>
      </c>
      <c r="BB212" s="331"/>
      <c r="BC212" s="331"/>
      <c r="BD212" s="331"/>
      <c r="BE212" s="331"/>
      <c r="BF212" s="331"/>
      <c r="BG212" s="331"/>
      <c r="BH212" s="331"/>
      <c r="BI212" s="331">
        <v>0.107335337220204</v>
      </c>
      <c r="BJ212" s="331">
        <v>9.2480655912230494E-2</v>
      </c>
      <c r="BK212" s="330"/>
      <c r="BL212" s="331"/>
      <c r="BM212" s="331">
        <v>9.6808998624946394E-2</v>
      </c>
      <c r="BN212" s="254"/>
      <c r="BO212" s="254"/>
    </row>
    <row r="213" spans="2:67" s="255" customFormat="1" ht="15" customHeight="1">
      <c r="B213" s="1257" t="s">
        <v>20</v>
      </c>
      <c r="C213" s="243" t="s">
        <v>495</v>
      </c>
      <c r="D213" s="344"/>
      <c r="E213" s="562"/>
      <c r="F213" s="562"/>
      <c r="G213" s="921"/>
      <c r="H213" s="921"/>
      <c r="I213" s="921"/>
      <c r="J213" s="562"/>
      <c r="K213" s="562"/>
      <c r="L213" s="562"/>
      <c r="M213" s="562"/>
      <c r="N213" s="562"/>
      <c r="O213" s="562"/>
      <c r="P213" s="562"/>
      <c r="Q213" s="562"/>
      <c r="R213" s="562"/>
      <c r="S213" s="562"/>
      <c r="T213" s="562"/>
      <c r="U213" s="562"/>
      <c r="V213" s="562"/>
      <c r="W213" s="562"/>
      <c r="X213" s="562"/>
      <c r="Y213" s="562"/>
      <c r="Z213" s="562"/>
      <c r="AA213" s="562"/>
      <c r="AB213" s="562"/>
      <c r="AC213" s="562"/>
      <c r="AD213" s="562"/>
      <c r="AE213" s="562"/>
      <c r="AF213" s="562"/>
      <c r="AG213" s="562"/>
      <c r="AH213" s="562"/>
      <c r="AI213" s="329"/>
      <c r="AJ213" s="331">
        <v>0.12560762704267101</v>
      </c>
      <c r="AK213" s="925"/>
      <c r="AL213" s="925"/>
      <c r="AM213" s="925"/>
      <c r="AN213" s="331"/>
      <c r="AO213" s="331"/>
      <c r="AP213" s="331"/>
      <c r="AQ213" s="331">
        <v>7.2271973445240306E-2</v>
      </c>
      <c r="AR213" s="331">
        <v>0.11863730757589699</v>
      </c>
      <c r="AS213" s="331"/>
      <c r="AT213" s="331">
        <v>0.117575726264257</v>
      </c>
      <c r="AU213" s="331"/>
      <c r="AV213" s="331"/>
      <c r="AW213" s="331"/>
      <c r="AX213" s="331"/>
      <c r="AY213" s="331"/>
      <c r="AZ213" s="331">
        <v>7.6203494298262994E-2</v>
      </c>
      <c r="BA213" s="331">
        <v>0.1184730733298</v>
      </c>
      <c r="BB213" s="331"/>
      <c r="BC213" s="331"/>
      <c r="BD213" s="331"/>
      <c r="BE213" s="331"/>
      <c r="BF213" s="331"/>
      <c r="BG213" s="331"/>
      <c r="BH213" s="331"/>
      <c r="BI213" s="331">
        <v>9.5548144424292297E-2</v>
      </c>
      <c r="BJ213" s="331">
        <v>8.3332443353387894E-2</v>
      </c>
      <c r="BK213" s="330"/>
      <c r="BL213" s="331"/>
      <c r="BM213" s="331">
        <v>0.11688118821994301</v>
      </c>
      <c r="BN213" s="254"/>
      <c r="BO213" s="254"/>
    </row>
    <row r="214" spans="2:67" s="255" customFormat="1" ht="15" customHeight="1">
      <c r="B214" s="1257" t="s">
        <v>20</v>
      </c>
      <c r="C214" s="243" t="s">
        <v>496</v>
      </c>
      <c r="D214" s="344"/>
      <c r="E214" s="562"/>
      <c r="F214" s="562"/>
      <c r="G214" s="921"/>
      <c r="H214" s="921"/>
      <c r="I214" s="921"/>
      <c r="J214" s="562"/>
      <c r="K214" s="562"/>
      <c r="L214" s="562"/>
      <c r="M214" s="562"/>
      <c r="N214" s="562"/>
      <c r="O214" s="562"/>
      <c r="P214" s="562"/>
      <c r="Q214" s="562"/>
      <c r="R214" s="562"/>
      <c r="S214" s="562"/>
      <c r="T214" s="562"/>
      <c r="U214" s="562"/>
      <c r="V214" s="562"/>
      <c r="W214" s="562"/>
      <c r="X214" s="562"/>
      <c r="Y214" s="562"/>
      <c r="Z214" s="562"/>
      <c r="AA214" s="562"/>
      <c r="AB214" s="562"/>
      <c r="AC214" s="562"/>
      <c r="AD214" s="562"/>
      <c r="AE214" s="562"/>
      <c r="AF214" s="562"/>
      <c r="AG214" s="562"/>
      <c r="AH214" s="562"/>
      <c r="AI214" s="329"/>
      <c r="AJ214" s="331">
        <v>0.20623593854502201</v>
      </c>
      <c r="AK214" s="925"/>
      <c r="AL214" s="925"/>
      <c r="AM214" s="925"/>
      <c r="AN214" s="331"/>
      <c r="AO214" s="331"/>
      <c r="AP214" s="331"/>
      <c r="AQ214" s="331">
        <v>6.7358756417865998E-2</v>
      </c>
      <c r="AR214" s="331">
        <v>0.15460649751644701</v>
      </c>
      <c r="AS214" s="331"/>
      <c r="AT214" s="331">
        <v>0.142610008633726</v>
      </c>
      <c r="AU214" s="331"/>
      <c r="AV214" s="331"/>
      <c r="AW214" s="331"/>
      <c r="AX214" s="331"/>
      <c r="AY214" s="331"/>
      <c r="AZ214" s="331">
        <v>0.11478914880491201</v>
      </c>
      <c r="BA214" s="331">
        <v>0.15584461641751199</v>
      </c>
      <c r="BB214" s="331"/>
      <c r="BC214" s="331"/>
      <c r="BD214" s="331"/>
      <c r="BE214" s="331"/>
      <c r="BF214" s="331"/>
      <c r="BG214" s="331"/>
      <c r="BH214" s="331"/>
      <c r="BI214" s="331">
        <v>9.4008162599146405E-2</v>
      </c>
      <c r="BJ214" s="331">
        <v>7.9947380852881805E-2</v>
      </c>
      <c r="BK214" s="330"/>
      <c r="BL214" s="331"/>
      <c r="BM214" s="331">
        <v>0.15189397153711701</v>
      </c>
      <c r="BN214" s="254"/>
      <c r="BO214" s="254"/>
    </row>
    <row r="215" spans="2:67" s="255" customFormat="1" ht="15" customHeight="1">
      <c r="B215" s="1257" t="s">
        <v>20</v>
      </c>
      <c r="C215" s="243" t="s">
        <v>497</v>
      </c>
      <c r="D215" s="344"/>
      <c r="E215" s="562"/>
      <c r="F215" s="562"/>
      <c r="G215" s="921"/>
      <c r="H215" s="921"/>
      <c r="I215" s="921"/>
      <c r="J215" s="562"/>
      <c r="K215" s="562"/>
      <c r="L215" s="562"/>
      <c r="M215" s="562"/>
      <c r="N215" s="562"/>
      <c r="O215" s="562"/>
      <c r="P215" s="562"/>
      <c r="Q215" s="562"/>
      <c r="R215" s="562"/>
      <c r="S215" s="562"/>
      <c r="T215" s="562"/>
      <c r="U215" s="562"/>
      <c r="V215" s="562"/>
      <c r="W215" s="562"/>
      <c r="X215" s="562"/>
      <c r="Y215" s="562"/>
      <c r="Z215" s="562"/>
      <c r="AA215" s="562"/>
      <c r="AB215" s="562"/>
      <c r="AC215" s="562"/>
      <c r="AD215" s="562"/>
      <c r="AE215" s="562"/>
      <c r="AF215" s="562"/>
      <c r="AG215" s="562"/>
      <c r="AH215" s="562"/>
      <c r="AI215" s="329"/>
      <c r="AJ215" s="331">
        <v>0.49491926330942998</v>
      </c>
      <c r="AK215" s="925"/>
      <c r="AL215" s="925"/>
      <c r="AM215" s="925"/>
      <c r="AN215" s="331"/>
      <c r="AO215" s="331"/>
      <c r="AP215" s="331"/>
      <c r="AQ215" s="331">
        <v>5.66023274739378E-2</v>
      </c>
      <c r="AR215" s="331">
        <v>0.29391171093996699</v>
      </c>
      <c r="AS215" s="331"/>
      <c r="AT215" s="331">
        <v>0.240257207038167</v>
      </c>
      <c r="AU215" s="331"/>
      <c r="AV215" s="331"/>
      <c r="AW215" s="331"/>
      <c r="AX215" s="331"/>
      <c r="AY215" s="331"/>
      <c r="AZ215" s="331">
        <v>0.251442051846406</v>
      </c>
      <c r="BA215" s="331">
        <v>0.300510042474112</v>
      </c>
      <c r="BB215" s="331"/>
      <c r="BC215" s="331"/>
      <c r="BD215" s="331"/>
      <c r="BE215" s="331"/>
      <c r="BF215" s="331"/>
      <c r="BG215" s="331"/>
      <c r="BH215" s="331"/>
      <c r="BI215" s="331">
        <v>7.3685373819516994E-2</v>
      </c>
      <c r="BJ215" s="331">
        <v>6.6633505062776599E-2</v>
      </c>
      <c r="BK215" s="330"/>
      <c r="BL215" s="331"/>
      <c r="BM215" s="331">
        <v>0.28682755780600999</v>
      </c>
      <c r="BN215" s="254"/>
      <c r="BO215" s="254"/>
    </row>
    <row r="216" spans="2:67" s="255" customFormat="1" ht="15" customHeight="1">
      <c r="B216" s="1253" t="s">
        <v>20</v>
      </c>
      <c r="C216" s="453" t="s">
        <v>527</v>
      </c>
      <c r="D216" s="344"/>
      <c r="E216" s="348"/>
      <c r="F216" s="348"/>
      <c r="G216" s="922"/>
      <c r="H216" s="922"/>
      <c r="I216" s="922"/>
      <c r="J216" s="348"/>
      <c r="K216" s="348"/>
      <c r="L216" s="348"/>
      <c r="M216" s="348"/>
      <c r="N216" s="348"/>
      <c r="O216" s="348"/>
      <c r="P216" s="348"/>
      <c r="Q216" s="348"/>
      <c r="R216" s="348"/>
      <c r="S216" s="348"/>
      <c r="T216" s="348"/>
      <c r="U216" s="348"/>
      <c r="V216" s="348"/>
      <c r="W216" s="348"/>
      <c r="X216" s="348"/>
      <c r="Y216" s="348"/>
      <c r="Z216" s="348"/>
      <c r="AA216" s="348"/>
      <c r="AB216" s="348"/>
      <c r="AC216" s="348"/>
      <c r="AD216" s="348"/>
      <c r="AE216" s="348"/>
      <c r="AF216" s="348"/>
      <c r="AG216" s="348"/>
      <c r="AH216" s="348"/>
      <c r="AI216" s="329"/>
      <c r="AJ216" s="327">
        <v>1</v>
      </c>
      <c r="AK216" s="926"/>
      <c r="AL216" s="926"/>
      <c r="AM216" s="926"/>
      <c r="AN216" s="327"/>
      <c r="AO216" s="327"/>
      <c r="AP216" s="327"/>
      <c r="AQ216" s="327">
        <v>1</v>
      </c>
      <c r="AR216" s="327">
        <v>1</v>
      </c>
      <c r="AS216" s="327"/>
      <c r="AT216" s="327">
        <v>1</v>
      </c>
      <c r="AU216" s="327"/>
      <c r="AV216" s="327"/>
      <c r="AW216" s="327"/>
      <c r="AX216" s="327"/>
      <c r="AY216" s="327"/>
      <c r="AZ216" s="327">
        <v>1</v>
      </c>
      <c r="BA216" s="327">
        <v>1</v>
      </c>
      <c r="BB216" s="327"/>
      <c r="BC216" s="327"/>
      <c r="BD216" s="327"/>
      <c r="BE216" s="327"/>
      <c r="BF216" s="327"/>
      <c r="BG216" s="327"/>
      <c r="BH216" s="327"/>
      <c r="BI216" s="327">
        <v>1</v>
      </c>
      <c r="BJ216" s="327">
        <v>1</v>
      </c>
      <c r="BK216" s="328"/>
      <c r="BL216" s="328"/>
      <c r="BM216" s="327">
        <v>1</v>
      </c>
      <c r="BN216" s="254"/>
      <c r="BO216" s="254"/>
    </row>
    <row r="217" spans="2:67" s="255" customFormat="1" ht="15" customHeight="1">
      <c r="B217" s="1252" t="s">
        <v>281</v>
      </c>
      <c r="C217" s="243" t="s">
        <v>488</v>
      </c>
      <c r="D217" s="344"/>
      <c r="E217" s="335">
        <v>2.1275316986103798E-3</v>
      </c>
      <c r="F217" s="335">
        <v>1.3626586252056599E-3</v>
      </c>
      <c r="G217" s="924">
        <v>1.52590956284371E-3</v>
      </c>
      <c r="H217" s="924"/>
      <c r="I217" s="924">
        <v>1.52590956284371E-3</v>
      </c>
      <c r="J217" s="335">
        <v>0.22147657769309048</v>
      </c>
      <c r="K217" s="335"/>
      <c r="L217" s="335">
        <v>0.26079182223091701</v>
      </c>
      <c r="M217" s="335">
        <v>2.0321171556089101E-2</v>
      </c>
      <c r="N217" s="335">
        <v>1.8670466820753569E-2</v>
      </c>
      <c r="O217" s="335">
        <v>1.9190425620655101E-2</v>
      </c>
      <c r="P217" s="335">
        <v>5.8638896002096867E-2</v>
      </c>
      <c r="Q217" s="335">
        <v>9.8147972702750663E-3</v>
      </c>
      <c r="R217" s="335"/>
      <c r="S217" s="335"/>
      <c r="T217" s="335"/>
      <c r="U217" s="335">
        <v>1.4174687706204401E-2</v>
      </c>
      <c r="V217" s="335">
        <v>2.0256103795788499E-2</v>
      </c>
      <c r="W217" s="335">
        <v>0.17805593661740118</v>
      </c>
      <c r="X217" s="335">
        <v>0.16347660758998797</v>
      </c>
      <c r="Y217" s="335"/>
      <c r="Z217" s="335">
        <v>0.10479187076391151</v>
      </c>
      <c r="AA217" s="335">
        <v>5.0387014381027044E-2</v>
      </c>
      <c r="AB217" s="335">
        <v>4.9337489159083118E-3</v>
      </c>
      <c r="AC217" s="335">
        <v>1.6824142048191986E-3</v>
      </c>
      <c r="AD217" s="335">
        <v>7.56211437895907E-2</v>
      </c>
      <c r="AE217" s="335">
        <v>7.5085957504087295E-2</v>
      </c>
      <c r="AF217" s="330"/>
      <c r="AG217" s="330"/>
      <c r="AH217" s="335">
        <v>2.5680067849380699E-2</v>
      </c>
      <c r="AI217" s="329"/>
      <c r="AJ217" s="331"/>
      <c r="AK217" s="925"/>
      <c r="AL217" s="925"/>
      <c r="AM217" s="925"/>
      <c r="AN217" s="331"/>
      <c r="AO217" s="331"/>
      <c r="AP217" s="331"/>
      <c r="AQ217" s="331"/>
      <c r="AR217" s="331"/>
      <c r="AS217" s="331"/>
      <c r="AT217" s="331"/>
      <c r="AU217" s="331"/>
      <c r="AV217" s="331"/>
      <c r="AW217" s="331"/>
      <c r="AX217" s="331"/>
      <c r="AY217" s="331"/>
      <c r="AZ217" s="331"/>
      <c r="BA217" s="331"/>
      <c r="BB217" s="331"/>
      <c r="BC217" s="331"/>
      <c r="BD217" s="331"/>
      <c r="BE217" s="331"/>
      <c r="BF217" s="331"/>
      <c r="BG217" s="331"/>
      <c r="BH217" s="331"/>
      <c r="BI217" s="331"/>
      <c r="BJ217" s="331"/>
      <c r="BK217" s="330"/>
      <c r="BL217" s="330"/>
      <c r="BM217" s="331"/>
      <c r="BN217" s="254"/>
      <c r="BO217" s="254"/>
    </row>
    <row r="218" spans="2:67" s="255" customFormat="1" ht="15" customHeight="1">
      <c r="B218" s="1257" t="s">
        <v>281</v>
      </c>
      <c r="C218" s="243" t="s">
        <v>489</v>
      </c>
      <c r="D218" s="344"/>
      <c r="E218" s="331">
        <v>1.07995444423436E-2</v>
      </c>
      <c r="F218" s="331">
        <v>6.94904946367432E-3</v>
      </c>
      <c r="G218" s="925">
        <v>7.9669885801144803E-3</v>
      </c>
      <c r="H218" s="925"/>
      <c r="I218" s="925">
        <v>7.9669885801144803E-3</v>
      </c>
      <c r="J218" s="331">
        <v>0.14206349431869372</v>
      </c>
      <c r="K218" s="331"/>
      <c r="L218" s="331">
        <v>0.150493193621168</v>
      </c>
      <c r="M218" s="331">
        <v>3.3452810692833797E-2</v>
      </c>
      <c r="N218" s="331">
        <v>3.0417771233295275E-2</v>
      </c>
      <c r="O218" s="331">
        <v>3.0870498234739401E-2</v>
      </c>
      <c r="P218" s="331">
        <v>6.5561857528683237E-2</v>
      </c>
      <c r="Q218" s="331">
        <v>2.3973175982731802E-2</v>
      </c>
      <c r="R218" s="331"/>
      <c r="S218" s="331"/>
      <c r="T218" s="331"/>
      <c r="U218" s="331">
        <v>2.7930690636904301E-2</v>
      </c>
      <c r="V218" s="331">
        <v>3.3502448426088099E-2</v>
      </c>
      <c r="W218" s="331">
        <v>0.19124936269618698</v>
      </c>
      <c r="X218" s="331">
        <v>0.1453899354432138</v>
      </c>
      <c r="Y218" s="331"/>
      <c r="Z218" s="331">
        <v>0.12309252161482567</v>
      </c>
      <c r="AA218" s="331">
        <v>8.4624742693089477E-2</v>
      </c>
      <c r="AB218" s="331">
        <v>2.9123650715920026E-2</v>
      </c>
      <c r="AC218" s="331">
        <v>8.0903235891943703E-3</v>
      </c>
      <c r="AD218" s="331">
        <v>8.0330722983917302E-2</v>
      </c>
      <c r="AE218" s="331">
        <v>8.1970812119647907E-2</v>
      </c>
      <c r="AF218" s="330"/>
      <c r="AG218" s="330"/>
      <c r="AH218" s="331">
        <v>3.8153553370471903E-2</v>
      </c>
      <c r="AI218" s="329"/>
      <c r="AJ218" s="331"/>
      <c r="AK218" s="925"/>
      <c r="AL218" s="925"/>
      <c r="AM218" s="925"/>
      <c r="AN218" s="331"/>
      <c r="AO218" s="331"/>
      <c r="AP218" s="331"/>
      <c r="AQ218" s="331"/>
      <c r="AR218" s="331"/>
      <c r="AS218" s="331"/>
      <c r="AT218" s="331"/>
      <c r="AU218" s="331"/>
      <c r="AV218" s="331"/>
      <c r="AW218" s="331"/>
      <c r="AX218" s="331"/>
      <c r="AY218" s="331"/>
      <c r="AZ218" s="331"/>
      <c r="BA218" s="331"/>
      <c r="BB218" s="331"/>
      <c r="BC218" s="331"/>
      <c r="BD218" s="331"/>
      <c r="BE218" s="331"/>
      <c r="BF218" s="331"/>
      <c r="BG218" s="331"/>
      <c r="BH218" s="331"/>
      <c r="BI218" s="331"/>
      <c r="BJ218" s="331"/>
      <c r="BK218" s="330"/>
      <c r="BL218" s="330"/>
      <c r="BM218" s="331"/>
      <c r="BN218" s="254"/>
      <c r="BO218" s="254"/>
    </row>
    <row r="219" spans="2:67" s="255" customFormat="1" ht="15" customHeight="1">
      <c r="B219" s="1257" t="s">
        <v>281</v>
      </c>
      <c r="C219" s="243" t="s">
        <v>490</v>
      </c>
      <c r="D219" s="344"/>
      <c r="E219" s="331">
        <v>8.1534962138499496E-3</v>
      </c>
      <c r="F219" s="331">
        <v>8.5763438409269394E-3</v>
      </c>
      <c r="G219" s="925">
        <v>9.2864562513600094E-3</v>
      </c>
      <c r="H219" s="925"/>
      <c r="I219" s="925">
        <v>9.2864562513600094E-3</v>
      </c>
      <c r="J219" s="331">
        <v>0.11714795037523888</v>
      </c>
      <c r="K219" s="331"/>
      <c r="L219" s="331">
        <v>0.12557924432612799</v>
      </c>
      <c r="M219" s="331">
        <v>4.3846846529468901E-2</v>
      </c>
      <c r="N219" s="331">
        <v>4.1523084287499186E-2</v>
      </c>
      <c r="O219" s="331">
        <v>4.2412908664583297E-2</v>
      </c>
      <c r="P219" s="331">
        <v>8.4631124770876753E-2</v>
      </c>
      <c r="Q219" s="331">
        <v>3.7316371346757561E-2</v>
      </c>
      <c r="R219" s="331"/>
      <c r="S219" s="331"/>
      <c r="T219" s="331"/>
      <c r="U219" s="331">
        <v>4.0944138888223701E-2</v>
      </c>
      <c r="V219" s="331">
        <v>4.3878220710679101E-2</v>
      </c>
      <c r="W219" s="331">
        <v>0.14552349394949296</v>
      </c>
      <c r="X219" s="331">
        <v>0.14918319299215926</v>
      </c>
      <c r="Y219" s="331"/>
      <c r="Z219" s="331">
        <v>0.11558251718972692</v>
      </c>
      <c r="AA219" s="331">
        <v>8.9698951402326754E-2</v>
      </c>
      <c r="AB219" s="331">
        <v>5.681119045637234E-2</v>
      </c>
      <c r="AC219" s="331">
        <v>5.8692342520098853E-3</v>
      </c>
      <c r="AD219" s="331">
        <v>8.0122167147966397E-2</v>
      </c>
      <c r="AE219" s="331">
        <v>0.10004270398286801</v>
      </c>
      <c r="AF219" s="330"/>
      <c r="AG219" s="330"/>
      <c r="AH219" s="331">
        <v>4.8043677237101901E-2</v>
      </c>
      <c r="AI219" s="329"/>
      <c r="AJ219" s="331"/>
      <c r="AK219" s="925"/>
      <c r="AL219" s="925"/>
      <c r="AM219" s="925"/>
      <c r="AN219" s="331"/>
      <c r="AO219" s="331"/>
      <c r="AP219" s="331"/>
      <c r="AQ219" s="331"/>
      <c r="AR219" s="331"/>
      <c r="AS219" s="331"/>
      <c r="AT219" s="331"/>
      <c r="AU219" s="331"/>
      <c r="AV219" s="331"/>
      <c r="AW219" s="331"/>
      <c r="AX219" s="331"/>
      <c r="AY219" s="331"/>
      <c r="AZ219" s="331"/>
      <c r="BA219" s="331"/>
      <c r="BB219" s="331"/>
      <c r="BC219" s="331"/>
      <c r="BD219" s="331"/>
      <c r="BE219" s="331"/>
      <c r="BF219" s="331"/>
      <c r="BG219" s="331"/>
      <c r="BH219" s="331"/>
      <c r="BI219" s="331"/>
      <c r="BJ219" s="331"/>
      <c r="BK219" s="330"/>
      <c r="BL219" s="330"/>
      <c r="BM219" s="331"/>
      <c r="BN219" s="254"/>
      <c r="BO219" s="254"/>
    </row>
    <row r="220" spans="2:67" s="255" customFormat="1" ht="15" customHeight="1">
      <c r="B220" s="1257" t="s">
        <v>281</v>
      </c>
      <c r="C220" s="243" t="s">
        <v>491</v>
      </c>
      <c r="D220" s="344"/>
      <c r="E220" s="331">
        <v>8.9833579590301599E-3</v>
      </c>
      <c r="F220" s="331">
        <v>1.3774361297742101E-2</v>
      </c>
      <c r="G220" s="925">
        <v>1.46354464631625E-2</v>
      </c>
      <c r="H220" s="925"/>
      <c r="I220" s="925">
        <v>1.46354464631625E-2</v>
      </c>
      <c r="J220" s="331">
        <v>0.1217999412933642</v>
      </c>
      <c r="K220" s="331"/>
      <c r="L220" s="331">
        <v>0.13318914026255901</v>
      </c>
      <c r="M220" s="331">
        <v>5.4772556633806001E-2</v>
      </c>
      <c r="N220" s="331">
        <v>5.1458555902238565E-2</v>
      </c>
      <c r="O220" s="331">
        <v>5.2168594042376698E-2</v>
      </c>
      <c r="P220" s="331">
        <v>9.2247267189767182E-2</v>
      </c>
      <c r="Q220" s="331">
        <v>4.242122973251447E-2</v>
      </c>
      <c r="R220" s="331"/>
      <c r="S220" s="331"/>
      <c r="T220" s="331"/>
      <c r="U220" s="331">
        <v>4.4693822051300701E-2</v>
      </c>
      <c r="V220" s="331">
        <v>5.4717604501767998E-2</v>
      </c>
      <c r="W220" s="331">
        <v>0.1246427414967841</v>
      </c>
      <c r="X220" s="331">
        <v>0.12711639289003371</v>
      </c>
      <c r="Y220" s="331"/>
      <c r="Z220" s="331">
        <v>0.13132052131400218</v>
      </c>
      <c r="AA220" s="331">
        <v>8.6316605172536642E-2</v>
      </c>
      <c r="AB220" s="331">
        <v>7.4861524784863409E-2</v>
      </c>
      <c r="AC220" s="331">
        <v>1.7985644116211442E-2</v>
      </c>
      <c r="AD220" s="331">
        <v>7.9290889602706305E-2</v>
      </c>
      <c r="AE220" s="331">
        <v>0.11618769389178001</v>
      </c>
      <c r="AF220" s="330"/>
      <c r="AG220" s="330"/>
      <c r="AH220" s="331">
        <v>5.8251118468305801E-2</v>
      </c>
      <c r="AI220" s="329"/>
      <c r="AJ220" s="331"/>
      <c r="AK220" s="925"/>
      <c r="AL220" s="925"/>
      <c r="AM220" s="925"/>
      <c r="AN220" s="331"/>
      <c r="AO220" s="331"/>
      <c r="AP220" s="331"/>
      <c r="AQ220" s="331"/>
      <c r="AR220" s="331"/>
      <c r="AS220" s="331"/>
      <c r="AT220" s="331"/>
      <c r="AU220" s="331"/>
      <c r="AV220" s="331"/>
      <c r="AW220" s="331"/>
      <c r="AX220" s="331"/>
      <c r="AY220" s="331"/>
      <c r="AZ220" s="331"/>
      <c r="BA220" s="331"/>
      <c r="BB220" s="331"/>
      <c r="BC220" s="331"/>
      <c r="BD220" s="331"/>
      <c r="BE220" s="331"/>
      <c r="BF220" s="331"/>
      <c r="BG220" s="331"/>
      <c r="BH220" s="331"/>
      <c r="BI220" s="331"/>
      <c r="BJ220" s="331"/>
      <c r="BK220" s="330"/>
      <c r="BL220" s="330"/>
      <c r="BM220" s="331"/>
      <c r="BN220" s="254"/>
      <c r="BO220" s="254"/>
    </row>
    <row r="221" spans="2:67" s="255" customFormat="1" ht="15" customHeight="1">
      <c r="B221" s="1257" t="s">
        <v>281</v>
      </c>
      <c r="C221" s="243" t="s">
        <v>492</v>
      </c>
      <c r="D221" s="344"/>
      <c r="E221" s="331">
        <v>6.6447160773907304E-2</v>
      </c>
      <c r="F221" s="331">
        <v>2.0050022863723999E-2</v>
      </c>
      <c r="G221" s="925">
        <v>2.1687754690998901E-2</v>
      </c>
      <c r="H221" s="925"/>
      <c r="I221" s="925">
        <v>2.1687754690998901E-2</v>
      </c>
      <c r="J221" s="331">
        <v>0.10551919479977893</v>
      </c>
      <c r="K221" s="331"/>
      <c r="L221" s="331">
        <v>0.103810265493959</v>
      </c>
      <c r="M221" s="331">
        <v>6.64060412094407E-2</v>
      </c>
      <c r="N221" s="331">
        <v>6.4737221618442711E-2</v>
      </c>
      <c r="O221" s="331">
        <v>6.4592765342837505E-2</v>
      </c>
      <c r="P221" s="331">
        <v>0.10201440417878975</v>
      </c>
      <c r="Q221" s="331">
        <v>6.0358650030591876E-2</v>
      </c>
      <c r="R221" s="331"/>
      <c r="S221" s="331"/>
      <c r="T221" s="331"/>
      <c r="U221" s="331">
        <v>6.2249782597649503E-2</v>
      </c>
      <c r="V221" s="331">
        <v>6.64344084011467E-2</v>
      </c>
      <c r="W221" s="331">
        <v>0.11812924569199196</v>
      </c>
      <c r="X221" s="331">
        <v>0.118870856769109</v>
      </c>
      <c r="Y221" s="331"/>
      <c r="Z221" s="331">
        <v>0.12283231324276214</v>
      </c>
      <c r="AA221" s="331">
        <v>9.4250725324108567E-2</v>
      </c>
      <c r="AB221" s="331">
        <v>7.3860958388864223E-2</v>
      </c>
      <c r="AC221" s="331">
        <v>2.7046223057897476E-2</v>
      </c>
      <c r="AD221" s="331">
        <v>8.6182619570249294E-2</v>
      </c>
      <c r="AE221" s="331">
        <v>0.106998810668477</v>
      </c>
      <c r="AF221" s="330"/>
      <c r="AG221" s="330"/>
      <c r="AH221" s="331">
        <v>6.9006148043744206E-2</v>
      </c>
      <c r="AI221" s="329"/>
      <c r="AJ221" s="331"/>
      <c r="AK221" s="925"/>
      <c r="AL221" s="925"/>
      <c r="AM221" s="925"/>
      <c r="AN221" s="331"/>
      <c r="AO221" s="331"/>
      <c r="AP221" s="331"/>
      <c r="AQ221" s="331"/>
      <c r="AR221" s="331"/>
      <c r="AS221" s="331"/>
      <c r="AT221" s="331"/>
      <c r="AU221" s="331"/>
      <c r="AV221" s="331"/>
      <c r="AW221" s="331"/>
      <c r="AX221" s="331"/>
      <c r="AY221" s="331"/>
      <c r="AZ221" s="331"/>
      <c r="BA221" s="331"/>
      <c r="BB221" s="331"/>
      <c r="BC221" s="331"/>
      <c r="BD221" s="331"/>
      <c r="BE221" s="331"/>
      <c r="BF221" s="331"/>
      <c r="BG221" s="331"/>
      <c r="BH221" s="331"/>
      <c r="BI221" s="331"/>
      <c r="BJ221" s="331"/>
      <c r="BK221" s="330"/>
      <c r="BL221" s="330"/>
      <c r="BM221" s="331"/>
      <c r="BN221" s="254"/>
      <c r="BO221" s="254"/>
    </row>
    <row r="222" spans="2:67" s="255" customFormat="1" ht="15" customHeight="1">
      <c r="B222" s="1257" t="s">
        <v>281</v>
      </c>
      <c r="C222" s="243" t="s">
        <v>493</v>
      </c>
      <c r="D222" s="344"/>
      <c r="E222" s="331">
        <v>3.0006237852937299E-2</v>
      </c>
      <c r="F222" s="331">
        <v>3.55338251732564E-2</v>
      </c>
      <c r="G222" s="925">
        <v>3.7118552153080901E-2</v>
      </c>
      <c r="H222" s="925"/>
      <c r="I222" s="925">
        <v>3.7118552153080901E-2</v>
      </c>
      <c r="J222" s="331">
        <v>7.7189305359579755E-2</v>
      </c>
      <c r="K222" s="331"/>
      <c r="L222" s="331">
        <v>5.9709272278912803E-2</v>
      </c>
      <c r="M222" s="331">
        <v>7.9695658348524906E-2</v>
      </c>
      <c r="N222" s="331">
        <v>7.8347763246822397E-2</v>
      </c>
      <c r="O222" s="331">
        <v>7.8254370703206996E-2</v>
      </c>
      <c r="P222" s="331">
        <v>0.10384205197788235</v>
      </c>
      <c r="Q222" s="331">
        <v>7.819556009823711E-2</v>
      </c>
      <c r="R222" s="331"/>
      <c r="S222" s="331"/>
      <c r="T222" s="331"/>
      <c r="U222" s="331">
        <v>7.9283012471456998E-2</v>
      </c>
      <c r="V222" s="331">
        <v>7.9785511588984698E-2</v>
      </c>
      <c r="W222" s="331">
        <v>8.8292802654167904E-2</v>
      </c>
      <c r="X222" s="331">
        <v>9.5753011347927172E-2</v>
      </c>
      <c r="Y222" s="331"/>
      <c r="Z222" s="331">
        <v>0.10001369299888754</v>
      </c>
      <c r="AA222" s="331">
        <v>9.7957266434324244E-2</v>
      </c>
      <c r="AB222" s="331">
        <v>9.0309241444703828E-2</v>
      </c>
      <c r="AC222" s="331">
        <v>2.8150719080708222E-2</v>
      </c>
      <c r="AD222" s="331">
        <v>7.5688364745666203E-2</v>
      </c>
      <c r="AE222" s="331">
        <v>9.7256193097979504E-2</v>
      </c>
      <c r="AF222" s="330"/>
      <c r="AG222" s="330"/>
      <c r="AH222" s="331">
        <v>8.0036989605057104E-2</v>
      </c>
      <c r="AI222" s="329"/>
      <c r="AJ222" s="331"/>
      <c r="AK222" s="925"/>
      <c r="AL222" s="925"/>
      <c r="AM222" s="925"/>
      <c r="AN222" s="331"/>
      <c r="AO222" s="331"/>
      <c r="AP222" s="331"/>
      <c r="AQ222" s="331"/>
      <c r="AR222" s="331"/>
      <c r="AS222" s="331"/>
      <c r="AT222" s="331"/>
      <c r="AU222" s="331"/>
      <c r="AV222" s="331"/>
      <c r="AW222" s="331"/>
      <c r="AX222" s="331"/>
      <c r="AY222" s="331"/>
      <c r="AZ222" s="331"/>
      <c r="BA222" s="331"/>
      <c r="BB222" s="331"/>
      <c r="BC222" s="331"/>
      <c r="BD222" s="331"/>
      <c r="BE222" s="331"/>
      <c r="BF222" s="331"/>
      <c r="BG222" s="331"/>
      <c r="BH222" s="331"/>
      <c r="BI222" s="331"/>
      <c r="BJ222" s="331"/>
      <c r="BK222" s="330"/>
      <c r="BL222" s="330"/>
      <c r="BM222" s="331"/>
      <c r="BN222" s="254"/>
      <c r="BO222" s="254"/>
    </row>
    <row r="223" spans="2:67" s="255" customFormat="1" ht="15" customHeight="1">
      <c r="B223" s="1257" t="s">
        <v>281</v>
      </c>
      <c r="C223" s="243" t="s">
        <v>494</v>
      </c>
      <c r="D223" s="344"/>
      <c r="E223" s="331">
        <v>0.100590431981634</v>
      </c>
      <c r="F223" s="331">
        <v>5.6931328690905697E-2</v>
      </c>
      <c r="G223" s="925">
        <v>6.05027440880452E-2</v>
      </c>
      <c r="H223" s="925"/>
      <c r="I223" s="925">
        <v>6.05027440880452E-2</v>
      </c>
      <c r="J223" s="331">
        <v>7.6575350462880443E-2</v>
      </c>
      <c r="K223" s="331"/>
      <c r="L223" s="331">
        <v>5.9192977323329302E-2</v>
      </c>
      <c r="M223" s="331">
        <v>9.68429662459806E-2</v>
      </c>
      <c r="N223" s="331">
        <v>9.5250457975822087E-2</v>
      </c>
      <c r="O223" s="331">
        <v>9.4669223796966906E-2</v>
      </c>
      <c r="P223" s="331">
        <v>9.2053097386973398E-2</v>
      </c>
      <c r="Q223" s="331">
        <v>0.10818488396007192</v>
      </c>
      <c r="R223" s="331"/>
      <c r="S223" s="331"/>
      <c r="T223" s="331"/>
      <c r="U223" s="331">
        <v>0.1079481465208</v>
      </c>
      <c r="V223" s="331">
        <v>9.7251514550312695E-2</v>
      </c>
      <c r="W223" s="331">
        <v>6.7658017508646737E-2</v>
      </c>
      <c r="X223" s="331">
        <v>8.0510645299513656E-2</v>
      </c>
      <c r="Y223" s="331"/>
      <c r="Z223" s="331">
        <v>9.9377807054661177E-2</v>
      </c>
      <c r="AA223" s="331">
        <v>0.11921211354799537</v>
      </c>
      <c r="AB223" s="331">
        <v>0.1075779522451679</v>
      </c>
      <c r="AC223" s="331">
        <v>6.4842157116072635E-2</v>
      </c>
      <c r="AD223" s="331">
        <v>9.2943625485600506E-2</v>
      </c>
      <c r="AE223" s="331">
        <v>0.111040822919586</v>
      </c>
      <c r="AF223" s="330"/>
      <c r="AG223" s="330"/>
      <c r="AH223" s="331">
        <v>9.7377034655074704E-2</v>
      </c>
      <c r="AI223" s="329"/>
      <c r="AJ223" s="331"/>
      <c r="AK223" s="925"/>
      <c r="AL223" s="925"/>
      <c r="AM223" s="925"/>
      <c r="AN223" s="331"/>
      <c r="AO223" s="331"/>
      <c r="AP223" s="331"/>
      <c r="AQ223" s="331"/>
      <c r="AR223" s="331"/>
      <c r="AS223" s="331"/>
      <c r="AT223" s="331"/>
      <c r="AU223" s="331"/>
      <c r="AV223" s="331"/>
      <c r="AW223" s="331"/>
      <c r="AX223" s="331"/>
      <c r="AY223" s="331"/>
      <c r="AZ223" s="331"/>
      <c r="BA223" s="331"/>
      <c r="BB223" s="331"/>
      <c r="BC223" s="331"/>
      <c r="BD223" s="331"/>
      <c r="BE223" s="331"/>
      <c r="BF223" s="331"/>
      <c r="BG223" s="331"/>
      <c r="BH223" s="331"/>
      <c r="BI223" s="331"/>
      <c r="BJ223" s="331"/>
      <c r="BK223" s="330"/>
      <c r="BL223" s="330"/>
      <c r="BM223" s="331"/>
      <c r="BN223" s="254"/>
      <c r="BO223" s="254"/>
    </row>
    <row r="224" spans="2:67" s="255" customFormat="1" ht="15" customHeight="1">
      <c r="B224" s="1257" t="s">
        <v>281</v>
      </c>
      <c r="C224" s="243" t="s">
        <v>495</v>
      </c>
      <c r="D224" s="344"/>
      <c r="E224" s="331">
        <v>0.11165609215205299</v>
      </c>
      <c r="F224" s="331">
        <v>9.0341122192662299E-2</v>
      </c>
      <c r="G224" s="925">
        <v>9.4862635253403396E-2</v>
      </c>
      <c r="H224" s="925"/>
      <c r="I224" s="925">
        <v>9.4862635253403396E-2</v>
      </c>
      <c r="J224" s="331">
        <v>5.1699751523246074E-2</v>
      </c>
      <c r="K224" s="331"/>
      <c r="L224" s="331">
        <v>5.6911120345812201E-2</v>
      </c>
      <c r="M224" s="331">
        <v>0.122314703388019</v>
      </c>
      <c r="N224" s="331">
        <v>0.12118139529911405</v>
      </c>
      <c r="O224" s="331">
        <v>0.120644911558733</v>
      </c>
      <c r="P224" s="331">
        <v>0.15181731651286665</v>
      </c>
      <c r="Q224" s="331">
        <v>0.13710222310275683</v>
      </c>
      <c r="R224" s="331"/>
      <c r="S224" s="331"/>
      <c r="T224" s="331"/>
      <c r="U224" s="331">
        <v>0.13489639001770501</v>
      </c>
      <c r="V224" s="331">
        <v>0.122722850122593</v>
      </c>
      <c r="W224" s="331">
        <v>4.2402491234654241E-2</v>
      </c>
      <c r="X224" s="331">
        <v>5.7970854395961967E-2</v>
      </c>
      <c r="Y224" s="331"/>
      <c r="Z224" s="331">
        <v>8.603063905770833E-2</v>
      </c>
      <c r="AA224" s="331">
        <v>0.12149024392477972</v>
      </c>
      <c r="AB224" s="331">
        <v>0.20517923749529546</v>
      </c>
      <c r="AC224" s="331">
        <v>0.12322721776657353</v>
      </c>
      <c r="AD224" s="331">
        <v>9.9217471392184203E-2</v>
      </c>
      <c r="AE224" s="331">
        <v>9.9483638648684702E-2</v>
      </c>
      <c r="AF224" s="330"/>
      <c r="AG224" s="330"/>
      <c r="AH224" s="331">
        <v>0.120421272661985</v>
      </c>
      <c r="AI224" s="329"/>
      <c r="AJ224" s="331"/>
      <c r="AK224" s="925"/>
      <c r="AL224" s="925"/>
      <c r="AM224" s="925"/>
      <c r="AN224" s="331"/>
      <c r="AO224" s="331"/>
      <c r="AP224" s="331"/>
      <c r="AQ224" s="331"/>
      <c r="AR224" s="331"/>
      <c r="AS224" s="331"/>
      <c r="AT224" s="331"/>
      <c r="AU224" s="331"/>
      <c r="AV224" s="331"/>
      <c r="AW224" s="331"/>
      <c r="AX224" s="331"/>
      <c r="AY224" s="331"/>
      <c r="AZ224" s="331"/>
      <c r="BA224" s="331"/>
      <c r="BB224" s="331"/>
      <c r="BC224" s="331"/>
      <c r="BD224" s="331"/>
      <c r="BE224" s="331"/>
      <c r="BF224" s="331"/>
      <c r="BG224" s="331"/>
      <c r="BH224" s="331"/>
      <c r="BI224" s="331"/>
      <c r="BJ224" s="331"/>
      <c r="BK224" s="330"/>
      <c r="BL224" s="330"/>
      <c r="BM224" s="331"/>
      <c r="BN224" s="254"/>
      <c r="BO224" s="254"/>
    </row>
    <row r="225" spans="2:67" s="255" customFormat="1" ht="15" customHeight="1">
      <c r="B225" s="1257" t="s">
        <v>281</v>
      </c>
      <c r="C225" s="243" t="s">
        <v>496</v>
      </c>
      <c r="D225" s="344"/>
      <c r="E225" s="331">
        <v>0.20934392865219301</v>
      </c>
      <c r="F225" s="331">
        <v>0.15956426263784601</v>
      </c>
      <c r="G225" s="925">
        <v>0.163912385929642</v>
      </c>
      <c r="H225" s="925"/>
      <c r="I225" s="925">
        <v>0.163912385929642</v>
      </c>
      <c r="J225" s="331">
        <v>5.3722814168579568E-2</v>
      </c>
      <c r="K225" s="331"/>
      <c r="L225" s="331">
        <v>2.9828072048818301E-2</v>
      </c>
      <c r="M225" s="331">
        <v>0.16702216046362101</v>
      </c>
      <c r="N225" s="331">
        <v>0.16873560225319689</v>
      </c>
      <c r="O225" s="331">
        <v>0.16586332830432099</v>
      </c>
      <c r="P225" s="331">
        <v>0.162431065034261</v>
      </c>
      <c r="Q225" s="331">
        <v>0.17294712682572977</v>
      </c>
      <c r="R225" s="331"/>
      <c r="S225" s="331"/>
      <c r="T225" s="331"/>
      <c r="U225" s="331">
        <v>0.16925897619555899</v>
      </c>
      <c r="V225" s="331">
        <v>0.16715420495805799</v>
      </c>
      <c r="W225" s="331">
        <v>3.1503361046529094E-2</v>
      </c>
      <c r="X225" s="331">
        <v>4.3132920875980509E-2</v>
      </c>
      <c r="Y225" s="331"/>
      <c r="Z225" s="331">
        <v>7.1943774361220597E-2</v>
      </c>
      <c r="AA225" s="331">
        <v>0.14802932451211639</v>
      </c>
      <c r="AB225" s="331">
        <v>9.926308894286856E-2</v>
      </c>
      <c r="AC225" s="331">
        <v>0.19737060656148583</v>
      </c>
      <c r="AD225" s="331">
        <v>0.12426098132694099</v>
      </c>
      <c r="AE225" s="331">
        <v>0.11036850829905499</v>
      </c>
      <c r="AF225" s="330"/>
      <c r="AG225" s="330"/>
      <c r="AH225" s="331">
        <v>0.16251819436290399</v>
      </c>
      <c r="AI225" s="329"/>
      <c r="AJ225" s="331"/>
      <c r="AK225" s="925"/>
      <c r="AL225" s="925"/>
      <c r="AM225" s="925"/>
      <c r="AN225" s="331"/>
      <c r="AO225" s="331"/>
      <c r="AP225" s="331"/>
      <c r="AQ225" s="331"/>
      <c r="AR225" s="331"/>
      <c r="AS225" s="331"/>
      <c r="AT225" s="331"/>
      <c r="AU225" s="331"/>
      <c r="AV225" s="331"/>
      <c r="AW225" s="331"/>
      <c r="AX225" s="331"/>
      <c r="AY225" s="331"/>
      <c r="AZ225" s="331"/>
      <c r="BA225" s="331"/>
      <c r="BB225" s="331"/>
      <c r="BC225" s="331"/>
      <c r="BD225" s="331"/>
      <c r="BE225" s="331"/>
      <c r="BF225" s="331"/>
      <c r="BG225" s="331"/>
      <c r="BH225" s="331"/>
      <c r="BI225" s="331"/>
      <c r="BJ225" s="331"/>
      <c r="BK225" s="330"/>
      <c r="BL225" s="330"/>
      <c r="BM225" s="331"/>
      <c r="BN225" s="254"/>
      <c r="BO225" s="254"/>
    </row>
    <row r="226" spans="2:67" s="255" customFormat="1" ht="15" customHeight="1">
      <c r="B226" s="1257" t="s">
        <v>281</v>
      </c>
      <c r="C226" s="243" t="s">
        <v>497</v>
      </c>
      <c r="D226" s="344"/>
      <c r="E226" s="331">
        <v>0.451892218273442</v>
      </c>
      <c r="F226" s="331">
        <v>0.60691702521405699</v>
      </c>
      <c r="G226" s="925">
        <v>0.58850112702734902</v>
      </c>
      <c r="H226" s="925"/>
      <c r="I226" s="925">
        <v>0.58850112702734902</v>
      </c>
      <c r="J226" s="331">
        <v>3.2805620005547979E-2</v>
      </c>
      <c r="K226" s="331"/>
      <c r="L226" s="331">
        <v>2.0494892068396501E-2</v>
      </c>
      <c r="M226" s="331">
        <v>0.31532508493221501</v>
      </c>
      <c r="N226" s="331">
        <v>0.32967768136281528</v>
      </c>
      <c r="O226" s="331">
        <v>0.33133297373157999</v>
      </c>
      <c r="P226" s="331">
        <v>8.6762919417802828E-2</v>
      </c>
      <c r="Q226" s="331">
        <v>0.32968598165033364</v>
      </c>
      <c r="R226" s="331"/>
      <c r="S226" s="331"/>
      <c r="T226" s="331"/>
      <c r="U226" s="331">
        <v>0.31862035291419599</v>
      </c>
      <c r="V226" s="331">
        <v>0.314297132944581</v>
      </c>
      <c r="W226" s="331">
        <v>1.2542547104144756E-2</v>
      </c>
      <c r="X226" s="331">
        <v>1.8595582396112909E-2</v>
      </c>
      <c r="Y226" s="331"/>
      <c r="Z226" s="331">
        <v>4.5014342402294016E-2</v>
      </c>
      <c r="AA226" s="331">
        <v>0.10803301260769571</v>
      </c>
      <c r="AB226" s="331">
        <v>0.25807940661003581</v>
      </c>
      <c r="AC226" s="331">
        <v>0.52573546025502726</v>
      </c>
      <c r="AD226" s="331">
        <v>0.20634201395517801</v>
      </c>
      <c r="AE226" s="331">
        <v>0.10156485886783399</v>
      </c>
      <c r="AF226" s="330"/>
      <c r="AG226" s="330"/>
      <c r="AH226" s="331">
        <v>0.30051194374597501</v>
      </c>
      <c r="AI226" s="329"/>
      <c r="AJ226" s="331"/>
      <c r="AK226" s="925"/>
      <c r="AL226" s="925"/>
      <c r="AM226" s="925"/>
      <c r="AN226" s="331"/>
      <c r="AO226" s="331"/>
      <c r="AP226" s="331"/>
      <c r="AQ226" s="331"/>
      <c r="AR226" s="331"/>
      <c r="AS226" s="331"/>
      <c r="AT226" s="331"/>
      <c r="AU226" s="331"/>
      <c r="AV226" s="331"/>
      <c r="AW226" s="331"/>
      <c r="AX226" s="331"/>
      <c r="AY226" s="331"/>
      <c r="AZ226" s="331"/>
      <c r="BA226" s="331"/>
      <c r="BB226" s="331"/>
      <c r="BC226" s="331"/>
      <c r="BD226" s="331"/>
      <c r="BE226" s="331"/>
      <c r="BF226" s="331"/>
      <c r="BG226" s="331"/>
      <c r="BH226" s="331"/>
      <c r="BI226" s="331"/>
      <c r="BJ226" s="331"/>
      <c r="BK226" s="330"/>
      <c r="BL226" s="330"/>
      <c r="BM226" s="331"/>
      <c r="BN226" s="254"/>
      <c r="BO226" s="254"/>
    </row>
    <row r="227" spans="2:67" s="255" customFormat="1" ht="15" customHeight="1">
      <c r="B227" s="1253" t="s">
        <v>281</v>
      </c>
      <c r="C227" s="453" t="s">
        <v>527</v>
      </c>
      <c r="D227" s="344"/>
      <c r="E227" s="327">
        <v>1</v>
      </c>
      <c r="F227" s="327">
        <v>1</v>
      </c>
      <c r="G227" s="926">
        <v>1</v>
      </c>
      <c r="H227" s="926"/>
      <c r="I227" s="926">
        <v>1</v>
      </c>
      <c r="J227" s="327">
        <v>1</v>
      </c>
      <c r="K227" s="327"/>
      <c r="L227" s="327">
        <v>1</v>
      </c>
      <c r="M227" s="327">
        <v>1</v>
      </c>
      <c r="N227" s="327">
        <v>1</v>
      </c>
      <c r="O227" s="327">
        <v>1</v>
      </c>
      <c r="P227" s="327">
        <v>1</v>
      </c>
      <c r="Q227" s="327">
        <v>1</v>
      </c>
      <c r="R227" s="327"/>
      <c r="S227" s="327"/>
      <c r="T227" s="327"/>
      <c r="U227" s="327">
        <v>1</v>
      </c>
      <c r="V227" s="327">
        <v>1</v>
      </c>
      <c r="W227" s="327">
        <v>1</v>
      </c>
      <c r="X227" s="327">
        <v>0.99999999999999989</v>
      </c>
      <c r="Y227" s="327"/>
      <c r="Z227" s="327">
        <v>1</v>
      </c>
      <c r="AA227" s="327">
        <v>1</v>
      </c>
      <c r="AB227" s="327">
        <v>0.99999999999999989</v>
      </c>
      <c r="AC227" s="327">
        <v>1</v>
      </c>
      <c r="AD227" s="327">
        <v>1</v>
      </c>
      <c r="AE227" s="327">
        <v>1</v>
      </c>
      <c r="AF227" s="328"/>
      <c r="AG227" s="328"/>
      <c r="AH227" s="327">
        <v>1</v>
      </c>
      <c r="AI227" s="329"/>
      <c r="AJ227" s="327"/>
      <c r="AK227" s="926"/>
      <c r="AL227" s="926"/>
      <c r="AM227" s="926"/>
      <c r="AN227" s="327"/>
      <c r="AO227" s="327"/>
      <c r="AP227" s="327"/>
      <c r="AQ227" s="327"/>
      <c r="AR227" s="327"/>
      <c r="AS227" s="327"/>
      <c r="AT227" s="327"/>
      <c r="AU227" s="327"/>
      <c r="AV227" s="327"/>
      <c r="AW227" s="327"/>
      <c r="AX227" s="327"/>
      <c r="AY227" s="327"/>
      <c r="AZ227" s="327"/>
      <c r="BA227" s="327"/>
      <c r="BB227" s="327"/>
      <c r="BC227" s="327"/>
      <c r="BD227" s="327"/>
      <c r="BE227" s="327"/>
      <c r="BF227" s="327"/>
      <c r="BG227" s="327"/>
      <c r="BH227" s="327"/>
      <c r="BI227" s="327"/>
      <c r="BJ227" s="327"/>
      <c r="BK227" s="328"/>
      <c r="BL227" s="328"/>
      <c r="BM227" s="327"/>
      <c r="BN227" s="254"/>
      <c r="BO227" s="254"/>
    </row>
    <row r="228" spans="2:67" s="255" customFormat="1" ht="15" customHeight="1">
      <c r="B228" s="1252" t="s">
        <v>21</v>
      </c>
      <c r="C228" s="243" t="s">
        <v>488</v>
      </c>
      <c r="D228" s="344"/>
      <c r="E228" s="329"/>
      <c r="F228" s="329">
        <v>3.05486318385186E-4</v>
      </c>
      <c r="G228" s="925"/>
      <c r="H228" s="925">
        <v>2.7676317185537998E-3</v>
      </c>
      <c r="I228" s="925"/>
      <c r="J228" s="329"/>
      <c r="K228" s="329"/>
      <c r="L228" s="329">
        <v>0.15501041723419201</v>
      </c>
      <c r="M228" s="329">
        <v>2.0395412052015002E-2</v>
      </c>
      <c r="N228" s="329"/>
      <c r="O228" s="329">
        <v>1.9024851593665001E-2</v>
      </c>
      <c r="P228" s="329"/>
      <c r="Q228" s="329"/>
      <c r="R228" s="329"/>
      <c r="S228" s="329"/>
      <c r="T228" s="329"/>
      <c r="U228" s="329">
        <v>4.7947345546907098E-2</v>
      </c>
      <c r="V228" s="329">
        <v>2.05884731208128E-2</v>
      </c>
      <c r="W228" s="329"/>
      <c r="X228" s="329"/>
      <c r="Y228" s="329"/>
      <c r="Z228" s="329"/>
      <c r="AA228" s="329"/>
      <c r="AB228" s="329"/>
      <c r="AC228" s="329"/>
      <c r="AD228" s="329">
        <v>0.109573674828255</v>
      </c>
      <c r="AE228" s="329">
        <v>5.01233051982692E-2</v>
      </c>
      <c r="AF228" s="332"/>
      <c r="AG228" s="329"/>
      <c r="AH228" s="329">
        <v>2.3333598718138601E-2</v>
      </c>
      <c r="AI228" s="329"/>
      <c r="AJ228" s="331">
        <v>3.05486318385186E-4</v>
      </c>
      <c r="AK228" s="925"/>
      <c r="AL228" s="925"/>
      <c r="AM228" s="925">
        <v>2.6913773518100598E-3</v>
      </c>
      <c r="AN228" s="331">
        <v>3.3841070859800398E-3</v>
      </c>
      <c r="AO228" s="331"/>
      <c r="AP228" s="331"/>
      <c r="AQ228" s="331">
        <v>0.107744977194972</v>
      </c>
      <c r="AR228" s="331">
        <v>2.0525364501558899E-2</v>
      </c>
      <c r="AS228" s="331"/>
      <c r="AT228" s="331">
        <v>1.90723074977612E-2</v>
      </c>
      <c r="AU228" s="331"/>
      <c r="AV228" s="331"/>
      <c r="AW228" s="331"/>
      <c r="AX228" s="331"/>
      <c r="AY228" s="331"/>
      <c r="AZ228" s="331">
        <v>4.7895206152129499E-2</v>
      </c>
      <c r="BA228" s="331">
        <v>2.0724418117189301E-2</v>
      </c>
      <c r="BB228" s="331"/>
      <c r="BC228" s="331"/>
      <c r="BD228" s="331"/>
      <c r="BE228" s="331"/>
      <c r="BF228" s="331"/>
      <c r="BG228" s="331"/>
      <c r="BH228" s="331"/>
      <c r="BI228" s="331">
        <v>0.11019645445607899</v>
      </c>
      <c r="BJ228" s="331">
        <v>5.0117758945838302E-2</v>
      </c>
      <c r="BK228" s="330"/>
      <c r="BL228" s="330"/>
      <c r="BM228" s="331">
        <v>2.35036335493405E-2</v>
      </c>
      <c r="BN228" s="254"/>
      <c r="BO228" s="254"/>
    </row>
    <row r="229" spans="2:67" s="255" customFormat="1" ht="15" customHeight="1">
      <c r="B229" s="1257" t="s">
        <v>21</v>
      </c>
      <c r="C229" s="243" t="s">
        <v>489</v>
      </c>
      <c r="D229" s="344"/>
      <c r="E229" s="329"/>
      <c r="F229" s="329">
        <v>2.4283345433561499E-3</v>
      </c>
      <c r="G229" s="925"/>
      <c r="H229" s="925">
        <v>6.3930928283470303E-3</v>
      </c>
      <c r="I229" s="925"/>
      <c r="J229" s="329"/>
      <c r="K229" s="329"/>
      <c r="L229" s="329">
        <v>0.17761043463211201</v>
      </c>
      <c r="M229" s="329">
        <v>3.0746763290569398E-2</v>
      </c>
      <c r="N229" s="329"/>
      <c r="O229" s="329">
        <v>2.7706608300783499E-2</v>
      </c>
      <c r="P229" s="329"/>
      <c r="Q229" s="329"/>
      <c r="R229" s="329"/>
      <c r="S229" s="329"/>
      <c r="T229" s="329"/>
      <c r="U229" s="329">
        <v>5.1337814802926499E-2</v>
      </c>
      <c r="V229" s="329">
        <v>3.1008410861034501E-2</v>
      </c>
      <c r="W229" s="329"/>
      <c r="X229" s="329"/>
      <c r="Y229" s="329"/>
      <c r="Z229" s="329"/>
      <c r="AA229" s="329"/>
      <c r="AB229" s="329"/>
      <c r="AC229" s="329"/>
      <c r="AD229" s="329">
        <v>0.110457243009319</v>
      </c>
      <c r="AE229" s="329">
        <v>5.29529371091296E-2</v>
      </c>
      <c r="AF229" s="332"/>
      <c r="AG229" s="329"/>
      <c r="AH229" s="329">
        <v>3.3360752089855998E-2</v>
      </c>
      <c r="AI229" s="329"/>
      <c r="AJ229" s="331">
        <v>2.3907464730328599E-3</v>
      </c>
      <c r="AK229" s="925"/>
      <c r="AL229" s="925"/>
      <c r="AM229" s="925">
        <v>6.4945389749823104E-3</v>
      </c>
      <c r="AN229" s="331">
        <v>1.85256017793727E-3</v>
      </c>
      <c r="AO229" s="331"/>
      <c r="AP229" s="331"/>
      <c r="AQ229" s="331">
        <v>0.123836731675549</v>
      </c>
      <c r="AR229" s="331">
        <v>3.0959114202607298E-2</v>
      </c>
      <c r="AS229" s="331"/>
      <c r="AT229" s="331">
        <v>2.77123881096588E-2</v>
      </c>
      <c r="AU229" s="331"/>
      <c r="AV229" s="331"/>
      <c r="AW229" s="331"/>
      <c r="AX229" s="331"/>
      <c r="AY229" s="331"/>
      <c r="AZ229" s="331">
        <v>5.1529007606532298E-2</v>
      </c>
      <c r="BA229" s="331">
        <v>3.1235391437754299E-2</v>
      </c>
      <c r="BB229" s="331"/>
      <c r="BC229" s="331"/>
      <c r="BD229" s="331"/>
      <c r="BE229" s="331"/>
      <c r="BF229" s="331"/>
      <c r="BG229" s="331"/>
      <c r="BH229" s="331"/>
      <c r="BI229" s="331">
        <v>0.110227507161118</v>
      </c>
      <c r="BJ229" s="331">
        <v>5.2929606752879901E-2</v>
      </c>
      <c r="BK229" s="330"/>
      <c r="BL229" s="330"/>
      <c r="BM229" s="331">
        <v>3.3593353541863803E-2</v>
      </c>
      <c r="BN229" s="254"/>
      <c r="BO229" s="254"/>
    </row>
    <row r="230" spans="2:67" s="255" customFormat="1" ht="15" customHeight="1">
      <c r="B230" s="1257" t="s">
        <v>21</v>
      </c>
      <c r="C230" s="243" t="s">
        <v>490</v>
      </c>
      <c r="D230" s="344"/>
      <c r="E230" s="329"/>
      <c r="F230" s="329">
        <v>2.4313313341064301E-3</v>
      </c>
      <c r="G230" s="925"/>
      <c r="H230" s="925">
        <v>1.01565509301895E-2</v>
      </c>
      <c r="I230" s="925"/>
      <c r="J230" s="329"/>
      <c r="K230" s="329"/>
      <c r="L230" s="329">
        <v>0.13496172953663699</v>
      </c>
      <c r="M230" s="329">
        <v>3.7706857539323499E-2</v>
      </c>
      <c r="N230" s="329"/>
      <c r="O230" s="329">
        <v>3.7169650850207299E-2</v>
      </c>
      <c r="P230" s="329"/>
      <c r="Q230" s="329"/>
      <c r="R230" s="329"/>
      <c r="S230" s="329"/>
      <c r="T230" s="329"/>
      <c r="U230" s="329">
        <v>5.9546046863329503E-2</v>
      </c>
      <c r="V230" s="329">
        <v>3.78279156744218E-2</v>
      </c>
      <c r="W230" s="329"/>
      <c r="X230" s="329"/>
      <c r="Y230" s="329"/>
      <c r="Z230" s="329"/>
      <c r="AA230" s="329"/>
      <c r="AB230" s="329"/>
      <c r="AC230" s="329"/>
      <c r="AD230" s="329">
        <v>0.10259427991485599</v>
      </c>
      <c r="AE230" s="329">
        <v>6.9459911062664303E-2</v>
      </c>
      <c r="AF230" s="332"/>
      <c r="AG230" s="329"/>
      <c r="AH230" s="329">
        <v>4.0051736136006301E-2</v>
      </c>
      <c r="AI230" s="329"/>
      <c r="AJ230" s="331">
        <v>2.4689194044297301E-3</v>
      </c>
      <c r="AK230" s="925"/>
      <c r="AL230" s="925"/>
      <c r="AM230" s="925">
        <v>1.03004383769473E-2</v>
      </c>
      <c r="AN230" s="331">
        <v>8.0255180808821904E-4</v>
      </c>
      <c r="AO230" s="331"/>
      <c r="AP230" s="331"/>
      <c r="AQ230" s="331">
        <v>9.2302689946409305E-2</v>
      </c>
      <c r="AR230" s="331">
        <v>3.7949603929787898E-2</v>
      </c>
      <c r="AS230" s="331"/>
      <c r="AT230" s="331">
        <v>3.7385550530077603E-2</v>
      </c>
      <c r="AU230" s="331"/>
      <c r="AV230" s="331"/>
      <c r="AW230" s="331"/>
      <c r="AX230" s="331"/>
      <c r="AY230" s="331"/>
      <c r="AZ230" s="331">
        <v>5.9297113314515301E-2</v>
      </c>
      <c r="BA230" s="331">
        <v>3.8071389594167601E-2</v>
      </c>
      <c r="BB230" s="331"/>
      <c r="BC230" s="331"/>
      <c r="BD230" s="331"/>
      <c r="BE230" s="331"/>
      <c r="BF230" s="331"/>
      <c r="BG230" s="331"/>
      <c r="BH230" s="331"/>
      <c r="BI230" s="331">
        <v>0.102406354506675</v>
      </c>
      <c r="BJ230" s="331">
        <v>6.9756501155704698E-2</v>
      </c>
      <c r="BK230" s="330"/>
      <c r="BL230" s="330"/>
      <c r="BM230" s="331">
        <v>4.03070488661217E-2</v>
      </c>
      <c r="BN230" s="254"/>
      <c r="BO230" s="254"/>
    </row>
    <row r="231" spans="2:67" s="255" customFormat="1" ht="15" customHeight="1">
      <c r="B231" s="1257" t="s">
        <v>21</v>
      </c>
      <c r="C231" s="243" t="s">
        <v>491</v>
      </c>
      <c r="D231" s="344"/>
      <c r="E231" s="329"/>
      <c r="F231" s="329">
        <v>4.0399462007158398E-3</v>
      </c>
      <c r="G231" s="925"/>
      <c r="H231" s="925">
        <v>1.75377003651674E-2</v>
      </c>
      <c r="I231" s="925"/>
      <c r="J231" s="329"/>
      <c r="K231" s="329"/>
      <c r="L231" s="329">
        <v>0.13195443455328601</v>
      </c>
      <c r="M231" s="329">
        <v>4.4870367671483898E-2</v>
      </c>
      <c r="N231" s="329"/>
      <c r="O231" s="329">
        <v>4.44027094772508E-2</v>
      </c>
      <c r="P231" s="329"/>
      <c r="Q231" s="329"/>
      <c r="R231" s="329"/>
      <c r="S231" s="329"/>
      <c r="T231" s="329"/>
      <c r="U231" s="329">
        <v>6.7800764867797597E-2</v>
      </c>
      <c r="V231" s="329">
        <v>4.4991862741777001E-2</v>
      </c>
      <c r="W231" s="329"/>
      <c r="X231" s="329"/>
      <c r="Y231" s="329"/>
      <c r="Z231" s="329"/>
      <c r="AA231" s="329"/>
      <c r="AB231" s="329"/>
      <c r="AC231" s="329"/>
      <c r="AD231" s="329">
        <v>0.100187724944409</v>
      </c>
      <c r="AE231" s="329">
        <v>6.6645231568156105E-2</v>
      </c>
      <c r="AF231" s="332"/>
      <c r="AG231" s="329"/>
      <c r="AH231" s="329">
        <v>4.6768884849398402E-2</v>
      </c>
      <c r="AI231" s="329"/>
      <c r="AJ231" s="331">
        <v>4.0536293879377397E-3</v>
      </c>
      <c r="AK231" s="925"/>
      <c r="AL231" s="925"/>
      <c r="AM231" s="925">
        <v>1.7629371680445202E-2</v>
      </c>
      <c r="AN231" s="331">
        <v>2.1226098480183302E-2</v>
      </c>
      <c r="AO231" s="331"/>
      <c r="AP231" s="331"/>
      <c r="AQ231" s="331">
        <v>9.7700784807217098E-2</v>
      </c>
      <c r="AR231" s="331">
        <v>4.5167435629821298E-2</v>
      </c>
      <c r="AS231" s="331"/>
      <c r="AT231" s="331">
        <v>4.4256995101790902E-2</v>
      </c>
      <c r="AU231" s="331"/>
      <c r="AV231" s="331"/>
      <c r="AW231" s="331"/>
      <c r="AX231" s="331"/>
      <c r="AY231" s="331"/>
      <c r="AZ231" s="331">
        <v>6.78959059116193E-2</v>
      </c>
      <c r="BA231" s="331">
        <v>4.5315319138684002E-2</v>
      </c>
      <c r="BB231" s="331"/>
      <c r="BC231" s="331"/>
      <c r="BD231" s="331"/>
      <c r="BE231" s="331"/>
      <c r="BF231" s="331"/>
      <c r="BG231" s="331"/>
      <c r="BH231" s="331"/>
      <c r="BI231" s="331">
        <v>0.100450369573041</v>
      </c>
      <c r="BJ231" s="331">
        <v>6.5900302783374803E-2</v>
      </c>
      <c r="BK231" s="330"/>
      <c r="BL231" s="330"/>
      <c r="BM231" s="331">
        <v>4.7083540667161798E-2</v>
      </c>
      <c r="BN231" s="254"/>
      <c r="BO231" s="254"/>
    </row>
    <row r="232" spans="2:67" s="255" customFormat="1" ht="15" customHeight="1">
      <c r="B232" s="1257" t="s">
        <v>21</v>
      </c>
      <c r="C232" s="243" t="s">
        <v>492</v>
      </c>
      <c r="D232" s="344"/>
      <c r="E232" s="329"/>
      <c r="F232" s="329">
        <v>6.9531486827197099E-3</v>
      </c>
      <c r="G232" s="925"/>
      <c r="H232" s="925">
        <v>3.0771686256318001E-2</v>
      </c>
      <c r="I232" s="925"/>
      <c r="J232" s="329"/>
      <c r="K232" s="329"/>
      <c r="L232" s="329">
        <v>9.1764579796922902E-2</v>
      </c>
      <c r="M232" s="329">
        <v>5.3569644943848201E-2</v>
      </c>
      <c r="N232" s="329"/>
      <c r="O232" s="329">
        <v>5.6088493922274198E-2</v>
      </c>
      <c r="P232" s="329"/>
      <c r="Q232" s="329"/>
      <c r="R232" s="329"/>
      <c r="S232" s="329"/>
      <c r="T232" s="329"/>
      <c r="U232" s="329">
        <v>9.3264016132277194E-2</v>
      </c>
      <c r="V232" s="329">
        <v>5.35861844948015E-2</v>
      </c>
      <c r="W232" s="329"/>
      <c r="X232" s="329"/>
      <c r="Y232" s="329"/>
      <c r="Z232" s="329"/>
      <c r="AA232" s="329"/>
      <c r="AB232" s="329"/>
      <c r="AC232" s="329"/>
      <c r="AD232" s="329">
        <v>0.10205096502474501</v>
      </c>
      <c r="AE232" s="329">
        <v>7.3245026561434806E-2</v>
      </c>
      <c r="AF232" s="332"/>
      <c r="AG232" s="329"/>
      <c r="AH232" s="329">
        <v>5.51608956064088E-2</v>
      </c>
      <c r="AI232" s="329"/>
      <c r="AJ232" s="331">
        <v>6.9720926912824801E-3</v>
      </c>
      <c r="AK232" s="925"/>
      <c r="AL232" s="925"/>
      <c r="AM232" s="925">
        <v>3.07645481970545E-2</v>
      </c>
      <c r="AN232" s="331">
        <v>2.8078977271719398E-2</v>
      </c>
      <c r="AO232" s="331"/>
      <c r="AP232" s="331"/>
      <c r="AQ232" s="331">
        <v>7.1226331944511195E-2</v>
      </c>
      <c r="AR232" s="331">
        <v>5.3925872436209499E-2</v>
      </c>
      <c r="AS232" s="331"/>
      <c r="AT232" s="331">
        <v>5.6170810214474003E-2</v>
      </c>
      <c r="AU232" s="331"/>
      <c r="AV232" s="331"/>
      <c r="AW232" s="331"/>
      <c r="AX232" s="331"/>
      <c r="AY232" s="331"/>
      <c r="AZ232" s="331">
        <v>9.3796620661842398E-2</v>
      </c>
      <c r="BA232" s="331">
        <v>5.3959410646882103E-2</v>
      </c>
      <c r="BB232" s="331"/>
      <c r="BC232" s="331"/>
      <c r="BD232" s="331"/>
      <c r="BE232" s="331"/>
      <c r="BF232" s="331"/>
      <c r="BG232" s="331"/>
      <c r="BH232" s="331"/>
      <c r="BI232" s="331">
        <v>0.101766201563893</v>
      </c>
      <c r="BJ232" s="331">
        <v>7.3109446891475499E-2</v>
      </c>
      <c r="BK232" s="330"/>
      <c r="BL232" s="330"/>
      <c r="BM232" s="331">
        <v>5.5521870811218697E-2</v>
      </c>
      <c r="BN232" s="254"/>
      <c r="BO232" s="254"/>
    </row>
    <row r="233" spans="2:67" s="255" customFormat="1" ht="15" customHeight="1">
      <c r="B233" s="1257" t="s">
        <v>21</v>
      </c>
      <c r="C233" s="243" t="s">
        <v>493</v>
      </c>
      <c r="D233" s="344"/>
      <c r="E233" s="329"/>
      <c r="F233" s="329">
        <v>1.5709043184701298E-2</v>
      </c>
      <c r="G233" s="925"/>
      <c r="H233" s="925">
        <v>4.2542064064108397E-2</v>
      </c>
      <c r="I233" s="925"/>
      <c r="J233" s="329"/>
      <c r="K233" s="329"/>
      <c r="L233" s="329">
        <v>0.112238999175812</v>
      </c>
      <c r="M233" s="329">
        <v>6.3823365717037894E-2</v>
      </c>
      <c r="N233" s="329"/>
      <c r="O233" s="329">
        <v>6.8796712389944004E-2</v>
      </c>
      <c r="P233" s="329"/>
      <c r="Q233" s="329"/>
      <c r="R233" s="329"/>
      <c r="S233" s="329"/>
      <c r="T233" s="329"/>
      <c r="U233" s="329">
        <v>8.8973853709039596E-2</v>
      </c>
      <c r="V233" s="329">
        <v>6.3637214683378698E-2</v>
      </c>
      <c r="W233" s="329"/>
      <c r="X233" s="329"/>
      <c r="Y233" s="329"/>
      <c r="Z233" s="329"/>
      <c r="AA233" s="329"/>
      <c r="AB233" s="329"/>
      <c r="AC233" s="329"/>
      <c r="AD233" s="329">
        <v>9.0097124451590099E-2</v>
      </c>
      <c r="AE233" s="329">
        <v>7.0606037289792895E-2</v>
      </c>
      <c r="AF233" s="332"/>
      <c r="AG233" s="329"/>
      <c r="AH233" s="329">
        <v>6.4413078624309297E-2</v>
      </c>
      <c r="AI233" s="329"/>
      <c r="AJ233" s="331">
        <v>1.56953599974794E-2</v>
      </c>
      <c r="AK233" s="925"/>
      <c r="AL233" s="925"/>
      <c r="AM233" s="925">
        <v>4.1383245429943601E-2</v>
      </c>
      <c r="AN233" s="331">
        <v>1.08385545428416E-2</v>
      </c>
      <c r="AO233" s="331"/>
      <c r="AP233" s="331"/>
      <c r="AQ233" s="331">
        <v>8.1262291694383607E-2</v>
      </c>
      <c r="AR233" s="331">
        <v>6.4422447136868899E-2</v>
      </c>
      <c r="AS233" s="331"/>
      <c r="AT233" s="331">
        <v>6.9071213888886096E-2</v>
      </c>
      <c r="AU233" s="331"/>
      <c r="AV233" s="331"/>
      <c r="AW233" s="331"/>
      <c r="AX233" s="331"/>
      <c r="AY233" s="331"/>
      <c r="AZ233" s="331">
        <v>8.8789587898874797E-2</v>
      </c>
      <c r="BA233" s="331">
        <v>6.4250296359400896E-2</v>
      </c>
      <c r="BB233" s="331"/>
      <c r="BC233" s="331"/>
      <c r="BD233" s="331"/>
      <c r="BE233" s="331"/>
      <c r="BF233" s="331"/>
      <c r="BG233" s="331"/>
      <c r="BH233" s="331"/>
      <c r="BI233" s="331">
        <v>8.9963670130144099E-2</v>
      </c>
      <c r="BJ233" s="331">
        <v>7.2416663944832704E-2</v>
      </c>
      <c r="BK233" s="330"/>
      <c r="BL233" s="330"/>
      <c r="BM233" s="331">
        <v>6.5042695956996494E-2</v>
      </c>
      <c r="BN233" s="254"/>
      <c r="BO233" s="254"/>
    </row>
    <row r="234" spans="2:67" s="255" customFormat="1" ht="15" customHeight="1">
      <c r="B234" s="1257" t="s">
        <v>21</v>
      </c>
      <c r="C234" s="243" t="s">
        <v>494</v>
      </c>
      <c r="D234" s="344"/>
      <c r="E234" s="329"/>
      <c r="F234" s="329">
        <v>1.9687356078307201E-2</v>
      </c>
      <c r="G234" s="925"/>
      <c r="H234" s="925">
        <v>6.8984289276868893E-2</v>
      </c>
      <c r="I234" s="925"/>
      <c r="J234" s="329"/>
      <c r="K234" s="329"/>
      <c r="L234" s="329">
        <v>7.1899509354662494E-2</v>
      </c>
      <c r="M234" s="329">
        <v>7.9208904095728103E-2</v>
      </c>
      <c r="N234" s="329"/>
      <c r="O234" s="329">
        <v>9.0588733989102097E-2</v>
      </c>
      <c r="P234" s="329"/>
      <c r="Q234" s="329"/>
      <c r="R234" s="329"/>
      <c r="S234" s="329"/>
      <c r="T234" s="329"/>
      <c r="U234" s="329">
        <v>0.105187770788567</v>
      </c>
      <c r="V234" s="329">
        <v>7.86531758023407E-2</v>
      </c>
      <c r="W234" s="329"/>
      <c r="X234" s="329"/>
      <c r="Y234" s="329"/>
      <c r="Z234" s="329"/>
      <c r="AA234" s="329"/>
      <c r="AB234" s="329"/>
      <c r="AC234" s="329"/>
      <c r="AD234" s="329">
        <v>8.5944096633842795E-2</v>
      </c>
      <c r="AE234" s="329">
        <v>9.8329391779279102E-2</v>
      </c>
      <c r="AF234" s="332"/>
      <c r="AG234" s="329"/>
      <c r="AH234" s="329">
        <v>7.9262577599765002E-2</v>
      </c>
      <c r="AI234" s="329"/>
      <c r="AJ234" s="331">
        <v>2.0731735946862499E-2</v>
      </c>
      <c r="AK234" s="925"/>
      <c r="AL234" s="925"/>
      <c r="AM234" s="925">
        <v>6.7730824096576506E-2</v>
      </c>
      <c r="AN234" s="331">
        <v>0.100718633823024</v>
      </c>
      <c r="AO234" s="331"/>
      <c r="AP234" s="331"/>
      <c r="AQ234" s="331">
        <v>8.2068703563087195E-2</v>
      </c>
      <c r="AR234" s="331">
        <v>7.9365100883332901E-2</v>
      </c>
      <c r="AS234" s="331"/>
      <c r="AT234" s="331">
        <v>9.0683862543482402E-2</v>
      </c>
      <c r="AU234" s="331"/>
      <c r="AV234" s="331"/>
      <c r="AW234" s="331"/>
      <c r="AX234" s="331"/>
      <c r="AY234" s="331"/>
      <c r="AZ234" s="331">
        <v>0.10507809570474699</v>
      </c>
      <c r="BA234" s="331">
        <v>7.8806394714463407E-2</v>
      </c>
      <c r="BB234" s="331"/>
      <c r="BC234" s="331"/>
      <c r="BD234" s="331"/>
      <c r="BE234" s="331"/>
      <c r="BF234" s="331"/>
      <c r="BG234" s="331"/>
      <c r="BH234" s="331"/>
      <c r="BI234" s="331">
        <v>8.5396672861601894E-2</v>
      </c>
      <c r="BJ234" s="331">
        <v>9.63356468807407E-2</v>
      </c>
      <c r="BK234" s="330"/>
      <c r="BL234" s="330"/>
      <c r="BM234" s="331">
        <v>7.9356640526432001E-2</v>
      </c>
      <c r="BN234" s="254"/>
      <c r="BO234" s="254"/>
    </row>
    <row r="235" spans="2:67" s="255" customFormat="1" ht="15" customHeight="1">
      <c r="B235" s="1257" t="s">
        <v>21</v>
      </c>
      <c r="C235" s="243" t="s">
        <v>495</v>
      </c>
      <c r="D235" s="344"/>
      <c r="E235" s="329"/>
      <c r="F235" s="329">
        <v>2.60610444669837E-2</v>
      </c>
      <c r="G235" s="925"/>
      <c r="H235" s="925">
        <v>0.10579222101543501</v>
      </c>
      <c r="I235" s="925"/>
      <c r="J235" s="329"/>
      <c r="K235" s="329"/>
      <c r="L235" s="329">
        <v>6.3475150895812196E-2</v>
      </c>
      <c r="M235" s="329">
        <v>0.10204042257381001</v>
      </c>
      <c r="N235" s="329"/>
      <c r="O235" s="329">
        <v>0.11969612111238601</v>
      </c>
      <c r="P235" s="329"/>
      <c r="Q235" s="329"/>
      <c r="R235" s="329"/>
      <c r="S235" s="329"/>
      <c r="T235" s="329"/>
      <c r="U235" s="329">
        <v>0.126184300201368</v>
      </c>
      <c r="V235" s="329">
        <v>0.101111772085753</v>
      </c>
      <c r="W235" s="329"/>
      <c r="X235" s="329"/>
      <c r="Y235" s="329"/>
      <c r="Z235" s="329"/>
      <c r="AA235" s="329"/>
      <c r="AB235" s="329"/>
      <c r="AC235" s="329"/>
      <c r="AD235" s="329">
        <v>8.6250945865969805E-2</v>
      </c>
      <c r="AE235" s="329">
        <v>0.121907056988659</v>
      </c>
      <c r="AF235" s="332"/>
      <c r="AG235" s="329"/>
      <c r="AH235" s="329">
        <v>0.101226557902948</v>
      </c>
      <c r="AI235" s="329"/>
      <c r="AJ235" s="331">
        <v>2.6356865463573201E-2</v>
      </c>
      <c r="AK235" s="925"/>
      <c r="AL235" s="925"/>
      <c r="AM235" s="925">
        <v>0.105255441253554</v>
      </c>
      <c r="AN235" s="331">
        <v>2.15342843499432E-2</v>
      </c>
      <c r="AO235" s="331"/>
      <c r="AP235" s="331"/>
      <c r="AQ235" s="331">
        <v>5.0018317507107703E-2</v>
      </c>
      <c r="AR235" s="331">
        <v>0.102273089952521</v>
      </c>
      <c r="AS235" s="331"/>
      <c r="AT235" s="331">
        <v>0.120803706210845</v>
      </c>
      <c r="AU235" s="331"/>
      <c r="AV235" s="331"/>
      <c r="AW235" s="331"/>
      <c r="AX235" s="331"/>
      <c r="AY235" s="331"/>
      <c r="AZ235" s="331">
        <v>0.12615455185286201</v>
      </c>
      <c r="BA235" s="331">
        <v>0.10128278048379601</v>
      </c>
      <c r="BB235" s="331"/>
      <c r="BC235" s="331"/>
      <c r="BD235" s="331"/>
      <c r="BE235" s="331"/>
      <c r="BF235" s="331"/>
      <c r="BG235" s="331"/>
      <c r="BH235" s="331"/>
      <c r="BI235" s="331">
        <v>8.6004234705731403E-2</v>
      </c>
      <c r="BJ235" s="331">
        <v>0.12232556580609701</v>
      </c>
      <c r="BK235" s="330"/>
      <c r="BL235" s="330"/>
      <c r="BM235" s="331">
        <v>0.101394319948427</v>
      </c>
      <c r="BN235" s="254"/>
      <c r="BO235" s="254"/>
    </row>
    <row r="236" spans="2:67" s="255" customFormat="1" ht="15" customHeight="1">
      <c r="B236" s="1257" t="s">
        <v>21</v>
      </c>
      <c r="C236" s="243" t="s">
        <v>496</v>
      </c>
      <c r="D236" s="344"/>
      <c r="E236" s="329"/>
      <c r="F236" s="329">
        <v>7.4072967271980802E-2</v>
      </c>
      <c r="G236" s="925"/>
      <c r="H236" s="925">
        <v>0.16959628109752201</v>
      </c>
      <c r="I236" s="925"/>
      <c r="J236" s="329"/>
      <c r="K236" s="329"/>
      <c r="L236" s="329">
        <v>4.4660861897580402E-2</v>
      </c>
      <c r="M236" s="329">
        <v>0.14581657389782901</v>
      </c>
      <c r="N236" s="329"/>
      <c r="O236" s="329">
        <v>0.17855083688574</v>
      </c>
      <c r="P236" s="329"/>
      <c r="Q236" s="329"/>
      <c r="R236" s="329"/>
      <c r="S236" s="329"/>
      <c r="T236" s="329"/>
      <c r="U236" s="329">
        <v>0.16627513665759</v>
      </c>
      <c r="V236" s="329">
        <v>0.143994905150056</v>
      </c>
      <c r="W236" s="329"/>
      <c r="X236" s="329"/>
      <c r="Y236" s="329"/>
      <c r="Z236" s="329"/>
      <c r="AA236" s="329"/>
      <c r="AB236" s="329"/>
      <c r="AC236" s="329"/>
      <c r="AD236" s="329">
        <v>0.11223448203346301</v>
      </c>
      <c r="AE236" s="329">
        <v>0.17268262989453301</v>
      </c>
      <c r="AF236" s="332"/>
      <c r="AG236" s="329"/>
      <c r="AH236" s="329">
        <v>0.14388917490824699</v>
      </c>
      <c r="AI236" s="329"/>
      <c r="AJ236" s="331">
        <v>7.2370403610812595E-2</v>
      </c>
      <c r="AK236" s="925"/>
      <c r="AL236" s="925"/>
      <c r="AM236" s="925">
        <v>0.16645358410872099</v>
      </c>
      <c r="AN236" s="331">
        <v>0.15506243765755101</v>
      </c>
      <c r="AO236" s="331"/>
      <c r="AP236" s="331"/>
      <c r="AQ236" s="331">
        <v>7.6449308221478607E-2</v>
      </c>
      <c r="AR236" s="331">
        <v>0.144885026913985</v>
      </c>
      <c r="AS236" s="331"/>
      <c r="AT236" s="331">
        <v>0.180874762756771</v>
      </c>
      <c r="AU236" s="331"/>
      <c r="AV236" s="331"/>
      <c r="AW236" s="331"/>
      <c r="AX236" s="331"/>
      <c r="AY236" s="331"/>
      <c r="AZ236" s="331">
        <v>0.165915304770656</v>
      </c>
      <c r="BA236" s="331">
        <v>0.14285642335617599</v>
      </c>
      <c r="BB236" s="331"/>
      <c r="BC236" s="331"/>
      <c r="BD236" s="331"/>
      <c r="BE236" s="331"/>
      <c r="BF236" s="331"/>
      <c r="BG236" s="331"/>
      <c r="BH236" s="331"/>
      <c r="BI236" s="331">
        <v>0.11499159704464</v>
      </c>
      <c r="BJ236" s="331">
        <v>0.16795715835023201</v>
      </c>
      <c r="BK236" s="330"/>
      <c r="BL236" s="330"/>
      <c r="BM236" s="331">
        <v>0.14276125599224401</v>
      </c>
      <c r="BN236" s="254"/>
      <c r="BO236" s="254"/>
    </row>
    <row r="237" spans="2:67" s="255" customFormat="1" ht="15" customHeight="1">
      <c r="B237" s="1257" t="s">
        <v>21</v>
      </c>
      <c r="C237" s="243" t="s">
        <v>497</v>
      </c>
      <c r="D237" s="344"/>
      <c r="E237" s="329"/>
      <c r="F237" s="329">
        <v>0.84831134191874402</v>
      </c>
      <c r="G237" s="925"/>
      <c r="H237" s="925">
        <v>0.54545848244749096</v>
      </c>
      <c r="I237" s="925"/>
      <c r="J237" s="329"/>
      <c r="K237" s="329"/>
      <c r="L237" s="329">
        <v>1.64238829229831E-2</v>
      </c>
      <c r="M237" s="329">
        <v>0.42182168821835397</v>
      </c>
      <c r="N237" s="329"/>
      <c r="O237" s="329">
        <v>0.35797528147864599</v>
      </c>
      <c r="P237" s="329"/>
      <c r="Q237" s="329"/>
      <c r="R237" s="329"/>
      <c r="S237" s="329"/>
      <c r="T237" s="329"/>
      <c r="U237" s="329">
        <v>0.193482950430198</v>
      </c>
      <c r="V237" s="329">
        <v>0.42460008538562399</v>
      </c>
      <c r="W237" s="329"/>
      <c r="X237" s="329"/>
      <c r="Y237" s="329"/>
      <c r="Z237" s="329"/>
      <c r="AA237" s="329"/>
      <c r="AB237" s="329"/>
      <c r="AC237" s="329"/>
      <c r="AD237" s="329">
        <v>0.10060946329355</v>
      </c>
      <c r="AE237" s="329">
        <v>0.22404847254808199</v>
      </c>
      <c r="AF237" s="332"/>
      <c r="AG237" s="329"/>
      <c r="AH237" s="329">
        <v>0.41253274356492298</v>
      </c>
      <c r="AI237" s="329"/>
      <c r="AJ237" s="331">
        <v>0.84865476070620405</v>
      </c>
      <c r="AK237" s="925"/>
      <c r="AL237" s="925"/>
      <c r="AM237" s="925">
        <v>0.55129663052996603</v>
      </c>
      <c r="AN237" s="331">
        <v>0.65650179480273196</v>
      </c>
      <c r="AO237" s="331"/>
      <c r="AP237" s="331"/>
      <c r="AQ237" s="331">
        <v>0.21738986344528499</v>
      </c>
      <c r="AR237" s="331">
        <v>0.42052694441330701</v>
      </c>
      <c r="AS237" s="331"/>
      <c r="AT237" s="331">
        <v>0.353968403146252</v>
      </c>
      <c r="AU237" s="331"/>
      <c r="AV237" s="331"/>
      <c r="AW237" s="331"/>
      <c r="AX237" s="331"/>
      <c r="AY237" s="331"/>
      <c r="AZ237" s="331">
        <v>0.19364860612622201</v>
      </c>
      <c r="BA237" s="331">
        <v>0.42349817615148599</v>
      </c>
      <c r="BB237" s="331"/>
      <c r="BC237" s="331"/>
      <c r="BD237" s="331"/>
      <c r="BE237" s="331"/>
      <c r="BF237" s="331"/>
      <c r="BG237" s="331"/>
      <c r="BH237" s="331"/>
      <c r="BI237" s="331">
        <v>9.8596937997076098E-2</v>
      </c>
      <c r="BJ237" s="331">
        <v>0.22915134848882401</v>
      </c>
      <c r="BK237" s="330"/>
      <c r="BL237" s="330"/>
      <c r="BM237" s="331">
        <v>0.41143564014019401</v>
      </c>
      <c r="BN237" s="254"/>
      <c r="BO237" s="254"/>
    </row>
    <row r="238" spans="2:67" s="255" customFormat="1" ht="15" customHeight="1">
      <c r="B238" s="1253" t="s">
        <v>21</v>
      </c>
      <c r="C238" s="453" t="s">
        <v>527</v>
      </c>
      <c r="D238" s="344"/>
      <c r="E238" s="327"/>
      <c r="F238" s="327">
        <v>1</v>
      </c>
      <c r="G238" s="926"/>
      <c r="H238" s="926">
        <v>1</v>
      </c>
      <c r="I238" s="926"/>
      <c r="J238" s="327"/>
      <c r="K238" s="327"/>
      <c r="L238" s="327">
        <v>1</v>
      </c>
      <c r="M238" s="327">
        <v>1</v>
      </c>
      <c r="N238" s="327"/>
      <c r="O238" s="327">
        <v>1</v>
      </c>
      <c r="P238" s="327"/>
      <c r="Q238" s="327"/>
      <c r="R238" s="327"/>
      <c r="S238" s="327"/>
      <c r="T238" s="327"/>
      <c r="U238" s="327">
        <v>1</v>
      </c>
      <c r="V238" s="327">
        <v>1</v>
      </c>
      <c r="W238" s="327"/>
      <c r="X238" s="327"/>
      <c r="Y238" s="327"/>
      <c r="Z238" s="327"/>
      <c r="AA238" s="327"/>
      <c r="AB238" s="327"/>
      <c r="AC238" s="327"/>
      <c r="AD238" s="327">
        <v>1</v>
      </c>
      <c r="AE238" s="327">
        <v>1</v>
      </c>
      <c r="AF238" s="328"/>
      <c r="AG238" s="328"/>
      <c r="AH238" s="327">
        <v>1</v>
      </c>
      <c r="AI238" s="329"/>
      <c r="AJ238" s="327">
        <v>1</v>
      </c>
      <c r="AK238" s="926"/>
      <c r="AL238" s="926"/>
      <c r="AM238" s="926">
        <v>1</v>
      </c>
      <c r="AN238" s="327">
        <v>1</v>
      </c>
      <c r="AO238" s="327"/>
      <c r="AP238" s="327"/>
      <c r="AQ238" s="327">
        <v>1</v>
      </c>
      <c r="AR238" s="327">
        <v>1</v>
      </c>
      <c r="AS238" s="327"/>
      <c r="AT238" s="327">
        <v>1</v>
      </c>
      <c r="AU238" s="327"/>
      <c r="AV238" s="327"/>
      <c r="AW238" s="327"/>
      <c r="AX238" s="327"/>
      <c r="AY238" s="327"/>
      <c r="AZ238" s="327">
        <v>1</v>
      </c>
      <c r="BA238" s="327">
        <v>1</v>
      </c>
      <c r="BB238" s="327"/>
      <c r="BC238" s="327"/>
      <c r="BD238" s="327"/>
      <c r="BE238" s="327"/>
      <c r="BF238" s="327"/>
      <c r="BG238" s="327"/>
      <c r="BH238" s="327"/>
      <c r="BI238" s="327">
        <v>1</v>
      </c>
      <c r="BJ238" s="327">
        <v>1</v>
      </c>
      <c r="BK238" s="328"/>
      <c r="BL238" s="328"/>
      <c r="BM238" s="327">
        <v>1</v>
      </c>
      <c r="BN238" s="254"/>
      <c r="BO238" s="254"/>
    </row>
    <row r="239" spans="2:67" s="255" customFormat="1" ht="15" customHeight="1">
      <c r="B239" s="1251" t="s">
        <v>717</v>
      </c>
      <c r="C239" s="243" t="s">
        <v>488</v>
      </c>
      <c r="D239" s="344"/>
      <c r="E239" s="646"/>
      <c r="F239" s="646"/>
      <c r="G239" s="927"/>
      <c r="H239" s="927"/>
      <c r="I239" s="927"/>
      <c r="J239" s="646"/>
      <c r="K239" s="646"/>
      <c r="L239" s="646"/>
      <c r="M239" s="646"/>
      <c r="N239" s="646"/>
      <c r="O239" s="646"/>
      <c r="P239" s="646"/>
      <c r="Q239" s="646"/>
      <c r="R239" s="646"/>
      <c r="S239" s="646"/>
      <c r="T239" s="646"/>
      <c r="U239" s="646"/>
      <c r="V239" s="646"/>
      <c r="W239" s="646"/>
      <c r="X239" s="646"/>
      <c r="Y239" s="646"/>
      <c r="Z239" s="646"/>
      <c r="AA239" s="646"/>
      <c r="AB239" s="646"/>
      <c r="AC239" s="646"/>
      <c r="AD239" s="646"/>
      <c r="AE239" s="646"/>
      <c r="AF239" s="676"/>
      <c r="AG239" s="646"/>
      <c r="AH239" s="646"/>
      <c r="AI239" s="329"/>
      <c r="AJ239" s="677"/>
      <c r="AK239" s="927"/>
      <c r="AL239" s="927"/>
      <c r="AM239" s="927"/>
      <c r="AN239" s="677"/>
      <c r="AO239" s="677"/>
      <c r="AP239" s="677"/>
      <c r="AQ239" s="677"/>
      <c r="AR239" s="677"/>
      <c r="AS239" s="677"/>
      <c r="AT239" s="677"/>
      <c r="AU239" s="677"/>
      <c r="AV239" s="677"/>
      <c r="AW239" s="677"/>
      <c r="AX239" s="677"/>
      <c r="AY239" s="677"/>
      <c r="AZ239" s="677"/>
      <c r="BA239" s="677"/>
      <c r="BB239" s="677"/>
      <c r="BC239" s="677"/>
      <c r="BD239" s="677"/>
      <c r="BE239" s="677"/>
      <c r="BF239" s="677"/>
      <c r="BG239" s="677"/>
      <c r="BH239" s="677"/>
      <c r="BI239" s="677"/>
      <c r="BJ239" s="677"/>
      <c r="BK239" s="677"/>
      <c r="BL239" s="678"/>
      <c r="BM239" s="677"/>
      <c r="BN239" s="254"/>
      <c r="BO239" s="254"/>
    </row>
    <row r="240" spans="2:67" s="255" customFormat="1" ht="15" customHeight="1">
      <c r="B240" s="1252"/>
      <c r="C240" s="243" t="s">
        <v>489</v>
      </c>
      <c r="D240" s="344"/>
      <c r="E240" s="646"/>
      <c r="F240" s="646"/>
      <c r="G240" s="927"/>
      <c r="H240" s="927"/>
      <c r="I240" s="927"/>
      <c r="J240" s="646"/>
      <c r="K240" s="646"/>
      <c r="L240" s="646"/>
      <c r="M240" s="646"/>
      <c r="N240" s="646"/>
      <c r="O240" s="646"/>
      <c r="P240" s="646"/>
      <c r="Q240" s="646"/>
      <c r="R240" s="646"/>
      <c r="S240" s="646"/>
      <c r="T240" s="646"/>
      <c r="U240" s="646"/>
      <c r="V240" s="646"/>
      <c r="W240" s="646"/>
      <c r="X240" s="646"/>
      <c r="Y240" s="646"/>
      <c r="Z240" s="646"/>
      <c r="AA240" s="646"/>
      <c r="AB240" s="646"/>
      <c r="AC240" s="646"/>
      <c r="AD240" s="646"/>
      <c r="AE240" s="646"/>
      <c r="AF240" s="676"/>
      <c r="AG240" s="646"/>
      <c r="AH240" s="646"/>
      <c r="AI240" s="329"/>
      <c r="AJ240" s="677"/>
      <c r="AK240" s="927"/>
      <c r="AL240" s="927"/>
      <c r="AM240" s="927"/>
      <c r="AN240" s="677"/>
      <c r="AO240" s="677"/>
      <c r="AP240" s="677"/>
      <c r="AQ240" s="677"/>
      <c r="AR240" s="677"/>
      <c r="AS240" s="677"/>
      <c r="AT240" s="677"/>
      <c r="AU240" s="677"/>
      <c r="AV240" s="677"/>
      <c r="AW240" s="677"/>
      <c r="AX240" s="677"/>
      <c r="AY240" s="677"/>
      <c r="AZ240" s="677"/>
      <c r="BA240" s="677"/>
      <c r="BB240" s="677"/>
      <c r="BC240" s="677"/>
      <c r="BD240" s="677"/>
      <c r="BE240" s="677"/>
      <c r="BF240" s="677"/>
      <c r="BG240" s="677"/>
      <c r="BH240" s="677"/>
      <c r="BI240" s="677"/>
      <c r="BJ240" s="677"/>
      <c r="BK240" s="677"/>
      <c r="BL240" s="679"/>
      <c r="BM240" s="677"/>
      <c r="BN240" s="254"/>
      <c r="BO240" s="254"/>
    </row>
    <row r="241" spans="2:67" s="255" customFormat="1" ht="15" customHeight="1">
      <c r="B241" s="1252"/>
      <c r="C241" s="243" t="s">
        <v>490</v>
      </c>
      <c r="D241" s="344"/>
      <c r="E241" s="646"/>
      <c r="F241" s="646"/>
      <c r="G241" s="927"/>
      <c r="H241" s="927"/>
      <c r="I241" s="927"/>
      <c r="J241" s="646"/>
      <c r="K241" s="646"/>
      <c r="L241" s="646"/>
      <c r="M241" s="646"/>
      <c r="N241" s="646"/>
      <c r="O241" s="646"/>
      <c r="P241" s="646"/>
      <c r="Q241" s="646"/>
      <c r="R241" s="646"/>
      <c r="S241" s="646"/>
      <c r="T241" s="646"/>
      <c r="U241" s="646"/>
      <c r="V241" s="646"/>
      <c r="W241" s="646"/>
      <c r="X241" s="646"/>
      <c r="Y241" s="646"/>
      <c r="Z241" s="646"/>
      <c r="AA241" s="646"/>
      <c r="AB241" s="646"/>
      <c r="AC241" s="646"/>
      <c r="AD241" s="646"/>
      <c r="AE241" s="646"/>
      <c r="AF241" s="676"/>
      <c r="AG241" s="646"/>
      <c r="AH241" s="646"/>
      <c r="AI241" s="329"/>
      <c r="AJ241" s="677"/>
      <c r="AK241" s="927"/>
      <c r="AL241" s="927"/>
      <c r="AM241" s="927"/>
      <c r="AN241" s="677"/>
      <c r="AO241" s="677"/>
      <c r="AP241" s="677"/>
      <c r="AQ241" s="677"/>
      <c r="AR241" s="677"/>
      <c r="AS241" s="677"/>
      <c r="AT241" s="677"/>
      <c r="AU241" s="677"/>
      <c r="AV241" s="677"/>
      <c r="AW241" s="677"/>
      <c r="AX241" s="677"/>
      <c r="AY241" s="677"/>
      <c r="AZ241" s="677"/>
      <c r="BA241" s="677"/>
      <c r="BB241" s="677"/>
      <c r="BC241" s="677"/>
      <c r="BD241" s="677"/>
      <c r="BE241" s="677"/>
      <c r="BF241" s="677"/>
      <c r="BG241" s="677"/>
      <c r="BH241" s="677"/>
      <c r="BI241" s="677"/>
      <c r="BJ241" s="677"/>
      <c r="BK241" s="677"/>
      <c r="BL241" s="679"/>
      <c r="BM241" s="677"/>
      <c r="BN241" s="254"/>
      <c r="BO241" s="254"/>
    </row>
    <row r="242" spans="2:67" s="255" customFormat="1" ht="15" customHeight="1">
      <c r="B242" s="1252"/>
      <c r="C242" s="243" t="s">
        <v>491</v>
      </c>
      <c r="D242" s="344"/>
      <c r="E242" s="646"/>
      <c r="F242" s="646"/>
      <c r="G242" s="927"/>
      <c r="H242" s="927"/>
      <c r="I242" s="927"/>
      <c r="J242" s="646"/>
      <c r="K242" s="646"/>
      <c r="L242" s="646"/>
      <c r="M242" s="646"/>
      <c r="N242" s="646"/>
      <c r="O242" s="646"/>
      <c r="P242" s="646"/>
      <c r="Q242" s="646"/>
      <c r="R242" s="646"/>
      <c r="S242" s="646"/>
      <c r="T242" s="646"/>
      <c r="U242" s="646"/>
      <c r="V242" s="646"/>
      <c r="W242" s="646"/>
      <c r="X242" s="646"/>
      <c r="Y242" s="646"/>
      <c r="Z242" s="646"/>
      <c r="AA242" s="646"/>
      <c r="AB242" s="646"/>
      <c r="AC242" s="646"/>
      <c r="AD242" s="646"/>
      <c r="AE242" s="646"/>
      <c r="AF242" s="676"/>
      <c r="AG242" s="646"/>
      <c r="AH242" s="646"/>
      <c r="AI242" s="329"/>
      <c r="AJ242" s="677"/>
      <c r="AK242" s="927"/>
      <c r="AL242" s="927"/>
      <c r="AM242" s="927"/>
      <c r="AN242" s="677"/>
      <c r="AO242" s="677"/>
      <c r="AP242" s="677"/>
      <c r="AQ242" s="677"/>
      <c r="AR242" s="677"/>
      <c r="AS242" s="677"/>
      <c r="AT242" s="677"/>
      <c r="AU242" s="677"/>
      <c r="AV242" s="677"/>
      <c r="AW242" s="677"/>
      <c r="AX242" s="677"/>
      <c r="AY242" s="677"/>
      <c r="AZ242" s="677"/>
      <c r="BA242" s="677"/>
      <c r="BB242" s="677"/>
      <c r="BC242" s="677"/>
      <c r="BD242" s="677"/>
      <c r="BE242" s="677"/>
      <c r="BF242" s="677"/>
      <c r="BG242" s="677"/>
      <c r="BH242" s="677"/>
      <c r="BI242" s="677"/>
      <c r="BJ242" s="677"/>
      <c r="BK242" s="677"/>
      <c r="BL242" s="679"/>
      <c r="BM242" s="677"/>
      <c r="BN242" s="254"/>
      <c r="BO242" s="254"/>
    </row>
    <row r="243" spans="2:67" s="255" customFormat="1" ht="15" customHeight="1">
      <c r="B243" s="1252"/>
      <c r="C243" s="243" t="s">
        <v>492</v>
      </c>
      <c r="D243" s="344"/>
      <c r="E243" s="646"/>
      <c r="F243" s="646"/>
      <c r="G243" s="927"/>
      <c r="H243" s="927"/>
      <c r="I243" s="927"/>
      <c r="J243" s="646"/>
      <c r="K243" s="646"/>
      <c r="L243" s="646"/>
      <c r="M243" s="646"/>
      <c r="N243" s="646"/>
      <c r="O243" s="646"/>
      <c r="P243" s="646"/>
      <c r="Q243" s="646"/>
      <c r="R243" s="646"/>
      <c r="S243" s="646"/>
      <c r="T243" s="646"/>
      <c r="U243" s="646"/>
      <c r="V243" s="646"/>
      <c r="W243" s="646"/>
      <c r="X243" s="646"/>
      <c r="Y243" s="646"/>
      <c r="Z243" s="646"/>
      <c r="AA243" s="646"/>
      <c r="AB243" s="646"/>
      <c r="AC243" s="646"/>
      <c r="AD243" s="646"/>
      <c r="AE243" s="646"/>
      <c r="AF243" s="676"/>
      <c r="AG243" s="646"/>
      <c r="AH243" s="646"/>
      <c r="AI243" s="329"/>
      <c r="AJ243" s="677"/>
      <c r="AK243" s="927"/>
      <c r="AL243" s="927"/>
      <c r="AM243" s="927"/>
      <c r="AN243" s="677"/>
      <c r="AO243" s="677"/>
      <c r="AP243" s="677"/>
      <c r="AQ243" s="677"/>
      <c r="AR243" s="677"/>
      <c r="AS243" s="677"/>
      <c r="AT243" s="677"/>
      <c r="AU243" s="677"/>
      <c r="AV243" s="677"/>
      <c r="AW243" s="677"/>
      <c r="AX243" s="677"/>
      <c r="AY243" s="677"/>
      <c r="AZ243" s="677"/>
      <c r="BA243" s="677"/>
      <c r="BB243" s="677"/>
      <c r="BC243" s="677"/>
      <c r="BD243" s="677"/>
      <c r="BE243" s="677"/>
      <c r="BF243" s="677"/>
      <c r="BG243" s="677"/>
      <c r="BH243" s="677"/>
      <c r="BI243" s="677"/>
      <c r="BJ243" s="677"/>
      <c r="BK243" s="677"/>
      <c r="BL243" s="679"/>
      <c r="BM243" s="677"/>
      <c r="BN243" s="254"/>
      <c r="BO243" s="254"/>
    </row>
    <row r="244" spans="2:67" s="255" customFormat="1" ht="15" customHeight="1">
      <c r="B244" s="1252"/>
      <c r="C244" s="243" t="s">
        <v>493</v>
      </c>
      <c r="D244" s="344"/>
      <c r="E244" s="646"/>
      <c r="F244" s="646"/>
      <c r="G244" s="927"/>
      <c r="H244" s="927"/>
      <c r="I244" s="927"/>
      <c r="J244" s="646"/>
      <c r="K244" s="646"/>
      <c r="L244" s="646"/>
      <c r="M244" s="646"/>
      <c r="N244" s="646"/>
      <c r="O244" s="646"/>
      <c r="P244" s="646"/>
      <c r="Q244" s="646"/>
      <c r="R244" s="646"/>
      <c r="S244" s="646"/>
      <c r="T244" s="646"/>
      <c r="U244" s="646"/>
      <c r="V244" s="646"/>
      <c r="W244" s="646"/>
      <c r="X244" s="646"/>
      <c r="Y244" s="646"/>
      <c r="Z244" s="646"/>
      <c r="AA244" s="646"/>
      <c r="AB244" s="646"/>
      <c r="AC244" s="646"/>
      <c r="AD244" s="646"/>
      <c r="AE244" s="646"/>
      <c r="AF244" s="676"/>
      <c r="AG244" s="646"/>
      <c r="AH244" s="646"/>
      <c r="AI244" s="329"/>
      <c r="AJ244" s="677"/>
      <c r="AK244" s="927"/>
      <c r="AL244" s="927"/>
      <c r="AM244" s="927"/>
      <c r="AN244" s="677"/>
      <c r="AO244" s="677"/>
      <c r="AP244" s="677"/>
      <c r="AQ244" s="677"/>
      <c r="AR244" s="677"/>
      <c r="AS244" s="677"/>
      <c r="AT244" s="677"/>
      <c r="AU244" s="677"/>
      <c r="AV244" s="677"/>
      <c r="AW244" s="677"/>
      <c r="AX244" s="677"/>
      <c r="AY244" s="677"/>
      <c r="AZ244" s="677"/>
      <c r="BA244" s="677"/>
      <c r="BB244" s="677"/>
      <c r="BC244" s="677"/>
      <c r="BD244" s="677"/>
      <c r="BE244" s="677"/>
      <c r="BF244" s="677"/>
      <c r="BG244" s="677"/>
      <c r="BH244" s="677"/>
      <c r="BI244" s="677"/>
      <c r="BJ244" s="677"/>
      <c r="BK244" s="677"/>
      <c r="BL244" s="679"/>
      <c r="BM244" s="677"/>
      <c r="BN244" s="254"/>
      <c r="BO244" s="254"/>
    </row>
    <row r="245" spans="2:67" s="255" customFormat="1" ht="15" customHeight="1">
      <c r="B245" s="1252"/>
      <c r="C245" s="243" t="s">
        <v>494</v>
      </c>
      <c r="D245" s="344"/>
      <c r="E245" s="646"/>
      <c r="F245" s="646"/>
      <c r="G245" s="927"/>
      <c r="H245" s="927"/>
      <c r="I245" s="927"/>
      <c r="J245" s="646"/>
      <c r="K245" s="646"/>
      <c r="L245" s="646"/>
      <c r="M245" s="646"/>
      <c r="N245" s="646"/>
      <c r="O245" s="646"/>
      <c r="P245" s="646"/>
      <c r="Q245" s="646"/>
      <c r="R245" s="646"/>
      <c r="S245" s="646"/>
      <c r="T245" s="646"/>
      <c r="U245" s="646"/>
      <c r="V245" s="646"/>
      <c r="W245" s="646"/>
      <c r="X245" s="646"/>
      <c r="Y245" s="646"/>
      <c r="Z245" s="646"/>
      <c r="AA245" s="646"/>
      <c r="AB245" s="646"/>
      <c r="AC245" s="646"/>
      <c r="AD245" s="646"/>
      <c r="AE245" s="646"/>
      <c r="AF245" s="676"/>
      <c r="AG245" s="646"/>
      <c r="AH245" s="646"/>
      <c r="AI245" s="329"/>
      <c r="AJ245" s="677"/>
      <c r="AK245" s="927"/>
      <c r="AL245" s="927"/>
      <c r="AM245" s="927"/>
      <c r="AN245" s="677"/>
      <c r="AO245" s="677"/>
      <c r="AP245" s="677"/>
      <c r="AQ245" s="677"/>
      <c r="AR245" s="677"/>
      <c r="AS245" s="677"/>
      <c r="AT245" s="677"/>
      <c r="AU245" s="677"/>
      <c r="AV245" s="677"/>
      <c r="AW245" s="677"/>
      <c r="AX245" s="677"/>
      <c r="AY245" s="677"/>
      <c r="AZ245" s="677"/>
      <c r="BA245" s="677"/>
      <c r="BB245" s="677"/>
      <c r="BC245" s="677"/>
      <c r="BD245" s="677"/>
      <c r="BE245" s="677"/>
      <c r="BF245" s="677"/>
      <c r="BG245" s="677"/>
      <c r="BH245" s="677"/>
      <c r="BI245" s="677"/>
      <c r="BJ245" s="677"/>
      <c r="BK245" s="677"/>
      <c r="BL245" s="679"/>
      <c r="BM245" s="677"/>
      <c r="BN245" s="254"/>
      <c r="BO245" s="254"/>
    </row>
    <row r="246" spans="2:67" s="255" customFormat="1" ht="15" customHeight="1">
      <c r="B246" s="1252"/>
      <c r="C246" s="243" t="s">
        <v>495</v>
      </c>
      <c r="D246" s="344"/>
      <c r="E246" s="646"/>
      <c r="F246" s="646"/>
      <c r="G246" s="927"/>
      <c r="H246" s="927"/>
      <c r="I246" s="927"/>
      <c r="J246" s="646"/>
      <c r="K246" s="646"/>
      <c r="L246" s="646"/>
      <c r="M246" s="646"/>
      <c r="N246" s="646"/>
      <c r="O246" s="646"/>
      <c r="P246" s="646"/>
      <c r="Q246" s="646"/>
      <c r="R246" s="646"/>
      <c r="S246" s="646"/>
      <c r="T246" s="646"/>
      <c r="U246" s="646"/>
      <c r="V246" s="646"/>
      <c r="W246" s="646"/>
      <c r="X246" s="646"/>
      <c r="Y246" s="646"/>
      <c r="Z246" s="646"/>
      <c r="AA246" s="646"/>
      <c r="AB246" s="646"/>
      <c r="AC246" s="646"/>
      <c r="AD246" s="646"/>
      <c r="AE246" s="646"/>
      <c r="AF246" s="676"/>
      <c r="AG246" s="646"/>
      <c r="AH246" s="646"/>
      <c r="AI246" s="329"/>
      <c r="AJ246" s="677"/>
      <c r="AK246" s="927"/>
      <c r="AL246" s="927"/>
      <c r="AM246" s="927"/>
      <c r="AN246" s="677"/>
      <c r="AO246" s="677"/>
      <c r="AP246" s="677"/>
      <c r="AQ246" s="677"/>
      <c r="AR246" s="677"/>
      <c r="AS246" s="677"/>
      <c r="AT246" s="677"/>
      <c r="AU246" s="677"/>
      <c r="AV246" s="677"/>
      <c r="AW246" s="677"/>
      <c r="AX246" s="677"/>
      <c r="AY246" s="677"/>
      <c r="AZ246" s="677"/>
      <c r="BA246" s="677"/>
      <c r="BB246" s="677"/>
      <c r="BC246" s="677"/>
      <c r="BD246" s="677"/>
      <c r="BE246" s="677"/>
      <c r="BF246" s="677"/>
      <c r="BG246" s="677"/>
      <c r="BH246" s="677"/>
      <c r="BI246" s="677"/>
      <c r="BJ246" s="677"/>
      <c r="BK246" s="677"/>
      <c r="BL246" s="679"/>
      <c r="BM246" s="677"/>
      <c r="BN246" s="254"/>
      <c r="BO246" s="254"/>
    </row>
    <row r="247" spans="2:67" s="255" customFormat="1" ht="15" customHeight="1">
      <c r="B247" s="1252"/>
      <c r="C247" s="243" t="s">
        <v>496</v>
      </c>
      <c r="D247" s="344"/>
      <c r="E247" s="646"/>
      <c r="F247" s="646"/>
      <c r="G247" s="927"/>
      <c r="H247" s="927"/>
      <c r="I247" s="927"/>
      <c r="J247" s="646"/>
      <c r="K247" s="646"/>
      <c r="L247" s="646"/>
      <c r="M247" s="646"/>
      <c r="N247" s="646"/>
      <c r="O247" s="646"/>
      <c r="P247" s="646"/>
      <c r="Q247" s="646"/>
      <c r="R247" s="646"/>
      <c r="S247" s="646"/>
      <c r="T247" s="646"/>
      <c r="U247" s="646"/>
      <c r="V247" s="646"/>
      <c r="W247" s="646"/>
      <c r="X247" s="646"/>
      <c r="Y247" s="646"/>
      <c r="Z247" s="646"/>
      <c r="AA247" s="646"/>
      <c r="AB247" s="646"/>
      <c r="AC247" s="646"/>
      <c r="AD247" s="646"/>
      <c r="AE247" s="646"/>
      <c r="AF247" s="676"/>
      <c r="AG247" s="646"/>
      <c r="AH247" s="646"/>
      <c r="AI247" s="329"/>
      <c r="AJ247" s="677"/>
      <c r="AK247" s="927"/>
      <c r="AL247" s="927"/>
      <c r="AM247" s="927"/>
      <c r="AN247" s="677"/>
      <c r="AO247" s="677"/>
      <c r="AP247" s="677"/>
      <c r="AQ247" s="677"/>
      <c r="AR247" s="677"/>
      <c r="AS247" s="677"/>
      <c r="AT247" s="677"/>
      <c r="AU247" s="677"/>
      <c r="AV247" s="677"/>
      <c r="AW247" s="677"/>
      <c r="AX247" s="677"/>
      <c r="AY247" s="677"/>
      <c r="AZ247" s="677"/>
      <c r="BA247" s="677"/>
      <c r="BB247" s="677"/>
      <c r="BC247" s="677"/>
      <c r="BD247" s="677"/>
      <c r="BE247" s="677"/>
      <c r="BF247" s="677"/>
      <c r="BG247" s="677"/>
      <c r="BH247" s="677"/>
      <c r="BI247" s="677"/>
      <c r="BJ247" s="677"/>
      <c r="BK247" s="677"/>
      <c r="BL247" s="679"/>
      <c r="BM247" s="677"/>
      <c r="BN247" s="254"/>
      <c r="BO247" s="254"/>
    </row>
    <row r="248" spans="2:67" s="255" customFormat="1" ht="15" customHeight="1">
      <c r="B248" s="1252"/>
      <c r="C248" s="243" t="s">
        <v>497</v>
      </c>
      <c r="D248" s="344"/>
      <c r="E248" s="646"/>
      <c r="F248" s="646"/>
      <c r="G248" s="927"/>
      <c r="H248" s="927"/>
      <c r="I248" s="927"/>
      <c r="J248" s="646"/>
      <c r="K248" s="646"/>
      <c r="L248" s="646"/>
      <c r="M248" s="646"/>
      <c r="N248" s="646"/>
      <c r="O248" s="646"/>
      <c r="P248" s="646"/>
      <c r="Q248" s="646"/>
      <c r="R248" s="646"/>
      <c r="S248" s="646"/>
      <c r="T248" s="646"/>
      <c r="U248" s="646"/>
      <c r="V248" s="646"/>
      <c r="W248" s="646"/>
      <c r="X248" s="646"/>
      <c r="Y248" s="646"/>
      <c r="Z248" s="646"/>
      <c r="AA248" s="646"/>
      <c r="AB248" s="646"/>
      <c r="AC248" s="646"/>
      <c r="AD248" s="646"/>
      <c r="AE248" s="646"/>
      <c r="AF248" s="676"/>
      <c r="AG248" s="646"/>
      <c r="AH248" s="646"/>
      <c r="AI248" s="329"/>
      <c r="AJ248" s="677"/>
      <c r="AK248" s="927"/>
      <c r="AL248" s="927"/>
      <c r="AM248" s="927"/>
      <c r="AN248" s="677"/>
      <c r="AO248" s="677"/>
      <c r="AP248" s="677"/>
      <c r="AQ248" s="677"/>
      <c r="AR248" s="677"/>
      <c r="AS248" s="677"/>
      <c r="AT248" s="677"/>
      <c r="AU248" s="677"/>
      <c r="AV248" s="677"/>
      <c r="AW248" s="677"/>
      <c r="AX248" s="677"/>
      <c r="AY248" s="677"/>
      <c r="AZ248" s="677"/>
      <c r="BA248" s="677"/>
      <c r="BB248" s="677"/>
      <c r="BC248" s="677"/>
      <c r="BD248" s="677"/>
      <c r="BE248" s="677"/>
      <c r="BF248" s="677"/>
      <c r="BG248" s="677"/>
      <c r="BH248" s="677"/>
      <c r="BI248" s="677"/>
      <c r="BJ248" s="677"/>
      <c r="BK248" s="677"/>
      <c r="BL248" s="679"/>
      <c r="BM248" s="677"/>
      <c r="BN248" s="254"/>
      <c r="BO248" s="254"/>
    </row>
    <row r="249" spans="2:67" s="255" customFormat="1" ht="15" customHeight="1">
      <c r="B249" s="1252"/>
      <c r="C249" s="453" t="s">
        <v>527</v>
      </c>
      <c r="D249" s="344"/>
      <c r="E249" s="674"/>
      <c r="F249" s="674"/>
      <c r="G249" s="711"/>
      <c r="H249" s="711"/>
      <c r="I249" s="711"/>
      <c r="J249" s="674"/>
      <c r="K249" s="674"/>
      <c r="L249" s="674"/>
      <c r="M249" s="674"/>
      <c r="N249" s="674"/>
      <c r="O249" s="674"/>
      <c r="P249" s="674"/>
      <c r="Q249" s="674"/>
      <c r="R249" s="674"/>
      <c r="S249" s="674"/>
      <c r="T249" s="674"/>
      <c r="U249" s="674"/>
      <c r="V249" s="674"/>
      <c r="W249" s="674"/>
      <c r="X249" s="674"/>
      <c r="Y249" s="674"/>
      <c r="Z249" s="674"/>
      <c r="AA249" s="674"/>
      <c r="AB249" s="674"/>
      <c r="AC249" s="674"/>
      <c r="AD249" s="674"/>
      <c r="AE249" s="674"/>
      <c r="AF249" s="675"/>
      <c r="AG249" s="675"/>
      <c r="AH249" s="674"/>
      <c r="AI249" s="329"/>
      <c r="AJ249" s="674"/>
      <c r="AK249" s="711"/>
      <c r="AL249" s="711"/>
      <c r="AM249" s="711"/>
      <c r="AN249" s="674"/>
      <c r="AO249" s="674"/>
      <c r="AP249" s="674"/>
      <c r="AQ249" s="674"/>
      <c r="AR249" s="674"/>
      <c r="AS249" s="674"/>
      <c r="AT249" s="674"/>
      <c r="AU249" s="674"/>
      <c r="AV249" s="674"/>
      <c r="AW249" s="674"/>
      <c r="AX249" s="674"/>
      <c r="AY249" s="674"/>
      <c r="AZ249" s="674"/>
      <c r="BA249" s="674"/>
      <c r="BB249" s="674"/>
      <c r="BC249" s="674"/>
      <c r="BD249" s="674"/>
      <c r="BE249" s="674"/>
      <c r="BF249" s="674"/>
      <c r="BG249" s="674"/>
      <c r="BH249" s="674"/>
      <c r="BI249" s="674"/>
      <c r="BJ249" s="674"/>
      <c r="BK249" s="675"/>
      <c r="BL249" s="675"/>
      <c r="BM249" s="674"/>
      <c r="BN249" s="254"/>
      <c r="BO249" s="254"/>
    </row>
    <row r="250" spans="2:67" s="255" customFormat="1" ht="15" customHeight="1">
      <c r="B250" s="1252" t="s">
        <v>22</v>
      </c>
      <c r="C250" s="568" t="s">
        <v>488</v>
      </c>
      <c r="D250" s="344"/>
      <c r="E250" s="331"/>
      <c r="F250" s="331">
        <v>0</v>
      </c>
      <c r="G250" s="925"/>
      <c r="H250" s="925">
        <v>1.98065440380403E-4</v>
      </c>
      <c r="I250" s="925"/>
      <c r="J250" s="331"/>
      <c r="K250" s="331"/>
      <c r="L250" s="331">
        <v>0.153314743579269</v>
      </c>
      <c r="M250" s="331">
        <v>9.0683949463767396E-3</v>
      </c>
      <c r="N250" s="331"/>
      <c r="O250" s="331">
        <v>3.3753500718715001E-3</v>
      </c>
      <c r="P250" s="331"/>
      <c r="Q250" s="331"/>
      <c r="R250" s="331"/>
      <c r="S250" s="331"/>
      <c r="T250" s="331"/>
      <c r="U250" s="331">
        <v>8.1337195893090602E-2</v>
      </c>
      <c r="V250" s="331">
        <v>9.5283916347118792E-3</v>
      </c>
      <c r="W250" s="331"/>
      <c r="X250" s="331"/>
      <c r="Y250" s="331"/>
      <c r="Z250" s="331"/>
      <c r="AA250" s="331"/>
      <c r="AB250" s="331"/>
      <c r="AC250" s="331"/>
      <c r="AD250" s="331">
        <v>9.7247826247187294E-2</v>
      </c>
      <c r="AE250" s="331">
        <v>0.100099757125131</v>
      </c>
      <c r="AF250" s="333"/>
      <c r="AG250" s="330"/>
      <c r="AH250" s="331">
        <v>1.18520953354913E-2</v>
      </c>
      <c r="AI250" s="329"/>
      <c r="AJ250" s="335">
        <v>0</v>
      </c>
      <c r="AK250" s="924">
        <v>1.9807418886598E-4</v>
      </c>
      <c r="AL250" s="924"/>
      <c r="AM250" s="924"/>
      <c r="AN250" s="335">
        <v>0.109293600937117</v>
      </c>
      <c r="AO250" s="335"/>
      <c r="AP250" s="335"/>
      <c r="AQ250" s="335">
        <v>0.12310185416299201</v>
      </c>
      <c r="AR250" s="335">
        <v>1.0444341865975501E-2</v>
      </c>
      <c r="AS250" s="335"/>
      <c r="AT250" s="335">
        <v>5.7904870690263701E-3</v>
      </c>
      <c r="AU250" s="335"/>
      <c r="AV250" s="335"/>
      <c r="AW250" s="335"/>
      <c r="AX250" s="335"/>
      <c r="AY250" s="335"/>
      <c r="AZ250" s="335">
        <v>8.4828784618594999E-2</v>
      </c>
      <c r="BA250" s="335">
        <v>1.08323437385629E-2</v>
      </c>
      <c r="BB250" s="335"/>
      <c r="BC250" s="335"/>
      <c r="BD250" s="335"/>
      <c r="BE250" s="335"/>
      <c r="BF250" s="335"/>
      <c r="BG250" s="335"/>
      <c r="BH250" s="335"/>
      <c r="BI250" s="335">
        <v>9.8809030364940501E-2</v>
      </c>
      <c r="BJ250" s="335">
        <v>9.8956173772535502E-2</v>
      </c>
      <c r="BK250" s="336"/>
      <c r="BL250" s="336"/>
      <c r="BM250" s="335">
        <v>1.31494822572555E-2</v>
      </c>
      <c r="BN250" s="254"/>
      <c r="BO250" s="254"/>
    </row>
    <row r="251" spans="2:67" s="255" customFormat="1" ht="15" customHeight="1">
      <c r="B251" s="1257" t="s">
        <v>22</v>
      </c>
      <c r="C251" s="568" t="s">
        <v>489</v>
      </c>
      <c r="D251" s="344"/>
      <c r="E251" s="331"/>
      <c r="F251" s="331">
        <v>0</v>
      </c>
      <c r="G251" s="925"/>
      <c r="H251" s="925">
        <v>1.29747873047956E-3</v>
      </c>
      <c r="I251" s="925"/>
      <c r="J251" s="331"/>
      <c r="K251" s="331"/>
      <c r="L251" s="331">
        <v>0.14219540352426399</v>
      </c>
      <c r="M251" s="331">
        <v>1.9961927547114199E-2</v>
      </c>
      <c r="N251" s="331"/>
      <c r="O251" s="331">
        <v>9.2058065244283692E-3</v>
      </c>
      <c r="P251" s="331"/>
      <c r="Q251" s="331"/>
      <c r="R251" s="331"/>
      <c r="S251" s="331"/>
      <c r="T251" s="331"/>
      <c r="U251" s="331">
        <v>7.0894467134764896E-2</v>
      </c>
      <c r="V251" s="331">
        <v>2.07627465127816E-2</v>
      </c>
      <c r="W251" s="331"/>
      <c r="X251" s="331"/>
      <c r="Y251" s="331"/>
      <c r="Z251" s="331"/>
      <c r="AA251" s="331"/>
      <c r="AB251" s="331"/>
      <c r="AC251" s="331"/>
      <c r="AD251" s="331">
        <v>9.6562845588608295E-2</v>
      </c>
      <c r="AE251" s="331">
        <v>0.109144221053393</v>
      </c>
      <c r="AF251" s="331"/>
      <c r="AG251" s="330"/>
      <c r="AH251" s="331">
        <v>2.2832639955692E-2</v>
      </c>
      <c r="AI251" s="329"/>
      <c r="AJ251" s="335">
        <v>0</v>
      </c>
      <c r="AK251" s="924">
        <v>1.19903499571478E-3</v>
      </c>
      <c r="AL251" s="924"/>
      <c r="AM251" s="924"/>
      <c r="AN251" s="335">
        <v>4.1580288611369101E-2</v>
      </c>
      <c r="AO251" s="335"/>
      <c r="AP251" s="335"/>
      <c r="AQ251" s="335">
        <v>7.5771301911948002E-2</v>
      </c>
      <c r="AR251" s="335">
        <v>2.0389186310502998E-2</v>
      </c>
      <c r="AS251" s="335"/>
      <c r="AT251" s="335">
        <v>1.02219196609991E-2</v>
      </c>
      <c r="AU251" s="335"/>
      <c r="AV251" s="335"/>
      <c r="AW251" s="335"/>
      <c r="AX251" s="335"/>
      <c r="AY251" s="335"/>
      <c r="AZ251" s="335">
        <v>7.5458533970911304E-2</v>
      </c>
      <c r="BA251" s="335">
        <v>2.1151047494500599E-2</v>
      </c>
      <c r="BB251" s="335"/>
      <c r="BC251" s="335"/>
      <c r="BD251" s="335"/>
      <c r="BE251" s="335"/>
      <c r="BF251" s="335"/>
      <c r="BG251" s="335"/>
      <c r="BH251" s="335"/>
      <c r="BI251" s="335">
        <v>9.6481035997948994E-2</v>
      </c>
      <c r="BJ251" s="335">
        <v>0.10856319819745899</v>
      </c>
      <c r="BK251" s="336"/>
      <c r="BL251" s="336"/>
      <c r="BM251" s="335">
        <v>2.3208392853865001E-2</v>
      </c>
      <c r="BN251" s="254"/>
      <c r="BO251" s="254"/>
    </row>
    <row r="252" spans="2:67" s="255" customFormat="1" ht="15" customHeight="1">
      <c r="B252" s="1257" t="s">
        <v>22</v>
      </c>
      <c r="C252" s="568" t="s">
        <v>490</v>
      </c>
      <c r="D252" s="344"/>
      <c r="E252" s="331"/>
      <c r="F252" s="331">
        <v>0</v>
      </c>
      <c r="G252" s="925"/>
      <c r="H252" s="925">
        <v>4.5415737705239399E-3</v>
      </c>
      <c r="I252" s="925"/>
      <c r="J252" s="331"/>
      <c r="K252" s="331"/>
      <c r="L252" s="331">
        <v>0.13371710363667599</v>
      </c>
      <c r="M252" s="331">
        <v>2.9709840769626201E-2</v>
      </c>
      <c r="N252" s="331"/>
      <c r="O252" s="331">
        <v>1.6068105820604299E-2</v>
      </c>
      <c r="P252" s="331"/>
      <c r="Q252" s="331"/>
      <c r="R252" s="331"/>
      <c r="S252" s="331"/>
      <c r="T252" s="331"/>
      <c r="U252" s="331">
        <v>8.0335710244283404E-2</v>
      </c>
      <c r="V252" s="331">
        <v>3.07143589230204E-2</v>
      </c>
      <c r="W252" s="331"/>
      <c r="X252" s="331"/>
      <c r="Y252" s="331"/>
      <c r="Z252" s="331"/>
      <c r="AA252" s="331"/>
      <c r="AB252" s="331"/>
      <c r="AC252" s="331"/>
      <c r="AD252" s="331">
        <v>0.100370022244699</v>
      </c>
      <c r="AE252" s="331">
        <v>0.110461122794595</v>
      </c>
      <c r="AF252" s="331"/>
      <c r="AG252" s="330"/>
      <c r="AH252" s="331">
        <v>3.2607462959248899E-2</v>
      </c>
      <c r="AI252" s="329"/>
      <c r="AJ252" s="335">
        <v>0</v>
      </c>
      <c r="AK252" s="924">
        <v>4.6400226542539901E-3</v>
      </c>
      <c r="AL252" s="924"/>
      <c r="AM252" s="924"/>
      <c r="AN252" s="335">
        <v>2.28647819423103E-2</v>
      </c>
      <c r="AO252" s="335"/>
      <c r="AP252" s="335"/>
      <c r="AQ252" s="335">
        <v>5.9662728268859502E-2</v>
      </c>
      <c r="AR252" s="335">
        <v>2.9745252402077399E-2</v>
      </c>
      <c r="AS252" s="335"/>
      <c r="AT252" s="335">
        <v>1.64136052259144E-2</v>
      </c>
      <c r="AU252" s="335"/>
      <c r="AV252" s="335"/>
      <c r="AW252" s="335"/>
      <c r="AX252" s="335"/>
      <c r="AY252" s="335"/>
      <c r="AZ252" s="335">
        <v>7.9544453445519803E-2</v>
      </c>
      <c r="BA252" s="335">
        <v>3.0726331917306601E-2</v>
      </c>
      <c r="BB252" s="335"/>
      <c r="BC252" s="335"/>
      <c r="BD252" s="335"/>
      <c r="BE252" s="335"/>
      <c r="BF252" s="335"/>
      <c r="BG252" s="335"/>
      <c r="BH252" s="335"/>
      <c r="BI252" s="335">
        <v>0.10070889997934</v>
      </c>
      <c r="BJ252" s="335">
        <v>0.110220258209071</v>
      </c>
      <c r="BK252" s="336"/>
      <c r="BL252" s="336"/>
      <c r="BM252" s="335">
        <v>3.2627131156769101E-2</v>
      </c>
      <c r="BN252" s="254"/>
      <c r="BO252" s="254"/>
    </row>
    <row r="253" spans="2:67" s="255" customFormat="1" ht="15" customHeight="1">
      <c r="B253" s="1257" t="s">
        <v>22</v>
      </c>
      <c r="C253" s="568" t="s">
        <v>491</v>
      </c>
      <c r="D253" s="344"/>
      <c r="E253" s="331"/>
      <c r="F253" s="331">
        <v>1.8684202573068501E-3</v>
      </c>
      <c r="G253" s="925"/>
      <c r="H253" s="925">
        <v>9.9598061323461894E-3</v>
      </c>
      <c r="I253" s="925"/>
      <c r="J253" s="331"/>
      <c r="K253" s="331"/>
      <c r="L253" s="331">
        <v>9.9970510123306405E-2</v>
      </c>
      <c r="M253" s="331">
        <v>4.0636152185701303E-2</v>
      </c>
      <c r="N253" s="331"/>
      <c r="O253" s="331">
        <v>2.9156430065645701E-2</v>
      </c>
      <c r="P253" s="331"/>
      <c r="Q253" s="331"/>
      <c r="R253" s="331"/>
      <c r="S253" s="331"/>
      <c r="T253" s="331"/>
      <c r="U253" s="331">
        <v>0.108981620317529</v>
      </c>
      <c r="V253" s="331">
        <v>4.1501999355055497E-2</v>
      </c>
      <c r="W253" s="331"/>
      <c r="X253" s="331"/>
      <c r="Y253" s="331"/>
      <c r="Z253" s="331"/>
      <c r="AA253" s="331"/>
      <c r="AB253" s="331"/>
      <c r="AC253" s="331"/>
      <c r="AD253" s="331">
        <v>9.3651722793079803E-2</v>
      </c>
      <c r="AE253" s="331">
        <v>0.102443470149552</v>
      </c>
      <c r="AF253" s="331"/>
      <c r="AG253" s="330"/>
      <c r="AH253" s="331">
        <v>4.2926899020470199E-2</v>
      </c>
      <c r="AI253" s="329"/>
      <c r="AJ253" s="335">
        <v>1.86842027514262E-3</v>
      </c>
      <c r="AK253" s="924">
        <v>9.6053378788407296E-3</v>
      </c>
      <c r="AL253" s="924"/>
      <c r="AM253" s="924"/>
      <c r="AN253" s="335">
        <v>2.3728490225060399E-2</v>
      </c>
      <c r="AO253" s="335"/>
      <c r="AP253" s="335"/>
      <c r="AQ253" s="335">
        <v>4.7909636850573603E-2</v>
      </c>
      <c r="AR253" s="335">
        <v>4.0663803846297898E-2</v>
      </c>
      <c r="AS253" s="335"/>
      <c r="AT253" s="335">
        <v>2.8849782991594099E-2</v>
      </c>
      <c r="AU253" s="335"/>
      <c r="AV253" s="335"/>
      <c r="AW253" s="335"/>
      <c r="AX253" s="335"/>
      <c r="AY253" s="335"/>
      <c r="AZ253" s="335">
        <v>0.104960747710468</v>
      </c>
      <c r="BA253" s="335">
        <v>4.1549306999215899E-2</v>
      </c>
      <c r="BB253" s="335"/>
      <c r="BC253" s="335"/>
      <c r="BD253" s="335"/>
      <c r="BE253" s="335"/>
      <c r="BF253" s="335"/>
      <c r="BG253" s="335"/>
      <c r="BH253" s="335"/>
      <c r="BI253" s="335">
        <v>9.27244432172456E-2</v>
      </c>
      <c r="BJ253" s="335">
        <v>0.103204195606716</v>
      </c>
      <c r="BK253" s="336"/>
      <c r="BL253" s="336"/>
      <c r="BM253" s="335">
        <v>4.2960885116162799E-2</v>
      </c>
      <c r="BN253" s="254"/>
      <c r="BO253" s="254"/>
    </row>
    <row r="254" spans="2:67" s="255" customFormat="1" ht="15" customHeight="1">
      <c r="B254" s="1257" t="s">
        <v>22</v>
      </c>
      <c r="C254" s="568" t="s">
        <v>492</v>
      </c>
      <c r="D254" s="344"/>
      <c r="E254" s="331"/>
      <c r="F254" s="331">
        <v>0</v>
      </c>
      <c r="G254" s="925"/>
      <c r="H254" s="925">
        <v>3.0134066961679799E-2</v>
      </c>
      <c r="I254" s="925"/>
      <c r="J254" s="331"/>
      <c r="K254" s="331"/>
      <c r="L254" s="331">
        <v>0.11809165992019301</v>
      </c>
      <c r="M254" s="331">
        <v>5.2771561029099502E-2</v>
      </c>
      <c r="N254" s="331"/>
      <c r="O254" s="331">
        <v>4.4650672261691497E-2</v>
      </c>
      <c r="P254" s="331"/>
      <c r="Q254" s="331"/>
      <c r="R254" s="331"/>
      <c r="S254" s="331"/>
      <c r="T254" s="331"/>
      <c r="U254" s="331">
        <v>8.8137688865926794E-2</v>
      </c>
      <c r="V254" s="331">
        <v>5.33737179197879E-2</v>
      </c>
      <c r="W254" s="331"/>
      <c r="X254" s="331"/>
      <c r="Y254" s="331"/>
      <c r="Z254" s="331"/>
      <c r="AA254" s="331"/>
      <c r="AB254" s="331"/>
      <c r="AC254" s="331"/>
      <c r="AD254" s="331">
        <v>0.10564807212414901</v>
      </c>
      <c r="AE254" s="331">
        <v>0.10361642696720701</v>
      </c>
      <c r="AF254" s="331"/>
      <c r="AG254" s="330"/>
      <c r="AH254" s="331">
        <v>5.4735635070591399E-2</v>
      </c>
      <c r="AI254" s="329"/>
      <c r="AJ254" s="335">
        <v>0</v>
      </c>
      <c r="AK254" s="924">
        <v>2.97565247074883E-2</v>
      </c>
      <c r="AL254" s="924"/>
      <c r="AM254" s="924"/>
      <c r="AN254" s="335">
        <v>3.6892504706992499E-2</v>
      </c>
      <c r="AO254" s="335"/>
      <c r="AP254" s="335"/>
      <c r="AQ254" s="335">
        <v>6.3701606508845099E-2</v>
      </c>
      <c r="AR254" s="335">
        <v>5.2946290596221003E-2</v>
      </c>
      <c r="AS254" s="335"/>
      <c r="AT254" s="335">
        <v>4.5407707056758201E-2</v>
      </c>
      <c r="AU254" s="335"/>
      <c r="AV254" s="335"/>
      <c r="AW254" s="335"/>
      <c r="AX254" s="335"/>
      <c r="AY254" s="335"/>
      <c r="AZ254" s="335">
        <v>9.5085847619122602E-2</v>
      </c>
      <c r="BA254" s="335">
        <v>5.3512222010923399E-2</v>
      </c>
      <c r="BB254" s="335"/>
      <c r="BC254" s="335"/>
      <c r="BD254" s="335"/>
      <c r="BE254" s="335"/>
      <c r="BF254" s="335"/>
      <c r="BG254" s="335"/>
      <c r="BH254" s="335"/>
      <c r="BI254" s="335">
        <v>0.10547039333769199</v>
      </c>
      <c r="BJ254" s="335">
        <v>0.103482557279054</v>
      </c>
      <c r="BK254" s="336"/>
      <c r="BL254" s="336"/>
      <c r="BM254" s="335">
        <v>5.4867984388524998E-2</v>
      </c>
      <c r="BN254" s="254"/>
      <c r="BO254" s="254"/>
    </row>
    <row r="255" spans="2:67" s="255" customFormat="1" ht="15" customHeight="1">
      <c r="B255" s="1257" t="s">
        <v>22</v>
      </c>
      <c r="C255" s="568" t="s">
        <v>493</v>
      </c>
      <c r="D255" s="344"/>
      <c r="E255" s="331"/>
      <c r="F255" s="331">
        <v>3.2393937868329999E-3</v>
      </c>
      <c r="G255" s="925"/>
      <c r="H255" s="925">
        <v>3.6080649453699598E-2</v>
      </c>
      <c r="I255" s="925"/>
      <c r="J255" s="331"/>
      <c r="K255" s="331"/>
      <c r="L255" s="331">
        <v>9.2109334755658703E-2</v>
      </c>
      <c r="M255" s="331">
        <v>6.6828411120887901E-2</v>
      </c>
      <c r="N255" s="331"/>
      <c r="O255" s="331">
        <v>5.9835764653077002E-2</v>
      </c>
      <c r="P255" s="331"/>
      <c r="Q255" s="331"/>
      <c r="R255" s="331"/>
      <c r="S255" s="331"/>
      <c r="T255" s="331"/>
      <c r="U255" s="331">
        <v>0.119879105628221</v>
      </c>
      <c r="V255" s="331">
        <v>6.7364931975074704E-2</v>
      </c>
      <c r="W255" s="331"/>
      <c r="X255" s="331"/>
      <c r="Y255" s="331"/>
      <c r="Z255" s="331"/>
      <c r="AA255" s="331"/>
      <c r="AB255" s="331"/>
      <c r="AC255" s="331"/>
      <c r="AD255" s="331">
        <v>9.8041629941596195E-2</v>
      </c>
      <c r="AE255" s="331">
        <v>0.10249984324549199</v>
      </c>
      <c r="AF255" s="331"/>
      <c r="AG255" s="330"/>
      <c r="AH255" s="331">
        <v>6.8198752058089396E-2</v>
      </c>
      <c r="AI255" s="329"/>
      <c r="AJ255" s="335">
        <v>3.2393938177559499E-3</v>
      </c>
      <c r="AK255" s="924">
        <v>3.8603138320635798E-2</v>
      </c>
      <c r="AL255" s="924"/>
      <c r="AM255" s="924"/>
      <c r="AN255" s="335">
        <v>8.4521212303328097E-2</v>
      </c>
      <c r="AO255" s="335"/>
      <c r="AP255" s="335"/>
      <c r="AQ255" s="335">
        <v>8.7471169608479601E-2</v>
      </c>
      <c r="AR255" s="335">
        <v>6.7538780619298702E-2</v>
      </c>
      <c r="AS255" s="335"/>
      <c r="AT255" s="335">
        <v>6.14218332765075E-2</v>
      </c>
      <c r="AU255" s="335"/>
      <c r="AV255" s="335"/>
      <c r="AW255" s="335"/>
      <c r="AX255" s="335"/>
      <c r="AY255" s="335"/>
      <c r="AZ255" s="335">
        <v>0.123030372231103</v>
      </c>
      <c r="BA255" s="335">
        <v>6.8014998222145601E-2</v>
      </c>
      <c r="BB255" s="335"/>
      <c r="BC255" s="335"/>
      <c r="BD255" s="335"/>
      <c r="BE255" s="335"/>
      <c r="BF255" s="335"/>
      <c r="BG255" s="335"/>
      <c r="BH255" s="335"/>
      <c r="BI255" s="335">
        <v>9.8681725130763107E-2</v>
      </c>
      <c r="BJ255" s="335">
        <v>0.102059987186202</v>
      </c>
      <c r="BK255" s="336"/>
      <c r="BL255" s="336"/>
      <c r="BM255" s="335">
        <v>6.8843099196871801E-2</v>
      </c>
      <c r="BN255" s="254"/>
      <c r="BO255" s="254"/>
    </row>
    <row r="256" spans="2:67" s="255" customFormat="1" ht="15" customHeight="1">
      <c r="B256" s="1257" t="s">
        <v>22</v>
      </c>
      <c r="C256" s="568" t="s">
        <v>494</v>
      </c>
      <c r="D256" s="344"/>
      <c r="E256" s="331"/>
      <c r="F256" s="331">
        <v>6.90098392139076E-3</v>
      </c>
      <c r="G256" s="925"/>
      <c r="H256" s="925">
        <v>6.26977407429372E-2</v>
      </c>
      <c r="I256" s="925"/>
      <c r="J256" s="331"/>
      <c r="K256" s="331"/>
      <c r="L256" s="331">
        <v>8.0291074310946106E-2</v>
      </c>
      <c r="M256" s="331">
        <v>8.4585677742598606E-2</v>
      </c>
      <c r="N256" s="331"/>
      <c r="O256" s="331">
        <v>8.5672691775284499E-2</v>
      </c>
      <c r="P256" s="331"/>
      <c r="Q256" s="331"/>
      <c r="R256" s="331"/>
      <c r="S256" s="331"/>
      <c r="T256" s="331"/>
      <c r="U256" s="331">
        <v>0.12239718469274199</v>
      </c>
      <c r="V256" s="331">
        <v>8.4539006911410905E-2</v>
      </c>
      <c r="W256" s="331"/>
      <c r="X256" s="331"/>
      <c r="Y256" s="331"/>
      <c r="Z256" s="331"/>
      <c r="AA256" s="331"/>
      <c r="AB256" s="331"/>
      <c r="AC256" s="331"/>
      <c r="AD256" s="331">
        <v>9.1883807969569201E-2</v>
      </c>
      <c r="AE256" s="331">
        <v>9.8709735795202994E-2</v>
      </c>
      <c r="AF256" s="331"/>
      <c r="AG256" s="330"/>
      <c r="AH256" s="331">
        <v>8.4773896904813795E-2</v>
      </c>
      <c r="AI256" s="329"/>
      <c r="AJ256" s="335">
        <v>6.90098398726691E-3</v>
      </c>
      <c r="AK256" s="924">
        <v>6.1946766108918201E-2</v>
      </c>
      <c r="AL256" s="924"/>
      <c r="AM256" s="924"/>
      <c r="AN256" s="335">
        <v>3.6332992439315898E-2</v>
      </c>
      <c r="AO256" s="335"/>
      <c r="AP256" s="335"/>
      <c r="AQ256" s="335">
        <v>5.12804419167259E-2</v>
      </c>
      <c r="AR256" s="335">
        <v>8.4477813700553905E-2</v>
      </c>
      <c r="AS256" s="335"/>
      <c r="AT256" s="335">
        <v>8.5265862974479106E-2</v>
      </c>
      <c r="AU256" s="335"/>
      <c r="AV256" s="335"/>
      <c r="AW256" s="335"/>
      <c r="AX256" s="335"/>
      <c r="AY256" s="335"/>
      <c r="AZ256" s="335">
        <v>0.118976443212511</v>
      </c>
      <c r="BA256" s="335">
        <v>8.4449724399438597E-2</v>
      </c>
      <c r="BB256" s="335"/>
      <c r="BC256" s="335"/>
      <c r="BD256" s="335"/>
      <c r="BE256" s="335"/>
      <c r="BF256" s="335"/>
      <c r="BG256" s="335"/>
      <c r="BH256" s="335"/>
      <c r="BI256" s="335">
        <v>8.9412434602167606E-2</v>
      </c>
      <c r="BJ256" s="335">
        <v>9.8593658242036197E-2</v>
      </c>
      <c r="BK256" s="336"/>
      <c r="BL256" s="336"/>
      <c r="BM256" s="335">
        <v>8.4636666086751203E-2</v>
      </c>
      <c r="BN256" s="254"/>
      <c r="BO256" s="254"/>
    </row>
    <row r="257" spans="2:67" s="255" customFormat="1" ht="15" customHeight="1">
      <c r="B257" s="1257" t="s">
        <v>22</v>
      </c>
      <c r="C257" s="568" t="s">
        <v>495</v>
      </c>
      <c r="D257" s="344"/>
      <c r="E257" s="331"/>
      <c r="F257" s="331">
        <v>3.4828459012159398E-2</v>
      </c>
      <c r="G257" s="925"/>
      <c r="H257" s="925">
        <v>9.5250423822058894E-2</v>
      </c>
      <c r="I257" s="925"/>
      <c r="J257" s="331"/>
      <c r="K257" s="331"/>
      <c r="L257" s="331">
        <v>6.4695224913919297E-2</v>
      </c>
      <c r="M257" s="331">
        <v>0.111007834081836</v>
      </c>
      <c r="N257" s="331"/>
      <c r="O257" s="331">
        <v>0.11420055303533699</v>
      </c>
      <c r="P257" s="331"/>
      <c r="Q257" s="331"/>
      <c r="R257" s="331"/>
      <c r="S257" s="331"/>
      <c r="T257" s="331"/>
      <c r="U257" s="331">
        <v>0.11194239799552801</v>
      </c>
      <c r="V257" s="331">
        <v>0.110782930879587</v>
      </c>
      <c r="W257" s="331"/>
      <c r="X257" s="331"/>
      <c r="Y257" s="331"/>
      <c r="Z257" s="331"/>
      <c r="AA257" s="331"/>
      <c r="AB257" s="331"/>
      <c r="AC257" s="331"/>
      <c r="AD257" s="331">
        <v>9.6862781620019503E-2</v>
      </c>
      <c r="AE257" s="331">
        <v>9.9851603131375699E-2</v>
      </c>
      <c r="AF257" s="331"/>
      <c r="AG257" s="330"/>
      <c r="AH257" s="331">
        <v>0.110435249528262</v>
      </c>
      <c r="AI257" s="329"/>
      <c r="AJ257" s="335">
        <v>1.55390174847119E-2</v>
      </c>
      <c r="AK257" s="924">
        <v>9.0696089867428706E-2</v>
      </c>
      <c r="AL257" s="924"/>
      <c r="AM257" s="924"/>
      <c r="AN257" s="335">
        <v>0.134164233442716</v>
      </c>
      <c r="AO257" s="335"/>
      <c r="AP257" s="335"/>
      <c r="AQ257" s="335">
        <v>0.11128138324221599</v>
      </c>
      <c r="AR257" s="335">
        <v>0.111904291361321</v>
      </c>
      <c r="AS257" s="335"/>
      <c r="AT257" s="335">
        <v>0.114870532573029</v>
      </c>
      <c r="AU257" s="335"/>
      <c r="AV257" s="335"/>
      <c r="AW257" s="335"/>
      <c r="AX257" s="335"/>
      <c r="AY257" s="335"/>
      <c r="AZ257" s="335">
        <v>0.108449737579828</v>
      </c>
      <c r="BA257" s="335">
        <v>0.11169209513850401</v>
      </c>
      <c r="BB257" s="335"/>
      <c r="BC257" s="335"/>
      <c r="BD257" s="335"/>
      <c r="BE257" s="335"/>
      <c r="BF257" s="335"/>
      <c r="BG257" s="335"/>
      <c r="BH257" s="335"/>
      <c r="BI257" s="335">
        <v>9.7142453803829201E-2</v>
      </c>
      <c r="BJ257" s="335">
        <v>9.9800724537874405E-2</v>
      </c>
      <c r="BK257" s="336"/>
      <c r="BL257" s="336"/>
      <c r="BM257" s="335">
        <v>0.111325328862266</v>
      </c>
      <c r="BN257" s="254"/>
      <c r="BO257" s="254"/>
    </row>
    <row r="258" spans="2:67" s="255" customFormat="1" ht="15" customHeight="1">
      <c r="B258" s="1257" t="s">
        <v>22</v>
      </c>
      <c r="C258" s="568" t="s">
        <v>496</v>
      </c>
      <c r="D258" s="344"/>
      <c r="E258" s="331"/>
      <c r="F258" s="331">
        <v>0.104051171938518</v>
      </c>
      <c r="G258" s="925"/>
      <c r="H258" s="925">
        <v>0.18322271156917799</v>
      </c>
      <c r="I258" s="925"/>
      <c r="J258" s="331"/>
      <c r="K258" s="331"/>
      <c r="L258" s="331">
        <v>6.0352296542986898E-2</v>
      </c>
      <c r="M258" s="331">
        <v>0.16267655880840401</v>
      </c>
      <c r="N258" s="331"/>
      <c r="O258" s="331">
        <v>0.185951386432887</v>
      </c>
      <c r="P258" s="331"/>
      <c r="Q258" s="331"/>
      <c r="R258" s="331"/>
      <c r="S258" s="331"/>
      <c r="T258" s="331"/>
      <c r="U258" s="331">
        <v>0.114930613636508</v>
      </c>
      <c r="V258" s="331">
        <v>0.160993508659868</v>
      </c>
      <c r="W258" s="331"/>
      <c r="X258" s="331"/>
      <c r="Y258" s="331"/>
      <c r="Z258" s="331"/>
      <c r="AA258" s="331"/>
      <c r="AB258" s="331"/>
      <c r="AC258" s="331"/>
      <c r="AD258" s="331">
        <v>0.10819616644517401</v>
      </c>
      <c r="AE258" s="331">
        <v>9.0681954097207806E-2</v>
      </c>
      <c r="AF258" s="331"/>
      <c r="AG258" s="330"/>
      <c r="AH258" s="331">
        <v>0.159498183837739</v>
      </c>
      <c r="AI258" s="329"/>
      <c r="AJ258" s="335">
        <v>0.113321269534922</v>
      </c>
      <c r="AK258" s="924">
        <v>0.185240833340612</v>
      </c>
      <c r="AL258" s="924"/>
      <c r="AM258" s="924"/>
      <c r="AN258" s="335">
        <v>0.13933079750038899</v>
      </c>
      <c r="AO258" s="335"/>
      <c r="AP258" s="335"/>
      <c r="AQ258" s="335">
        <v>0.11296667632902101</v>
      </c>
      <c r="AR258" s="335">
        <v>0.16193273321434701</v>
      </c>
      <c r="AS258" s="335"/>
      <c r="AT258" s="335">
        <v>0.186009026224362</v>
      </c>
      <c r="AU258" s="335"/>
      <c r="AV258" s="335"/>
      <c r="AW258" s="335"/>
      <c r="AX258" s="335"/>
      <c r="AY258" s="335"/>
      <c r="AZ258" s="335">
        <v>0.11420568189871701</v>
      </c>
      <c r="BA258" s="335">
        <v>0.16019466130027701</v>
      </c>
      <c r="BB258" s="335"/>
      <c r="BC258" s="335"/>
      <c r="BD258" s="335"/>
      <c r="BE258" s="335"/>
      <c r="BF258" s="335"/>
      <c r="BG258" s="335"/>
      <c r="BH258" s="335"/>
      <c r="BI258" s="335">
        <v>0.109498539194525</v>
      </c>
      <c r="BJ258" s="335">
        <v>9.1104167758843405E-2</v>
      </c>
      <c r="BK258" s="336"/>
      <c r="BL258" s="336"/>
      <c r="BM258" s="335">
        <v>0.15874717390057499</v>
      </c>
      <c r="BN258" s="254"/>
      <c r="BO258" s="254"/>
    </row>
    <row r="259" spans="2:67" s="255" customFormat="1" ht="15" customHeight="1">
      <c r="B259" s="1257" t="s">
        <v>22</v>
      </c>
      <c r="C259" s="568" t="s">
        <v>497</v>
      </c>
      <c r="D259" s="570"/>
      <c r="E259" s="331"/>
      <c r="F259" s="331">
        <v>0.84911157108379198</v>
      </c>
      <c r="G259" s="925"/>
      <c r="H259" s="925">
        <v>0.57661748337671603</v>
      </c>
      <c r="I259" s="925"/>
      <c r="J259" s="331"/>
      <c r="K259" s="331"/>
      <c r="L259" s="331">
        <v>5.5262648692781198E-2</v>
      </c>
      <c r="M259" s="331">
        <v>0.422753641768356</v>
      </c>
      <c r="N259" s="331"/>
      <c r="O259" s="331">
        <v>0.45188323935917302</v>
      </c>
      <c r="P259" s="331"/>
      <c r="Q259" s="331"/>
      <c r="R259" s="331"/>
      <c r="S259" s="331"/>
      <c r="T259" s="331"/>
      <c r="U259" s="331">
        <v>0.101164015591407</v>
      </c>
      <c r="V259" s="331">
        <v>0.42043840722870202</v>
      </c>
      <c r="W259" s="331"/>
      <c r="X259" s="331"/>
      <c r="Y259" s="331"/>
      <c r="Z259" s="331"/>
      <c r="AA259" s="331"/>
      <c r="AB259" s="331"/>
      <c r="AC259" s="331"/>
      <c r="AD259" s="331">
        <v>0.111535125025918</v>
      </c>
      <c r="AE259" s="331">
        <v>8.2491865640843806E-2</v>
      </c>
      <c r="AF259" s="331"/>
      <c r="AG259" s="330"/>
      <c r="AH259" s="331">
        <v>0.41213918532960198</v>
      </c>
      <c r="AI259" s="329"/>
      <c r="AJ259" s="335">
        <v>0.85913091490020099</v>
      </c>
      <c r="AK259" s="924">
        <v>0.57811417793724196</v>
      </c>
      <c r="AL259" s="924"/>
      <c r="AM259" s="924"/>
      <c r="AN259" s="335">
        <v>0.37129109789140102</v>
      </c>
      <c r="AO259" s="335"/>
      <c r="AP259" s="335"/>
      <c r="AQ259" s="335">
        <v>0.26685320120033801</v>
      </c>
      <c r="AR259" s="335">
        <v>0.41995750608340399</v>
      </c>
      <c r="AS259" s="335"/>
      <c r="AT259" s="335">
        <v>0.44574924294732998</v>
      </c>
      <c r="AU259" s="335"/>
      <c r="AV259" s="335"/>
      <c r="AW259" s="335"/>
      <c r="AX259" s="335"/>
      <c r="AY259" s="335"/>
      <c r="AZ259" s="335">
        <v>9.5459397713223801E-2</v>
      </c>
      <c r="BA259" s="335">
        <v>0.41787726877912501</v>
      </c>
      <c r="BB259" s="335"/>
      <c r="BC259" s="335"/>
      <c r="BD259" s="335"/>
      <c r="BE259" s="335"/>
      <c r="BF259" s="335"/>
      <c r="BG259" s="335"/>
      <c r="BH259" s="335"/>
      <c r="BI259" s="335">
        <v>0.11107104437154799</v>
      </c>
      <c r="BJ259" s="335">
        <v>8.4015079210209204E-2</v>
      </c>
      <c r="BK259" s="336"/>
      <c r="BL259" s="336"/>
      <c r="BM259" s="335">
        <v>0.40963385618095899</v>
      </c>
      <c r="BN259" s="254"/>
      <c r="BO259" s="254"/>
    </row>
    <row r="260" spans="2:67" s="255" customFormat="1" ht="15" customHeight="1">
      <c r="B260" s="1253" t="s">
        <v>22</v>
      </c>
      <c r="C260" s="453" t="s">
        <v>527</v>
      </c>
      <c r="D260" s="571"/>
      <c r="E260" s="327"/>
      <c r="F260" s="327">
        <v>1</v>
      </c>
      <c r="G260" s="926"/>
      <c r="H260" s="926">
        <v>1</v>
      </c>
      <c r="I260" s="926"/>
      <c r="J260" s="327"/>
      <c r="K260" s="327"/>
      <c r="L260" s="327">
        <v>1</v>
      </c>
      <c r="M260" s="327">
        <v>1</v>
      </c>
      <c r="N260" s="327"/>
      <c r="O260" s="327">
        <v>1</v>
      </c>
      <c r="P260" s="327"/>
      <c r="Q260" s="327"/>
      <c r="R260" s="327"/>
      <c r="S260" s="327"/>
      <c r="T260" s="327"/>
      <c r="U260" s="327">
        <v>1</v>
      </c>
      <c r="V260" s="327">
        <v>1</v>
      </c>
      <c r="W260" s="327"/>
      <c r="X260" s="327"/>
      <c r="Y260" s="327"/>
      <c r="Z260" s="327"/>
      <c r="AA260" s="327"/>
      <c r="AB260" s="327"/>
      <c r="AC260" s="327"/>
      <c r="AD260" s="327">
        <v>1</v>
      </c>
      <c r="AE260" s="327">
        <v>1</v>
      </c>
      <c r="AF260" s="328"/>
      <c r="AG260" s="328"/>
      <c r="AH260" s="327">
        <v>1</v>
      </c>
      <c r="AI260" s="329"/>
      <c r="AJ260" s="327">
        <v>1</v>
      </c>
      <c r="AK260" s="926">
        <v>1</v>
      </c>
      <c r="AL260" s="926"/>
      <c r="AM260" s="926"/>
      <c r="AN260" s="327">
        <v>1</v>
      </c>
      <c r="AO260" s="327"/>
      <c r="AP260" s="327"/>
      <c r="AQ260" s="327">
        <v>1</v>
      </c>
      <c r="AR260" s="327">
        <v>1</v>
      </c>
      <c r="AS260" s="327"/>
      <c r="AT260" s="327">
        <v>1</v>
      </c>
      <c r="AU260" s="327"/>
      <c r="AV260" s="327"/>
      <c r="AW260" s="327"/>
      <c r="AX260" s="327"/>
      <c r="AY260" s="327"/>
      <c r="AZ260" s="327">
        <v>1</v>
      </c>
      <c r="BA260" s="327">
        <v>1</v>
      </c>
      <c r="BB260" s="327"/>
      <c r="BC260" s="327"/>
      <c r="BD260" s="327"/>
      <c r="BE260" s="327"/>
      <c r="BF260" s="327"/>
      <c r="BG260" s="327"/>
      <c r="BH260" s="327"/>
      <c r="BI260" s="327">
        <v>1</v>
      </c>
      <c r="BJ260" s="327">
        <v>1</v>
      </c>
      <c r="BK260" s="328"/>
      <c r="BL260" s="328"/>
      <c r="BM260" s="327">
        <v>1</v>
      </c>
      <c r="BN260" s="254"/>
      <c r="BO260" s="254"/>
    </row>
    <row r="261" spans="2:67" s="255" customFormat="1" ht="15" customHeight="1">
      <c r="B261" s="1252" t="s">
        <v>23</v>
      </c>
      <c r="C261" s="243" t="s">
        <v>488</v>
      </c>
      <c r="D261" s="344"/>
      <c r="E261" s="856"/>
      <c r="F261" s="856"/>
      <c r="G261" s="930"/>
      <c r="H261" s="930"/>
      <c r="I261" s="930"/>
      <c r="J261" s="856"/>
      <c r="K261" s="856"/>
      <c r="L261" s="335">
        <v>0.178308884793138</v>
      </c>
      <c r="M261" s="335">
        <v>3.2246437012443403E-2</v>
      </c>
      <c r="N261" s="856"/>
      <c r="O261" s="335">
        <v>3.0943479347929299E-2</v>
      </c>
      <c r="P261" s="856"/>
      <c r="Q261" s="856"/>
      <c r="R261" s="856"/>
      <c r="S261" s="856"/>
      <c r="T261" s="856"/>
      <c r="U261" s="335">
        <v>3.2945219593549999E-2</v>
      </c>
      <c r="V261" s="335">
        <v>3.2390035265385399E-2</v>
      </c>
      <c r="W261" s="856"/>
      <c r="X261" s="856"/>
      <c r="Y261" s="856"/>
      <c r="Z261" s="856"/>
      <c r="AA261" s="856"/>
      <c r="AB261" s="856"/>
      <c r="AC261" s="856"/>
      <c r="AD261" s="335">
        <v>9.4261159367633698E-2</v>
      </c>
      <c r="AE261" s="335">
        <v>7.3199474113883195E-2</v>
      </c>
      <c r="AF261" s="853"/>
      <c r="AG261" s="330">
        <v>4.7520377667317801E-2</v>
      </c>
      <c r="AH261" s="335">
        <v>3.6321014428737398E-2</v>
      </c>
      <c r="AI261" s="329"/>
      <c r="AJ261" s="840"/>
      <c r="AK261" s="925">
        <v>1.7653715573953E-2</v>
      </c>
      <c r="AL261" s="925"/>
      <c r="AM261" s="925"/>
      <c r="AN261" s="331">
        <v>0.25777012535997201</v>
      </c>
      <c r="AO261" s="840"/>
      <c r="AP261" s="840"/>
      <c r="AQ261" s="331">
        <v>0.22789045296052499</v>
      </c>
      <c r="AR261" s="331">
        <v>3.41732873830864E-2</v>
      </c>
      <c r="AS261" s="840"/>
      <c r="AT261" s="331">
        <v>3.2382077465781402E-2</v>
      </c>
      <c r="AU261" s="840"/>
      <c r="AV261" s="840"/>
      <c r="AW261" s="840"/>
      <c r="AX261" s="840"/>
      <c r="AY261" s="840"/>
      <c r="AZ261" s="331">
        <v>3.5593589870468997E-2</v>
      </c>
      <c r="BA261" s="331">
        <v>3.44086184472778E-2</v>
      </c>
      <c r="BB261" s="840"/>
      <c r="BC261" s="840"/>
      <c r="BD261" s="840"/>
      <c r="BE261" s="840"/>
      <c r="BF261" s="840"/>
      <c r="BG261" s="840"/>
      <c r="BH261" s="840"/>
      <c r="BI261" s="331">
        <v>9.2848181403755503E-2</v>
      </c>
      <c r="BJ261" s="331">
        <v>7.6611215105323704E-2</v>
      </c>
      <c r="BK261" s="856"/>
      <c r="BL261" s="330">
        <v>4.9434957939832401E-2</v>
      </c>
      <c r="BM261" s="331">
        <v>3.8169062034914103E-2</v>
      </c>
      <c r="BN261" s="254"/>
      <c r="BO261" s="254"/>
    </row>
    <row r="262" spans="2:67" s="255" customFormat="1" ht="15" customHeight="1">
      <c r="B262" s="1257" t="s">
        <v>23</v>
      </c>
      <c r="C262" s="243" t="s">
        <v>489</v>
      </c>
      <c r="D262" s="344"/>
      <c r="E262" s="331"/>
      <c r="F262" s="331"/>
      <c r="G262" s="925"/>
      <c r="H262" s="925"/>
      <c r="I262" s="925"/>
      <c r="J262" s="331"/>
      <c r="K262" s="331"/>
      <c r="L262" s="331">
        <v>0.145176576461648</v>
      </c>
      <c r="M262" s="331">
        <v>4.2138859534528103E-2</v>
      </c>
      <c r="N262" s="331"/>
      <c r="O262" s="331">
        <v>4.5013586023882099E-2</v>
      </c>
      <c r="P262" s="331"/>
      <c r="Q262" s="331"/>
      <c r="R262" s="331"/>
      <c r="S262" s="331"/>
      <c r="T262" s="331"/>
      <c r="U262" s="331">
        <v>4.5601498138177501E-2</v>
      </c>
      <c r="V262" s="331">
        <v>4.22284764850702E-2</v>
      </c>
      <c r="W262" s="331"/>
      <c r="X262" s="331"/>
      <c r="Y262" s="331"/>
      <c r="Z262" s="331"/>
      <c r="AA262" s="331"/>
      <c r="AB262" s="331"/>
      <c r="AC262" s="331"/>
      <c r="AD262" s="331">
        <v>9.8649501843843995E-2</v>
      </c>
      <c r="AE262" s="331">
        <v>8.1127977833619497E-2</v>
      </c>
      <c r="AF262" s="330"/>
      <c r="AG262" s="330">
        <v>5.56817287062258E-2</v>
      </c>
      <c r="AH262" s="331">
        <v>4.5841387033933798E-2</v>
      </c>
      <c r="AI262" s="329"/>
      <c r="AJ262" s="331"/>
      <c r="AK262" s="925">
        <v>8.0560398192475596E-3</v>
      </c>
      <c r="AL262" s="925"/>
      <c r="AM262" s="925"/>
      <c r="AN262" s="331">
        <v>3.5990319276478201E-2</v>
      </c>
      <c r="AO262" s="331"/>
      <c r="AP262" s="331"/>
      <c r="AQ262" s="331">
        <v>7.47137565585895E-2</v>
      </c>
      <c r="AR262" s="331">
        <v>4.22697124123129E-2</v>
      </c>
      <c r="AS262" s="331"/>
      <c r="AT262" s="331">
        <v>4.449527312676E-2</v>
      </c>
      <c r="AU262" s="331"/>
      <c r="AV262" s="331"/>
      <c r="AW262" s="331"/>
      <c r="AX262" s="331"/>
      <c r="AY262" s="331"/>
      <c r="AZ262" s="331">
        <v>4.56601666856302E-2</v>
      </c>
      <c r="BA262" s="331">
        <v>4.2397054539053798E-2</v>
      </c>
      <c r="BB262" s="331"/>
      <c r="BC262" s="331"/>
      <c r="BD262" s="331"/>
      <c r="BE262" s="331"/>
      <c r="BF262" s="331"/>
      <c r="BG262" s="331"/>
      <c r="BH262" s="331"/>
      <c r="BI262" s="331">
        <v>9.8844272984740397E-2</v>
      </c>
      <c r="BJ262" s="331">
        <v>8.1917577707497802E-2</v>
      </c>
      <c r="BK262" s="331"/>
      <c r="BL262" s="330">
        <v>5.3981159173865201E-2</v>
      </c>
      <c r="BM262" s="331">
        <v>4.6079940060777203E-2</v>
      </c>
      <c r="BN262" s="254"/>
      <c r="BO262" s="254"/>
    </row>
    <row r="263" spans="2:67" s="255" customFormat="1" ht="15" customHeight="1">
      <c r="B263" s="1257" t="s">
        <v>23</v>
      </c>
      <c r="C263" s="243" t="s">
        <v>490</v>
      </c>
      <c r="D263" s="344"/>
      <c r="E263" s="331"/>
      <c r="F263" s="331"/>
      <c r="G263" s="925"/>
      <c r="H263" s="925"/>
      <c r="I263" s="925"/>
      <c r="J263" s="331"/>
      <c r="K263" s="331"/>
      <c r="L263" s="331">
        <v>0.12521674616939299</v>
      </c>
      <c r="M263" s="331">
        <v>4.9132809682941599E-2</v>
      </c>
      <c r="N263" s="331"/>
      <c r="O263" s="331">
        <v>5.5960188385460199E-2</v>
      </c>
      <c r="P263" s="331"/>
      <c r="Q263" s="331"/>
      <c r="R263" s="331"/>
      <c r="S263" s="331"/>
      <c r="T263" s="331"/>
      <c r="U263" s="331">
        <v>5.6144374526496801E-2</v>
      </c>
      <c r="V263" s="331">
        <v>4.9247205433025597E-2</v>
      </c>
      <c r="W263" s="331"/>
      <c r="X263" s="331"/>
      <c r="Y263" s="331"/>
      <c r="Z263" s="331"/>
      <c r="AA263" s="331"/>
      <c r="AB263" s="331"/>
      <c r="AC263" s="331"/>
      <c r="AD263" s="331">
        <v>9.5474052712709298E-2</v>
      </c>
      <c r="AE263" s="331">
        <v>8.3715113304589098E-2</v>
      </c>
      <c r="AF263" s="330"/>
      <c r="AG263" s="330">
        <v>5.7420033829495599E-2</v>
      </c>
      <c r="AH263" s="331">
        <v>5.2324166737782597E-2</v>
      </c>
      <c r="AI263" s="329"/>
      <c r="AJ263" s="331"/>
      <c r="AK263" s="925">
        <v>8.2309793950863103E-3</v>
      </c>
      <c r="AL263" s="925"/>
      <c r="AM263" s="925"/>
      <c r="AN263" s="331">
        <v>3.9246436547364302E-2</v>
      </c>
      <c r="AO263" s="331"/>
      <c r="AP263" s="331"/>
      <c r="AQ263" s="331">
        <v>6.9265641261682595E-2</v>
      </c>
      <c r="AR263" s="331">
        <v>4.93266626123968E-2</v>
      </c>
      <c r="AS263" s="331"/>
      <c r="AT263" s="331">
        <v>5.59645935002588E-2</v>
      </c>
      <c r="AU263" s="331"/>
      <c r="AV263" s="331"/>
      <c r="AW263" s="331"/>
      <c r="AX263" s="331"/>
      <c r="AY263" s="331"/>
      <c r="AZ263" s="331">
        <v>5.6208532978884902E-2</v>
      </c>
      <c r="BA263" s="331">
        <v>4.9443444918689398E-2</v>
      </c>
      <c r="BB263" s="331"/>
      <c r="BC263" s="331"/>
      <c r="BD263" s="331"/>
      <c r="BE263" s="331"/>
      <c r="BF263" s="331"/>
      <c r="BG263" s="331"/>
      <c r="BH263" s="331"/>
      <c r="BI263" s="331">
        <v>9.5843062678554705E-2</v>
      </c>
      <c r="BJ263" s="331">
        <v>8.4889800672174401E-2</v>
      </c>
      <c r="BK263" s="331"/>
      <c r="BL263" s="330">
        <v>5.89087048620393E-2</v>
      </c>
      <c r="BM263" s="331">
        <v>5.2518992406564602E-2</v>
      </c>
      <c r="BN263" s="254"/>
      <c r="BO263" s="254"/>
    </row>
    <row r="264" spans="2:67" s="255" customFormat="1" ht="15" customHeight="1">
      <c r="B264" s="1257" t="s">
        <v>23</v>
      </c>
      <c r="C264" s="243" t="s">
        <v>491</v>
      </c>
      <c r="D264" s="344"/>
      <c r="E264" s="331"/>
      <c r="F264" s="331"/>
      <c r="G264" s="925"/>
      <c r="H264" s="925"/>
      <c r="I264" s="925"/>
      <c r="J264" s="331"/>
      <c r="K264" s="331"/>
      <c r="L264" s="331">
        <v>0.11374134003061701</v>
      </c>
      <c r="M264" s="331">
        <v>5.6424359682502402E-2</v>
      </c>
      <c r="N264" s="331"/>
      <c r="O264" s="331">
        <v>6.3563885784719804E-2</v>
      </c>
      <c r="P264" s="331"/>
      <c r="Q264" s="331"/>
      <c r="R264" s="331"/>
      <c r="S264" s="331"/>
      <c r="T264" s="331"/>
      <c r="U264" s="331">
        <v>6.8947428985289494E-2</v>
      </c>
      <c r="V264" s="331">
        <v>5.6965577057573998E-2</v>
      </c>
      <c r="W264" s="331"/>
      <c r="X264" s="331"/>
      <c r="Y264" s="331"/>
      <c r="Z264" s="331"/>
      <c r="AA264" s="331"/>
      <c r="AB264" s="331"/>
      <c r="AC264" s="331"/>
      <c r="AD264" s="331">
        <v>9.4985383124072995E-2</v>
      </c>
      <c r="AE264" s="331">
        <v>9.4211262726799305E-2</v>
      </c>
      <c r="AF264" s="330"/>
      <c r="AG264" s="330">
        <v>6.5048467529567194E-2</v>
      </c>
      <c r="AH264" s="331">
        <v>5.9600239019290902E-2</v>
      </c>
      <c r="AI264" s="329"/>
      <c r="AJ264" s="331"/>
      <c r="AK264" s="925">
        <v>2.9596742831665201E-2</v>
      </c>
      <c r="AL264" s="925"/>
      <c r="AM264" s="925"/>
      <c r="AN264" s="331">
        <v>3.6105727009854802E-2</v>
      </c>
      <c r="AO264" s="331"/>
      <c r="AP264" s="331"/>
      <c r="AQ264" s="331">
        <v>6.3616351971658394E-2</v>
      </c>
      <c r="AR264" s="331">
        <v>5.6477161144413E-2</v>
      </c>
      <c r="AS264" s="331"/>
      <c r="AT264" s="331">
        <v>6.3685672807645602E-2</v>
      </c>
      <c r="AU264" s="331"/>
      <c r="AV264" s="331"/>
      <c r="AW264" s="331"/>
      <c r="AX264" s="331"/>
      <c r="AY264" s="331"/>
      <c r="AZ264" s="331">
        <v>6.8510261203616404E-2</v>
      </c>
      <c r="BA264" s="331">
        <v>5.6975235483030698E-2</v>
      </c>
      <c r="BB264" s="331"/>
      <c r="BC264" s="331"/>
      <c r="BD264" s="331"/>
      <c r="BE264" s="331"/>
      <c r="BF264" s="331"/>
      <c r="BG264" s="331"/>
      <c r="BH264" s="331"/>
      <c r="BI264" s="331">
        <v>9.4895138935805701E-2</v>
      </c>
      <c r="BJ264" s="331">
        <v>9.4257543755224299E-2</v>
      </c>
      <c r="BK264" s="331"/>
      <c r="BL264" s="330">
        <v>6.4974040354919299E-2</v>
      </c>
      <c r="BM264" s="331">
        <v>5.9613050286595498E-2</v>
      </c>
      <c r="BN264" s="254"/>
      <c r="BO264" s="254"/>
    </row>
    <row r="265" spans="2:67" s="255" customFormat="1" ht="15" customHeight="1">
      <c r="B265" s="1257" t="s">
        <v>23</v>
      </c>
      <c r="C265" s="243" t="s">
        <v>492</v>
      </c>
      <c r="D265" s="344"/>
      <c r="E265" s="331"/>
      <c r="F265" s="331"/>
      <c r="G265" s="925"/>
      <c r="H265" s="925"/>
      <c r="I265" s="925"/>
      <c r="J265" s="331"/>
      <c r="K265" s="331"/>
      <c r="L265" s="331">
        <v>0.106086193874028</v>
      </c>
      <c r="M265" s="331">
        <v>6.5315951987421197E-2</v>
      </c>
      <c r="N265" s="331"/>
      <c r="O265" s="331">
        <v>7.1926551055070495E-2</v>
      </c>
      <c r="P265" s="331"/>
      <c r="Q265" s="331"/>
      <c r="R265" s="331"/>
      <c r="S265" s="331"/>
      <c r="T265" s="331"/>
      <c r="U265" s="331">
        <v>7.5963245495469595E-2</v>
      </c>
      <c r="V265" s="331">
        <v>6.5740079038767898E-2</v>
      </c>
      <c r="W265" s="331"/>
      <c r="X265" s="331"/>
      <c r="Y265" s="331"/>
      <c r="Z265" s="331"/>
      <c r="AA265" s="331"/>
      <c r="AB265" s="331"/>
      <c r="AC265" s="331"/>
      <c r="AD265" s="331">
        <v>0.100780623239381</v>
      </c>
      <c r="AE265" s="331">
        <v>9.4566272335664503E-2</v>
      </c>
      <c r="AF265" s="330"/>
      <c r="AG265" s="330">
        <v>7.8106224380743897E-2</v>
      </c>
      <c r="AH265" s="331">
        <v>6.7950231417245599E-2</v>
      </c>
      <c r="AI265" s="329"/>
      <c r="AJ265" s="331"/>
      <c r="AK265" s="925">
        <v>2.6810252564822199E-2</v>
      </c>
      <c r="AL265" s="925"/>
      <c r="AM265" s="925"/>
      <c r="AN265" s="331">
        <v>4.5183374578939402E-2</v>
      </c>
      <c r="AO265" s="331"/>
      <c r="AP265" s="331"/>
      <c r="AQ265" s="331">
        <v>6.63786302825774E-2</v>
      </c>
      <c r="AR265" s="331">
        <v>6.5383721191598798E-2</v>
      </c>
      <c r="AS265" s="331"/>
      <c r="AT265" s="331">
        <v>7.1964666100900201E-2</v>
      </c>
      <c r="AU265" s="331"/>
      <c r="AV265" s="331"/>
      <c r="AW265" s="331"/>
      <c r="AX265" s="331"/>
      <c r="AY265" s="331"/>
      <c r="AZ265" s="331">
        <v>7.6037655510939495E-2</v>
      </c>
      <c r="BA265" s="331">
        <v>6.5811436475137097E-2</v>
      </c>
      <c r="BB265" s="331"/>
      <c r="BC265" s="331"/>
      <c r="BD265" s="331"/>
      <c r="BE265" s="331"/>
      <c r="BF265" s="331"/>
      <c r="BG265" s="331"/>
      <c r="BH265" s="331"/>
      <c r="BI265" s="331">
        <v>0.100487192621037</v>
      </c>
      <c r="BJ265" s="331">
        <v>9.6749425971359507E-2</v>
      </c>
      <c r="BK265" s="331"/>
      <c r="BL265" s="330">
        <v>7.8636351903513896E-2</v>
      </c>
      <c r="BM265" s="331">
        <v>6.8026243609093401E-2</v>
      </c>
      <c r="BN265" s="254"/>
      <c r="BO265" s="254"/>
    </row>
    <row r="266" spans="2:67" s="255" customFormat="1" ht="15" customHeight="1">
      <c r="B266" s="1257" t="s">
        <v>23</v>
      </c>
      <c r="C266" s="243" t="s">
        <v>493</v>
      </c>
      <c r="D266" s="344"/>
      <c r="E266" s="331"/>
      <c r="F266" s="331"/>
      <c r="G266" s="925"/>
      <c r="H266" s="925"/>
      <c r="I266" s="925"/>
      <c r="J266" s="331"/>
      <c r="K266" s="331"/>
      <c r="L266" s="331">
        <v>9.8317576858051495E-2</v>
      </c>
      <c r="M266" s="331">
        <v>7.6750085582314095E-2</v>
      </c>
      <c r="N266" s="331"/>
      <c r="O266" s="331">
        <v>8.7085068502692403E-2</v>
      </c>
      <c r="P266" s="331"/>
      <c r="Q266" s="331"/>
      <c r="R266" s="331"/>
      <c r="S266" s="331"/>
      <c r="T266" s="331"/>
      <c r="U266" s="331">
        <v>8.8919578786000097E-2</v>
      </c>
      <c r="V266" s="331">
        <v>7.7049601571588799E-2</v>
      </c>
      <c r="W266" s="331"/>
      <c r="X266" s="331"/>
      <c r="Y266" s="331"/>
      <c r="Z266" s="331"/>
      <c r="AA266" s="331"/>
      <c r="AB266" s="331"/>
      <c r="AC266" s="331"/>
      <c r="AD266" s="331">
        <v>0.10143633733226801</v>
      </c>
      <c r="AE266" s="331">
        <v>9.7585573054538105E-2</v>
      </c>
      <c r="AF266" s="330"/>
      <c r="AG266" s="330">
        <v>8.1212429834314204E-2</v>
      </c>
      <c r="AH266" s="331">
        <v>7.8713442792867794E-2</v>
      </c>
      <c r="AI266" s="329"/>
      <c r="AJ266" s="331"/>
      <c r="AK266" s="925">
        <v>5.2024822431318597E-2</v>
      </c>
      <c r="AL266" s="925"/>
      <c r="AM266" s="925"/>
      <c r="AN266" s="331">
        <v>7.2085011207854405E-2</v>
      </c>
      <c r="AO266" s="331"/>
      <c r="AP266" s="331"/>
      <c r="AQ266" s="331">
        <v>8.1428040243519795E-2</v>
      </c>
      <c r="AR266" s="331">
        <v>7.6885591811683501E-2</v>
      </c>
      <c r="AS266" s="331"/>
      <c r="AT266" s="331">
        <v>8.6378443139560904E-2</v>
      </c>
      <c r="AU266" s="331"/>
      <c r="AV266" s="331"/>
      <c r="AW266" s="331"/>
      <c r="AX266" s="331"/>
      <c r="AY266" s="331"/>
      <c r="AZ266" s="331">
        <v>8.8566709015751893E-2</v>
      </c>
      <c r="BA266" s="331">
        <v>7.7202367793881996E-2</v>
      </c>
      <c r="BB266" s="331"/>
      <c r="BC266" s="331"/>
      <c r="BD266" s="331"/>
      <c r="BE266" s="331"/>
      <c r="BF266" s="331"/>
      <c r="BG266" s="331"/>
      <c r="BH266" s="331"/>
      <c r="BI266" s="331">
        <v>0.10180037055803801</v>
      </c>
      <c r="BJ266" s="331">
        <v>0.10060343173842699</v>
      </c>
      <c r="BK266" s="331"/>
      <c r="BL266" s="330">
        <v>8.1437877877205897E-2</v>
      </c>
      <c r="BM266" s="331">
        <v>7.8926160023542094E-2</v>
      </c>
      <c r="BN266" s="254"/>
      <c r="BO266" s="254"/>
    </row>
    <row r="267" spans="2:67" s="255" customFormat="1" ht="15" customHeight="1">
      <c r="B267" s="1257" t="s">
        <v>23</v>
      </c>
      <c r="C267" s="243" t="s">
        <v>494</v>
      </c>
      <c r="D267" s="344"/>
      <c r="E267" s="331"/>
      <c r="F267" s="331"/>
      <c r="G267" s="925"/>
      <c r="H267" s="925"/>
      <c r="I267" s="925"/>
      <c r="J267" s="331"/>
      <c r="K267" s="331"/>
      <c r="L267" s="331">
        <v>8.83250550812055E-2</v>
      </c>
      <c r="M267" s="331">
        <v>9.2053295589933096E-2</v>
      </c>
      <c r="N267" s="331"/>
      <c r="O267" s="331">
        <v>0.102903790043246</v>
      </c>
      <c r="P267" s="331"/>
      <c r="Q267" s="331"/>
      <c r="R267" s="331"/>
      <c r="S267" s="331"/>
      <c r="T267" s="331"/>
      <c r="U267" s="331">
        <v>0.102606525081319</v>
      </c>
      <c r="V267" s="331">
        <v>9.2187183584654303E-2</v>
      </c>
      <c r="W267" s="331"/>
      <c r="X267" s="331"/>
      <c r="Y267" s="331"/>
      <c r="Z267" s="331"/>
      <c r="AA267" s="331"/>
      <c r="AB267" s="331"/>
      <c r="AC267" s="331"/>
      <c r="AD267" s="331">
        <v>9.8289199490578905E-2</v>
      </c>
      <c r="AE267" s="331">
        <v>0.103099129485342</v>
      </c>
      <c r="AF267" s="330"/>
      <c r="AG267" s="330">
        <v>8.8271504782803503E-2</v>
      </c>
      <c r="AH267" s="331">
        <v>9.2826119119668996E-2</v>
      </c>
      <c r="AI267" s="329"/>
      <c r="AJ267" s="331"/>
      <c r="AK267" s="925">
        <v>7.1641328832336607E-2</v>
      </c>
      <c r="AL267" s="925"/>
      <c r="AM267" s="925"/>
      <c r="AN267" s="331">
        <v>8.6489974861694394E-2</v>
      </c>
      <c r="AO267" s="331"/>
      <c r="AP267" s="331"/>
      <c r="AQ267" s="331">
        <v>8.7972485492165506E-2</v>
      </c>
      <c r="AR267" s="331">
        <v>9.21238841288127E-2</v>
      </c>
      <c r="AS267" s="331"/>
      <c r="AT267" s="331">
        <v>0.10269158016817399</v>
      </c>
      <c r="AU267" s="331"/>
      <c r="AV267" s="331"/>
      <c r="AW267" s="331"/>
      <c r="AX267" s="331"/>
      <c r="AY267" s="331"/>
      <c r="AZ267" s="331">
        <v>0.10227223442479801</v>
      </c>
      <c r="BA267" s="331">
        <v>9.2244039565734404E-2</v>
      </c>
      <c r="BB267" s="331"/>
      <c r="BC267" s="331"/>
      <c r="BD267" s="331"/>
      <c r="BE267" s="331"/>
      <c r="BF267" s="331"/>
      <c r="BG267" s="331"/>
      <c r="BH267" s="331"/>
      <c r="BI267" s="331">
        <v>9.7460061193531095E-2</v>
      </c>
      <c r="BJ267" s="331">
        <v>0.101568424169798</v>
      </c>
      <c r="BK267" s="331"/>
      <c r="BL267" s="330">
        <v>8.8662277514943696E-2</v>
      </c>
      <c r="BM267" s="331">
        <v>9.2797580325964205E-2</v>
      </c>
      <c r="BN267" s="254"/>
      <c r="BO267" s="254"/>
    </row>
    <row r="268" spans="2:67" s="255" customFormat="1" ht="15" customHeight="1">
      <c r="B268" s="1257" t="s">
        <v>23</v>
      </c>
      <c r="C268" s="243" t="s">
        <v>495</v>
      </c>
      <c r="D268" s="344"/>
      <c r="E268" s="331"/>
      <c r="F268" s="331"/>
      <c r="G268" s="925"/>
      <c r="H268" s="925"/>
      <c r="I268" s="925"/>
      <c r="J268" s="331"/>
      <c r="K268" s="331"/>
      <c r="L268" s="331">
        <v>7.1451963636509394E-2</v>
      </c>
      <c r="M268" s="331">
        <v>0.114816878501772</v>
      </c>
      <c r="N268" s="331"/>
      <c r="O268" s="331">
        <v>0.12573993162052299</v>
      </c>
      <c r="P268" s="331"/>
      <c r="Q268" s="331"/>
      <c r="R268" s="331"/>
      <c r="S268" s="331"/>
      <c r="T268" s="331"/>
      <c r="U268" s="331">
        <v>0.118888253449386</v>
      </c>
      <c r="V268" s="331">
        <v>0.114419494573581</v>
      </c>
      <c r="W268" s="331"/>
      <c r="X268" s="331"/>
      <c r="Y268" s="331"/>
      <c r="Z268" s="331"/>
      <c r="AA268" s="331"/>
      <c r="AB268" s="331"/>
      <c r="AC268" s="331"/>
      <c r="AD268" s="331">
        <v>9.9659292416880596E-2</v>
      </c>
      <c r="AE268" s="331">
        <v>0.101806997730545</v>
      </c>
      <c r="AF268" s="330"/>
      <c r="AG268" s="330">
        <v>0.106690144461024</v>
      </c>
      <c r="AH268" s="331">
        <v>0.113546924857308</v>
      </c>
      <c r="AI268" s="329"/>
      <c r="AJ268" s="331"/>
      <c r="AK268" s="925">
        <v>0.12704765339233901</v>
      </c>
      <c r="AL268" s="925"/>
      <c r="AM268" s="925"/>
      <c r="AN268" s="331">
        <v>8.6231957388841499E-2</v>
      </c>
      <c r="AO268" s="331"/>
      <c r="AP268" s="331"/>
      <c r="AQ268" s="331">
        <v>8.1115466703882394E-2</v>
      </c>
      <c r="AR268" s="331">
        <v>0.114389688259651</v>
      </c>
      <c r="AS268" s="331"/>
      <c r="AT268" s="331">
        <v>0.125510851202846</v>
      </c>
      <c r="AU268" s="331"/>
      <c r="AV268" s="331"/>
      <c r="AW268" s="331"/>
      <c r="AX268" s="331"/>
      <c r="AY268" s="331"/>
      <c r="AZ268" s="331">
        <v>0.11943252102016701</v>
      </c>
      <c r="BA268" s="331">
        <v>0.11405716492746699</v>
      </c>
      <c r="BB268" s="331"/>
      <c r="BC268" s="331"/>
      <c r="BD268" s="331"/>
      <c r="BE268" s="331"/>
      <c r="BF268" s="331"/>
      <c r="BG268" s="331"/>
      <c r="BH268" s="331"/>
      <c r="BI268" s="331">
        <v>9.9609647876681001E-2</v>
      </c>
      <c r="BJ268" s="331">
        <v>9.9692741964560794E-2</v>
      </c>
      <c r="BK268" s="331"/>
      <c r="BL268" s="330">
        <v>0.104467537356306</v>
      </c>
      <c r="BM268" s="331">
        <v>0.11322314758287701</v>
      </c>
      <c r="BN268" s="254"/>
      <c r="BO268" s="254"/>
    </row>
    <row r="269" spans="2:67" s="255" customFormat="1" ht="15" customHeight="1">
      <c r="B269" s="1257" t="s">
        <v>23</v>
      </c>
      <c r="C269" s="243" t="s">
        <v>496</v>
      </c>
      <c r="D269" s="344"/>
      <c r="E269" s="331"/>
      <c r="F269" s="331"/>
      <c r="G269" s="925"/>
      <c r="H269" s="925"/>
      <c r="I269" s="925"/>
      <c r="J269" s="331"/>
      <c r="K269" s="331"/>
      <c r="L269" s="331">
        <v>4.9542274346503802E-2</v>
      </c>
      <c r="M269" s="331">
        <v>0.15478990164609599</v>
      </c>
      <c r="N269" s="331"/>
      <c r="O269" s="331">
        <v>0.158541541932228</v>
      </c>
      <c r="P269" s="331"/>
      <c r="Q269" s="331"/>
      <c r="R269" s="331"/>
      <c r="S269" s="331"/>
      <c r="T269" s="331"/>
      <c r="U269" s="331">
        <v>0.15535302505579099</v>
      </c>
      <c r="V269" s="331">
        <v>0.15458558056435701</v>
      </c>
      <c r="W269" s="331"/>
      <c r="X269" s="331"/>
      <c r="Y269" s="331"/>
      <c r="Z269" s="331"/>
      <c r="AA269" s="331"/>
      <c r="AB269" s="331"/>
      <c r="AC269" s="331"/>
      <c r="AD269" s="331">
        <v>0.105745450010551</v>
      </c>
      <c r="AE269" s="331">
        <v>0.121867194221742</v>
      </c>
      <c r="AF269" s="330"/>
      <c r="AG269" s="330">
        <v>0.135512751003107</v>
      </c>
      <c r="AH269" s="331">
        <v>0.15167085104484901</v>
      </c>
      <c r="AI269" s="329"/>
      <c r="AJ269" s="331"/>
      <c r="AK269" s="925">
        <v>0.241555197410464</v>
      </c>
      <c r="AL269" s="925"/>
      <c r="AM269" s="925"/>
      <c r="AN269" s="331">
        <v>0.12288410068837</v>
      </c>
      <c r="AO269" s="331"/>
      <c r="AP269" s="331"/>
      <c r="AQ269" s="331">
        <v>9.7675066069894206E-2</v>
      </c>
      <c r="AR269" s="331">
        <v>0.15406247184587701</v>
      </c>
      <c r="AS269" s="331"/>
      <c r="AT269" s="331">
        <v>0.15842899555015599</v>
      </c>
      <c r="AU269" s="331"/>
      <c r="AV269" s="331"/>
      <c r="AW269" s="331"/>
      <c r="AX269" s="331"/>
      <c r="AY269" s="331"/>
      <c r="AZ269" s="331">
        <v>0.15358646565165901</v>
      </c>
      <c r="BA269" s="331">
        <v>0.15373194362651799</v>
      </c>
      <c r="BB269" s="331"/>
      <c r="BC269" s="331"/>
      <c r="BD269" s="331"/>
      <c r="BE269" s="331"/>
      <c r="BF269" s="331"/>
      <c r="BG269" s="331"/>
      <c r="BH269" s="331"/>
      <c r="BI269" s="331">
        <v>0.105685719750313</v>
      </c>
      <c r="BJ269" s="331">
        <v>0.119850881693174</v>
      </c>
      <c r="BK269" s="331"/>
      <c r="BL269" s="330">
        <v>0.13581520780709999</v>
      </c>
      <c r="BM269" s="331">
        <v>0.15080850785437</v>
      </c>
      <c r="BN269" s="254"/>
      <c r="BO269" s="254"/>
    </row>
    <row r="270" spans="2:67" s="255" customFormat="1" ht="15" customHeight="1">
      <c r="B270" s="1257" t="s">
        <v>23</v>
      </c>
      <c r="C270" s="243" t="s">
        <v>497</v>
      </c>
      <c r="D270" s="344"/>
      <c r="E270" s="331"/>
      <c r="F270" s="331"/>
      <c r="G270" s="925"/>
      <c r="H270" s="925"/>
      <c r="I270" s="925"/>
      <c r="J270" s="331"/>
      <c r="K270" s="331"/>
      <c r="L270" s="331">
        <v>2.3833388748906999E-2</v>
      </c>
      <c r="M270" s="331">
        <v>0.316331420780048</v>
      </c>
      <c r="N270" s="331"/>
      <c r="O270" s="331">
        <v>0.258321977304248</v>
      </c>
      <c r="P270" s="331"/>
      <c r="Q270" s="331"/>
      <c r="R270" s="331"/>
      <c r="S270" s="331"/>
      <c r="T270" s="331"/>
      <c r="U270" s="331">
        <v>0.254630850888521</v>
      </c>
      <c r="V270" s="331">
        <v>0.31518676642599602</v>
      </c>
      <c r="W270" s="331"/>
      <c r="X270" s="331"/>
      <c r="Y270" s="331"/>
      <c r="Z270" s="331"/>
      <c r="AA270" s="331"/>
      <c r="AB270" s="331"/>
      <c r="AC270" s="331"/>
      <c r="AD270" s="331">
        <v>0.11071900046208</v>
      </c>
      <c r="AE270" s="331">
        <v>0.14882100519327701</v>
      </c>
      <c r="AF270" s="330"/>
      <c r="AG270" s="330">
        <v>0.284536337805401</v>
      </c>
      <c r="AH270" s="331">
        <v>0.30120562354831498</v>
      </c>
      <c r="AI270" s="329"/>
      <c r="AJ270" s="331"/>
      <c r="AK270" s="925">
        <v>0.417383267748767</v>
      </c>
      <c r="AL270" s="925"/>
      <c r="AM270" s="925"/>
      <c r="AN270" s="331">
        <v>0.218012973080631</v>
      </c>
      <c r="AO270" s="331"/>
      <c r="AP270" s="331"/>
      <c r="AQ270" s="331">
        <v>0.14994410845550499</v>
      </c>
      <c r="AR270" s="331">
        <v>0.31490781921016697</v>
      </c>
      <c r="AS270" s="331"/>
      <c r="AT270" s="331">
        <v>0.258497846937916</v>
      </c>
      <c r="AU270" s="331"/>
      <c r="AV270" s="331"/>
      <c r="AW270" s="331"/>
      <c r="AX270" s="331"/>
      <c r="AY270" s="331"/>
      <c r="AZ270" s="331">
        <v>0.25413186363808399</v>
      </c>
      <c r="BA270" s="331">
        <v>0.31372869422320998</v>
      </c>
      <c r="BB270" s="331"/>
      <c r="BC270" s="331"/>
      <c r="BD270" s="331"/>
      <c r="BE270" s="331"/>
      <c r="BF270" s="331"/>
      <c r="BG270" s="331"/>
      <c r="BH270" s="331"/>
      <c r="BI270" s="331">
        <v>0.112526351997544</v>
      </c>
      <c r="BJ270" s="331">
        <v>0.143858957222461</v>
      </c>
      <c r="BK270" s="331"/>
      <c r="BL270" s="330">
        <v>0.28368188521027399</v>
      </c>
      <c r="BM270" s="331">
        <v>0.29983731581530199</v>
      </c>
      <c r="BN270" s="254"/>
      <c r="BO270" s="254"/>
    </row>
    <row r="271" spans="2:67" s="255" customFormat="1" ht="15" customHeight="1">
      <c r="B271" s="1253" t="s">
        <v>23</v>
      </c>
      <c r="C271" s="453" t="s">
        <v>527</v>
      </c>
      <c r="D271" s="344"/>
      <c r="E271" s="327"/>
      <c r="F271" s="327"/>
      <c r="G271" s="926"/>
      <c r="H271" s="926"/>
      <c r="I271" s="926"/>
      <c r="J271" s="327"/>
      <c r="K271" s="327"/>
      <c r="L271" s="327">
        <v>1</v>
      </c>
      <c r="M271" s="327">
        <v>1</v>
      </c>
      <c r="N271" s="327"/>
      <c r="O271" s="327">
        <v>1</v>
      </c>
      <c r="P271" s="327"/>
      <c r="Q271" s="327"/>
      <c r="R271" s="327"/>
      <c r="S271" s="327"/>
      <c r="T271" s="327"/>
      <c r="U271" s="327">
        <v>1</v>
      </c>
      <c r="V271" s="327">
        <v>1</v>
      </c>
      <c r="W271" s="327"/>
      <c r="X271" s="327"/>
      <c r="Y271" s="327"/>
      <c r="Z271" s="327"/>
      <c r="AA271" s="327"/>
      <c r="AB271" s="327"/>
      <c r="AC271" s="327"/>
      <c r="AD271" s="327">
        <v>1</v>
      </c>
      <c r="AE271" s="327">
        <v>1</v>
      </c>
      <c r="AF271" s="328"/>
      <c r="AG271" s="328">
        <v>1</v>
      </c>
      <c r="AH271" s="327">
        <v>1</v>
      </c>
      <c r="AI271" s="329"/>
      <c r="AJ271" s="327"/>
      <c r="AK271" s="926">
        <v>1</v>
      </c>
      <c r="AL271" s="926"/>
      <c r="AM271" s="926"/>
      <c r="AN271" s="327">
        <v>1</v>
      </c>
      <c r="AO271" s="327"/>
      <c r="AP271" s="327"/>
      <c r="AQ271" s="327">
        <v>1</v>
      </c>
      <c r="AR271" s="327">
        <v>1</v>
      </c>
      <c r="AS271" s="327"/>
      <c r="AT271" s="327">
        <v>1</v>
      </c>
      <c r="AU271" s="327"/>
      <c r="AV271" s="327"/>
      <c r="AW271" s="327"/>
      <c r="AX271" s="327"/>
      <c r="AY271" s="327"/>
      <c r="AZ271" s="327">
        <v>1</v>
      </c>
      <c r="BA271" s="327">
        <v>1</v>
      </c>
      <c r="BB271" s="327"/>
      <c r="BC271" s="327"/>
      <c r="BD271" s="327"/>
      <c r="BE271" s="327"/>
      <c r="BF271" s="327"/>
      <c r="BG271" s="327"/>
      <c r="BH271" s="327"/>
      <c r="BI271" s="327">
        <v>1</v>
      </c>
      <c r="BJ271" s="327">
        <v>1</v>
      </c>
      <c r="BK271" s="328"/>
      <c r="BL271" s="328">
        <v>1</v>
      </c>
      <c r="BM271" s="327">
        <v>1</v>
      </c>
      <c r="BN271" s="254"/>
      <c r="BO271" s="254"/>
    </row>
    <row r="272" spans="2:67" s="255" customFormat="1" ht="15" customHeight="1">
      <c r="B272" s="1252" t="s">
        <v>24</v>
      </c>
      <c r="C272" s="243" t="s">
        <v>488</v>
      </c>
      <c r="D272" s="344"/>
      <c r="E272" s="329">
        <v>2.5433339452640003E-4</v>
      </c>
      <c r="F272" s="329">
        <v>2.8096298483495999E-3</v>
      </c>
      <c r="G272" s="925"/>
      <c r="H272" s="925"/>
      <c r="I272" s="925"/>
      <c r="J272" s="329"/>
      <c r="K272" s="329"/>
      <c r="L272" s="329">
        <v>0.110984397059219</v>
      </c>
      <c r="M272" s="329">
        <v>2.8226359710048599E-2</v>
      </c>
      <c r="N272" s="329"/>
      <c r="O272" s="329">
        <v>4.2967583419335501E-2</v>
      </c>
      <c r="P272" s="329"/>
      <c r="Q272" s="329"/>
      <c r="R272" s="329"/>
      <c r="S272" s="329"/>
      <c r="T272" s="329"/>
      <c r="U272" s="329"/>
      <c r="V272" s="329">
        <v>2.77488332266791E-2</v>
      </c>
      <c r="W272" s="329"/>
      <c r="X272" s="329"/>
      <c r="Y272" s="329"/>
      <c r="Z272" s="329"/>
      <c r="AA272" s="329"/>
      <c r="AB272" s="329"/>
      <c r="AC272" s="329"/>
      <c r="AD272" s="329">
        <v>8.0319970246600605E-2</v>
      </c>
      <c r="AE272" s="329">
        <v>8.92962135104272E-2</v>
      </c>
      <c r="AF272" s="332"/>
      <c r="AG272" s="329">
        <v>4.6506996884713402E-2</v>
      </c>
      <c r="AH272" s="329">
        <v>3.4497573329175898E-2</v>
      </c>
      <c r="AI272" s="329"/>
      <c r="AJ272" s="331"/>
      <c r="AK272" s="925"/>
      <c r="AL272" s="925"/>
      <c r="AM272" s="925"/>
      <c r="AN272" s="331"/>
      <c r="AO272" s="331"/>
      <c r="AP272" s="331"/>
      <c r="AQ272" s="331"/>
      <c r="AR272" s="331"/>
      <c r="AS272" s="331"/>
      <c r="AT272" s="331"/>
      <c r="AU272" s="331"/>
      <c r="AV272" s="331"/>
      <c r="AW272" s="331"/>
      <c r="AX272" s="331"/>
      <c r="AY272" s="331"/>
      <c r="AZ272" s="331"/>
      <c r="BA272" s="331"/>
      <c r="BB272" s="331"/>
      <c r="BC272" s="331"/>
      <c r="BD272" s="331"/>
      <c r="BE272" s="331"/>
      <c r="BF272" s="331"/>
      <c r="BG272" s="331"/>
      <c r="BH272" s="331"/>
      <c r="BI272" s="331"/>
      <c r="BJ272" s="331"/>
      <c r="BK272" s="330"/>
      <c r="BL272" s="330"/>
      <c r="BM272" s="331"/>
      <c r="BN272" s="254"/>
      <c r="BO272" s="254"/>
    </row>
    <row r="273" spans="2:67" s="255" customFormat="1" ht="15" customHeight="1">
      <c r="B273" s="1257" t="s">
        <v>24</v>
      </c>
      <c r="C273" s="243" t="s">
        <v>489</v>
      </c>
      <c r="D273" s="344"/>
      <c r="E273" s="329">
        <v>2.3615270557231999E-3</v>
      </c>
      <c r="F273" s="329">
        <v>1.0678575359244101E-2</v>
      </c>
      <c r="G273" s="925"/>
      <c r="H273" s="925"/>
      <c r="I273" s="925"/>
      <c r="J273" s="329"/>
      <c r="K273" s="329"/>
      <c r="L273" s="329">
        <v>9.9261692287417103E-2</v>
      </c>
      <c r="M273" s="329">
        <v>4.0466187267366102E-2</v>
      </c>
      <c r="N273" s="329"/>
      <c r="O273" s="329">
        <v>5.2635148821421E-2</v>
      </c>
      <c r="P273" s="329"/>
      <c r="Q273" s="329"/>
      <c r="R273" s="329"/>
      <c r="S273" s="329"/>
      <c r="T273" s="329"/>
      <c r="U273" s="329"/>
      <c r="V273" s="329">
        <v>4.0063844446063403E-2</v>
      </c>
      <c r="W273" s="329"/>
      <c r="X273" s="329"/>
      <c r="Y273" s="329"/>
      <c r="Z273" s="329"/>
      <c r="AA273" s="329"/>
      <c r="AB273" s="329"/>
      <c r="AC273" s="329"/>
      <c r="AD273" s="329">
        <v>8.0227525249502996E-2</v>
      </c>
      <c r="AE273" s="329">
        <v>0.103984527913366</v>
      </c>
      <c r="AF273" s="332"/>
      <c r="AG273" s="329">
        <v>5.4380970653218702E-2</v>
      </c>
      <c r="AH273" s="329">
        <v>4.5973767380338898E-2</v>
      </c>
      <c r="AI273" s="329"/>
      <c r="AJ273" s="331"/>
      <c r="AK273" s="925"/>
      <c r="AL273" s="925"/>
      <c r="AM273" s="925"/>
      <c r="AN273" s="331"/>
      <c r="AO273" s="331"/>
      <c r="AP273" s="331"/>
      <c r="AQ273" s="331"/>
      <c r="AR273" s="331"/>
      <c r="AS273" s="331"/>
      <c r="AT273" s="331"/>
      <c r="AU273" s="331"/>
      <c r="AV273" s="331"/>
      <c r="AW273" s="331"/>
      <c r="AX273" s="331"/>
      <c r="AY273" s="331"/>
      <c r="AZ273" s="331"/>
      <c r="BA273" s="331"/>
      <c r="BB273" s="331"/>
      <c r="BC273" s="331"/>
      <c r="BD273" s="331"/>
      <c r="BE273" s="331"/>
      <c r="BF273" s="331"/>
      <c r="BG273" s="331"/>
      <c r="BH273" s="331"/>
      <c r="BI273" s="331"/>
      <c r="BJ273" s="331"/>
      <c r="BK273" s="330"/>
      <c r="BL273" s="330"/>
      <c r="BM273" s="331"/>
      <c r="BN273" s="254"/>
      <c r="BO273" s="254"/>
    </row>
    <row r="274" spans="2:67" s="255" customFormat="1" ht="15" customHeight="1">
      <c r="B274" s="1257" t="s">
        <v>24</v>
      </c>
      <c r="C274" s="243" t="s">
        <v>490</v>
      </c>
      <c r="D274" s="344"/>
      <c r="E274" s="329">
        <v>1.06848257956001E-2</v>
      </c>
      <c r="F274" s="329">
        <v>2.0588500346571899E-2</v>
      </c>
      <c r="G274" s="925"/>
      <c r="H274" s="925"/>
      <c r="I274" s="925"/>
      <c r="J274" s="329"/>
      <c r="K274" s="329"/>
      <c r="L274" s="329">
        <v>9.98644672341506E-2</v>
      </c>
      <c r="M274" s="329">
        <v>5.1622121170289401E-2</v>
      </c>
      <c r="N274" s="329"/>
      <c r="O274" s="329">
        <v>5.9331903532462697E-2</v>
      </c>
      <c r="P274" s="329"/>
      <c r="Q274" s="329"/>
      <c r="R274" s="329"/>
      <c r="S274" s="329"/>
      <c r="T274" s="329"/>
      <c r="U274" s="329"/>
      <c r="V274" s="329">
        <v>5.1366961284868597E-2</v>
      </c>
      <c r="W274" s="329"/>
      <c r="X274" s="329"/>
      <c r="Y274" s="329"/>
      <c r="Z274" s="329"/>
      <c r="AA274" s="329"/>
      <c r="AB274" s="329"/>
      <c r="AC274" s="329"/>
      <c r="AD274" s="329">
        <v>8.4260201061089404E-2</v>
      </c>
      <c r="AE274" s="329">
        <v>0.100587107967004</v>
      </c>
      <c r="AF274" s="332"/>
      <c r="AG274" s="329">
        <v>5.5190059330989902E-2</v>
      </c>
      <c r="AH274" s="329">
        <v>5.6508510956519202E-2</v>
      </c>
      <c r="AI274" s="329"/>
      <c r="AJ274" s="331"/>
      <c r="AK274" s="925"/>
      <c r="AL274" s="925"/>
      <c r="AM274" s="925"/>
      <c r="AN274" s="331"/>
      <c r="AO274" s="331"/>
      <c r="AP274" s="331"/>
      <c r="AQ274" s="331"/>
      <c r="AR274" s="331"/>
      <c r="AS274" s="331"/>
      <c r="AT274" s="331"/>
      <c r="AU274" s="331"/>
      <c r="AV274" s="331"/>
      <c r="AW274" s="331"/>
      <c r="AX274" s="331"/>
      <c r="AY274" s="331"/>
      <c r="AZ274" s="331"/>
      <c r="BA274" s="331"/>
      <c r="BB274" s="331"/>
      <c r="BC274" s="331"/>
      <c r="BD274" s="331"/>
      <c r="BE274" s="331"/>
      <c r="BF274" s="331"/>
      <c r="BG274" s="331"/>
      <c r="BH274" s="331"/>
      <c r="BI274" s="331"/>
      <c r="BJ274" s="331"/>
      <c r="BK274" s="330"/>
      <c r="BL274" s="330"/>
      <c r="BM274" s="331"/>
      <c r="BN274" s="254"/>
      <c r="BO274" s="254"/>
    </row>
    <row r="275" spans="2:67" s="255" customFormat="1" ht="15" customHeight="1">
      <c r="B275" s="1257" t="s">
        <v>24</v>
      </c>
      <c r="C275" s="243" t="s">
        <v>491</v>
      </c>
      <c r="D275" s="344"/>
      <c r="E275" s="329">
        <v>2.3285607067468E-2</v>
      </c>
      <c r="F275" s="329">
        <v>4.31332956349759E-2</v>
      </c>
      <c r="G275" s="925"/>
      <c r="H275" s="925"/>
      <c r="I275" s="925"/>
      <c r="J275" s="329"/>
      <c r="K275" s="329"/>
      <c r="L275" s="329">
        <v>9.7780683899049203E-2</v>
      </c>
      <c r="M275" s="329">
        <v>6.2328687763492499E-2</v>
      </c>
      <c r="N275" s="329"/>
      <c r="O275" s="329">
        <v>6.8226062215100802E-2</v>
      </c>
      <c r="P275" s="329"/>
      <c r="Q275" s="329"/>
      <c r="R275" s="329"/>
      <c r="S275" s="329"/>
      <c r="T275" s="329"/>
      <c r="U275" s="329"/>
      <c r="V275" s="329">
        <v>6.2133289862122902E-2</v>
      </c>
      <c r="W275" s="329"/>
      <c r="X275" s="329"/>
      <c r="Y275" s="329"/>
      <c r="Z275" s="329"/>
      <c r="AA275" s="329"/>
      <c r="AB275" s="329"/>
      <c r="AC275" s="329"/>
      <c r="AD275" s="329">
        <v>9.42339606671731E-2</v>
      </c>
      <c r="AE275" s="329">
        <v>9.9154252261555498E-2</v>
      </c>
      <c r="AF275" s="332"/>
      <c r="AG275" s="329">
        <v>6.3256213903296304E-2</v>
      </c>
      <c r="AH275" s="329">
        <v>6.6687424026529302E-2</v>
      </c>
      <c r="AI275" s="329"/>
      <c r="AJ275" s="331"/>
      <c r="AK275" s="925"/>
      <c r="AL275" s="925"/>
      <c r="AM275" s="925"/>
      <c r="AN275" s="331"/>
      <c r="AO275" s="331"/>
      <c r="AP275" s="331"/>
      <c r="AQ275" s="331"/>
      <c r="AR275" s="331"/>
      <c r="AS275" s="331"/>
      <c r="AT275" s="331"/>
      <c r="AU275" s="331"/>
      <c r="AV275" s="331"/>
      <c r="AW275" s="331"/>
      <c r="AX275" s="331"/>
      <c r="AY275" s="331"/>
      <c r="AZ275" s="331"/>
      <c r="BA275" s="331"/>
      <c r="BB275" s="331"/>
      <c r="BC275" s="331"/>
      <c r="BD275" s="331"/>
      <c r="BE275" s="331"/>
      <c r="BF275" s="331"/>
      <c r="BG275" s="331"/>
      <c r="BH275" s="331"/>
      <c r="BI275" s="331"/>
      <c r="BJ275" s="331"/>
      <c r="BK275" s="330"/>
      <c r="BL275" s="330"/>
      <c r="BM275" s="331"/>
      <c r="BN275" s="254"/>
      <c r="BO275" s="254"/>
    </row>
    <row r="276" spans="2:67" s="255" customFormat="1" ht="15" customHeight="1">
      <c r="B276" s="1257" t="s">
        <v>24</v>
      </c>
      <c r="C276" s="243" t="s">
        <v>492</v>
      </c>
      <c r="D276" s="344"/>
      <c r="E276" s="329">
        <v>3.7526921953839699E-2</v>
      </c>
      <c r="F276" s="329">
        <v>6.6285632867419106E-2</v>
      </c>
      <c r="G276" s="925"/>
      <c r="H276" s="925"/>
      <c r="I276" s="925"/>
      <c r="J276" s="329"/>
      <c r="K276" s="329"/>
      <c r="L276" s="329">
        <v>9.7808380736401607E-2</v>
      </c>
      <c r="M276" s="329">
        <v>7.3283730455281207E-2</v>
      </c>
      <c r="N276" s="329"/>
      <c r="O276" s="329">
        <v>7.80164431615777E-2</v>
      </c>
      <c r="P276" s="329"/>
      <c r="Q276" s="329"/>
      <c r="R276" s="329"/>
      <c r="S276" s="329"/>
      <c r="T276" s="329"/>
      <c r="U276" s="329"/>
      <c r="V276" s="329">
        <v>7.3126696539615704E-2</v>
      </c>
      <c r="W276" s="329"/>
      <c r="X276" s="329"/>
      <c r="Y276" s="329"/>
      <c r="Z276" s="329"/>
      <c r="AA276" s="329"/>
      <c r="AB276" s="329"/>
      <c r="AC276" s="329"/>
      <c r="AD276" s="329">
        <v>9.4668835273064397E-2</v>
      </c>
      <c r="AE276" s="329">
        <v>9.9649267596856897E-2</v>
      </c>
      <c r="AF276" s="332"/>
      <c r="AG276" s="329">
        <v>7.1249169372403498E-2</v>
      </c>
      <c r="AH276" s="329">
        <v>7.6410517109435999E-2</v>
      </c>
      <c r="AI276" s="329"/>
      <c r="AJ276" s="331"/>
      <c r="AK276" s="925"/>
      <c r="AL276" s="925"/>
      <c r="AM276" s="925"/>
      <c r="AN276" s="331"/>
      <c r="AO276" s="331"/>
      <c r="AP276" s="331"/>
      <c r="AQ276" s="331"/>
      <c r="AR276" s="331"/>
      <c r="AS276" s="331"/>
      <c r="AT276" s="331"/>
      <c r="AU276" s="331"/>
      <c r="AV276" s="331"/>
      <c r="AW276" s="331"/>
      <c r="AX276" s="331"/>
      <c r="AY276" s="331"/>
      <c r="AZ276" s="331"/>
      <c r="BA276" s="331"/>
      <c r="BB276" s="331"/>
      <c r="BC276" s="331"/>
      <c r="BD276" s="331"/>
      <c r="BE276" s="331"/>
      <c r="BF276" s="331"/>
      <c r="BG276" s="331"/>
      <c r="BH276" s="331"/>
      <c r="BI276" s="331"/>
      <c r="BJ276" s="331"/>
      <c r="BK276" s="330"/>
      <c r="BL276" s="330"/>
      <c r="BM276" s="331"/>
      <c r="BN276" s="254"/>
      <c r="BO276" s="254"/>
    </row>
    <row r="277" spans="2:67" s="255" customFormat="1" ht="15" customHeight="1">
      <c r="B277" s="1257" t="s">
        <v>24</v>
      </c>
      <c r="C277" s="243" t="s">
        <v>493</v>
      </c>
      <c r="D277" s="344"/>
      <c r="E277" s="329">
        <v>5.8741993557773403E-2</v>
      </c>
      <c r="F277" s="329">
        <v>8.8915771476465594E-2</v>
      </c>
      <c r="G277" s="925"/>
      <c r="H277" s="925"/>
      <c r="I277" s="925"/>
      <c r="J277" s="329"/>
      <c r="K277" s="329"/>
      <c r="L277" s="329">
        <v>9.6237576092625995E-2</v>
      </c>
      <c r="M277" s="329">
        <v>8.5177134870335E-2</v>
      </c>
      <c r="N277" s="329"/>
      <c r="O277" s="329">
        <v>8.7395634117802698E-2</v>
      </c>
      <c r="P277" s="329"/>
      <c r="Q277" s="329"/>
      <c r="R277" s="329"/>
      <c r="S277" s="329"/>
      <c r="T277" s="329"/>
      <c r="U277" s="329"/>
      <c r="V277" s="329">
        <v>8.5103032803614503E-2</v>
      </c>
      <c r="W277" s="329"/>
      <c r="X277" s="329"/>
      <c r="Y277" s="329"/>
      <c r="Z277" s="329"/>
      <c r="AA277" s="329"/>
      <c r="AB277" s="329"/>
      <c r="AC277" s="329"/>
      <c r="AD277" s="329">
        <v>0.103140701184847</v>
      </c>
      <c r="AE277" s="329">
        <v>0.101444544374978</v>
      </c>
      <c r="AF277" s="332"/>
      <c r="AG277" s="329">
        <v>8.6201284768201103E-2</v>
      </c>
      <c r="AH277" s="329">
        <v>8.7606840872268693E-2</v>
      </c>
      <c r="AI277" s="329"/>
      <c r="AJ277" s="331"/>
      <c r="AK277" s="925"/>
      <c r="AL277" s="925"/>
      <c r="AM277" s="925"/>
      <c r="AN277" s="331"/>
      <c r="AO277" s="331"/>
      <c r="AP277" s="331"/>
      <c r="AQ277" s="331"/>
      <c r="AR277" s="331"/>
      <c r="AS277" s="331"/>
      <c r="AT277" s="331"/>
      <c r="AU277" s="331"/>
      <c r="AV277" s="331"/>
      <c r="AW277" s="331"/>
      <c r="AX277" s="331"/>
      <c r="AY277" s="331"/>
      <c r="AZ277" s="331"/>
      <c r="BA277" s="331"/>
      <c r="BB277" s="331"/>
      <c r="BC277" s="331"/>
      <c r="BD277" s="331"/>
      <c r="BE277" s="331"/>
      <c r="BF277" s="331"/>
      <c r="BG277" s="331"/>
      <c r="BH277" s="331"/>
      <c r="BI277" s="331"/>
      <c r="BJ277" s="331"/>
      <c r="BK277" s="330"/>
      <c r="BL277" s="330"/>
      <c r="BM277" s="331"/>
      <c r="BN277" s="254"/>
      <c r="BO277" s="254"/>
    </row>
    <row r="278" spans="2:67" s="255" customFormat="1" ht="15" customHeight="1">
      <c r="B278" s="1257" t="s">
        <v>24</v>
      </c>
      <c r="C278" s="243" t="s">
        <v>494</v>
      </c>
      <c r="D278" s="344"/>
      <c r="E278" s="329">
        <v>9.5328496778275401E-2</v>
      </c>
      <c r="F278" s="329">
        <v>0.106867897997672</v>
      </c>
      <c r="G278" s="925"/>
      <c r="H278" s="925"/>
      <c r="I278" s="925"/>
      <c r="J278" s="329"/>
      <c r="K278" s="329"/>
      <c r="L278" s="329">
        <v>9.85816640781466E-2</v>
      </c>
      <c r="M278" s="329">
        <v>0.100835582767259</v>
      </c>
      <c r="N278" s="329"/>
      <c r="O278" s="329">
        <v>0.101748939129036</v>
      </c>
      <c r="P278" s="329"/>
      <c r="Q278" s="329"/>
      <c r="R278" s="329"/>
      <c r="S278" s="329"/>
      <c r="T278" s="329"/>
      <c r="U278" s="329"/>
      <c r="V278" s="329">
        <v>0.10080443949630299</v>
      </c>
      <c r="W278" s="329"/>
      <c r="X278" s="329"/>
      <c r="Y278" s="329"/>
      <c r="Z278" s="329"/>
      <c r="AA278" s="329"/>
      <c r="AB278" s="329"/>
      <c r="AC278" s="329"/>
      <c r="AD278" s="329">
        <v>0.105162666065629</v>
      </c>
      <c r="AE278" s="329">
        <v>0.10111686289966</v>
      </c>
      <c r="AF278" s="332"/>
      <c r="AG278" s="329">
        <v>0.103032552695708</v>
      </c>
      <c r="AH278" s="329">
        <v>0.10100405136761</v>
      </c>
      <c r="AI278" s="329"/>
      <c r="AJ278" s="331"/>
      <c r="AK278" s="925"/>
      <c r="AL278" s="925"/>
      <c r="AM278" s="925"/>
      <c r="AN278" s="331"/>
      <c r="AO278" s="331"/>
      <c r="AP278" s="331"/>
      <c r="AQ278" s="331"/>
      <c r="AR278" s="331"/>
      <c r="AS278" s="331"/>
      <c r="AT278" s="331"/>
      <c r="AU278" s="331"/>
      <c r="AV278" s="331"/>
      <c r="AW278" s="331"/>
      <c r="AX278" s="331"/>
      <c r="AY278" s="331"/>
      <c r="AZ278" s="331"/>
      <c r="BA278" s="331"/>
      <c r="BB278" s="331"/>
      <c r="BC278" s="331"/>
      <c r="BD278" s="331"/>
      <c r="BE278" s="331"/>
      <c r="BF278" s="331"/>
      <c r="BG278" s="331"/>
      <c r="BH278" s="331"/>
      <c r="BI278" s="331"/>
      <c r="BJ278" s="331"/>
      <c r="BK278" s="330"/>
      <c r="BL278" s="330"/>
      <c r="BM278" s="331"/>
      <c r="BN278" s="254"/>
      <c r="BO278" s="254"/>
    </row>
    <row r="279" spans="2:67" s="255" customFormat="1" ht="15" customHeight="1">
      <c r="B279" s="1257" t="s">
        <v>24</v>
      </c>
      <c r="C279" s="243" t="s">
        <v>495</v>
      </c>
      <c r="D279" s="344"/>
      <c r="E279" s="329">
        <v>0.14144746429426799</v>
      </c>
      <c r="F279" s="329">
        <v>0.13567993857402</v>
      </c>
      <c r="G279" s="925"/>
      <c r="H279" s="925"/>
      <c r="I279" s="925"/>
      <c r="J279" s="329"/>
      <c r="K279" s="329"/>
      <c r="L279" s="329">
        <v>9.8087215782367093E-2</v>
      </c>
      <c r="M279" s="329">
        <v>0.121326400253095</v>
      </c>
      <c r="N279" s="329"/>
      <c r="O279" s="329">
        <v>0.120876299168446</v>
      </c>
      <c r="P279" s="329"/>
      <c r="Q279" s="329"/>
      <c r="R279" s="329"/>
      <c r="S279" s="329"/>
      <c r="T279" s="329"/>
      <c r="U279" s="329"/>
      <c r="V279" s="329">
        <v>0.12134009529279299</v>
      </c>
      <c r="W279" s="329"/>
      <c r="X279" s="329"/>
      <c r="Y279" s="329"/>
      <c r="Z279" s="329"/>
      <c r="AA279" s="329"/>
      <c r="AB279" s="329"/>
      <c r="AC279" s="329"/>
      <c r="AD279" s="329">
        <v>0.122648328517499</v>
      </c>
      <c r="AE279" s="329">
        <v>0.100606097890477</v>
      </c>
      <c r="AF279" s="332"/>
      <c r="AG279" s="329">
        <v>0.13493819001110499</v>
      </c>
      <c r="AH279" s="329">
        <v>0.119918342335622</v>
      </c>
      <c r="AI279" s="329"/>
      <c r="AJ279" s="331"/>
      <c r="AK279" s="925"/>
      <c r="AL279" s="925"/>
      <c r="AM279" s="925"/>
      <c r="AN279" s="331"/>
      <c r="AO279" s="331"/>
      <c r="AP279" s="331"/>
      <c r="AQ279" s="331"/>
      <c r="AR279" s="331"/>
      <c r="AS279" s="331"/>
      <c r="AT279" s="331"/>
      <c r="AU279" s="331"/>
      <c r="AV279" s="331"/>
      <c r="AW279" s="331"/>
      <c r="AX279" s="331"/>
      <c r="AY279" s="331"/>
      <c r="AZ279" s="331"/>
      <c r="BA279" s="331"/>
      <c r="BB279" s="331"/>
      <c r="BC279" s="331"/>
      <c r="BD279" s="331"/>
      <c r="BE279" s="331"/>
      <c r="BF279" s="331"/>
      <c r="BG279" s="331"/>
      <c r="BH279" s="331"/>
      <c r="BI279" s="331"/>
      <c r="BJ279" s="331"/>
      <c r="BK279" s="330"/>
      <c r="BL279" s="330"/>
      <c r="BM279" s="331"/>
    </row>
    <row r="280" spans="2:67" s="255" customFormat="1" ht="15" customHeight="1">
      <c r="B280" s="1257" t="s">
        <v>24</v>
      </c>
      <c r="C280" s="243" t="s">
        <v>496</v>
      </c>
      <c r="D280" s="344"/>
      <c r="E280" s="329">
        <v>0.20639057654742701</v>
      </c>
      <c r="F280" s="329">
        <v>0.19016804174146201</v>
      </c>
      <c r="G280" s="925"/>
      <c r="H280" s="925"/>
      <c r="I280" s="925"/>
      <c r="J280" s="329"/>
      <c r="K280" s="329"/>
      <c r="L280" s="329">
        <v>0.10192061616268799</v>
      </c>
      <c r="M280" s="329">
        <v>0.155762403268042</v>
      </c>
      <c r="N280" s="329"/>
      <c r="O280" s="329">
        <v>0.14786245703405501</v>
      </c>
      <c r="P280" s="329"/>
      <c r="Q280" s="329"/>
      <c r="R280" s="329"/>
      <c r="S280" s="329"/>
      <c r="T280" s="329"/>
      <c r="U280" s="329"/>
      <c r="V280" s="329">
        <v>0.156021840725933</v>
      </c>
      <c r="W280" s="329"/>
      <c r="X280" s="329"/>
      <c r="Y280" s="329"/>
      <c r="Z280" s="329"/>
      <c r="AA280" s="329"/>
      <c r="AB280" s="329"/>
      <c r="AC280" s="329"/>
      <c r="AD280" s="329">
        <v>0.12748286494413999</v>
      </c>
      <c r="AE280" s="329">
        <v>0.104286719934371</v>
      </c>
      <c r="AF280" s="332"/>
      <c r="AG280" s="329">
        <v>0.15506879943718599</v>
      </c>
      <c r="AH280" s="329">
        <v>0.15072014310724199</v>
      </c>
      <c r="AI280" s="329"/>
      <c r="AJ280" s="331"/>
      <c r="AK280" s="925"/>
      <c r="AL280" s="925"/>
      <c r="AM280" s="925"/>
      <c r="AN280" s="331"/>
      <c r="AO280" s="331"/>
      <c r="AP280" s="331"/>
      <c r="AQ280" s="331"/>
      <c r="AR280" s="331"/>
      <c r="AS280" s="331"/>
      <c r="AT280" s="331"/>
      <c r="AU280" s="331"/>
      <c r="AV280" s="331"/>
      <c r="AW280" s="331"/>
      <c r="AX280" s="331"/>
      <c r="AY280" s="331"/>
      <c r="AZ280" s="331"/>
      <c r="BA280" s="331"/>
      <c r="BB280" s="331"/>
      <c r="BC280" s="331"/>
      <c r="BD280" s="331"/>
      <c r="BE280" s="331"/>
      <c r="BF280" s="331"/>
      <c r="BG280" s="331"/>
      <c r="BH280" s="331"/>
      <c r="BI280" s="331"/>
      <c r="BJ280" s="331"/>
      <c r="BK280" s="330"/>
      <c r="BL280" s="330"/>
      <c r="BM280" s="331"/>
    </row>
    <row r="281" spans="2:67" s="255" customFormat="1" ht="15" customHeight="1">
      <c r="B281" s="1257" t="s">
        <v>24</v>
      </c>
      <c r="C281" s="243" t="s">
        <v>497</v>
      </c>
      <c r="D281" s="344"/>
      <c r="E281" s="329">
        <v>0.42397825355509899</v>
      </c>
      <c r="F281" s="329">
        <v>0.33487271615381897</v>
      </c>
      <c r="G281" s="925"/>
      <c r="H281" s="925"/>
      <c r="I281" s="925"/>
      <c r="J281" s="329"/>
      <c r="K281" s="329"/>
      <c r="L281" s="329">
        <v>9.9473306667934899E-2</v>
      </c>
      <c r="M281" s="329">
        <v>0.28097139247479103</v>
      </c>
      <c r="N281" s="329"/>
      <c r="O281" s="329">
        <v>0.24093952940076299</v>
      </c>
      <c r="P281" s="329"/>
      <c r="Q281" s="329"/>
      <c r="R281" s="329"/>
      <c r="S281" s="329"/>
      <c r="T281" s="329"/>
      <c r="U281" s="329"/>
      <c r="V281" s="329">
        <v>0.28229096632200601</v>
      </c>
      <c r="W281" s="329"/>
      <c r="X281" s="329"/>
      <c r="Y281" s="329"/>
      <c r="Z281" s="329"/>
      <c r="AA281" s="329"/>
      <c r="AB281" s="329"/>
      <c r="AC281" s="329"/>
      <c r="AD281" s="329">
        <v>0.107854946790454</v>
      </c>
      <c r="AE281" s="329">
        <v>9.9874405651304496E-2</v>
      </c>
      <c r="AF281" s="332"/>
      <c r="AG281" s="329">
        <v>0.23017576294317799</v>
      </c>
      <c r="AH281" s="329">
        <v>0.260672829515259</v>
      </c>
      <c r="AI281" s="329"/>
      <c r="AJ281" s="331"/>
      <c r="AK281" s="925"/>
      <c r="AL281" s="925"/>
      <c r="AM281" s="925"/>
      <c r="AN281" s="331"/>
      <c r="AO281" s="331"/>
      <c r="AP281" s="331"/>
      <c r="AQ281" s="331"/>
      <c r="AR281" s="331"/>
      <c r="AS281" s="331"/>
      <c r="AT281" s="331"/>
      <c r="AU281" s="331"/>
      <c r="AV281" s="331"/>
      <c r="AW281" s="331"/>
      <c r="AX281" s="331"/>
      <c r="AY281" s="331"/>
      <c r="AZ281" s="331"/>
      <c r="BA281" s="331"/>
      <c r="BB281" s="331"/>
      <c r="BC281" s="331"/>
      <c r="BD281" s="331"/>
      <c r="BE281" s="331"/>
      <c r="BF281" s="331"/>
      <c r="BG281" s="331"/>
      <c r="BH281" s="331"/>
      <c r="BI281" s="331"/>
      <c r="BJ281" s="331"/>
      <c r="BK281" s="330"/>
      <c r="BL281" s="330"/>
      <c r="BM281" s="331"/>
    </row>
    <row r="282" spans="2:67" s="255" customFormat="1" ht="15" customHeight="1">
      <c r="B282" s="1253" t="s">
        <v>24</v>
      </c>
      <c r="C282" s="453" t="s">
        <v>527</v>
      </c>
      <c r="D282" s="344"/>
      <c r="E282" s="327">
        <v>1</v>
      </c>
      <c r="F282" s="327">
        <v>1</v>
      </c>
      <c r="G282" s="926"/>
      <c r="H282" s="926"/>
      <c r="I282" s="926"/>
      <c r="J282" s="327"/>
      <c r="K282" s="327"/>
      <c r="L282" s="327">
        <v>1</v>
      </c>
      <c r="M282" s="327">
        <v>0.999999999999999</v>
      </c>
      <c r="N282" s="327"/>
      <c r="O282" s="327">
        <v>1</v>
      </c>
      <c r="P282" s="327"/>
      <c r="Q282" s="327"/>
      <c r="R282" s="327"/>
      <c r="S282" s="327"/>
      <c r="T282" s="327"/>
      <c r="U282" s="327"/>
      <c r="V282" s="327">
        <v>0.999999999999999</v>
      </c>
      <c r="W282" s="327"/>
      <c r="X282" s="327"/>
      <c r="Y282" s="327"/>
      <c r="Z282" s="327"/>
      <c r="AA282" s="327"/>
      <c r="AB282" s="327"/>
      <c r="AC282" s="327"/>
      <c r="AD282" s="327">
        <v>1</v>
      </c>
      <c r="AE282" s="327">
        <v>1</v>
      </c>
      <c r="AF282" s="328"/>
      <c r="AG282" s="328">
        <v>1</v>
      </c>
      <c r="AH282" s="327">
        <v>1</v>
      </c>
      <c r="AI282" s="329"/>
      <c r="AJ282" s="327"/>
      <c r="AK282" s="926"/>
      <c r="AL282" s="926"/>
      <c r="AM282" s="926"/>
      <c r="AN282" s="327"/>
      <c r="AO282" s="327"/>
      <c r="AP282" s="327"/>
      <c r="AQ282" s="327"/>
      <c r="AR282" s="327"/>
      <c r="AS282" s="327"/>
      <c r="AT282" s="327"/>
      <c r="AU282" s="327"/>
      <c r="AV282" s="327"/>
      <c r="AW282" s="327"/>
      <c r="AX282" s="327"/>
      <c r="AY282" s="327"/>
      <c r="AZ282" s="327"/>
      <c r="BA282" s="327"/>
      <c r="BB282" s="327"/>
      <c r="BC282" s="327"/>
      <c r="BD282" s="327"/>
      <c r="BE282" s="327"/>
      <c r="BF282" s="327"/>
      <c r="BG282" s="327"/>
      <c r="BH282" s="327"/>
      <c r="BI282" s="327"/>
      <c r="BJ282" s="327"/>
      <c r="BK282" s="328"/>
      <c r="BL282" s="328"/>
      <c r="BM282" s="327"/>
      <c r="BN282" s="254"/>
      <c r="BO282" s="254"/>
    </row>
    <row r="283" spans="2:67" s="255" customFormat="1" ht="15" customHeight="1">
      <c r="B283" s="1252" t="s">
        <v>25</v>
      </c>
      <c r="C283" s="243" t="s">
        <v>488</v>
      </c>
      <c r="D283" s="344"/>
      <c r="E283" s="331">
        <v>3.40529845198266E-2</v>
      </c>
      <c r="F283" s="331">
        <v>7.7431571664138298E-4</v>
      </c>
      <c r="G283" s="928"/>
      <c r="H283" s="928"/>
      <c r="I283" s="925">
        <v>3.4061988243454633E-2</v>
      </c>
      <c r="J283" s="840"/>
      <c r="K283" s="840"/>
      <c r="L283" s="331">
        <v>0.263760172403744</v>
      </c>
      <c r="M283" s="331">
        <v>3.6358623795551097E-2</v>
      </c>
      <c r="N283" s="840"/>
      <c r="O283" s="331">
        <v>4.0115159186914898E-2</v>
      </c>
      <c r="P283" s="840"/>
      <c r="Q283" s="840"/>
      <c r="R283" s="840"/>
      <c r="S283" s="840"/>
      <c r="T283" s="840"/>
      <c r="U283" s="331">
        <v>6.3512835424199304E-2</v>
      </c>
      <c r="V283" s="331">
        <v>3.7178860366719503E-2</v>
      </c>
      <c r="W283" s="840"/>
      <c r="X283" s="840"/>
      <c r="Y283" s="840"/>
      <c r="Z283" s="840"/>
      <c r="AA283" s="840"/>
      <c r="AB283" s="840"/>
      <c r="AC283" s="840"/>
      <c r="AD283" s="331">
        <v>0.121295480487463</v>
      </c>
      <c r="AE283" s="331">
        <v>4.2270243410195397E-2</v>
      </c>
      <c r="AF283" s="852"/>
      <c r="AG283" s="853"/>
      <c r="AH283" s="331">
        <v>4.0192535546003098E-2</v>
      </c>
      <c r="AI283" s="329"/>
      <c r="AJ283" s="331">
        <v>4.0889594493572403E-3</v>
      </c>
      <c r="AK283" s="925"/>
      <c r="AL283" s="925"/>
      <c r="AM283" s="925">
        <v>3.1296232615048998E-2</v>
      </c>
      <c r="AN283" s="331">
        <v>0.14480046577181199</v>
      </c>
      <c r="AO283" s="840"/>
      <c r="AP283" s="840"/>
      <c r="AQ283" s="331">
        <v>0.17926495535224901</v>
      </c>
      <c r="AR283" s="331">
        <v>5.6425882807546603E-2</v>
      </c>
      <c r="AS283" s="840"/>
      <c r="AT283" s="331">
        <v>5.5607642072956598E-2</v>
      </c>
      <c r="AU283" s="840"/>
      <c r="AV283" s="840"/>
      <c r="AW283" s="840"/>
      <c r="AX283" s="840"/>
      <c r="AY283" s="840"/>
      <c r="AZ283" s="331">
        <v>9.1208680973653602E-2</v>
      </c>
      <c r="BA283" s="331">
        <v>5.7650978866589597E-2</v>
      </c>
      <c r="BB283" s="840"/>
      <c r="BC283" s="840"/>
      <c r="BD283" s="840"/>
      <c r="BE283" s="840"/>
      <c r="BF283" s="840"/>
      <c r="BG283" s="840"/>
      <c r="BH283" s="840"/>
      <c r="BI283" s="331">
        <v>8.3900373122318697E-2</v>
      </c>
      <c r="BJ283" s="331">
        <v>7.4460793875349096E-2</v>
      </c>
      <c r="BK283" s="853"/>
      <c r="BL283" s="853"/>
      <c r="BM283" s="331">
        <v>5.9073390231614002E-2</v>
      </c>
    </row>
    <row r="284" spans="2:67" s="255" customFormat="1" ht="15" customHeight="1">
      <c r="B284" s="1257" t="s">
        <v>25</v>
      </c>
      <c r="C284" s="243" t="s">
        <v>489</v>
      </c>
      <c r="D284" s="344"/>
      <c r="E284" s="331">
        <v>5.2712610739297699E-2</v>
      </c>
      <c r="F284" s="331">
        <v>9.4770698169678602E-4</v>
      </c>
      <c r="G284" s="925"/>
      <c r="H284" s="925"/>
      <c r="I284" s="925">
        <v>5.1619033398801008E-2</v>
      </c>
      <c r="J284" s="331"/>
      <c r="K284" s="331"/>
      <c r="L284" s="331">
        <v>0.116012436117694</v>
      </c>
      <c r="M284" s="331">
        <v>4.8362164108856E-2</v>
      </c>
      <c r="N284" s="331"/>
      <c r="O284" s="331">
        <v>5.5431029941807798E-2</v>
      </c>
      <c r="P284" s="331"/>
      <c r="Q284" s="331"/>
      <c r="R284" s="331"/>
      <c r="S284" s="331"/>
      <c r="T284" s="331"/>
      <c r="U284" s="331">
        <v>7.0426129536379403E-2</v>
      </c>
      <c r="V284" s="331">
        <v>4.89042066054809E-2</v>
      </c>
      <c r="W284" s="331"/>
      <c r="X284" s="331"/>
      <c r="Y284" s="331"/>
      <c r="Z284" s="331"/>
      <c r="AA284" s="331"/>
      <c r="AB284" s="331"/>
      <c r="AC284" s="331"/>
      <c r="AD284" s="331">
        <v>0.12475562191761699</v>
      </c>
      <c r="AE284" s="331">
        <v>6.8344791057635995E-2</v>
      </c>
      <c r="AF284" s="331"/>
      <c r="AG284" s="330"/>
      <c r="AH284" s="331">
        <v>5.2091962604378997E-2</v>
      </c>
      <c r="AI284" s="329"/>
      <c r="AJ284" s="331">
        <v>1.23767063265738E-3</v>
      </c>
      <c r="AK284" s="925"/>
      <c r="AL284" s="925"/>
      <c r="AM284" s="925">
        <v>5.5796795509258298E-2</v>
      </c>
      <c r="AN284" s="331">
        <v>0.101156173154362</v>
      </c>
      <c r="AO284" s="331"/>
      <c r="AP284" s="331"/>
      <c r="AQ284" s="331">
        <v>0.108447668153062</v>
      </c>
      <c r="AR284" s="331">
        <v>6.3463298779834601E-2</v>
      </c>
      <c r="AS284" s="331"/>
      <c r="AT284" s="331">
        <v>6.9877890863052003E-2</v>
      </c>
      <c r="AU284" s="331"/>
      <c r="AV284" s="331"/>
      <c r="AW284" s="331"/>
      <c r="AX284" s="331"/>
      <c r="AY284" s="331"/>
      <c r="AZ284" s="331">
        <v>8.75002417054664E-2</v>
      </c>
      <c r="BA284" s="331">
        <v>6.4093664095894703E-2</v>
      </c>
      <c r="BB284" s="331"/>
      <c r="BC284" s="331"/>
      <c r="BD284" s="331"/>
      <c r="BE284" s="331"/>
      <c r="BF284" s="331"/>
      <c r="BG284" s="331"/>
      <c r="BH284" s="331"/>
      <c r="BI284" s="331">
        <v>9.3262735221659301E-2</v>
      </c>
      <c r="BJ284" s="331">
        <v>7.0605461965018101E-2</v>
      </c>
      <c r="BK284" s="330"/>
      <c r="BL284" s="330"/>
      <c r="BM284" s="331">
        <v>6.5289002630773293E-2</v>
      </c>
    </row>
    <row r="285" spans="2:67" s="255" customFormat="1" ht="15" customHeight="1">
      <c r="B285" s="1257" t="s">
        <v>25</v>
      </c>
      <c r="C285" s="243" t="s">
        <v>490</v>
      </c>
      <c r="D285" s="344"/>
      <c r="E285" s="331">
        <v>5.5775941185443802E-2</v>
      </c>
      <c r="F285" s="331">
        <v>1.13454656237486E-3</v>
      </c>
      <c r="G285" s="925"/>
      <c r="H285" s="925"/>
      <c r="I285" s="925">
        <v>5.9593801474679471E-2</v>
      </c>
      <c r="J285" s="331"/>
      <c r="K285" s="331"/>
      <c r="L285" s="331">
        <v>9.0729549791150096E-2</v>
      </c>
      <c r="M285" s="331">
        <v>5.7007177783429099E-2</v>
      </c>
      <c r="N285" s="331"/>
      <c r="O285" s="331">
        <v>6.2461876783693498E-2</v>
      </c>
      <c r="P285" s="331"/>
      <c r="Q285" s="331"/>
      <c r="R285" s="331"/>
      <c r="S285" s="331"/>
      <c r="T285" s="331"/>
      <c r="U285" s="331">
        <v>7.5609889182965795E-2</v>
      </c>
      <c r="V285" s="331">
        <v>5.7479841030389202E-2</v>
      </c>
      <c r="W285" s="331"/>
      <c r="X285" s="331"/>
      <c r="Y285" s="331"/>
      <c r="Z285" s="331"/>
      <c r="AA285" s="331"/>
      <c r="AB285" s="331"/>
      <c r="AC285" s="331"/>
      <c r="AD285" s="331">
        <v>0.12607331843594499</v>
      </c>
      <c r="AE285" s="331">
        <v>5.3154784262966201E-2</v>
      </c>
      <c r="AF285" s="331"/>
      <c r="AG285" s="330"/>
      <c r="AH285" s="331">
        <v>5.9668947869973898E-2</v>
      </c>
      <c r="AI285" s="329"/>
      <c r="AJ285" s="331">
        <v>7.9135577406449001E-4</v>
      </c>
      <c r="AK285" s="925"/>
      <c r="AL285" s="925"/>
      <c r="AM285" s="925">
        <v>7.05736983350361E-2</v>
      </c>
      <c r="AN285" s="331">
        <v>8.44476899328859E-2</v>
      </c>
      <c r="AO285" s="331"/>
      <c r="AP285" s="331"/>
      <c r="AQ285" s="331">
        <v>8.7563424220480704E-2</v>
      </c>
      <c r="AR285" s="331">
        <v>6.7631115797477895E-2</v>
      </c>
      <c r="AS285" s="331"/>
      <c r="AT285" s="331">
        <v>7.1936268796595607E-2</v>
      </c>
      <c r="AU285" s="331"/>
      <c r="AV285" s="331"/>
      <c r="AW285" s="331"/>
      <c r="AX285" s="331"/>
      <c r="AY285" s="331"/>
      <c r="AZ285" s="331">
        <v>8.5201452834634497E-2</v>
      </c>
      <c r="BA285" s="331">
        <v>6.8103783823243697E-2</v>
      </c>
      <c r="BB285" s="331"/>
      <c r="BC285" s="331"/>
      <c r="BD285" s="331"/>
      <c r="BE285" s="331"/>
      <c r="BF285" s="331"/>
      <c r="BG285" s="331"/>
      <c r="BH285" s="331"/>
      <c r="BI285" s="331">
        <v>9.8060208638317201E-2</v>
      </c>
      <c r="BJ285" s="331">
        <v>7.4037325353674993E-2</v>
      </c>
      <c r="BK285" s="330"/>
      <c r="BL285" s="330"/>
      <c r="BM285" s="331">
        <v>6.9307511920534998E-2</v>
      </c>
    </row>
    <row r="286" spans="2:67" s="255" customFormat="1" ht="15" customHeight="1">
      <c r="B286" s="1257" t="s">
        <v>25</v>
      </c>
      <c r="C286" s="243" t="s">
        <v>491</v>
      </c>
      <c r="D286" s="344"/>
      <c r="E286" s="331">
        <v>6.98863127573532E-2</v>
      </c>
      <c r="F286" s="331">
        <v>1.6048864691738599E-3</v>
      </c>
      <c r="G286" s="925"/>
      <c r="H286" s="925"/>
      <c r="I286" s="925">
        <v>7.7391621728226584E-2</v>
      </c>
      <c r="J286" s="331"/>
      <c r="K286" s="331"/>
      <c r="L286" s="331">
        <v>8.0148293239454702E-2</v>
      </c>
      <c r="M286" s="331">
        <v>6.5713470812910499E-2</v>
      </c>
      <c r="N286" s="331"/>
      <c r="O286" s="331">
        <v>7.2401259081266905E-2</v>
      </c>
      <c r="P286" s="331"/>
      <c r="Q286" s="331"/>
      <c r="R286" s="331"/>
      <c r="S286" s="331"/>
      <c r="T286" s="331"/>
      <c r="U286" s="331">
        <v>8.1109697563043301E-2</v>
      </c>
      <c r="V286" s="331">
        <v>6.6037332402850299E-2</v>
      </c>
      <c r="W286" s="331"/>
      <c r="X286" s="331"/>
      <c r="Y286" s="331"/>
      <c r="Z286" s="331"/>
      <c r="AA286" s="331"/>
      <c r="AB286" s="331"/>
      <c r="AC286" s="331"/>
      <c r="AD286" s="331">
        <v>0.11844685548351599</v>
      </c>
      <c r="AE286" s="331">
        <v>6.1147178634931097E-2</v>
      </c>
      <c r="AF286" s="331"/>
      <c r="AG286" s="330"/>
      <c r="AH286" s="331">
        <v>6.7659735229948698E-2</v>
      </c>
      <c r="AI286" s="329"/>
      <c r="AJ286" s="331">
        <v>2.42370222767046E-3</v>
      </c>
      <c r="AK286" s="925"/>
      <c r="AL286" s="925"/>
      <c r="AM286" s="925">
        <v>7.7993424009919293E-2</v>
      </c>
      <c r="AN286" s="331">
        <v>8.0292448322147603E-2</v>
      </c>
      <c r="AO286" s="331"/>
      <c r="AP286" s="331"/>
      <c r="AQ286" s="331">
        <v>7.8521921491329597E-2</v>
      </c>
      <c r="AR286" s="331">
        <v>7.5859532003115293E-2</v>
      </c>
      <c r="AS286" s="331"/>
      <c r="AT286" s="331">
        <v>8.1846816376073495E-2</v>
      </c>
      <c r="AU286" s="331"/>
      <c r="AV286" s="331"/>
      <c r="AW286" s="331"/>
      <c r="AX286" s="331"/>
      <c r="AY286" s="331"/>
      <c r="AZ286" s="331">
        <v>8.95342958812268E-2</v>
      </c>
      <c r="BA286" s="331">
        <v>7.6145718102383506E-2</v>
      </c>
      <c r="BB286" s="331"/>
      <c r="BC286" s="331"/>
      <c r="BD286" s="331"/>
      <c r="BE286" s="331"/>
      <c r="BF286" s="331"/>
      <c r="BG286" s="331"/>
      <c r="BH286" s="331"/>
      <c r="BI286" s="331">
        <v>9.9281266356268702E-2</v>
      </c>
      <c r="BJ286" s="331">
        <v>7.4506968282003497E-2</v>
      </c>
      <c r="BK286" s="330"/>
      <c r="BL286" s="330"/>
      <c r="BM286" s="331">
        <v>7.6878372222115798E-2</v>
      </c>
    </row>
    <row r="287" spans="2:67" s="255" customFormat="1" ht="15" customHeight="1">
      <c r="B287" s="1257" t="s">
        <v>25</v>
      </c>
      <c r="C287" s="243" t="s">
        <v>492</v>
      </c>
      <c r="D287" s="344"/>
      <c r="E287" s="331">
        <v>6.1200300526382499E-2</v>
      </c>
      <c r="F287" s="331">
        <v>1.35824067726597E-3</v>
      </c>
      <c r="G287" s="925"/>
      <c r="H287" s="925"/>
      <c r="I287" s="925">
        <v>8.3432251374594757E-2</v>
      </c>
      <c r="J287" s="331"/>
      <c r="K287" s="331"/>
      <c r="L287" s="331">
        <v>7.6536962518412202E-2</v>
      </c>
      <c r="M287" s="331">
        <v>7.5100469850801696E-2</v>
      </c>
      <c r="N287" s="331"/>
      <c r="O287" s="331">
        <v>8.2277164115101498E-2</v>
      </c>
      <c r="P287" s="331"/>
      <c r="Q287" s="331"/>
      <c r="R287" s="331"/>
      <c r="S287" s="331"/>
      <c r="T287" s="331"/>
      <c r="U287" s="331">
        <v>8.4947537820931507E-2</v>
      </c>
      <c r="V287" s="331">
        <v>7.5217780234538303E-2</v>
      </c>
      <c r="W287" s="331"/>
      <c r="X287" s="331"/>
      <c r="Y287" s="331"/>
      <c r="Z287" s="331"/>
      <c r="AA287" s="331"/>
      <c r="AB287" s="331"/>
      <c r="AC287" s="331"/>
      <c r="AD287" s="331">
        <v>0.10881907562287101</v>
      </c>
      <c r="AE287" s="331">
        <v>6.3770597979529206E-2</v>
      </c>
      <c r="AF287" s="331"/>
      <c r="AG287" s="330"/>
      <c r="AH287" s="331">
        <v>7.5994756722511797E-2</v>
      </c>
      <c r="AI287" s="329"/>
      <c r="AJ287" s="331">
        <v>1.9558717432813901E-3</v>
      </c>
      <c r="AK287" s="925"/>
      <c r="AL287" s="925"/>
      <c r="AM287" s="925">
        <v>8.3026608945480307E-2</v>
      </c>
      <c r="AN287" s="331">
        <v>9.2615397315436193E-2</v>
      </c>
      <c r="AO287" s="331"/>
      <c r="AP287" s="331"/>
      <c r="AQ287" s="331">
        <v>8.7692717460176706E-2</v>
      </c>
      <c r="AR287" s="331">
        <v>8.1046981200520493E-2</v>
      </c>
      <c r="AS287" s="331"/>
      <c r="AT287" s="331">
        <v>8.4268783100619901E-2</v>
      </c>
      <c r="AU287" s="331"/>
      <c r="AV287" s="331"/>
      <c r="AW287" s="331"/>
      <c r="AX287" s="331"/>
      <c r="AY287" s="331"/>
      <c r="AZ287" s="331">
        <v>8.9385324449883702E-2</v>
      </c>
      <c r="BA287" s="331">
        <v>8.1234777702095501E-2</v>
      </c>
      <c r="BB287" s="331"/>
      <c r="BC287" s="331"/>
      <c r="BD287" s="331"/>
      <c r="BE287" s="331"/>
      <c r="BF287" s="331"/>
      <c r="BG287" s="331"/>
      <c r="BH287" s="331"/>
      <c r="BI287" s="331">
        <v>0.10332993051704301</v>
      </c>
      <c r="BJ287" s="331">
        <v>5.5813071446007702E-2</v>
      </c>
      <c r="BK287" s="330"/>
      <c r="BL287" s="330"/>
      <c r="BM287" s="331">
        <v>8.1179075766524E-2</v>
      </c>
    </row>
    <row r="288" spans="2:67" s="255" customFormat="1" ht="15" customHeight="1">
      <c r="B288" s="1257" t="s">
        <v>25</v>
      </c>
      <c r="C288" s="243" t="s">
        <v>493</v>
      </c>
      <c r="D288" s="344"/>
      <c r="E288" s="331">
        <v>8.45974824083459E-2</v>
      </c>
      <c r="F288" s="331">
        <v>6.5201940928386899E-3</v>
      </c>
      <c r="G288" s="925"/>
      <c r="H288" s="925"/>
      <c r="I288" s="925">
        <v>9.985700936088919E-2</v>
      </c>
      <c r="J288" s="331"/>
      <c r="K288" s="331"/>
      <c r="L288" s="331">
        <v>7.5486370890992999E-2</v>
      </c>
      <c r="M288" s="331">
        <v>8.5578615382593107E-2</v>
      </c>
      <c r="N288" s="331"/>
      <c r="O288" s="331">
        <v>9.2686575634831E-2</v>
      </c>
      <c r="P288" s="331"/>
      <c r="Q288" s="331"/>
      <c r="R288" s="331"/>
      <c r="S288" s="331"/>
      <c r="T288" s="331"/>
      <c r="U288" s="331">
        <v>8.8651271476302904E-2</v>
      </c>
      <c r="V288" s="331">
        <v>8.5464388559669105E-2</v>
      </c>
      <c r="W288" s="331"/>
      <c r="X288" s="331"/>
      <c r="Y288" s="331"/>
      <c r="Z288" s="331"/>
      <c r="AA288" s="331"/>
      <c r="AB288" s="331"/>
      <c r="AC288" s="331"/>
      <c r="AD288" s="331">
        <v>0.10358341057293401</v>
      </c>
      <c r="AE288" s="331">
        <v>9.9598206834884698E-2</v>
      </c>
      <c r="AF288" s="331"/>
      <c r="AG288" s="330"/>
      <c r="AH288" s="331">
        <v>8.6526358979176599E-2</v>
      </c>
      <c r="AI288" s="329"/>
      <c r="AJ288" s="331">
        <v>6.9746947675994502E-3</v>
      </c>
      <c r="AK288" s="925"/>
      <c r="AL288" s="925"/>
      <c r="AM288" s="925">
        <v>9.2185398245793401E-2</v>
      </c>
      <c r="AN288" s="331">
        <v>8.3623708724832199E-2</v>
      </c>
      <c r="AO288" s="331"/>
      <c r="AP288" s="331"/>
      <c r="AQ288" s="331">
        <v>8.1017305087650898E-2</v>
      </c>
      <c r="AR288" s="331">
        <v>8.9235191198821603E-2</v>
      </c>
      <c r="AS288" s="331"/>
      <c r="AT288" s="331">
        <v>9.2576264800650704E-2</v>
      </c>
      <c r="AU288" s="331"/>
      <c r="AV288" s="331"/>
      <c r="AW288" s="331"/>
      <c r="AX288" s="331"/>
      <c r="AY288" s="331"/>
      <c r="AZ288" s="331">
        <v>9.3891503122565098E-2</v>
      </c>
      <c r="BA288" s="331">
        <v>8.9292289933303098E-2</v>
      </c>
      <c r="BB288" s="331"/>
      <c r="BC288" s="331"/>
      <c r="BD288" s="331"/>
      <c r="BE288" s="331"/>
      <c r="BF288" s="331"/>
      <c r="BG288" s="331"/>
      <c r="BH288" s="331"/>
      <c r="BI288" s="331">
        <v>0.113956676475096</v>
      </c>
      <c r="BJ288" s="331">
        <v>0.13039241178557701</v>
      </c>
      <c r="BK288" s="330"/>
      <c r="BL288" s="330"/>
      <c r="BM288" s="331">
        <v>9.1430093149247105E-2</v>
      </c>
    </row>
    <row r="289" spans="2:67" s="255" customFormat="1" ht="15" customHeight="1">
      <c r="B289" s="1257" t="s">
        <v>25</v>
      </c>
      <c r="C289" s="243" t="s">
        <v>494</v>
      </c>
      <c r="D289" s="344"/>
      <c r="E289" s="331">
        <v>9.3208979259985905E-2</v>
      </c>
      <c r="F289" s="331">
        <v>9.1565807580464998E-3</v>
      </c>
      <c r="G289" s="925"/>
      <c r="H289" s="925"/>
      <c r="I289" s="925">
        <v>0.11118351799104889</v>
      </c>
      <c r="J289" s="331"/>
      <c r="K289" s="331"/>
      <c r="L289" s="331">
        <v>6.2498743463298E-2</v>
      </c>
      <c r="M289" s="331">
        <v>9.8188374181103599E-2</v>
      </c>
      <c r="N289" s="331"/>
      <c r="O289" s="331">
        <v>0.103878899258686</v>
      </c>
      <c r="P289" s="331"/>
      <c r="Q289" s="331"/>
      <c r="R289" s="331"/>
      <c r="S289" s="331"/>
      <c r="T289" s="331"/>
      <c r="U289" s="331">
        <v>9.7567492271780507E-2</v>
      </c>
      <c r="V289" s="331">
        <v>9.7990661462283093E-2</v>
      </c>
      <c r="W289" s="331"/>
      <c r="X289" s="331"/>
      <c r="Y289" s="331"/>
      <c r="Z289" s="331"/>
      <c r="AA289" s="331"/>
      <c r="AB289" s="331"/>
      <c r="AC289" s="331"/>
      <c r="AD289" s="331">
        <v>9.7891626406784296E-2</v>
      </c>
      <c r="AE289" s="331">
        <v>0.100989545699435</v>
      </c>
      <c r="AF289" s="331"/>
      <c r="AG289" s="330"/>
      <c r="AH289" s="331">
        <v>9.8082261406274407E-2</v>
      </c>
      <c r="AI289" s="329"/>
      <c r="AJ289" s="331">
        <v>8.1505444497625198E-3</v>
      </c>
      <c r="AK289" s="925"/>
      <c r="AL289" s="925"/>
      <c r="AM289" s="925">
        <v>0.104760260412693</v>
      </c>
      <c r="AN289" s="331">
        <v>8.3267205369127503E-2</v>
      </c>
      <c r="AO289" s="331"/>
      <c r="AP289" s="331"/>
      <c r="AQ289" s="331">
        <v>8.0612665932762895E-2</v>
      </c>
      <c r="AR289" s="331">
        <v>9.8416089974445703E-2</v>
      </c>
      <c r="AS289" s="331"/>
      <c r="AT289" s="331">
        <v>0.103358890984248</v>
      </c>
      <c r="AU289" s="331"/>
      <c r="AV289" s="331"/>
      <c r="AW289" s="331"/>
      <c r="AX289" s="331"/>
      <c r="AY289" s="331"/>
      <c r="AZ289" s="331">
        <v>9.4906403627941199E-2</v>
      </c>
      <c r="BA289" s="331">
        <v>9.8141899947554997E-2</v>
      </c>
      <c r="BB289" s="331"/>
      <c r="BC289" s="331"/>
      <c r="BD289" s="331"/>
      <c r="BE289" s="331"/>
      <c r="BF289" s="331"/>
      <c r="BG289" s="331"/>
      <c r="BH289" s="331"/>
      <c r="BI289" s="331">
        <v>0.10990697136509101</v>
      </c>
      <c r="BJ289" s="331">
        <v>0.128206789509823</v>
      </c>
      <c r="BK289" s="330"/>
      <c r="BL289" s="330"/>
      <c r="BM289" s="331">
        <v>9.9492852204652205E-2</v>
      </c>
    </row>
    <row r="290" spans="2:67" s="255" customFormat="1" ht="15" customHeight="1">
      <c r="B290" s="1257" t="s">
        <v>25</v>
      </c>
      <c r="C290" s="243" t="s">
        <v>495</v>
      </c>
      <c r="D290" s="344"/>
      <c r="E290" s="331">
        <v>0.114512683883637</v>
      </c>
      <c r="F290" s="331">
        <v>1.74598876607708E-2</v>
      </c>
      <c r="G290" s="925"/>
      <c r="H290" s="925"/>
      <c r="I290" s="925">
        <v>0.13061094449740196</v>
      </c>
      <c r="J290" s="331"/>
      <c r="K290" s="331"/>
      <c r="L290" s="331">
        <v>7.0631239534815093E-2</v>
      </c>
      <c r="M290" s="331">
        <v>0.11734084826965099</v>
      </c>
      <c r="N290" s="331"/>
      <c r="O290" s="331">
        <v>0.117911422504792</v>
      </c>
      <c r="P290" s="331"/>
      <c r="Q290" s="331"/>
      <c r="R290" s="331"/>
      <c r="S290" s="331"/>
      <c r="T290" s="331"/>
      <c r="U290" s="331">
        <v>0.108843787955466</v>
      </c>
      <c r="V290" s="331">
        <v>0.117030086590629</v>
      </c>
      <c r="W290" s="331"/>
      <c r="X290" s="331"/>
      <c r="Y290" s="331"/>
      <c r="Z290" s="331"/>
      <c r="AA290" s="331"/>
      <c r="AB290" s="331"/>
      <c r="AC290" s="331"/>
      <c r="AD290" s="331">
        <v>8.1479424387014707E-2</v>
      </c>
      <c r="AE290" s="331">
        <v>0.127411274585609</v>
      </c>
      <c r="AF290" s="331"/>
      <c r="AG290" s="330"/>
      <c r="AH290" s="331">
        <v>0.116153251442559</v>
      </c>
      <c r="AI290" s="329"/>
      <c r="AJ290" s="331">
        <v>1.53647982800277E-2</v>
      </c>
      <c r="AK290" s="925"/>
      <c r="AL290" s="925"/>
      <c r="AM290" s="925">
        <v>0.124825154240665</v>
      </c>
      <c r="AN290" s="331">
        <v>0.12007207114094</v>
      </c>
      <c r="AO290" s="331"/>
      <c r="AP290" s="331"/>
      <c r="AQ290" s="331">
        <v>0.108179450192477</v>
      </c>
      <c r="AR290" s="331">
        <v>0.113808827993867</v>
      </c>
      <c r="AS290" s="331"/>
      <c r="AT290" s="331">
        <v>0.11624786691132701</v>
      </c>
      <c r="AU290" s="331"/>
      <c r="AV290" s="331"/>
      <c r="AW290" s="331"/>
      <c r="AX290" s="331"/>
      <c r="AY290" s="331"/>
      <c r="AZ290" s="331">
        <v>9.9122572626303695E-2</v>
      </c>
      <c r="BA290" s="331">
        <v>0.113226698826906</v>
      </c>
      <c r="BB290" s="331"/>
      <c r="BC290" s="331"/>
      <c r="BD290" s="331"/>
      <c r="BE290" s="331"/>
      <c r="BF290" s="331"/>
      <c r="BG290" s="331"/>
      <c r="BH290" s="331"/>
      <c r="BI290" s="331">
        <v>0.106445728878112</v>
      </c>
      <c r="BJ290" s="331">
        <v>0.134343898980818</v>
      </c>
      <c r="BK290" s="330"/>
      <c r="BL290" s="330"/>
      <c r="BM290" s="331">
        <v>0.11366541677160701</v>
      </c>
    </row>
    <row r="291" spans="2:67" s="255" customFormat="1" ht="15" customHeight="1">
      <c r="B291" s="1257" t="s">
        <v>25</v>
      </c>
      <c r="C291" s="243" t="s">
        <v>496</v>
      </c>
      <c r="D291" s="344"/>
      <c r="E291" s="331">
        <v>0.168821888536694</v>
      </c>
      <c r="F291" s="331">
        <v>3.7704330726462301E-2</v>
      </c>
      <c r="G291" s="925"/>
      <c r="H291" s="925"/>
      <c r="I291" s="925">
        <v>0.14334478480237706</v>
      </c>
      <c r="J291" s="331"/>
      <c r="K291" s="331"/>
      <c r="L291" s="331">
        <v>6.97503793376332E-2</v>
      </c>
      <c r="M291" s="331">
        <v>0.14898818855331</v>
      </c>
      <c r="N291" s="331"/>
      <c r="O291" s="331">
        <v>0.14536202927969299</v>
      </c>
      <c r="P291" s="331"/>
      <c r="Q291" s="331"/>
      <c r="R291" s="331"/>
      <c r="S291" s="331"/>
      <c r="T291" s="331"/>
      <c r="U291" s="331">
        <v>0.131484505733898</v>
      </c>
      <c r="V291" s="331">
        <v>0.14849678373654701</v>
      </c>
      <c r="W291" s="331"/>
      <c r="X291" s="331"/>
      <c r="Y291" s="331"/>
      <c r="Z291" s="331"/>
      <c r="AA291" s="331"/>
      <c r="AB291" s="331"/>
      <c r="AC291" s="331"/>
      <c r="AD291" s="331">
        <v>7.3156958043697401E-2</v>
      </c>
      <c r="AE291" s="331">
        <v>0.16172871774181399</v>
      </c>
      <c r="AF291" s="331"/>
      <c r="AG291" s="330"/>
      <c r="AH291" s="331">
        <v>0.14636093499338801</v>
      </c>
      <c r="AI291" s="329"/>
      <c r="AJ291" s="331">
        <v>3.6419542785733901E-2</v>
      </c>
      <c r="AK291" s="925"/>
      <c r="AL291" s="925"/>
      <c r="AM291" s="925">
        <v>0.13646144318126499</v>
      </c>
      <c r="AN291" s="331">
        <v>9.1453648322147696E-2</v>
      </c>
      <c r="AO291" s="331"/>
      <c r="AP291" s="331"/>
      <c r="AQ291" s="331">
        <v>8.3558615056041105E-2</v>
      </c>
      <c r="AR291" s="331">
        <v>0.13269856312084999</v>
      </c>
      <c r="AS291" s="331"/>
      <c r="AT291" s="331">
        <v>0.132201169345878</v>
      </c>
      <c r="AU291" s="331"/>
      <c r="AV291" s="331"/>
      <c r="AW291" s="331"/>
      <c r="AX291" s="331"/>
      <c r="AY291" s="331"/>
      <c r="AZ291" s="331">
        <v>0.11227427245306899</v>
      </c>
      <c r="BA291" s="331">
        <v>0.132009487632921</v>
      </c>
      <c r="BB291" s="331"/>
      <c r="BC291" s="331"/>
      <c r="BD291" s="331"/>
      <c r="BE291" s="331"/>
      <c r="BF291" s="331"/>
      <c r="BG291" s="331"/>
      <c r="BH291" s="331"/>
      <c r="BI291" s="331">
        <v>0.107923264620661</v>
      </c>
      <c r="BJ291" s="331">
        <v>0.13056938961053099</v>
      </c>
      <c r="BK291" s="330"/>
      <c r="BL291" s="330"/>
      <c r="BM291" s="331">
        <v>0.13114710514129799</v>
      </c>
    </row>
    <row r="292" spans="2:67" s="255" customFormat="1" ht="15" customHeight="1">
      <c r="B292" s="1257" t="s">
        <v>25</v>
      </c>
      <c r="C292" s="243" t="s">
        <v>497</v>
      </c>
      <c r="D292" s="344"/>
      <c r="E292" s="331">
        <v>0.26523081618303301</v>
      </c>
      <c r="F292" s="331">
        <v>0.92333931035472905</v>
      </c>
      <c r="G292" s="925"/>
      <c r="H292" s="925"/>
      <c r="I292" s="925">
        <v>0.20890504712852626</v>
      </c>
      <c r="J292" s="331"/>
      <c r="K292" s="331"/>
      <c r="L292" s="331">
        <v>9.4445852702805394E-2</v>
      </c>
      <c r="M292" s="331">
        <v>0.26736206726179401</v>
      </c>
      <c r="N292" s="331"/>
      <c r="O292" s="331">
        <v>0.22747458421321401</v>
      </c>
      <c r="P292" s="331"/>
      <c r="Q292" s="331"/>
      <c r="R292" s="331"/>
      <c r="S292" s="331"/>
      <c r="T292" s="331"/>
      <c r="U292" s="331">
        <v>0.19784685303503299</v>
      </c>
      <c r="V292" s="331">
        <v>0.266200059010894</v>
      </c>
      <c r="W292" s="331"/>
      <c r="X292" s="331"/>
      <c r="Y292" s="331"/>
      <c r="Z292" s="331"/>
      <c r="AA292" s="331"/>
      <c r="AB292" s="331"/>
      <c r="AC292" s="331"/>
      <c r="AD292" s="331">
        <v>4.4498228642157203E-2</v>
      </c>
      <c r="AE292" s="331">
        <v>0.22158465979299999</v>
      </c>
      <c r="AF292" s="331"/>
      <c r="AG292" s="330"/>
      <c r="AH292" s="331">
        <v>0.25726925520578597</v>
      </c>
      <c r="AI292" s="329"/>
      <c r="AJ292" s="331">
        <v>0.92259285988984596</v>
      </c>
      <c r="AK292" s="925"/>
      <c r="AL292" s="925"/>
      <c r="AM292" s="925">
        <v>0.22308098450484101</v>
      </c>
      <c r="AN292" s="331">
        <v>0.118271191946309</v>
      </c>
      <c r="AO292" s="331"/>
      <c r="AP292" s="331"/>
      <c r="AQ292" s="331">
        <v>0.10514127705377101</v>
      </c>
      <c r="AR292" s="331">
        <v>0.221414517123521</v>
      </c>
      <c r="AS292" s="331"/>
      <c r="AT292" s="331">
        <v>0.192078406748598</v>
      </c>
      <c r="AU292" s="331"/>
      <c r="AV292" s="331"/>
      <c r="AW292" s="331"/>
      <c r="AX292" s="331"/>
      <c r="AY292" s="331"/>
      <c r="AZ292" s="331">
        <v>0.156975252325256</v>
      </c>
      <c r="BA292" s="331">
        <v>0.22010070106910801</v>
      </c>
      <c r="BB292" s="331"/>
      <c r="BC292" s="331"/>
      <c r="BD292" s="331"/>
      <c r="BE292" s="331"/>
      <c r="BF292" s="331"/>
      <c r="BG292" s="331"/>
      <c r="BH292" s="331"/>
      <c r="BI292" s="331">
        <v>8.3932844805432102E-2</v>
      </c>
      <c r="BJ292" s="331">
        <v>0.12706388919119699</v>
      </c>
      <c r="BK292" s="330"/>
      <c r="BL292" s="330"/>
      <c r="BM292" s="331">
        <v>0.21253717996163399</v>
      </c>
    </row>
    <row r="293" spans="2:67" s="255" customFormat="1" ht="15" customHeight="1">
      <c r="B293" s="1253" t="s">
        <v>25</v>
      </c>
      <c r="C293" s="453" t="s">
        <v>527</v>
      </c>
      <c r="D293" s="344"/>
      <c r="E293" s="327">
        <v>1</v>
      </c>
      <c r="F293" s="327">
        <v>1</v>
      </c>
      <c r="G293" s="926"/>
      <c r="H293" s="926"/>
      <c r="I293" s="926">
        <v>1</v>
      </c>
      <c r="J293" s="327"/>
      <c r="K293" s="327"/>
      <c r="L293" s="327">
        <v>1</v>
      </c>
      <c r="M293" s="327">
        <v>1</v>
      </c>
      <c r="N293" s="327"/>
      <c r="O293" s="327">
        <v>1</v>
      </c>
      <c r="P293" s="327"/>
      <c r="Q293" s="327"/>
      <c r="R293" s="327"/>
      <c r="S293" s="327"/>
      <c r="T293" s="327"/>
      <c r="U293" s="327">
        <v>1</v>
      </c>
      <c r="V293" s="327">
        <v>1</v>
      </c>
      <c r="W293" s="327"/>
      <c r="X293" s="327"/>
      <c r="Y293" s="327"/>
      <c r="Z293" s="327"/>
      <c r="AA293" s="327"/>
      <c r="AB293" s="327"/>
      <c r="AC293" s="327"/>
      <c r="AD293" s="327">
        <v>1</v>
      </c>
      <c r="AE293" s="327">
        <v>1</v>
      </c>
      <c r="AF293" s="328"/>
      <c r="AG293" s="328"/>
      <c r="AH293" s="327">
        <v>1</v>
      </c>
      <c r="AI293" s="329"/>
      <c r="AJ293" s="327">
        <v>1</v>
      </c>
      <c r="AK293" s="926"/>
      <c r="AL293" s="926"/>
      <c r="AM293" s="926">
        <v>1</v>
      </c>
      <c r="AN293" s="327">
        <v>1</v>
      </c>
      <c r="AO293" s="327"/>
      <c r="AP293" s="327"/>
      <c r="AQ293" s="327">
        <v>1</v>
      </c>
      <c r="AR293" s="327">
        <v>1</v>
      </c>
      <c r="AS293" s="327"/>
      <c r="AT293" s="327">
        <v>1</v>
      </c>
      <c r="AU293" s="327"/>
      <c r="AV293" s="327"/>
      <c r="AW293" s="327"/>
      <c r="AX293" s="327"/>
      <c r="AY293" s="327"/>
      <c r="AZ293" s="327">
        <v>1</v>
      </c>
      <c r="BA293" s="327">
        <v>1</v>
      </c>
      <c r="BB293" s="327"/>
      <c r="BC293" s="327"/>
      <c r="BD293" s="327"/>
      <c r="BE293" s="327"/>
      <c r="BF293" s="327"/>
      <c r="BG293" s="327"/>
      <c r="BH293" s="327"/>
      <c r="BI293" s="327">
        <v>1</v>
      </c>
      <c r="BJ293" s="327">
        <v>1</v>
      </c>
      <c r="BK293" s="328"/>
      <c r="BL293" s="328"/>
      <c r="BM293" s="327">
        <v>1</v>
      </c>
      <c r="BN293" s="254"/>
      <c r="BO293" s="254"/>
    </row>
    <row r="294" spans="2:67" s="255" customFormat="1" ht="15" customHeight="1">
      <c r="B294" s="1251" t="s">
        <v>718</v>
      </c>
      <c r="C294" s="243" t="s">
        <v>488</v>
      </c>
      <c r="D294" s="262"/>
      <c r="E294" s="646"/>
      <c r="F294" s="646"/>
      <c r="G294" s="927"/>
      <c r="H294" s="927"/>
      <c r="I294" s="927"/>
      <c r="J294" s="646"/>
      <c r="K294" s="646"/>
      <c r="L294" s="646"/>
      <c r="M294" s="646"/>
      <c r="N294" s="646"/>
      <c r="O294" s="646"/>
      <c r="P294" s="646"/>
      <c r="Q294" s="646"/>
      <c r="R294" s="646"/>
      <c r="S294" s="646"/>
      <c r="T294" s="646"/>
      <c r="U294" s="646"/>
      <c r="V294" s="646"/>
      <c r="W294" s="646"/>
      <c r="X294" s="646"/>
      <c r="Y294" s="646"/>
      <c r="Z294" s="646"/>
      <c r="AA294" s="646"/>
      <c r="AB294" s="646"/>
      <c r="AC294" s="646"/>
      <c r="AD294" s="646"/>
      <c r="AE294" s="646"/>
      <c r="AF294" s="676"/>
      <c r="AG294" s="646"/>
      <c r="AH294" s="646"/>
      <c r="AI294" s="329"/>
      <c r="AJ294" s="677"/>
      <c r="AK294" s="927"/>
      <c r="AL294" s="927"/>
      <c r="AM294" s="927"/>
      <c r="AN294" s="677"/>
      <c r="AO294" s="677"/>
      <c r="AP294" s="677"/>
      <c r="AQ294" s="677"/>
      <c r="AR294" s="677"/>
      <c r="AS294" s="677"/>
      <c r="AT294" s="677"/>
      <c r="AU294" s="677"/>
      <c r="AV294" s="677"/>
      <c r="AW294" s="677"/>
      <c r="AX294" s="677"/>
      <c r="AY294" s="677"/>
      <c r="AZ294" s="677"/>
      <c r="BA294" s="677"/>
      <c r="BB294" s="677"/>
      <c r="BC294" s="677"/>
      <c r="BD294" s="677"/>
      <c r="BE294" s="677"/>
      <c r="BF294" s="677"/>
      <c r="BG294" s="677"/>
      <c r="BH294" s="677"/>
      <c r="BI294" s="677"/>
      <c r="BJ294" s="677"/>
      <c r="BK294" s="677"/>
      <c r="BL294" s="678"/>
      <c r="BM294" s="677"/>
      <c r="BN294" s="254"/>
      <c r="BO294" s="254"/>
    </row>
    <row r="295" spans="2:67" s="255" customFormat="1" ht="15" customHeight="1">
      <c r="B295" s="1252"/>
      <c r="C295" s="243" t="s">
        <v>489</v>
      </c>
      <c r="D295" s="262"/>
      <c r="E295" s="646"/>
      <c r="F295" s="646"/>
      <c r="G295" s="927"/>
      <c r="H295" s="927"/>
      <c r="I295" s="927"/>
      <c r="J295" s="646"/>
      <c r="K295" s="646"/>
      <c r="L295" s="646"/>
      <c r="M295" s="646"/>
      <c r="N295" s="646"/>
      <c r="O295" s="646"/>
      <c r="P295" s="646"/>
      <c r="Q295" s="646"/>
      <c r="R295" s="646"/>
      <c r="S295" s="646"/>
      <c r="T295" s="646"/>
      <c r="U295" s="646"/>
      <c r="V295" s="646"/>
      <c r="W295" s="646"/>
      <c r="X295" s="646"/>
      <c r="Y295" s="646"/>
      <c r="Z295" s="646"/>
      <c r="AA295" s="646"/>
      <c r="AB295" s="646"/>
      <c r="AC295" s="646"/>
      <c r="AD295" s="646"/>
      <c r="AE295" s="646"/>
      <c r="AF295" s="676"/>
      <c r="AG295" s="646"/>
      <c r="AH295" s="646"/>
      <c r="AI295" s="329"/>
      <c r="AJ295" s="677"/>
      <c r="AK295" s="927"/>
      <c r="AL295" s="927"/>
      <c r="AM295" s="927"/>
      <c r="AN295" s="677"/>
      <c r="AO295" s="677"/>
      <c r="AP295" s="677"/>
      <c r="AQ295" s="677"/>
      <c r="AR295" s="677"/>
      <c r="AS295" s="677"/>
      <c r="AT295" s="677"/>
      <c r="AU295" s="677"/>
      <c r="AV295" s="677"/>
      <c r="AW295" s="677"/>
      <c r="AX295" s="677"/>
      <c r="AY295" s="677"/>
      <c r="AZ295" s="677"/>
      <c r="BA295" s="677"/>
      <c r="BB295" s="677"/>
      <c r="BC295" s="677"/>
      <c r="BD295" s="677"/>
      <c r="BE295" s="677"/>
      <c r="BF295" s="677"/>
      <c r="BG295" s="677"/>
      <c r="BH295" s="677"/>
      <c r="BI295" s="677"/>
      <c r="BJ295" s="677"/>
      <c r="BK295" s="677"/>
      <c r="BL295" s="679"/>
      <c r="BM295" s="677"/>
      <c r="BN295" s="254"/>
      <c r="BO295" s="254"/>
    </row>
    <row r="296" spans="2:67" s="255" customFormat="1" ht="15" customHeight="1">
      <c r="B296" s="1252"/>
      <c r="C296" s="243" t="s">
        <v>490</v>
      </c>
      <c r="D296" s="262"/>
      <c r="E296" s="646"/>
      <c r="F296" s="646"/>
      <c r="G296" s="927"/>
      <c r="H296" s="927"/>
      <c r="I296" s="927"/>
      <c r="J296" s="646"/>
      <c r="K296" s="646"/>
      <c r="L296" s="646"/>
      <c r="M296" s="646"/>
      <c r="N296" s="646"/>
      <c r="O296" s="646"/>
      <c r="P296" s="646"/>
      <c r="Q296" s="646"/>
      <c r="R296" s="646"/>
      <c r="S296" s="646"/>
      <c r="T296" s="646"/>
      <c r="U296" s="646"/>
      <c r="V296" s="646"/>
      <c r="W296" s="646"/>
      <c r="X296" s="646"/>
      <c r="Y296" s="646"/>
      <c r="Z296" s="646"/>
      <c r="AA296" s="646"/>
      <c r="AB296" s="646"/>
      <c r="AC296" s="646"/>
      <c r="AD296" s="646"/>
      <c r="AE296" s="646"/>
      <c r="AF296" s="676"/>
      <c r="AG296" s="646"/>
      <c r="AH296" s="646"/>
      <c r="AI296" s="329"/>
      <c r="AJ296" s="677"/>
      <c r="AK296" s="927"/>
      <c r="AL296" s="927"/>
      <c r="AM296" s="927"/>
      <c r="AN296" s="677"/>
      <c r="AO296" s="677"/>
      <c r="AP296" s="677"/>
      <c r="AQ296" s="677"/>
      <c r="AR296" s="677"/>
      <c r="AS296" s="677"/>
      <c r="AT296" s="677"/>
      <c r="AU296" s="677"/>
      <c r="AV296" s="677"/>
      <c r="AW296" s="677"/>
      <c r="AX296" s="677"/>
      <c r="AY296" s="677"/>
      <c r="AZ296" s="677"/>
      <c r="BA296" s="677"/>
      <c r="BB296" s="677"/>
      <c r="BC296" s="677"/>
      <c r="BD296" s="677"/>
      <c r="BE296" s="677"/>
      <c r="BF296" s="677"/>
      <c r="BG296" s="677"/>
      <c r="BH296" s="677"/>
      <c r="BI296" s="677"/>
      <c r="BJ296" s="677"/>
      <c r="BK296" s="677"/>
      <c r="BL296" s="679"/>
      <c r="BM296" s="677"/>
      <c r="BN296" s="254"/>
      <c r="BO296" s="254"/>
    </row>
    <row r="297" spans="2:67" s="255" customFormat="1" ht="15" customHeight="1">
      <c r="B297" s="1252"/>
      <c r="C297" s="243" t="s">
        <v>491</v>
      </c>
      <c r="D297" s="262"/>
      <c r="E297" s="646"/>
      <c r="F297" s="646"/>
      <c r="G297" s="927"/>
      <c r="H297" s="927"/>
      <c r="I297" s="927"/>
      <c r="J297" s="646"/>
      <c r="K297" s="646"/>
      <c r="L297" s="646"/>
      <c r="M297" s="646"/>
      <c r="N297" s="646"/>
      <c r="O297" s="646"/>
      <c r="P297" s="646"/>
      <c r="Q297" s="646"/>
      <c r="R297" s="646"/>
      <c r="S297" s="646"/>
      <c r="T297" s="646"/>
      <c r="U297" s="646"/>
      <c r="V297" s="646"/>
      <c r="W297" s="646"/>
      <c r="X297" s="646"/>
      <c r="Y297" s="646"/>
      <c r="Z297" s="646"/>
      <c r="AA297" s="646"/>
      <c r="AB297" s="646"/>
      <c r="AC297" s="646"/>
      <c r="AD297" s="646"/>
      <c r="AE297" s="646"/>
      <c r="AF297" s="676"/>
      <c r="AG297" s="646"/>
      <c r="AH297" s="646"/>
      <c r="AI297" s="329"/>
      <c r="AJ297" s="677"/>
      <c r="AK297" s="927"/>
      <c r="AL297" s="927"/>
      <c r="AM297" s="927"/>
      <c r="AN297" s="677"/>
      <c r="AO297" s="677"/>
      <c r="AP297" s="677"/>
      <c r="AQ297" s="677"/>
      <c r="AR297" s="677"/>
      <c r="AS297" s="677"/>
      <c r="AT297" s="677"/>
      <c r="AU297" s="677"/>
      <c r="AV297" s="677"/>
      <c r="AW297" s="677"/>
      <c r="AX297" s="677"/>
      <c r="AY297" s="677"/>
      <c r="AZ297" s="677"/>
      <c r="BA297" s="677"/>
      <c r="BB297" s="677"/>
      <c r="BC297" s="677"/>
      <c r="BD297" s="677"/>
      <c r="BE297" s="677"/>
      <c r="BF297" s="677"/>
      <c r="BG297" s="677"/>
      <c r="BH297" s="677"/>
      <c r="BI297" s="677"/>
      <c r="BJ297" s="677"/>
      <c r="BK297" s="677"/>
      <c r="BL297" s="679"/>
      <c r="BM297" s="677"/>
      <c r="BN297" s="254"/>
      <c r="BO297" s="254"/>
    </row>
    <row r="298" spans="2:67" s="255" customFormat="1" ht="15" customHeight="1">
      <c r="B298" s="1252"/>
      <c r="C298" s="243" t="s">
        <v>492</v>
      </c>
      <c r="D298" s="262"/>
      <c r="E298" s="646"/>
      <c r="F298" s="646"/>
      <c r="G298" s="927"/>
      <c r="H298" s="927"/>
      <c r="I298" s="927"/>
      <c r="J298" s="646"/>
      <c r="K298" s="646"/>
      <c r="L298" s="646"/>
      <c r="M298" s="646"/>
      <c r="N298" s="646"/>
      <c r="O298" s="646"/>
      <c r="P298" s="646"/>
      <c r="Q298" s="646"/>
      <c r="R298" s="646"/>
      <c r="S298" s="646"/>
      <c r="T298" s="646"/>
      <c r="U298" s="646"/>
      <c r="V298" s="646"/>
      <c r="W298" s="646"/>
      <c r="X298" s="646"/>
      <c r="Y298" s="646"/>
      <c r="Z298" s="646"/>
      <c r="AA298" s="646"/>
      <c r="AB298" s="646"/>
      <c r="AC298" s="646"/>
      <c r="AD298" s="646"/>
      <c r="AE298" s="646"/>
      <c r="AF298" s="676"/>
      <c r="AG298" s="646"/>
      <c r="AH298" s="646"/>
      <c r="AI298" s="329"/>
      <c r="AJ298" s="677"/>
      <c r="AK298" s="927"/>
      <c r="AL298" s="927"/>
      <c r="AM298" s="927"/>
      <c r="AN298" s="677"/>
      <c r="AO298" s="677"/>
      <c r="AP298" s="677"/>
      <c r="AQ298" s="677"/>
      <c r="AR298" s="677"/>
      <c r="AS298" s="677"/>
      <c r="AT298" s="677"/>
      <c r="AU298" s="677"/>
      <c r="AV298" s="677"/>
      <c r="AW298" s="677"/>
      <c r="AX298" s="677"/>
      <c r="AY298" s="677"/>
      <c r="AZ298" s="677"/>
      <c r="BA298" s="677"/>
      <c r="BB298" s="677"/>
      <c r="BC298" s="677"/>
      <c r="BD298" s="677"/>
      <c r="BE298" s="677"/>
      <c r="BF298" s="677"/>
      <c r="BG298" s="677"/>
      <c r="BH298" s="677"/>
      <c r="BI298" s="677"/>
      <c r="BJ298" s="677"/>
      <c r="BK298" s="677"/>
      <c r="BL298" s="679"/>
      <c r="BM298" s="677"/>
      <c r="BN298" s="254"/>
      <c r="BO298" s="254"/>
    </row>
    <row r="299" spans="2:67" s="255" customFormat="1" ht="15" customHeight="1">
      <c r="B299" s="1252"/>
      <c r="C299" s="243" t="s">
        <v>493</v>
      </c>
      <c r="D299" s="262"/>
      <c r="E299" s="646"/>
      <c r="F299" s="646"/>
      <c r="G299" s="927"/>
      <c r="H299" s="927"/>
      <c r="I299" s="927"/>
      <c r="J299" s="646"/>
      <c r="K299" s="646"/>
      <c r="L299" s="646"/>
      <c r="M299" s="646"/>
      <c r="N299" s="646"/>
      <c r="O299" s="646"/>
      <c r="P299" s="646"/>
      <c r="Q299" s="646"/>
      <c r="R299" s="646"/>
      <c r="S299" s="646"/>
      <c r="T299" s="646"/>
      <c r="U299" s="646"/>
      <c r="V299" s="646"/>
      <c r="W299" s="646"/>
      <c r="X299" s="646"/>
      <c r="Y299" s="646"/>
      <c r="Z299" s="646"/>
      <c r="AA299" s="646"/>
      <c r="AB299" s="646"/>
      <c r="AC299" s="646"/>
      <c r="AD299" s="646"/>
      <c r="AE299" s="646"/>
      <c r="AF299" s="676"/>
      <c r="AG299" s="646"/>
      <c r="AH299" s="646"/>
      <c r="AI299" s="329"/>
      <c r="AJ299" s="677"/>
      <c r="AK299" s="927"/>
      <c r="AL299" s="927"/>
      <c r="AM299" s="927"/>
      <c r="AN299" s="677"/>
      <c r="AO299" s="677"/>
      <c r="AP299" s="677"/>
      <c r="AQ299" s="677"/>
      <c r="AR299" s="677"/>
      <c r="AS299" s="677"/>
      <c r="AT299" s="677"/>
      <c r="AU299" s="677"/>
      <c r="AV299" s="677"/>
      <c r="AW299" s="677"/>
      <c r="AX299" s="677"/>
      <c r="AY299" s="677"/>
      <c r="AZ299" s="677"/>
      <c r="BA299" s="677"/>
      <c r="BB299" s="677"/>
      <c r="BC299" s="677"/>
      <c r="BD299" s="677"/>
      <c r="BE299" s="677"/>
      <c r="BF299" s="677"/>
      <c r="BG299" s="677"/>
      <c r="BH299" s="677"/>
      <c r="BI299" s="677"/>
      <c r="BJ299" s="677"/>
      <c r="BK299" s="677"/>
      <c r="BL299" s="679"/>
      <c r="BM299" s="677"/>
      <c r="BN299" s="254"/>
      <c r="BO299" s="254"/>
    </row>
    <row r="300" spans="2:67" s="255" customFormat="1" ht="15" customHeight="1">
      <c r="B300" s="1252"/>
      <c r="C300" s="243" t="s">
        <v>494</v>
      </c>
      <c r="D300" s="262"/>
      <c r="E300" s="646"/>
      <c r="F300" s="646"/>
      <c r="G300" s="927"/>
      <c r="H300" s="927"/>
      <c r="I300" s="927"/>
      <c r="J300" s="646"/>
      <c r="K300" s="646"/>
      <c r="L300" s="646"/>
      <c r="M300" s="646"/>
      <c r="N300" s="646"/>
      <c r="O300" s="646"/>
      <c r="P300" s="646"/>
      <c r="Q300" s="646"/>
      <c r="R300" s="646"/>
      <c r="S300" s="646"/>
      <c r="T300" s="646"/>
      <c r="U300" s="646"/>
      <c r="V300" s="646"/>
      <c r="W300" s="646"/>
      <c r="X300" s="646"/>
      <c r="Y300" s="646"/>
      <c r="Z300" s="646"/>
      <c r="AA300" s="646"/>
      <c r="AB300" s="646"/>
      <c r="AC300" s="646"/>
      <c r="AD300" s="646"/>
      <c r="AE300" s="646"/>
      <c r="AF300" s="676"/>
      <c r="AG300" s="646"/>
      <c r="AH300" s="646"/>
      <c r="AI300" s="329"/>
      <c r="AJ300" s="677"/>
      <c r="AK300" s="927"/>
      <c r="AL300" s="927"/>
      <c r="AM300" s="927"/>
      <c r="AN300" s="677"/>
      <c r="AO300" s="677"/>
      <c r="AP300" s="677"/>
      <c r="AQ300" s="677"/>
      <c r="AR300" s="677"/>
      <c r="AS300" s="677"/>
      <c r="AT300" s="677"/>
      <c r="AU300" s="677"/>
      <c r="AV300" s="677"/>
      <c r="AW300" s="677"/>
      <c r="AX300" s="677"/>
      <c r="AY300" s="677"/>
      <c r="AZ300" s="677"/>
      <c r="BA300" s="677"/>
      <c r="BB300" s="677"/>
      <c r="BC300" s="677"/>
      <c r="BD300" s="677"/>
      <c r="BE300" s="677"/>
      <c r="BF300" s="677"/>
      <c r="BG300" s="677"/>
      <c r="BH300" s="677"/>
      <c r="BI300" s="677"/>
      <c r="BJ300" s="677"/>
      <c r="BK300" s="677"/>
      <c r="BL300" s="679"/>
      <c r="BM300" s="677"/>
      <c r="BN300" s="254"/>
      <c r="BO300" s="254"/>
    </row>
    <row r="301" spans="2:67" s="255" customFormat="1" ht="15" customHeight="1">
      <c r="B301" s="1252"/>
      <c r="C301" s="243" t="s">
        <v>495</v>
      </c>
      <c r="D301" s="262"/>
      <c r="E301" s="646"/>
      <c r="F301" s="646"/>
      <c r="G301" s="927"/>
      <c r="H301" s="927"/>
      <c r="I301" s="927"/>
      <c r="J301" s="646"/>
      <c r="K301" s="646"/>
      <c r="L301" s="646"/>
      <c r="M301" s="646"/>
      <c r="N301" s="646"/>
      <c r="O301" s="646"/>
      <c r="P301" s="646"/>
      <c r="Q301" s="646"/>
      <c r="R301" s="646"/>
      <c r="S301" s="646"/>
      <c r="T301" s="646"/>
      <c r="U301" s="646"/>
      <c r="V301" s="646"/>
      <c r="W301" s="646"/>
      <c r="X301" s="646"/>
      <c r="Y301" s="646"/>
      <c r="Z301" s="646"/>
      <c r="AA301" s="646"/>
      <c r="AB301" s="646"/>
      <c r="AC301" s="646"/>
      <c r="AD301" s="646"/>
      <c r="AE301" s="646"/>
      <c r="AF301" s="676"/>
      <c r="AG301" s="646"/>
      <c r="AH301" s="646"/>
      <c r="AI301" s="329"/>
      <c r="AJ301" s="677"/>
      <c r="AK301" s="927"/>
      <c r="AL301" s="927"/>
      <c r="AM301" s="927"/>
      <c r="AN301" s="677"/>
      <c r="AO301" s="677"/>
      <c r="AP301" s="677"/>
      <c r="AQ301" s="677"/>
      <c r="AR301" s="677"/>
      <c r="AS301" s="677"/>
      <c r="AT301" s="677"/>
      <c r="AU301" s="677"/>
      <c r="AV301" s="677"/>
      <c r="AW301" s="677"/>
      <c r="AX301" s="677"/>
      <c r="AY301" s="677"/>
      <c r="AZ301" s="677"/>
      <c r="BA301" s="677"/>
      <c r="BB301" s="677"/>
      <c r="BC301" s="677"/>
      <c r="BD301" s="677"/>
      <c r="BE301" s="677"/>
      <c r="BF301" s="677"/>
      <c r="BG301" s="677"/>
      <c r="BH301" s="677"/>
      <c r="BI301" s="677"/>
      <c r="BJ301" s="677"/>
      <c r="BK301" s="677"/>
      <c r="BL301" s="679"/>
      <c r="BM301" s="677"/>
      <c r="BN301" s="254"/>
      <c r="BO301" s="254"/>
    </row>
    <row r="302" spans="2:67" s="255" customFormat="1" ht="15" customHeight="1">
      <c r="B302" s="1252"/>
      <c r="C302" s="243" t="s">
        <v>496</v>
      </c>
      <c r="D302" s="262"/>
      <c r="E302" s="646"/>
      <c r="F302" s="646"/>
      <c r="G302" s="927"/>
      <c r="H302" s="927"/>
      <c r="I302" s="927"/>
      <c r="J302" s="646"/>
      <c r="K302" s="646"/>
      <c r="L302" s="646"/>
      <c r="M302" s="646"/>
      <c r="N302" s="646"/>
      <c r="O302" s="646"/>
      <c r="P302" s="646"/>
      <c r="Q302" s="646"/>
      <c r="R302" s="646"/>
      <c r="S302" s="646"/>
      <c r="T302" s="646"/>
      <c r="U302" s="646"/>
      <c r="V302" s="646"/>
      <c r="W302" s="646"/>
      <c r="X302" s="646"/>
      <c r="Y302" s="646"/>
      <c r="Z302" s="646"/>
      <c r="AA302" s="646"/>
      <c r="AB302" s="646"/>
      <c r="AC302" s="646"/>
      <c r="AD302" s="646"/>
      <c r="AE302" s="646"/>
      <c r="AF302" s="676"/>
      <c r="AG302" s="646"/>
      <c r="AH302" s="646"/>
      <c r="AI302" s="329"/>
      <c r="AJ302" s="677"/>
      <c r="AK302" s="927"/>
      <c r="AL302" s="927"/>
      <c r="AM302" s="927"/>
      <c r="AN302" s="677"/>
      <c r="AO302" s="677"/>
      <c r="AP302" s="677"/>
      <c r="AQ302" s="677"/>
      <c r="AR302" s="677"/>
      <c r="AS302" s="677"/>
      <c r="AT302" s="677"/>
      <c r="AU302" s="677"/>
      <c r="AV302" s="677"/>
      <c r="AW302" s="677"/>
      <c r="AX302" s="677"/>
      <c r="AY302" s="677"/>
      <c r="AZ302" s="677"/>
      <c r="BA302" s="677"/>
      <c r="BB302" s="677"/>
      <c r="BC302" s="677"/>
      <c r="BD302" s="677"/>
      <c r="BE302" s="677"/>
      <c r="BF302" s="677"/>
      <c r="BG302" s="677"/>
      <c r="BH302" s="677"/>
      <c r="BI302" s="677"/>
      <c r="BJ302" s="677"/>
      <c r="BK302" s="677"/>
      <c r="BL302" s="679"/>
      <c r="BM302" s="677"/>
      <c r="BN302" s="254"/>
      <c r="BO302" s="254"/>
    </row>
    <row r="303" spans="2:67" s="255" customFormat="1" ht="15" customHeight="1">
      <c r="B303" s="1252"/>
      <c r="C303" s="243" t="s">
        <v>497</v>
      </c>
      <c r="D303" s="262"/>
      <c r="E303" s="646"/>
      <c r="F303" s="646"/>
      <c r="G303" s="927"/>
      <c r="H303" s="927"/>
      <c r="I303" s="927"/>
      <c r="J303" s="646"/>
      <c r="K303" s="646"/>
      <c r="L303" s="646"/>
      <c r="M303" s="646"/>
      <c r="N303" s="646"/>
      <c r="O303" s="646"/>
      <c r="P303" s="646"/>
      <c r="Q303" s="646"/>
      <c r="R303" s="646"/>
      <c r="S303" s="646"/>
      <c r="T303" s="646"/>
      <c r="U303" s="646"/>
      <c r="V303" s="646"/>
      <c r="W303" s="646"/>
      <c r="X303" s="646"/>
      <c r="Y303" s="646"/>
      <c r="Z303" s="646"/>
      <c r="AA303" s="646"/>
      <c r="AB303" s="646"/>
      <c r="AC303" s="646"/>
      <c r="AD303" s="646"/>
      <c r="AE303" s="646"/>
      <c r="AF303" s="676"/>
      <c r="AG303" s="646"/>
      <c r="AH303" s="646"/>
      <c r="AI303" s="329"/>
      <c r="AJ303" s="677"/>
      <c r="AK303" s="927"/>
      <c r="AL303" s="927"/>
      <c r="AM303" s="927"/>
      <c r="AN303" s="677"/>
      <c r="AO303" s="677"/>
      <c r="AP303" s="677"/>
      <c r="AQ303" s="677"/>
      <c r="AR303" s="677"/>
      <c r="AS303" s="677"/>
      <c r="AT303" s="677"/>
      <c r="AU303" s="677"/>
      <c r="AV303" s="677"/>
      <c r="AW303" s="677"/>
      <c r="AX303" s="677"/>
      <c r="AY303" s="677"/>
      <c r="AZ303" s="677"/>
      <c r="BA303" s="677"/>
      <c r="BB303" s="677"/>
      <c r="BC303" s="677"/>
      <c r="BD303" s="677"/>
      <c r="BE303" s="677"/>
      <c r="BF303" s="677"/>
      <c r="BG303" s="677"/>
      <c r="BH303" s="677"/>
      <c r="BI303" s="677"/>
      <c r="BJ303" s="677"/>
      <c r="BK303" s="677"/>
      <c r="BL303" s="679"/>
      <c r="BM303" s="677"/>
      <c r="BN303" s="254"/>
      <c r="BO303" s="254"/>
    </row>
    <row r="304" spans="2:67" s="255" customFormat="1" ht="15" customHeight="1">
      <c r="B304" s="1252"/>
      <c r="C304" s="453" t="s">
        <v>527</v>
      </c>
      <c r="D304" s="344"/>
      <c r="E304" s="674"/>
      <c r="F304" s="674"/>
      <c r="G304" s="711"/>
      <c r="H304" s="711"/>
      <c r="I304" s="711"/>
      <c r="J304" s="674"/>
      <c r="K304" s="674"/>
      <c r="L304" s="674"/>
      <c r="M304" s="674"/>
      <c r="N304" s="674"/>
      <c r="O304" s="674"/>
      <c r="P304" s="674"/>
      <c r="Q304" s="674"/>
      <c r="R304" s="674"/>
      <c r="S304" s="674"/>
      <c r="T304" s="674"/>
      <c r="U304" s="674"/>
      <c r="V304" s="674"/>
      <c r="W304" s="674"/>
      <c r="X304" s="674"/>
      <c r="Y304" s="674"/>
      <c r="Z304" s="674"/>
      <c r="AA304" s="674"/>
      <c r="AB304" s="674"/>
      <c r="AC304" s="674"/>
      <c r="AD304" s="674"/>
      <c r="AE304" s="674"/>
      <c r="AF304" s="675"/>
      <c r="AG304" s="675"/>
      <c r="AH304" s="674"/>
      <c r="AI304" s="329"/>
      <c r="AJ304" s="674"/>
      <c r="AK304" s="711"/>
      <c r="AL304" s="711"/>
      <c r="AM304" s="711"/>
      <c r="AN304" s="674"/>
      <c r="AO304" s="674"/>
      <c r="AP304" s="674"/>
      <c r="AQ304" s="674"/>
      <c r="AR304" s="674"/>
      <c r="AS304" s="674"/>
      <c r="AT304" s="674"/>
      <c r="AU304" s="674"/>
      <c r="AV304" s="674"/>
      <c r="AW304" s="674"/>
      <c r="AX304" s="674"/>
      <c r="AY304" s="674"/>
      <c r="AZ304" s="674"/>
      <c r="BA304" s="674"/>
      <c r="BB304" s="674"/>
      <c r="BC304" s="674"/>
      <c r="BD304" s="674"/>
      <c r="BE304" s="674"/>
      <c r="BF304" s="674"/>
      <c r="BG304" s="674"/>
      <c r="BH304" s="674"/>
      <c r="BI304" s="674"/>
      <c r="BJ304" s="674"/>
      <c r="BK304" s="675"/>
      <c r="BL304" s="675"/>
      <c r="BM304" s="674"/>
      <c r="BN304" s="254"/>
      <c r="BO304" s="254"/>
    </row>
    <row r="305" spans="2:67" s="255" customFormat="1" ht="15" customHeight="1">
      <c r="B305" s="1252" t="s">
        <v>719</v>
      </c>
      <c r="C305" s="243" t="s">
        <v>488</v>
      </c>
      <c r="D305" s="262"/>
      <c r="E305" s="646"/>
      <c r="F305" s="646"/>
      <c r="G305" s="927"/>
      <c r="H305" s="927"/>
      <c r="I305" s="927"/>
      <c r="J305" s="646"/>
      <c r="K305" s="646"/>
      <c r="L305" s="646"/>
      <c r="M305" s="646"/>
      <c r="N305" s="646"/>
      <c r="O305" s="646"/>
      <c r="P305" s="646"/>
      <c r="Q305" s="646"/>
      <c r="R305" s="646"/>
      <c r="S305" s="646"/>
      <c r="T305" s="646"/>
      <c r="U305" s="646"/>
      <c r="V305" s="646"/>
      <c r="W305" s="646"/>
      <c r="X305" s="646"/>
      <c r="Y305" s="646"/>
      <c r="Z305" s="646"/>
      <c r="AA305" s="646"/>
      <c r="AB305" s="646"/>
      <c r="AC305" s="646"/>
      <c r="AD305" s="646"/>
      <c r="AE305" s="646"/>
      <c r="AF305" s="676"/>
      <c r="AG305" s="646"/>
      <c r="AH305" s="646"/>
      <c r="AI305" s="329"/>
      <c r="AJ305" s="677"/>
      <c r="AK305" s="927"/>
      <c r="AL305" s="927"/>
      <c r="AM305" s="927"/>
      <c r="AN305" s="677"/>
      <c r="AO305" s="677"/>
      <c r="AP305" s="677"/>
      <c r="AQ305" s="677"/>
      <c r="AR305" s="677"/>
      <c r="AS305" s="677"/>
      <c r="AT305" s="677"/>
      <c r="AU305" s="677"/>
      <c r="AV305" s="677"/>
      <c r="AW305" s="677"/>
      <c r="AX305" s="677"/>
      <c r="AY305" s="677"/>
      <c r="AZ305" s="677"/>
      <c r="BA305" s="677"/>
      <c r="BB305" s="677"/>
      <c r="BC305" s="677"/>
      <c r="BD305" s="677"/>
      <c r="BE305" s="677"/>
      <c r="BF305" s="677"/>
      <c r="BG305" s="677"/>
      <c r="BH305" s="677"/>
      <c r="BI305" s="677"/>
      <c r="BJ305" s="677"/>
      <c r="BK305" s="677"/>
      <c r="BL305" s="678"/>
      <c r="BM305" s="677"/>
      <c r="BN305" s="254"/>
      <c r="BO305" s="254"/>
    </row>
    <row r="306" spans="2:67" s="255" customFormat="1" ht="15" customHeight="1">
      <c r="B306" s="1252"/>
      <c r="C306" s="243" t="s">
        <v>489</v>
      </c>
      <c r="D306" s="262"/>
      <c r="E306" s="646"/>
      <c r="F306" s="646"/>
      <c r="G306" s="927"/>
      <c r="H306" s="927"/>
      <c r="I306" s="927"/>
      <c r="J306" s="646"/>
      <c r="K306" s="646"/>
      <c r="L306" s="646"/>
      <c r="M306" s="646"/>
      <c r="N306" s="646"/>
      <c r="O306" s="646"/>
      <c r="P306" s="646"/>
      <c r="Q306" s="646"/>
      <c r="R306" s="646"/>
      <c r="S306" s="646"/>
      <c r="T306" s="646"/>
      <c r="U306" s="646"/>
      <c r="V306" s="646"/>
      <c r="W306" s="646"/>
      <c r="X306" s="646"/>
      <c r="Y306" s="646"/>
      <c r="Z306" s="646"/>
      <c r="AA306" s="646"/>
      <c r="AB306" s="646"/>
      <c r="AC306" s="646"/>
      <c r="AD306" s="646"/>
      <c r="AE306" s="646"/>
      <c r="AF306" s="676"/>
      <c r="AG306" s="646"/>
      <c r="AH306" s="646"/>
      <c r="AI306" s="329"/>
      <c r="AJ306" s="677"/>
      <c r="AK306" s="927"/>
      <c r="AL306" s="927"/>
      <c r="AM306" s="927"/>
      <c r="AN306" s="677"/>
      <c r="AO306" s="677"/>
      <c r="AP306" s="677"/>
      <c r="AQ306" s="677"/>
      <c r="AR306" s="677"/>
      <c r="AS306" s="677"/>
      <c r="AT306" s="677"/>
      <c r="AU306" s="677"/>
      <c r="AV306" s="677"/>
      <c r="AW306" s="677"/>
      <c r="AX306" s="677"/>
      <c r="AY306" s="677"/>
      <c r="AZ306" s="677"/>
      <c r="BA306" s="677"/>
      <c r="BB306" s="677"/>
      <c r="BC306" s="677"/>
      <c r="BD306" s="677"/>
      <c r="BE306" s="677"/>
      <c r="BF306" s="677"/>
      <c r="BG306" s="677"/>
      <c r="BH306" s="677"/>
      <c r="BI306" s="677"/>
      <c r="BJ306" s="677"/>
      <c r="BK306" s="677"/>
      <c r="BL306" s="679"/>
      <c r="BM306" s="677"/>
      <c r="BN306" s="254"/>
      <c r="BO306" s="254"/>
    </row>
    <row r="307" spans="2:67" s="255" customFormat="1" ht="15" customHeight="1">
      <c r="B307" s="1252"/>
      <c r="C307" s="243" t="s">
        <v>490</v>
      </c>
      <c r="D307" s="262"/>
      <c r="E307" s="646"/>
      <c r="F307" s="646"/>
      <c r="G307" s="927"/>
      <c r="H307" s="927"/>
      <c r="I307" s="927"/>
      <c r="J307" s="646"/>
      <c r="K307" s="646"/>
      <c r="L307" s="646"/>
      <c r="M307" s="646"/>
      <c r="N307" s="646"/>
      <c r="O307" s="646"/>
      <c r="P307" s="646"/>
      <c r="Q307" s="646"/>
      <c r="R307" s="646"/>
      <c r="S307" s="646"/>
      <c r="T307" s="646"/>
      <c r="U307" s="646"/>
      <c r="V307" s="646"/>
      <c r="W307" s="646"/>
      <c r="X307" s="646"/>
      <c r="Y307" s="646"/>
      <c r="Z307" s="646"/>
      <c r="AA307" s="646"/>
      <c r="AB307" s="646"/>
      <c r="AC307" s="646"/>
      <c r="AD307" s="646"/>
      <c r="AE307" s="646"/>
      <c r="AF307" s="676"/>
      <c r="AG307" s="646"/>
      <c r="AH307" s="646"/>
      <c r="AI307" s="329"/>
      <c r="AJ307" s="677"/>
      <c r="AK307" s="927"/>
      <c r="AL307" s="927"/>
      <c r="AM307" s="927"/>
      <c r="AN307" s="677"/>
      <c r="AO307" s="677"/>
      <c r="AP307" s="677"/>
      <c r="AQ307" s="677"/>
      <c r="AR307" s="677"/>
      <c r="AS307" s="677"/>
      <c r="AT307" s="677"/>
      <c r="AU307" s="677"/>
      <c r="AV307" s="677"/>
      <c r="AW307" s="677"/>
      <c r="AX307" s="677"/>
      <c r="AY307" s="677"/>
      <c r="AZ307" s="677"/>
      <c r="BA307" s="677"/>
      <c r="BB307" s="677"/>
      <c r="BC307" s="677"/>
      <c r="BD307" s="677"/>
      <c r="BE307" s="677"/>
      <c r="BF307" s="677"/>
      <c r="BG307" s="677"/>
      <c r="BH307" s="677"/>
      <c r="BI307" s="677"/>
      <c r="BJ307" s="677"/>
      <c r="BK307" s="677"/>
      <c r="BL307" s="679"/>
      <c r="BM307" s="677"/>
      <c r="BN307" s="254"/>
      <c r="BO307" s="254"/>
    </row>
    <row r="308" spans="2:67" s="255" customFormat="1" ht="15" customHeight="1">
      <c r="B308" s="1252"/>
      <c r="C308" s="243" t="s">
        <v>491</v>
      </c>
      <c r="D308" s="262"/>
      <c r="E308" s="646"/>
      <c r="F308" s="646"/>
      <c r="G308" s="927"/>
      <c r="H308" s="927"/>
      <c r="I308" s="927"/>
      <c r="J308" s="646"/>
      <c r="K308" s="646"/>
      <c r="L308" s="646"/>
      <c r="M308" s="646"/>
      <c r="N308" s="646"/>
      <c r="O308" s="646"/>
      <c r="P308" s="646"/>
      <c r="Q308" s="646"/>
      <c r="R308" s="646"/>
      <c r="S308" s="646"/>
      <c r="T308" s="646"/>
      <c r="U308" s="646"/>
      <c r="V308" s="646"/>
      <c r="W308" s="646"/>
      <c r="X308" s="646"/>
      <c r="Y308" s="646"/>
      <c r="Z308" s="646"/>
      <c r="AA308" s="646"/>
      <c r="AB308" s="646"/>
      <c r="AC308" s="646"/>
      <c r="AD308" s="646"/>
      <c r="AE308" s="646"/>
      <c r="AF308" s="676"/>
      <c r="AG308" s="646"/>
      <c r="AH308" s="646"/>
      <c r="AI308" s="329"/>
      <c r="AJ308" s="677"/>
      <c r="AK308" s="927"/>
      <c r="AL308" s="927"/>
      <c r="AM308" s="927"/>
      <c r="AN308" s="677"/>
      <c r="AO308" s="677"/>
      <c r="AP308" s="677"/>
      <c r="AQ308" s="677"/>
      <c r="AR308" s="677"/>
      <c r="AS308" s="677"/>
      <c r="AT308" s="677"/>
      <c r="AU308" s="677"/>
      <c r="AV308" s="677"/>
      <c r="AW308" s="677"/>
      <c r="AX308" s="677"/>
      <c r="AY308" s="677"/>
      <c r="AZ308" s="677"/>
      <c r="BA308" s="677"/>
      <c r="BB308" s="677"/>
      <c r="BC308" s="677"/>
      <c r="BD308" s="677"/>
      <c r="BE308" s="677"/>
      <c r="BF308" s="677"/>
      <c r="BG308" s="677"/>
      <c r="BH308" s="677"/>
      <c r="BI308" s="677"/>
      <c r="BJ308" s="677"/>
      <c r="BK308" s="677"/>
      <c r="BL308" s="679"/>
      <c r="BM308" s="677"/>
      <c r="BN308" s="254"/>
      <c r="BO308" s="254"/>
    </row>
    <row r="309" spans="2:67" s="255" customFormat="1" ht="15" customHeight="1">
      <c r="B309" s="1252"/>
      <c r="C309" s="243" t="s">
        <v>492</v>
      </c>
      <c r="D309" s="262"/>
      <c r="E309" s="646"/>
      <c r="F309" s="646"/>
      <c r="G309" s="927"/>
      <c r="H309" s="927"/>
      <c r="I309" s="927"/>
      <c r="J309" s="646"/>
      <c r="K309" s="646"/>
      <c r="L309" s="646"/>
      <c r="M309" s="646"/>
      <c r="N309" s="646"/>
      <c r="O309" s="646"/>
      <c r="P309" s="646"/>
      <c r="Q309" s="646"/>
      <c r="R309" s="646"/>
      <c r="S309" s="646"/>
      <c r="T309" s="646"/>
      <c r="U309" s="646"/>
      <c r="V309" s="646"/>
      <c r="W309" s="646"/>
      <c r="X309" s="646"/>
      <c r="Y309" s="646"/>
      <c r="Z309" s="646"/>
      <c r="AA309" s="646"/>
      <c r="AB309" s="646"/>
      <c r="AC309" s="646"/>
      <c r="AD309" s="646"/>
      <c r="AE309" s="646"/>
      <c r="AF309" s="676"/>
      <c r="AG309" s="646"/>
      <c r="AH309" s="646"/>
      <c r="AI309" s="329"/>
      <c r="AJ309" s="677"/>
      <c r="AK309" s="927"/>
      <c r="AL309" s="927"/>
      <c r="AM309" s="927"/>
      <c r="AN309" s="677"/>
      <c r="AO309" s="677"/>
      <c r="AP309" s="677"/>
      <c r="AQ309" s="677"/>
      <c r="AR309" s="677"/>
      <c r="AS309" s="677"/>
      <c r="AT309" s="677"/>
      <c r="AU309" s="677"/>
      <c r="AV309" s="677"/>
      <c r="AW309" s="677"/>
      <c r="AX309" s="677"/>
      <c r="AY309" s="677"/>
      <c r="AZ309" s="677"/>
      <c r="BA309" s="677"/>
      <c r="BB309" s="677"/>
      <c r="BC309" s="677"/>
      <c r="BD309" s="677"/>
      <c r="BE309" s="677"/>
      <c r="BF309" s="677"/>
      <c r="BG309" s="677"/>
      <c r="BH309" s="677"/>
      <c r="BI309" s="677"/>
      <c r="BJ309" s="677"/>
      <c r="BK309" s="677"/>
      <c r="BL309" s="679"/>
      <c r="BM309" s="677"/>
      <c r="BN309" s="254"/>
      <c r="BO309" s="254"/>
    </row>
    <row r="310" spans="2:67" s="255" customFormat="1" ht="15" customHeight="1">
      <c r="B310" s="1252"/>
      <c r="C310" s="243" t="s">
        <v>493</v>
      </c>
      <c r="D310" s="262"/>
      <c r="E310" s="646"/>
      <c r="F310" s="646"/>
      <c r="G310" s="927"/>
      <c r="H310" s="927"/>
      <c r="I310" s="927"/>
      <c r="J310" s="646"/>
      <c r="K310" s="646"/>
      <c r="L310" s="646"/>
      <c r="M310" s="646"/>
      <c r="N310" s="646"/>
      <c r="O310" s="646"/>
      <c r="P310" s="646"/>
      <c r="Q310" s="646"/>
      <c r="R310" s="646"/>
      <c r="S310" s="646"/>
      <c r="T310" s="646"/>
      <c r="U310" s="646"/>
      <c r="V310" s="646"/>
      <c r="W310" s="646"/>
      <c r="X310" s="646"/>
      <c r="Y310" s="646"/>
      <c r="Z310" s="646"/>
      <c r="AA310" s="646"/>
      <c r="AB310" s="646"/>
      <c r="AC310" s="646"/>
      <c r="AD310" s="646"/>
      <c r="AE310" s="646"/>
      <c r="AF310" s="676"/>
      <c r="AG310" s="646"/>
      <c r="AH310" s="646"/>
      <c r="AI310" s="329"/>
      <c r="AJ310" s="677"/>
      <c r="AK310" s="927"/>
      <c r="AL310" s="927"/>
      <c r="AM310" s="927"/>
      <c r="AN310" s="677"/>
      <c r="AO310" s="677"/>
      <c r="AP310" s="677"/>
      <c r="AQ310" s="677"/>
      <c r="AR310" s="677"/>
      <c r="AS310" s="677"/>
      <c r="AT310" s="677"/>
      <c r="AU310" s="677"/>
      <c r="AV310" s="677"/>
      <c r="AW310" s="677"/>
      <c r="AX310" s="677"/>
      <c r="AY310" s="677"/>
      <c r="AZ310" s="677"/>
      <c r="BA310" s="677"/>
      <c r="BB310" s="677"/>
      <c r="BC310" s="677"/>
      <c r="BD310" s="677"/>
      <c r="BE310" s="677"/>
      <c r="BF310" s="677"/>
      <c r="BG310" s="677"/>
      <c r="BH310" s="677"/>
      <c r="BI310" s="677"/>
      <c r="BJ310" s="677"/>
      <c r="BK310" s="677"/>
      <c r="BL310" s="679"/>
      <c r="BM310" s="677"/>
      <c r="BN310" s="254"/>
      <c r="BO310" s="254"/>
    </row>
    <row r="311" spans="2:67" s="255" customFormat="1" ht="15" customHeight="1">
      <c r="B311" s="1252"/>
      <c r="C311" s="243" t="s">
        <v>494</v>
      </c>
      <c r="D311" s="262"/>
      <c r="E311" s="646"/>
      <c r="F311" s="646"/>
      <c r="G311" s="927"/>
      <c r="H311" s="927"/>
      <c r="I311" s="927"/>
      <c r="J311" s="646"/>
      <c r="K311" s="646"/>
      <c r="L311" s="646"/>
      <c r="M311" s="646"/>
      <c r="N311" s="646"/>
      <c r="O311" s="646"/>
      <c r="P311" s="646"/>
      <c r="Q311" s="646"/>
      <c r="R311" s="646"/>
      <c r="S311" s="646"/>
      <c r="T311" s="646"/>
      <c r="U311" s="646"/>
      <c r="V311" s="646"/>
      <c r="W311" s="646"/>
      <c r="X311" s="646"/>
      <c r="Y311" s="646"/>
      <c r="Z311" s="646"/>
      <c r="AA311" s="646"/>
      <c r="AB311" s="646"/>
      <c r="AC311" s="646"/>
      <c r="AD311" s="646"/>
      <c r="AE311" s="646"/>
      <c r="AF311" s="676"/>
      <c r="AG311" s="646"/>
      <c r="AH311" s="646"/>
      <c r="AI311" s="329"/>
      <c r="AJ311" s="677"/>
      <c r="AK311" s="927"/>
      <c r="AL311" s="927"/>
      <c r="AM311" s="927"/>
      <c r="AN311" s="677"/>
      <c r="AO311" s="677"/>
      <c r="AP311" s="677"/>
      <c r="AQ311" s="677"/>
      <c r="AR311" s="677"/>
      <c r="AS311" s="677"/>
      <c r="AT311" s="677"/>
      <c r="AU311" s="677"/>
      <c r="AV311" s="677"/>
      <c r="AW311" s="677"/>
      <c r="AX311" s="677"/>
      <c r="AY311" s="677"/>
      <c r="AZ311" s="677"/>
      <c r="BA311" s="677"/>
      <c r="BB311" s="677"/>
      <c r="BC311" s="677"/>
      <c r="BD311" s="677"/>
      <c r="BE311" s="677"/>
      <c r="BF311" s="677"/>
      <c r="BG311" s="677"/>
      <c r="BH311" s="677"/>
      <c r="BI311" s="677"/>
      <c r="BJ311" s="677"/>
      <c r="BK311" s="677"/>
      <c r="BL311" s="679"/>
      <c r="BM311" s="677"/>
      <c r="BN311" s="254"/>
      <c r="BO311" s="254"/>
    </row>
    <row r="312" spans="2:67" s="255" customFormat="1" ht="15" customHeight="1">
      <c r="B312" s="1252"/>
      <c r="C312" s="243" t="s">
        <v>495</v>
      </c>
      <c r="D312" s="262"/>
      <c r="E312" s="646"/>
      <c r="F312" s="646"/>
      <c r="G312" s="927"/>
      <c r="H312" s="927"/>
      <c r="I312" s="927"/>
      <c r="J312" s="646"/>
      <c r="K312" s="646"/>
      <c r="L312" s="646"/>
      <c r="M312" s="646"/>
      <c r="N312" s="646"/>
      <c r="O312" s="646"/>
      <c r="P312" s="646"/>
      <c r="Q312" s="646"/>
      <c r="R312" s="646"/>
      <c r="S312" s="646"/>
      <c r="T312" s="646"/>
      <c r="U312" s="646"/>
      <c r="V312" s="646"/>
      <c r="W312" s="646"/>
      <c r="X312" s="646"/>
      <c r="Y312" s="646"/>
      <c r="Z312" s="646"/>
      <c r="AA312" s="646"/>
      <c r="AB312" s="646"/>
      <c r="AC312" s="646"/>
      <c r="AD312" s="646"/>
      <c r="AE312" s="646"/>
      <c r="AF312" s="676"/>
      <c r="AG312" s="646"/>
      <c r="AH312" s="646"/>
      <c r="AI312" s="329"/>
      <c r="AJ312" s="677"/>
      <c r="AK312" s="927"/>
      <c r="AL312" s="927"/>
      <c r="AM312" s="927"/>
      <c r="AN312" s="677"/>
      <c r="AO312" s="677"/>
      <c r="AP312" s="677"/>
      <c r="AQ312" s="677"/>
      <c r="AR312" s="677"/>
      <c r="AS312" s="677"/>
      <c r="AT312" s="677"/>
      <c r="AU312" s="677"/>
      <c r="AV312" s="677"/>
      <c r="AW312" s="677"/>
      <c r="AX312" s="677"/>
      <c r="AY312" s="677"/>
      <c r="AZ312" s="677"/>
      <c r="BA312" s="677"/>
      <c r="BB312" s="677"/>
      <c r="BC312" s="677"/>
      <c r="BD312" s="677"/>
      <c r="BE312" s="677"/>
      <c r="BF312" s="677"/>
      <c r="BG312" s="677"/>
      <c r="BH312" s="677"/>
      <c r="BI312" s="677"/>
      <c r="BJ312" s="677"/>
      <c r="BK312" s="677"/>
      <c r="BL312" s="679"/>
      <c r="BM312" s="677"/>
      <c r="BN312" s="254"/>
      <c r="BO312" s="254"/>
    </row>
    <row r="313" spans="2:67" s="255" customFormat="1" ht="15" customHeight="1">
      <c r="B313" s="1252"/>
      <c r="C313" s="243" t="s">
        <v>496</v>
      </c>
      <c r="D313" s="262"/>
      <c r="E313" s="646"/>
      <c r="F313" s="646"/>
      <c r="G313" s="927"/>
      <c r="H313" s="927"/>
      <c r="I313" s="927"/>
      <c r="J313" s="646"/>
      <c r="K313" s="646"/>
      <c r="L313" s="646"/>
      <c r="M313" s="646"/>
      <c r="N313" s="646"/>
      <c r="O313" s="646"/>
      <c r="P313" s="646"/>
      <c r="Q313" s="646"/>
      <c r="R313" s="646"/>
      <c r="S313" s="646"/>
      <c r="T313" s="646"/>
      <c r="U313" s="646"/>
      <c r="V313" s="646"/>
      <c r="W313" s="646"/>
      <c r="X313" s="646"/>
      <c r="Y313" s="646"/>
      <c r="Z313" s="646"/>
      <c r="AA313" s="646"/>
      <c r="AB313" s="646"/>
      <c r="AC313" s="646"/>
      <c r="AD313" s="646"/>
      <c r="AE313" s="646"/>
      <c r="AF313" s="676"/>
      <c r="AG313" s="646"/>
      <c r="AH313" s="646"/>
      <c r="AI313" s="329"/>
      <c r="AJ313" s="677"/>
      <c r="AK313" s="927"/>
      <c r="AL313" s="927"/>
      <c r="AM313" s="927"/>
      <c r="AN313" s="677"/>
      <c r="AO313" s="677"/>
      <c r="AP313" s="677"/>
      <c r="AQ313" s="677"/>
      <c r="AR313" s="677"/>
      <c r="AS313" s="677"/>
      <c r="AT313" s="677"/>
      <c r="AU313" s="677"/>
      <c r="AV313" s="677"/>
      <c r="AW313" s="677"/>
      <c r="AX313" s="677"/>
      <c r="AY313" s="677"/>
      <c r="AZ313" s="677"/>
      <c r="BA313" s="677"/>
      <c r="BB313" s="677"/>
      <c r="BC313" s="677"/>
      <c r="BD313" s="677"/>
      <c r="BE313" s="677"/>
      <c r="BF313" s="677"/>
      <c r="BG313" s="677"/>
      <c r="BH313" s="677"/>
      <c r="BI313" s="677"/>
      <c r="BJ313" s="677"/>
      <c r="BK313" s="677"/>
      <c r="BL313" s="679"/>
      <c r="BM313" s="677"/>
      <c r="BN313" s="254"/>
      <c r="BO313" s="254"/>
    </row>
    <row r="314" spans="2:67" s="255" customFormat="1" ht="15" customHeight="1">
      <c r="B314" s="1252"/>
      <c r="C314" s="243" t="s">
        <v>497</v>
      </c>
      <c r="D314" s="262"/>
      <c r="E314" s="646"/>
      <c r="F314" s="646"/>
      <c r="G314" s="927"/>
      <c r="H314" s="927"/>
      <c r="I314" s="927"/>
      <c r="J314" s="646"/>
      <c r="K314" s="646"/>
      <c r="L314" s="646"/>
      <c r="M314" s="646"/>
      <c r="N314" s="646"/>
      <c r="O314" s="646"/>
      <c r="P314" s="646"/>
      <c r="Q314" s="646"/>
      <c r="R314" s="646"/>
      <c r="S314" s="646"/>
      <c r="T314" s="646"/>
      <c r="U314" s="646"/>
      <c r="V314" s="646"/>
      <c r="W314" s="646"/>
      <c r="X314" s="646"/>
      <c r="Y314" s="646"/>
      <c r="Z314" s="646"/>
      <c r="AA314" s="646"/>
      <c r="AB314" s="646"/>
      <c r="AC314" s="646"/>
      <c r="AD314" s="646"/>
      <c r="AE314" s="646"/>
      <c r="AF314" s="676"/>
      <c r="AG314" s="646"/>
      <c r="AH314" s="646"/>
      <c r="AI314" s="329"/>
      <c r="AJ314" s="677"/>
      <c r="AK314" s="927"/>
      <c r="AL314" s="927"/>
      <c r="AM314" s="927"/>
      <c r="AN314" s="677"/>
      <c r="AO314" s="677"/>
      <c r="AP314" s="677"/>
      <c r="AQ314" s="677"/>
      <c r="AR314" s="677"/>
      <c r="AS314" s="677"/>
      <c r="AT314" s="677"/>
      <c r="AU314" s="677"/>
      <c r="AV314" s="677"/>
      <c r="AW314" s="677"/>
      <c r="AX314" s="677"/>
      <c r="AY314" s="677"/>
      <c r="AZ314" s="677"/>
      <c r="BA314" s="677"/>
      <c r="BB314" s="677"/>
      <c r="BC314" s="677"/>
      <c r="BD314" s="677"/>
      <c r="BE314" s="677"/>
      <c r="BF314" s="677"/>
      <c r="BG314" s="677"/>
      <c r="BH314" s="677"/>
      <c r="BI314" s="677"/>
      <c r="BJ314" s="677"/>
      <c r="BK314" s="677"/>
      <c r="BL314" s="679"/>
      <c r="BM314" s="677"/>
      <c r="BN314" s="254"/>
      <c r="BO314" s="254"/>
    </row>
    <row r="315" spans="2:67" s="255" customFormat="1" ht="15" customHeight="1">
      <c r="B315" s="1252"/>
      <c r="C315" s="453" t="s">
        <v>527</v>
      </c>
      <c r="D315" s="344"/>
      <c r="E315" s="674"/>
      <c r="F315" s="674"/>
      <c r="G315" s="711"/>
      <c r="H315" s="711"/>
      <c r="I315" s="711"/>
      <c r="J315" s="674"/>
      <c r="K315" s="674"/>
      <c r="L315" s="674"/>
      <c r="M315" s="674"/>
      <c r="N315" s="674"/>
      <c r="O315" s="674"/>
      <c r="P315" s="674"/>
      <c r="Q315" s="674"/>
      <c r="R315" s="674"/>
      <c r="S315" s="674"/>
      <c r="T315" s="674"/>
      <c r="U315" s="674"/>
      <c r="V315" s="674"/>
      <c r="W315" s="674"/>
      <c r="X315" s="674"/>
      <c r="Y315" s="674"/>
      <c r="Z315" s="674"/>
      <c r="AA315" s="674"/>
      <c r="AB315" s="674"/>
      <c r="AC315" s="674"/>
      <c r="AD315" s="674"/>
      <c r="AE315" s="674"/>
      <c r="AF315" s="675"/>
      <c r="AG315" s="675"/>
      <c r="AH315" s="674"/>
      <c r="AI315" s="329"/>
      <c r="AJ315" s="674"/>
      <c r="AK315" s="711"/>
      <c r="AL315" s="711"/>
      <c r="AM315" s="711"/>
      <c r="AN315" s="674"/>
      <c r="AO315" s="674"/>
      <c r="AP315" s="674"/>
      <c r="AQ315" s="674"/>
      <c r="AR315" s="674"/>
      <c r="AS315" s="674"/>
      <c r="AT315" s="674"/>
      <c r="AU315" s="674"/>
      <c r="AV315" s="674"/>
      <c r="AW315" s="674"/>
      <c r="AX315" s="674"/>
      <c r="AY315" s="674"/>
      <c r="AZ315" s="674"/>
      <c r="BA315" s="674"/>
      <c r="BB315" s="674"/>
      <c r="BC315" s="674"/>
      <c r="BD315" s="674"/>
      <c r="BE315" s="674"/>
      <c r="BF315" s="674"/>
      <c r="BG315" s="674"/>
      <c r="BH315" s="674"/>
      <c r="BI315" s="674"/>
      <c r="BJ315" s="674"/>
      <c r="BK315" s="675"/>
      <c r="BL315" s="675"/>
      <c r="BM315" s="674"/>
      <c r="BN315" s="254"/>
      <c r="BO315" s="254"/>
    </row>
    <row r="316" spans="2:67" s="255" customFormat="1" ht="15" customHeight="1">
      <c r="B316" s="1252" t="s">
        <v>26</v>
      </c>
      <c r="C316" s="243" t="s">
        <v>488</v>
      </c>
      <c r="D316" s="344"/>
      <c r="E316" s="335">
        <v>6.0952568751777902E-2</v>
      </c>
      <c r="F316" s="335">
        <v>-3.6576249030880397E-4</v>
      </c>
      <c r="G316" s="924"/>
      <c r="H316" s="924">
        <v>1E-3</v>
      </c>
      <c r="I316" s="924"/>
      <c r="J316" s="335"/>
      <c r="K316" s="335"/>
      <c r="L316" s="335">
        <v>0.24923768990841599</v>
      </c>
      <c r="M316" s="335">
        <v>1.4552052703777799E-2</v>
      </c>
      <c r="N316" s="335"/>
      <c r="O316" s="335">
        <v>1.12145256102179E-2</v>
      </c>
      <c r="P316" s="335"/>
      <c r="Q316" s="335"/>
      <c r="R316" s="335"/>
      <c r="S316" s="335"/>
      <c r="T316" s="335"/>
      <c r="U316" s="335">
        <v>3.8819633434135199E-2</v>
      </c>
      <c r="V316" s="335">
        <v>1.52884582264702E-2</v>
      </c>
      <c r="W316" s="335"/>
      <c r="X316" s="335"/>
      <c r="Y316" s="335"/>
      <c r="Z316" s="335"/>
      <c r="AA316" s="335"/>
      <c r="AB316" s="335"/>
      <c r="AC316" s="335"/>
      <c r="AD316" s="335">
        <v>0.114968138102977</v>
      </c>
      <c r="AE316" s="335">
        <v>9.0508378428268504E-2</v>
      </c>
      <c r="AF316" s="330">
        <v>8.5085286966918597E-2</v>
      </c>
      <c r="AG316" s="330"/>
      <c r="AH316" s="335">
        <v>2.4654701940684101E-2</v>
      </c>
      <c r="AI316" s="329"/>
      <c r="AJ316" s="331">
        <v>-3.50443208383061E-4</v>
      </c>
      <c r="AK316" s="925"/>
      <c r="AL316" s="925"/>
      <c r="AM316" s="925">
        <v>1E-3</v>
      </c>
      <c r="AN316" s="331">
        <v>6.0952568751777902E-2</v>
      </c>
      <c r="AO316" s="331"/>
      <c r="AP316" s="331"/>
      <c r="AQ316" s="331">
        <v>9.4315301458015699E-2</v>
      </c>
      <c r="AR316" s="331">
        <v>1.7293743441256299E-2</v>
      </c>
      <c r="AS316" s="331"/>
      <c r="AT316" s="331">
        <v>1.1214563611136499E-2</v>
      </c>
      <c r="AU316" s="331"/>
      <c r="AV316" s="331"/>
      <c r="AW316" s="331"/>
      <c r="AX316" s="331"/>
      <c r="AY316" s="331"/>
      <c r="AZ316" s="331">
        <v>4.3316133498991299E-2</v>
      </c>
      <c r="BA316" s="331">
        <v>1.8247856345032901E-2</v>
      </c>
      <c r="BB316" s="331"/>
      <c r="BC316" s="331"/>
      <c r="BD316" s="331"/>
      <c r="BE316" s="331"/>
      <c r="BF316" s="331"/>
      <c r="BG316" s="331"/>
      <c r="BH316" s="331"/>
      <c r="BI316" s="331">
        <v>0.11194850573446601</v>
      </c>
      <c r="BJ316" s="331">
        <v>9.2404216659335597E-2</v>
      </c>
      <c r="BK316" s="330">
        <v>8.4134900861466494E-2</v>
      </c>
      <c r="BL316" s="330"/>
      <c r="BM316" s="331">
        <v>2.7194962012583999E-2</v>
      </c>
    </row>
    <row r="317" spans="2:67" s="255" customFormat="1" ht="15" customHeight="1">
      <c r="B317" s="1257" t="s">
        <v>26</v>
      </c>
      <c r="C317" s="243" t="s">
        <v>489</v>
      </c>
      <c r="D317" s="344"/>
      <c r="E317" s="331">
        <v>5.0072950132207701E-2</v>
      </c>
      <c r="F317" s="331">
        <v>-3.0386806013593701E-3</v>
      </c>
      <c r="G317" s="925"/>
      <c r="H317" s="925">
        <v>8.0000000000000002E-3</v>
      </c>
      <c r="I317" s="925"/>
      <c r="J317" s="331"/>
      <c r="K317" s="331"/>
      <c r="L317" s="331">
        <v>0.15631157811920801</v>
      </c>
      <c r="M317" s="331">
        <v>2.7391877806988801E-2</v>
      </c>
      <c r="N317" s="331"/>
      <c r="O317" s="331">
        <v>1.9249160364237398E-2</v>
      </c>
      <c r="P317" s="331"/>
      <c r="Q317" s="331"/>
      <c r="R317" s="331"/>
      <c r="S317" s="331"/>
      <c r="T317" s="331"/>
      <c r="U317" s="331">
        <v>5.6453119812728297E-2</v>
      </c>
      <c r="V317" s="331">
        <v>2.8544338085010602E-2</v>
      </c>
      <c r="W317" s="331"/>
      <c r="X317" s="331"/>
      <c r="Y317" s="331"/>
      <c r="Z317" s="331"/>
      <c r="AA317" s="331"/>
      <c r="AB317" s="331"/>
      <c r="AC317" s="331"/>
      <c r="AD317" s="331">
        <v>0.11170611786342199</v>
      </c>
      <c r="AE317" s="331">
        <v>9.3043720532645494E-2</v>
      </c>
      <c r="AF317" s="330">
        <v>7.7317651317534E-2</v>
      </c>
      <c r="AG317" s="330"/>
      <c r="AH317" s="331">
        <v>3.6412544643704602E-2</v>
      </c>
      <c r="AI317" s="329"/>
      <c r="AJ317" s="331">
        <v>-2.6858832216815199E-3</v>
      </c>
      <c r="AK317" s="925"/>
      <c r="AL317" s="925"/>
      <c r="AM317" s="925">
        <v>8.0000000000000002E-3</v>
      </c>
      <c r="AN317" s="331">
        <v>5.0072950132207701E-2</v>
      </c>
      <c r="AO317" s="331"/>
      <c r="AP317" s="331"/>
      <c r="AQ317" s="331">
        <v>6.9563008844745505E-2</v>
      </c>
      <c r="AR317" s="331">
        <v>2.90995074187946E-2</v>
      </c>
      <c r="AS317" s="331"/>
      <c r="AT317" s="331">
        <v>1.9258761184437999E-2</v>
      </c>
      <c r="AU317" s="331"/>
      <c r="AV317" s="331"/>
      <c r="AW317" s="331"/>
      <c r="AX317" s="331"/>
      <c r="AY317" s="331"/>
      <c r="AZ317" s="331">
        <v>5.83078035556584E-2</v>
      </c>
      <c r="BA317" s="331">
        <v>3.0367349806896801E-2</v>
      </c>
      <c r="BB317" s="331"/>
      <c r="BC317" s="331"/>
      <c r="BD317" s="331"/>
      <c r="BE317" s="331"/>
      <c r="BF317" s="331"/>
      <c r="BG317" s="331"/>
      <c r="BH317" s="331"/>
      <c r="BI317" s="331">
        <v>0.110564142434542</v>
      </c>
      <c r="BJ317" s="331">
        <v>9.3850803180380304E-2</v>
      </c>
      <c r="BK317" s="330">
        <v>8.0173488440725305E-2</v>
      </c>
      <c r="BL317" s="330"/>
      <c r="BM317" s="331">
        <v>3.8013040460071097E-2</v>
      </c>
    </row>
    <row r="318" spans="2:67" s="255" customFormat="1" ht="15" customHeight="1">
      <c r="B318" s="1257" t="s">
        <v>26</v>
      </c>
      <c r="C318" s="243" t="s">
        <v>490</v>
      </c>
      <c r="D318" s="344"/>
      <c r="E318" s="331">
        <v>6.4213254047025006E-2</v>
      </c>
      <c r="F318" s="331">
        <v>-6.5000319872371704E-3</v>
      </c>
      <c r="G318" s="925"/>
      <c r="H318" s="925">
        <v>1.9E-2</v>
      </c>
      <c r="I318" s="925"/>
      <c r="J318" s="331"/>
      <c r="K318" s="331"/>
      <c r="L318" s="331">
        <v>0.13282774443956499</v>
      </c>
      <c r="M318" s="331">
        <v>3.7707985673883303E-2</v>
      </c>
      <c r="N318" s="331"/>
      <c r="O318" s="331">
        <v>3.1463685974455299E-2</v>
      </c>
      <c r="P318" s="331"/>
      <c r="Q318" s="331"/>
      <c r="R318" s="331"/>
      <c r="S318" s="331"/>
      <c r="T318" s="331"/>
      <c r="U318" s="331">
        <v>6.2930357383664995E-2</v>
      </c>
      <c r="V318" s="331">
        <v>3.8654509435941897E-2</v>
      </c>
      <c r="W318" s="331"/>
      <c r="X318" s="331"/>
      <c r="Y318" s="331"/>
      <c r="Z318" s="331"/>
      <c r="AA318" s="331"/>
      <c r="AB318" s="331"/>
      <c r="AC318" s="331"/>
      <c r="AD318" s="331">
        <v>0.1137523563812</v>
      </c>
      <c r="AE318" s="331">
        <v>9.4799003284720906E-2</v>
      </c>
      <c r="AF318" s="330">
        <v>6.9290607867602702E-2</v>
      </c>
      <c r="AG318" s="330"/>
      <c r="AH318" s="331">
        <v>4.5647319194081E-2</v>
      </c>
      <c r="AI318" s="329"/>
      <c r="AJ318" s="331">
        <v>-6.53163728557026E-3</v>
      </c>
      <c r="AK318" s="925"/>
      <c r="AL318" s="925"/>
      <c r="AM318" s="925">
        <v>1.9E-2</v>
      </c>
      <c r="AN318" s="331">
        <v>6.4213254047025006E-2</v>
      </c>
      <c r="AO318" s="331"/>
      <c r="AP318" s="331"/>
      <c r="AQ318" s="331">
        <v>7.6389111311230801E-2</v>
      </c>
      <c r="AR318" s="331">
        <v>3.9804038466206802E-2</v>
      </c>
      <c r="AS318" s="331"/>
      <c r="AT318" s="331">
        <v>3.1450868452530603E-2</v>
      </c>
      <c r="AU318" s="331"/>
      <c r="AV318" s="331"/>
      <c r="AW318" s="331"/>
      <c r="AX318" s="331"/>
      <c r="AY318" s="331"/>
      <c r="AZ318" s="331">
        <v>6.66025250101938E-2</v>
      </c>
      <c r="BA318" s="331">
        <v>4.0923181963694599E-2</v>
      </c>
      <c r="BB318" s="331"/>
      <c r="BC318" s="331"/>
      <c r="BD318" s="331"/>
      <c r="BE318" s="331"/>
      <c r="BF318" s="331"/>
      <c r="BG318" s="331"/>
      <c r="BH318" s="331"/>
      <c r="BI318" s="331">
        <v>0.111771345097157</v>
      </c>
      <c r="BJ318" s="331">
        <v>9.6586125913194598E-2</v>
      </c>
      <c r="BK318" s="330">
        <v>6.9640569769169505E-2</v>
      </c>
      <c r="BL318" s="330"/>
      <c r="BM318" s="331">
        <v>4.7631053230342897E-2</v>
      </c>
    </row>
    <row r="319" spans="2:67" s="255" customFormat="1" ht="15" customHeight="1">
      <c r="B319" s="1257" t="s">
        <v>26</v>
      </c>
      <c r="C319" s="243" t="s">
        <v>491</v>
      </c>
      <c r="D319" s="344"/>
      <c r="E319" s="331">
        <v>6.9494398594458898E-2</v>
      </c>
      <c r="F319" s="331">
        <v>-1.0169346054289499E-2</v>
      </c>
      <c r="G319" s="925"/>
      <c r="H319" s="925">
        <v>0.03</v>
      </c>
      <c r="I319" s="925"/>
      <c r="J319" s="331"/>
      <c r="K319" s="331"/>
      <c r="L319" s="331">
        <v>9.4182226393583604E-2</v>
      </c>
      <c r="M319" s="331">
        <v>4.7440610752353299E-2</v>
      </c>
      <c r="N319" s="331"/>
      <c r="O319" s="331">
        <v>4.0249160364237403E-2</v>
      </c>
      <c r="P319" s="331"/>
      <c r="Q319" s="331"/>
      <c r="R319" s="331"/>
      <c r="S319" s="331"/>
      <c r="T319" s="331"/>
      <c r="U319" s="331">
        <v>7.8028628615597395E-2</v>
      </c>
      <c r="V319" s="331">
        <v>4.8563610878205703E-2</v>
      </c>
      <c r="W319" s="331"/>
      <c r="X319" s="331"/>
      <c r="Y319" s="331"/>
      <c r="Z319" s="331"/>
      <c r="AA319" s="331"/>
      <c r="AB319" s="331"/>
      <c r="AC319" s="331"/>
      <c r="AD319" s="331">
        <v>0.110604347953861</v>
      </c>
      <c r="AE319" s="331">
        <v>9.6687476547556106E-2</v>
      </c>
      <c r="AF319" s="330">
        <v>7.2331914722752105E-2</v>
      </c>
      <c r="AG319" s="330"/>
      <c r="AH319" s="331">
        <v>5.4409628211326298E-2</v>
      </c>
      <c r="AI319" s="329"/>
      <c r="AJ319" s="331">
        <v>-9.6401223558811606E-3</v>
      </c>
      <c r="AK319" s="925"/>
      <c r="AL319" s="925"/>
      <c r="AM319" s="925">
        <v>0.03</v>
      </c>
      <c r="AN319" s="331">
        <v>6.9494398594458898E-2</v>
      </c>
      <c r="AO319" s="331"/>
      <c r="AP319" s="331"/>
      <c r="AQ319" s="331">
        <v>7.6130251985086397E-2</v>
      </c>
      <c r="AR319" s="331">
        <v>4.9557173203212797E-2</v>
      </c>
      <c r="AS319" s="331"/>
      <c r="AT319" s="331">
        <v>4.0249296750306703E-2</v>
      </c>
      <c r="AU319" s="331"/>
      <c r="AV319" s="331"/>
      <c r="AW319" s="331"/>
      <c r="AX319" s="331"/>
      <c r="AY319" s="331"/>
      <c r="AZ319" s="331">
        <v>7.78370902024412E-2</v>
      </c>
      <c r="BA319" s="331">
        <v>5.0770354156513098E-2</v>
      </c>
      <c r="BB319" s="331"/>
      <c r="BC319" s="331"/>
      <c r="BD319" s="331"/>
      <c r="BE319" s="331"/>
      <c r="BF319" s="331"/>
      <c r="BG319" s="331"/>
      <c r="BH319" s="331"/>
      <c r="BI319" s="331">
        <v>0.109702575876143</v>
      </c>
      <c r="BJ319" s="331">
        <v>9.6697355289338704E-2</v>
      </c>
      <c r="BK319" s="330">
        <v>7.7865905949418696E-2</v>
      </c>
      <c r="BL319" s="330"/>
      <c r="BM319" s="331">
        <v>5.63406954926155E-2</v>
      </c>
    </row>
    <row r="320" spans="2:67" s="255" customFormat="1" ht="15" customHeight="1">
      <c r="B320" s="1257" t="s">
        <v>26</v>
      </c>
      <c r="C320" s="243" t="s">
        <v>492</v>
      </c>
      <c r="D320" s="344"/>
      <c r="E320" s="331">
        <v>6.7830830532183597E-2</v>
      </c>
      <c r="F320" s="331">
        <v>-1.90711607367219E-3</v>
      </c>
      <c r="G320" s="925"/>
      <c r="H320" s="925">
        <v>4.3999999999999997E-2</v>
      </c>
      <c r="I320" s="925"/>
      <c r="J320" s="331"/>
      <c r="K320" s="331"/>
      <c r="L320" s="331">
        <v>8.1350390337440001E-2</v>
      </c>
      <c r="M320" s="331">
        <v>5.8569175496480497E-2</v>
      </c>
      <c r="N320" s="331"/>
      <c r="O320" s="331">
        <v>5.7536314025544801E-2</v>
      </c>
      <c r="P320" s="331"/>
      <c r="Q320" s="331"/>
      <c r="R320" s="331"/>
      <c r="S320" s="331"/>
      <c r="T320" s="331"/>
      <c r="U320" s="331">
        <v>8.6718151709160807E-2</v>
      </c>
      <c r="V320" s="331">
        <v>5.9238105229934501E-2</v>
      </c>
      <c r="W320" s="331"/>
      <c r="X320" s="331"/>
      <c r="Y320" s="331"/>
      <c r="Z320" s="331"/>
      <c r="AA320" s="331"/>
      <c r="AB320" s="331"/>
      <c r="AC320" s="331"/>
      <c r="AD320" s="331">
        <v>0.112052248925102</v>
      </c>
      <c r="AE320" s="331">
        <v>9.8022947404815902E-2</v>
      </c>
      <c r="AF320" s="330">
        <v>7.8255768851723806E-2</v>
      </c>
      <c r="AG320" s="330"/>
      <c r="AH320" s="331">
        <v>6.412218290834E-2</v>
      </c>
      <c r="AI320" s="329"/>
      <c r="AJ320" s="331">
        <v>-1.8546579887806999E-3</v>
      </c>
      <c r="AK320" s="925"/>
      <c r="AL320" s="925"/>
      <c r="AM320" s="925">
        <v>4.3999999999999997E-2</v>
      </c>
      <c r="AN320" s="331">
        <v>6.7830830532183597E-2</v>
      </c>
      <c r="AO320" s="331"/>
      <c r="AP320" s="331"/>
      <c r="AQ320" s="331">
        <v>7.0027173263531403E-2</v>
      </c>
      <c r="AR320" s="331">
        <v>5.9732904330128699E-2</v>
      </c>
      <c r="AS320" s="331"/>
      <c r="AT320" s="331">
        <v>5.7536508989902799E-2</v>
      </c>
      <c r="AU320" s="331"/>
      <c r="AV320" s="331"/>
      <c r="AW320" s="331"/>
      <c r="AX320" s="331"/>
      <c r="AY320" s="331"/>
      <c r="AZ320" s="331">
        <v>8.6835562042624007E-2</v>
      </c>
      <c r="BA320" s="331">
        <v>6.0456752777307103E-2</v>
      </c>
      <c r="BB320" s="331"/>
      <c r="BC320" s="331"/>
      <c r="BD320" s="331"/>
      <c r="BE320" s="331"/>
      <c r="BF320" s="331"/>
      <c r="BG320" s="331"/>
      <c r="BH320" s="331"/>
      <c r="BI320" s="331">
        <v>0.111650963879749</v>
      </c>
      <c r="BJ320" s="331">
        <v>9.9513678461478905E-2</v>
      </c>
      <c r="BK320" s="330">
        <v>7.1634364521041105E-2</v>
      </c>
      <c r="BL320" s="330"/>
      <c r="BM320" s="331">
        <v>6.5237374551605304E-2</v>
      </c>
    </row>
    <row r="321" spans="2:67" s="255" customFormat="1" ht="15" customHeight="1">
      <c r="B321" s="1257" t="s">
        <v>26</v>
      </c>
      <c r="C321" s="243" t="s">
        <v>493</v>
      </c>
      <c r="D321" s="344"/>
      <c r="E321" s="331">
        <v>8.1761960207705695E-2</v>
      </c>
      <c r="F321" s="331">
        <v>6.3349053731980801E-3</v>
      </c>
      <c r="G321" s="925"/>
      <c r="H321" s="925">
        <v>5.8999999999999997E-2</v>
      </c>
      <c r="I321" s="925"/>
      <c r="J321" s="331"/>
      <c r="K321" s="331"/>
      <c r="L321" s="331">
        <v>6.5374854062245399E-2</v>
      </c>
      <c r="M321" s="331">
        <v>7.2070206137955103E-2</v>
      </c>
      <c r="N321" s="331"/>
      <c r="O321" s="331">
        <v>7.0463685974455195E-2</v>
      </c>
      <c r="P321" s="331"/>
      <c r="Q321" s="331"/>
      <c r="R321" s="331"/>
      <c r="S321" s="331"/>
      <c r="T321" s="331"/>
      <c r="U321" s="331">
        <v>9.7083697861590504E-2</v>
      </c>
      <c r="V321" s="331">
        <v>7.2709574143662803E-2</v>
      </c>
      <c r="W321" s="331"/>
      <c r="X321" s="331"/>
      <c r="Y321" s="331"/>
      <c r="Z321" s="331"/>
      <c r="AA321" s="331"/>
      <c r="AB321" s="331"/>
      <c r="AC321" s="331"/>
      <c r="AD321" s="331">
        <v>0.10725470804206499</v>
      </c>
      <c r="AE321" s="331">
        <v>0.10156435262027599</v>
      </c>
      <c r="AF321" s="330">
        <v>0.144632128261866</v>
      </c>
      <c r="AG321" s="330"/>
      <c r="AH321" s="331">
        <v>7.6161899363886107E-2</v>
      </c>
      <c r="AI321" s="329"/>
      <c r="AJ321" s="331">
        <v>7.1226664264605298E-3</v>
      </c>
      <c r="AK321" s="925"/>
      <c r="AL321" s="925"/>
      <c r="AM321" s="925">
        <v>5.8999999999999997E-2</v>
      </c>
      <c r="AN321" s="331">
        <v>8.1761960207705695E-2</v>
      </c>
      <c r="AO321" s="331"/>
      <c r="AP321" s="331"/>
      <c r="AQ321" s="331">
        <v>7.7769647453289195E-2</v>
      </c>
      <c r="AR321" s="331">
        <v>7.3211796584686406E-2</v>
      </c>
      <c r="AS321" s="331"/>
      <c r="AT321" s="331">
        <v>7.0463924743787903E-2</v>
      </c>
      <c r="AU321" s="331"/>
      <c r="AV321" s="331"/>
      <c r="AW321" s="331"/>
      <c r="AX321" s="331"/>
      <c r="AY321" s="331"/>
      <c r="AZ321" s="331">
        <v>9.6798174816042304E-2</v>
      </c>
      <c r="BA321" s="331">
        <v>7.3896321783732094E-2</v>
      </c>
      <c r="BB321" s="331"/>
      <c r="BC321" s="331"/>
      <c r="BD321" s="331"/>
      <c r="BE321" s="331"/>
      <c r="BF321" s="331"/>
      <c r="BG321" s="331"/>
      <c r="BH321" s="331"/>
      <c r="BI321" s="331">
        <v>0.108551362779371</v>
      </c>
      <c r="BJ321" s="331">
        <v>9.9563397244431598E-2</v>
      </c>
      <c r="BK321" s="330">
        <v>0.102351016969839</v>
      </c>
      <c r="BL321" s="330"/>
      <c r="BM321" s="331">
        <v>7.7140463257788602E-2</v>
      </c>
    </row>
    <row r="322" spans="2:67" s="255" customFormat="1" ht="15" customHeight="1">
      <c r="B322" s="1257" t="s">
        <v>26</v>
      </c>
      <c r="C322" s="243" t="s">
        <v>494</v>
      </c>
      <c r="D322" s="344"/>
      <c r="E322" s="331">
        <v>0.100066795062766</v>
      </c>
      <c r="F322" s="331">
        <v>2.4477033329548901E-2</v>
      </c>
      <c r="G322" s="925"/>
      <c r="H322" s="925">
        <v>8.5000000000000006E-2</v>
      </c>
      <c r="I322" s="925"/>
      <c r="J322" s="331"/>
      <c r="K322" s="331"/>
      <c r="L322" s="331">
        <v>5.6870532983524902E-2</v>
      </c>
      <c r="M322" s="331">
        <v>8.9449982847673901E-2</v>
      </c>
      <c r="N322" s="331"/>
      <c r="O322" s="331">
        <v>8.7930730491961095E-2</v>
      </c>
      <c r="P322" s="331"/>
      <c r="Q322" s="331"/>
      <c r="R322" s="331"/>
      <c r="S322" s="331"/>
      <c r="T322" s="331"/>
      <c r="U322" s="331">
        <v>0.107953854108298</v>
      </c>
      <c r="V322" s="331">
        <v>8.9944550431475201E-2</v>
      </c>
      <c r="W322" s="331"/>
      <c r="X322" s="331"/>
      <c r="Y322" s="331"/>
      <c r="Z322" s="331"/>
      <c r="AA322" s="331"/>
      <c r="AB322" s="331"/>
      <c r="AC322" s="331"/>
      <c r="AD322" s="331">
        <v>9.6268043992449204E-2</v>
      </c>
      <c r="AE322" s="331">
        <v>0.103227689491858</v>
      </c>
      <c r="AF322" s="330">
        <v>9.7616273195483494E-2</v>
      </c>
      <c r="AG322" s="330"/>
      <c r="AH322" s="331">
        <v>9.0896776639468393E-2</v>
      </c>
      <c r="AI322" s="329"/>
      <c r="AJ322" s="331">
        <v>2.50921012792335E-2</v>
      </c>
      <c r="AK322" s="925"/>
      <c r="AL322" s="925"/>
      <c r="AM322" s="925">
        <v>8.5000000000000006E-2</v>
      </c>
      <c r="AN322" s="331">
        <v>0.100066795062766</v>
      </c>
      <c r="AO322" s="331"/>
      <c r="AP322" s="331"/>
      <c r="AQ322" s="331">
        <v>9.3113629740117596E-2</v>
      </c>
      <c r="AR322" s="331">
        <v>9.0613478633456701E-2</v>
      </c>
      <c r="AS322" s="331"/>
      <c r="AT322" s="331">
        <v>8.79310284491506E-2</v>
      </c>
      <c r="AU322" s="331"/>
      <c r="AV322" s="331"/>
      <c r="AW322" s="331"/>
      <c r="AX322" s="331"/>
      <c r="AY322" s="331"/>
      <c r="AZ322" s="331">
        <v>0.10618887618737501</v>
      </c>
      <c r="BA322" s="331">
        <v>9.1122149053050203E-2</v>
      </c>
      <c r="BB322" s="331"/>
      <c r="BC322" s="331"/>
      <c r="BD322" s="331"/>
      <c r="BE322" s="331"/>
      <c r="BF322" s="331"/>
      <c r="BG322" s="331"/>
      <c r="BH322" s="331"/>
      <c r="BI322" s="331">
        <v>9.5800299339720701E-2</v>
      </c>
      <c r="BJ322" s="331">
        <v>0.103611467182322</v>
      </c>
      <c r="BK322" s="330">
        <v>0.12688028354189099</v>
      </c>
      <c r="BL322" s="330"/>
      <c r="BM322" s="331">
        <v>9.1994080390810307E-2</v>
      </c>
    </row>
    <row r="323" spans="2:67" s="255" customFormat="1" ht="15" customHeight="1">
      <c r="B323" s="1257" t="s">
        <v>26</v>
      </c>
      <c r="C323" s="243" t="s">
        <v>495</v>
      </c>
      <c r="D323" s="344"/>
      <c r="E323" s="331">
        <v>0.130455556341741</v>
      </c>
      <c r="F323" s="331">
        <v>6.6566805784310096E-2</v>
      </c>
      <c r="G323" s="925"/>
      <c r="H323" s="925">
        <v>0.122</v>
      </c>
      <c r="I323" s="925"/>
      <c r="J323" s="331"/>
      <c r="K323" s="331"/>
      <c r="L323" s="331">
        <v>5.5294030318773599E-2</v>
      </c>
      <c r="M323" s="331">
        <v>0.11490011298443301</v>
      </c>
      <c r="N323" s="331"/>
      <c r="O323" s="331">
        <v>0.119359781712397</v>
      </c>
      <c r="P323" s="331"/>
      <c r="Q323" s="331"/>
      <c r="R323" s="331"/>
      <c r="S323" s="331"/>
      <c r="T323" s="331"/>
      <c r="U323" s="331">
        <v>0.125249560127045</v>
      </c>
      <c r="V323" s="331">
        <v>0.114830203893258</v>
      </c>
      <c r="W323" s="331"/>
      <c r="X323" s="331"/>
      <c r="Y323" s="331"/>
      <c r="Z323" s="331"/>
      <c r="AA323" s="331"/>
      <c r="AB323" s="331"/>
      <c r="AC323" s="331"/>
      <c r="AD323" s="331">
        <v>8.9999763778061598E-2</v>
      </c>
      <c r="AE323" s="331">
        <v>0.10307711983232</v>
      </c>
      <c r="AF323" s="330">
        <v>0.13548296641611801</v>
      </c>
      <c r="AG323" s="330"/>
      <c r="AH323" s="331">
        <v>0.11285842404004701</v>
      </c>
      <c r="AI323" s="329"/>
      <c r="AJ323" s="331">
        <v>6.5790193988025103E-2</v>
      </c>
      <c r="AK323" s="925"/>
      <c r="AL323" s="925"/>
      <c r="AM323" s="925">
        <v>0.122</v>
      </c>
      <c r="AN323" s="331">
        <v>0.130455556341741</v>
      </c>
      <c r="AO323" s="331"/>
      <c r="AP323" s="331"/>
      <c r="AQ323" s="331">
        <v>0.11509134448540401</v>
      </c>
      <c r="AR323" s="331">
        <v>0.115753858188359</v>
      </c>
      <c r="AS323" s="331"/>
      <c r="AT323" s="331">
        <v>0.119360186168324</v>
      </c>
      <c r="AU323" s="331"/>
      <c r="AV323" s="331"/>
      <c r="AW323" s="331"/>
      <c r="AX323" s="331"/>
      <c r="AY323" s="331"/>
      <c r="AZ323" s="331">
        <v>0.123502934095942</v>
      </c>
      <c r="BA323" s="331">
        <v>0.115684473643166</v>
      </c>
      <c r="BB323" s="331"/>
      <c r="BC323" s="331"/>
      <c r="BD323" s="331"/>
      <c r="BE323" s="331"/>
      <c r="BF323" s="331"/>
      <c r="BG323" s="331"/>
      <c r="BH323" s="331"/>
      <c r="BI323" s="331">
        <v>9.1379409726792205E-2</v>
      </c>
      <c r="BJ323" s="331">
        <v>0.103153195767601</v>
      </c>
      <c r="BK323" s="330">
        <v>0.13661280884792401</v>
      </c>
      <c r="BL323" s="330"/>
      <c r="BM323" s="331">
        <v>0.113713414060492</v>
      </c>
    </row>
    <row r="324" spans="2:67" s="255" customFormat="1" ht="15" customHeight="1">
      <c r="B324" s="1257" t="s">
        <v>26</v>
      </c>
      <c r="C324" s="243" t="s">
        <v>496</v>
      </c>
      <c r="D324" s="344"/>
      <c r="E324" s="331">
        <v>0.155226982434511</v>
      </c>
      <c r="F324" s="331">
        <v>0.16390274830292201</v>
      </c>
      <c r="G324" s="925"/>
      <c r="H324" s="925">
        <v>0.187</v>
      </c>
      <c r="I324" s="925"/>
      <c r="J324" s="331"/>
      <c r="K324" s="331"/>
      <c r="L324" s="331">
        <v>4.7770718397642298E-2</v>
      </c>
      <c r="M324" s="331">
        <v>0.160481558130254</v>
      </c>
      <c r="N324" s="331"/>
      <c r="O324" s="331">
        <v>0.16685810244087201</v>
      </c>
      <c r="P324" s="331"/>
      <c r="Q324" s="331"/>
      <c r="R324" s="331"/>
      <c r="S324" s="331"/>
      <c r="T324" s="331"/>
      <c r="U324" s="331">
        <v>0.14266251094959301</v>
      </c>
      <c r="V324" s="331">
        <v>0.15968460561108599</v>
      </c>
      <c r="W324" s="331"/>
      <c r="X324" s="331"/>
      <c r="Y324" s="331"/>
      <c r="Z324" s="331"/>
      <c r="AA324" s="331"/>
      <c r="AB324" s="331"/>
      <c r="AC324" s="331"/>
      <c r="AD324" s="331">
        <v>8.2154152006002096E-2</v>
      </c>
      <c r="AE324" s="331">
        <v>0.109303346009166</v>
      </c>
      <c r="AF324" s="330">
        <v>0.15457352112029099</v>
      </c>
      <c r="AG324" s="330"/>
      <c r="AH324" s="331">
        <v>0.15282935272444301</v>
      </c>
      <c r="AI324" s="329"/>
      <c r="AJ324" s="331">
        <v>0.16309474872838201</v>
      </c>
      <c r="AK324" s="925"/>
      <c r="AL324" s="925"/>
      <c r="AM324" s="925">
        <v>0.187</v>
      </c>
      <c r="AN324" s="331">
        <v>0.155226982434511</v>
      </c>
      <c r="AO324" s="331"/>
      <c r="AP324" s="331"/>
      <c r="AQ324" s="331">
        <v>0.13352942369470899</v>
      </c>
      <c r="AR324" s="331">
        <v>0.15879558763708701</v>
      </c>
      <c r="AS324" s="331"/>
      <c r="AT324" s="331">
        <v>0.16685866784697001</v>
      </c>
      <c r="AU324" s="331"/>
      <c r="AV324" s="331"/>
      <c r="AW324" s="331"/>
      <c r="AX324" s="331"/>
      <c r="AY324" s="331"/>
      <c r="AZ324" s="331">
        <v>0.14100296832492801</v>
      </c>
      <c r="BA324" s="331">
        <v>0.15788827067455499</v>
      </c>
      <c r="BB324" s="331"/>
      <c r="BC324" s="331"/>
      <c r="BD324" s="331"/>
      <c r="BE324" s="331"/>
      <c r="BF324" s="331"/>
      <c r="BG324" s="331"/>
      <c r="BH324" s="331"/>
      <c r="BI324" s="331">
        <v>8.3607591363307102E-2</v>
      </c>
      <c r="BJ324" s="331">
        <v>0.106501358450492</v>
      </c>
      <c r="BK324" s="330">
        <v>0.156026399360228</v>
      </c>
      <c r="BL324" s="330"/>
      <c r="BM324" s="331">
        <v>0.151197590860047</v>
      </c>
    </row>
    <row r="325" spans="2:67" s="255" customFormat="1" ht="15" customHeight="1">
      <c r="B325" s="1257" t="s">
        <v>26</v>
      </c>
      <c r="C325" s="243" t="s">
        <v>497</v>
      </c>
      <c r="D325" s="344"/>
      <c r="E325" s="331">
        <v>0.21992470389562299</v>
      </c>
      <c r="F325" s="331">
        <v>0.76069944441688797</v>
      </c>
      <c r="G325" s="925"/>
      <c r="H325" s="925">
        <v>0.44500000000000001</v>
      </c>
      <c r="I325" s="925"/>
      <c r="J325" s="331"/>
      <c r="K325" s="331"/>
      <c r="L325" s="331">
        <v>6.0780235039600901E-2</v>
      </c>
      <c r="M325" s="331">
        <v>0.37743643746619998</v>
      </c>
      <c r="N325" s="331"/>
      <c r="O325" s="331">
        <v>0.39567485304162298</v>
      </c>
      <c r="P325" s="331"/>
      <c r="Q325" s="331"/>
      <c r="R325" s="331"/>
      <c r="S325" s="331"/>
      <c r="T325" s="331"/>
      <c r="U325" s="331">
        <v>0.204100485998188</v>
      </c>
      <c r="V325" s="331">
        <v>0.372542044064956</v>
      </c>
      <c r="W325" s="331"/>
      <c r="X325" s="331"/>
      <c r="Y325" s="331"/>
      <c r="Z325" s="331"/>
      <c r="AA325" s="331"/>
      <c r="AB325" s="331"/>
      <c r="AC325" s="331"/>
      <c r="AD325" s="331">
        <v>6.1240122954860698E-2</v>
      </c>
      <c r="AE325" s="331">
        <v>0.109765965848373</v>
      </c>
      <c r="AF325" s="330">
        <v>8.5413881279711001E-2</v>
      </c>
      <c r="AG325" s="330"/>
      <c r="AH325" s="331">
        <v>0.34200717033402001</v>
      </c>
      <c r="AI325" s="329"/>
      <c r="AJ325" s="331">
        <v>0.75996303363819595</v>
      </c>
      <c r="AK325" s="925"/>
      <c r="AL325" s="925"/>
      <c r="AM325" s="925">
        <v>0.44500000000000001</v>
      </c>
      <c r="AN325" s="331">
        <v>0.21992470389562299</v>
      </c>
      <c r="AO325" s="331"/>
      <c r="AP325" s="331"/>
      <c r="AQ325" s="331">
        <v>0.19407110776386999</v>
      </c>
      <c r="AR325" s="331">
        <v>0.36613791209681201</v>
      </c>
      <c r="AS325" s="331"/>
      <c r="AT325" s="331">
        <v>0.39567619380345298</v>
      </c>
      <c r="AU325" s="331"/>
      <c r="AV325" s="331"/>
      <c r="AW325" s="331"/>
      <c r="AX325" s="331"/>
      <c r="AY325" s="331"/>
      <c r="AZ325" s="331">
        <v>0.19960793226580401</v>
      </c>
      <c r="BA325" s="331">
        <v>0.36064328979605198</v>
      </c>
      <c r="BB325" s="331"/>
      <c r="BC325" s="331"/>
      <c r="BD325" s="331"/>
      <c r="BE325" s="331"/>
      <c r="BF325" s="331"/>
      <c r="BG325" s="331"/>
      <c r="BH325" s="331"/>
      <c r="BI325" s="331">
        <v>6.5023803768752497E-2</v>
      </c>
      <c r="BJ325" s="331">
        <v>0.108118401851425</v>
      </c>
      <c r="BK325" s="330">
        <v>9.4680261738295898E-2</v>
      </c>
      <c r="BL325" s="330"/>
      <c r="BM325" s="331">
        <v>0.33153732568364302</v>
      </c>
    </row>
    <row r="326" spans="2:67" s="255" customFormat="1" ht="15" customHeight="1">
      <c r="B326" s="1253" t="s">
        <v>26</v>
      </c>
      <c r="C326" s="453" t="s">
        <v>527</v>
      </c>
      <c r="D326" s="344"/>
      <c r="E326" s="327">
        <v>1</v>
      </c>
      <c r="F326" s="327">
        <v>1</v>
      </c>
      <c r="G326" s="926"/>
      <c r="H326" s="926">
        <v>1</v>
      </c>
      <c r="I326" s="926"/>
      <c r="J326" s="327"/>
      <c r="K326" s="327"/>
      <c r="L326" s="327">
        <v>1</v>
      </c>
      <c r="M326" s="327">
        <v>1</v>
      </c>
      <c r="N326" s="327"/>
      <c r="O326" s="327">
        <v>1</v>
      </c>
      <c r="P326" s="327"/>
      <c r="Q326" s="327"/>
      <c r="R326" s="327"/>
      <c r="S326" s="327"/>
      <c r="T326" s="327"/>
      <c r="U326" s="327">
        <v>1</v>
      </c>
      <c r="V326" s="327">
        <v>1</v>
      </c>
      <c r="W326" s="327"/>
      <c r="X326" s="327"/>
      <c r="Y326" s="327"/>
      <c r="Z326" s="327"/>
      <c r="AA326" s="327"/>
      <c r="AB326" s="327"/>
      <c r="AC326" s="327"/>
      <c r="AD326" s="327">
        <v>1</v>
      </c>
      <c r="AE326" s="327">
        <v>1</v>
      </c>
      <c r="AF326" s="328">
        <v>1</v>
      </c>
      <c r="AG326" s="328"/>
      <c r="AH326" s="327">
        <v>1</v>
      </c>
      <c r="AI326" s="329"/>
      <c r="AJ326" s="327">
        <v>1</v>
      </c>
      <c r="AK326" s="926"/>
      <c r="AL326" s="926"/>
      <c r="AM326" s="926">
        <v>1</v>
      </c>
      <c r="AN326" s="327">
        <v>1</v>
      </c>
      <c r="AO326" s="327"/>
      <c r="AP326" s="327"/>
      <c r="AQ326" s="327">
        <v>1</v>
      </c>
      <c r="AR326" s="327">
        <v>1</v>
      </c>
      <c r="AS326" s="327"/>
      <c r="AT326" s="327">
        <v>1</v>
      </c>
      <c r="AU326" s="327"/>
      <c r="AV326" s="327"/>
      <c r="AW326" s="327"/>
      <c r="AX326" s="327"/>
      <c r="AY326" s="327"/>
      <c r="AZ326" s="327">
        <v>1</v>
      </c>
      <c r="BA326" s="327">
        <v>1</v>
      </c>
      <c r="BB326" s="327"/>
      <c r="BC326" s="327"/>
      <c r="BD326" s="327"/>
      <c r="BE326" s="327"/>
      <c r="BF326" s="327"/>
      <c r="BG326" s="327"/>
      <c r="BH326" s="327"/>
      <c r="BI326" s="327">
        <v>1</v>
      </c>
      <c r="BJ326" s="327">
        <v>1</v>
      </c>
      <c r="BK326" s="328">
        <v>1</v>
      </c>
      <c r="BL326" s="328"/>
      <c r="BM326" s="327">
        <v>1</v>
      </c>
      <c r="BN326" s="254"/>
      <c r="BO326" s="254"/>
    </row>
    <row r="327" spans="2:67" s="255" customFormat="1" ht="15" customHeight="1">
      <c r="B327" s="1252" t="s">
        <v>27</v>
      </c>
      <c r="C327" s="243" t="s">
        <v>488</v>
      </c>
      <c r="D327" s="344"/>
      <c r="E327" s="329">
        <v>1.48427451944169E-3</v>
      </c>
      <c r="F327" s="329">
        <v>3.2575251923066102E-4</v>
      </c>
      <c r="G327" s="925">
        <v>3.7662901976129201E-4</v>
      </c>
      <c r="H327" s="925">
        <v>7.1194946432641903E-4</v>
      </c>
      <c r="I327" s="925">
        <v>6.1022096843358037E-4</v>
      </c>
      <c r="J327" s="329">
        <v>0.33339758642288619</v>
      </c>
      <c r="K327" s="329">
        <v>0.17779573816407943</v>
      </c>
      <c r="L327" s="329">
        <v>0.25352081954649403</v>
      </c>
      <c r="M327" s="329">
        <v>1.68107312522103E-2</v>
      </c>
      <c r="N327" s="329">
        <v>1.1475345297688204E-2</v>
      </c>
      <c r="O327" s="329">
        <v>1.12207101889309E-2</v>
      </c>
      <c r="P327" s="329">
        <v>2.7021629125525939E-2</v>
      </c>
      <c r="Q327" s="329">
        <v>2.7712536474810756E-2</v>
      </c>
      <c r="R327" s="329">
        <v>2.1135655442760134E-2</v>
      </c>
      <c r="S327" s="329"/>
      <c r="T327" s="329"/>
      <c r="U327" s="329">
        <v>2.4308293707057099E-2</v>
      </c>
      <c r="V327" s="329">
        <v>1.7388820273444201E-2</v>
      </c>
      <c r="W327" s="329">
        <v>0.14972247400270139</v>
      </c>
      <c r="X327" s="329">
        <v>0.17150280755610731</v>
      </c>
      <c r="Y327" s="329">
        <v>0.11996849098220594</v>
      </c>
      <c r="Z327" s="329"/>
      <c r="AA327" s="329"/>
      <c r="AB327" s="329"/>
      <c r="AC327" s="329">
        <v>1.5294146472937541E-2</v>
      </c>
      <c r="AD327" s="329">
        <v>0.114662155843168</v>
      </c>
      <c r="AE327" s="329">
        <v>9.0325173004100395E-2</v>
      </c>
      <c r="AF327" s="332"/>
      <c r="AG327" s="329"/>
      <c r="AH327" s="329">
        <v>2.57622916784956E-2</v>
      </c>
      <c r="AI327" s="329"/>
      <c r="AJ327" s="331">
        <v>5.7807343892280697E-4</v>
      </c>
      <c r="AK327" s="925">
        <v>1.12491980402349E-3</v>
      </c>
      <c r="AL327" s="925">
        <v>1.339502059020913E-3</v>
      </c>
      <c r="AM327" s="925">
        <v>1.2744027476010807E-3</v>
      </c>
      <c r="AN327" s="331">
        <v>3.9461649440364503E-2</v>
      </c>
      <c r="AO327" s="331">
        <v>0.32132935874172452</v>
      </c>
      <c r="AP327" s="331">
        <v>0.17793765380692611</v>
      </c>
      <c r="AQ327" s="331">
        <v>9.1552584895260497E-2</v>
      </c>
      <c r="AR327" s="331">
        <v>1.8853035974691901E-2</v>
      </c>
      <c r="AS327" s="331">
        <v>1.3942762541342567E-2</v>
      </c>
      <c r="AT327" s="331">
        <v>1.36323464899666E-2</v>
      </c>
      <c r="AU327" s="331">
        <v>2.980577774567069E-2</v>
      </c>
      <c r="AV327" s="331">
        <v>3.1205213401832025E-2</v>
      </c>
      <c r="AW327" s="331">
        <v>2.4559819343270818E-2</v>
      </c>
      <c r="AX327" s="331"/>
      <c r="AY327" s="331"/>
      <c r="AZ327" s="331">
        <v>2.7725241519677399E-2</v>
      </c>
      <c r="BA327" s="331">
        <v>1.94633709090332E-2</v>
      </c>
      <c r="BB327" s="331">
        <v>0.15080044705635012</v>
      </c>
      <c r="BC327" s="331">
        <v>0.1701082341096791</v>
      </c>
      <c r="BD327" s="331">
        <v>0.11627702320121311</v>
      </c>
      <c r="BE327" s="331"/>
      <c r="BF327" s="331"/>
      <c r="BG327" s="331"/>
      <c r="BH327" s="331">
        <v>2.6753380400502638E-2</v>
      </c>
      <c r="BI327" s="331">
        <v>0.11578709326808501</v>
      </c>
      <c r="BJ327" s="331">
        <v>9.1943170858046805E-2</v>
      </c>
      <c r="BK327" s="330"/>
      <c r="BL327" s="330"/>
      <c r="BM327" s="331">
        <v>2.7765450762614802E-2</v>
      </c>
    </row>
    <row r="328" spans="2:67" s="255" customFormat="1" ht="15" customHeight="1">
      <c r="B328" s="1257" t="s">
        <v>27</v>
      </c>
      <c r="C328" s="243" t="s">
        <v>489</v>
      </c>
      <c r="D328" s="344"/>
      <c r="E328" s="329">
        <v>5.4151390565459296E-3</v>
      </c>
      <c r="F328" s="329">
        <v>4.3097457593244699E-3</v>
      </c>
      <c r="G328" s="925">
        <v>5.9702720137457298E-3</v>
      </c>
      <c r="H328" s="925">
        <v>8.171854184978504E-3</v>
      </c>
      <c r="I328" s="925">
        <v>7.5039448865924317E-3</v>
      </c>
      <c r="J328" s="329">
        <v>0.20957313767811742</v>
      </c>
      <c r="K328" s="329">
        <v>0.13251178211738138</v>
      </c>
      <c r="L328" s="329">
        <v>0.16891789356460299</v>
      </c>
      <c r="M328" s="329">
        <v>2.8056623418125599E-2</v>
      </c>
      <c r="N328" s="329">
        <v>2.2575855057700538E-2</v>
      </c>
      <c r="O328" s="329">
        <v>2.1910838779851699E-2</v>
      </c>
      <c r="P328" s="329">
        <v>4.9168865779078447E-2</v>
      </c>
      <c r="Q328" s="329">
        <v>4.1358598393759757E-2</v>
      </c>
      <c r="R328" s="329">
        <v>3.2423308113958028E-2</v>
      </c>
      <c r="S328" s="329"/>
      <c r="T328" s="329"/>
      <c r="U328" s="329">
        <v>3.7235936873182697E-2</v>
      </c>
      <c r="V328" s="329">
        <v>2.87274568113721E-2</v>
      </c>
      <c r="W328" s="329">
        <v>0.14158908301880058</v>
      </c>
      <c r="X328" s="329">
        <v>0.1614616373095023</v>
      </c>
      <c r="Y328" s="329">
        <v>0.10401244604738157</v>
      </c>
      <c r="Z328" s="329"/>
      <c r="AA328" s="329"/>
      <c r="AB328" s="329"/>
      <c r="AC328" s="329">
        <v>3.1577823592622796E-2</v>
      </c>
      <c r="AD328" s="329">
        <v>0.109042184074489</v>
      </c>
      <c r="AE328" s="329">
        <v>9.0113137973721197E-2</v>
      </c>
      <c r="AF328" s="332"/>
      <c r="AG328" s="329"/>
      <c r="AH328" s="329">
        <v>3.5688311477092297E-2</v>
      </c>
      <c r="AI328" s="329"/>
      <c r="AJ328" s="331">
        <v>3.7699363026114001E-3</v>
      </c>
      <c r="AK328" s="925">
        <v>5.3957604558734096E-3</v>
      </c>
      <c r="AL328" s="925">
        <v>7.1622003040829928E-3</v>
      </c>
      <c r="AM328" s="925">
        <v>6.6263031592590851E-3</v>
      </c>
      <c r="AN328" s="331">
        <v>4.30355116743735E-2</v>
      </c>
      <c r="AO328" s="331">
        <v>0.20608983864836528</v>
      </c>
      <c r="AP328" s="331">
        <v>0.14913111757788985</v>
      </c>
      <c r="AQ328" s="331">
        <v>7.4101253936217804E-2</v>
      </c>
      <c r="AR328" s="331">
        <v>2.99054003845741E-2</v>
      </c>
      <c r="AS328" s="331">
        <v>2.4069409059480448E-2</v>
      </c>
      <c r="AT328" s="331">
        <v>2.3472691902132199E-2</v>
      </c>
      <c r="AU328" s="331">
        <v>5.2928460103599397E-2</v>
      </c>
      <c r="AV328" s="331">
        <v>4.5677679382836525E-2</v>
      </c>
      <c r="AW328" s="331">
        <v>3.3635490867471113E-2</v>
      </c>
      <c r="AX328" s="331"/>
      <c r="AY328" s="331"/>
      <c r="AZ328" s="331">
        <v>3.9933480661531101E-2</v>
      </c>
      <c r="BA328" s="331">
        <v>3.0623381470423702E-2</v>
      </c>
      <c r="BB328" s="331">
        <v>0.13289216104342239</v>
      </c>
      <c r="BC328" s="331">
        <v>0.15302659558094345</v>
      </c>
      <c r="BD328" s="331">
        <v>0.10462736035903608</v>
      </c>
      <c r="BE328" s="331"/>
      <c r="BF328" s="331"/>
      <c r="BG328" s="331"/>
      <c r="BH328" s="331">
        <v>3.571621087118601E-2</v>
      </c>
      <c r="BI328" s="331">
        <v>0.10664466304856</v>
      </c>
      <c r="BJ328" s="331">
        <v>9.11547207258189E-2</v>
      </c>
      <c r="BK328" s="330"/>
      <c r="BL328" s="330"/>
      <c r="BM328" s="331">
        <v>3.7310484860464697E-2</v>
      </c>
    </row>
    <row r="329" spans="2:67" s="255" customFormat="1" ht="15" customHeight="1">
      <c r="B329" s="1257" t="s">
        <v>27</v>
      </c>
      <c r="C329" s="243" t="s">
        <v>490</v>
      </c>
      <c r="D329" s="344"/>
      <c r="E329" s="329">
        <v>9.1332998944303797E-3</v>
      </c>
      <c r="F329" s="329">
        <v>8.8203197514878807E-3</v>
      </c>
      <c r="G329" s="925">
        <v>1.24591701860428E-2</v>
      </c>
      <c r="H329" s="925">
        <v>1.6356264159022076E-2</v>
      </c>
      <c r="I329" s="925">
        <v>1.5173975650671891E-2</v>
      </c>
      <c r="J329" s="329">
        <v>0.16698616505495129</v>
      </c>
      <c r="K329" s="329">
        <v>0.12418359517549195</v>
      </c>
      <c r="L329" s="329">
        <v>0.132472089403122</v>
      </c>
      <c r="M329" s="329">
        <v>3.7190815843386599E-2</v>
      </c>
      <c r="N329" s="329">
        <v>3.1208537603977168E-2</v>
      </c>
      <c r="O329" s="329">
        <v>3.05243273826219E-2</v>
      </c>
      <c r="P329" s="329">
        <v>7.1719239929445511E-2</v>
      </c>
      <c r="Q329" s="329">
        <v>5.5457543466677743E-2</v>
      </c>
      <c r="R329" s="329">
        <v>4.8294834045285867E-2</v>
      </c>
      <c r="S329" s="329"/>
      <c r="T329" s="329"/>
      <c r="U329" s="329">
        <v>5.2726922787930001E-2</v>
      </c>
      <c r="V329" s="329">
        <v>3.8128640653052E-2</v>
      </c>
      <c r="W329" s="329">
        <v>0.12562005763734488</v>
      </c>
      <c r="X329" s="329">
        <v>0.13366440243387923</v>
      </c>
      <c r="Y329" s="329">
        <v>0.12625107903891264</v>
      </c>
      <c r="Z329" s="329"/>
      <c r="AA329" s="329"/>
      <c r="AB329" s="329"/>
      <c r="AC329" s="329">
        <v>5.4044054590449135E-2</v>
      </c>
      <c r="AD329" s="329">
        <v>0.111433911776025</v>
      </c>
      <c r="AE329" s="329">
        <v>8.7990196203115295E-2</v>
      </c>
      <c r="AF329" s="332"/>
      <c r="AG329" s="329"/>
      <c r="AH329" s="329">
        <v>4.4232086843417902E-2</v>
      </c>
      <c r="AI329" s="329"/>
      <c r="AJ329" s="331">
        <v>8.0533193254788207E-3</v>
      </c>
      <c r="AK329" s="925">
        <v>1.11818743310976E-2</v>
      </c>
      <c r="AL329" s="925">
        <v>1.5352938841275206E-2</v>
      </c>
      <c r="AM329" s="925">
        <v>1.40875339852049E-2</v>
      </c>
      <c r="AN329" s="331">
        <v>5.3680483187117399E-2</v>
      </c>
      <c r="AO329" s="331">
        <v>0.16460860635332095</v>
      </c>
      <c r="AP329" s="331">
        <v>0.12440699534953355</v>
      </c>
      <c r="AQ329" s="331">
        <v>7.3401259958904799E-2</v>
      </c>
      <c r="AR329" s="331">
        <v>3.9489064540680699E-2</v>
      </c>
      <c r="AS329" s="331">
        <v>3.4217994943578266E-2</v>
      </c>
      <c r="AT329" s="331">
        <v>3.3534272940025298E-2</v>
      </c>
      <c r="AU329" s="331">
        <v>7.467748969517124E-2</v>
      </c>
      <c r="AV329" s="331">
        <v>5.6191125282635528E-2</v>
      </c>
      <c r="AW329" s="331">
        <v>4.8752530439540122E-2</v>
      </c>
      <c r="AX329" s="331"/>
      <c r="AY329" s="331"/>
      <c r="AZ329" s="331">
        <v>5.3447095450784299E-2</v>
      </c>
      <c r="BA329" s="331">
        <v>4.0329802616452803E-2</v>
      </c>
      <c r="BB329" s="331">
        <v>0.12156848550240289</v>
      </c>
      <c r="BC329" s="331">
        <v>0.1369864357286035</v>
      </c>
      <c r="BD329" s="331">
        <v>0.12353022914146235</v>
      </c>
      <c r="BE329" s="331"/>
      <c r="BF329" s="331"/>
      <c r="BG329" s="331"/>
      <c r="BH329" s="331">
        <v>6.079820505371189E-2</v>
      </c>
      <c r="BI329" s="331">
        <v>0.11274799088338799</v>
      </c>
      <c r="BJ329" s="331">
        <v>9.1426996321660806E-2</v>
      </c>
      <c r="BK329" s="330"/>
      <c r="BL329" s="330"/>
      <c r="BM329" s="331">
        <v>4.6433914752925999E-2</v>
      </c>
    </row>
    <row r="330" spans="2:67" s="255" customFormat="1" ht="15" customHeight="1">
      <c r="B330" s="1257" t="s">
        <v>27</v>
      </c>
      <c r="C330" s="243" t="s">
        <v>491</v>
      </c>
      <c r="D330" s="344"/>
      <c r="E330" s="329">
        <v>1.52468873411032E-2</v>
      </c>
      <c r="F330" s="329">
        <v>1.9227894539596901E-2</v>
      </c>
      <c r="G330" s="925">
        <v>2.7862128957516E-2</v>
      </c>
      <c r="H330" s="925">
        <v>3.323265278403794E-2</v>
      </c>
      <c r="I330" s="925">
        <v>3.1603359611242388E-2</v>
      </c>
      <c r="J330" s="329">
        <v>9.9459148937325131E-2</v>
      </c>
      <c r="K330" s="329">
        <v>9.9938243302673313E-2</v>
      </c>
      <c r="L330" s="329">
        <v>9.6763841712766002E-2</v>
      </c>
      <c r="M330" s="329">
        <v>4.7081479516591897E-2</v>
      </c>
      <c r="N330" s="329">
        <v>4.0233058956029626E-2</v>
      </c>
      <c r="O330" s="329">
        <v>3.9709168966813903E-2</v>
      </c>
      <c r="P330" s="329">
        <v>7.3934903018207182E-2</v>
      </c>
      <c r="Q330" s="329">
        <v>6.3382993330076007E-2</v>
      </c>
      <c r="R330" s="329">
        <v>5.8225577796212832E-2</v>
      </c>
      <c r="S330" s="329"/>
      <c r="T330" s="329"/>
      <c r="U330" s="329">
        <v>6.1350410961188498E-2</v>
      </c>
      <c r="V330" s="329">
        <v>4.8008904224065202E-2</v>
      </c>
      <c r="W330" s="329">
        <v>0.13173559611810698</v>
      </c>
      <c r="X330" s="329">
        <v>0.12047042786032414</v>
      </c>
      <c r="Y330" s="329">
        <v>0.1255974177124185</v>
      </c>
      <c r="Z330" s="329"/>
      <c r="AA330" s="329"/>
      <c r="AB330" s="329"/>
      <c r="AC330" s="329">
        <v>6.7183775477701449E-2</v>
      </c>
      <c r="AD330" s="329">
        <v>0.11075125552019301</v>
      </c>
      <c r="AE330" s="329">
        <v>9.2275536019550505E-2</v>
      </c>
      <c r="AF330" s="332"/>
      <c r="AG330" s="329"/>
      <c r="AH330" s="329">
        <v>5.3297303100797597E-2</v>
      </c>
      <c r="AI330" s="329"/>
      <c r="AJ330" s="331">
        <v>1.7645630656313999E-2</v>
      </c>
      <c r="AK330" s="925">
        <v>2.54115465087968E-2</v>
      </c>
      <c r="AL330" s="925">
        <v>3.1075661131935765E-2</v>
      </c>
      <c r="AM330" s="925">
        <v>2.9357299276833781E-2</v>
      </c>
      <c r="AN330" s="331">
        <v>6.6445009488624404E-2</v>
      </c>
      <c r="AO330" s="331">
        <v>0.10624119657667892</v>
      </c>
      <c r="AP330" s="331">
        <v>0.10998345357175161</v>
      </c>
      <c r="AQ330" s="331">
        <v>7.6156224474939499E-2</v>
      </c>
      <c r="AR330" s="331">
        <v>4.9701050256555697E-2</v>
      </c>
      <c r="AS330" s="331">
        <v>4.1978820139024792E-2</v>
      </c>
      <c r="AT330" s="331">
        <v>4.1484761182702799E-2</v>
      </c>
      <c r="AU330" s="331">
        <v>7.4519102158194767E-2</v>
      </c>
      <c r="AV330" s="331">
        <v>6.1723701616657481E-2</v>
      </c>
      <c r="AW330" s="331">
        <v>5.8777203149237636E-2</v>
      </c>
      <c r="AX330" s="331"/>
      <c r="AY330" s="331"/>
      <c r="AZ330" s="331">
        <v>6.0950979444589E-2</v>
      </c>
      <c r="BA330" s="331">
        <v>5.0559393708578503E-2</v>
      </c>
      <c r="BB330" s="331">
        <v>0.12144551525525252</v>
      </c>
      <c r="BC330" s="331">
        <v>0.11743004045802125</v>
      </c>
      <c r="BD330" s="331">
        <v>0.12818530640910683</v>
      </c>
      <c r="BE330" s="331"/>
      <c r="BF330" s="331"/>
      <c r="BG330" s="331"/>
      <c r="BH330" s="331">
        <v>7.3285122737503122E-2</v>
      </c>
      <c r="BI330" s="331">
        <v>0.111046674573459</v>
      </c>
      <c r="BJ330" s="331">
        <v>9.3507817980305594E-2</v>
      </c>
      <c r="BK330" s="330"/>
      <c r="BL330" s="330"/>
      <c r="BM330" s="331">
        <v>5.5668773776888697E-2</v>
      </c>
    </row>
    <row r="331" spans="2:67" s="255" customFormat="1" ht="15" customHeight="1">
      <c r="B331" s="1257" t="s">
        <v>27</v>
      </c>
      <c r="C331" s="243" t="s">
        <v>492</v>
      </c>
      <c r="D331" s="344"/>
      <c r="E331" s="329">
        <v>2.18776442999951E-2</v>
      </c>
      <c r="F331" s="329">
        <v>3.1502736289644902E-2</v>
      </c>
      <c r="G331" s="925">
        <v>4.33956170547607E-2</v>
      </c>
      <c r="H331" s="925">
        <v>5.3402137280762277E-2</v>
      </c>
      <c r="I331" s="925">
        <v>5.036638963038393E-2</v>
      </c>
      <c r="J331" s="329">
        <v>7.2538261646951804E-2</v>
      </c>
      <c r="K331" s="329">
        <v>0.10733462149070686</v>
      </c>
      <c r="L331" s="329">
        <v>7.8404673012288997E-2</v>
      </c>
      <c r="M331" s="329">
        <v>5.7125379094167303E-2</v>
      </c>
      <c r="N331" s="329">
        <v>5.3471050751302547E-2</v>
      </c>
      <c r="O331" s="329">
        <v>5.3070639392798401E-2</v>
      </c>
      <c r="P331" s="329">
        <v>9.0139252992922303E-2</v>
      </c>
      <c r="Q331" s="329">
        <v>7.3119154038924133E-2</v>
      </c>
      <c r="R331" s="329">
        <v>6.7373782351648481E-2</v>
      </c>
      <c r="S331" s="329"/>
      <c r="T331" s="329"/>
      <c r="U331" s="329">
        <v>7.1157152400890294E-2</v>
      </c>
      <c r="V331" s="329">
        <v>5.78683972632449E-2</v>
      </c>
      <c r="W331" s="329">
        <v>0.11778070438150927</v>
      </c>
      <c r="X331" s="329">
        <v>0.11120870677380627</v>
      </c>
      <c r="Y331" s="329">
        <v>0.11755241803916765</v>
      </c>
      <c r="Z331" s="329"/>
      <c r="AA331" s="329"/>
      <c r="AB331" s="329"/>
      <c r="AC331" s="329">
        <v>5.9543352783251846E-2</v>
      </c>
      <c r="AD331" s="329">
        <v>0.10180347815387999</v>
      </c>
      <c r="AE331" s="329">
        <v>9.5834564810651598E-2</v>
      </c>
      <c r="AF331" s="332"/>
      <c r="AG331" s="329"/>
      <c r="AH331" s="329">
        <v>6.18539762194295E-2</v>
      </c>
      <c r="AI331" s="329"/>
      <c r="AJ331" s="331">
        <v>2.70442683940498E-2</v>
      </c>
      <c r="AK331" s="925">
        <v>3.7132294595918901E-2</v>
      </c>
      <c r="AL331" s="925">
        <v>4.6019227632345783E-2</v>
      </c>
      <c r="AM331" s="925">
        <v>4.3323136935971625E-2</v>
      </c>
      <c r="AN331" s="331">
        <v>8.4230984736188605E-2</v>
      </c>
      <c r="AO331" s="331">
        <v>7.1383533081162229E-2</v>
      </c>
      <c r="AP331" s="331">
        <v>0.10599694959343507</v>
      </c>
      <c r="AQ331" s="331">
        <v>8.2821407154188703E-2</v>
      </c>
      <c r="AR331" s="331">
        <v>6.0127400039987997E-2</v>
      </c>
      <c r="AS331" s="331">
        <v>5.7061757221001236E-2</v>
      </c>
      <c r="AT331" s="331">
        <v>5.6648159035146799E-2</v>
      </c>
      <c r="AU331" s="331">
        <v>9.3511531466590053E-2</v>
      </c>
      <c r="AV331" s="331">
        <v>7.4504860015552635E-2</v>
      </c>
      <c r="AW331" s="331">
        <v>7.0503973300576964E-2</v>
      </c>
      <c r="AX331" s="331"/>
      <c r="AY331" s="331"/>
      <c r="AZ331" s="331">
        <v>7.3549352348535504E-2</v>
      </c>
      <c r="BA331" s="331">
        <v>6.0817007906808697E-2</v>
      </c>
      <c r="BB331" s="331">
        <v>0.12832713854185057</v>
      </c>
      <c r="BC331" s="331">
        <v>0.10717814506340313</v>
      </c>
      <c r="BD331" s="331">
        <v>0.1083860453003135</v>
      </c>
      <c r="BE331" s="331"/>
      <c r="BF331" s="331"/>
      <c r="BG331" s="331"/>
      <c r="BH331" s="331">
        <v>5.6899937344893618E-2</v>
      </c>
      <c r="BI331" s="331">
        <v>9.7857885166548197E-2</v>
      </c>
      <c r="BJ331" s="331">
        <v>9.3413429366357506E-2</v>
      </c>
      <c r="BK331" s="330"/>
      <c r="BL331" s="330"/>
      <c r="BM331" s="331">
        <v>6.42009991943365E-2</v>
      </c>
    </row>
    <row r="332" spans="2:67" s="255" customFormat="1" ht="15" customHeight="1">
      <c r="B332" s="1257" t="s">
        <v>27</v>
      </c>
      <c r="C332" s="243" t="s">
        <v>493</v>
      </c>
      <c r="D332" s="344"/>
      <c r="E332" s="329">
        <v>4.23160269305781E-2</v>
      </c>
      <c r="F332" s="329">
        <v>4.3910837057484803E-2</v>
      </c>
      <c r="G332" s="925">
        <v>6.2967463872503404E-2</v>
      </c>
      <c r="H332" s="925">
        <v>7.1697635795658826E-2</v>
      </c>
      <c r="I332" s="925">
        <v>6.9049102808711765E-2</v>
      </c>
      <c r="J332" s="329">
        <v>4.5103666039824575E-2</v>
      </c>
      <c r="K332" s="329">
        <v>7.1854931022759527E-2</v>
      </c>
      <c r="L332" s="329">
        <v>6.1328746658121498E-2</v>
      </c>
      <c r="M332" s="329">
        <v>6.9336854140647095E-2</v>
      </c>
      <c r="N332" s="329">
        <v>6.546007116580943E-2</v>
      </c>
      <c r="O332" s="329">
        <v>6.5015352221461195E-2</v>
      </c>
      <c r="P332" s="329">
        <v>0.10503563046286195</v>
      </c>
      <c r="Q332" s="329">
        <v>8.8969034362487681E-2</v>
      </c>
      <c r="R332" s="329">
        <v>8.1135545142176912E-2</v>
      </c>
      <c r="S332" s="329"/>
      <c r="T332" s="329"/>
      <c r="U332" s="329">
        <v>8.5884057283903595E-2</v>
      </c>
      <c r="V332" s="329">
        <v>7.0188734161570496E-2</v>
      </c>
      <c r="W332" s="329">
        <v>0.11144798457715095</v>
      </c>
      <c r="X332" s="329">
        <v>9.622835936476741E-2</v>
      </c>
      <c r="Y332" s="329">
        <v>0.11868503695786325</v>
      </c>
      <c r="Z332" s="329"/>
      <c r="AA332" s="329"/>
      <c r="AB332" s="329"/>
      <c r="AC332" s="329">
        <v>9.6140235429187496E-2</v>
      </c>
      <c r="AD332" s="329">
        <v>0.1054337078558</v>
      </c>
      <c r="AE332" s="329">
        <v>9.4733970313197594E-2</v>
      </c>
      <c r="AF332" s="332"/>
      <c r="AG332" s="329"/>
      <c r="AH332" s="329">
        <v>7.31464316931041E-2</v>
      </c>
      <c r="AI332" s="329"/>
      <c r="AJ332" s="331">
        <v>4.1387459786660301E-2</v>
      </c>
      <c r="AK332" s="925">
        <v>5.8194563126526398E-2</v>
      </c>
      <c r="AL332" s="925">
        <v>6.8256562195677384E-2</v>
      </c>
      <c r="AM332" s="925">
        <v>6.5203983542719446E-2</v>
      </c>
      <c r="AN332" s="331">
        <v>9.5519394712499497E-2</v>
      </c>
      <c r="AO332" s="331">
        <v>5.0474909581464118E-2</v>
      </c>
      <c r="AP332" s="331">
        <v>8.9899271083830029E-2</v>
      </c>
      <c r="AQ332" s="331">
        <v>8.7295056673937901E-2</v>
      </c>
      <c r="AR332" s="331">
        <v>7.1936343122611698E-2</v>
      </c>
      <c r="AS332" s="331">
        <v>6.9045857943267536E-2</v>
      </c>
      <c r="AT332" s="331">
        <v>6.8761451306279101E-2</v>
      </c>
      <c r="AU332" s="331">
        <v>0.10548019064426731</v>
      </c>
      <c r="AV332" s="331">
        <v>9.0411237638140851E-2</v>
      </c>
      <c r="AW332" s="331">
        <v>8.3964066954815203E-2</v>
      </c>
      <c r="AX332" s="331"/>
      <c r="AY332" s="331"/>
      <c r="AZ332" s="331">
        <v>8.7978189208059304E-2</v>
      </c>
      <c r="BA332" s="331">
        <v>7.2708540571273697E-2</v>
      </c>
      <c r="BB332" s="331">
        <v>0.11591086243794466</v>
      </c>
      <c r="BC332" s="331">
        <v>9.5993415537014889E-2</v>
      </c>
      <c r="BD332" s="331">
        <v>0.11598677744512241</v>
      </c>
      <c r="BE332" s="331"/>
      <c r="BF332" s="331"/>
      <c r="BG332" s="331"/>
      <c r="BH332" s="331">
        <v>9.0650388006622562E-2</v>
      </c>
      <c r="BI332" s="331">
        <v>0.103599171678498</v>
      </c>
      <c r="BJ332" s="331">
        <v>9.8014286043009505E-2</v>
      </c>
      <c r="BK332" s="330"/>
      <c r="BL332" s="330"/>
      <c r="BM332" s="331">
        <v>7.5454535729837902E-2</v>
      </c>
    </row>
    <row r="333" spans="2:67" s="255" customFormat="1" ht="15" customHeight="1">
      <c r="B333" s="1257" t="s">
        <v>27</v>
      </c>
      <c r="C333" s="243" t="s">
        <v>494</v>
      </c>
      <c r="D333" s="344"/>
      <c r="E333" s="329">
        <v>5.9295481221850903E-2</v>
      </c>
      <c r="F333" s="329">
        <v>6.3619226663141501E-2</v>
      </c>
      <c r="G333" s="925">
        <v>8.7087847054957201E-2</v>
      </c>
      <c r="H333" s="925">
        <v>9.8634281619133707E-2</v>
      </c>
      <c r="I333" s="925">
        <v>9.5131359443714064E-2</v>
      </c>
      <c r="J333" s="329">
        <v>3.6879325525982491E-2</v>
      </c>
      <c r="K333" s="329">
        <v>9.4387158349786185E-2</v>
      </c>
      <c r="L333" s="329">
        <v>6.0136543095808702E-2</v>
      </c>
      <c r="M333" s="329">
        <v>8.5616297439827196E-2</v>
      </c>
      <c r="N333" s="329">
        <v>8.1885715611862975E-2</v>
      </c>
      <c r="O333" s="329">
        <v>8.1566435536100296E-2</v>
      </c>
      <c r="P333" s="329">
        <v>0.10696610944882186</v>
      </c>
      <c r="Q333" s="329">
        <v>0.10223090719009457</v>
      </c>
      <c r="R333" s="329">
        <v>9.7907654136657973E-2</v>
      </c>
      <c r="S333" s="329"/>
      <c r="T333" s="329"/>
      <c r="U333" s="329">
        <v>0.100291101575888</v>
      </c>
      <c r="V333" s="329">
        <v>8.6383279562393403E-2</v>
      </c>
      <c r="W333" s="329">
        <v>7.8669223918903089E-2</v>
      </c>
      <c r="X333" s="329">
        <v>8.1530789562156439E-2</v>
      </c>
      <c r="Y333" s="329">
        <v>9.6730403982716318E-2</v>
      </c>
      <c r="Z333" s="329"/>
      <c r="AA333" s="329"/>
      <c r="AB333" s="329"/>
      <c r="AC333" s="329">
        <v>0.12269549968322421</v>
      </c>
      <c r="AD333" s="329">
        <v>9.6172549611718394E-2</v>
      </c>
      <c r="AE333" s="329">
        <v>0.105290825090445</v>
      </c>
      <c r="AF333" s="332"/>
      <c r="AG333" s="329"/>
      <c r="AH333" s="329">
        <v>8.7694721416610499E-2</v>
      </c>
      <c r="AI333" s="329"/>
      <c r="AJ333" s="331">
        <v>6.26145452893941E-2</v>
      </c>
      <c r="AK333" s="925">
        <v>8.6674193749390699E-2</v>
      </c>
      <c r="AL333" s="925">
        <v>9.8573053517831896E-2</v>
      </c>
      <c r="AM333" s="925">
        <v>9.4963213656581669E-2</v>
      </c>
      <c r="AN333" s="331">
        <v>7.0484716522932797E-2</v>
      </c>
      <c r="AO333" s="331">
        <v>3.6152824392090499E-2</v>
      </c>
      <c r="AP333" s="331">
        <v>7.4359898070259153E-2</v>
      </c>
      <c r="AQ333" s="331">
        <v>6.7009917504845695E-2</v>
      </c>
      <c r="AR333" s="331">
        <v>8.5094112339328606E-2</v>
      </c>
      <c r="AS333" s="331">
        <v>8.0983820630053133E-2</v>
      </c>
      <c r="AT333" s="331">
        <v>8.0258211222772005E-2</v>
      </c>
      <c r="AU333" s="331">
        <v>0.1080032140665884</v>
      </c>
      <c r="AV333" s="331">
        <v>0.10171601428679791</v>
      </c>
      <c r="AW333" s="331">
        <v>9.5299260196053392E-2</v>
      </c>
      <c r="AX333" s="331"/>
      <c r="AY333" s="331"/>
      <c r="AZ333" s="331">
        <v>9.8794330118264495E-2</v>
      </c>
      <c r="BA333" s="331">
        <v>8.5865958577315299E-2</v>
      </c>
      <c r="BB333" s="331">
        <v>8.7780426706757606E-2</v>
      </c>
      <c r="BC333" s="331">
        <v>8.1241070776488594E-2</v>
      </c>
      <c r="BD333" s="331">
        <v>9.8730539251204882E-2</v>
      </c>
      <c r="BE333" s="331"/>
      <c r="BF333" s="331"/>
      <c r="BG333" s="331"/>
      <c r="BH333" s="331">
        <v>0.11416355432967788</v>
      </c>
      <c r="BI333" s="331">
        <v>9.5681096018536999E-2</v>
      </c>
      <c r="BJ333" s="331">
        <v>0.102371506871115</v>
      </c>
      <c r="BK333" s="330"/>
      <c r="BL333" s="330"/>
      <c r="BM333" s="331">
        <v>8.7081502003088104E-2</v>
      </c>
    </row>
    <row r="334" spans="2:67" s="255" customFormat="1" ht="15" customHeight="1">
      <c r="B334" s="1257" t="s">
        <v>27</v>
      </c>
      <c r="C334" s="243" t="s">
        <v>495</v>
      </c>
      <c r="D334" s="344"/>
      <c r="E334" s="329">
        <v>9.9712108774141106E-2</v>
      </c>
      <c r="F334" s="329">
        <v>0.100992896083672</v>
      </c>
      <c r="G334" s="925">
        <v>0.13400070553308699</v>
      </c>
      <c r="H334" s="925">
        <v>0.13711514618305254</v>
      </c>
      <c r="I334" s="925">
        <v>0.13617029665775926</v>
      </c>
      <c r="J334" s="329">
        <v>2.0694200609656991E-2</v>
      </c>
      <c r="K334" s="329">
        <v>8.3505269592936027E-2</v>
      </c>
      <c r="L334" s="329">
        <v>4.5070343256454599E-2</v>
      </c>
      <c r="M334" s="329">
        <v>0.11108824143820201</v>
      </c>
      <c r="N334" s="329">
        <v>0.10997572403217645</v>
      </c>
      <c r="O334" s="329">
        <v>0.11041512675525</v>
      </c>
      <c r="P334" s="329">
        <v>0.13459073671992741</v>
      </c>
      <c r="Q334" s="329">
        <v>0.11229932098209884</v>
      </c>
      <c r="R334" s="329">
        <v>0.12330347139140575</v>
      </c>
      <c r="S334" s="329"/>
      <c r="T334" s="329"/>
      <c r="U334" s="329">
        <v>0.119208621796072</v>
      </c>
      <c r="V334" s="329">
        <v>0.111429725696457</v>
      </c>
      <c r="W334" s="329">
        <v>6.7922963106942458E-2</v>
      </c>
      <c r="X334" s="329">
        <v>6.4894518218784752E-2</v>
      </c>
      <c r="Y334" s="329">
        <v>8.402416960031292E-2</v>
      </c>
      <c r="Z334" s="329"/>
      <c r="AA334" s="329"/>
      <c r="AB334" s="329"/>
      <c r="AC334" s="329">
        <v>0.14128166445565318</v>
      </c>
      <c r="AD334" s="329">
        <v>8.9833240424657998E-2</v>
      </c>
      <c r="AE334" s="329">
        <v>0.10741670812495201</v>
      </c>
      <c r="AF334" s="332"/>
      <c r="AG334" s="329"/>
      <c r="AH334" s="329">
        <v>0.11006425346917301</v>
      </c>
      <c r="AI334" s="329"/>
      <c r="AJ334" s="331">
        <v>9.2584768863549202E-2</v>
      </c>
      <c r="AK334" s="925">
        <v>0.122773655526398</v>
      </c>
      <c r="AL334" s="925">
        <v>0.12650512684836721</v>
      </c>
      <c r="AM334" s="925">
        <v>0.1253730844357924</v>
      </c>
      <c r="AN334" s="331">
        <v>9.8325765653108702E-2</v>
      </c>
      <c r="AO334" s="331">
        <v>2.6213788316192817E-2</v>
      </c>
      <c r="AP334" s="331">
        <v>6.9177247959377811E-2</v>
      </c>
      <c r="AQ334" s="331">
        <v>8.52803953019967E-2</v>
      </c>
      <c r="AR334" s="331">
        <v>0.110772696988245</v>
      </c>
      <c r="AS334" s="331">
        <v>0.1092244798059757</v>
      </c>
      <c r="AT334" s="331">
        <v>0.109137698251497</v>
      </c>
      <c r="AU334" s="331">
        <v>0.1279863631437598</v>
      </c>
      <c r="AV334" s="331">
        <v>0.12020118906899391</v>
      </c>
      <c r="AW334" s="331">
        <v>0.12200331778418363</v>
      </c>
      <c r="AX334" s="331"/>
      <c r="AY334" s="331"/>
      <c r="AZ334" s="331">
        <v>0.121570093480165</v>
      </c>
      <c r="BA334" s="331">
        <v>0.11126589622586699</v>
      </c>
      <c r="BB334" s="331">
        <v>6.0087080785502213E-2</v>
      </c>
      <c r="BC334" s="331">
        <v>7.3733506400069052E-2</v>
      </c>
      <c r="BD334" s="331">
        <v>9.0800474826130198E-2</v>
      </c>
      <c r="BE334" s="331"/>
      <c r="BF334" s="331"/>
      <c r="BG334" s="331"/>
      <c r="BH334" s="331">
        <v>0.12770055759544405</v>
      </c>
      <c r="BI334" s="331">
        <v>9.0931670094831704E-2</v>
      </c>
      <c r="BJ334" s="331">
        <v>0.106958532134939</v>
      </c>
      <c r="BK334" s="330"/>
      <c r="BL334" s="330"/>
      <c r="BM334" s="331">
        <v>0.109958799184725</v>
      </c>
    </row>
    <row r="335" spans="2:67" s="255" customFormat="1" ht="15" customHeight="1">
      <c r="B335" s="1257" t="s">
        <v>27</v>
      </c>
      <c r="C335" s="243" t="s">
        <v>496</v>
      </c>
      <c r="D335" s="344"/>
      <c r="E335" s="329">
        <v>0.180508152285968</v>
      </c>
      <c r="F335" s="329">
        <v>0.156412813123845</v>
      </c>
      <c r="G335" s="925">
        <v>0.178166420747949</v>
      </c>
      <c r="H335" s="925">
        <v>0.18711415184522304</v>
      </c>
      <c r="I335" s="925">
        <v>0.18439961641819366</v>
      </c>
      <c r="J335" s="329">
        <v>1.1485095202860908E-2</v>
      </c>
      <c r="K335" s="329">
        <v>7.597672271554802E-2</v>
      </c>
      <c r="L335" s="329">
        <v>6.0806052037189397E-2</v>
      </c>
      <c r="M335" s="329">
        <v>0.157395421293542</v>
      </c>
      <c r="N335" s="329">
        <v>0.15888108505428436</v>
      </c>
      <c r="O335" s="329">
        <v>0.15916214810403501</v>
      </c>
      <c r="P335" s="329">
        <v>0.13993175214887796</v>
      </c>
      <c r="Q335" s="329">
        <v>0.14714592326624804</v>
      </c>
      <c r="R335" s="329">
        <v>0.16117582132390057</v>
      </c>
      <c r="S335" s="329"/>
      <c r="T335" s="329"/>
      <c r="U335" s="329">
        <v>0.153909088535021</v>
      </c>
      <c r="V335" s="329">
        <v>0.157170650847865</v>
      </c>
      <c r="W335" s="329">
        <v>5.1800472840434215E-2</v>
      </c>
      <c r="X335" s="329">
        <v>4.4284497208136979E-2</v>
      </c>
      <c r="Y335" s="329">
        <v>7.5070975315929447E-2</v>
      </c>
      <c r="Z335" s="329"/>
      <c r="AA335" s="329"/>
      <c r="AB335" s="329"/>
      <c r="AC335" s="329">
        <v>0.20752561333748701</v>
      </c>
      <c r="AD335" s="329">
        <v>9.4246939278631703E-2</v>
      </c>
      <c r="AE335" s="329">
        <v>0.119225056155902</v>
      </c>
      <c r="AF335" s="332"/>
      <c r="AG335" s="329"/>
      <c r="AH335" s="329">
        <v>0.152128306171633</v>
      </c>
      <c r="AI335" s="329"/>
      <c r="AJ335" s="331">
        <v>0.15955072628078501</v>
      </c>
      <c r="AK335" s="925">
        <v>0.185016624081972</v>
      </c>
      <c r="AL335" s="925">
        <v>0.19721189987618462</v>
      </c>
      <c r="AM335" s="925">
        <v>0.19351213422320598</v>
      </c>
      <c r="AN335" s="331">
        <v>0.151194307979794</v>
      </c>
      <c r="AO335" s="331">
        <v>1.3083366355115587E-2</v>
      </c>
      <c r="AP335" s="331">
        <v>7.3048348008346503E-2</v>
      </c>
      <c r="AQ335" s="331">
        <v>0.12825157120814101</v>
      </c>
      <c r="AR335" s="331">
        <v>0.15549542357837101</v>
      </c>
      <c r="AS335" s="331">
        <v>0.16038800581458859</v>
      </c>
      <c r="AT335" s="331">
        <v>0.16205545001895599</v>
      </c>
      <c r="AU335" s="331">
        <v>0.14317541650836671</v>
      </c>
      <c r="AV335" s="331">
        <v>0.13588833818554585</v>
      </c>
      <c r="AW335" s="331">
        <v>0.1582618494813354</v>
      </c>
      <c r="AX335" s="331"/>
      <c r="AY335" s="331"/>
      <c r="AZ335" s="331">
        <v>0.14775247200661301</v>
      </c>
      <c r="BA335" s="331">
        <v>0.154856785552761</v>
      </c>
      <c r="BB335" s="331">
        <v>5.5607096176617021E-2</v>
      </c>
      <c r="BC335" s="331">
        <v>4.9336091295218001E-2</v>
      </c>
      <c r="BD335" s="331">
        <v>7.6372342959744474E-2</v>
      </c>
      <c r="BE335" s="331"/>
      <c r="BF335" s="331"/>
      <c r="BG335" s="331"/>
      <c r="BH335" s="331">
        <v>0.20459272430703107</v>
      </c>
      <c r="BI335" s="331">
        <v>9.5999189804192003E-2</v>
      </c>
      <c r="BJ335" s="331">
        <v>0.116550690379019</v>
      </c>
      <c r="BK335" s="330"/>
      <c r="BL335" s="330"/>
      <c r="BM335" s="331">
        <v>0.15002630010080001</v>
      </c>
    </row>
    <row r="336" spans="2:67" s="255" customFormat="1" ht="15" customHeight="1">
      <c r="B336" s="1257" t="s">
        <v>27</v>
      </c>
      <c r="C336" s="243" t="s">
        <v>497</v>
      </c>
      <c r="D336" s="344"/>
      <c r="E336" s="329">
        <v>0.56501098567594499</v>
      </c>
      <c r="F336" s="329">
        <v>0.57087777821257102</v>
      </c>
      <c r="G336" s="925">
        <v>0.44771374555967702</v>
      </c>
      <c r="H336" s="925">
        <v>0.39356392668380458</v>
      </c>
      <c r="I336" s="925">
        <v>0.40999173392429711</v>
      </c>
      <c r="J336" s="329">
        <v>3.8834128814431382E-3</v>
      </c>
      <c r="K336" s="329">
        <v>3.2511938068637267E-2</v>
      </c>
      <c r="L336" s="329">
        <v>4.2578997713151802E-2</v>
      </c>
      <c r="M336" s="329">
        <v>0.39029815656330002</v>
      </c>
      <c r="N336" s="329">
        <v>0.42483355646916865</v>
      </c>
      <c r="O336" s="329">
        <v>0.42740525267213703</v>
      </c>
      <c r="P336" s="329">
        <v>0.20149188037433141</v>
      </c>
      <c r="Q336" s="329">
        <v>0.28832398849482233</v>
      </c>
      <c r="R336" s="329">
        <v>0.3090243502559934</v>
      </c>
      <c r="S336" s="329"/>
      <c r="T336" s="329"/>
      <c r="U336" s="329">
        <v>0.293928414078867</v>
      </c>
      <c r="V336" s="329">
        <v>0.38470539050653602</v>
      </c>
      <c r="W336" s="329">
        <v>2.371144039810626E-2</v>
      </c>
      <c r="X336" s="329">
        <v>1.475385371253498E-2</v>
      </c>
      <c r="Y336" s="329">
        <v>3.2107562323091456E-2</v>
      </c>
      <c r="Z336" s="329"/>
      <c r="AA336" s="329"/>
      <c r="AB336" s="329"/>
      <c r="AC336" s="329">
        <v>0.20471383417748545</v>
      </c>
      <c r="AD336" s="329">
        <v>6.6620577461438402E-2</v>
      </c>
      <c r="AE336" s="329">
        <v>0.11679483230436399</v>
      </c>
      <c r="AF336" s="332"/>
      <c r="AG336" s="329"/>
      <c r="AH336" s="329">
        <v>0.35613231793024702</v>
      </c>
      <c r="AI336" s="329"/>
      <c r="AJ336" s="331">
        <v>0.58677127166223397</v>
      </c>
      <c r="AK336" s="925">
        <v>0.46709456782000203</v>
      </c>
      <c r="AL336" s="925">
        <v>0.40850382759327808</v>
      </c>
      <c r="AM336" s="925">
        <v>0.42627890803682994</v>
      </c>
      <c r="AN336" s="331">
        <v>0.29762217660499701</v>
      </c>
      <c r="AO336" s="331">
        <v>4.4225779538850044E-3</v>
      </c>
      <c r="AP336" s="331">
        <v>2.6059064978650272E-2</v>
      </c>
      <c r="AQ336" s="331">
        <v>0.23413032889156701</v>
      </c>
      <c r="AR336" s="331">
        <v>0.37862547277495301</v>
      </c>
      <c r="AS336" s="331">
        <v>0.40908709190168785</v>
      </c>
      <c r="AT336" s="331">
        <v>0.41101495765052198</v>
      </c>
      <c r="AU336" s="331">
        <v>0.18991245446779151</v>
      </c>
      <c r="AV336" s="331">
        <v>0.28248064112100718</v>
      </c>
      <c r="AW336" s="331">
        <v>0.30424248848351565</v>
      </c>
      <c r="AX336" s="331"/>
      <c r="AY336" s="331"/>
      <c r="AZ336" s="331">
        <v>0.28829876576178098</v>
      </c>
      <c r="BA336" s="331">
        <v>0.37350986246148599</v>
      </c>
      <c r="BB336" s="331">
        <v>2.5580786493900082E-2</v>
      </c>
      <c r="BC336" s="331">
        <v>1.4966465050558942E-2</v>
      </c>
      <c r="BD336" s="331">
        <v>3.7103901106665872E-2</v>
      </c>
      <c r="BE336" s="331"/>
      <c r="BF336" s="331"/>
      <c r="BG336" s="331"/>
      <c r="BH336" s="331">
        <v>0.20943991935342732</v>
      </c>
      <c r="BI336" s="331">
        <v>6.9704565463901996E-2</v>
      </c>
      <c r="BJ336" s="331">
        <v>0.114658849319728</v>
      </c>
      <c r="BK336" s="330"/>
      <c r="BL336" s="330"/>
      <c r="BM336" s="331">
        <v>0.34609923963431799</v>
      </c>
    </row>
    <row r="337" spans="2:67" s="255" customFormat="1" ht="15" customHeight="1">
      <c r="B337" s="1253" t="s">
        <v>27</v>
      </c>
      <c r="C337" s="453" t="s">
        <v>527</v>
      </c>
      <c r="D337" s="344"/>
      <c r="E337" s="327">
        <v>0.999999999999999</v>
      </c>
      <c r="F337" s="327">
        <v>0.999999999999999</v>
      </c>
      <c r="G337" s="926">
        <v>1</v>
      </c>
      <c r="H337" s="926">
        <v>1</v>
      </c>
      <c r="I337" s="926">
        <v>1</v>
      </c>
      <c r="J337" s="327">
        <v>0.99999999999999989</v>
      </c>
      <c r="K337" s="327">
        <v>1</v>
      </c>
      <c r="L337" s="327">
        <v>1</v>
      </c>
      <c r="M337" s="327">
        <v>1</v>
      </c>
      <c r="N337" s="327">
        <v>1</v>
      </c>
      <c r="O337" s="327">
        <v>1</v>
      </c>
      <c r="P337" s="327">
        <v>1</v>
      </c>
      <c r="Q337" s="327">
        <v>1</v>
      </c>
      <c r="R337" s="327">
        <v>1</v>
      </c>
      <c r="S337" s="327"/>
      <c r="T337" s="327"/>
      <c r="U337" s="327">
        <v>1</v>
      </c>
      <c r="V337" s="327">
        <v>1</v>
      </c>
      <c r="W337" s="327">
        <v>1</v>
      </c>
      <c r="X337" s="327">
        <v>1</v>
      </c>
      <c r="Y337" s="327">
        <v>1</v>
      </c>
      <c r="Z337" s="327"/>
      <c r="AA337" s="327"/>
      <c r="AB337" s="327"/>
      <c r="AC337" s="327">
        <v>1</v>
      </c>
      <c r="AD337" s="327">
        <v>1</v>
      </c>
      <c r="AE337" s="327">
        <v>1</v>
      </c>
      <c r="AF337" s="328"/>
      <c r="AG337" s="328"/>
      <c r="AH337" s="327">
        <v>1</v>
      </c>
      <c r="AI337" s="329"/>
      <c r="AJ337" s="327">
        <v>0.999999999999999</v>
      </c>
      <c r="AK337" s="926">
        <v>0.999999999999999</v>
      </c>
      <c r="AL337" s="926">
        <v>1</v>
      </c>
      <c r="AM337" s="926">
        <v>1</v>
      </c>
      <c r="AN337" s="327">
        <v>1</v>
      </c>
      <c r="AO337" s="327">
        <v>0.99999999999999989</v>
      </c>
      <c r="AP337" s="327">
        <v>1</v>
      </c>
      <c r="AQ337" s="327">
        <v>1</v>
      </c>
      <c r="AR337" s="327">
        <v>1</v>
      </c>
      <c r="AS337" s="327">
        <v>1</v>
      </c>
      <c r="AT337" s="327">
        <v>1</v>
      </c>
      <c r="AU337" s="327">
        <v>1</v>
      </c>
      <c r="AV337" s="327">
        <v>1</v>
      </c>
      <c r="AW337" s="327">
        <v>1</v>
      </c>
      <c r="AX337" s="327"/>
      <c r="AY337" s="327"/>
      <c r="AZ337" s="327">
        <v>1</v>
      </c>
      <c r="BA337" s="327">
        <v>1</v>
      </c>
      <c r="BB337" s="327">
        <v>1</v>
      </c>
      <c r="BC337" s="327">
        <v>1</v>
      </c>
      <c r="BD337" s="327">
        <v>0.99999999999999989</v>
      </c>
      <c r="BE337" s="327"/>
      <c r="BF337" s="327"/>
      <c r="BG337" s="327"/>
      <c r="BH337" s="327">
        <v>1</v>
      </c>
      <c r="BI337" s="327">
        <v>1</v>
      </c>
      <c r="BJ337" s="327">
        <v>1</v>
      </c>
      <c r="BK337" s="328"/>
      <c r="BL337" s="328"/>
      <c r="BM337" s="327">
        <v>1</v>
      </c>
      <c r="BN337" s="254"/>
      <c r="BO337" s="254"/>
    </row>
    <row r="338" spans="2:67" s="255" customFormat="1" ht="15" customHeight="1">
      <c r="B338" s="1252" t="s">
        <v>28</v>
      </c>
      <c r="C338" s="243" t="s">
        <v>488</v>
      </c>
      <c r="D338" s="344"/>
      <c r="E338" s="331">
        <v>7.9886868687355402E-4</v>
      </c>
      <c r="F338" s="331">
        <v>8.6147640352134201E-4</v>
      </c>
      <c r="G338" s="925">
        <v>1.0525536531231601E-3</v>
      </c>
      <c r="H338" s="925">
        <v>1.91141868397839E-3</v>
      </c>
      <c r="I338" s="925">
        <v>1.6476753891614525E-3</v>
      </c>
      <c r="J338" s="331">
        <v>0.32144500950288035</v>
      </c>
      <c r="K338" s="331">
        <v>0.17850560784911637</v>
      </c>
      <c r="L338" s="331">
        <v>0.25027680871514302</v>
      </c>
      <c r="M338" s="331">
        <v>1.8025174509928601E-2</v>
      </c>
      <c r="N338" s="331">
        <v>1.393568888176927E-2</v>
      </c>
      <c r="O338" s="331">
        <v>1.38141416385597E-2</v>
      </c>
      <c r="P338" s="331"/>
      <c r="Q338" s="331">
        <v>3.0510090917512975E-2</v>
      </c>
      <c r="R338" s="331">
        <v>2.3154114974025038E-2</v>
      </c>
      <c r="S338" s="331"/>
      <c r="T338" s="331"/>
      <c r="U338" s="331">
        <v>2.94662086310527E-2</v>
      </c>
      <c r="V338" s="331">
        <v>1.8513271015606299E-2</v>
      </c>
      <c r="W338" s="331">
        <v>0.16047664356443864</v>
      </c>
      <c r="X338" s="331">
        <v>0.16569249205445633</v>
      </c>
      <c r="Y338" s="331">
        <v>0.12455688889105093</v>
      </c>
      <c r="Z338" s="331"/>
      <c r="AA338" s="331"/>
      <c r="AB338" s="331"/>
      <c r="AC338" s="331">
        <v>2.1663368316354518E-2</v>
      </c>
      <c r="AD338" s="331">
        <v>0.110102678931937</v>
      </c>
      <c r="AE338" s="331">
        <v>8.8422863939454796E-2</v>
      </c>
      <c r="AF338" s="333"/>
      <c r="AG338" s="330"/>
      <c r="AH338" s="331">
        <v>2.69826189323383E-2</v>
      </c>
      <c r="AI338" s="329"/>
      <c r="AJ338" s="331">
        <v>5.9923371930554505E-4</v>
      </c>
      <c r="AK338" s="925">
        <v>6.9929402259075798E-4</v>
      </c>
      <c r="AL338" s="925">
        <v>1.3691576436106882E-3</v>
      </c>
      <c r="AM338" s="925">
        <v>1.1634535665569548E-3</v>
      </c>
      <c r="AN338" s="331">
        <v>4.7173877571604399E-2</v>
      </c>
      <c r="AO338" s="331">
        <v>0.30688047194543933</v>
      </c>
      <c r="AP338" s="331">
        <v>0.19550944092700034</v>
      </c>
      <c r="AQ338" s="331">
        <v>0.108155431999148</v>
      </c>
      <c r="AR338" s="331">
        <v>2.0212750905044801E-2</v>
      </c>
      <c r="AS338" s="331">
        <v>1.642973710241084E-2</v>
      </c>
      <c r="AT338" s="331">
        <v>1.63383262650699E-2</v>
      </c>
      <c r="AU338" s="331"/>
      <c r="AV338" s="331">
        <v>3.5108291000676223E-2</v>
      </c>
      <c r="AW338" s="331">
        <v>2.5577653154669328E-2</v>
      </c>
      <c r="AX338" s="331"/>
      <c r="AY338" s="331"/>
      <c r="AZ338" s="331">
        <v>3.3755803702927301E-2</v>
      </c>
      <c r="BA338" s="331">
        <v>2.0729029247941799E-2</v>
      </c>
      <c r="BB338" s="331">
        <v>0.15555564503079808</v>
      </c>
      <c r="BC338" s="331">
        <v>0.15828774650780222</v>
      </c>
      <c r="BD338" s="331">
        <v>0.1189551585721404</v>
      </c>
      <c r="BE338" s="331"/>
      <c r="BF338" s="331"/>
      <c r="BG338" s="331"/>
      <c r="BH338" s="331">
        <v>2.497378836895723E-2</v>
      </c>
      <c r="BI338" s="331">
        <v>0.10660977557935</v>
      </c>
      <c r="BJ338" s="331">
        <v>8.9952506898369602E-2</v>
      </c>
      <c r="BK338" s="330"/>
      <c r="BL338" s="330"/>
      <c r="BM338" s="331">
        <v>2.8810832276107201E-2</v>
      </c>
    </row>
    <row r="339" spans="2:67" s="255" customFormat="1" ht="15" customHeight="1">
      <c r="B339" s="1257" t="s">
        <v>28</v>
      </c>
      <c r="C339" s="243" t="s">
        <v>489</v>
      </c>
      <c r="D339" s="344"/>
      <c r="E339" s="331">
        <v>6.0933479490160097E-3</v>
      </c>
      <c r="F339" s="331">
        <v>3.7467224210446502E-3</v>
      </c>
      <c r="G339" s="925">
        <v>4.7808963539032199E-3</v>
      </c>
      <c r="H339" s="925">
        <v>7.142054147341554E-3</v>
      </c>
      <c r="I339" s="925">
        <v>6.4169815065285791E-3</v>
      </c>
      <c r="J339" s="331">
        <v>0.19962530934900999</v>
      </c>
      <c r="K339" s="331">
        <v>0.16383184744724505</v>
      </c>
      <c r="L339" s="331">
        <v>0.16363983558338299</v>
      </c>
      <c r="M339" s="331">
        <v>2.9647058097917799E-2</v>
      </c>
      <c r="N339" s="331">
        <v>2.5662494914840957E-2</v>
      </c>
      <c r="O339" s="331">
        <v>2.5717032350189E-2</v>
      </c>
      <c r="P339" s="331"/>
      <c r="Q339" s="331">
        <v>4.5021462287301202E-2</v>
      </c>
      <c r="R339" s="331">
        <v>3.6010253584803933E-2</v>
      </c>
      <c r="S339" s="331"/>
      <c r="T339" s="331"/>
      <c r="U339" s="331">
        <v>4.3742686878517997E-2</v>
      </c>
      <c r="V339" s="331">
        <v>3.01787253229551E-2</v>
      </c>
      <c r="W339" s="331">
        <v>0.13390350313189911</v>
      </c>
      <c r="X339" s="331">
        <v>0.14646022829465974</v>
      </c>
      <c r="Y339" s="331">
        <v>0.12313124572308788</v>
      </c>
      <c r="Z339" s="331"/>
      <c r="AA339" s="331"/>
      <c r="AB339" s="331"/>
      <c r="AC339" s="331">
        <v>3.6785364553158985E-2</v>
      </c>
      <c r="AD339" s="331">
        <v>0.105981490710317</v>
      </c>
      <c r="AE339" s="331">
        <v>8.8400390499183898E-2</v>
      </c>
      <c r="AF339" s="331"/>
      <c r="AG339" s="330"/>
      <c r="AH339" s="331">
        <v>3.7202104070450298E-2</v>
      </c>
      <c r="AI339" s="329"/>
      <c r="AJ339" s="331">
        <v>3.3511110040309001E-3</v>
      </c>
      <c r="AK339" s="925">
        <v>4.2973748216741797E-3</v>
      </c>
      <c r="AL339" s="925">
        <v>6.5140762888180421E-3</v>
      </c>
      <c r="AM339" s="925">
        <v>5.8333638048228605E-3</v>
      </c>
      <c r="AN339" s="331">
        <v>6.1278164836627201E-2</v>
      </c>
      <c r="AO339" s="331">
        <v>0.19465419121459793</v>
      </c>
      <c r="AP339" s="331">
        <v>0.16658240849964293</v>
      </c>
      <c r="AQ339" s="331">
        <v>9.2821943414677296E-2</v>
      </c>
      <c r="AR339" s="331">
        <v>3.2085577978454703E-2</v>
      </c>
      <c r="AS339" s="331">
        <v>2.8492948870873794E-2</v>
      </c>
      <c r="AT339" s="331">
        <v>2.85659842502647E-2</v>
      </c>
      <c r="AU339" s="331"/>
      <c r="AV339" s="331">
        <v>5.0840659180226892E-2</v>
      </c>
      <c r="AW339" s="331">
        <v>3.8726031913265804E-2</v>
      </c>
      <c r="AX339" s="331"/>
      <c r="AY339" s="331"/>
      <c r="AZ339" s="331">
        <v>4.9121479440080398E-2</v>
      </c>
      <c r="BA339" s="331">
        <v>3.2660011444963798E-2</v>
      </c>
      <c r="BB339" s="331">
        <v>0.13550826956754353</v>
      </c>
      <c r="BC339" s="331">
        <v>0.14337611081331231</v>
      </c>
      <c r="BD339" s="331">
        <v>0.12377998022038503</v>
      </c>
      <c r="BE339" s="331"/>
      <c r="BF339" s="331"/>
      <c r="BG339" s="331"/>
      <c r="BH339" s="331">
        <v>3.9444339056740163E-2</v>
      </c>
      <c r="BI339" s="331">
        <v>0.106206709391082</v>
      </c>
      <c r="BJ339" s="331">
        <v>9.05187799293211E-2</v>
      </c>
      <c r="BK339" s="330"/>
      <c r="BL339" s="330"/>
      <c r="BM339" s="331">
        <v>3.95267251256003E-2</v>
      </c>
    </row>
    <row r="340" spans="2:67" s="255" customFormat="1" ht="15" customHeight="1">
      <c r="B340" s="1257" t="s">
        <v>28</v>
      </c>
      <c r="C340" s="243" t="s">
        <v>490</v>
      </c>
      <c r="D340" s="344"/>
      <c r="E340" s="331">
        <v>1.2774817631759E-2</v>
      </c>
      <c r="F340" s="331">
        <v>1.21445471298355E-2</v>
      </c>
      <c r="G340" s="925">
        <v>1.6230027441138401E-2</v>
      </c>
      <c r="H340" s="925">
        <v>2.1621135972396299E-2</v>
      </c>
      <c r="I340" s="925">
        <v>1.9965615400865035E-2</v>
      </c>
      <c r="J340" s="331">
        <v>0.14971182924534296</v>
      </c>
      <c r="K340" s="331">
        <v>0.10870774720410004</v>
      </c>
      <c r="L340" s="331">
        <v>0.11995300944611</v>
      </c>
      <c r="M340" s="331">
        <v>3.83172701444673E-2</v>
      </c>
      <c r="N340" s="331">
        <v>3.5278205439135672E-2</v>
      </c>
      <c r="O340" s="331">
        <v>3.5185538719885001E-2</v>
      </c>
      <c r="P340" s="331"/>
      <c r="Q340" s="331">
        <v>5.6846534216459021E-2</v>
      </c>
      <c r="R340" s="331">
        <v>4.7007043552667931E-2</v>
      </c>
      <c r="S340" s="331"/>
      <c r="T340" s="331"/>
      <c r="U340" s="331">
        <v>5.5450217794188003E-2</v>
      </c>
      <c r="V340" s="331">
        <v>3.8872383287477198E-2</v>
      </c>
      <c r="W340" s="331">
        <v>0.13441812558146674</v>
      </c>
      <c r="X340" s="331">
        <v>0.13295426172886082</v>
      </c>
      <c r="Y340" s="331">
        <v>0.12192872554855426</v>
      </c>
      <c r="Z340" s="331"/>
      <c r="AA340" s="331"/>
      <c r="AB340" s="331"/>
      <c r="AC340" s="331">
        <v>5.8136628607463846E-2</v>
      </c>
      <c r="AD340" s="331">
        <v>0.107853868637915</v>
      </c>
      <c r="AE340" s="331">
        <v>8.8040614487970001E-2</v>
      </c>
      <c r="AF340" s="331"/>
      <c r="AG340" s="330"/>
      <c r="AH340" s="331">
        <v>4.5117943121372801E-2</v>
      </c>
      <c r="AI340" s="329"/>
      <c r="AJ340" s="331">
        <v>1.04852164313383E-2</v>
      </c>
      <c r="AK340" s="925">
        <v>1.3887433703984301E-2</v>
      </c>
      <c r="AL340" s="925">
        <v>1.9051126203284398E-2</v>
      </c>
      <c r="AM340" s="925">
        <v>1.7465441346804902E-2</v>
      </c>
      <c r="AN340" s="331">
        <v>6.2237917390663602E-2</v>
      </c>
      <c r="AO340" s="331">
        <v>0.15333541941791462</v>
      </c>
      <c r="AP340" s="331">
        <v>0.11529566592038006</v>
      </c>
      <c r="AQ340" s="331">
        <v>8.1031383760018602E-2</v>
      </c>
      <c r="AR340" s="331">
        <v>4.0424692409718098E-2</v>
      </c>
      <c r="AS340" s="331">
        <v>3.7437186760450894E-2</v>
      </c>
      <c r="AT340" s="331">
        <v>3.74212353864984E-2</v>
      </c>
      <c r="AU340" s="331"/>
      <c r="AV340" s="331">
        <v>6.0521591996866526E-2</v>
      </c>
      <c r="AW340" s="331">
        <v>4.8257124858915493E-2</v>
      </c>
      <c r="AX340" s="331"/>
      <c r="AY340" s="331"/>
      <c r="AZ340" s="331">
        <v>5.8781148567396801E-2</v>
      </c>
      <c r="BA340" s="331">
        <v>4.0999956204515499E-2</v>
      </c>
      <c r="BB340" s="331">
        <v>0.12327963225004258</v>
      </c>
      <c r="BC340" s="331">
        <v>0.12879592844534515</v>
      </c>
      <c r="BD340" s="331">
        <v>0.1175123180319366</v>
      </c>
      <c r="BE340" s="331"/>
      <c r="BF340" s="331"/>
      <c r="BG340" s="331"/>
      <c r="BH340" s="331">
        <v>6.1258312099135077E-2</v>
      </c>
      <c r="BI340" s="331">
        <v>0.105082497248082</v>
      </c>
      <c r="BJ340" s="331">
        <v>8.9839786667542304E-2</v>
      </c>
      <c r="BK340" s="330"/>
      <c r="BL340" s="330"/>
      <c r="BM340" s="331">
        <v>4.6922894587750799E-2</v>
      </c>
    </row>
    <row r="341" spans="2:67" s="255" customFormat="1" ht="15" customHeight="1">
      <c r="B341" s="1257" t="s">
        <v>28</v>
      </c>
      <c r="C341" s="243" t="s">
        <v>491</v>
      </c>
      <c r="D341" s="344"/>
      <c r="E341" s="331">
        <v>2.2799205448879398E-2</v>
      </c>
      <c r="F341" s="331">
        <v>2.1413460856411101E-2</v>
      </c>
      <c r="G341" s="925">
        <v>2.9051207498671301E-2</v>
      </c>
      <c r="H341" s="925">
        <v>3.7780482181009371E-2</v>
      </c>
      <c r="I341" s="925">
        <v>3.5099865805477845E-2</v>
      </c>
      <c r="J341" s="331">
        <v>0.11515227936583729</v>
      </c>
      <c r="K341" s="331">
        <v>0.10176326932387503</v>
      </c>
      <c r="L341" s="331">
        <v>0.10192777263267599</v>
      </c>
      <c r="M341" s="331">
        <v>4.7134334640266902E-2</v>
      </c>
      <c r="N341" s="331">
        <v>4.3535506766112231E-2</v>
      </c>
      <c r="O341" s="331">
        <v>4.3446150536405097E-2</v>
      </c>
      <c r="P341" s="331"/>
      <c r="Q341" s="331">
        <v>5.9519339047135682E-2</v>
      </c>
      <c r="R341" s="331">
        <v>5.8627207026074366E-2</v>
      </c>
      <c r="S341" s="331"/>
      <c r="T341" s="331"/>
      <c r="U341" s="331">
        <v>5.93927371086405E-2</v>
      </c>
      <c r="V341" s="331">
        <v>4.76116805815502E-2</v>
      </c>
      <c r="W341" s="331">
        <v>0.12189757528523795</v>
      </c>
      <c r="X341" s="331">
        <v>0.11492345169929426</v>
      </c>
      <c r="Y341" s="331">
        <v>0.13299215841054424</v>
      </c>
      <c r="Z341" s="331"/>
      <c r="AA341" s="331"/>
      <c r="AB341" s="331"/>
      <c r="AC341" s="331">
        <v>7.2786623224145988E-2</v>
      </c>
      <c r="AD341" s="331">
        <v>0.109321998412284</v>
      </c>
      <c r="AE341" s="331">
        <v>9.6713618214823799E-2</v>
      </c>
      <c r="AF341" s="331"/>
      <c r="AG341" s="330"/>
      <c r="AH341" s="331">
        <v>5.3394493785036898E-2</v>
      </c>
      <c r="AI341" s="329"/>
      <c r="AJ341" s="331">
        <v>1.8243500743136999E-2</v>
      </c>
      <c r="AK341" s="925">
        <v>2.49098788745837E-2</v>
      </c>
      <c r="AL341" s="925">
        <v>3.2275637892046322E-2</v>
      </c>
      <c r="AM341" s="925">
        <v>3.0013734703184716E-2</v>
      </c>
      <c r="AN341" s="331">
        <v>7.2287036973822702E-2</v>
      </c>
      <c r="AO341" s="331">
        <v>0.11729122503139602</v>
      </c>
      <c r="AP341" s="331">
        <v>9.7256661076204162E-2</v>
      </c>
      <c r="AQ341" s="331">
        <v>8.2071490309114703E-2</v>
      </c>
      <c r="AR341" s="331">
        <v>4.95027887228719E-2</v>
      </c>
      <c r="AS341" s="331">
        <v>4.5561306371727318E-2</v>
      </c>
      <c r="AT341" s="331">
        <v>4.5753667824893401E-2</v>
      </c>
      <c r="AU341" s="331"/>
      <c r="AV341" s="331">
        <v>6.1592667382428259E-2</v>
      </c>
      <c r="AW341" s="331">
        <v>6.0067540915271556E-2</v>
      </c>
      <c r="AX341" s="331"/>
      <c r="AY341" s="331"/>
      <c r="AZ341" s="331">
        <v>6.1376237568640503E-2</v>
      </c>
      <c r="BA341" s="331">
        <v>4.99749343629836E-2</v>
      </c>
      <c r="BB341" s="331">
        <v>0.12642071656080209</v>
      </c>
      <c r="BC341" s="331">
        <v>0.11930415614130765</v>
      </c>
      <c r="BD341" s="331">
        <v>0.12843251856509877</v>
      </c>
      <c r="BE341" s="331"/>
      <c r="BF341" s="331"/>
      <c r="BG341" s="331"/>
      <c r="BH341" s="331">
        <v>7.4628486980061221E-2</v>
      </c>
      <c r="BI341" s="331">
        <v>0.11004402111306801</v>
      </c>
      <c r="BJ341" s="331">
        <v>9.6575246655089597E-2</v>
      </c>
      <c r="BK341" s="330"/>
      <c r="BL341" s="330"/>
      <c r="BM341" s="331">
        <v>5.5558241097543197E-2</v>
      </c>
    </row>
    <row r="342" spans="2:67" s="255" customFormat="1" ht="15" customHeight="1">
      <c r="B342" s="1257" t="s">
        <v>28</v>
      </c>
      <c r="C342" s="243" t="s">
        <v>492</v>
      </c>
      <c r="D342" s="344"/>
      <c r="E342" s="331">
        <v>3.2453290695209698E-2</v>
      </c>
      <c r="F342" s="331">
        <v>3.40575395582478E-2</v>
      </c>
      <c r="G342" s="925">
        <v>4.5865345712682103E-2</v>
      </c>
      <c r="H342" s="925">
        <v>5.6933557025937109E-2</v>
      </c>
      <c r="I342" s="925">
        <v>5.3534691762344787E-2</v>
      </c>
      <c r="J342" s="331">
        <v>8.31191408011763E-2</v>
      </c>
      <c r="K342" s="331">
        <v>8.864975618628812E-2</v>
      </c>
      <c r="L342" s="331">
        <v>8.6915493958118095E-2</v>
      </c>
      <c r="M342" s="331">
        <v>5.68124031929296E-2</v>
      </c>
      <c r="N342" s="331">
        <v>5.2913819893040739E-2</v>
      </c>
      <c r="O342" s="331">
        <v>5.2951492324759798E-2</v>
      </c>
      <c r="P342" s="331"/>
      <c r="Q342" s="331">
        <v>7.2987742534751585E-2</v>
      </c>
      <c r="R342" s="331">
        <v>6.6761821910845107E-2</v>
      </c>
      <c r="S342" s="331"/>
      <c r="T342" s="331"/>
      <c r="U342" s="331">
        <v>7.2104225744303502E-2</v>
      </c>
      <c r="V342" s="331">
        <v>5.7366889209370699E-2</v>
      </c>
      <c r="W342" s="331">
        <v>0.10108191505986606</v>
      </c>
      <c r="X342" s="331">
        <v>0.11463982330164861</v>
      </c>
      <c r="Y342" s="331">
        <v>0.11362369674359103</v>
      </c>
      <c r="Z342" s="331"/>
      <c r="AA342" s="331"/>
      <c r="AB342" s="331"/>
      <c r="AC342" s="331">
        <v>8.8755851153824464E-2</v>
      </c>
      <c r="AD342" s="331">
        <v>0.105604605985865</v>
      </c>
      <c r="AE342" s="331">
        <v>9.4837371768763404E-2</v>
      </c>
      <c r="AF342" s="331"/>
      <c r="AG342" s="330"/>
      <c r="AH342" s="331">
        <v>6.1852354131156001E-2</v>
      </c>
      <c r="AI342" s="329"/>
      <c r="AJ342" s="331">
        <v>3.27268895333769E-2</v>
      </c>
      <c r="AK342" s="925">
        <v>4.3328990726792797E-2</v>
      </c>
      <c r="AL342" s="925">
        <v>5.518111533963941E-2</v>
      </c>
      <c r="AM342" s="925">
        <v>5.154152322251665E-2</v>
      </c>
      <c r="AN342" s="331">
        <v>5.6007654743995501E-2</v>
      </c>
      <c r="AO342" s="331">
        <v>8.4640143444598193E-2</v>
      </c>
      <c r="AP342" s="331">
        <v>9.6211057346375972E-2</v>
      </c>
      <c r="AQ342" s="331">
        <v>6.53068198400195E-2</v>
      </c>
      <c r="AR342" s="331">
        <v>5.7294754293652897E-2</v>
      </c>
      <c r="AS342" s="331">
        <v>5.3774981107525918E-2</v>
      </c>
      <c r="AT342" s="331">
        <v>5.3475240977389801E-2</v>
      </c>
      <c r="AU342" s="331"/>
      <c r="AV342" s="331">
        <v>7.0827224601285682E-2</v>
      </c>
      <c r="AW342" s="331">
        <v>6.7288815274637884E-2</v>
      </c>
      <c r="AX342" s="331"/>
      <c r="AY342" s="331"/>
      <c r="AZ342" s="331">
        <v>7.0325090982754301E-2</v>
      </c>
      <c r="BA342" s="331">
        <v>5.7796569889963303E-2</v>
      </c>
      <c r="BB342" s="331">
        <v>0.10012086707214052</v>
      </c>
      <c r="BC342" s="331">
        <v>0.10780727941175923</v>
      </c>
      <c r="BD342" s="331">
        <v>0.11790011022222566</v>
      </c>
      <c r="BE342" s="331"/>
      <c r="BF342" s="331"/>
      <c r="BG342" s="331"/>
      <c r="BH342" s="331">
        <v>8.3309727911734105E-2</v>
      </c>
      <c r="BI342" s="331">
        <v>0.103354156300758</v>
      </c>
      <c r="BJ342" s="331">
        <v>9.5786604139604103E-2</v>
      </c>
      <c r="BK342" s="330"/>
      <c r="BL342" s="330"/>
      <c r="BM342" s="331">
        <v>6.2132262532805502E-2</v>
      </c>
    </row>
    <row r="343" spans="2:67" s="255" customFormat="1" ht="15" customHeight="1">
      <c r="B343" s="1257" t="s">
        <v>28</v>
      </c>
      <c r="C343" s="243" t="s">
        <v>493</v>
      </c>
      <c r="D343" s="344"/>
      <c r="E343" s="331">
        <v>3.9057505429189003E-2</v>
      </c>
      <c r="F343" s="331">
        <v>4.6491455613738103E-2</v>
      </c>
      <c r="G343" s="925">
        <v>6.4062819510547805E-2</v>
      </c>
      <c r="H343" s="925">
        <v>7.4289186975197374E-2</v>
      </c>
      <c r="I343" s="925">
        <v>7.114883808190306E-2</v>
      </c>
      <c r="J343" s="331">
        <v>6.8852896261003299E-2</v>
      </c>
      <c r="K343" s="331">
        <v>9.159344230722935E-2</v>
      </c>
      <c r="L343" s="331">
        <v>7.7290700493304706E-2</v>
      </c>
      <c r="M343" s="331">
        <v>6.8341281570256096E-2</v>
      </c>
      <c r="N343" s="331">
        <v>6.4875501879455982E-2</v>
      </c>
      <c r="O343" s="331">
        <v>6.4447652275783293E-2</v>
      </c>
      <c r="P343" s="331"/>
      <c r="Q343" s="331">
        <v>8.1971466043247621E-2</v>
      </c>
      <c r="R343" s="331">
        <v>7.9969535947416126E-2</v>
      </c>
      <c r="S343" s="331"/>
      <c r="T343" s="331"/>
      <c r="U343" s="331">
        <v>8.1687373302620797E-2</v>
      </c>
      <c r="V343" s="331">
        <v>6.8854236015865197E-2</v>
      </c>
      <c r="W343" s="331">
        <v>0.10971599635310095</v>
      </c>
      <c r="X343" s="331">
        <v>0.10127349371954618</v>
      </c>
      <c r="Y343" s="331">
        <v>0.10960384768751763</v>
      </c>
      <c r="Z343" s="331"/>
      <c r="AA343" s="331"/>
      <c r="AB343" s="331"/>
      <c r="AC343" s="331">
        <v>9.998327326234191E-2</v>
      </c>
      <c r="AD343" s="331">
        <v>0.104401678117401</v>
      </c>
      <c r="AE343" s="331">
        <v>9.6505966442621702E-2</v>
      </c>
      <c r="AF343" s="331"/>
      <c r="AG343" s="330"/>
      <c r="AH343" s="331">
        <v>7.21611615606879E-2</v>
      </c>
      <c r="AI343" s="329"/>
      <c r="AJ343" s="331">
        <v>4.2202686256419403E-2</v>
      </c>
      <c r="AK343" s="925">
        <v>5.7736741119261401E-2</v>
      </c>
      <c r="AL343" s="925">
        <v>6.8217931135005058E-2</v>
      </c>
      <c r="AM343" s="925">
        <v>6.4999330436357472E-2</v>
      </c>
      <c r="AN343" s="331">
        <v>8.38327852370057E-2</v>
      </c>
      <c r="AO343" s="331">
        <v>7.0951298434656696E-2</v>
      </c>
      <c r="AP343" s="331">
        <v>8.609579752361235E-2</v>
      </c>
      <c r="AQ343" s="331">
        <v>8.2705324325951499E-2</v>
      </c>
      <c r="AR343" s="331">
        <v>7.0688207704078798E-2</v>
      </c>
      <c r="AS343" s="331">
        <v>6.6853624578510976E-2</v>
      </c>
      <c r="AT343" s="331">
        <v>6.6963079970136605E-2</v>
      </c>
      <c r="AU343" s="331"/>
      <c r="AV343" s="331">
        <v>8.484378575857586E-2</v>
      </c>
      <c r="AW343" s="331">
        <v>7.9953810101342643E-2</v>
      </c>
      <c r="AX343" s="331"/>
      <c r="AY343" s="331"/>
      <c r="AZ343" s="331">
        <v>8.4149852144732695E-2</v>
      </c>
      <c r="BA343" s="331">
        <v>7.1194403605039994E-2</v>
      </c>
      <c r="BB343" s="331">
        <v>0.10455114982257478</v>
      </c>
      <c r="BC343" s="331">
        <v>0.10547876628510786</v>
      </c>
      <c r="BD343" s="331">
        <v>0.10914962674183425</v>
      </c>
      <c r="BE343" s="331"/>
      <c r="BF343" s="331"/>
      <c r="BG343" s="331"/>
      <c r="BH343" s="331">
        <v>0.106979343440299</v>
      </c>
      <c r="BI343" s="331">
        <v>0.10703477317974799</v>
      </c>
      <c r="BJ343" s="331">
        <v>9.5574364507543405E-2</v>
      </c>
      <c r="BK343" s="330"/>
      <c r="BL343" s="330"/>
      <c r="BM343" s="331">
        <v>7.4394801050904902E-2</v>
      </c>
    </row>
    <row r="344" spans="2:67" s="255" customFormat="1" ht="15" customHeight="1">
      <c r="B344" s="1257" t="s">
        <v>28</v>
      </c>
      <c r="C344" s="243" t="s">
        <v>494</v>
      </c>
      <c r="D344" s="344"/>
      <c r="E344" s="331">
        <v>6.1983563658664698E-2</v>
      </c>
      <c r="F344" s="331">
        <v>6.88484244291932E-2</v>
      </c>
      <c r="G344" s="925">
        <v>9.2731634818370795E-2</v>
      </c>
      <c r="H344" s="925">
        <v>0.10452910977544758</v>
      </c>
      <c r="I344" s="925">
        <v>0.10090629966685412</v>
      </c>
      <c r="J344" s="331">
        <v>3.4284626778768444E-2</v>
      </c>
      <c r="K344" s="331">
        <v>7.3514582012620011E-2</v>
      </c>
      <c r="L344" s="331">
        <v>5.9802967117657702E-2</v>
      </c>
      <c r="M344" s="331">
        <v>8.3695260735581894E-2</v>
      </c>
      <c r="N344" s="331">
        <v>8.0723575401035835E-2</v>
      </c>
      <c r="O344" s="331">
        <v>8.0947756803813595E-2</v>
      </c>
      <c r="P344" s="331"/>
      <c r="Q344" s="331">
        <v>0.10399851323992113</v>
      </c>
      <c r="R344" s="331">
        <v>9.5519526799602905E-2</v>
      </c>
      <c r="S344" s="331"/>
      <c r="T344" s="331"/>
      <c r="U344" s="331">
        <v>0.102795265184166</v>
      </c>
      <c r="V344" s="331">
        <v>8.4272911820288496E-2</v>
      </c>
      <c r="W344" s="331">
        <v>9.2839651445837446E-2</v>
      </c>
      <c r="X344" s="331">
        <v>8.9043153806078315E-2</v>
      </c>
      <c r="Y344" s="331">
        <v>9.4080601640344375E-2</v>
      </c>
      <c r="Z344" s="331"/>
      <c r="AA344" s="331"/>
      <c r="AB344" s="331"/>
      <c r="AC344" s="331">
        <v>0.12938003404307685</v>
      </c>
      <c r="AD344" s="331">
        <v>0.102692106072275</v>
      </c>
      <c r="AE344" s="331">
        <v>0.103233284762954</v>
      </c>
      <c r="AF344" s="331"/>
      <c r="AG344" s="330"/>
      <c r="AH344" s="331">
        <v>8.6163502646536494E-2</v>
      </c>
      <c r="AI344" s="329"/>
      <c r="AJ344" s="331">
        <v>6.8830703875864097E-2</v>
      </c>
      <c r="AK344" s="925">
        <v>9.3573781023651798E-2</v>
      </c>
      <c r="AL344" s="925">
        <v>0.10550094535304787</v>
      </c>
      <c r="AM344" s="925">
        <v>0.10183830977580753</v>
      </c>
      <c r="AN344" s="331">
        <v>7.6118535251973596E-2</v>
      </c>
      <c r="AO344" s="331">
        <v>4.1458058227222636E-2</v>
      </c>
      <c r="AP344" s="331">
        <v>6.4814859395855573E-2</v>
      </c>
      <c r="AQ344" s="331">
        <v>7.0494934915952795E-2</v>
      </c>
      <c r="AR344" s="331">
        <v>8.3437736449408301E-2</v>
      </c>
      <c r="AS344" s="331">
        <v>8.1069664366708316E-2</v>
      </c>
      <c r="AT344" s="331">
        <v>8.1145177819126099E-2</v>
      </c>
      <c r="AU344" s="331"/>
      <c r="AV344" s="331">
        <v>0.10097355746897846</v>
      </c>
      <c r="AW344" s="331">
        <v>9.3569252103985867E-2</v>
      </c>
      <c r="AX344" s="331"/>
      <c r="AY344" s="331"/>
      <c r="AZ344" s="331">
        <v>9.9922816782299001E-2</v>
      </c>
      <c r="BA344" s="331">
        <v>8.39319390416714E-2</v>
      </c>
      <c r="BB344" s="331">
        <v>9.741463244003766E-2</v>
      </c>
      <c r="BC344" s="331">
        <v>8.8371169273014583E-2</v>
      </c>
      <c r="BD344" s="331">
        <v>9.5605473099593649E-2</v>
      </c>
      <c r="BE344" s="331"/>
      <c r="BF344" s="331"/>
      <c r="BG344" s="331"/>
      <c r="BH344" s="331">
        <v>0.12784578845098871</v>
      </c>
      <c r="BI344" s="331">
        <v>0.102967302873796</v>
      </c>
      <c r="BJ344" s="331">
        <v>0.10168561784354201</v>
      </c>
      <c r="BK344" s="330"/>
      <c r="BL344" s="330"/>
      <c r="BM344" s="331">
        <v>8.5815401265458904E-2</v>
      </c>
    </row>
    <row r="345" spans="2:67" s="255" customFormat="1" ht="15" customHeight="1">
      <c r="B345" s="1257" t="s">
        <v>28</v>
      </c>
      <c r="C345" s="243" t="s">
        <v>495</v>
      </c>
      <c r="D345" s="344"/>
      <c r="E345" s="331">
        <v>9.3541821691143695E-2</v>
      </c>
      <c r="F345" s="331">
        <v>9.6352883946672394E-2</v>
      </c>
      <c r="G345" s="925">
        <v>0.126490858467389</v>
      </c>
      <c r="H345" s="925">
        <v>0.13398521824498183</v>
      </c>
      <c r="I345" s="925">
        <v>0.13168382388233368</v>
      </c>
      <c r="J345" s="331">
        <v>2.1767637061042761E-2</v>
      </c>
      <c r="K345" s="331">
        <v>8.5105028473910729E-2</v>
      </c>
      <c r="L345" s="331">
        <v>5.5725497541679297E-2</v>
      </c>
      <c r="M345" s="331">
        <v>0.107517034199304</v>
      </c>
      <c r="N345" s="331">
        <v>0.10599040485590847</v>
      </c>
      <c r="O345" s="331">
        <v>0.106829257184271</v>
      </c>
      <c r="P345" s="331"/>
      <c r="Q345" s="331">
        <v>0.11761282838390771</v>
      </c>
      <c r="R345" s="331">
        <v>0.11883138836090261</v>
      </c>
      <c r="S345" s="331"/>
      <c r="T345" s="331"/>
      <c r="U345" s="331">
        <v>0.11778575352460199</v>
      </c>
      <c r="V345" s="331">
        <v>0.10778387667844599</v>
      </c>
      <c r="W345" s="331">
        <v>5.936805369789571E-2</v>
      </c>
      <c r="X345" s="331">
        <v>6.5644954960799418E-2</v>
      </c>
      <c r="Y345" s="331">
        <v>8.5476088055071231E-2</v>
      </c>
      <c r="Z345" s="331"/>
      <c r="AA345" s="331"/>
      <c r="AB345" s="331"/>
      <c r="AC345" s="331">
        <v>0.16120858049598302</v>
      </c>
      <c r="AD345" s="331">
        <v>9.9196276848500797E-2</v>
      </c>
      <c r="AE345" s="331">
        <v>0.1074525500389</v>
      </c>
      <c r="AF345" s="331"/>
      <c r="AG345" s="330"/>
      <c r="AH345" s="331">
        <v>0.107227678091264</v>
      </c>
      <c r="AI345" s="329"/>
      <c r="AJ345" s="331">
        <v>9.1243570796149198E-2</v>
      </c>
      <c r="AK345" s="925">
        <v>0.119274583666637</v>
      </c>
      <c r="AL345" s="925">
        <v>0.12929989199626149</v>
      </c>
      <c r="AM345" s="925">
        <v>0.12622128504939578</v>
      </c>
      <c r="AN345" s="331">
        <v>0.12399440971047</v>
      </c>
      <c r="AO345" s="331">
        <v>2.2746004081692198E-2</v>
      </c>
      <c r="AP345" s="331">
        <v>8.0026802121700893E-2</v>
      </c>
      <c r="AQ345" s="331">
        <v>0.10378789921293501</v>
      </c>
      <c r="AR345" s="331">
        <v>0.109204250921592</v>
      </c>
      <c r="AS345" s="331">
        <v>0.1081130121090938</v>
      </c>
      <c r="AT345" s="331">
        <v>0.108924975157158</v>
      </c>
      <c r="AU345" s="331"/>
      <c r="AV345" s="331">
        <v>0.11908041231225666</v>
      </c>
      <c r="AW345" s="331">
        <v>0.12095164465358814</v>
      </c>
      <c r="AX345" s="331"/>
      <c r="AY345" s="331"/>
      <c r="AZ345" s="331">
        <v>0.119345957810226</v>
      </c>
      <c r="BA345" s="331">
        <v>0.109445638767052</v>
      </c>
      <c r="BB345" s="331">
        <v>6.9330842342581522E-2</v>
      </c>
      <c r="BC345" s="331">
        <v>7.3216349719497198E-2</v>
      </c>
      <c r="BD345" s="331">
        <v>8.5402299063800854E-2</v>
      </c>
      <c r="BE345" s="331"/>
      <c r="BF345" s="331"/>
      <c r="BG345" s="331"/>
      <c r="BH345" s="331">
        <v>0.14042480786682182</v>
      </c>
      <c r="BI345" s="331">
        <v>9.6281539292293397E-2</v>
      </c>
      <c r="BJ345" s="331">
        <v>0.107267497492362</v>
      </c>
      <c r="BK345" s="330"/>
      <c r="BL345" s="330"/>
      <c r="BM345" s="331">
        <v>0.10852918350293</v>
      </c>
    </row>
    <row r="346" spans="2:67" s="255" customFormat="1" ht="15" customHeight="1">
      <c r="B346" s="1257" t="s">
        <v>28</v>
      </c>
      <c r="C346" s="243" t="s">
        <v>496</v>
      </c>
      <c r="D346" s="344"/>
      <c r="E346" s="331">
        <v>0.16108039416323799</v>
      </c>
      <c r="F346" s="331">
        <v>0.15267419773990301</v>
      </c>
      <c r="G346" s="925">
        <v>0.18686936509939001</v>
      </c>
      <c r="H346" s="925">
        <v>0.18467586813608783</v>
      </c>
      <c r="I346" s="925">
        <v>0.18534945489941909</v>
      </c>
      <c r="J346" s="331">
        <v>4.6422229469746312E-3</v>
      </c>
      <c r="K346" s="331">
        <v>6.6369756935249616E-2</v>
      </c>
      <c r="L346" s="331">
        <v>4.4769101260649397E-2</v>
      </c>
      <c r="M346" s="331">
        <v>0.151780389477226</v>
      </c>
      <c r="N346" s="331">
        <v>0.15325602621598097</v>
      </c>
      <c r="O346" s="331">
        <v>0.15439047382153701</v>
      </c>
      <c r="P346" s="331"/>
      <c r="Q346" s="331">
        <v>0.14950009129406486</v>
      </c>
      <c r="R346" s="331">
        <v>0.16170692007929782</v>
      </c>
      <c r="S346" s="331"/>
      <c r="T346" s="331"/>
      <c r="U346" s="331">
        <v>0.151232355298277</v>
      </c>
      <c r="V346" s="331">
        <v>0.151623619072212</v>
      </c>
      <c r="W346" s="331">
        <v>6.2554183201062347E-2</v>
      </c>
      <c r="X346" s="331">
        <v>4.9653272955836693E-2</v>
      </c>
      <c r="Y346" s="331">
        <v>6.057998120626653E-2</v>
      </c>
      <c r="Z346" s="331"/>
      <c r="AA346" s="331"/>
      <c r="AB346" s="331"/>
      <c r="AC346" s="331">
        <v>0.19065116356570469</v>
      </c>
      <c r="AD346" s="331">
        <v>9.5133899564561197E-2</v>
      </c>
      <c r="AE346" s="331">
        <v>0.110540015197804</v>
      </c>
      <c r="AF346" s="331"/>
      <c r="AG346" s="330"/>
      <c r="AH346" s="331">
        <v>0.14647774491739099</v>
      </c>
      <c r="AI346" s="329"/>
      <c r="AJ346" s="331">
        <v>0.15313527167746599</v>
      </c>
      <c r="AK346" s="925">
        <v>0.18716666432549101</v>
      </c>
      <c r="AL346" s="925">
        <v>0.18704075480037408</v>
      </c>
      <c r="AM346" s="925">
        <v>0.18707941954024621</v>
      </c>
      <c r="AN346" s="331">
        <v>0.197290804749578</v>
      </c>
      <c r="AO346" s="331">
        <v>6.3553522275039331E-3</v>
      </c>
      <c r="AP346" s="331">
        <v>6.5833981987476295E-2</v>
      </c>
      <c r="AQ346" s="331">
        <v>0.14911624703093501</v>
      </c>
      <c r="AR346" s="331">
        <v>0.15207383689743101</v>
      </c>
      <c r="AS346" s="331">
        <v>0.15449595630462554</v>
      </c>
      <c r="AT346" s="331">
        <v>0.15580752175335399</v>
      </c>
      <c r="AU346" s="331"/>
      <c r="AV346" s="331">
        <v>0.14761744714046776</v>
      </c>
      <c r="AW346" s="331">
        <v>0.15958080424353524</v>
      </c>
      <c r="AX346" s="331"/>
      <c r="AY346" s="331"/>
      <c r="AZ346" s="331">
        <v>0.14931516021925301</v>
      </c>
      <c r="BA346" s="331">
        <v>0.15180558974428601</v>
      </c>
      <c r="BB346" s="331">
        <v>6.0366597404440656E-2</v>
      </c>
      <c r="BC346" s="331">
        <v>5.2089096956851065E-2</v>
      </c>
      <c r="BD346" s="331">
        <v>6.7617410599594724E-2</v>
      </c>
      <c r="BE346" s="331"/>
      <c r="BF346" s="331"/>
      <c r="BG346" s="331"/>
      <c r="BH346" s="331">
        <v>0.19628153727050401</v>
      </c>
      <c r="BI346" s="331">
        <v>9.9586859017666202E-2</v>
      </c>
      <c r="BJ346" s="331">
        <v>0.11131017348800799</v>
      </c>
      <c r="BK346" s="330"/>
      <c r="BL346" s="330"/>
      <c r="BM346" s="331">
        <v>0.146952522727574</v>
      </c>
    </row>
    <row r="347" spans="2:67" s="255" customFormat="1" ht="15" customHeight="1">
      <c r="B347" s="1257" t="s">
        <v>28</v>
      </c>
      <c r="C347" s="243" t="s">
        <v>497</v>
      </c>
      <c r="D347" s="344"/>
      <c r="E347" s="331">
        <v>0.56941718464602697</v>
      </c>
      <c r="F347" s="331">
        <v>0.56340929190143296</v>
      </c>
      <c r="G347" s="925">
        <v>0.43286529144478503</v>
      </c>
      <c r="H347" s="925">
        <v>0.37713196885762279</v>
      </c>
      <c r="I347" s="925">
        <v>0.39424675360511247</v>
      </c>
      <c r="J347" s="331">
        <v>1.3990486879639468E-3</v>
      </c>
      <c r="K347" s="331">
        <v>4.1958962260365766E-2</v>
      </c>
      <c r="L347" s="331">
        <v>3.9698813251279698E-2</v>
      </c>
      <c r="M347" s="331">
        <v>0.398729793432122</v>
      </c>
      <c r="N347" s="331">
        <v>0.42382877575271993</v>
      </c>
      <c r="O347" s="331">
        <v>0.42227050434479702</v>
      </c>
      <c r="P347" s="331"/>
      <c r="Q347" s="331">
        <v>0.28203193203569815</v>
      </c>
      <c r="R347" s="331">
        <v>0.31241218776436414</v>
      </c>
      <c r="S347" s="331"/>
      <c r="T347" s="331"/>
      <c r="U347" s="331">
        <v>0.28634317653363101</v>
      </c>
      <c r="V347" s="331">
        <v>0.39492240699622799</v>
      </c>
      <c r="W347" s="331">
        <v>2.3744352679194929E-2</v>
      </c>
      <c r="X347" s="331">
        <v>1.9714867478819568E-2</v>
      </c>
      <c r="Y347" s="331">
        <v>3.4026766093972073E-2</v>
      </c>
      <c r="Z347" s="331"/>
      <c r="AA347" s="331"/>
      <c r="AB347" s="331"/>
      <c r="AC347" s="331">
        <v>0.14064911277794581</v>
      </c>
      <c r="AD347" s="331">
        <v>5.9711396718943599E-2</v>
      </c>
      <c r="AE347" s="331">
        <v>0.125853324647524</v>
      </c>
      <c r="AF347" s="331"/>
      <c r="AG347" s="330"/>
      <c r="AH347" s="331">
        <v>0.36342039874376703</v>
      </c>
      <c r="AI347" s="329"/>
      <c r="AJ347" s="331">
        <v>0.57918181596291196</v>
      </c>
      <c r="AK347" s="925">
        <v>0.45512525771533302</v>
      </c>
      <c r="AL347" s="925">
        <v>0.3955493633479128</v>
      </c>
      <c r="AM347" s="925">
        <v>0.41384413855430702</v>
      </c>
      <c r="AN347" s="331">
        <v>0.21977881353425899</v>
      </c>
      <c r="AO347" s="331">
        <v>1.6878359749784514E-3</v>
      </c>
      <c r="AP347" s="331">
        <v>3.2373325201751499E-2</v>
      </c>
      <c r="AQ347" s="331">
        <v>0.16450852519124901</v>
      </c>
      <c r="AR347" s="331">
        <v>0.38507540371774701</v>
      </c>
      <c r="AS347" s="331">
        <v>0.40777158242807265</v>
      </c>
      <c r="AT347" s="331">
        <v>0.40560479059610899</v>
      </c>
      <c r="AU347" s="331"/>
      <c r="AV347" s="331">
        <v>0.26859436315823759</v>
      </c>
      <c r="AW347" s="331">
        <v>0.30602732278078804</v>
      </c>
      <c r="AX347" s="331"/>
      <c r="AY347" s="331"/>
      <c r="AZ347" s="331">
        <v>0.27390645278168901</v>
      </c>
      <c r="BA347" s="331">
        <v>0.38146192769158199</v>
      </c>
      <c r="BB347" s="331">
        <v>2.7451647509038609E-2</v>
      </c>
      <c r="BC347" s="331">
        <v>2.3273396446002598E-2</v>
      </c>
      <c r="BD347" s="331">
        <v>3.5645104883389955E-2</v>
      </c>
      <c r="BE347" s="331"/>
      <c r="BF347" s="331"/>
      <c r="BG347" s="331"/>
      <c r="BH347" s="331">
        <v>0.14485386855475862</v>
      </c>
      <c r="BI347" s="331">
        <v>6.2832366004155399E-2</v>
      </c>
      <c r="BJ347" s="331">
        <v>0.121489422378618</v>
      </c>
      <c r="BK347" s="330"/>
      <c r="BL347" s="330"/>
      <c r="BM347" s="331">
        <v>0.35135713583332501</v>
      </c>
    </row>
    <row r="348" spans="2:67" s="255" customFormat="1" ht="15" customHeight="1">
      <c r="B348" s="1253" t="s">
        <v>28</v>
      </c>
      <c r="C348" s="453" t="s">
        <v>527</v>
      </c>
      <c r="D348" s="344"/>
      <c r="E348" s="327">
        <v>1</v>
      </c>
      <c r="F348" s="327">
        <v>1</v>
      </c>
      <c r="G348" s="926">
        <v>1</v>
      </c>
      <c r="H348" s="926">
        <v>1</v>
      </c>
      <c r="I348" s="926">
        <v>1</v>
      </c>
      <c r="J348" s="327">
        <v>1</v>
      </c>
      <c r="K348" s="327">
        <v>1</v>
      </c>
      <c r="L348" s="327">
        <v>1</v>
      </c>
      <c r="M348" s="327">
        <v>1</v>
      </c>
      <c r="N348" s="327">
        <v>1</v>
      </c>
      <c r="O348" s="327">
        <v>1</v>
      </c>
      <c r="P348" s="327"/>
      <c r="Q348" s="327">
        <v>1</v>
      </c>
      <c r="R348" s="327">
        <v>1</v>
      </c>
      <c r="S348" s="327"/>
      <c r="T348" s="327"/>
      <c r="U348" s="327">
        <v>1</v>
      </c>
      <c r="V348" s="327">
        <v>1</v>
      </c>
      <c r="W348" s="327">
        <v>1</v>
      </c>
      <c r="X348" s="327">
        <v>1</v>
      </c>
      <c r="Y348" s="327">
        <v>1</v>
      </c>
      <c r="Z348" s="327"/>
      <c r="AA348" s="327"/>
      <c r="AB348" s="327"/>
      <c r="AC348" s="327">
        <v>1</v>
      </c>
      <c r="AD348" s="327">
        <v>1</v>
      </c>
      <c r="AE348" s="327">
        <v>0.999999999999999</v>
      </c>
      <c r="AF348" s="328"/>
      <c r="AG348" s="328"/>
      <c r="AH348" s="327">
        <v>1</v>
      </c>
      <c r="AI348" s="329"/>
      <c r="AJ348" s="327">
        <v>0.999999999999999</v>
      </c>
      <c r="AK348" s="926">
        <v>1</v>
      </c>
      <c r="AL348" s="926">
        <v>1</v>
      </c>
      <c r="AM348" s="926">
        <v>1</v>
      </c>
      <c r="AN348" s="327">
        <v>1</v>
      </c>
      <c r="AO348" s="327">
        <v>1</v>
      </c>
      <c r="AP348" s="327">
        <v>1</v>
      </c>
      <c r="AQ348" s="327">
        <v>1</v>
      </c>
      <c r="AR348" s="327">
        <v>1</v>
      </c>
      <c r="AS348" s="327">
        <v>1</v>
      </c>
      <c r="AT348" s="327">
        <v>1</v>
      </c>
      <c r="AU348" s="327"/>
      <c r="AV348" s="327">
        <v>1</v>
      </c>
      <c r="AW348" s="327">
        <v>1</v>
      </c>
      <c r="AX348" s="327"/>
      <c r="AY348" s="327"/>
      <c r="AZ348" s="327">
        <v>0.999999999999999</v>
      </c>
      <c r="BA348" s="327">
        <v>1</v>
      </c>
      <c r="BB348" s="327">
        <v>1</v>
      </c>
      <c r="BC348" s="327">
        <v>1</v>
      </c>
      <c r="BD348" s="327">
        <v>0.99999999999999989</v>
      </c>
      <c r="BE348" s="327"/>
      <c r="BF348" s="327"/>
      <c r="BG348" s="327"/>
      <c r="BH348" s="327">
        <v>1</v>
      </c>
      <c r="BI348" s="327">
        <v>0.999999999999999</v>
      </c>
      <c r="BJ348" s="327">
        <v>1</v>
      </c>
      <c r="BK348" s="328"/>
      <c r="BL348" s="328"/>
      <c r="BM348" s="327">
        <v>1</v>
      </c>
      <c r="BN348" s="254"/>
      <c r="BO348" s="254"/>
    </row>
    <row r="349" spans="2:67" s="255" customFormat="1" ht="15" customHeight="1">
      <c r="B349" s="1251" t="s">
        <v>720</v>
      </c>
      <c r="C349" s="243" t="s">
        <v>488</v>
      </c>
      <c r="D349" s="262"/>
      <c r="E349" s="646"/>
      <c r="F349" s="646"/>
      <c r="G349" s="927"/>
      <c r="H349" s="927"/>
      <c r="I349" s="927"/>
      <c r="J349" s="646"/>
      <c r="K349" s="646"/>
      <c r="L349" s="646"/>
      <c r="M349" s="646"/>
      <c r="N349" s="646"/>
      <c r="O349" s="646"/>
      <c r="P349" s="646"/>
      <c r="Q349" s="646"/>
      <c r="R349" s="646"/>
      <c r="S349" s="646"/>
      <c r="T349" s="646"/>
      <c r="U349" s="646"/>
      <c r="V349" s="646"/>
      <c r="W349" s="646"/>
      <c r="X349" s="646"/>
      <c r="Y349" s="646"/>
      <c r="Z349" s="646"/>
      <c r="AA349" s="646"/>
      <c r="AB349" s="646"/>
      <c r="AC349" s="646"/>
      <c r="AD349" s="646"/>
      <c r="AE349" s="646"/>
      <c r="AF349" s="676"/>
      <c r="AG349" s="646"/>
      <c r="AH349" s="646"/>
      <c r="AI349" s="329"/>
      <c r="AJ349" s="677"/>
      <c r="AK349" s="927"/>
      <c r="AL349" s="927"/>
      <c r="AM349" s="927"/>
      <c r="AN349" s="677"/>
      <c r="AO349" s="677"/>
      <c r="AP349" s="677"/>
      <c r="AQ349" s="677"/>
      <c r="AR349" s="677"/>
      <c r="AS349" s="677"/>
      <c r="AT349" s="677"/>
      <c r="AU349" s="677"/>
      <c r="AV349" s="677"/>
      <c r="AW349" s="677"/>
      <c r="AX349" s="677"/>
      <c r="AY349" s="677"/>
      <c r="AZ349" s="677"/>
      <c r="BA349" s="677"/>
      <c r="BB349" s="677"/>
      <c r="BC349" s="677"/>
      <c r="BD349" s="677"/>
      <c r="BE349" s="677"/>
      <c r="BF349" s="677"/>
      <c r="BG349" s="677"/>
      <c r="BH349" s="677"/>
      <c r="BI349" s="677"/>
      <c r="BJ349" s="677"/>
      <c r="BK349" s="677"/>
      <c r="BL349" s="678"/>
      <c r="BM349" s="677"/>
      <c r="BN349" s="254"/>
      <c r="BO349" s="254"/>
    </row>
    <row r="350" spans="2:67" s="255" customFormat="1" ht="15" customHeight="1">
      <c r="B350" s="1252"/>
      <c r="C350" s="243" t="s">
        <v>489</v>
      </c>
      <c r="D350" s="262"/>
      <c r="E350" s="646"/>
      <c r="F350" s="646"/>
      <c r="G350" s="927"/>
      <c r="H350" s="927"/>
      <c r="I350" s="927"/>
      <c r="J350" s="646"/>
      <c r="K350" s="646"/>
      <c r="L350" s="646"/>
      <c r="M350" s="646"/>
      <c r="N350" s="646"/>
      <c r="O350" s="646"/>
      <c r="P350" s="646"/>
      <c r="Q350" s="646"/>
      <c r="R350" s="646"/>
      <c r="S350" s="646"/>
      <c r="T350" s="646"/>
      <c r="U350" s="646"/>
      <c r="V350" s="646"/>
      <c r="W350" s="646"/>
      <c r="X350" s="646"/>
      <c r="Y350" s="646"/>
      <c r="Z350" s="646"/>
      <c r="AA350" s="646"/>
      <c r="AB350" s="646"/>
      <c r="AC350" s="646"/>
      <c r="AD350" s="646"/>
      <c r="AE350" s="646"/>
      <c r="AF350" s="676"/>
      <c r="AG350" s="646"/>
      <c r="AH350" s="646"/>
      <c r="AI350" s="329"/>
      <c r="AJ350" s="677"/>
      <c r="AK350" s="927"/>
      <c r="AL350" s="927"/>
      <c r="AM350" s="927"/>
      <c r="AN350" s="677"/>
      <c r="AO350" s="677"/>
      <c r="AP350" s="677"/>
      <c r="AQ350" s="677"/>
      <c r="AR350" s="677"/>
      <c r="AS350" s="677"/>
      <c r="AT350" s="677"/>
      <c r="AU350" s="677"/>
      <c r="AV350" s="677"/>
      <c r="AW350" s="677"/>
      <c r="AX350" s="677"/>
      <c r="AY350" s="677"/>
      <c r="AZ350" s="677"/>
      <c r="BA350" s="677"/>
      <c r="BB350" s="677"/>
      <c r="BC350" s="677"/>
      <c r="BD350" s="677"/>
      <c r="BE350" s="677"/>
      <c r="BF350" s="677"/>
      <c r="BG350" s="677"/>
      <c r="BH350" s="677"/>
      <c r="BI350" s="677"/>
      <c r="BJ350" s="677"/>
      <c r="BK350" s="677"/>
      <c r="BL350" s="679"/>
      <c r="BM350" s="677"/>
      <c r="BN350" s="254"/>
      <c r="BO350" s="254"/>
    </row>
    <row r="351" spans="2:67" s="255" customFormat="1" ht="15" customHeight="1">
      <c r="B351" s="1252"/>
      <c r="C351" s="243" t="s">
        <v>490</v>
      </c>
      <c r="D351" s="262"/>
      <c r="E351" s="646"/>
      <c r="F351" s="646"/>
      <c r="G351" s="927"/>
      <c r="H351" s="927"/>
      <c r="I351" s="927"/>
      <c r="J351" s="646"/>
      <c r="K351" s="646"/>
      <c r="L351" s="646"/>
      <c r="M351" s="646"/>
      <c r="N351" s="646"/>
      <c r="O351" s="646"/>
      <c r="P351" s="646"/>
      <c r="Q351" s="646"/>
      <c r="R351" s="646"/>
      <c r="S351" s="646"/>
      <c r="T351" s="646"/>
      <c r="U351" s="646"/>
      <c r="V351" s="646"/>
      <c r="W351" s="646"/>
      <c r="X351" s="646"/>
      <c r="Y351" s="646"/>
      <c r="Z351" s="646"/>
      <c r="AA351" s="646"/>
      <c r="AB351" s="646"/>
      <c r="AC351" s="646"/>
      <c r="AD351" s="646"/>
      <c r="AE351" s="646"/>
      <c r="AF351" s="676"/>
      <c r="AG351" s="646"/>
      <c r="AH351" s="646"/>
      <c r="AI351" s="329"/>
      <c r="AJ351" s="677"/>
      <c r="AK351" s="927"/>
      <c r="AL351" s="927"/>
      <c r="AM351" s="927"/>
      <c r="AN351" s="677"/>
      <c r="AO351" s="677"/>
      <c r="AP351" s="677"/>
      <c r="AQ351" s="677"/>
      <c r="AR351" s="677"/>
      <c r="AS351" s="677"/>
      <c r="AT351" s="677"/>
      <c r="AU351" s="677"/>
      <c r="AV351" s="677"/>
      <c r="AW351" s="677"/>
      <c r="AX351" s="677"/>
      <c r="AY351" s="677"/>
      <c r="AZ351" s="677"/>
      <c r="BA351" s="677"/>
      <c r="BB351" s="677"/>
      <c r="BC351" s="677"/>
      <c r="BD351" s="677"/>
      <c r="BE351" s="677"/>
      <c r="BF351" s="677"/>
      <c r="BG351" s="677"/>
      <c r="BH351" s="677"/>
      <c r="BI351" s="677"/>
      <c r="BJ351" s="677"/>
      <c r="BK351" s="677"/>
      <c r="BL351" s="679"/>
      <c r="BM351" s="677"/>
      <c r="BN351" s="254"/>
      <c r="BO351" s="254"/>
    </row>
    <row r="352" spans="2:67" s="255" customFormat="1" ht="15" customHeight="1">
      <c r="B352" s="1252"/>
      <c r="C352" s="243" t="s">
        <v>491</v>
      </c>
      <c r="D352" s="262"/>
      <c r="E352" s="646"/>
      <c r="F352" s="646"/>
      <c r="G352" s="927"/>
      <c r="H352" s="927"/>
      <c r="I352" s="927"/>
      <c r="J352" s="646"/>
      <c r="K352" s="646"/>
      <c r="L352" s="646"/>
      <c r="M352" s="646"/>
      <c r="N352" s="646"/>
      <c r="O352" s="646"/>
      <c r="P352" s="646"/>
      <c r="Q352" s="646"/>
      <c r="R352" s="646"/>
      <c r="S352" s="646"/>
      <c r="T352" s="646"/>
      <c r="U352" s="646"/>
      <c r="V352" s="646"/>
      <c r="W352" s="646"/>
      <c r="X352" s="646"/>
      <c r="Y352" s="646"/>
      <c r="Z352" s="646"/>
      <c r="AA352" s="646"/>
      <c r="AB352" s="646"/>
      <c r="AC352" s="646"/>
      <c r="AD352" s="646"/>
      <c r="AE352" s="646"/>
      <c r="AF352" s="676"/>
      <c r="AG352" s="646"/>
      <c r="AH352" s="646"/>
      <c r="AI352" s="329"/>
      <c r="AJ352" s="677"/>
      <c r="AK352" s="927"/>
      <c r="AL352" s="927"/>
      <c r="AM352" s="927"/>
      <c r="AN352" s="677"/>
      <c r="AO352" s="677"/>
      <c r="AP352" s="677"/>
      <c r="AQ352" s="677"/>
      <c r="AR352" s="677"/>
      <c r="AS352" s="677"/>
      <c r="AT352" s="677"/>
      <c r="AU352" s="677"/>
      <c r="AV352" s="677"/>
      <c r="AW352" s="677"/>
      <c r="AX352" s="677"/>
      <c r="AY352" s="677"/>
      <c r="AZ352" s="677"/>
      <c r="BA352" s="677"/>
      <c r="BB352" s="677"/>
      <c r="BC352" s="677"/>
      <c r="BD352" s="677"/>
      <c r="BE352" s="677"/>
      <c r="BF352" s="677"/>
      <c r="BG352" s="677"/>
      <c r="BH352" s="677"/>
      <c r="BI352" s="677"/>
      <c r="BJ352" s="677"/>
      <c r="BK352" s="677"/>
      <c r="BL352" s="679"/>
      <c r="BM352" s="677"/>
      <c r="BN352" s="254"/>
      <c r="BO352" s="254"/>
    </row>
    <row r="353" spans="2:67" s="255" customFormat="1" ht="15" customHeight="1">
      <c r="B353" s="1252"/>
      <c r="C353" s="243" t="s">
        <v>492</v>
      </c>
      <c r="D353" s="262"/>
      <c r="E353" s="646"/>
      <c r="F353" s="646"/>
      <c r="G353" s="927"/>
      <c r="H353" s="927"/>
      <c r="I353" s="927"/>
      <c r="J353" s="646"/>
      <c r="K353" s="646"/>
      <c r="L353" s="646"/>
      <c r="M353" s="646"/>
      <c r="N353" s="646"/>
      <c r="O353" s="646"/>
      <c r="P353" s="646"/>
      <c r="Q353" s="646"/>
      <c r="R353" s="646"/>
      <c r="S353" s="646"/>
      <c r="T353" s="646"/>
      <c r="U353" s="646"/>
      <c r="V353" s="646"/>
      <c r="W353" s="646"/>
      <c r="X353" s="646"/>
      <c r="Y353" s="646"/>
      <c r="Z353" s="646"/>
      <c r="AA353" s="646"/>
      <c r="AB353" s="646"/>
      <c r="AC353" s="646"/>
      <c r="AD353" s="646"/>
      <c r="AE353" s="646"/>
      <c r="AF353" s="676"/>
      <c r="AG353" s="646"/>
      <c r="AH353" s="646"/>
      <c r="AI353" s="329"/>
      <c r="AJ353" s="677"/>
      <c r="AK353" s="927"/>
      <c r="AL353" s="927"/>
      <c r="AM353" s="927"/>
      <c r="AN353" s="677"/>
      <c r="AO353" s="677"/>
      <c r="AP353" s="677"/>
      <c r="AQ353" s="677"/>
      <c r="AR353" s="677"/>
      <c r="AS353" s="677"/>
      <c r="AT353" s="677"/>
      <c r="AU353" s="677"/>
      <c r="AV353" s="677"/>
      <c r="AW353" s="677"/>
      <c r="AX353" s="677"/>
      <c r="AY353" s="677"/>
      <c r="AZ353" s="677"/>
      <c r="BA353" s="677"/>
      <c r="BB353" s="677"/>
      <c r="BC353" s="677"/>
      <c r="BD353" s="677"/>
      <c r="BE353" s="677"/>
      <c r="BF353" s="677"/>
      <c r="BG353" s="677"/>
      <c r="BH353" s="677"/>
      <c r="BI353" s="677"/>
      <c r="BJ353" s="677"/>
      <c r="BK353" s="677"/>
      <c r="BL353" s="679"/>
      <c r="BM353" s="677"/>
      <c r="BN353" s="254"/>
      <c r="BO353" s="254"/>
    </row>
    <row r="354" spans="2:67" s="255" customFormat="1" ht="15" customHeight="1">
      <c r="B354" s="1252"/>
      <c r="C354" s="243" t="s">
        <v>493</v>
      </c>
      <c r="D354" s="262"/>
      <c r="E354" s="646"/>
      <c r="F354" s="646"/>
      <c r="G354" s="927"/>
      <c r="H354" s="927"/>
      <c r="I354" s="927"/>
      <c r="J354" s="646"/>
      <c r="K354" s="646"/>
      <c r="L354" s="646"/>
      <c r="M354" s="646"/>
      <c r="N354" s="646"/>
      <c r="O354" s="646"/>
      <c r="P354" s="646"/>
      <c r="Q354" s="646"/>
      <c r="R354" s="646"/>
      <c r="S354" s="646"/>
      <c r="T354" s="646"/>
      <c r="U354" s="646"/>
      <c r="V354" s="646"/>
      <c r="W354" s="646"/>
      <c r="X354" s="646"/>
      <c r="Y354" s="646"/>
      <c r="Z354" s="646"/>
      <c r="AA354" s="646"/>
      <c r="AB354" s="646"/>
      <c r="AC354" s="646"/>
      <c r="AD354" s="646"/>
      <c r="AE354" s="646"/>
      <c r="AF354" s="676"/>
      <c r="AG354" s="646"/>
      <c r="AH354" s="646"/>
      <c r="AI354" s="329"/>
      <c r="AJ354" s="677"/>
      <c r="AK354" s="927"/>
      <c r="AL354" s="927"/>
      <c r="AM354" s="927"/>
      <c r="AN354" s="677"/>
      <c r="AO354" s="677"/>
      <c r="AP354" s="677"/>
      <c r="AQ354" s="677"/>
      <c r="AR354" s="677"/>
      <c r="AS354" s="677"/>
      <c r="AT354" s="677"/>
      <c r="AU354" s="677"/>
      <c r="AV354" s="677"/>
      <c r="AW354" s="677"/>
      <c r="AX354" s="677"/>
      <c r="AY354" s="677"/>
      <c r="AZ354" s="677"/>
      <c r="BA354" s="677"/>
      <c r="BB354" s="677"/>
      <c r="BC354" s="677"/>
      <c r="BD354" s="677"/>
      <c r="BE354" s="677"/>
      <c r="BF354" s="677"/>
      <c r="BG354" s="677"/>
      <c r="BH354" s="677"/>
      <c r="BI354" s="677"/>
      <c r="BJ354" s="677"/>
      <c r="BK354" s="677"/>
      <c r="BL354" s="679"/>
      <c r="BM354" s="677"/>
      <c r="BN354" s="254"/>
      <c r="BO354" s="254"/>
    </row>
    <row r="355" spans="2:67" s="255" customFormat="1" ht="15" customHeight="1">
      <c r="B355" s="1252"/>
      <c r="C355" s="243" t="s">
        <v>494</v>
      </c>
      <c r="D355" s="262"/>
      <c r="E355" s="646"/>
      <c r="F355" s="646"/>
      <c r="G355" s="927"/>
      <c r="H355" s="927"/>
      <c r="I355" s="927"/>
      <c r="J355" s="646"/>
      <c r="K355" s="646"/>
      <c r="L355" s="646"/>
      <c r="M355" s="646"/>
      <c r="N355" s="646"/>
      <c r="O355" s="646"/>
      <c r="P355" s="646"/>
      <c r="Q355" s="646"/>
      <c r="R355" s="646"/>
      <c r="S355" s="646"/>
      <c r="T355" s="646"/>
      <c r="U355" s="646"/>
      <c r="V355" s="646"/>
      <c r="W355" s="646"/>
      <c r="X355" s="646"/>
      <c r="Y355" s="646"/>
      <c r="Z355" s="646"/>
      <c r="AA355" s="646"/>
      <c r="AB355" s="646"/>
      <c r="AC355" s="646"/>
      <c r="AD355" s="646"/>
      <c r="AE355" s="646"/>
      <c r="AF355" s="676"/>
      <c r="AG355" s="646"/>
      <c r="AH355" s="646"/>
      <c r="AI355" s="329"/>
      <c r="AJ355" s="677"/>
      <c r="AK355" s="927"/>
      <c r="AL355" s="927"/>
      <c r="AM355" s="927"/>
      <c r="AN355" s="677"/>
      <c r="AO355" s="677"/>
      <c r="AP355" s="677"/>
      <c r="AQ355" s="677"/>
      <c r="AR355" s="677"/>
      <c r="AS355" s="677"/>
      <c r="AT355" s="677"/>
      <c r="AU355" s="677"/>
      <c r="AV355" s="677"/>
      <c r="AW355" s="677"/>
      <c r="AX355" s="677"/>
      <c r="AY355" s="677"/>
      <c r="AZ355" s="677"/>
      <c r="BA355" s="677"/>
      <c r="BB355" s="677"/>
      <c r="BC355" s="677"/>
      <c r="BD355" s="677"/>
      <c r="BE355" s="677"/>
      <c r="BF355" s="677"/>
      <c r="BG355" s="677"/>
      <c r="BH355" s="677"/>
      <c r="BI355" s="677"/>
      <c r="BJ355" s="677"/>
      <c r="BK355" s="677"/>
      <c r="BL355" s="679"/>
      <c r="BM355" s="677"/>
      <c r="BN355" s="254"/>
      <c r="BO355" s="254"/>
    </row>
    <row r="356" spans="2:67" s="255" customFormat="1" ht="15" customHeight="1">
      <c r="B356" s="1252"/>
      <c r="C356" s="243" t="s">
        <v>495</v>
      </c>
      <c r="D356" s="262"/>
      <c r="E356" s="646"/>
      <c r="F356" s="646"/>
      <c r="G356" s="927"/>
      <c r="H356" s="927"/>
      <c r="I356" s="927"/>
      <c r="J356" s="646"/>
      <c r="K356" s="646"/>
      <c r="L356" s="646"/>
      <c r="M356" s="646"/>
      <c r="N356" s="646"/>
      <c r="O356" s="646"/>
      <c r="P356" s="646"/>
      <c r="Q356" s="646"/>
      <c r="R356" s="646"/>
      <c r="S356" s="646"/>
      <c r="T356" s="646"/>
      <c r="U356" s="646"/>
      <c r="V356" s="646"/>
      <c r="W356" s="646"/>
      <c r="X356" s="646"/>
      <c r="Y356" s="646"/>
      <c r="Z356" s="646"/>
      <c r="AA356" s="646"/>
      <c r="AB356" s="646"/>
      <c r="AC356" s="646"/>
      <c r="AD356" s="646"/>
      <c r="AE356" s="646"/>
      <c r="AF356" s="676"/>
      <c r="AG356" s="646"/>
      <c r="AH356" s="646"/>
      <c r="AI356" s="329"/>
      <c r="AJ356" s="677"/>
      <c r="AK356" s="927"/>
      <c r="AL356" s="927"/>
      <c r="AM356" s="927"/>
      <c r="AN356" s="677"/>
      <c r="AO356" s="677"/>
      <c r="AP356" s="677"/>
      <c r="AQ356" s="677"/>
      <c r="AR356" s="677"/>
      <c r="AS356" s="677"/>
      <c r="AT356" s="677"/>
      <c r="AU356" s="677"/>
      <c r="AV356" s="677"/>
      <c r="AW356" s="677"/>
      <c r="AX356" s="677"/>
      <c r="AY356" s="677"/>
      <c r="AZ356" s="677"/>
      <c r="BA356" s="677"/>
      <c r="BB356" s="677"/>
      <c r="BC356" s="677"/>
      <c r="BD356" s="677"/>
      <c r="BE356" s="677"/>
      <c r="BF356" s="677"/>
      <c r="BG356" s="677"/>
      <c r="BH356" s="677"/>
      <c r="BI356" s="677"/>
      <c r="BJ356" s="677"/>
      <c r="BK356" s="677"/>
      <c r="BL356" s="679"/>
      <c r="BM356" s="677"/>
      <c r="BN356" s="254"/>
      <c r="BO356" s="254"/>
    </row>
    <row r="357" spans="2:67" s="255" customFormat="1" ht="15" customHeight="1">
      <c r="B357" s="1252"/>
      <c r="C357" s="243" t="s">
        <v>496</v>
      </c>
      <c r="D357" s="262"/>
      <c r="E357" s="646"/>
      <c r="F357" s="646"/>
      <c r="G357" s="927"/>
      <c r="H357" s="927"/>
      <c r="I357" s="927"/>
      <c r="J357" s="646"/>
      <c r="K357" s="646"/>
      <c r="L357" s="646"/>
      <c r="M357" s="646"/>
      <c r="N357" s="646"/>
      <c r="O357" s="646"/>
      <c r="P357" s="646"/>
      <c r="Q357" s="646"/>
      <c r="R357" s="646"/>
      <c r="S357" s="646"/>
      <c r="T357" s="646"/>
      <c r="U357" s="646"/>
      <c r="V357" s="646"/>
      <c r="W357" s="646"/>
      <c r="X357" s="646"/>
      <c r="Y357" s="646"/>
      <c r="Z357" s="646"/>
      <c r="AA357" s="646"/>
      <c r="AB357" s="646"/>
      <c r="AC357" s="646"/>
      <c r="AD357" s="646"/>
      <c r="AE357" s="646"/>
      <c r="AF357" s="676"/>
      <c r="AG357" s="646"/>
      <c r="AH357" s="646"/>
      <c r="AI357" s="329"/>
      <c r="AJ357" s="677"/>
      <c r="AK357" s="927"/>
      <c r="AL357" s="927"/>
      <c r="AM357" s="927"/>
      <c r="AN357" s="677"/>
      <c r="AO357" s="677"/>
      <c r="AP357" s="677"/>
      <c r="AQ357" s="677"/>
      <c r="AR357" s="677"/>
      <c r="AS357" s="677"/>
      <c r="AT357" s="677"/>
      <c r="AU357" s="677"/>
      <c r="AV357" s="677"/>
      <c r="AW357" s="677"/>
      <c r="AX357" s="677"/>
      <c r="AY357" s="677"/>
      <c r="AZ357" s="677"/>
      <c r="BA357" s="677"/>
      <c r="BB357" s="677"/>
      <c r="BC357" s="677"/>
      <c r="BD357" s="677"/>
      <c r="BE357" s="677"/>
      <c r="BF357" s="677"/>
      <c r="BG357" s="677"/>
      <c r="BH357" s="677"/>
      <c r="BI357" s="677"/>
      <c r="BJ357" s="677"/>
      <c r="BK357" s="677"/>
      <c r="BL357" s="679"/>
      <c r="BM357" s="677"/>
      <c r="BN357" s="254"/>
      <c r="BO357" s="254"/>
    </row>
    <row r="358" spans="2:67" s="255" customFormat="1" ht="15" customHeight="1">
      <c r="B358" s="1252"/>
      <c r="C358" s="243" t="s">
        <v>497</v>
      </c>
      <c r="D358" s="262"/>
      <c r="E358" s="646"/>
      <c r="F358" s="646"/>
      <c r="G358" s="927"/>
      <c r="H358" s="927"/>
      <c r="I358" s="927"/>
      <c r="J358" s="646"/>
      <c r="K358" s="646"/>
      <c r="L358" s="646"/>
      <c r="M358" s="646"/>
      <c r="N358" s="646"/>
      <c r="O358" s="646"/>
      <c r="P358" s="646"/>
      <c r="Q358" s="646"/>
      <c r="R358" s="646"/>
      <c r="S358" s="646"/>
      <c r="T358" s="646"/>
      <c r="U358" s="646"/>
      <c r="V358" s="646"/>
      <c r="W358" s="646"/>
      <c r="X358" s="646"/>
      <c r="Y358" s="646"/>
      <c r="Z358" s="646"/>
      <c r="AA358" s="646"/>
      <c r="AB358" s="646"/>
      <c r="AC358" s="646"/>
      <c r="AD358" s="646"/>
      <c r="AE358" s="646"/>
      <c r="AF358" s="676"/>
      <c r="AG358" s="646"/>
      <c r="AH358" s="646"/>
      <c r="AI358" s="329"/>
      <c r="AJ358" s="677"/>
      <c r="AK358" s="927"/>
      <c r="AL358" s="927"/>
      <c r="AM358" s="927"/>
      <c r="AN358" s="677"/>
      <c r="AO358" s="677"/>
      <c r="AP358" s="677"/>
      <c r="AQ358" s="677"/>
      <c r="AR358" s="677"/>
      <c r="AS358" s="677"/>
      <c r="AT358" s="677"/>
      <c r="AU358" s="677"/>
      <c r="AV358" s="677"/>
      <c r="AW358" s="677"/>
      <c r="AX358" s="677"/>
      <c r="AY358" s="677"/>
      <c r="AZ358" s="677"/>
      <c r="BA358" s="677"/>
      <c r="BB358" s="677"/>
      <c r="BC358" s="677"/>
      <c r="BD358" s="677"/>
      <c r="BE358" s="677"/>
      <c r="BF358" s="677"/>
      <c r="BG358" s="677"/>
      <c r="BH358" s="677"/>
      <c r="BI358" s="677"/>
      <c r="BJ358" s="677"/>
      <c r="BK358" s="677"/>
      <c r="BL358" s="679"/>
      <c r="BM358" s="677"/>
      <c r="BN358" s="254"/>
      <c r="BO358" s="254"/>
    </row>
    <row r="359" spans="2:67" s="255" customFormat="1" ht="15" customHeight="1">
      <c r="B359" s="1252"/>
      <c r="C359" s="453" t="s">
        <v>527</v>
      </c>
      <c r="D359" s="344"/>
      <c r="E359" s="674"/>
      <c r="F359" s="674"/>
      <c r="G359" s="711"/>
      <c r="H359" s="711"/>
      <c r="I359" s="711"/>
      <c r="J359" s="674"/>
      <c r="K359" s="674"/>
      <c r="L359" s="674"/>
      <c r="M359" s="674"/>
      <c r="N359" s="674"/>
      <c r="O359" s="674"/>
      <c r="P359" s="674"/>
      <c r="Q359" s="674"/>
      <c r="R359" s="674"/>
      <c r="S359" s="674"/>
      <c r="T359" s="674"/>
      <c r="U359" s="674"/>
      <c r="V359" s="674"/>
      <c r="W359" s="674"/>
      <c r="X359" s="674"/>
      <c r="Y359" s="674"/>
      <c r="Z359" s="674"/>
      <c r="AA359" s="674"/>
      <c r="AB359" s="674"/>
      <c r="AC359" s="674"/>
      <c r="AD359" s="674"/>
      <c r="AE359" s="674"/>
      <c r="AF359" s="675"/>
      <c r="AG359" s="675"/>
      <c r="AH359" s="674"/>
      <c r="AI359" s="329"/>
      <c r="AJ359" s="674"/>
      <c r="AK359" s="711"/>
      <c r="AL359" s="711"/>
      <c r="AM359" s="711"/>
      <c r="AN359" s="674"/>
      <c r="AO359" s="674"/>
      <c r="AP359" s="674"/>
      <c r="AQ359" s="674"/>
      <c r="AR359" s="674"/>
      <c r="AS359" s="674"/>
      <c r="AT359" s="674"/>
      <c r="AU359" s="674"/>
      <c r="AV359" s="674"/>
      <c r="AW359" s="674"/>
      <c r="AX359" s="674"/>
      <c r="AY359" s="674"/>
      <c r="AZ359" s="674"/>
      <c r="BA359" s="674"/>
      <c r="BB359" s="674"/>
      <c r="BC359" s="674"/>
      <c r="BD359" s="674"/>
      <c r="BE359" s="674"/>
      <c r="BF359" s="674"/>
      <c r="BG359" s="674"/>
      <c r="BH359" s="674"/>
      <c r="BI359" s="674"/>
      <c r="BJ359" s="674"/>
      <c r="BK359" s="675"/>
      <c r="BL359" s="675"/>
      <c r="BM359" s="674"/>
      <c r="BN359" s="254"/>
      <c r="BO359" s="254"/>
    </row>
    <row r="360" spans="2:67" s="255" customFormat="1" ht="15" customHeight="1">
      <c r="B360" s="1252" t="s">
        <v>727</v>
      </c>
      <c r="C360" s="243" t="s">
        <v>488</v>
      </c>
      <c r="D360" s="262"/>
      <c r="E360" s="646"/>
      <c r="F360" s="646"/>
      <c r="G360" s="927"/>
      <c r="H360" s="927"/>
      <c r="I360" s="927"/>
      <c r="J360" s="646"/>
      <c r="K360" s="646"/>
      <c r="L360" s="646"/>
      <c r="M360" s="646"/>
      <c r="N360" s="646"/>
      <c r="O360" s="646"/>
      <c r="P360" s="646"/>
      <c r="Q360" s="646"/>
      <c r="R360" s="646"/>
      <c r="S360" s="646"/>
      <c r="T360" s="646"/>
      <c r="U360" s="646"/>
      <c r="V360" s="646"/>
      <c r="W360" s="646"/>
      <c r="X360" s="646"/>
      <c r="Y360" s="646"/>
      <c r="Z360" s="646"/>
      <c r="AA360" s="646"/>
      <c r="AB360" s="646"/>
      <c r="AC360" s="646"/>
      <c r="AD360" s="646"/>
      <c r="AE360" s="646"/>
      <c r="AF360" s="676"/>
      <c r="AG360" s="646"/>
      <c r="AH360" s="646"/>
      <c r="AI360" s="329"/>
      <c r="AJ360" s="677"/>
      <c r="AK360" s="927"/>
      <c r="AL360" s="927"/>
      <c r="AM360" s="927"/>
      <c r="AN360" s="677"/>
      <c r="AO360" s="677"/>
      <c r="AP360" s="677"/>
      <c r="AQ360" s="677"/>
      <c r="AR360" s="677"/>
      <c r="AS360" s="677"/>
      <c r="AT360" s="677"/>
      <c r="AU360" s="677"/>
      <c r="AV360" s="677"/>
      <c r="AW360" s="677"/>
      <c r="AX360" s="677"/>
      <c r="AY360" s="677"/>
      <c r="AZ360" s="677"/>
      <c r="BA360" s="677"/>
      <c r="BB360" s="677"/>
      <c r="BC360" s="677"/>
      <c r="BD360" s="677"/>
      <c r="BE360" s="677"/>
      <c r="BF360" s="677"/>
      <c r="BG360" s="677"/>
      <c r="BH360" s="677"/>
      <c r="BI360" s="677"/>
      <c r="BJ360" s="677"/>
      <c r="BK360" s="677"/>
      <c r="BL360" s="678"/>
      <c r="BM360" s="677"/>
      <c r="BN360" s="254"/>
      <c r="BO360" s="254"/>
    </row>
    <row r="361" spans="2:67" s="255" customFormat="1" ht="15" customHeight="1">
      <c r="B361" s="1252"/>
      <c r="C361" s="243" t="s">
        <v>489</v>
      </c>
      <c r="D361" s="262"/>
      <c r="E361" s="646"/>
      <c r="F361" s="646"/>
      <c r="G361" s="927"/>
      <c r="H361" s="927"/>
      <c r="I361" s="927"/>
      <c r="J361" s="646"/>
      <c r="K361" s="646"/>
      <c r="L361" s="646"/>
      <c r="M361" s="646"/>
      <c r="N361" s="646"/>
      <c r="O361" s="646"/>
      <c r="P361" s="646"/>
      <c r="Q361" s="646"/>
      <c r="R361" s="646"/>
      <c r="S361" s="646"/>
      <c r="T361" s="646"/>
      <c r="U361" s="646"/>
      <c r="V361" s="646"/>
      <c r="W361" s="646"/>
      <c r="X361" s="646"/>
      <c r="Y361" s="646"/>
      <c r="Z361" s="646"/>
      <c r="AA361" s="646"/>
      <c r="AB361" s="646"/>
      <c r="AC361" s="646"/>
      <c r="AD361" s="646"/>
      <c r="AE361" s="646"/>
      <c r="AF361" s="676"/>
      <c r="AG361" s="646"/>
      <c r="AH361" s="646"/>
      <c r="AI361" s="329"/>
      <c r="AJ361" s="677"/>
      <c r="AK361" s="927"/>
      <c r="AL361" s="927"/>
      <c r="AM361" s="927"/>
      <c r="AN361" s="677"/>
      <c r="AO361" s="677"/>
      <c r="AP361" s="677"/>
      <c r="AQ361" s="677"/>
      <c r="AR361" s="677"/>
      <c r="AS361" s="677"/>
      <c r="AT361" s="677"/>
      <c r="AU361" s="677"/>
      <c r="AV361" s="677"/>
      <c r="AW361" s="677"/>
      <c r="AX361" s="677"/>
      <c r="AY361" s="677"/>
      <c r="AZ361" s="677"/>
      <c r="BA361" s="677"/>
      <c r="BB361" s="677"/>
      <c r="BC361" s="677"/>
      <c r="BD361" s="677"/>
      <c r="BE361" s="677"/>
      <c r="BF361" s="677"/>
      <c r="BG361" s="677"/>
      <c r="BH361" s="677"/>
      <c r="BI361" s="677"/>
      <c r="BJ361" s="677"/>
      <c r="BK361" s="677"/>
      <c r="BL361" s="679"/>
      <c r="BM361" s="677"/>
      <c r="BN361" s="254"/>
      <c r="BO361" s="254"/>
    </row>
    <row r="362" spans="2:67" s="255" customFormat="1" ht="15" customHeight="1">
      <c r="B362" s="1252"/>
      <c r="C362" s="243" t="s">
        <v>490</v>
      </c>
      <c r="D362" s="262"/>
      <c r="E362" s="646"/>
      <c r="F362" s="646"/>
      <c r="G362" s="927"/>
      <c r="H362" s="927"/>
      <c r="I362" s="927"/>
      <c r="J362" s="646"/>
      <c r="K362" s="646"/>
      <c r="L362" s="646"/>
      <c r="M362" s="646"/>
      <c r="N362" s="646"/>
      <c r="O362" s="646"/>
      <c r="P362" s="646"/>
      <c r="Q362" s="646"/>
      <c r="R362" s="646"/>
      <c r="S362" s="646"/>
      <c r="T362" s="646"/>
      <c r="U362" s="646"/>
      <c r="V362" s="646"/>
      <c r="W362" s="646"/>
      <c r="X362" s="646"/>
      <c r="Y362" s="646"/>
      <c r="Z362" s="646"/>
      <c r="AA362" s="646"/>
      <c r="AB362" s="646"/>
      <c r="AC362" s="646"/>
      <c r="AD362" s="646"/>
      <c r="AE362" s="646"/>
      <c r="AF362" s="676"/>
      <c r="AG362" s="646"/>
      <c r="AH362" s="646"/>
      <c r="AI362" s="329"/>
      <c r="AJ362" s="677"/>
      <c r="AK362" s="927"/>
      <c r="AL362" s="927"/>
      <c r="AM362" s="927"/>
      <c r="AN362" s="677"/>
      <c r="AO362" s="677"/>
      <c r="AP362" s="677"/>
      <c r="AQ362" s="677"/>
      <c r="AR362" s="677"/>
      <c r="AS362" s="677"/>
      <c r="AT362" s="677"/>
      <c r="AU362" s="677"/>
      <c r="AV362" s="677"/>
      <c r="AW362" s="677"/>
      <c r="AX362" s="677"/>
      <c r="AY362" s="677"/>
      <c r="AZ362" s="677"/>
      <c r="BA362" s="677"/>
      <c r="BB362" s="677"/>
      <c r="BC362" s="677"/>
      <c r="BD362" s="677"/>
      <c r="BE362" s="677"/>
      <c r="BF362" s="677"/>
      <c r="BG362" s="677"/>
      <c r="BH362" s="677"/>
      <c r="BI362" s="677"/>
      <c r="BJ362" s="677"/>
      <c r="BK362" s="677"/>
      <c r="BL362" s="679"/>
      <c r="BM362" s="677"/>
      <c r="BN362" s="254"/>
      <c r="BO362" s="254"/>
    </row>
    <row r="363" spans="2:67" s="255" customFormat="1" ht="15" customHeight="1">
      <c r="B363" s="1252"/>
      <c r="C363" s="243" t="s">
        <v>491</v>
      </c>
      <c r="D363" s="262"/>
      <c r="E363" s="646"/>
      <c r="F363" s="646"/>
      <c r="G363" s="927"/>
      <c r="H363" s="927"/>
      <c r="I363" s="927"/>
      <c r="J363" s="646"/>
      <c r="K363" s="646"/>
      <c r="L363" s="646"/>
      <c r="M363" s="646"/>
      <c r="N363" s="646"/>
      <c r="O363" s="646"/>
      <c r="P363" s="646"/>
      <c r="Q363" s="646"/>
      <c r="R363" s="646"/>
      <c r="S363" s="646"/>
      <c r="T363" s="646"/>
      <c r="U363" s="646"/>
      <c r="V363" s="646"/>
      <c r="W363" s="646"/>
      <c r="X363" s="646"/>
      <c r="Y363" s="646"/>
      <c r="Z363" s="646"/>
      <c r="AA363" s="646"/>
      <c r="AB363" s="646"/>
      <c r="AC363" s="646"/>
      <c r="AD363" s="646"/>
      <c r="AE363" s="646"/>
      <c r="AF363" s="676"/>
      <c r="AG363" s="646"/>
      <c r="AH363" s="646"/>
      <c r="AI363" s="329"/>
      <c r="AJ363" s="677"/>
      <c r="AK363" s="927"/>
      <c r="AL363" s="927"/>
      <c r="AM363" s="927"/>
      <c r="AN363" s="677"/>
      <c r="AO363" s="677"/>
      <c r="AP363" s="677"/>
      <c r="AQ363" s="677"/>
      <c r="AR363" s="677"/>
      <c r="AS363" s="677"/>
      <c r="AT363" s="677"/>
      <c r="AU363" s="677"/>
      <c r="AV363" s="677"/>
      <c r="AW363" s="677"/>
      <c r="AX363" s="677"/>
      <c r="AY363" s="677"/>
      <c r="AZ363" s="677"/>
      <c r="BA363" s="677"/>
      <c r="BB363" s="677"/>
      <c r="BC363" s="677"/>
      <c r="BD363" s="677"/>
      <c r="BE363" s="677"/>
      <c r="BF363" s="677"/>
      <c r="BG363" s="677"/>
      <c r="BH363" s="677"/>
      <c r="BI363" s="677"/>
      <c r="BJ363" s="677"/>
      <c r="BK363" s="677"/>
      <c r="BL363" s="679"/>
      <c r="BM363" s="677"/>
      <c r="BN363" s="254"/>
      <c r="BO363" s="254"/>
    </row>
    <row r="364" spans="2:67" s="255" customFormat="1" ht="15" customHeight="1">
      <c r="B364" s="1252"/>
      <c r="C364" s="243" t="s">
        <v>492</v>
      </c>
      <c r="D364" s="262"/>
      <c r="E364" s="646"/>
      <c r="F364" s="646"/>
      <c r="G364" s="927"/>
      <c r="H364" s="927"/>
      <c r="I364" s="927"/>
      <c r="J364" s="646"/>
      <c r="K364" s="646"/>
      <c r="L364" s="646"/>
      <c r="M364" s="646"/>
      <c r="N364" s="646"/>
      <c r="O364" s="646"/>
      <c r="P364" s="646"/>
      <c r="Q364" s="646"/>
      <c r="R364" s="646"/>
      <c r="S364" s="646"/>
      <c r="T364" s="646"/>
      <c r="U364" s="646"/>
      <c r="V364" s="646"/>
      <c r="W364" s="646"/>
      <c r="X364" s="646"/>
      <c r="Y364" s="646"/>
      <c r="Z364" s="646"/>
      <c r="AA364" s="646"/>
      <c r="AB364" s="646"/>
      <c r="AC364" s="646"/>
      <c r="AD364" s="646"/>
      <c r="AE364" s="646"/>
      <c r="AF364" s="676"/>
      <c r="AG364" s="646"/>
      <c r="AH364" s="646"/>
      <c r="AI364" s="329"/>
      <c r="AJ364" s="677"/>
      <c r="AK364" s="927"/>
      <c r="AL364" s="927"/>
      <c r="AM364" s="927"/>
      <c r="AN364" s="677"/>
      <c r="AO364" s="677"/>
      <c r="AP364" s="677"/>
      <c r="AQ364" s="677"/>
      <c r="AR364" s="677"/>
      <c r="AS364" s="677"/>
      <c r="AT364" s="677"/>
      <c r="AU364" s="677"/>
      <c r="AV364" s="677"/>
      <c r="AW364" s="677"/>
      <c r="AX364" s="677"/>
      <c r="AY364" s="677"/>
      <c r="AZ364" s="677"/>
      <c r="BA364" s="677"/>
      <c r="BB364" s="677"/>
      <c r="BC364" s="677"/>
      <c r="BD364" s="677"/>
      <c r="BE364" s="677"/>
      <c r="BF364" s="677"/>
      <c r="BG364" s="677"/>
      <c r="BH364" s="677"/>
      <c r="BI364" s="677"/>
      <c r="BJ364" s="677"/>
      <c r="BK364" s="677"/>
      <c r="BL364" s="679"/>
      <c r="BM364" s="677"/>
      <c r="BN364" s="254"/>
      <c r="BO364" s="254"/>
    </row>
    <row r="365" spans="2:67" s="255" customFormat="1" ht="15" customHeight="1">
      <c r="B365" s="1252"/>
      <c r="C365" s="243" t="s">
        <v>493</v>
      </c>
      <c r="D365" s="262"/>
      <c r="E365" s="646"/>
      <c r="F365" s="646"/>
      <c r="G365" s="927"/>
      <c r="H365" s="927"/>
      <c r="I365" s="927"/>
      <c r="J365" s="646"/>
      <c r="K365" s="646"/>
      <c r="L365" s="646"/>
      <c r="M365" s="646"/>
      <c r="N365" s="646"/>
      <c r="O365" s="646"/>
      <c r="P365" s="646"/>
      <c r="Q365" s="646"/>
      <c r="R365" s="646"/>
      <c r="S365" s="646"/>
      <c r="T365" s="646"/>
      <c r="U365" s="646"/>
      <c r="V365" s="646"/>
      <c r="W365" s="646"/>
      <c r="X365" s="646"/>
      <c r="Y365" s="646"/>
      <c r="Z365" s="646"/>
      <c r="AA365" s="646"/>
      <c r="AB365" s="646"/>
      <c r="AC365" s="646"/>
      <c r="AD365" s="646"/>
      <c r="AE365" s="646"/>
      <c r="AF365" s="676"/>
      <c r="AG365" s="646"/>
      <c r="AH365" s="646"/>
      <c r="AI365" s="329"/>
      <c r="AJ365" s="677"/>
      <c r="AK365" s="927"/>
      <c r="AL365" s="927"/>
      <c r="AM365" s="927"/>
      <c r="AN365" s="677"/>
      <c r="AO365" s="677"/>
      <c r="AP365" s="677"/>
      <c r="AQ365" s="677"/>
      <c r="AR365" s="677"/>
      <c r="AS365" s="677"/>
      <c r="AT365" s="677"/>
      <c r="AU365" s="677"/>
      <c r="AV365" s="677"/>
      <c r="AW365" s="677"/>
      <c r="AX365" s="677"/>
      <c r="AY365" s="677"/>
      <c r="AZ365" s="677"/>
      <c r="BA365" s="677"/>
      <c r="BB365" s="677"/>
      <c r="BC365" s="677"/>
      <c r="BD365" s="677"/>
      <c r="BE365" s="677"/>
      <c r="BF365" s="677"/>
      <c r="BG365" s="677"/>
      <c r="BH365" s="677"/>
      <c r="BI365" s="677"/>
      <c r="BJ365" s="677"/>
      <c r="BK365" s="677"/>
      <c r="BL365" s="679"/>
      <c r="BM365" s="677"/>
      <c r="BN365" s="254"/>
      <c r="BO365" s="254"/>
    </row>
    <row r="366" spans="2:67" s="255" customFormat="1" ht="15" customHeight="1">
      <c r="B366" s="1252"/>
      <c r="C366" s="243" t="s">
        <v>494</v>
      </c>
      <c r="D366" s="262"/>
      <c r="E366" s="646"/>
      <c r="F366" s="646"/>
      <c r="G366" s="927"/>
      <c r="H366" s="927"/>
      <c r="I366" s="927"/>
      <c r="J366" s="646"/>
      <c r="K366" s="646"/>
      <c r="L366" s="646"/>
      <c r="M366" s="646"/>
      <c r="N366" s="646"/>
      <c r="O366" s="646"/>
      <c r="P366" s="646"/>
      <c r="Q366" s="646"/>
      <c r="R366" s="646"/>
      <c r="S366" s="646"/>
      <c r="T366" s="646"/>
      <c r="U366" s="646"/>
      <c r="V366" s="646"/>
      <c r="W366" s="646"/>
      <c r="X366" s="646"/>
      <c r="Y366" s="646"/>
      <c r="Z366" s="646"/>
      <c r="AA366" s="646"/>
      <c r="AB366" s="646"/>
      <c r="AC366" s="646"/>
      <c r="AD366" s="646"/>
      <c r="AE366" s="646"/>
      <c r="AF366" s="676"/>
      <c r="AG366" s="646"/>
      <c r="AH366" s="646"/>
      <c r="AI366" s="329"/>
      <c r="AJ366" s="677"/>
      <c r="AK366" s="927"/>
      <c r="AL366" s="927"/>
      <c r="AM366" s="927"/>
      <c r="AN366" s="677"/>
      <c r="AO366" s="677"/>
      <c r="AP366" s="677"/>
      <c r="AQ366" s="677"/>
      <c r="AR366" s="677"/>
      <c r="AS366" s="677"/>
      <c r="AT366" s="677"/>
      <c r="AU366" s="677"/>
      <c r="AV366" s="677"/>
      <c r="AW366" s="677"/>
      <c r="AX366" s="677"/>
      <c r="AY366" s="677"/>
      <c r="AZ366" s="677"/>
      <c r="BA366" s="677"/>
      <c r="BB366" s="677"/>
      <c r="BC366" s="677"/>
      <c r="BD366" s="677"/>
      <c r="BE366" s="677"/>
      <c r="BF366" s="677"/>
      <c r="BG366" s="677"/>
      <c r="BH366" s="677"/>
      <c r="BI366" s="677"/>
      <c r="BJ366" s="677"/>
      <c r="BK366" s="677"/>
      <c r="BL366" s="679"/>
      <c r="BM366" s="677"/>
      <c r="BN366" s="254"/>
      <c r="BO366" s="254"/>
    </row>
    <row r="367" spans="2:67" s="255" customFormat="1" ht="15" customHeight="1">
      <c r="B367" s="1252"/>
      <c r="C367" s="243" t="s">
        <v>495</v>
      </c>
      <c r="D367" s="262"/>
      <c r="E367" s="646"/>
      <c r="F367" s="646"/>
      <c r="G367" s="927"/>
      <c r="H367" s="927"/>
      <c r="I367" s="927"/>
      <c r="J367" s="646"/>
      <c r="K367" s="646"/>
      <c r="L367" s="646"/>
      <c r="M367" s="646"/>
      <c r="N367" s="646"/>
      <c r="O367" s="646"/>
      <c r="P367" s="646"/>
      <c r="Q367" s="646"/>
      <c r="R367" s="646"/>
      <c r="S367" s="646"/>
      <c r="T367" s="646"/>
      <c r="U367" s="646"/>
      <c r="V367" s="646"/>
      <c r="W367" s="646"/>
      <c r="X367" s="646"/>
      <c r="Y367" s="646"/>
      <c r="Z367" s="646"/>
      <c r="AA367" s="646"/>
      <c r="AB367" s="646"/>
      <c r="AC367" s="646"/>
      <c r="AD367" s="646"/>
      <c r="AE367" s="646"/>
      <c r="AF367" s="676"/>
      <c r="AG367" s="646"/>
      <c r="AH367" s="646"/>
      <c r="AI367" s="329"/>
      <c r="AJ367" s="677"/>
      <c r="AK367" s="927"/>
      <c r="AL367" s="927"/>
      <c r="AM367" s="927"/>
      <c r="AN367" s="677"/>
      <c r="AO367" s="677"/>
      <c r="AP367" s="677"/>
      <c r="AQ367" s="677"/>
      <c r="AR367" s="677"/>
      <c r="AS367" s="677"/>
      <c r="AT367" s="677"/>
      <c r="AU367" s="677"/>
      <c r="AV367" s="677"/>
      <c r="AW367" s="677"/>
      <c r="AX367" s="677"/>
      <c r="AY367" s="677"/>
      <c r="AZ367" s="677"/>
      <c r="BA367" s="677"/>
      <c r="BB367" s="677"/>
      <c r="BC367" s="677"/>
      <c r="BD367" s="677"/>
      <c r="BE367" s="677"/>
      <c r="BF367" s="677"/>
      <c r="BG367" s="677"/>
      <c r="BH367" s="677"/>
      <c r="BI367" s="677"/>
      <c r="BJ367" s="677"/>
      <c r="BK367" s="677"/>
      <c r="BL367" s="679"/>
      <c r="BM367" s="677"/>
      <c r="BN367" s="254"/>
      <c r="BO367" s="254"/>
    </row>
    <row r="368" spans="2:67" s="255" customFormat="1" ht="15" customHeight="1">
      <c r="B368" s="1252"/>
      <c r="C368" s="243" t="s">
        <v>496</v>
      </c>
      <c r="D368" s="262"/>
      <c r="E368" s="646"/>
      <c r="F368" s="646"/>
      <c r="G368" s="927"/>
      <c r="H368" s="927"/>
      <c r="I368" s="927"/>
      <c r="J368" s="646"/>
      <c r="K368" s="646"/>
      <c r="L368" s="646"/>
      <c r="M368" s="646"/>
      <c r="N368" s="646"/>
      <c r="O368" s="646"/>
      <c r="P368" s="646"/>
      <c r="Q368" s="646"/>
      <c r="R368" s="646"/>
      <c r="S368" s="646"/>
      <c r="T368" s="646"/>
      <c r="U368" s="646"/>
      <c r="V368" s="646"/>
      <c r="W368" s="646"/>
      <c r="X368" s="646"/>
      <c r="Y368" s="646"/>
      <c r="Z368" s="646"/>
      <c r="AA368" s="646"/>
      <c r="AB368" s="646"/>
      <c r="AC368" s="646"/>
      <c r="AD368" s="646"/>
      <c r="AE368" s="646"/>
      <c r="AF368" s="676"/>
      <c r="AG368" s="646"/>
      <c r="AH368" s="646"/>
      <c r="AI368" s="329"/>
      <c r="AJ368" s="677"/>
      <c r="AK368" s="927"/>
      <c r="AL368" s="927"/>
      <c r="AM368" s="927"/>
      <c r="AN368" s="677"/>
      <c r="AO368" s="677"/>
      <c r="AP368" s="677"/>
      <c r="AQ368" s="677"/>
      <c r="AR368" s="677"/>
      <c r="AS368" s="677"/>
      <c r="AT368" s="677"/>
      <c r="AU368" s="677"/>
      <c r="AV368" s="677"/>
      <c r="AW368" s="677"/>
      <c r="AX368" s="677"/>
      <c r="AY368" s="677"/>
      <c r="AZ368" s="677"/>
      <c r="BA368" s="677"/>
      <c r="BB368" s="677"/>
      <c r="BC368" s="677"/>
      <c r="BD368" s="677"/>
      <c r="BE368" s="677"/>
      <c r="BF368" s="677"/>
      <c r="BG368" s="677"/>
      <c r="BH368" s="677"/>
      <c r="BI368" s="677"/>
      <c r="BJ368" s="677"/>
      <c r="BK368" s="677"/>
      <c r="BL368" s="679"/>
      <c r="BM368" s="677"/>
      <c r="BN368" s="254"/>
      <c r="BO368" s="254"/>
    </row>
    <row r="369" spans="2:67" s="255" customFormat="1" ht="15" customHeight="1">
      <c r="B369" s="1252"/>
      <c r="C369" s="243" t="s">
        <v>497</v>
      </c>
      <c r="D369" s="262"/>
      <c r="E369" s="646"/>
      <c r="F369" s="646"/>
      <c r="G369" s="927"/>
      <c r="H369" s="927"/>
      <c r="I369" s="927"/>
      <c r="J369" s="646"/>
      <c r="K369" s="646"/>
      <c r="L369" s="646"/>
      <c r="M369" s="646"/>
      <c r="N369" s="646"/>
      <c r="O369" s="646"/>
      <c r="P369" s="646"/>
      <c r="Q369" s="646"/>
      <c r="R369" s="646"/>
      <c r="S369" s="646"/>
      <c r="T369" s="646"/>
      <c r="U369" s="646"/>
      <c r="V369" s="646"/>
      <c r="W369" s="646"/>
      <c r="X369" s="646"/>
      <c r="Y369" s="646"/>
      <c r="Z369" s="646"/>
      <c r="AA369" s="646"/>
      <c r="AB369" s="646"/>
      <c r="AC369" s="646"/>
      <c r="AD369" s="646"/>
      <c r="AE369" s="646"/>
      <c r="AF369" s="676"/>
      <c r="AG369" s="646"/>
      <c r="AH369" s="646"/>
      <c r="AI369" s="329"/>
      <c r="AJ369" s="677"/>
      <c r="AK369" s="927"/>
      <c r="AL369" s="927"/>
      <c r="AM369" s="927"/>
      <c r="AN369" s="677"/>
      <c r="AO369" s="677"/>
      <c r="AP369" s="677"/>
      <c r="AQ369" s="677"/>
      <c r="AR369" s="677"/>
      <c r="AS369" s="677"/>
      <c r="AT369" s="677"/>
      <c r="AU369" s="677"/>
      <c r="AV369" s="677"/>
      <c r="AW369" s="677"/>
      <c r="AX369" s="677"/>
      <c r="AY369" s="677"/>
      <c r="AZ369" s="677"/>
      <c r="BA369" s="677"/>
      <c r="BB369" s="677"/>
      <c r="BC369" s="677"/>
      <c r="BD369" s="677"/>
      <c r="BE369" s="677"/>
      <c r="BF369" s="677"/>
      <c r="BG369" s="677"/>
      <c r="BH369" s="677"/>
      <c r="BI369" s="677"/>
      <c r="BJ369" s="677"/>
      <c r="BK369" s="677"/>
      <c r="BL369" s="679"/>
      <c r="BM369" s="677"/>
      <c r="BN369" s="254"/>
      <c r="BO369" s="254"/>
    </row>
    <row r="370" spans="2:67" s="255" customFormat="1" ht="15" customHeight="1">
      <c r="B370" s="1252"/>
      <c r="C370" s="453" t="s">
        <v>527</v>
      </c>
      <c r="D370" s="344"/>
      <c r="E370" s="674"/>
      <c r="F370" s="674"/>
      <c r="G370" s="711"/>
      <c r="H370" s="711"/>
      <c r="I370" s="711"/>
      <c r="J370" s="674"/>
      <c r="K370" s="674"/>
      <c r="L370" s="674"/>
      <c r="M370" s="674"/>
      <c r="N370" s="674"/>
      <c r="O370" s="674"/>
      <c r="P370" s="674"/>
      <c r="Q370" s="674"/>
      <c r="R370" s="674"/>
      <c r="S370" s="674"/>
      <c r="T370" s="674"/>
      <c r="U370" s="674"/>
      <c r="V370" s="674"/>
      <c r="W370" s="674"/>
      <c r="X370" s="674"/>
      <c r="Y370" s="674"/>
      <c r="Z370" s="674"/>
      <c r="AA370" s="674"/>
      <c r="AB370" s="674"/>
      <c r="AC370" s="674"/>
      <c r="AD370" s="674"/>
      <c r="AE370" s="674"/>
      <c r="AF370" s="675"/>
      <c r="AG370" s="675"/>
      <c r="AH370" s="674"/>
      <c r="AI370" s="329"/>
      <c r="AJ370" s="674"/>
      <c r="AK370" s="711"/>
      <c r="AL370" s="711"/>
      <c r="AM370" s="711"/>
      <c r="AN370" s="674"/>
      <c r="AO370" s="674"/>
      <c r="AP370" s="674"/>
      <c r="AQ370" s="674"/>
      <c r="AR370" s="674"/>
      <c r="AS370" s="674"/>
      <c r="AT370" s="674"/>
      <c r="AU370" s="674"/>
      <c r="AV370" s="674"/>
      <c r="AW370" s="674"/>
      <c r="AX370" s="674"/>
      <c r="AY370" s="674"/>
      <c r="AZ370" s="674"/>
      <c r="BA370" s="674"/>
      <c r="BB370" s="674"/>
      <c r="BC370" s="674"/>
      <c r="BD370" s="674"/>
      <c r="BE370" s="674"/>
      <c r="BF370" s="674"/>
      <c r="BG370" s="674"/>
      <c r="BH370" s="674"/>
      <c r="BI370" s="674"/>
      <c r="BJ370" s="674"/>
      <c r="BK370" s="675"/>
      <c r="BL370" s="675"/>
      <c r="BM370" s="674"/>
      <c r="BN370" s="254"/>
      <c r="BO370" s="254"/>
    </row>
    <row r="371" spans="2:67" s="255" customFormat="1" ht="15" customHeight="1">
      <c r="B371" s="1252" t="s">
        <v>29</v>
      </c>
      <c r="C371" s="243" t="s">
        <v>488</v>
      </c>
      <c r="D371" s="344"/>
      <c r="E371" s="335"/>
      <c r="F371" s="335">
        <v>0</v>
      </c>
      <c r="G371" s="924"/>
      <c r="H371" s="924">
        <v>1.54172295983615E-2</v>
      </c>
      <c r="I371" s="924"/>
      <c r="J371" s="335"/>
      <c r="K371" s="335"/>
      <c r="L371" s="335">
        <v>0.15118480114487001</v>
      </c>
      <c r="M371" s="335">
        <v>1.83799986300104E-2</v>
      </c>
      <c r="N371" s="335"/>
      <c r="O371" s="335">
        <v>6.8763677907850698E-3</v>
      </c>
      <c r="P371" s="335"/>
      <c r="Q371" s="335"/>
      <c r="R371" s="335"/>
      <c r="S371" s="335"/>
      <c r="T371" s="335"/>
      <c r="U371" s="335">
        <v>3.2651443993066798E-2</v>
      </c>
      <c r="V371" s="335">
        <v>1.8912048543092901E-2</v>
      </c>
      <c r="W371" s="335"/>
      <c r="X371" s="335"/>
      <c r="Y371" s="335"/>
      <c r="Z371" s="335"/>
      <c r="AA371" s="335"/>
      <c r="AB371" s="335"/>
      <c r="AC371" s="335"/>
      <c r="AD371" s="335">
        <v>0.103762928070829</v>
      </c>
      <c r="AE371" s="335">
        <v>8.3989940169851701E-2</v>
      </c>
      <c r="AF371" s="330"/>
      <c r="AG371" s="330"/>
      <c r="AH371" s="335">
        <v>2.4589212439916599E-2</v>
      </c>
      <c r="AI371" s="329"/>
      <c r="AJ371" s="331">
        <v>0</v>
      </c>
      <c r="AK371" s="925"/>
      <c r="AL371" s="925"/>
      <c r="AM371" s="925">
        <v>1.8169428825604801E-2</v>
      </c>
      <c r="AN371" s="331">
        <v>8.7406369738966899E-2</v>
      </c>
      <c r="AO371" s="331"/>
      <c r="AP371" s="331"/>
      <c r="AQ371" s="331">
        <v>9.65901534036364E-2</v>
      </c>
      <c r="AR371" s="331">
        <v>1.91186164986955E-2</v>
      </c>
      <c r="AS371" s="331"/>
      <c r="AT371" s="331">
        <v>8.7496090621068008E-3</v>
      </c>
      <c r="AU371" s="331"/>
      <c r="AV371" s="331"/>
      <c r="AW371" s="331"/>
      <c r="AX371" s="331"/>
      <c r="AY371" s="331"/>
      <c r="AZ371" s="331">
        <v>3.4879049102284003E-2</v>
      </c>
      <c r="BA371" s="331">
        <v>1.9611239174682101E-2</v>
      </c>
      <c r="BB371" s="331"/>
      <c r="BC371" s="331"/>
      <c r="BD371" s="331"/>
      <c r="BE371" s="331"/>
      <c r="BF371" s="331"/>
      <c r="BG371" s="331"/>
      <c r="BH371" s="331"/>
      <c r="BI371" s="331">
        <v>0.102837596774058</v>
      </c>
      <c r="BJ371" s="331">
        <v>8.3251808892380805E-2</v>
      </c>
      <c r="BK371" s="334"/>
      <c r="BL371" s="334"/>
      <c r="BM371" s="331">
        <v>2.51913952945521E-2</v>
      </c>
    </row>
    <row r="372" spans="2:67" s="255" customFormat="1" ht="15" customHeight="1">
      <c r="B372" s="1257" t="s">
        <v>29</v>
      </c>
      <c r="C372" s="243" t="s">
        <v>489</v>
      </c>
      <c r="D372" s="344"/>
      <c r="E372" s="331"/>
      <c r="F372" s="331">
        <v>1.94284584170932E-4</v>
      </c>
      <c r="G372" s="925"/>
      <c r="H372" s="925">
        <v>2.4984150670906698E-2</v>
      </c>
      <c r="I372" s="925"/>
      <c r="J372" s="331"/>
      <c r="K372" s="331"/>
      <c r="L372" s="331">
        <v>0.22156319801678101</v>
      </c>
      <c r="M372" s="331">
        <v>3.07649095225421E-2</v>
      </c>
      <c r="N372" s="331"/>
      <c r="O372" s="331">
        <v>1.35188051843084E-2</v>
      </c>
      <c r="P372" s="331"/>
      <c r="Q372" s="331"/>
      <c r="R372" s="331"/>
      <c r="S372" s="331"/>
      <c r="T372" s="331"/>
      <c r="U372" s="331">
        <v>3.5966295285109202E-2</v>
      </c>
      <c r="V372" s="331">
        <v>3.1499947821637501E-2</v>
      </c>
      <c r="W372" s="331"/>
      <c r="X372" s="331"/>
      <c r="Y372" s="331"/>
      <c r="Z372" s="331"/>
      <c r="AA372" s="331"/>
      <c r="AB372" s="331"/>
      <c r="AC372" s="331"/>
      <c r="AD372" s="331">
        <v>9.9005262401320293E-2</v>
      </c>
      <c r="AE372" s="331">
        <v>0.109190013181635</v>
      </c>
      <c r="AF372" s="330"/>
      <c r="AG372" s="330"/>
      <c r="AH372" s="331">
        <v>3.7058300415721702E-2</v>
      </c>
      <c r="AI372" s="329"/>
      <c r="AJ372" s="331">
        <v>1.94284584170932E-4</v>
      </c>
      <c r="AK372" s="925"/>
      <c r="AL372" s="925"/>
      <c r="AM372" s="925">
        <v>2.9509134633349698E-2</v>
      </c>
      <c r="AN372" s="331">
        <v>4.3167924243315697E-2</v>
      </c>
      <c r="AO372" s="331"/>
      <c r="AP372" s="331"/>
      <c r="AQ372" s="331">
        <v>6.6880911345498201E-2</v>
      </c>
      <c r="AR372" s="331">
        <v>3.09000485916406E-2</v>
      </c>
      <c r="AS372" s="331"/>
      <c r="AT372" s="331">
        <v>1.4536602792198599E-2</v>
      </c>
      <c r="AU372" s="331"/>
      <c r="AV372" s="331"/>
      <c r="AW372" s="331"/>
      <c r="AX372" s="331"/>
      <c r="AY372" s="331"/>
      <c r="AZ372" s="331">
        <v>3.9622059055557601E-2</v>
      </c>
      <c r="BA372" s="331">
        <v>3.1614793809204199E-2</v>
      </c>
      <c r="BB372" s="331"/>
      <c r="BC372" s="331"/>
      <c r="BD372" s="331"/>
      <c r="BE372" s="331"/>
      <c r="BF372" s="331"/>
      <c r="BG372" s="331"/>
      <c r="BH372" s="331"/>
      <c r="BI372" s="331">
        <v>9.8970959089945798E-2</v>
      </c>
      <c r="BJ372" s="331">
        <v>0.10874225653928001</v>
      </c>
      <c r="BK372" s="330"/>
      <c r="BL372" s="330"/>
      <c r="BM372" s="331">
        <v>3.7164421756636201E-2</v>
      </c>
    </row>
    <row r="373" spans="2:67" s="255" customFormat="1" ht="15" customHeight="1">
      <c r="B373" s="1257" t="s">
        <v>29</v>
      </c>
      <c r="C373" s="243" t="s">
        <v>490</v>
      </c>
      <c r="D373" s="344"/>
      <c r="E373" s="331"/>
      <c r="F373" s="331">
        <v>1.11455170899515E-3</v>
      </c>
      <c r="G373" s="925"/>
      <c r="H373" s="925">
        <v>3.2094023987104703E-2</v>
      </c>
      <c r="I373" s="925"/>
      <c r="J373" s="331"/>
      <c r="K373" s="331"/>
      <c r="L373" s="331">
        <v>0.130470182506083</v>
      </c>
      <c r="M373" s="331">
        <v>4.0234280818484298E-2</v>
      </c>
      <c r="N373" s="331"/>
      <c r="O373" s="331">
        <v>2.7749811257686299E-2</v>
      </c>
      <c r="P373" s="331"/>
      <c r="Q373" s="331"/>
      <c r="R373" s="331"/>
      <c r="S373" s="331"/>
      <c r="T373" s="331"/>
      <c r="U373" s="331">
        <v>5.9912892525680203E-2</v>
      </c>
      <c r="V373" s="331">
        <v>4.08278943690632E-2</v>
      </c>
      <c r="W373" s="331"/>
      <c r="X373" s="331"/>
      <c r="Y373" s="331"/>
      <c r="Z373" s="331"/>
      <c r="AA373" s="331"/>
      <c r="AB373" s="331"/>
      <c r="AC373" s="331"/>
      <c r="AD373" s="331">
        <v>9.8866904175752293E-2</v>
      </c>
      <c r="AE373" s="331">
        <v>9.9707413503816997E-2</v>
      </c>
      <c r="AF373" s="330"/>
      <c r="AG373" s="330"/>
      <c r="AH373" s="331">
        <v>4.52885939272255E-2</v>
      </c>
      <c r="AI373" s="329"/>
      <c r="AJ373" s="331">
        <v>1.11455170899515E-3</v>
      </c>
      <c r="AK373" s="925"/>
      <c r="AL373" s="925"/>
      <c r="AM373" s="925">
        <v>4.4713575423434099E-2</v>
      </c>
      <c r="AN373" s="331">
        <v>3.9489918924016897E-2</v>
      </c>
      <c r="AO373" s="331"/>
      <c r="AP373" s="331"/>
      <c r="AQ373" s="331">
        <v>5.42027223903521E-2</v>
      </c>
      <c r="AR373" s="331">
        <v>4.0174876593649898E-2</v>
      </c>
      <c r="AS373" s="331"/>
      <c r="AT373" s="331">
        <v>2.8074311186597301E-2</v>
      </c>
      <c r="AU373" s="331"/>
      <c r="AV373" s="331"/>
      <c r="AW373" s="331"/>
      <c r="AX373" s="331"/>
      <c r="AY373" s="331"/>
      <c r="AZ373" s="331">
        <v>6.2367264853008697E-2</v>
      </c>
      <c r="BA373" s="331">
        <v>4.07645100628461E-2</v>
      </c>
      <c r="BB373" s="331"/>
      <c r="BC373" s="331"/>
      <c r="BD373" s="331"/>
      <c r="BE373" s="331"/>
      <c r="BF373" s="331"/>
      <c r="BG373" s="331"/>
      <c r="BH373" s="331"/>
      <c r="BI373" s="331">
        <v>9.8182985283010296E-2</v>
      </c>
      <c r="BJ373" s="331">
        <v>9.9976484826179504E-2</v>
      </c>
      <c r="BK373" s="330"/>
      <c r="BL373" s="330"/>
      <c r="BM373" s="331">
        <v>4.5231698577053302E-2</v>
      </c>
    </row>
    <row r="374" spans="2:67" s="255" customFormat="1" ht="15" customHeight="1">
      <c r="B374" s="1257" t="s">
        <v>29</v>
      </c>
      <c r="C374" s="243" t="s">
        <v>491</v>
      </c>
      <c r="D374" s="344"/>
      <c r="E374" s="331"/>
      <c r="F374" s="331">
        <v>3.7363415740622398E-4</v>
      </c>
      <c r="G374" s="925"/>
      <c r="H374" s="925">
        <v>5.1880811449967902E-2</v>
      </c>
      <c r="I374" s="925"/>
      <c r="J374" s="331"/>
      <c r="K374" s="331"/>
      <c r="L374" s="331">
        <v>4.8946205319510099E-2</v>
      </c>
      <c r="M374" s="331">
        <v>4.86475587841095E-2</v>
      </c>
      <c r="N374" s="331"/>
      <c r="O374" s="331">
        <v>3.2486711136325501E-2</v>
      </c>
      <c r="P374" s="331"/>
      <c r="Q374" s="331"/>
      <c r="R374" s="331"/>
      <c r="S374" s="331"/>
      <c r="T374" s="331"/>
      <c r="U374" s="331">
        <v>6.13947120261688E-2</v>
      </c>
      <c r="V374" s="331">
        <v>4.9366779084183299E-2</v>
      </c>
      <c r="W374" s="331"/>
      <c r="X374" s="331"/>
      <c r="Y374" s="331"/>
      <c r="Z374" s="331"/>
      <c r="AA374" s="331"/>
      <c r="AB374" s="331"/>
      <c r="AC374" s="331"/>
      <c r="AD374" s="331">
        <v>0.107700535271401</v>
      </c>
      <c r="AE374" s="331">
        <v>9.4638640249449305E-2</v>
      </c>
      <c r="AF374" s="330"/>
      <c r="AG374" s="330"/>
      <c r="AH374" s="331">
        <v>5.3291122240509602E-2</v>
      </c>
      <c r="AI374" s="329"/>
      <c r="AJ374" s="331">
        <v>1.16860640284426E-4</v>
      </c>
      <c r="AK374" s="925"/>
      <c r="AL374" s="925"/>
      <c r="AM374" s="925">
        <v>6.6615504084634E-2</v>
      </c>
      <c r="AN374" s="331">
        <v>5.9537761389446699E-2</v>
      </c>
      <c r="AO374" s="331"/>
      <c r="AP374" s="331"/>
      <c r="AQ374" s="331">
        <v>5.8079971911050902E-2</v>
      </c>
      <c r="AR374" s="331">
        <v>4.8895194486201901E-2</v>
      </c>
      <c r="AS374" s="331"/>
      <c r="AT374" s="331">
        <v>3.4093407140241803E-2</v>
      </c>
      <c r="AU374" s="331"/>
      <c r="AV374" s="331"/>
      <c r="AW374" s="331"/>
      <c r="AX374" s="331"/>
      <c r="AY374" s="331"/>
      <c r="AZ374" s="331">
        <v>6.2510732111803996E-2</v>
      </c>
      <c r="BA374" s="331">
        <v>4.9563946562807701E-2</v>
      </c>
      <c r="BB374" s="331"/>
      <c r="BC374" s="331"/>
      <c r="BD374" s="331"/>
      <c r="BE374" s="331"/>
      <c r="BF374" s="331"/>
      <c r="BG374" s="331"/>
      <c r="BH374" s="331"/>
      <c r="BI374" s="331">
        <v>0.10398508427551401</v>
      </c>
      <c r="BJ374" s="331">
        <v>9.0129751986174803E-2</v>
      </c>
      <c r="BK374" s="330"/>
      <c r="BL374" s="330"/>
      <c r="BM374" s="331">
        <v>5.3170485467383802E-2</v>
      </c>
    </row>
    <row r="375" spans="2:67" s="255" customFormat="1" ht="15" customHeight="1">
      <c r="B375" s="1257" t="s">
        <v>29</v>
      </c>
      <c r="C375" s="243" t="s">
        <v>492</v>
      </c>
      <c r="D375" s="344"/>
      <c r="E375" s="331"/>
      <c r="F375" s="331">
        <v>2.1395533250105699E-3</v>
      </c>
      <c r="G375" s="925"/>
      <c r="H375" s="925">
        <v>5.8821233885286699E-2</v>
      </c>
      <c r="I375" s="925"/>
      <c r="J375" s="331"/>
      <c r="K375" s="331"/>
      <c r="L375" s="331">
        <v>5.3632529013281402E-2</v>
      </c>
      <c r="M375" s="331">
        <v>5.95788272728539E-2</v>
      </c>
      <c r="N375" s="331"/>
      <c r="O375" s="331">
        <v>4.89654660940404E-2</v>
      </c>
      <c r="P375" s="331"/>
      <c r="Q375" s="331"/>
      <c r="R375" s="331"/>
      <c r="S375" s="331"/>
      <c r="T375" s="331"/>
      <c r="U375" s="331">
        <v>8.1299087347951701E-2</v>
      </c>
      <c r="V375" s="331">
        <v>6.0102767491516197E-2</v>
      </c>
      <c r="W375" s="331"/>
      <c r="X375" s="331"/>
      <c r="Y375" s="331"/>
      <c r="Z375" s="331"/>
      <c r="AA375" s="331"/>
      <c r="AB375" s="331"/>
      <c r="AC375" s="331"/>
      <c r="AD375" s="331">
        <v>0.106858728247835</v>
      </c>
      <c r="AE375" s="331">
        <v>8.5769602257038405E-2</v>
      </c>
      <c r="AF375" s="330"/>
      <c r="AG375" s="330"/>
      <c r="AH375" s="331">
        <v>6.2821344271741297E-2</v>
      </c>
      <c r="AI375" s="329"/>
      <c r="AJ375" s="331">
        <v>2.3963268421323702E-3</v>
      </c>
      <c r="AK375" s="925"/>
      <c r="AL375" s="925"/>
      <c r="AM375" s="925">
        <v>6.6968099039969406E-2</v>
      </c>
      <c r="AN375" s="331">
        <v>7.5444800646308902E-2</v>
      </c>
      <c r="AO375" s="331"/>
      <c r="AP375" s="331"/>
      <c r="AQ375" s="331">
        <v>7.2403452488302406E-2</v>
      </c>
      <c r="AR375" s="331">
        <v>5.99742626023438E-2</v>
      </c>
      <c r="AS375" s="331"/>
      <c r="AT375" s="331">
        <v>4.9289579610752497E-2</v>
      </c>
      <c r="AU375" s="331"/>
      <c r="AV375" s="331"/>
      <c r="AW375" s="331"/>
      <c r="AX375" s="331"/>
      <c r="AY375" s="331"/>
      <c r="AZ375" s="331">
        <v>8.3248830887357697E-2</v>
      </c>
      <c r="BA375" s="331">
        <v>6.0509179084366399E-2</v>
      </c>
      <c r="BB375" s="331"/>
      <c r="BC375" s="331"/>
      <c r="BD375" s="331"/>
      <c r="BE375" s="331"/>
      <c r="BF375" s="331"/>
      <c r="BG375" s="331"/>
      <c r="BH375" s="331"/>
      <c r="BI375" s="331">
        <v>0.11143217406600101</v>
      </c>
      <c r="BJ375" s="331">
        <v>9.5695821801788303E-2</v>
      </c>
      <c r="BK375" s="330"/>
      <c r="BL375" s="330"/>
      <c r="BM375" s="331">
        <v>6.3772092834077906E-2</v>
      </c>
    </row>
    <row r="376" spans="2:67" s="255" customFormat="1" ht="15" customHeight="1">
      <c r="B376" s="1257" t="s">
        <v>29</v>
      </c>
      <c r="C376" s="243" t="s">
        <v>493</v>
      </c>
      <c r="D376" s="344"/>
      <c r="E376" s="331"/>
      <c r="F376" s="331">
        <v>3.2599398542401499E-3</v>
      </c>
      <c r="G376" s="925"/>
      <c r="H376" s="925">
        <v>9.6190854413158902E-2</v>
      </c>
      <c r="I376" s="925"/>
      <c r="J376" s="331"/>
      <c r="K376" s="331"/>
      <c r="L376" s="331">
        <v>7.2636140995501197E-2</v>
      </c>
      <c r="M376" s="331">
        <v>7.4272809556735403E-2</v>
      </c>
      <c r="N376" s="331"/>
      <c r="O376" s="331">
        <v>7.8451288312623005E-2</v>
      </c>
      <c r="P376" s="331"/>
      <c r="Q376" s="331"/>
      <c r="R376" s="331"/>
      <c r="S376" s="331"/>
      <c r="T376" s="331"/>
      <c r="U376" s="331">
        <v>0.10810743945302</v>
      </c>
      <c r="V376" s="331">
        <v>7.4230392348249796E-2</v>
      </c>
      <c r="W376" s="331"/>
      <c r="X376" s="331"/>
      <c r="Y376" s="331"/>
      <c r="Z376" s="331"/>
      <c r="AA376" s="331"/>
      <c r="AB376" s="331"/>
      <c r="AC376" s="331"/>
      <c r="AD376" s="331">
        <v>8.9512281783446099E-2</v>
      </c>
      <c r="AE376" s="331">
        <v>0.10519036267264099</v>
      </c>
      <c r="AF376" s="330"/>
      <c r="AG376" s="330"/>
      <c r="AH376" s="331">
        <v>7.6026230685331597E-2</v>
      </c>
      <c r="AI376" s="329"/>
      <c r="AJ376" s="331">
        <v>3.2842794934311902E-3</v>
      </c>
      <c r="AK376" s="925"/>
      <c r="AL376" s="925"/>
      <c r="AM376" s="925">
        <v>0.103006388272934</v>
      </c>
      <c r="AN376" s="331">
        <v>8.7947897489578805E-2</v>
      </c>
      <c r="AO376" s="331"/>
      <c r="AP376" s="331"/>
      <c r="AQ376" s="331">
        <v>8.5923800502861206E-2</v>
      </c>
      <c r="AR376" s="331">
        <v>7.3843821875180099E-2</v>
      </c>
      <c r="AS376" s="331"/>
      <c r="AT376" s="331">
        <v>7.7590359102717305E-2</v>
      </c>
      <c r="AU376" s="331"/>
      <c r="AV376" s="331"/>
      <c r="AW376" s="331"/>
      <c r="AX376" s="331"/>
      <c r="AY376" s="331"/>
      <c r="AZ376" s="331">
        <v>0.102661162470269</v>
      </c>
      <c r="BA376" s="331">
        <v>7.37997488051996E-2</v>
      </c>
      <c r="BB376" s="331"/>
      <c r="BC376" s="331"/>
      <c r="BD376" s="331"/>
      <c r="BE376" s="331"/>
      <c r="BF376" s="331"/>
      <c r="BG376" s="331"/>
      <c r="BH376" s="331"/>
      <c r="BI376" s="331">
        <v>8.1615680998606999E-2</v>
      </c>
      <c r="BJ376" s="331">
        <v>0.10455660155813599</v>
      </c>
      <c r="BK376" s="330"/>
      <c r="BL376" s="330"/>
      <c r="BM376" s="331">
        <v>7.5323359644464197E-2</v>
      </c>
    </row>
    <row r="377" spans="2:67" s="255" customFormat="1" ht="15" customHeight="1">
      <c r="B377" s="1257" t="s">
        <v>29</v>
      </c>
      <c r="C377" s="243" t="s">
        <v>494</v>
      </c>
      <c r="D377" s="344"/>
      <c r="E377" s="331"/>
      <c r="F377" s="331">
        <v>1.7646811017959601E-2</v>
      </c>
      <c r="G377" s="925"/>
      <c r="H377" s="925">
        <v>0.11894722725741699</v>
      </c>
      <c r="I377" s="925"/>
      <c r="J377" s="331"/>
      <c r="K377" s="331"/>
      <c r="L377" s="331">
        <v>0.124843354635881</v>
      </c>
      <c r="M377" s="331">
        <v>9.0989919639906394E-2</v>
      </c>
      <c r="N377" s="331"/>
      <c r="O377" s="331">
        <v>9.3484091479714801E-2</v>
      </c>
      <c r="P377" s="331"/>
      <c r="Q377" s="331"/>
      <c r="R377" s="331"/>
      <c r="S377" s="331"/>
      <c r="T377" s="331"/>
      <c r="U377" s="331">
        <v>0.122841884208202</v>
      </c>
      <c r="V377" s="331">
        <v>9.1009660002377299E-2</v>
      </c>
      <c r="W377" s="331"/>
      <c r="X377" s="331"/>
      <c r="Y377" s="331"/>
      <c r="Z377" s="331"/>
      <c r="AA377" s="331"/>
      <c r="AB377" s="331"/>
      <c r="AC377" s="331"/>
      <c r="AD377" s="331">
        <v>9.8189164059139106E-2</v>
      </c>
      <c r="AE377" s="331">
        <v>0.105935421046923</v>
      </c>
      <c r="AF377" s="330"/>
      <c r="AG377" s="330"/>
      <c r="AH377" s="331">
        <v>9.1868653242606901E-2</v>
      </c>
      <c r="AI377" s="329"/>
      <c r="AJ377" s="331">
        <v>1.6855501574281902E-2</v>
      </c>
      <c r="AK377" s="925"/>
      <c r="AL377" s="925"/>
      <c r="AM377" s="925">
        <v>0.122571100227071</v>
      </c>
      <c r="AN377" s="331">
        <v>7.1387139048523299E-2</v>
      </c>
      <c r="AO377" s="331"/>
      <c r="AP377" s="331"/>
      <c r="AQ377" s="331">
        <v>7.1147109748326498E-2</v>
      </c>
      <c r="AR377" s="331">
        <v>9.0259101987983995E-2</v>
      </c>
      <c r="AS377" s="331"/>
      <c r="AT377" s="331">
        <v>9.1721676891762693E-2</v>
      </c>
      <c r="AU377" s="331"/>
      <c r="AV377" s="331"/>
      <c r="AW377" s="331"/>
      <c r="AX377" s="331"/>
      <c r="AY377" s="331"/>
      <c r="AZ377" s="331">
        <v>0.122063357723731</v>
      </c>
      <c r="BA377" s="331">
        <v>9.0321657523831103E-2</v>
      </c>
      <c r="BB377" s="331"/>
      <c r="BC377" s="331"/>
      <c r="BD377" s="331"/>
      <c r="BE377" s="331"/>
      <c r="BF377" s="331"/>
      <c r="BG377" s="331"/>
      <c r="BH377" s="331"/>
      <c r="BI377" s="331">
        <v>0.106683143994089</v>
      </c>
      <c r="BJ377" s="331">
        <v>0.103640894377602</v>
      </c>
      <c r="BK377" s="330"/>
      <c r="BL377" s="330"/>
      <c r="BM377" s="331">
        <v>9.1451259100802207E-2</v>
      </c>
    </row>
    <row r="378" spans="2:67" s="255" customFormat="1" ht="15" customHeight="1">
      <c r="B378" s="1257" t="s">
        <v>29</v>
      </c>
      <c r="C378" s="243" t="s">
        <v>495</v>
      </c>
      <c r="D378" s="344"/>
      <c r="E378" s="331"/>
      <c r="F378" s="331">
        <v>4.4693604571602201E-2</v>
      </c>
      <c r="G378" s="925"/>
      <c r="H378" s="925">
        <v>0.155863954498731</v>
      </c>
      <c r="I378" s="925"/>
      <c r="J378" s="331"/>
      <c r="K378" s="331"/>
      <c r="L378" s="331">
        <v>8.1092830117933903E-2</v>
      </c>
      <c r="M378" s="331">
        <v>0.11463402645922401</v>
      </c>
      <c r="N378" s="331"/>
      <c r="O378" s="331">
        <v>0.12535394465796901</v>
      </c>
      <c r="P378" s="331"/>
      <c r="Q378" s="331"/>
      <c r="R378" s="331"/>
      <c r="S378" s="331"/>
      <c r="T378" s="331"/>
      <c r="U378" s="331">
        <v>0.141825711441495</v>
      </c>
      <c r="V378" s="331">
        <v>0.114294755751723</v>
      </c>
      <c r="W378" s="331"/>
      <c r="X378" s="331"/>
      <c r="Y378" s="331"/>
      <c r="Z378" s="331"/>
      <c r="AA378" s="331"/>
      <c r="AB378" s="331"/>
      <c r="AC378" s="331"/>
      <c r="AD378" s="331">
        <v>9.7569527453784693E-2</v>
      </c>
      <c r="AE378" s="331">
        <v>0.105842900467119</v>
      </c>
      <c r="AF378" s="330"/>
      <c r="AG378" s="330"/>
      <c r="AH378" s="331">
        <v>0.11335160910203999</v>
      </c>
      <c r="AI378" s="329"/>
      <c r="AJ378" s="331">
        <v>4.6630960076423901E-2</v>
      </c>
      <c r="AK378" s="925"/>
      <c r="AL378" s="925"/>
      <c r="AM378" s="925">
        <v>0.149285147540033</v>
      </c>
      <c r="AN378" s="331">
        <v>0.1348120379195</v>
      </c>
      <c r="AO378" s="331"/>
      <c r="AP378" s="331"/>
      <c r="AQ378" s="331">
        <v>0.13401178427806601</v>
      </c>
      <c r="AR378" s="331">
        <v>0.114842882402677</v>
      </c>
      <c r="AS378" s="331"/>
      <c r="AT378" s="331">
        <v>0.125195430712575</v>
      </c>
      <c r="AU378" s="331"/>
      <c r="AV378" s="331"/>
      <c r="AW378" s="331"/>
      <c r="AX378" s="331"/>
      <c r="AY378" s="331"/>
      <c r="AZ378" s="331">
        <v>0.14372170308153401</v>
      </c>
      <c r="BA378" s="331">
        <v>0.11452416495050401</v>
      </c>
      <c r="BB378" s="331"/>
      <c r="BC378" s="331"/>
      <c r="BD378" s="331"/>
      <c r="BE378" s="331"/>
      <c r="BF378" s="331"/>
      <c r="BG378" s="331"/>
      <c r="BH378" s="331"/>
      <c r="BI378" s="331">
        <v>0.101059686304052</v>
      </c>
      <c r="BJ378" s="331">
        <v>0.107819698693841</v>
      </c>
      <c r="BK378" s="330"/>
      <c r="BL378" s="330"/>
      <c r="BM378" s="331">
        <v>0.11376626656013</v>
      </c>
    </row>
    <row r="379" spans="2:67" s="255" customFormat="1" ht="15" customHeight="1">
      <c r="B379" s="1257" t="s">
        <v>29</v>
      </c>
      <c r="C379" s="243" t="s">
        <v>496</v>
      </c>
      <c r="D379" s="344"/>
      <c r="E379" s="331"/>
      <c r="F379" s="331">
        <v>0.16637542230874</v>
      </c>
      <c r="G379" s="925"/>
      <c r="H379" s="925">
        <v>0.17824402449996399</v>
      </c>
      <c r="I379" s="925"/>
      <c r="J379" s="331"/>
      <c r="K379" s="331"/>
      <c r="L379" s="331">
        <v>3.12174211857166E-2</v>
      </c>
      <c r="M379" s="331">
        <v>0.15616476233884799</v>
      </c>
      <c r="N379" s="331"/>
      <c r="O379" s="331">
        <v>0.198257454484631</v>
      </c>
      <c r="P379" s="331"/>
      <c r="Q379" s="331"/>
      <c r="R379" s="331"/>
      <c r="S379" s="331"/>
      <c r="T379" s="331"/>
      <c r="U379" s="331">
        <v>0.16023878474921399</v>
      </c>
      <c r="V379" s="331">
        <v>0.15443557596749</v>
      </c>
      <c r="W379" s="331"/>
      <c r="X379" s="331"/>
      <c r="Y379" s="331"/>
      <c r="Z379" s="331"/>
      <c r="AA379" s="331"/>
      <c r="AB379" s="331"/>
      <c r="AC379" s="331"/>
      <c r="AD379" s="331">
        <v>8.8518666506745405E-2</v>
      </c>
      <c r="AE379" s="331">
        <v>0.104579174667877</v>
      </c>
      <c r="AF379" s="330"/>
      <c r="AG379" s="330"/>
      <c r="AH379" s="331">
        <v>0.15005336530772101</v>
      </c>
      <c r="AI379" s="329"/>
      <c r="AJ379" s="331">
        <v>0.16782193100943901</v>
      </c>
      <c r="AK379" s="925"/>
      <c r="AL379" s="925"/>
      <c r="AM379" s="925">
        <v>0.15896635854778199</v>
      </c>
      <c r="AN379" s="331">
        <v>0.13260815783754701</v>
      </c>
      <c r="AO379" s="331"/>
      <c r="AP379" s="331"/>
      <c r="AQ379" s="331">
        <v>0.118926847756952</v>
      </c>
      <c r="AR379" s="331">
        <v>0.15679538828824599</v>
      </c>
      <c r="AS379" s="331"/>
      <c r="AT379" s="331">
        <v>0.19506483291468399</v>
      </c>
      <c r="AU379" s="331"/>
      <c r="AV379" s="331"/>
      <c r="AW379" s="331"/>
      <c r="AX379" s="331"/>
      <c r="AY379" s="331"/>
      <c r="AZ379" s="331">
        <v>0.156886557600425</v>
      </c>
      <c r="BA379" s="331">
        <v>0.15520331090016401</v>
      </c>
      <c r="BB379" s="331"/>
      <c r="BC379" s="331"/>
      <c r="BD379" s="331"/>
      <c r="BE379" s="331"/>
      <c r="BF379" s="331"/>
      <c r="BG379" s="331"/>
      <c r="BH379" s="331"/>
      <c r="BI379" s="331">
        <v>8.1371813687285896E-2</v>
      </c>
      <c r="BJ379" s="331">
        <v>0.10370541950845601</v>
      </c>
      <c r="BK379" s="330"/>
      <c r="BL379" s="330"/>
      <c r="BM379" s="331">
        <v>0.150453082434614</v>
      </c>
    </row>
    <row r="380" spans="2:67" s="255" customFormat="1" ht="15" customHeight="1">
      <c r="B380" s="1257" t="s">
        <v>29</v>
      </c>
      <c r="C380" s="243" t="s">
        <v>497</v>
      </c>
      <c r="D380" s="344"/>
      <c r="E380" s="331"/>
      <c r="F380" s="331">
        <v>0.76420219847187498</v>
      </c>
      <c r="G380" s="925"/>
      <c r="H380" s="925">
        <v>0.26755648973910301</v>
      </c>
      <c r="I380" s="925"/>
      <c r="J380" s="331"/>
      <c r="K380" s="331"/>
      <c r="L380" s="331">
        <v>8.4413337064442304E-2</v>
      </c>
      <c r="M380" s="331">
        <v>0.36633290697728499</v>
      </c>
      <c r="N380" s="331"/>
      <c r="O380" s="331">
        <v>0.37485605960191598</v>
      </c>
      <c r="P380" s="331"/>
      <c r="Q380" s="331"/>
      <c r="R380" s="331"/>
      <c r="S380" s="331"/>
      <c r="T380" s="331"/>
      <c r="U380" s="331">
        <v>0.19576174897009199</v>
      </c>
      <c r="V380" s="331">
        <v>0.36532017862066601</v>
      </c>
      <c r="W380" s="331"/>
      <c r="X380" s="331"/>
      <c r="Y380" s="331"/>
      <c r="Z380" s="331"/>
      <c r="AA380" s="331"/>
      <c r="AB380" s="331"/>
      <c r="AC380" s="331"/>
      <c r="AD380" s="331">
        <v>0.110016002029747</v>
      </c>
      <c r="AE380" s="331">
        <v>0.10515653178364801</v>
      </c>
      <c r="AF380" s="330"/>
      <c r="AG380" s="330"/>
      <c r="AH380" s="331">
        <v>0.34565156836718502</v>
      </c>
      <c r="AI380" s="329"/>
      <c r="AJ380" s="331">
        <v>0.76158530407084102</v>
      </c>
      <c r="AK380" s="925"/>
      <c r="AL380" s="925"/>
      <c r="AM380" s="925">
        <v>0.24019526340518699</v>
      </c>
      <c r="AN380" s="331">
        <v>0.26819799276279599</v>
      </c>
      <c r="AO380" s="331"/>
      <c r="AP380" s="331"/>
      <c r="AQ380" s="331">
        <v>0.241833246174955</v>
      </c>
      <c r="AR380" s="331">
        <v>0.36519580667338097</v>
      </c>
      <c r="AS380" s="331"/>
      <c r="AT380" s="331">
        <v>0.37568419058636399</v>
      </c>
      <c r="AU380" s="331"/>
      <c r="AV380" s="331"/>
      <c r="AW380" s="331"/>
      <c r="AX380" s="331"/>
      <c r="AY380" s="331"/>
      <c r="AZ380" s="331">
        <v>0.19203928311402901</v>
      </c>
      <c r="BA380" s="331">
        <v>0.36408744912639401</v>
      </c>
      <c r="BB380" s="331"/>
      <c r="BC380" s="331"/>
      <c r="BD380" s="331"/>
      <c r="BE380" s="331"/>
      <c r="BF380" s="331"/>
      <c r="BG380" s="331"/>
      <c r="BH380" s="331"/>
      <c r="BI380" s="331">
        <v>0.113860875527437</v>
      </c>
      <c r="BJ380" s="331">
        <v>0.102481261816161</v>
      </c>
      <c r="BK380" s="330"/>
      <c r="BL380" s="330"/>
      <c r="BM380" s="331">
        <v>0.344475938330287</v>
      </c>
    </row>
    <row r="381" spans="2:67" s="255" customFormat="1" ht="15" customHeight="1">
      <c r="B381" s="1253" t="s">
        <v>29</v>
      </c>
      <c r="C381" s="453" t="s">
        <v>527</v>
      </c>
      <c r="D381" s="344"/>
      <c r="E381" s="327"/>
      <c r="F381" s="327">
        <v>1</v>
      </c>
      <c r="G381" s="926"/>
      <c r="H381" s="926">
        <v>1</v>
      </c>
      <c r="I381" s="926"/>
      <c r="J381" s="327"/>
      <c r="K381" s="327"/>
      <c r="L381" s="327">
        <v>1</v>
      </c>
      <c r="M381" s="327">
        <v>1</v>
      </c>
      <c r="N381" s="327"/>
      <c r="O381" s="327">
        <v>1</v>
      </c>
      <c r="P381" s="327"/>
      <c r="Q381" s="327"/>
      <c r="R381" s="327"/>
      <c r="S381" s="327"/>
      <c r="T381" s="327"/>
      <c r="U381" s="327">
        <v>1</v>
      </c>
      <c r="V381" s="327">
        <v>1</v>
      </c>
      <c r="W381" s="327"/>
      <c r="X381" s="327"/>
      <c r="Y381" s="327"/>
      <c r="Z381" s="327"/>
      <c r="AA381" s="327"/>
      <c r="AB381" s="327"/>
      <c r="AC381" s="327"/>
      <c r="AD381" s="327">
        <v>1</v>
      </c>
      <c r="AE381" s="327">
        <v>1</v>
      </c>
      <c r="AF381" s="328"/>
      <c r="AG381" s="328"/>
      <c r="AH381" s="327">
        <v>1</v>
      </c>
      <c r="AI381" s="329"/>
      <c r="AJ381" s="327">
        <v>1</v>
      </c>
      <c r="AK381" s="926"/>
      <c r="AL381" s="926"/>
      <c r="AM381" s="926">
        <v>1</v>
      </c>
      <c r="AN381" s="327">
        <v>1</v>
      </c>
      <c r="AO381" s="327"/>
      <c r="AP381" s="327"/>
      <c r="AQ381" s="327">
        <v>1</v>
      </c>
      <c r="AR381" s="327">
        <v>1</v>
      </c>
      <c r="AS381" s="327"/>
      <c r="AT381" s="327">
        <v>1</v>
      </c>
      <c r="AU381" s="327"/>
      <c r="AV381" s="327"/>
      <c r="AW381" s="327"/>
      <c r="AX381" s="327"/>
      <c r="AY381" s="327"/>
      <c r="AZ381" s="327">
        <v>1</v>
      </c>
      <c r="BA381" s="327">
        <v>1</v>
      </c>
      <c r="BB381" s="327"/>
      <c r="BC381" s="327"/>
      <c r="BD381" s="327"/>
      <c r="BE381" s="327"/>
      <c r="BF381" s="327"/>
      <c r="BG381" s="327"/>
      <c r="BH381" s="327"/>
      <c r="BI381" s="327">
        <v>1</v>
      </c>
      <c r="BJ381" s="327">
        <v>1</v>
      </c>
      <c r="BK381" s="328"/>
      <c r="BL381" s="328"/>
      <c r="BM381" s="327">
        <v>1</v>
      </c>
      <c r="BN381" s="254"/>
      <c r="BO381" s="254"/>
    </row>
    <row r="382" spans="2:67" s="255" customFormat="1" ht="15" customHeight="1">
      <c r="B382" s="1251" t="s">
        <v>728</v>
      </c>
      <c r="C382" s="243" t="s">
        <v>488</v>
      </c>
      <c r="D382" s="262"/>
      <c r="E382" s="646"/>
      <c r="F382" s="646"/>
      <c r="G382" s="927"/>
      <c r="H382" s="927"/>
      <c r="I382" s="927"/>
      <c r="J382" s="646"/>
      <c r="K382" s="646"/>
      <c r="L382" s="646"/>
      <c r="M382" s="646"/>
      <c r="N382" s="646"/>
      <c r="O382" s="646"/>
      <c r="P382" s="646"/>
      <c r="Q382" s="646"/>
      <c r="R382" s="646"/>
      <c r="S382" s="646"/>
      <c r="T382" s="646"/>
      <c r="U382" s="646"/>
      <c r="V382" s="646"/>
      <c r="W382" s="646"/>
      <c r="X382" s="646"/>
      <c r="Y382" s="646"/>
      <c r="Z382" s="646"/>
      <c r="AA382" s="646"/>
      <c r="AB382" s="646"/>
      <c r="AC382" s="646"/>
      <c r="AD382" s="646"/>
      <c r="AE382" s="646"/>
      <c r="AF382" s="676"/>
      <c r="AG382" s="646"/>
      <c r="AH382" s="646"/>
      <c r="AI382" s="329"/>
      <c r="AJ382" s="677"/>
      <c r="AK382" s="927"/>
      <c r="AL382" s="927"/>
      <c r="AM382" s="927"/>
      <c r="AN382" s="677"/>
      <c r="AO382" s="677"/>
      <c r="AP382" s="677"/>
      <c r="AQ382" s="677"/>
      <c r="AR382" s="677"/>
      <c r="AS382" s="677"/>
      <c r="AT382" s="677"/>
      <c r="AU382" s="677"/>
      <c r="AV382" s="677"/>
      <c r="AW382" s="677"/>
      <c r="AX382" s="677"/>
      <c r="AY382" s="677"/>
      <c r="AZ382" s="677"/>
      <c r="BA382" s="677"/>
      <c r="BB382" s="677"/>
      <c r="BC382" s="677"/>
      <c r="BD382" s="677"/>
      <c r="BE382" s="677"/>
      <c r="BF382" s="677"/>
      <c r="BG382" s="677"/>
      <c r="BH382" s="677"/>
      <c r="BI382" s="677"/>
      <c r="BJ382" s="677"/>
      <c r="BK382" s="677"/>
      <c r="BL382" s="678"/>
      <c r="BM382" s="677"/>
      <c r="BN382" s="254"/>
      <c r="BO382" s="254"/>
    </row>
    <row r="383" spans="2:67" s="255" customFormat="1" ht="15" customHeight="1">
      <c r="B383" s="1252"/>
      <c r="C383" s="243" t="s">
        <v>489</v>
      </c>
      <c r="D383" s="262"/>
      <c r="E383" s="646"/>
      <c r="F383" s="646"/>
      <c r="G383" s="927"/>
      <c r="H383" s="927"/>
      <c r="I383" s="927"/>
      <c r="J383" s="646"/>
      <c r="K383" s="646"/>
      <c r="L383" s="646"/>
      <c r="M383" s="646"/>
      <c r="N383" s="646"/>
      <c r="O383" s="646"/>
      <c r="P383" s="646"/>
      <c r="Q383" s="646"/>
      <c r="R383" s="646"/>
      <c r="S383" s="646"/>
      <c r="T383" s="646"/>
      <c r="U383" s="646"/>
      <c r="V383" s="646"/>
      <c r="W383" s="646"/>
      <c r="X383" s="646"/>
      <c r="Y383" s="646"/>
      <c r="Z383" s="646"/>
      <c r="AA383" s="646"/>
      <c r="AB383" s="646"/>
      <c r="AC383" s="646"/>
      <c r="AD383" s="646"/>
      <c r="AE383" s="646"/>
      <c r="AF383" s="676"/>
      <c r="AG383" s="646"/>
      <c r="AH383" s="646"/>
      <c r="AI383" s="329"/>
      <c r="AJ383" s="677"/>
      <c r="AK383" s="927"/>
      <c r="AL383" s="927"/>
      <c r="AM383" s="927"/>
      <c r="AN383" s="677"/>
      <c r="AO383" s="677"/>
      <c r="AP383" s="677"/>
      <c r="AQ383" s="677"/>
      <c r="AR383" s="677"/>
      <c r="AS383" s="677"/>
      <c r="AT383" s="677"/>
      <c r="AU383" s="677"/>
      <c r="AV383" s="677"/>
      <c r="AW383" s="677"/>
      <c r="AX383" s="677"/>
      <c r="AY383" s="677"/>
      <c r="AZ383" s="677"/>
      <c r="BA383" s="677"/>
      <c r="BB383" s="677"/>
      <c r="BC383" s="677"/>
      <c r="BD383" s="677"/>
      <c r="BE383" s="677"/>
      <c r="BF383" s="677"/>
      <c r="BG383" s="677"/>
      <c r="BH383" s="677"/>
      <c r="BI383" s="677"/>
      <c r="BJ383" s="677"/>
      <c r="BK383" s="677"/>
      <c r="BL383" s="679"/>
      <c r="BM383" s="677"/>
      <c r="BN383" s="254"/>
      <c r="BO383" s="254"/>
    </row>
    <row r="384" spans="2:67" s="255" customFormat="1" ht="15" customHeight="1">
      <c r="B384" s="1252"/>
      <c r="C384" s="243" t="s">
        <v>490</v>
      </c>
      <c r="D384" s="262"/>
      <c r="E384" s="646"/>
      <c r="F384" s="646"/>
      <c r="G384" s="927"/>
      <c r="H384" s="927"/>
      <c r="I384" s="927"/>
      <c r="J384" s="646"/>
      <c r="K384" s="646"/>
      <c r="L384" s="646"/>
      <c r="M384" s="646"/>
      <c r="N384" s="646"/>
      <c r="O384" s="646"/>
      <c r="P384" s="646"/>
      <c r="Q384" s="646"/>
      <c r="R384" s="646"/>
      <c r="S384" s="646"/>
      <c r="T384" s="646"/>
      <c r="U384" s="646"/>
      <c r="V384" s="646"/>
      <c r="W384" s="646"/>
      <c r="X384" s="646"/>
      <c r="Y384" s="646"/>
      <c r="Z384" s="646"/>
      <c r="AA384" s="646"/>
      <c r="AB384" s="646"/>
      <c r="AC384" s="646"/>
      <c r="AD384" s="646"/>
      <c r="AE384" s="646"/>
      <c r="AF384" s="676"/>
      <c r="AG384" s="646"/>
      <c r="AH384" s="646"/>
      <c r="AI384" s="329"/>
      <c r="AJ384" s="677"/>
      <c r="AK384" s="927"/>
      <c r="AL384" s="927"/>
      <c r="AM384" s="927"/>
      <c r="AN384" s="677"/>
      <c r="AO384" s="677"/>
      <c r="AP384" s="677"/>
      <c r="AQ384" s="677"/>
      <c r="AR384" s="677"/>
      <c r="AS384" s="677"/>
      <c r="AT384" s="677"/>
      <c r="AU384" s="677"/>
      <c r="AV384" s="677"/>
      <c r="AW384" s="677"/>
      <c r="AX384" s="677"/>
      <c r="AY384" s="677"/>
      <c r="AZ384" s="677"/>
      <c r="BA384" s="677"/>
      <c r="BB384" s="677"/>
      <c r="BC384" s="677"/>
      <c r="BD384" s="677"/>
      <c r="BE384" s="677"/>
      <c r="BF384" s="677"/>
      <c r="BG384" s="677"/>
      <c r="BH384" s="677"/>
      <c r="BI384" s="677"/>
      <c r="BJ384" s="677"/>
      <c r="BK384" s="677"/>
      <c r="BL384" s="679"/>
      <c r="BM384" s="677"/>
      <c r="BN384" s="254"/>
      <c r="BO384" s="254"/>
    </row>
    <row r="385" spans="2:67" s="255" customFormat="1" ht="15" customHeight="1">
      <c r="B385" s="1252"/>
      <c r="C385" s="243" t="s">
        <v>491</v>
      </c>
      <c r="D385" s="262"/>
      <c r="E385" s="646"/>
      <c r="F385" s="646"/>
      <c r="G385" s="927"/>
      <c r="H385" s="927"/>
      <c r="I385" s="927"/>
      <c r="J385" s="646"/>
      <c r="K385" s="646"/>
      <c r="L385" s="646"/>
      <c r="M385" s="646"/>
      <c r="N385" s="646"/>
      <c r="O385" s="646"/>
      <c r="P385" s="646"/>
      <c r="Q385" s="646"/>
      <c r="R385" s="646"/>
      <c r="S385" s="646"/>
      <c r="T385" s="646"/>
      <c r="U385" s="646"/>
      <c r="V385" s="646"/>
      <c r="W385" s="646"/>
      <c r="X385" s="646"/>
      <c r="Y385" s="646"/>
      <c r="Z385" s="646"/>
      <c r="AA385" s="646"/>
      <c r="AB385" s="646"/>
      <c r="AC385" s="646"/>
      <c r="AD385" s="646"/>
      <c r="AE385" s="646"/>
      <c r="AF385" s="676"/>
      <c r="AG385" s="646"/>
      <c r="AH385" s="646"/>
      <c r="AI385" s="329"/>
      <c r="AJ385" s="677"/>
      <c r="AK385" s="927"/>
      <c r="AL385" s="927"/>
      <c r="AM385" s="927"/>
      <c r="AN385" s="677"/>
      <c r="AO385" s="677"/>
      <c r="AP385" s="677"/>
      <c r="AQ385" s="677"/>
      <c r="AR385" s="677"/>
      <c r="AS385" s="677"/>
      <c r="AT385" s="677"/>
      <c r="AU385" s="677"/>
      <c r="AV385" s="677"/>
      <c r="AW385" s="677"/>
      <c r="AX385" s="677"/>
      <c r="AY385" s="677"/>
      <c r="AZ385" s="677"/>
      <c r="BA385" s="677"/>
      <c r="BB385" s="677"/>
      <c r="BC385" s="677"/>
      <c r="BD385" s="677"/>
      <c r="BE385" s="677"/>
      <c r="BF385" s="677"/>
      <c r="BG385" s="677"/>
      <c r="BH385" s="677"/>
      <c r="BI385" s="677"/>
      <c r="BJ385" s="677"/>
      <c r="BK385" s="677"/>
      <c r="BL385" s="679"/>
      <c r="BM385" s="677"/>
      <c r="BN385" s="254"/>
      <c r="BO385" s="254"/>
    </row>
    <row r="386" spans="2:67" s="255" customFormat="1" ht="15" customHeight="1">
      <c r="B386" s="1252"/>
      <c r="C386" s="243" t="s">
        <v>492</v>
      </c>
      <c r="D386" s="262"/>
      <c r="E386" s="646"/>
      <c r="F386" s="646"/>
      <c r="G386" s="927"/>
      <c r="H386" s="927"/>
      <c r="I386" s="927"/>
      <c r="J386" s="646"/>
      <c r="K386" s="646"/>
      <c r="L386" s="646"/>
      <c r="M386" s="646"/>
      <c r="N386" s="646"/>
      <c r="O386" s="646"/>
      <c r="P386" s="646"/>
      <c r="Q386" s="646"/>
      <c r="R386" s="646"/>
      <c r="S386" s="646"/>
      <c r="T386" s="646"/>
      <c r="U386" s="646"/>
      <c r="V386" s="646"/>
      <c r="W386" s="646"/>
      <c r="X386" s="646"/>
      <c r="Y386" s="646"/>
      <c r="Z386" s="646"/>
      <c r="AA386" s="646"/>
      <c r="AB386" s="646"/>
      <c r="AC386" s="646"/>
      <c r="AD386" s="646"/>
      <c r="AE386" s="646"/>
      <c r="AF386" s="676"/>
      <c r="AG386" s="646"/>
      <c r="AH386" s="646"/>
      <c r="AI386" s="329"/>
      <c r="AJ386" s="677"/>
      <c r="AK386" s="927"/>
      <c r="AL386" s="927"/>
      <c r="AM386" s="927"/>
      <c r="AN386" s="677"/>
      <c r="AO386" s="677"/>
      <c r="AP386" s="677"/>
      <c r="AQ386" s="677"/>
      <c r="AR386" s="677"/>
      <c r="AS386" s="677"/>
      <c r="AT386" s="677"/>
      <c r="AU386" s="677"/>
      <c r="AV386" s="677"/>
      <c r="AW386" s="677"/>
      <c r="AX386" s="677"/>
      <c r="AY386" s="677"/>
      <c r="AZ386" s="677"/>
      <c r="BA386" s="677"/>
      <c r="BB386" s="677"/>
      <c r="BC386" s="677"/>
      <c r="BD386" s="677"/>
      <c r="BE386" s="677"/>
      <c r="BF386" s="677"/>
      <c r="BG386" s="677"/>
      <c r="BH386" s="677"/>
      <c r="BI386" s="677"/>
      <c r="BJ386" s="677"/>
      <c r="BK386" s="677"/>
      <c r="BL386" s="679"/>
      <c r="BM386" s="677"/>
      <c r="BN386" s="254"/>
      <c r="BO386" s="254"/>
    </row>
    <row r="387" spans="2:67" s="255" customFormat="1" ht="15" customHeight="1">
      <c r="B387" s="1252"/>
      <c r="C387" s="243" t="s">
        <v>493</v>
      </c>
      <c r="D387" s="262"/>
      <c r="E387" s="646"/>
      <c r="F387" s="646"/>
      <c r="G387" s="927"/>
      <c r="H387" s="927"/>
      <c r="I387" s="927"/>
      <c r="J387" s="646"/>
      <c r="K387" s="646"/>
      <c r="L387" s="646"/>
      <c r="M387" s="646"/>
      <c r="N387" s="646"/>
      <c r="O387" s="646"/>
      <c r="P387" s="646"/>
      <c r="Q387" s="646"/>
      <c r="R387" s="646"/>
      <c r="S387" s="646"/>
      <c r="T387" s="646"/>
      <c r="U387" s="646"/>
      <c r="V387" s="646"/>
      <c r="W387" s="646"/>
      <c r="X387" s="646"/>
      <c r="Y387" s="646"/>
      <c r="Z387" s="646"/>
      <c r="AA387" s="646"/>
      <c r="AB387" s="646"/>
      <c r="AC387" s="646"/>
      <c r="AD387" s="646"/>
      <c r="AE387" s="646"/>
      <c r="AF387" s="676"/>
      <c r="AG387" s="646"/>
      <c r="AH387" s="646"/>
      <c r="AI387" s="329"/>
      <c r="AJ387" s="677"/>
      <c r="AK387" s="927"/>
      <c r="AL387" s="927"/>
      <c r="AM387" s="927"/>
      <c r="AN387" s="677"/>
      <c r="AO387" s="677"/>
      <c r="AP387" s="677"/>
      <c r="AQ387" s="677"/>
      <c r="AR387" s="677"/>
      <c r="AS387" s="677"/>
      <c r="AT387" s="677"/>
      <c r="AU387" s="677"/>
      <c r="AV387" s="677"/>
      <c r="AW387" s="677"/>
      <c r="AX387" s="677"/>
      <c r="AY387" s="677"/>
      <c r="AZ387" s="677"/>
      <c r="BA387" s="677"/>
      <c r="BB387" s="677"/>
      <c r="BC387" s="677"/>
      <c r="BD387" s="677"/>
      <c r="BE387" s="677"/>
      <c r="BF387" s="677"/>
      <c r="BG387" s="677"/>
      <c r="BH387" s="677"/>
      <c r="BI387" s="677"/>
      <c r="BJ387" s="677"/>
      <c r="BK387" s="677"/>
      <c r="BL387" s="679"/>
      <c r="BM387" s="677"/>
      <c r="BN387" s="254"/>
      <c r="BO387" s="254"/>
    </row>
    <row r="388" spans="2:67" s="255" customFormat="1" ht="15" customHeight="1">
      <c r="B388" s="1252"/>
      <c r="C388" s="243" t="s">
        <v>494</v>
      </c>
      <c r="D388" s="262"/>
      <c r="E388" s="646"/>
      <c r="F388" s="646"/>
      <c r="G388" s="927"/>
      <c r="H388" s="927"/>
      <c r="I388" s="927"/>
      <c r="J388" s="646"/>
      <c r="K388" s="646"/>
      <c r="L388" s="646"/>
      <c r="M388" s="646"/>
      <c r="N388" s="646"/>
      <c r="O388" s="646"/>
      <c r="P388" s="646"/>
      <c r="Q388" s="646"/>
      <c r="R388" s="646"/>
      <c r="S388" s="646"/>
      <c r="T388" s="646"/>
      <c r="U388" s="646"/>
      <c r="V388" s="646"/>
      <c r="W388" s="646"/>
      <c r="X388" s="646"/>
      <c r="Y388" s="646"/>
      <c r="Z388" s="646"/>
      <c r="AA388" s="646"/>
      <c r="AB388" s="646"/>
      <c r="AC388" s="646"/>
      <c r="AD388" s="646"/>
      <c r="AE388" s="646"/>
      <c r="AF388" s="676"/>
      <c r="AG388" s="646"/>
      <c r="AH388" s="646"/>
      <c r="AI388" s="329"/>
      <c r="AJ388" s="677"/>
      <c r="AK388" s="927"/>
      <c r="AL388" s="927"/>
      <c r="AM388" s="927"/>
      <c r="AN388" s="677"/>
      <c r="AO388" s="677"/>
      <c r="AP388" s="677"/>
      <c r="AQ388" s="677"/>
      <c r="AR388" s="677"/>
      <c r="AS388" s="677"/>
      <c r="AT388" s="677"/>
      <c r="AU388" s="677"/>
      <c r="AV388" s="677"/>
      <c r="AW388" s="677"/>
      <c r="AX388" s="677"/>
      <c r="AY388" s="677"/>
      <c r="AZ388" s="677"/>
      <c r="BA388" s="677"/>
      <c r="BB388" s="677"/>
      <c r="BC388" s="677"/>
      <c r="BD388" s="677"/>
      <c r="BE388" s="677"/>
      <c r="BF388" s="677"/>
      <c r="BG388" s="677"/>
      <c r="BH388" s="677"/>
      <c r="BI388" s="677"/>
      <c r="BJ388" s="677"/>
      <c r="BK388" s="677"/>
      <c r="BL388" s="679"/>
      <c r="BM388" s="677"/>
      <c r="BN388" s="254"/>
      <c r="BO388" s="254"/>
    </row>
    <row r="389" spans="2:67" s="255" customFormat="1" ht="15" customHeight="1">
      <c r="B389" s="1252"/>
      <c r="C389" s="243" t="s">
        <v>495</v>
      </c>
      <c r="D389" s="262"/>
      <c r="E389" s="646"/>
      <c r="F389" s="646"/>
      <c r="G389" s="927"/>
      <c r="H389" s="927"/>
      <c r="I389" s="927"/>
      <c r="J389" s="646"/>
      <c r="K389" s="646"/>
      <c r="L389" s="646"/>
      <c r="M389" s="646"/>
      <c r="N389" s="646"/>
      <c r="O389" s="646"/>
      <c r="P389" s="646"/>
      <c r="Q389" s="646"/>
      <c r="R389" s="646"/>
      <c r="S389" s="646"/>
      <c r="T389" s="646"/>
      <c r="U389" s="646"/>
      <c r="V389" s="646"/>
      <c r="W389" s="646"/>
      <c r="X389" s="646"/>
      <c r="Y389" s="646"/>
      <c r="Z389" s="646"/>
      <c r="AA389" s="646"/>
      <c r="AB389" s="646"/>
      <c r="AC389" s="646"/>
      <c r="AD389" s="646"/>
      <c r="AE389" s="646"/>
      <c r="AF389" s="676"/>
      <c r="AG389" s="646"/>
      <c r="AH389" s="646"/>
      <c r="AI389" s="329"/>
      <c r="AJ389" s="677"/>
      <c r="AK389" s="927"/>
      <c r="AL389" s="927"/>
      <c r="AM389" s="927"/>
      <c r="AN389" s="677"/>
      <c r="AO389" s="677"/>
      <c r="AP389" s="677"/>
      <c r="AQ389" s="677"/>
      <c r="AR389" s="677"/>
      <c r="AS389" s="677"/>
      <c r="AT389" s="677"/>
      <c r="AU389" s="677"/>
      <c r="AV389" s="677"/>
      <c r="AW389" s="677"/>
      <c r="AX389" s="677"/>
      <c r="AY389" s="677"/>
      <c r="AZ389" s="677"/>
      <c r="BA389" s="677"/>
      <c r="BB389" s="677"/>
      <c r="BC389" s="677"/>
      <c r="BD389" s="677"/>
      <c r="BE389" s="677"/>
      <c r="BF389" s="677"/>
      <c r="BG389" s="677"/>
      <c r="BH389" s="677"/>
      <c r="BI389" s="677"/>
      <c r="BJ389" s="677"/>
      <c r="BK389" s="677"/>
      <c r="BL389" s="679"/>
      <c r="BM389" s="677"/>
      <c r="BN389" s="254"/>
      <c r="BO389" s="254"/>
    </row>
    <row r="390" spans="2:67" s="255" customFormat="1" ht="15" customHeight="1">
      <c r="B390" s="1252"/>
      <c r="C390" s="243" t="s">
        <v>496</v>
      </c>
      <c r="D390" s="262"/>
      <c r="E390" s="646"/>
      <c r="F390" s="646"/>
      <c r="G390" s="927"/>
      <c r="H390" s="927"/>
      <c r="I390" s="927"/>
      <c r="J390" s="646"/>
      <c r="K390" s="646"/>
      <c r="L390" s="646"/>
      <c r="M390" s="646"/>
      <c r="N390" s="646"/>
      <c r="O390" s="646"/>
      <c r="P390" s="646"/>
      <c r="Q390" s="646"/>
      <c r="R390" s="646"/>
      <c r="S390" s="646"/>
      <c r="T390" s="646"/>
      <c r="U390" s="646"/>
      <c r="V390" s="646"/>
      <c r="W390" s="646"/>
      <c r="X390" s="646"/>
      <c r="Y390" s="646"/>
      <c r="Z390" s="646"/>
      <c r="AA390" s="646"/>
      <c r="AB390" s="646"/>
      <c r="AC390" s="646"/>
      <c r="AD390" s="646"/>
      <c r="AE390" s="646"/>
      <c r="AF390" s="676"/>
      <c r="AG390" s="646"/>
      <c r="AH390" s="646"/>
      <c r="AI390" s="329"/>
      <c r="AJ390" s="677"/>
      <c r="AK390" s="927"/>
      <c r="AL390" s="927"/>
      <c r="AM390" s="927"/>
      <c r="AN390" s="677"/>
      <c r="AO390" s="677"/>
      <c r="AP390" s="677"/>
      <c r="AQ390" s="677"/>
      <c r="AR390" s="677"/>
      <c r="AS390" s="677"/>
      <c r="AT390" s="677"/>
      <c r="AU390" s="677"/>
      <c r="AV390" s="677"/>
      <c r="AW390" s="677"/>
      <c r="AX390" s="677"/>
      <c r="AY390" s="677"/>
      <c r="AZ390" s="677"/>
      <c r="BA390" s="677"/>
      <c r="BB390" s="677"/>
      <c r="BC390" s="677"/>
      <c r="BD390" s="677"/>
      <c r="BE390" s="677"/>
      <c r="BF390" s="677"/>
      <c r="BG390" s="677"/>
      <c r="BH390" s="677"/>
      <c r="BI390" s="677"/>
      <c r="BJ390" s="677"/>
      <c r="BK390" s="677"/>
      <c r="BL390" s="679"/>
      <c r="BM390" s="677"/>
      <c r="BN390" s="254"/>
      <c r="BO390" s="254"/>
    </row>
    <row r="391" spans="2:67" s="255" customFormat="1" ht="15" customHeight="1">
      <c r="B391" s="1252"/>
      <c r="C391" s="243" t="s">
        <v>497</v>
      </c>
      <c r="D391" s="262"/>
      <c r="E391" s="646"/>
      <c r="F391" s="646"/>
      <c r="G391" s="927"/>
      <c r="H391" s="927"/>
      <c r="I391" s="927"/>
      <c r="J391" s="646"/>
      <c r="K391" s="646"/>
      <c r="L391" s="646"/>
      <c r="M391" s="646"/>
      <c r="N391" s="646"/>
      <c r="O391" s="646"/>
      <c r="P391" s="646"/>
      <c r="Q391" s="646"/>
      <c r="R391" s="646"/>
      <c r="S391" s="646"/>
      <c r="T391" s="646"/>
      <c r="U391" s="646"/>
      <c r="V391" s="646"/>
      <c r="W391" s="646"/>
      <c r="X391" s="646"/>
      <c r="Y391" s="646"/>
      <c r="Z391" s="646"/>
      <c r="AA391" s="646"/>
      <c r="AB391" s="646"/>
      <c r="AC391" s="646"/>
      <c r="AD391" s="646"/>
      <c r="AE391" s="646"/>
      <c r="AF391" s="676"/>
      <c r="AG391" s="646"/>
      <c r="AH391" s="646"/>
      <c r="AI391" s="329"/>
      <c r="AJ391" s="677"/>
      <c r="AK391" s="927"/>
      <c r="AL391" s="927"/>
      <c r="AM391" s="927"/>
      <c r="AN391" s="677"/>
      <c r="AO391" s="677"/>
      <c r="AP391" s="677"/>
      <c r="AQ391" s="677"/>
      <c r="AR391" s="677"/>
      <c r="AS391" s="677"/>
      <c r="AT391" s="677"/>
      <c r="AU391" s="677"/>
      <c r="AV391" s="677"/>
      <c r="AW391" s="677"/>
      <c r="AX391" s="677"/>
      <c r="AY391" s="677"/>
      <c r="AZ391" s="677"/>
      <c r="BA391" s="677"/>
      <c r="BB391" s="677"/>
      <c r="BC391" s="677"/>
      <c r="BD391" s="677"/>
      <c r="BE391" s="677"/>
      <c r="BF391" s="677"/>
      <c r="BG391" s="677"/>
      <c r="BH391" s="677"/>
      <c r="BI391" s="677"/>
      <c r="BJ391" s="677"/>
      <c r="BK391" s="677"/>
      <c r="BL391" s="679"/>
      <c r="BM391" s="677"/>
      <c r="BN391" s="254"/>
      <c r="BO391" s="254"/>
    </row>
    <row r="392" spans="2:67" s="255" customFormat="1" ht="15" customHeight="1">
      <c r="B392" s="1252"/>
      <c r="C392" s="453" t="s">
        <v>527</v>
      </c>
      <c r="D392" s="344"/>
      <c r="E392" s="674"/>
      <c r="F392" s="674"/>
      <c r="G392" s="711"/>
      <c r="H392" s="711"/>
      <c r="I392" s="711"/>
      <c r="J392" s="674"/>
      <c r="K392" s="674"/>
      <c r="L392" s="674"/>
      <c r="M392" s="674"/>
      <c r="N392" s="674"/>
      <c r="O392" s="674"/>
      <c r="P392" s="674"/>
      <c r="Q392" s="674"/>
      <c r="R392" s="674"/>
      <c r="S392" s="674"/>
      <c r="T392" s="674"/>
      <c r="U392" s="674"/>
      <c r="V392" s="674"/>
      <c r="W392" s="674"/>
      <c r="X392" s="674"/>
      <c r="Y392" s="674"/>
      <c r="Z392" s="674"/>
      <c r="AA392" s="674"/>
      <c r="AB392" s="674"/>
      <c r="AC392" s="674"/>
      <c r="AD392" s="674"/>
      <c r="AE392" s="674"/>
      <c r="AF392" s="675"/>
      <c r="AG392" s="675"/>
      <c r="AH392" s="674"/>
      <c r="AI392" s="329"/>
      <c r="AJ392" s="674"/>
      <c r="AK392" s="711"/>
      <c r="AL392" s="711"/>
      <c r="AM392" s="711"/>
      <c r="AN392" s="674"/>
      <c r="AO392" s="674"/>
      <c r="AP392" s="674"/>
      <c r="AQ392" s="674"/>
      <c r="AR392" s="674"/>
      <c r="AS392" s="674"/>
      <c r="AT392" s="674"/>
      <c r="AU392" s="674"/>
      <c r="AV392" s="674"/>
      <c r="AW392" s="674"/>
      <c r="AX392" s="674"/>
      <c r="AY392" s="674"/>
      <c r="AZ392" s="674"/>
      <c r="BA392" s="674"/>
      <c r="BB392" s="674"/>
      <c r="BC392" s="674"/>
      <c r="BD392" s="674"/>
      <c r="BE392" s="674"/>
      <c r="BF392" s="674"/>
      <c r="BG392" s="674"/>
      <c r="BH392" s="674"/>
      <c r="BI392" s="674"/>
      <c r="BJ392" s="674"/>
      <c r="BK392" s="675"/>
      <c r="BL392" s="675"/>
      <c r="BM392" s="674"/>
      <c r="BN392" s="254"/>
      <c r="BO392" s="254"/>
    </row>
    <row r="393" spans="2:67" s="255" customFormat="1" ht="15" customHeight="1">
      <c r="B393" s="1252" t="s">
        <v>30</v>
      </c>
      <c r="C393" s="243" t="s">
        <v>488</v>
      </c>
      <c r="D393" s="344"/>
      <c r="E393" s="329">
        <v>9.6476211999849896E-4</v>
      </c>
      <c r="F393" s="329">
        <v>6.8834042239002504E-4</v>
      </c>
      <c r="G393" s="925">
        <v>8.2386899008463402E-4</v>
      </c>
      <c r="H393" s="925">
        <v>8.2629139389085238E-4</v>
      </c>
      <c r="I393" s="925">
        <v>8.2524891474592581E-4</v>
      </c>
      <c r="J393" s="329">
        <v>0.49042881042528835</v>
      </c>
      <c r="K393" s="329">
        <v>0.2032062120358194</v>
      </c>
      <c r="L393" s="329">
        <v>0.19373272917961801</v>
      </c>
      <c r="M393" s="329">
        <v>1.14509522008985E-2</v>
      </c>
      <c r="N393" s="329">
        <v>6.6074737037799085E-3</v>
      </c>
      <c r="O393" s="329">
        <v>5.5178230871706204E-3</v>
      </c>
      <c r="P393" s="329">
        <v>4.2309502452568065E-2</v>
      </c>
      <c r="Q393" s="329">
        <v>1.8766366202502355E-2</v>
      </c>
      <c r="R393" s="329"/>
      <c r="S393" s="329"/>
      <c r="T393" s="329">
        <v>9.465412916793401E-3</v>
      </c>
      <c r="U393" s="329">
        <v>2.7697060930838398E-2</v>
      </c>
      <c r="V393" s="329">
        <v>1.17439145016844E-2</v>
      </c>
      <c r="W393" s="329">
        <v>0.14221395843017465</v>
      </c>
      <c r="X393" s="329">
        <v>0.21614750126704949</v>
      </c>
      <c r="Y393" s="329">
        <v>0.12076379047016247</v>
      </c>
      <c r="Z393" s="329"/>
      <c r="AA393" s="329"/>
      <c r="AB393" s="329"/>
      <c r="AC393" s="329">
        <v>1.4646372027630049E-2</v>
      </c>
      <c r="AD393" s="329">
        <v>0.11170887931132301</v>
      </c>
      <c r="AE393" s="329">
        <v>0.12934462504510899</v>
      </c>
      <c r="AF393" s="332"/>
      <c r="AG393" s="329"/>
      <c r="AH393" s="329">
        <v>2.3379565616923701E-2</v>
      </c>
      <c r="AI393" s="329"/>
      <c r="AJ393" s="331">
        <v>4.62725930505482E-4</v>
      </c>
      <c r="AK393" s="925">
        <v>5.6545806599198002E-4</v>
      </c>
      <c r="AL393" s="925">
        <v>5.5546128292052104E-4</v>
      </c>
      <c r="AM393" s="925">
        <v>5.5976338888716326E-4</v>
      </c>
      <c r="AN393" s="331">
        <v>6.3086911988866096E-2</v>
      </c>
      <c r="AO393" s="331">
        <v>0.4542925068239852</v>
      </c>
      <c r="AP393" s="331">
        <v>0.20903782328261006</v>
      </c>
      <c r="AQ393" s="331">
        <v>8.8770504413556106E-2</v>
      </c>
      <c r="AR393" s="331">
        <v>1.6542830479619498E-2</v>
      </c>
      <c r="AS393" s="331">
        <v>1.2525663740583398E-2</v>
      </c>
      <c r="AT393" s="331">
        <v>1.1660678566325499E-2</v>
      </c>
      <c r="AU393" s="331">
        <v>4.6543181778392471E-2</v>
      </c>
      <c r="AV393" s="331">
        <v>2.7848290309996662E-2</v>
      </c>
      <c r="AW393" s="331"/>
      <c r="AX393" s="331"/>
      <c r="AY393" s="331">
        <v>9.3431355216540626E-3</v>
      </c>
      <c r="AZ393" s="330">
        <v>3.2224533237524902E-2</v>
      </c>
      <c r="BA393" s="331">
        <v>1.6801693194403701E-2</v>
      </c>
      <c r="BB393" s="331">
        <v>0.12925161033269142</v>
      </c>
      <c r="BC393" s="331">
        <v>0.20737562029729714</v>
      </c>
      <c r="BD393" s="331">
        <v>0.11910920924088779</v>
      </c>
      <c r="BE393" s="331"/>
      <c r="BF393" s="331"/>
      <c r="BG393" s="331"/>
      <c r="BH393" s="331">
        <v>1.5062045357295677E-2</v>
      </c>
      <c r="BI393" s="331">
        <v>0.108199335397937</v>
      </c>
      <c r="BJ393" s="331">
        <v>0.12618453220329101</v>
      </c>
      <c r="BK393" s="330"/>
      <c r="BL393" s="330"/>
      <c r="BM393" s="331">
        <v>2.75899511324443E-2</v>
      </c>
    </row>
    <row r="394" spans="2:67" s="255" customFormat="1" ht="15" customHeight="1">
      <c r="B394" s="1257" t="s">
        <v>30</v>
      </c>
      <c r="C394" s="243" t="s">
        <v>489</v>
      </c>
      <c r="D394" s="344"/>
      <c r="E394" s="329">
        <v>4.71524664577042E-3</v>
      </c>
      <c r="F394" s="329">
        <v>7.7209221049928398E-3</v>
      </c>
      <c r="G394" s="925">
        <v>9.0161204185553907E-3</v>
      </c>
      <c r="H394" s="925">
        <v>9.2682795906505258E-3</v>
      </c>
      <c r="I394" s="925">
        <v>9.1597631338003957E-3</v>
      </c>
      <c r="J394" s="329">
        <v>0.24016905873029848</v>
      </c>
      <c r="K394" s="329">
        <v>0.2002630095810633</v>
      </c>
      <c r="L394" s="329">
        <v>0.17250718102738799</v>
      </c>
      <c r="M394" s="329">
        <v>2.22707863257493E-2</v>
      </c>
      <c r="N394" s="329">
        <v>1.4803883627013195E-2</v>
      </c>
      <c r="O394" s="329">
        <v>1.2831583651212E-2</v>
      </c>
      <c r="P394" s="329">
        <v>8.3927466187721608E-2</v>
      </c>
      <c r="Q394" s="329">
        <v>4.8433878268026212E-2</v>
      </c>
      <c r="R394" s="329"/>
      <c r="S394" s="329"/>
      <c r="T394" s="329">
        <v>2.985664625316492E-2</v>
      </c>
      <c r="U394" s="329">
        <v>6.07854310144708E-2</v>
      </c>
      <c r="V394" s="329">
        <v>2.2834315078974401E-2</v>
      </c>
      <c r="W394" s="329">
        <v>0.14799123447772097</v>
      </c>
      <c r="X394" s="329">
        <v>0.17792716275598577</v>
      </c>
      <c r="Y394" s="329">
        <v>0.13329870522999024</v>
      </c>
      <c r="Z394" s="329"/>
      <c r="AA394" s="329"/>
      <c r="AB394" s="329"/>
      <c r="AC394" s="329">
        <v>2.3167675285775409E-2</v>
      </c>
      <c r="AD394" s="329">
        <v>0.109455450514601</v>
      </c>
      <c r="AE394" s="329">
        <v>0.117950639260006</v>
      </c>
      <c r="AF394" s="332"/>
      <c r="AG394" s="329"/>
      <c r="AH394" s="329">
        <v>3.2370405227729902E-2</v>
      </c>
      <c r="AI394" s="329"/>
      <c r="AJ394" s="331">
        <v>4.9336397384994596E-3</v>
      </c>
      <c r="AK394" s="925">
        <v>5.6720075761377301E-3</v>
      </c>
      <c r="AL394" s="925">
        <v>5.9223952623984402E-3</v>
      </c>
      <c r="AM394" s="925">
        <v>5.8146411627709891E-3</v>
      </c>
      <c r="AN394" s="331">
        <v>5.6115967353940199E-2</v>
      </c>
      <c r="AO394" s="331">
        <v>0.26315047988025009</v>
      </c>
      <c r="AP394" s="331">
        <v>0.21984000250485317</v>
      </c>
      <c r="AQ394" s="331">
        <v>8.0985681234829104E-2</v>
      </c>
      <c r="AR394" s="331">
        <v>2.6249131582025301E-2</v>
      </c>
      <c r="AS394" s="331">
        <v>2.0032696713827663E-2</v>
      </c>
      <c r="AT394" s="331">
        <v>1.8444006966278102E-2</v>
      </c>
      <c r="AU394" s="331">
        <v>8.2804423788108011E-2</v>
      </c>
      <c r="AV394" s="331">
        <v>5.2965149796270872E-2</v>
      </c>
      <c r="AW394" s="331"/>
      <c r="AX394" s="331"/>
      <c r="AY394" s="331">
        <v>2.134963319132821E-2</v>
      </c>
      <c r="AZ394" s="330">
        <v>5.9442450307515902E-2</v>
      </c>
      <c r="BA394" s="331">
        <v>2.6725459454405499E-2</v>
      </c>
      <c r="BB394" s="331">
        <v>0.13962414502955045</v>
      </c>
      <c r="BC394" s="331">
        <v>0.16858162861805281</v>
      </c>
      <c r="BD394" s="331">
        <v>0.13375620897945706</v>
      </c>
      <c r="BE394" s="331"/>
      <c r="BF394" s="331"/>
      <c r="BG394" s="331"/>
      <c r="BH394" s="331">
        <v>2.2788679014609698E-2</v>
      </c>
      <c r="BI394" s="331">
        <v>0.10624533652847901</v>
      </c>
      <c r="BJ394" s="331">
        <v>0.116738825041204</v>
      </c>
      <c r="BK394" s="330"/>
      <c r="BL394" s="330"/>
      <c r="BM394" s="331">
        <v>3.5696727550375999E-2</v>
      </c>
    </row>
    <row r="395" spans="2:67" s="255" customFormat="1" ht="15" customHeight="1">
      <c r="B395" s="1257" t="s">
        <v>30</v>
      </c>
      <c r="C395" s="243" t="s">
        <v>490</v>
      </c>
      <c r="D395" s="344"/>
      <c r="E395" s="329">
        <v>1.01639245327963E-2</v>
      </c>
      <c r="F395" s="329">
        <v>1.90520158028195E-2</v>
      </c>
      <c r="G395" s="925">
        <v>2.2073192805550201E-2</v>
      </c>
      <c r="H395" s="925">
        <v>2.2863806337243088E-2</v>
      </c>
      <c r="I395" s="925">
        <v>2.2523566565339354E-2</v>
      </c>
      <c r="J395" s="329">
        <v>0.11904552258518974</v>
      </c>
      <c r="K395" s="329">
        <v>0.14857693030246102</v>
      </c>
      <c r="L395" s="329">
        <v>0.141794369787343</v>
      </c>
      <c r="M395" s="329">
        <v>3.2573806187284303E-2</v>
      </c>
      <c r="N395" s="329">
        <v>2.3976376142935626E-2</v>
      </c>
      <c r="O395" s="329">
        <v>2.1095206212596401E-2</v>
      </c>
      <c r="P395" s="329">
        <v>9.9828737321361091E-2</v>
      </c>
      <c r="Q395" s="329">
        <v>7.0704918029616481E-2</v>
      </c>
      <c r="R395" s="329"/>
      <c r="S395" s="329"/>
      <c r="T395" s="329">
        <v>5.913654262933133E-2</v>
      </c>
      <c r="U395" s="329">
        <v>8.1737236216723602E-2</v>
      </c>
      <c r="V395" s="329">
        <v>3.3276991965027002E-2</v>
      </c>
      <c r="W395" s="329">
        <v>0.20038515173650309</v>
      </c>
      <c r="X395" s="329">
        <v>0.15808043397140645</v>
      </c>
      <c r="Y395" s="329">
        <v>0.14065316399961469</v>
      </c>
      <c r="Z395" s="329"/>
      <c r="AA395" s="329"/>
      <c r="AB395" s="329"/>
      <c r="AC395" s="329">
        <v>6.7265725288831818E-2</v>
      </c>
      <c r="AD395" s="329">
        <v>0.124601423687294</v>
      </c>
      <c r="AE395" s="329">
        <v>0.108528732031191</v>
      </c>
      <c r="AF395" s="332"/>
      <c r="AG395" s="329"/>
      <c r="AH395" s="329">
        <v>4.1315775610355002E-2</v>
      </c>
      <c r="AI395" s="329"/>
      <c r="AJ395" s="331">
        <v>1.58154670455736E-2</v>
      </c>
      <c r="AK395" s="925">
        <v>1.8327908221832698E-2</v>
      </c>
      <c r="AL395" s="925">
        <v>1.8978617705236411E-2</v>
      </c>
      <c r="AM395" s="925">
        <v>1.8698585505768747E-2</v>
      </c>
      <c r="AN395" s="331">
        <v>6.0256361458086799E-2</v>
      </c>
      <c r="AO395" s="331">
        <v>0.12418772563176896</v>
      </c>
      <c r="AP395" s="331">
        <v>0.14590769616131255</v>
      </c>
      <c r="AQ395" s="331">
        <v>7.5735440575497096E-2</v>
      </c>
      <c r="AR395" s="331">
        <v>3.5647265775989603E-2</v>
      </c>
      <c r="AS395" s="331">
        <v>2.8051889910845319E-2</v>
      </c>
      <c r="AT395" s="331">
        <v>2.56475311771182E-2</v>
      </c>
      <c r="AU395" s="331">
        <v>9.9054296345194706E-2</v>
      </c>
      <c r="AV395" s="331">
        <v>7.3769153406738217E-2</v>
      </c>
      <c r="AW395" s="331"/>
      <c r="AX395" s="331"/>
      <c r="AY395" s="331">
        <v>5.2344906739306439E-2</v>
      </c>
      <c r="AZ395" s="330">
        <v>8.0568242667928405E-2</v>
      </c>
      <c r="BA395" s="331">
        <v>3.6275944330748898E-2</v>
      </c>
      <c r="BB395" s="331">
        <v>0.17966664453150941</v>
      </c>
      <c r="BC395" s="331">
        <v>0.15514811947580354</v>
      </c>
      <c r="BD395" s="331">
        <v>0.12409359219560523</v>
      </c>
      <c r="BE395" s="331"/>
      <c r="BF395" s="331"/>
      <c r="BG395" s="331"/>
      <c r="BH395" s="331">
        <v>4.6934409193716005E-2</v>
      </c>
      <c r="BI395" s="331">
        <v>0.110918464897884</v>
      </c>
      <c r="BJ395" s="331">
        <v>0.10810872826906601</v>
      </c>
      <c r="BK395" s="330"/>
      <c r="BL395" s="330"/>
      <c r="BM395" s="331">
        <v>4.3677737202269799E-2</v>
      </c>
    </row>
    <row r="396" spans="2:67" s="255" customFormat="1" ht="15" customHeight="1">
      <c r="B396" s="1257" t="s">
        <v>30</v>
      </c>
      <c r="C396" s="243" t="s">
        <v>491</v>
      </c>
      <c r="D396" s="344"/>
      <c r="E396" s="329">
        <v>1.61511169155607E-2</v>
      </c>
      <c r="F396" s="329">
        <v>3.1526292113479501E-2</v>
      </c>
      <c r="G396" s="925">
        <v>3.6812638942618298E-2</v>
      </c>
      <c r="H396" s="925">
        <v>3.7844506885427211E-2</v>
      </c>
      <c r="I396" s="925">
        <v>3.740044351005805E-2</v>
      </c>
      <c r="J396" s="329">
        <v>5.6194417539843271E-2</v>
      </c>
      <c r="K396" s="329">
        <v>0.10838969252927547</v>
      </c>
      <c r="L396" s="329">
        <v>0.11735263330159</v>
      </c>
      <c r="M396" s="329">
        <v>4.3187897020539399E-2</v>
      </c>
      <c r="N396" s="329">
        <v>3.3686516040065714E-2</v>
      </c>
      <c r="O396" s="329">
        <v>2.99987277817696E-2</v>
      </c>
      <c r="P396" s="329">
        <v>0.10554178428317353</v>
      </c>
      <c r="Q396" s="329">
        <v>8.3583304216871435E-2</v>
      </c>
      <c r="R396" s="329"/>
      <c r="S396" s="329"/>
      <c r="T396" s="329">
        <v>6.2643899852125748E-2</v>
      </c>
      <c r="U396" s="329">
        <v>8.8917945885333805E-2</v>
      </c>
      <c r="V396" s="329">
        <v>4.3913106915213898E-2</v>
      </c>
      <c r="W396" s="329">
        <v>0.13728667242180756</v>
      </c>
      <c r="X396" s="329">
        <v>0.13316272256907508</v>
      </c>
      <c r="Y396" s="329">
        <v>0.1495211690080768</v>
      </c>
      <c r="Z396" s="329"/>
      <c r="AA396" s="329"/>
      <c r="AB396" s="329"/>
      <c r="AC396" s="329">
        <v>7.1495812702487907E-2</v>
      </c>
      <c r="AD396" s="329">
        <v>0.11812589629739099</v>
      </c>
      <c r="AE396" s="329">
        <v>0.10378403519544201</v>
      </c>
      <c r="AF396" s="332"/>
      <c r="AG396" s="329"/>
      <c r="AH396" s="329">
        <v>5.0342535272466897E-2</v>
      </c>
      <c r="AI396" s="329"/>
      <c r="AJ396" s="331">
        <v>2.6338580569389002E-2</v>
      </c>
      <c r="AK396" s="925">
        <v>3.0650319877284799E-2</v>
      </c>
      <c r="AL396" s="925">
        <v>3.1617121040518434E-2</v>
      </c>
      <c r="AM396" s="925">
        <v>3.1201059091071997E-2</v>
      </c>
      <c r="AN396" s="331">
        <v>7.9402428285636401E-2</v>
      </c>
      <c r="AO396" s="331">
        <v>5.4151624548736461E-2</v>
      </c>
      <c r="AP396" s="331">
        <v>0.10619794602041456</v>
      </c>
      <c r="AQ396" s="331">
        <v>8.5968707953541001E-2</v>
      </c>
      <c r="AR396" s="331">
        <v>4.7656297145759398E-2</v>
      </c>
      <c r="AS396" s="331">
        <v>4.01816640663549E-2</v>
      </c>
      <c r="AT396" s="331">
        <v>3.7458696230511603E-2</v>
      </c>
      <c r="AU396" s="331">
        <v>0.10655823806439188</v>
      </c>
      <c r="AV396" s="331">
        <v>8.969858283686008E-2</v>
      </c>
      <c r="AW396" s="331"/>
      <c r="AX396" s="331"/>
      <c r="AY396" s="331">
        <v>6.4523478097410422E-2</v>
      </c>
      <c r="AZ396" s="330">
        <v>9.1572834251380505E-2</v>
      </c>
      <c r="BA396" s="331">
        <v>4.8282851913266901E-2</v>
      </c>
      <c r="BB396" s="331">
        <v>0.15170994089913009</v>
      </c>
      <c r="BC396" s="331">
        <v>0.12618977337915133</v>
      </c>
      <c r="BD396" s="331">
        <v>0.14283748641248264</v>
      </c>
      <c r="BE396" s="331"/>
      <c r="BF396" s="331"/>
      <c r="BG396" s="331"/>
      <c r="BH396" s="331">
        <v>8.6924628644782689E-2</v>
      </c>
      <c r="BI396" s="331">
        <v>0.11936088369190199</v>
      </c>
      <c r="BJ396" s="331">
        <v>0.10495069556358699</v>
      </c>
      <c r="BK396" s="330"/>
      <c r="BL396" s="330"/>
      <c r="BM396" s="331">
        <v>5.4386426431763397E-2</v>
      </c>
    </row>
    <row r="397" spans="2:67" s="255" customFormat="1" ht="15" customHeight="1">
      <c r="B397" s="1257" t="s">
        <v>30</v>
      </c>
      <c r="C397" s="243" t="s">
        <v>492</v>
      </c>
      <c r="D397" s="344"/>
      <c r="E397" s="329">
        <v>3.4221232655629097E-2</v>
      </c>
      <c r="F397" s="329">
        <v>4.5104374331691101E-2</v>
      </c>
      <c r="G397" s="925">
        <v>5.2196708208522E-2</v>
      </c>
      <c r="H397" s="925">
        <v>5.3890483234904543E-2</v>
      </c>
      <c r="I397" s="925">
        <v>5.3161568783619266E-2</v>
      </c>
      <c r="J397" s="329">
        <v>3.4304834023069469E-2</v>
      </c>
      <c r="K397" s="329">
        <v>0.11102761600601165</v>
      </c>
      <c r="L397" s="329">
        <v>0.102064887429063</v>
      </c>
      <c r="M397" s="329">
        <v>5.4847231838709501E-2</v>
      </c>
      <c r="N397" s="329">
        <v>4.5760856969799354E-2</v>
      </c>
      <c r="O397" s="329">
        <v>4.1743028477719601E-2</v>
      </c>
      <c r="P397" s="329">
        <v>0.11017710188121188</v>
      </c>
      <c r="Q397" s="329">
        <v>9.2273319587309652E-2</v>
      </c>
      <c r="R397" s="329"/>
      <c r="S397" s="329"/>
      <c r="T397" s="329">
        <v>8.7896012972607601E-2</v>
      </c>
      <c r="U397" s="329">
        <v>9.9723114754340106E-2</v>
      </c>
      <c r="V397" s="329">
        <v>5.5563465572279702E-2</v>
      </c>
      <c r="W397" s="329">
        <v>0.11711269008566307</v>
      </c>
      <c r="X397" s="329">
        <v>9.8807581132937167E-2</v>
      </c>
      <c r="Y397" s="329">
        <v>0.11362948388073255</v>
      </c>
      <c r="Z397" s="329"/>
      <c r="AA397" s="329"/>
      <c r="AB397" s="329"/>
      <c r="AC397" s="329">
        <v>0.10520202946390364</v>
      </c>
      <c r="AD397" s="329">
        <v>0.106860017272271</v>
      </c>
      <c r="AE397" s="329">
        <v>9.9586234515191205E-2</v>
      </c>
      <c r="AF397" s="332"/>
      <c r="AG397" s="329"/>
      <c r="AH397" s="329">
        <v>6.0220045456804899E-2</v>
      </c>
      <c r="AI397" s="329"/>
      <c r="AJ397" s="331">
        <v>4.2070026811639301E-2</v>
      </c>
      <c r="AK397" s="925">
        <v>4.88795109916823E-2</v>
      </c>
      <c r="AL397" s="925">
        <v>5.0429293178372803E-2</v>
      </c>
      <c r="AM397" s="925">
        <v>4.9762345906965808E-2</v>
      </c>
      <c r="AN397" s="331">
        <v>9.3582420207570197E-2</v>
      </c>
      <c r="AO397" s="331">
        <v>3.5537553931495991E-2</v>
      </c>
      <c r="AP397" s="331">
        <v>9.5364456133759157E-2</v>
      </c>
      <c r="AQ397" s="331">
        <v>9.4204842335226802E-2</v>
      </c>
      <c r="AR397" s="331">
        <v>5.9116908767515901E-2</v>
      </c>
      <c r="AS397" s="331">
        <v>5.1131024781340274E-2</v>
      </c>
      <c r="AT397" s="331">
        <v>4.7653506925245899E-2</v>
      </c>
      <c r="AU397" s="331">
        <v>0.10997319321993403</v>
      </c>
      <c r="AV397" s="331">
        <v>9.0775870645546389E-2</v>
      </c>
      <c r="AW397" s="331"/>
      <c r="AX397" s="331"/>
      <c r="AY397" s="331">
        <v>8.021616069895289E-2</v>
      </c>
      <c r="AZ397" s="330">
        <v>9.7331420134925906E-2</v>
      </c>
      <c r="BA397" s="331">
        <v>5.9735443405594703E-2</v>
      </c>
      <c r="BB397" s="331">
        <v>0.10950262301613654</v>
      </c>
      <c r="BC397" s="331">
        <v>0.10306542430841377</v>
      </c>
      <c r="BD397" s="331">
        <v>0.11624035114272742</v>
      </c>
      <c r="BE397" s="331"/>
      <c r="BF397" s="331"/>
      <c r="BG397" s="331"/>
      <c r="BH397" s="331">
        <v>9.22794791857693E-2</v>
      </c>
      <c r="BI397" s="331">
        <v>0.10454085193561299</v>
      </c>
      <c r="BJ397" s="331">
        <v>9.9472666411817803E-2</v>
      </c>
      <c r="BK397" s="330"/>
      <c r="BL397" s="330"/>
      <c r="BM397" s="331">
        <v>6.3906240708260301E-2</v>
      </c>
    </row>
    <row r="398" spans="2:67" s="255" customFormat="1" ht="15" customHeight="1">
      <c r="B398" s="1257" t="s">
        <v>30</v>
      </c>
      <c r="C398" s="243" t="s">
        <v>493</v>
      </c>
      <c r="D398" s="344"/>
      <c r="E398" s="329">
        <v>4.3216157623651302E-2</v>
      </c>
      <c r="F398" s="329">
        <v>6.2588308069916998E-2</v>
      </c>
      <c r="G398" s="925">
        <v>7.2324538189214804E-2</v>
      </c>
      <c r="H398" s="925">
        <v>7.4880184643656492E-2</v>
      </c>
      <c r="I398" s="925">
        <v>7.3780364653396616E-2</v>
      </c>
      <c r="J398" s="329">
        <v>3.0518622875759443E-2</v>
      </c>
      <c r="K398" s="329">
        <v>8.3145469346859541E-2</v>
      </c>
      <c r="L398" s="329">
        <v>8.8312368976047106E-2</v>
      </c>
      <c r="M398" s="329">
        <v>6.8168766913581202E-2</v>
      </c>
      <c r="N398" s="329">
        <v>5.9218898028224852E-2</v>
      </c>
      <c r="O398" s="329">
        <v>5.4622831985225301E-2</v>
      </c>
      <c r="P398" s="329">
        <v>0.11155657487000824</v>
      </c>
      <c r="Q398" s="329">
        <v>0.10674967929461646</v>
      </c>
      <c r="R398" s="329"/>
      <c r="S398" s="329"/>
      <c r="T398" s="329">
        <v>0.11275754398113058</v>
      </c>
      <c r="U398" s="329">
        <v>0.110503923742778</v>
      </c>
      <c r="V398" s="329">
        <v>6.8877964470623901E-2</v>
      </c>
      <c r="W398" s="329">
        <v>8.7004449166611333E-2</v>
      </c>
      <c r="X398" s="329">
        <v>7.9715512584168285E-2</v>
      </c>
      <c r="Y398" s="329">
        <v>0.1138668354500048</v>
      </c>
      <c r="Z398" s="329"/>
      <c r="AA398" s="329"/>
      <c r="AB398" s="329"/>
      <c r="AC398" s="329">
        <v>0.12528883183568673</v>
      </c>
      <c r="AD398" s="329">
        <v>0.105019434645673</v>
      </c>
      <c r="AE398" s="329">
        <v>9.3348262255964404E-2</v>
      </c>
      <c r="AF398" s="332"/>
      <c r="AG398" s="329"/>
      <c r="AH398" s="329">
        <v>7.1631755911675199E-2</v>
      </c>
      <c r="AI398" s="329"/>
      <c r="AJ398" s="331">
        <v>5.95582718659367E-2</v>
      </c>
      <c r="AK398" s="925">
        <v>6.8952741233469395E-2</v>
      </c>
      <c r="AL398" s="925">
        <v>7.1167581971088828E-2</v>
      </c>
      <c r="AM398" s="925">
        <v>7.021442739282463E-2</v>
      </c>
      <c r="AN398" s="331">
        <v>7.8913123277616404E-2</v>
      </c>
      <c r="AO398" s="331">
        <v>3.0465792022541165E-2</v>
      </c>
      <c r="AP398" s="331">
        <v>8.2660154048468909E-2</v>
      </c>
      <c r="AQ398" s="331">
        <v>8.1208690050325993E-2</v>
      </c>
      <c r="AR398" s="331">
        <v>7.0667049195053594E-2</v>
      </c>
      <c r="AS398" s="331">
        <v>6.2100761973048632E-2</v>
      </c>
      <c r="AT398" s="331">
        <v>5.7971493936875701E-2</v>
      </c>
      <c r="AU398" s="331">
        <v>0.11035577942026091</v>
      </c>
      <c r="AV398" s="331">
        <v>0.10203512658665499</v>
      </c>
      <c r="AW398" s="331"/>
      <c r="AX398" s="331"/>
      <c r="AY398" s="331">
        <v>0.1104371150371877</v>
      </c>
      <c r="AZ398" s="330">
        <v>0.108045871608229</v>
      </c>
      <c r="BA398" s="331">
        <v>7.1314043615221701E-2</v>
      </c>
      <c r="BB398" s="331">
        <v>0.10725811806892889</v>
      </c>
      <c r="BC398" s="331">
        <v>9.2291326698264009E-2</v>
      </c>
      <c r="BD398" s="331">
        <v>0.11629882906559159</v>
      </c>
      <c r="BE398" s="331"/>
      <c r="BF398" s="331"/>
      <c r="BG398" s="331"/>
      <c r="BH398" s="331">
        <v>0.12148664343786296</v>
      </c>
      <c r="BI398" s="331">
        <v>0.109665828012146</v>
      </c>
      <c r="BJ398" s="331">
        <v>9.4121898476313096E-2</v>
      </c>
      <c r="BK398" s="330"/>
      <c r="BL398" s="330"/>
      <c r="BM398" s="331">
        <v>7.39819207320314E-2</v>
      </c>
    </row>
    <row r="399" spans="2:67" s="255" customFormat="1" ht="15" customHeight="1">
      <c r="B399" s="1257" t="s">
        <v>30</v>
      </c>
      <c r="C399" s="243" t="s">
        <v>494</v>
      </c>
      <c r="D399" s="344"/>
      <c r="E399" s="329">
        <v>5.18320154593752E-2</v>
      </c>
      <c r="F399" s="329">
        <v>8.6890973851078704E-2</v>
      </c>
      <c r="G399" s="925">
        <v>9.9815304396920795E-2</v>
      </c>
      <c r="H399" s="925">
        <v>0.10275754953875235</v>
      </c>
      <c r="I399" s="925">
        <v>0.10149135717571743</v>
      </c>
      <c r="J399" s="329">
        <v>8.2063925332394125E-3</v>
      </c>
      <c r="K399" s="329">
        <v>6.1047967937879644E-2</v>
      </c>
      <c r="L399" s="329">
        <v>7.4231943862500593E-2</v>
      </c>
      <c r="M399" s="329">
        <v>8.5071033399279294E-2</v>
      </c>
      <c r="N399" s="329">
        <v>7.9202174441614079E-2</v>
      </c>
      <c r="O399" s="329">
        <v>7.4875931284101402E-2</v>
      </c>
      <c r="P399" s="329">
        <v>0.11315746382938408</v>
      </c>
      <c r="Q399" s="329">
        <v>0.11790890675410416</v>
      </c>
      <c r="R399" s="329"/>
      <c r="S399" s="329"/>
      <c r="T399" s="329">
        <v>0.12867927160642864</v>
      </c>
      <c r="U399" s="329">
        <v>0.11827822620087999</v>
      </c>
      <c r="V399" s="329">
        <v>8.5615139448442998E-2</v>
      </c>
      <c r="W399" s="329">
        <v>6.8942160834052732E-2</v>
      </c>
      <c r="X399" s="329">
        <v>5.7899983848600123E-2</v>
      </c>
      <c r="Y399" s="329">
        <v>9.3929303631135011E-2</v>
      </c>
      <c r="Z399" s="329"/>
      <c r="AA399" s="329"/>
      <c r="AB399" s="329"/>
      <c r="AC399" s="329">
        <v>0.16368971208509075</v>
      </c>
      <c r="AD399" s="329">
        <v>0.106006079591334</v>
      </c>
      <c r="AE399" s="329">
        <v>9.1103681797312999E-2</v>
      </c>
      <c r="AF399" s="332"/>
      <c r="AG399" s="329"/>
      <c r="AH399" s="329">
        <v>8.6499178899322196E-2</v>
      </c>
      <c r="AI399" s="329"/>
      <c r="AJ399" s="331">
        <v>8.1015296561965003E-2</v>
      </c>
      <c r="AK399" s="925">
        <v>9.2655955200882406E-2</v>
      </c>
      <c r="AL399" s="925">
        <v>9.6414070819451678E-2</v>
      </c>
      <c r="AM399" s="925">
        <v>9.4796769382538587E-2</v>
      </c>
      <c r="AN399" s="331">
        <v>9.0860516058965599E-2</v>
      </c>
      <c r="AO399" s="331">
        <v>1.7081975873910363E-2</v>
      </c>
      <c r="AP399" s="331">
        <v>6.2308222180474673E-2</v>
      </c>
      <c r="AQ399" s="331">
        <v>8.7244142195950405E-2</v>
      </c>
      <c r="AR399" s="331">
        <v>8.7205681182065703E-2</v>
      </c>
      <c r="AS399" s="331">
        <v>8.0239400821063761E-2</v>
      </c>
      <c r="AT399" s="331">
        <v>7.5764514347236397E-2</v>
      </c>
      <c r="AU399" s="331">
        <v>0.11277024334130088</v>
      </c>
      <c r="AV399" s="331">
        <v>0.11464731642690645</v>
      </c>
      <c r="AW399" s="331"/>
      <c r="AX399" s="331"/>
      <c r="AY399" s="331">
        <v>0.12451031229756863</v>
      </c>
      <c r="AZ399" s="330">
        <v>0.11616270059792901</v>
      </c>
      <c r="BA399" s="331">
        <v>8.7752376154647302E-2</v>
      </c>
      <c r="BB399" s="331">
        <v>7.4599907032339471E-2</v>
      </c>
      <c r="BC399" s="331">
        <v>5.3260633469042223E-2</v>
      </c>
      <c r="BD399" s="331">
        <v>9.2756305296035901E-2</v>
      </c>
      <c r="BE399" s="331"/>
      <c r="BF399" s="331"/>
      <c r="BG399" s="331"/>
      <c r="BH399" s="331">
        <v>0.17092731829573934</v>
      </c>
      <c r="BI399" s="331">
        <v>0.10741446833766401</v>
      </c>
      <c r="BJ399" s="331">
        <v>9.2648432568663397E-2</v>
      </c>
      <c r="BK399" s="330"/>
      <c r="BL399" s="330"/>
      <c r="BM399" s="331">
        <v>8.8572910325009302E-2</v>
      </c>
    </row>
    <row r="400" spans="2:67" s="255" customFormat="1" ht="15" customHeight="1">
      <c r="B400" s="1257" t="s">
        <v>30</v>
      </c>
      <c r="C400" s="243" t="s">
        <v>495</v>
      </c>
      <c r="D400" s="344"/>
      <c r="E400" s="329">
        <v>8.6018349387984194E-2</v>
      </c>
      <c r="F400" s="329">
        <v>0.112805494610853</v>
      </c>
      <c r="G400" s="925">
        <v>0.12778119108850799</v>
      </c>
      <c r="H400" s="925">
        <v>0.13239442019053432</v>
      </c>
      <c r="I400" s="925">
        <v>0.13040912148959738</v>
      </c>
      <c r="J400" s="329">
        <v>3.2226820463150479E-3</v>
      </c>
      <c r="K400" s="329">
        <v>4.5964055357254681E-2</v>
      </c>
      <c r="L400" s="329">
        <v>5.5573824375016498E-2</v>
      </c>
      <c r="M400" s="329">
        <v>0.107984406412864</v>
      </c>
      <c r="N400" s="329">
        <v>0.10534478876393472</v>
      </c>
      <c r="O400" s="329">
        <v>0.102257363432131</v>
      </c>
      <c r="P400" s="329">
        <v>0.11612546767687275</v>
      </c>
      <c r="Q400" s="329">
        <v>0.13229608357824046</v>
      </c>
      <c r="R400" s="329"/>
      <c r="S400" s="329"/>
      <c r="T400" s="329">
        <v>0.15314790810365345</v>
      </c>
      <c r="U400" s="329">
        <v>0.12969395238247</v>
      </c>
      <c r="V400" s="329">
        <v>0.108313559071146</v>
      </c>
      <c r="W400" s="329">
        <v>6.0216481838103464E-2</v>
      </c>
      <c r="X400" s="329">
        <v>4.5644413008003301E-2</v>
      </c>
      <c r="Y400" s="329">
        <v>6.9337617127839604E-2</v>
      </c>
      <c r="Z400" s="329"/>
      <c r="AA400" s="329"/>
      <c r="AB400" s="329"/>
      <c r="AC400" s="329">
        <v>0.15833486154410412</v>
      </c>
      <c r="AD400" s="329">
        <v>9.2569956962176403E-2</v>
      </c>
      <c r="AE400" s="329">
        <v>8.7723014206047001E-2</v>
      </c>
      <c r="AF400" s="332"/>
      <c r="AG400" s="329"/>
      <c r="AH400" s="329">
        <v>0.106314434045799</v>
      </c>
      <c r="AI400" s="329"/>
      <c r="AJ400" s="331">
        <v>0.11244195072945</v>
      </c>
      <c r="AK400" s="925">
        <v>0.12733293168437801</v>
      </c>
      <c r="AL400" s="925">
        <v>0.13191635664355728</v>
      </c>
      <c r="AM400" s="925">
        <v>0.12994388412678928</v>
      </c>
      <c r="AN400" s="331">
        <v>0.13772096564295799</v>
      </c>
      <c r="AO400" s="331">
        <v>2.8176455049749053E-3</v>
      </c>
      <c r="AP400" s="331">
        <v>4.2465088609180288E-2</v>
      </c>
      <c r="AQ400" s="331">
        <v>0.122216424255306</v>
      </c>
      <c r="AR400" s="331">
        <v>0.111321224476262</v>
      </c>
      <c r="AS400" s="331">
        <v>0.10923376678931736</v>
      </c>
      <c r="AT400" s="331">
        <v>0.10610557334266101</v>
      </c>
      <c r="AU400" s="331">
        <v>0.11434641609930969</v>
      </c>
      <c r="AV400" s="331">
        <v>0.12752271124359482</v>
      </c>
      <c r="AW400" s="331"/>
      <c r="AX400" s="331"/>
      <c r="AY400" s="331">
        <v>0.14938186449677068</v>
      </c>
      <c r="AZ400" s="330">
        <v>0.12659127989683999</v>
      </c>
      <c r="BA400" s="331">
        <v>0.111586363659491</v>
      </c>
      <c r="BB400" s="331">
        <v>5.7892290324722762E-2</v>
      </c>
      <c r="BC400" s="331">
        <v>5.704785826868132E-2</v>
      </c>
      <c r="BD400" s="331">
        <v>7.8862638799069865E-2</v>
      </c>
      <c r="BE400" s="331"/>
      <c r="BF400" s="331"/>
      <c r="BG400" s="331"/>
      <c r="BH400" s="331">
        <v>0.13678097683232471</v>
      </c>
      <c r="BI400" s="331">
        <v>9.0961337110684007E-2</v>
      </c>
      <c r="BJ400" s="331">
        <v>8.8007117632666707E-2</v>
      </c>
      <c r="BK400" s="330"/>
      <c r="BL400" s="330"/>
      <c r="BM400" s="331">
        <v>0.10924076994515899</v>
      </c>
    </row>
    <row r="401" spans="2:67" s="255" customFormat="1" ht="15" customHeight="1">
      <c r="B401" s="1257" t="s">
        <v>30</v>
      </c>
      <c r="C401" s="243" t="s">
        <v>496</v>
      </c>
      <c r="D401" s="344"/>
      <c r="E401" s="329">
        <v>0.165679924816069</v>
      </c>
      <c r="F401" s="329">
        <v>0.16268174983759501</v>
      </c>
      <c r="G401" s="925">
        <v>0.178289317437719</v>
      </c>
      <c r="H401" s="925">
        <v>0.18440903191187155</v>
      </c>
      <c r="I401" s="925">
        <v>0.18177541868197492</v>
      </c>
      <c r="J401" s="329">
        <v>1.4035396671656247E-2</v>
      </c>
      <c r="K401" s="329">
        <v>2.5596468157054294E-2</v>
      </c>
      <c r="L401" s="329">
        <v>3.4024375029088401E-2</v>
      </c>
      <c r="M401" s="329">
        <v>0.151178360030399</v>
      </c>
      <c r="N401" s="329">
        <v>0.15944265215081255</v>
      </c>
      <c r="O401" s="329">
        <v>0.16126924008195001</v>
      </c>
      <c r="P401" s="329">
        <v>0.11708631000501535</v>
      </c>
      <c r="Q401" s="329">
        <v>0.15220198024651324</v>
      </c>
      <c r="R401" s="329"/>
      <c r="S401" s="329"/>
      <c r="T401" s="329">
        <v>0.19719079418379878</v>
      </c>
      <c r="U401" s="329">
        <v>0.14647984966149499</v>
      </c>
      <c r="V401" s="329">
        <v>0.15085649827798001</v>
      </c>
      <c r="W401" s="329">
        <v>3.1595723487615385E-2</v>
      </c>
      <c r="X401" s="329">
        <v>2.4814676609988248E-2</v>
      </c>
      <c r="Y401" s="329">
        <v>4.1254454641771118E-2</v>
      </c>
      <c r="Z401" s="329"/>
      <c r="AA401" s="329"/>
      <c r="AB401" s="329"/>
      <c r="AC401" s="329">
        <v>0.16274833425025975</v>
      </c>
      <c r="AD401" s="329">
        <v>7.8798811454074399E-2</v>
      </c>
      <c r="AE401" s="329">
        <v>8.5231264128962994E-2</v>
      </c>
      <c r="AF401" s="332"/>
      <c r="AG401" s="329"/>
      <c r="AH401" s="329">
        <v>0.14401052345533399</v>
      </c>
      <c r="AI401" s="329"/>
      <c r="AJ401" s="331">
        <v>0.16054608638281401</v>
      </c>
      <c r="AK401" s="925">
        <v>0.17794900593150401</v>
      </c>
      <c r="AL401" s="925">
        <v>0.18409139345522801</v>
      </c>
      <c r="AM401" s="925">
        <v>0.18144802290028555</v>
      </c>
      <c r="AN401" s="331">
        <v>0.14505180974088999</v>
      </c>
      <c r="AO401" s="331">
        <v>9.4038918728537469E-3</v>
      </c>
      <c r="AP401" s="331">
        <v>2.2261882397144467E-2</v>
      </c>
      <c r="AQ401" s="331">
        <v>0.12275208054917899</v>
      </c>
      <c r="AR401" s="331">
        <v>0.15010430962429799</v>
      </c>
      <c r="AS401" s="331">
        <v>0.15778001741913911</v>
      </c>
      <c r="AT401" s="331">
        <v>0.15922494115067001</v>
      </c>
      <c r="AU401" s="331">
        <v>0.11679640955981477</v>
      </c>
      <c r="AV401" s="331">
        <v>0.1478088679851815</v>
      </c>
      <c r="AW401" s="331"/>
      <c r="AX401" s="331"/>
      <c r="AY401" s="331">
        <v>0.19835248979136177</v>
      </c>
      <c r="AZ401" s="330">
        <v>0.145395530567447</v>
      </c>
      <c r="BA401" s="331">
        <v>0.14980984116290399</v>
      </c>
      <c r="BB401" s="331">
        <v>3.9152666179693207E-2</v>
      </c>
      <c r="BC401" s="331">
        <v>2.5856163429889001E-2</v>
      </c>
      <c r="BD401" s="331">
        <v>4.8608913411395636E-2</v>
      </c>
      <c r="BE401" s="331"/>
      <c r="BF401" s="331"/>
      <c r="BG401" s="331"/>
      <c r="BH401" s="331">
        <v>0.18755425148236446</v>
      </c>
      <c r="BI401" s="331">
        <v>8.9918427426930403E-2</v>
      </c>
      <c r="BJ401" s="331">
        <v>8.6001212196728502E-2</v>
      </c>
      <c r="BK401" s="330"/>
      <c r="BL401" s="330"/>
      <c r="BM401" s="331">
        <v>0.14337393488720501</v>
      </c>
    </row>
    <row r="402" spans="2:67" s="255" customFormat="1" ht="15" customHeight="1">
      <c r="B402" s="1257" t="s">
        <v>30</v>
      </c>
      <c r="C402" s="243" t="s">
        <v>497</v>
      </c>
      <c r="D402" s="344"/>
      <c r="E402" s="329">
        <v>0.58703726984316495</v>
      </c>
      <c r="F402" s="329">
        <v>0.47094152885518298</v>
      </c>
      <c r="G402" s="925">
        <v>0.40086711952230702</v>
      </c>
      <c r="H402" s="925">
        <v>0.38086544627306923</v>
      </c>
      <c r="I402" s="925">
        <v>0.38947314709175068</v>
      </c>
      <c r="J402" s="329">
        <v>3.8742625693404947E-3</v>
      </c>
      <c r="K402" s="329">
        <v>1.2782578746320997E-2</v>
      </c>
      <c r="L402" s="329">
        <v>2.0405687032345202E-2</v>
      </c>
      <c r="M402" s="329">
        <v>0.42326675967069499</v>
      </c>
      <c r="N402" s="329">
        <v>0.4719563801318199</v>
      </c>
      <c r="O402" s="329">
        <v>0.49578826400612402</v>
      </c>
      <c r="P402" s="329">
        <v>0.1002895914926835</v>
      </c>
      <c r="Q402" s="329">
        <v>0.17708156382219936</v>
      </c>
      <c r="R402" s="329"/>
      <c r="S402" s="329"/>
      <c r="T402" s="329">
        <v>0.1592259675009656</v>
      </c>
      <c r="U402" s="329">
        <v>0.13618325921067101</v>
      </c>
      <c r="V402" s="329">
        <v>0.41900504469862698</v>
      </c>
      <c r="W402" s="329">
        <v>7.2514775217477926E-3</v>
      </c>
      <c r="X402" s="329">
        <v>7.800012252786117E-3</v>
      </c>
      <c r="Y402" s="329">
        <v>2.3745476560672562E-2</v>
      </c>
      <c r="Z402" s="329"/>
      <c r="AA402" s="329"/>
      <c r="AB402" s="329"/>
      <c r="AC402" s="329">
        <v>0.10816064551622957</v>
      </c>
      <c r="AD402" s="329">
        <v>4.6854050263862503E-2</v>
      </c>
      <c r="AE402" s="329">
        <v>8.3399511564773696E-2</v>
      </c>
      <c r="AF402" s="332"/>
      <c r="AG402" s="329"/>
      <c r="AH402" s="329">
        <v>0.38391578050358899</v>
      </c>
      <c r="AI402" s="329"/>
      <c r="AJ402" s="331">
        <v>0.49681795436422699</v>
      </c>
      <c r="AK402" s="925">
        <v>0.429014161216837</v>
      </c>
      <c r="AL402" s="925">
        <v>0.40890770864122777</v>
      </c>
      <c r="AM402" s="925">
        <v>0.41756050114209725</v>
      </c>
      <c r="AN402" s="331">
        <v>0.19500949598546999</v>
      </c>
      <c r="AO402" s="331">
        <v>8.9108039094831382E-3</v>
      </c>
      <c r="AP402" s="331">
        <v>1.3956728661782204E-2</v>
      </c>
      <c r="AQ402" s="331">
        <v>0.16091348643658801</v>
      </c>
      <c r="AR402" s="331">
        <v>0.39548930177141101</v>
      </c>
      <c r="AS402" s="331">
        <v>0.43872311378447965</v>
      </c>
      <c r="AT402" s="331">
        <v>0.46006905735707798</v>
      </c>
      <c r="AU402" s="331">
        <v>0.10079781838329269</v>
      </c>
      <c r="AV402" s="331">
        <v>0.17292893076225027</v>
      </c>
      <c r="AW402" s="331"/>
      <c r="AX402" s="331"/>
      <c r="AY402" s="331">
        <v>0.18954090412845925</v>
      </c>
      <c r="AZ402" s="330">
        <v>0.14266513673028</v>
      </c>
      <c r="BA402" s="331">
        <v>0.39171598310931599</v>
      </c>
      <c r="BB402" s="331">
        <v>1.134205458529783E-2</v>
      </c>
      <c r="BC402" s="331">
        <v>1.1183452055404872E-2</v>
      </c>
      <c r="BD402" s="331">
        <v>2.7436465456746981E-2</v>
      </c>
      <c r="BE402" s="331"/>
      <c r="BF402" s="331"/>
      <c r="BG402" s="331"/>
      <c r="BH402" s="331">
        <v>0.11926156855553519</v>
      </c>
      <c r="BI402" s="331">
        <v>5.2775066660761399E-2</v>
      </c>
      <c r="BJ402" s="331">
        <v>8.3765891636663203E-2</v>
      </c>
      <c r="BK402" s="330"/>
      <c r="BL402" s="330"/>
      <c r="BM402" s="331">
        <v>0.35957338108548198</v>
      </c>
    </row>
    <row r="403" spans="2:67" s="255" customFormat="1" ht="15" customHeight="1">
      <c r="B403" s="1253" t="s">
        <v>30</v>
      </c>
      <c r="C403" s="453" t="s">
        <v>527</v>
      </c>
      <c r="D403" s="344"/>
      <c r="E403" s="327">
        <v>1</v>
      </c>
      <c r="F403" s="327">
        <v>1</v>
      </c>
      <c r="G403" s="926">
        <v>1</v>
      </c>
      <c r="H403" s="926">
        <v>1</v>
      </c>
      <c r="I403" s="926">
        <v>1</v>
      </c>
      <c r="J403" s="327">
        <v>1</v>
      </c>
      <c r="K403" s="327">
        <v>1</v>
      </c>
      <c r="L403" s="327">
        <v>1</v>
      </c>
      <c r="M403" s="327">
        <v>1</v>
      </c>
      <c r="N403" s="327">
        <v>0.99999999999999989</v>
      </c>
      <c r="O403" s="327">
        <v>1</v>
      </c>
      <c r="P403" s="327">
        <v>1</v>
      </c>
      <c r="Q403" s="327">
        <v>1</v>
      </c>
      <c r="R403" s="327"/>
      <c r="S403" s="327"/>
      <c r="T403" s="327">
        <v>1</v>
      </c>
      <c r="U403" s="327">
        <v>1</v>
      </c>
      <c r="V403" s="327">
        <v>1</v>
      </c>
      <c r="W403" s="327">
        <v>1</v>
      </c>
      <c r="X403" s="327">
        <v>1</v>
      </c>
      <c r="Y403" s="327">
        <v>1</v>
      </c>
      <c r="Z403" s="327"/>
      <c r="AA403" s="327"/>
      <c r="AB403" s="327"/>
      <c r="AC403" s="327">
        <v>1</v>
      </c>
      <c r="AD403" s="327">
        <v>1</v>
      </c>
      <c r="AE403" s="327">
        <v>1</v>
      </c>
      <c r="AF403" s="328"/>
      <c r="AG403" s="328"/>
      <c r="AH403" s="327">
        <v>1</v>
      </c>
      <c r="AI403" s="329"/>
      <c r="AJ403" s="327">
        <v>1</v>
      </c>
      <c r="AK403" s="926">
        <v>1</v>
      </c>
      <c r="AL403" s="926">
        <v>1</v>
      </c>
      <c r="AM403" s="926">
        <v>1</v>
      </c>
      <c r="AN403" s="327">
        <v>1</v>
      </c>
      <c r="AO403" s="327">
        <v>1</v>
      </c>
      <c r="AP403" s="327">
        <v>1</v>
      </c>
      <c r="AQ403" s="327">
        <v>1</v>
      </c>
      <c r="AR403" s="327">
        <v>1</v>
      </c>
      <c r="AS403" s="327">
        <v>0.99999999999999989</v>
      </c>
      <c r="AT403" s="327">
        <v>1</v>
      </c>
      <c r="AU403" s="327">
        <v>1</v>
      </c>
      <c r="AV403" s="327">
        <v>1</v>
      </c>
      <c r="AW403" s="327"/>
      <c r="AX403" s="327"/>
      <c r="AY403" s="327">
        <v>1</v>
      </c>
      <c r="AZ403" s="327">
        <v>1</v>
      </c>
      <c r="BA403" s="327">
        <v>1</v>
      </c>
      <c r="BB403" s="327">
        <v>1</v>
      </c>
      <c r="BC403" s="327">
        <v>1</v>
      </c>
      <c r="BD403" s="327">
        <v>1</v>
      </c>
      <c r="BE403" s="327"/>
      <c r="BF403" s="327"/>
      <c r="BG403" s="327"/>
      <c r="BH403" s="327">
        <v>1</v>
      </c>
      <c r="BI403" s="327">
        <v>1</v>
      </c>
      <c r="BJ403" s="327">
        <v>1</v>
      </c>
      <c r="BK403" s="328"/>
      <c r="BL403" s="328"/>
      <c r="BM403" s="327">
        <v>1</v>
      </c>
      <c r="BN403" s="254"/>
      <c r="BO403" s="254"/>
    </row>
    <row r="404" spans="2:67" s="255" customFormat="1" ht="15" customHeight="1">
      <c r="B404" s="1252" t="s">
        <v>31</v>
      </c>
      <c r="C404" s="243" t="s">
        <v>488</v>
      </c>
      <c r="D404" s="344"/>
      <c r="E404" s="331">
        <v>5.4980875901155905E-4</v>
      </c>
      <c r="F404" s="331">
        <v>5.5614842590366899E-3</v>
      </c>
      <c r="G404" s="925"/>
      <c r="H404" s="925"/>
      <c r="I404" s="925"/>
      <c r="J404" s="331"/>
      <c r="K404" s="331"/>
      <c r="L404" s="331">
        <v>0.277290687171449</v>
      </c>
      <c r="M404" s="331">
        <v>1.43880718046255E-2</v>
      </c>
      <c r="N404" s="331"/>
      <c r="O404" s="331">
        <v>8.0873788778932903E-3</v>
      </c>
      <c r="P404" s="331"/>
      <c r="Q404" s="331"/>
      <c r="R404" s="331"/>
      <c r="S404" s="331"/>
      <c r="T404" s="331"/>
      <c r="U404" s="331">
        <v>0.15032541298538399</v>
      </c>
      <c r="V404" s="331">
        <v>1.4736129632073601E-2</v>
      </c>
      <c r="W404" s="331"/>
      <c r="X404" s="331"/>
      <c r="Y404" s="331"/>
      <c r="Z404" s="331"/>
      <c r="AA404" s="331"/>
      <c r="AB404" s="331"/>
      <c r="AC404" s="331"/>
      <c r="AD404" s="331">
        <v>0.11571219633355199</v>
      </c>
      <c r="AE404" s="331">
        <v>0.14381221501394101</v>
      </c>
      <c r="AF404" s="333"/>
      <c r="AG404" s="330">
        <v>0.101712216823729</v>
      </c>
      <c r="AH404" s="331">
        <v>2.16220196677251E-2</v>
      </c>
      <c r="AI404" s="329"/>
      <c r="AJ404" s="331"/>
      <c r="AK404" s="925"/>
      <c r="AL404" s="925"/>
      <c r="AM404" s="925"/>
      <c r="AN404" s="331"/>
      <c r="AO404" s="331"/>
      <c r="AP404" s="331"/>
      <c r="AQ404" s="331"/>
      <c r="AR404" s="331"/>
      <c r="AS404" s="331"/>
      <c r="AT404" s="331"/>
      <c r="AU404" s="331"/>
      <c r="AV404" s="331"/>
      <c r="AW404" s="331"/>
      <c r="AX404" s="331"/>
      <c r="AY404" s="331"/>
      <c r="AZ404" s="331"/>
      <c r="BA404" s="331"/>
      <c r="BB404" s="331"/>
      <c r="BC404" s="331"/>
      <c r="BD404" s="331"/>
      <c r="BE404" s="331"/>
      <c r="BF404" s="331"/>
      <c r="BG404" s="331"/>
      <c r="BH404" s="331"/>
      <c r="BI404" s="331"/>
      <c r="BJ404" s="331"/>
      <c r="BK404" s="330"/>
      <c r="BL404" s="330"/>
      <c r="BM404" s="331"/>
    </row>
    <row r="405" spans="2:67" s="255" customFormat="1" ht="15" customHeight="1">
      <c r="B405" s="1257" t="s">
        <v>31</v>
      </c>
      <c r="C405" s="243" t="s">
        <v>489</v>
      </c>
      <c r="D405" s="344"/>
      <c r="E405" s="331">
        <v>4.7470714343390199E-3</v>
      </c>
      <c r="F405" s="331">
        <v>5.9609985725149204E-3</v>
      </c>
      <c r="G405" s="925"/>
      <c r="H405" s="925"/>
      <c r="I405" s="925"/>
      <c r="J405" s="331"/>
      <c r="K405" s="331"/>
      <c r="L405" s="331">
        <v>0.18746701823401399</v>
      </c>
      <c r="M405" s="331">
        <v>2.5039149425452701E-2</v>
      </c>
      <c r="N405" s="331"/>
      <c r="O405" s="331">
        <v>1.6053639676095199E-2</v>
      </c>
      <c r="P405" s="331"/>
      <c r="Q405" s="331"/>
      <c r="R405" s="331"/>
      <c r="S405" s="331"/>
      <c r="T405" s="331"/>
      <c r="U405" s="331">
        <v>0.15257821630636401</v>
      </c>
      <c r="V405" s="331">
        <v>2.5461836675570001E-2</v>
      </c>
      <c r="W405" s="331"/>
      <c r="X405" s="331"/>
      <c r="Y405" s="331"/>
      <c r="Z405" s="331"/>
      <c r="AA405" s="331"/>
      <c r="AB405" s="331"/>
      <c r="AC405" s="331"/>
      <c r="AD405" s="331">
        <v>0.116365090987324</v>
      </c>
      <c r="AE405" s="331">
        <v>0.13464914750884099</v>
      </c>
      <c r="AF405" s="331"/>
      <c r="AG405" s="330">
        <v>0.102212879524773</v>
      </c>
      <c r="AH405" s="331">
        <v>3.1467074863184202E-2</v>
      </c>
      <c r="AI405" s="329"/>
      <c r="AJ405" s="331"/>
      <c r="AK405" s="925"/>
      <c r="AL405" s="925"/>
      <c r="AM405" s="925"/>
      <c r="AN405" s="331"/>
      <c r="AO405" s="331"/>
      <c r="AP405" s="331"/>
      <c r="AQ405" s="331"/>
      <c r="AR405" s="331"/>
      <c r="AS405" s="331"/>
      <c r="AT405" s="331"/>
      <c r="AU405" s="331"/>
      <c r="AV405" s="331"/>
      <c r="AW405" s="331"/>
      <c r="AX405" s="331"/>
      <c r="AY405" s="331"/>
      <c r="AZ405" s="331"/>
      <c r="BA405" s="331"/>
      <c r="BB405" s="331"/>
      <c r="BC405" s="331"/>
      <c r="BD405" s="331"/>
      <c r="BE405" s="331"/>
      <c r="BF405" s="331"/>
      <c r="BG405" s="331"/>
      <c r="BH405" s="331"/>
      <c r="BI405" s="331"/>
      <c r="BJ405" s="331"/>
      <c r="BK405" s="330"/>
      <c r="BL405" s="330"/>
      <c r="BM405" s="331"/>
    </row>
    <row r="406" spans="2:67" s="255" customFormat="1" ht="15" customHeight="1">
      <c r="B406" s="1257" t="s">
        <v>31</v>
      </c>
      <c r="C406" s="243" t="s">
        <v>490</v>
      </c>
      <c r="D406" s="344"/>
      <c r="E406" s="331">
        <v>8.4325696374306803E-3</v>
      </c>
      <c r="F406" s="331">
        <v>1.73917863224461E-2</v>
      </c>
      <c r="G406" s="925"/>
      <c r="H406" s="925"/>
      <c r="I406" s="925"/>
      <c r="J406" s="331"/>
      <c r="K406" s="331"/>
      <c r="L406" s="331">
        <v>0.140598704869807</v>
      </c>
      <c r="M406" s="331">
        <v>3.4968072739277697E-2</v>
      </c>
      <c r="N406" s="331"/>
      <c r="O406" s="331">
        <v>2.5309736558245199E-2</v>
      </c>
      <c r="P406" s="331"/>
      <c r="Q406" s="331"/>
      <c r="R406" s="331"/>
      <c r="S406" s="331"/>
      <c r="T406" s="331"/>
      <c r="U406" s="331">
        <v>0.15055951958826599</v>
      </c>
      <c r="V406" s="331">
        <v>3.5398527145904399E-2</v>
      </c>
      <c r="W406" s="331"/>
      <c r="X406" s="331"/>
      <c r="Y406" s="331"/>
      <c r="Z406" s="331"/>
      <c r="AA406" s="331"/>
      <c r="AB406" s="331"/>
      <c r="AC406" s="331"/>
      <c r="AD406" s="331">
        <v>9.8194070500613795E-2</v>
      </c>
      <c r="AE406" s="331">
        <v>0.12789381057340901</v>
      </c>
      <c r="AF406" s="331"/>
      <c r="AG406" s="330">
        <v>0.108024995326579</v>
      </c>
      <c r="AH406" s="331">
        <v>3.9954846429012397E-2</v>
      </c>
      <c r="AI406" s="329"/>
      <c r="AJ406" s="331"/>
      <c r="AK406" s="925"/>
      <c r="AL406" s="925"/>
      <c r="AM406" s="925"/>
      <c r="AN406" s="331"/>
      <c r="AO406" s="331"/>
      <c r="AP406" s="331"/>
      <c r="AQ406" s="331"/>
      <c r="AR406" s="331"/>
      <c r="AS406" s="331"/>
      <c r="AT406" s="331"/>
      <c r="AU406" s="331"/>
      <c r="AV406" s="331"/>
      <c r="AW406" s="331"/>
      <c r="AX406" s="331"/>
      <c r="AY406" s="331"/>
      <c r="AZ406" s="331"/>
      <c r="BA406" s="331"/>
      <c r="BB406" s="331"/>
      <c r="BC406" s="331"/>
      <c r="BD406" s="331"/>
      <c r="BE406" s="331"/>
      <c r="BF406" s="331"/>
      <c r="BG406" s="331"/>
      <c r="BH406" s="331"/>
      <c r="BI406" s="331"/>
      <c r="BJ406" s="331"/>
      <c r="BK406" s="330"/>
      <c r="BL406" s="330"/>
      <c r="BM406" s="331"/>
    </row>
    <row r="407" spans="2:67" s="255" customFormat="1" ht="15" customHeight="1">
      <c r="B407" s="1257" t="s">
        <v>31</v>
      </c>
      <c r="C407" s="243" t="s">
        <v>491</v>
      </c>
      <c r="D407" s="344"/>
      <c r="E407" s="331">
        <v>1.14916311931421E-2</v>
      </c>
      <c r="F407" s="331">
        <v>3.2427696563416999E-2</v>
      </c>
      <c r="G407" s="925"/>
      <c r="H407" s="925"/>
      <c r="I407" s="925"/>
      <c r="J407" s="331"/>
      <c r="K407" s="331"/>
      <c r="L407" s="331">
        <v>9.8147271986778598E-2</v>
      </c>
      <c r="M407" s="331">
        <v>4.47837938599649E-2</v>
      </c>
      <c r="N407" s="331"/>
      <c r="O407" s="331">
        <v>3.60962358367918E-2</v>
      </c>
      <c r="P407" s="331"/>
      <c r="Q407" s="331"/>
      <c r="R407" s="331"/>
      <c r="S407" s="331"/>
      <c r="T407" s="331"/>
      <c r="U407" s="331">
        <v>0.153920989677303</v>
      </c>
      <c r="V407" s="331">
        <v>4.5176719747272803E-2</v>
      </c>
      <c r="W407" s="331"/>
      <c r="X407" s="331"/>
      <c r="Y407" s="331"/>
      <c r="Z407" s="331"/>
      <c r="AA407" s="331"/>
      <c r="AB407" s="331"/>
      <c r="AC407" s="331"/>
      <c r="AD407" s="331">
        <v>0.12747839680624201</v>
      </c>
      <c r="AE407" s="331">
        <v>0.11817172723167001</v>
      </c>
      <c r="AF407" s="331"/>
      <c r="AG407" s="330">
        <v>0.10615866589744199</v>
      </c>
      <c r="AH407" s="331">
        <v>4.9910471778393597E-2</v>
      </c>
      <c r="AI407" s="329"/>
      <c r="AJ407" s="331"/>
      <c r="AK407" s="925"/>
      <c r="AL407" s="925"/>
      <c r="AM407" s="925"/>
      <c r="AN407" s="331"/>
      <c r="AO407" s="331"/>
      <c r="AP407" s="331"/>
      <c r="AQ407" s="331"/>
      <c r="AR407" s="331"/>
      <c r="AS407" s="331"/>
      <c r="AT407" s="331"/>
      <c r="AU407" s="331"/>
      <c r="AV407" s="331"/>
      <c r="AW407" s="331"/>
      <c r="AX407" s="331"/>
      <c r="AY407" s="331"/>
      <c r="AZ407" s="331"/>
      <c r="BA407" s="331"/>
      <c r="BB407" s="331"/>
      <c r="BC407" s="331"/>
      <c r="BD407" s="331"/>
      <c r="BE407" s="331"/>
      <c r="BF407" s="331"/>
      <c r="BG407" s="331"/>
      <c r="BH407" s="331"/>
      <c r="BI407" s="331"/>
      <c r="BJ407" s="331"/>
      <c r="BK407" s="330"/>
      <c r="BL407" s="330"/>
      <c r="BM407" s="331"/>
    </row>
    <row r="408" spans="2:67" s="255" customFormat="1" ht="15" customHeight="1">
      <c r="B408" s="1257" t="s">
        <v>31</v>
      </c>
      <c r="C408" s="243" t="s">
        <v>492</v>
      </c>
      <c r="D408" s="344"/>
      <c r="E408" s="331">
        <v>1.9001062522092601E-2</v>
      </c>
      <c r="F408" s="331">
        <v>2.4077890047361501E-2</v>
      </c>
      <c r="G408" s="925"/>
      <c r="H408" s="925"/>
      <c r="I408" s="925"/>
      <c r="J408" s="331"/>
      <c r="K408" s="331"/>
      <c r="L408" s="331">
        <v>0.100502406803076</v>
      </c>
      <c r="M408" s="331">
        <v>5.5957723078033303E-2</v>
      </c>
      <c r="N408" s="331"/>
      <c r="O408" s="331">
        <v>4.78455015477404E-2</v>
      </c>
      <c r="P408" s="331"/>
      <c r="Q408" s="331"/>
      <c r="R408" s="331"/>
      <c r="S408" s="331"/>
      <c r="T408" s="331"/>
      <c r="U408" s="331">
        <v>0.121254726767681</v>
      </c>
      <c r="V408" s="331">
        <v>5.62839516150348E-2</v>
      </c>
      <c r="W408" s="331"/>
      <c r="X408" s="331"/>
      <c r="Y408" s="331"/>
      <c r="Z408" s="331"/>
      <c r="AA408" s="331"/>
      <c r="AB408" s="331"/>
      <c r="AC408" s="331"/>
      <c r="AD408" s="331">
        <v>0.11164215389023099</v>
      </c>
      <c r="AE408" s="331">
        <v>0.109248050903333</v>
      </c>
      <c r="AF408" s="331"/>
      <c r="AG408" s="330">
        <v>0.105687966416117</v>
      </c>
      <c r="AH408" s="331">
        <v>5.9544520862084199E-2</v>
      </c>
      <c r="AI408" s="329"/>
      <c r="AJ408" s="331"/>
      <c r="AK408" s="925"/>
      <c r="AL408" s="925"/>
      <c r="AM408" s="925"/>
      <c r="AN408" s="331"/>
      <c r="AO408" s="331"/>
      <c r="AP408" s="331"/>
      <c r="AQ408" s="331"/>
      <c r="AR408" s="331"/>
      <c r="AS408" s="331"/>
      <c r="AT408" s="331"/>
      <c r="AU408" s="331"/>
      <c r="AV408" s="331"/>
      <c r="AW408" s="331"/>
      <c r="AX408" s="331"/>
      <c r="AY408" s="331"/>
      <c r="AZ408" s="331"/>
      <c r="BA408" s="331"/>
      <c r="BB408" s="331"/>
      <c r="BC408" s="331"/>
      <c r="BD408" s="331"/>
      <c r="BE408" s="331"/>
      <c r="BF408" s="331"/>
      <c r="BG408" s="331"/>
      <c r="BH408" s="331"/>
      <c r="BI408" s="331"/>
      <c r="BJ408" s="331"/>
      <c r="BK408" s="330"/>
      <c r="BL408" s="330"/>
      <c r="BM408" s="331"/>
    </row>
    <row r="409" spans="2:67" s="255" customFormat="1" ht="15" customHeight="1">
      <c r="B409" s="1257" t="s">
        <v>31</v>
      </c>
      <c r="C409" s="243" t="s">
        <v>493</v>
      </c>
      <c r="D409" s="344"/>
      <c r="E409" s="331">
        <v>4.33087367580786E-2</v>
      </c>
      <c r="F409" s="331">
        <v>4.3063882041278097E-2</v>
      </c>
      <c r="G409" s="925"/>
      <c r="H409" s="925"/>
      <c r="I409" s="925"/>
      <c r="J409" s="331"/>
      <c r="K409" s="331"/>
      <c r="L409" s="331">
        <v>8.7447724791660894E-2</v>
      </c>
      <c r="M409" s="331">
        <v>6.9638818945362599E-2</v>
      </c>
      <c r="N409" s="331"/>
      <c r="O409" s="331">
        <v>6.36481739949597E-2</v>
      </c>
      <c r="P409" s="331"/>
      <c r="Q409" s="331"/>
      <c r="R409" s="331"/>
      <c r="S409" s="331"/>
      <c r="T409" s="331"/>
      <c r="U409" s="331">
        <v>9.3136878452788105E-2</v>
      </c>
      <c r="V409" s="331">
        <v>6.9852264273378706E-2</v>
      </c>
      <c r="W409" s="331"/>
      <c r="X409" s="331"/>
      <c r="Y409" s="331"/>
      <c r="Z409" s="331"/>
      <c r="AA409" s="331"/>
      <c r="AB409" s="331"/>
      <c r="AC409" s="331"/>
      <c r="AD409" s="331">
        <v>8.2649881051457194E-2</v>
      </c>
      <c r="AE409" s="331">
        <v>0.100816945676488</v>
      </c>
      <c r="AF409" s="331"/>
      <c r="AG409" s="330">
        <v>0.107720548379237</v>
      </c>
      <c r="AH409" s="331">
        <v>7.1033559606580504E-2</v>
      </c>
      <c r="AI409" s="329"/>
      <c r="AJ409" s="331"/>
      <c r="AK409" s="925"/>
      <c r="AL409" s="925"/>
      <c r="AM409" s="925"/>
      <c r="AN409" s="331"/>
      <c r="AO409" s="331"/>
      <c r="AP409" s="331"/>
      <c r="AQ409" s="331"/>
      <c r="AR409" s="331"/>
      <c r="AS409" s="331"/>
      <c r="AT409" s="331"/>
      <c r="AU409" s="331"/>
      <c r="AV409" s="331"/>
      <c r="AW409" s="331"/>
      <c r="AX409" s="331"/>
      <c r="AY409" s="331"/>
      <c r="AZ409" s="331"/>
      <c r="BA409" s="331"/>
      <c r="BB409" s="331"/>
      <c r="BC409" s="331"/>
      <c r="BD409" s="331"/>
      <c r="BE409" s="331"/>
      <c r="BF409" s="331"/>
      <c r="BG409" s="331"/>
      <c r="BH409" s="331"/>
      <c r="BI409" s="331"/>
      <c r="BJ409" s="331"/>
      <c r="BK409" s="330"/>
      <c r="BL409" s="330"/>
      <c r="BM409" s="331"/>
    </row>
    <row r="410" spans="2:67" s="255" customFormat="1" ht="15" customHeight="1">
      <c r="B410" s="1257" t="s">
        <v>31</v>
      </c>
      <c r="C410" s="243" t="s">
        <v>494</v>
      </c>
      <c r="D410" s="344"/>
      <c r="E410" s="331">
        <v>6.2442180210391003E-2</v>
      </c>
      <c r="F410" s="331">
        <v>5.5415311126543403E-2</v>
      </c>
      <c r="G410" s="925"/>
      <c r="H410" s="925"/>
      <c r="I410" s="925"/>
      <c r="J410" s="331"/>
      <c r="K410" s="331"/>
      <c r="L410" s="331">
        <v>4.6768238788099901E-2</v>
      </c>
      <c r="M410" s="331">
        <v>8.6107189641120699E-2</v>
      </c>
      <c r="N410" s="331"/>
      <c r="O410" s="331">
        <v>8.6112475017920603E-2</v>
      </c>
      <c r="P410" s="331"/>
      <c r="Q410" s="331"/>
      <c r="R410" s="331"/>
      <c r="S410" s="331"/>
      <c r="T410" s="331"/>
      <c r="U410" s="331">
        <v>9.7367302034912506E-2</v>
      </c>
      <c r="V410" s="331">
        <v>8.6119533957385502E-2</v>
      </c>
      <c r="W410" s="331"/>
      <c r="X410" s="331"/>
      <c r="Y410" s="331"/>
      <c r="Z410" s="331"/>
      <c r="AA410" s="331"/>
      <c r="AB410" s="331"/>
      <c r="AC410" s="331"/>
      <c r="AD410" s="331">
        <v>0.101242457410363</v>
      </c>
      <c r="AE410" s="331">
        <v>8.5369456617745407E-2</v>
      </c>
      <c r="AF410" s="331"/>
      <c r="AG410" s="330">
        <v>0.10445536438030099</v>
      </c>
      <c r="AH410" s="331">
        <v>8.65568253455411E-2</v>
      </c>
      <c r="AI410" s="329"/>
      <c r="AJ410" s="331"/>
      <c r="AK410" s="925"/>
      <c r="AL410" s="925"/>
      <c r="AM410" s="925"/>
      <c r="AN410" s="331"/>
      <c r="AO410" s="331"/>
      <c r="AP410" s="331"/>
      <c r="AQ410" s="331"/>
      <c r="AR410" s="331"/>
      <c r="AS410" s="331"/>
      <c r="AT410" s="331"/>
      <c r="AU410" s="331"/>
      <c r="AV410" s="331"/>
      <c r="AW410" s="331"/>
      <c r="AX410" s="331"/>
      <c r="AY410" s="331"/>
      <c r="AZ410" s="331"/>
      <c r="BA410" s="331"/>
      <c r="BB410" s="331"/>
      <c r="BC410" s="331"/>
      <c r="BD410" s="331"/>
      <c r="BE410" s="331"/>
      <c r="BF410" s="331"/>
      <c r="BG410" s="331"/>
      <c r="BH410" s="331"/>
      <c r="BI410" s="331"/>
      <c r="BJ410" s="331"/>
      <c r="BK410" s="330"/>
      <c r="BL410" s="330"/>
      <c r="BM410" s="331"/>
    </row>
    <row r="411" spans="2:67" s="255" customFormat="1" ht="15" customHeight="1">
      <c r="B411" s="1257" t="s">
        <v>31</v>
      </c>
      <c r="C411" s="243" t="s">
        <v>495</v>
      </c>
      <c r="D411" s="344"/>
      <c r="E411" s="331">
        <v>0.13219335051977399</v>
      </c>
      <c r="F411" s="331">
        <v>6.05002193482473E-2</v>
      </c>
      <c r="G411" s="925"/>
      <c r="H411" s="925"/>
      <c r="I411" s="925"/>
      <c r="J411" s="331"/>
      <c r="K411" s="331"/>
      <c r="L411" s="331">
        <v>3.1143566585569601E-2</v>
      </c>
      <c r="M411" s="331">
        <v>0.108670883379883</v>
      </c>
      <c r="N411" s="331"/>
      <c r="O411" s="331">
        <v>0.112392158039626</v>
      </c>
      <c r="P411" s="331"/>
      <c r="Q411" s="331"/>
      <c r="R411" s="331"/>
      <c r="S411" s="331"/>
      <c r="T411" s="331"/>
      <c r="U411" s="331">
        <v>8.0340490694313094E-2</v>
      </c>
      <c r="V411" s="331">
        <v>0.108523037022103</v>
      </c>
      <c r="W411" s="331"/>
      <c r="X411" s="331"/>
      <c r="Y411" s="331"/>
      <c r="Z411" s="331"/>
      <c r="AA411" s="331"/>
      <c r="AB411" s="331"/>
      <c r="AC411" s="331"/>
      <c r="AD411" s="331">
        <v>8.1819895829721406E-2</v>
      </c>
      <c r="AE411" s="331">
        <v>7.0748720293629705E-2</v>
      </c>
      <c r="AF411" s="331"/>
      <c r="AG411" s="330">
        <v>9.5262583248312299E-2</v>
      </c>
      <c r="AH411" s="331">
        <v>0.106559104500847</v>
      </c>
      <c r="AI411" s="329"/>
      <c r="AJ411" s="331"/>
      <c r="AK411" s="925"/>
      <c r="AL411" s="925"/>
      <c r="AM411" s="925"/>
      <c r="AN411" s="331"/>
      <c r="AO411" s="331"/>
      <c r="AP411" s="331"/>
      <c r="AQ411" s="331"/>
      <c r="AR411" s="331"/>
      <c r="AS411" s="331"/>
      <c r="AT411" s="331"/>
      <c r="AU411" s="331"/>
      <c r="AV411" s="331"/>
      <c r="AW411" s="331"/>
      <c r="AX411" s="331"/>
      <c r="AY411" s="331"/>
      <c r="AZ411" s="331"/>
      <c r="BA411" s="331"/>
      <c r="BB411" s="331"/>
      <c r="BC411" s="331"/>
      <c r="BD411" s="331"/>
      <c r="BE411" s="331"/>
      <c r="BF411" s="331"/>
      <c r="BG411" s="331"/>
      <c r="BH411" s="331"/>
      <c r="BI411" s="331"/>
      <c r="BJ411" s="331"/>
      <c r="BK411" s="330"/>
      <c r="BL411" s="330"/>
      <c r="BM411" s="331"/>
    </row>
    <row r="412" spans="2:67" s="255" customFormat="1" ht="15" customHeight="1">
      <c r="B412" s="1257" t="s">
        <v>31</v>
      </c>
      <c r="C412" s="243" t="s">
        <v>496</v>
      </c>
      <c r="D412" s="344"/>
      <c r="E412" s="331">
        <v>0.30839220824001401</v>
      </c>
      <c r="F412" s="331">
        <v>0.14786280913651001</v>
      </c>
      <c r="G412" s="925"/>
      <c r="H412" s="925"/>
      <c r="I412" s="925"/>
      <c r="J412" s="331"/>
      <c r="K412" s="331"/>
      <c r="L412" s="331">
        <v>2.3926948680349201E-2</v>
      </c>
      <c r="M412" s="331">
        <v>0.151078424232376</v>
      </c>
      <c r="N412" s="331"/>
      <c r="O412" s="331">
        <v>0.16519259858236199</v>
      </c>
      <c r="P412" s="331"/>
      <c r="Q412" s="331"/>
      <c r="R412" s="331"/>
      <c r="S412" s="331"/>
      <c r="T412" s="331"/>
      <c r="U412" s="331">
        <v>5.1646349298887899E-4</v>
      </c>
      <c r="V412" s="331">
        <v>0.150469774877696</v>
      </c>
      <c r="W412" s="331"/>
      <c r="X412" s="331"/>
      <c r="Y412" s="331"/>
      <c r="Z412" s="331"/>
      <c r="AA412" s="331"/>
      <c r="AB412" s="331"/>
      <c r="AC412" s="331"/>
      <c r="AD412" s="331">
        <v>8.9729292060271706E-2</v>
      </c>
      <c r="AE412" s="331">
        <v>6.0279437389982697E-2</v>
      </c>
      <c r="AF412" s="331"/>
      <c r="AG412" s="330">
        <v>9.4209930889323001E-2</v>
      </c>
      <c r="AH412" s="331">
        <v>0.14598573859292199</v>
      </c>
      <c r="AI412" s="329"/>
      <c r="AJ412" s="331"/>
      <c r="AK412" s="925"/>
      <c r="AL412" s="925"/>
      <c r="AM412" s="925"/>
      <c r="AN412" s="331"/>
      <c r="AO412" s="331"/>
      <c r="AP412" s="331"/>
      <c r="AQ412" s="331"/>
      <c r="AR412" s="331"/>
      <c r="AS412" s="331"/>
      <c r="AT412" s="331"/>
      <c r="AU412" s="331"/>
      <c r="AV412" s="331"/>
      <c r="AW412" s="331"/>
      <c r="AX412" s="331"/>
      <c r="AY412" s="331"/>
      <c r="AZ412" s="331"/>
      <c r="BA412" s="331"/>
      <c r="BB412" s="331"/>
      <c r="BC412" s="331"/>
      <c r="BD412" s="331"/>
      <c r="BE412" s="331"/>
      <c r="BF412" s="331"/>
      <c r="BG412" s="331"/>
      <c r="BH412" s="331"/>
      <c r="BI412" s="331"/>
      <c r="BJ412" s="331"/>
      <c r="BK412" s="330"/>
      <c r="BL412" s="330"/>
      <c r="BM412" s="331"/>
    </row>
    <row r="413" spans="2:67" s="255" customFormat="1" ht="15" customHeight="1">
      <c r="B413" s="1257" t="s">
        <v>31</v>
      </c>
      <c r="C413" s="243" t="s">
        <v>497</v>
      </c>
      <c r="D413" s="344"/>
      <c r="E413" s="331">
        <v>0.409441380725727</v>
      </c>
      <c r="F413" s="331">
        <v>0.60773792258264403</v>
      </c>
      <c r="G413" s="925"/>
      <c r="H413" s="925"/>
      <c r="I413" s="925"/>
      <c r="J413" s="331"/>
      <c r="K413" s="331"/>
      <c r="L413" s="331">
        <v>6.7074320891962799E-3</v>
      </c>
      <c r="M413" s="331">
        <v>0.40936787289390397</v>
      </c>
      <c r="N413" s="331"/>
      <c r="O413" s="331">
        <v>0.43926210186836601</v>
      </c>
      <c r="P413" s="331"/>
      <c r="Q413" s="331"/>
      <c r="R413" s="331"/>
      <c r="S413" s="331"/>
      <c r="T413" s="331"/>
      <c r="U413" s="331">
        <v>0</v>
      </c>
      <c r="V413" s="331">
        <v>0.407978225053582</v>
      </c>
      <c r="W413" s="331"/>
      <c r="X413" s="331"/>
      <c r="Y413" s="331"/>
      <c r="Z413" s="331"/>
      <c r="AA413" s="331"/>
      <c r="AB413" s="331"/>
      <c r="AC413" s="331"/>
      <c r="AD413" s="331">
        <v>7.5166565130224294E-2</v>
      </c>
      <c r="AE413" s="331">
        <v>4.9010488790960899E-2</v>
      </c>
      <c r="AF413" s="331"/>
      <c r="AG413" s="330">
        <v>7.4554849114186694E-2</v>
      </c>
      <c r="AH413" s="331">
        <v>0.38736583835371002</v>
      </c>
      <c r="AI413" s="329"/>
      <c r="AJ413" s="331"/>
      <c r="AK413" s="925"/>
      <c r="AL413" s="925"/>
      <c r="AM413" s="925"/>
      <c r="AN413" s="331"/>
      <c r="AO413" s="331"/>
      <c r="AP413" s="331"/>
      <c r="AQ413" s="331"/>
      <c r="AR413" s="331"/>
      <c r="AS413" s="331"/>
      <c r="AT413" s="331"/>
      <c r="AU413" s="331"/>
      <c r="AV413" s="331"/>
      <c r="AW413" s="331"/>
      <c r="AX413" s="331"/>
      <c r="AY413" s="331"/>
      <c r="AZ413" s="331"/>
      <c r="BA413" s="331"/>
      <c r="BB413" s="331"/>
      <c r="BC413" s="331"/>
      <c r="BD413" s="331"/>
      <c r="BE413" s="331"/>
      <c r="BF413" s="331"/>
      <c r="BG413" s="331"/>
      <c r="BH413" s="331"/>
      <c r="BI413" s="331"/>
      <c r="BJ413" s="331"/>
      <c r="BK413" s="330"/>
      <c r="BL413" s="330"/>
      <c r="BM413" s="331"/>
    </row>
    <row r="414" spans="2:67" s="255" customFormat="1" ht="15" customHeight="1">
      <c r="B414" s="1253" t="s">
        <v>31</v>
      </c>
      <c r="C414" s="453" t="s">
        <v>527</v>
      </c>
      <c r="D414" s="344"/>
      <c r="E414" s="327">
        <v>1</v>
      </c>
      <c r="F414" s="327">
        <v>1</v>
      </c>
      <c r="G414" s="926"/>
      <c r="H414" s="926"/>
      <c r="I414" s="926"/>
      <c r="J414" s="327"/>
      <c r="K414" s="327"/>
      <c r="L414" s="327">
        <v>1</v>
      </c>
      <c r="M414" s="327">
        <v>1</v>
      </c>
      <c r="N414" s="327"/>
      <c r="O414" s="327">
        <v>1</v>
      </c>
      <c r="P414" s="327"/>
      <c r="Q414" s="327"/>
      <c r="R414" s="327"/>
      <c r="S414" s="327"/>
      <c r="T414" s="327"/>
      <c r="U414" s="327">
        <v>1</v>
      </c>
      <c r="V414" s="327">
        <v>1</v>
      </c>
      <c r="W414" s="327"/>
      <c r="X414" s="327"/>
      <c r="Y414" s="327"/>
      <c r="Z414" s="327"/>
      <c r="AA414" s="327"/>
      <c r="AB414" s="327"/>
      <c r="AC414" s="327"/>
      <c r="AD414" s="327">
        <v>1</v>
      </c>
      <c r="AE414" s="327">
        <v>1</v>
      </c>
      <c r="AF414" s="328"/>
      <c r="AG414" s="328">
        <v>1</v>
      </c>
      <c r="AH414" s="327">
        <v>1</v>
      </c>
      <c r="AI414" s="329"/>
      <c r="AJ414" s="327"/>
      <c r="AK414" s="926"/>
      <c r="AL414" s="926"/>
      <c r="AM414" s="926"/>
      <c r="AN414" s="327"/>
      <c r="AO414" s="327"/>
      <c r="AP414" s="327"/>
      <c r="AQ414" s="327"/>
      <c r="AR414" s="327"/>
      <c r="AS414" s="327"/>
      <c r="AT414" s="327"/>
      <c r="AU414" s="327"/>
      <c r="AV414" s="327"/>
      <c r="AW414" s="327"/>
      <c r="AX414" s="327"/>
      <c r="AY414" s="327"/>
      <c r="AZ414" s="327"/>
      <c r="BA414" s="327"/>
      <c r="BB414" s="327"/>
      <c r="BC414" s="327"/>
      <c r="BD414" s="327"/>
      <c r="BE414" s="327"/>
      <c r="BF414" s="327"/>
      <c r="BG414" s="327"/>
      <c r="BH414" s="327"/>
      <c r="BI414" s="327"/>
      <c r="BJ414" s="327"/>
      <c r="BK414" s="328"/>
      <c r="BL414" s="328"/>
      <c r="BM414" s="327"/>
      <c r="BN414" s="254"/>
      <c r="BO414" s="254"/>
    </row>
    <row r="415" spans="2:67" s="255" customFormat="1" ht="15" customHeight="1">
      <c r="B415" s="1252" t="s">
        <v>32</v>
      </c>
      <c r="C415" s="243" t="s">
        <v>488</v>
      </c>
      <c r="D415" s="344"/>
      <c r="E415" s="331"/>
      <c r="F415" s="331">
        <v>0</v>
      </c>
      <c r="G415" s="931"/>
      <c r="H415" s="931"/>
      <c r="I415" s="931"/>
      <c r="J415" s="330"/>
      <c r="K415" s="330"/>
      <c r="L415" s="331">
        <v>0.294029158417285</v>
      </c>
      <c r="M415" s="331">
        <v>1.3349580879915999E-2</v>
      </c>
      <c r="N415" s="331"/>
      <c r="O415" s="331">
        <v>8.0726109261342605E-3</v>
      </c>
      <c r="P415" s="331"/>
      <c r="Q415" s="331"/>
      <c r="R415" s="331"/>
      <c r="S415" s="331"/>
      <c r="T415" s="331"/>
      <c r="U415" s="330"/>
      <c r="V415" s="331">
        <v>1.3788880661267501E-2</v>
      </c>
      <c r="W415" s="331"/>
      <c r="X415" s="331"/>
      <c r="Y415" s="331"/>
      <c r="Z415" s="331"/>
      <c r="AA415" s="331"/>
      <c r="AB415" s="331"/>
      <c r="AC415" s="331"/>
      <c r="AD415" s="331">
        <v>0.138096109853656</v>
      </c>
      <c r="AE415" s="331">
        <v>5.6843740145844299E-2</v>
      </c>
      <c r="AF415" s="330"/>
      <c r="AG415" s="330"/>
      <c r="AH415" s="331">
        <v>1.8520050679301799E-2</v>
      </c>
      <c r="AI415" s="329"/>
      <c r="AJ415" s="331">
        <v>0</v>
      </c>
      <c r="AK415" s="925">
        <v>0</v>
      </c>
      <c r="AL415" s="925"/>
      <c r="AM415" s="925"/>
      <c r="AN415" s="331">
        <v>1.0113814276554701E-3</v>
      </c>
      <c r="AO415" s="331"/>
      <c r="AP415" s="331"/>
      <c r="AQ415" s="331">
        <v>8.4476714702687E-2</v>
      </c>
      <c r="AR415" s="331">
        <v>1.34217973017303E-2</v>
      </c>
      <c r="AS415" s="331"/>
      <c r="AT415" s="331">
        <v>8.3726280013590396E-3</v>
      </c>
      <c r="AU415" s="331"/>
      <c r="AV415" s="331"/>
      <c r="AW415" s="331"/>
      <c r="AX415" s="331"/>
      <c r="AY415" s="331"/>
      <c r="AZ415" s="331"/>
      <c r="BA415" s="331">
        <v>1.38443648875968E-2</v>
      </c>
      <c r="BB415" s="331"/>
      <c r="BC415" s="331"/>
      <c r="BD415" s="331"/>
      <c r="BE415" s="331"/>
      <c r="BF415" s="331"/>
      <c r="BG415" s="331"/>
      <c r="BH415" s="331"/>
      <c r="BI415" s="331">
        <v>0.13777220581555299</v>
      </c>
      <c r="BJ415" s="331">
        <v>5.7292533069852401E-2</v>
      </c>
      <c r="BK415" s="334"/>
      <c r="BL415" s="334"/>
      <c r="BM415" s="331">
        <v>1.8600607492159301E-2</v>
      </c>
    </row>
    <row r="416" spans="2:67" s="255" customFormat="1" ht="15" customHeight="1">
      <c r="B416" s="1257" t="s">
        <v>32</v>
      </c>
      <c r="C416" s="243" t="s">
        <v>489</v>
      </c>
      <c r="D416" s="344"/>
      <c r="E416" s="331"/>
      <c r="F416" s="331">
        <v>0</v>
      </c>
      <c r="G416" s="931"/>
      <c r="H416" s="931"/>
      <c r="I416" s="931"/>
      <c r="J416" s="330"/>
      <c r="K416" s="330"/>
      <c r="L416" s="331">
        <v>0.19647005278261501</v>
      </c>
      <c r="M416" s="331">
        <v>2.4364131358121301E-2</v>
      </c>
      <c r="N416" s="331"/>
      <c r="O416" s="331">
        <v>1.5201193418511101E-2</v>
      </c>
      <c r="P416" s="331"/>
      <c r="Q416" s="331"/>
      <c r="R416" s="331"/>
      <c r="S416" s="331"/>
      <c r="T416" s="331"/>
      <c r="U416" s="330"/>
      <c r="V416" s="331">
        <v>2.5126932107161801E-2</v>
      </c>
      <c r="W416" s="331"/>
      <c r="X416" s="331"/>
      <c r="Y416" s="331"/>
      <c r="Z416" s="331"/>
      <c r="AA416" s="331"/>
      <c r="AB416" s="331"/>
      <c r="AC416" s="331"/>
      <c r="AD416" s="331">
        <v>0.12913045247430099</v>
      </c>
      <c r="AE416" s="331">
        <v>6.2318798388955703E-2</v>
      </c>
      <c r="AF416" s="330"/>
      <c r="AG416" s="330"/>
      <c r="AH416" s="331">
        <v>2.9120644834957E-2</v>
      </c>
      <c r="AI416" s="329"/>
      <c r="AJ416" s="331">
        <v>0</v>
      </c>
      <c r="AK416" s="925">
        <v>8.0428848080336198E-4</v>
      </c>
      <c r="AL416" s="925"/>
      <c r="AM416" s="925"/>
      <c r="AN416" s="331">
        <v>5.3833863054823898E-3</v>
      </c>
      <c r="AO416" s="331"/>
      <c r="AP416" s="331"/>
      <c r="AQ416" s="331">
        <v>5.9811080834291701E-2</v>
      </c>
      <c r="AR416" s="331">
        <v>2.4501406557728998E-2</v>
      </c>
      <c r="AS416" s="331"/>
      <c r="AT416" s="331">
        <v>1.5093897768148999E-2</v>
      </c>
      <c r="AU416" s="331"/>
      <c r="AV416" s="331"/>
      <c r="AW416" s="331"/>
      <c r="AX416" s="331"/>
      <c r="AY416" s="331"/>
      <c r="AZ416" s="331"/>
      <c r="BA416" s="331">
        <v>2.5288725825858401E-2</v>
      </c>
      <c r="BB416" s="331"/>
      <c r="BC416" s="331"/>
      <c r="BD416" s="331"/>
      <c r="BE416" s="331"/>
      <c r="BF416" s="331"/>
      <c r="BG416" s="331"/>
      <c r="BH416" s="331"/>
      <c r="BI416" s="331">
        <v>0.12931225900457499</v>
      </c>
      <c r="BJ416" s="331">
        <v>6.2072016899349998E-2</v>
      </c>
      <c r="BK416" s="330"/>
      <c r="BL416" s="330"/>
      <c r="BM416" s="331">
        <v>2.9290569267265799E-2</v>
      </c>
    </row>
    <row r="417" spans="2:67" s="255" customFormat="1" ht="15" customHeight="1">
      <c r="B417" s="1257" t="s">
        <v>32</v>
      </c>
      <c r="C417" s="243" t="s">
        <v>490</v>
      </c>
      <c r="D417" s="344"/>
      <c r="E417" s="331"/>
      <c r="F417" s="331">
        <v>0</v>
      </c>
      <c r="G417" s="931"/>
      <c r="H417" s="931"/>
      <c r="I417" s="931"/>
      <c r="J417" s="330"/>
      <c r="K417" s="330"/>
      <c r="L417" s="331">
        <v>0.16349357485875901</v>
      </c>
      <c r="M417" s="331">
        <v>3.4762657083113997E-2</v>
      </c>
      <c r="N417" s="331"/>
      <c r="O417" s="331">
        <v>2.7637848560942799E-2</v>
      </c>
      <c r="P417" s="331"/>
      <c r="Q417" s="331"/>
      <c r="R417" s="331"/>
      <c r="S417" s="331"/>
      <c r="T417" s="331"/>
      <c r="U417" s="330"/>
      <c r="V417" s="331">
        <v>3.5355786635371297E-2</v>
      </c>
      <c r="W417" s="331"/>
      <c r="X417" s="331"/>
      <c r="Y417" s="331"/>
      <c r="Z417" s="331"/>
      <c r="AA417" s="331"/>
      <c r="AB417" s="331"/>
      <c r="AC417" s="331"/>
      <c r="AD417" s="331">
        <v>0.12806470237509099</v>
      </c>
      <c r="AE417" s="331">
        <v>6.9173344688093497E-2</v>
      </c>
      <c r="AF417" s="330"/>
      <c r="AG417" s="330"/>
      <c r="AH417" s="331">
        <v>3.8935857873113301E-2</v>
      </c>
      <c r="AI417" s="329"/>
      <c r="AJ417" s="331">
        <v>0</v>
      </c>
      <c r="AK417" s="925">
        <v>4.7620106773468901E-3</v>
      </c>
      <c r="AL417" s="925"/>
      <c r="AM417" s="925"/>
      <c r="AN417" s="331">
        <v>1.87555792953694E-2</v>
      </c>
      <c r="AO417" s="331"/>
      <c r="AP417" s="331"/>
      <c r="AQ417" s="331">
        <v>5.9639258085264497E-2</v>
      </c>
      <c r="AR417" s="331">
        <v>3.4977930446305101E-2</v>
      </c>
      <c r="AS417" s="331"/>
      <c r="AT417" s="331">
        <v>2.7835900751411499E-2</v>
      </c>
      <c r="AU417" s="331"/>
      <c r="AV417" s="331"/>
      <c r="AW417" s="331"/>
      <c r="AX417" s="331"/>
      <c r="AY417" s="331"/>
      <c r="AZ417" s="331"/>
      <c r="BA417" s="331">
        <v>3.5575650599229201E-2</v>
      </c>
      <c r="BB417" s="331"/>
      <c r="BC417" s="331"/>
      <c r="BD417" s="331"/>
      <c r="BE417" s="331"/>
      <c r="BF417" s="331"/>
      <c r="BG417" s="331"/>
      <c r="BH417" s="331"/>
      <c r="BI417" s="331">
        <v>0.12733944439888201</v>
      </c>
      <c r="BJ417" s="331">
        <v>6.9072978437102195E-2</v>
      </c>
      <c r="BK417" s="330"/>
      <c r="BL417" s="330"/>
      <c r="BM417" s="331">
        <v>3.9137691410473699E-2</v>
      </c>
    </row>
    <row r="418" spans="2:67" s="255" customFormat="1" ht="15" customHeight="1">
      <c r="B418" s="1257" t="s">
        <v>32</v>
      </c>
      <c r="C418" s="243" t="s">
        <v>491</v>
      </c>
      <c r="D418" s="344"/>
      <c r="E418" s="331"/>
      <c r="F418" s="331">
        <v>0</v>
      </c>
      <c r="G418" s="931"/>
      <c r="H418" s="931"/>
      <c r="I418" s="931"/>
      <c r="J418" s="330"/>
      <c r="K418" s="330"/>
      <c r="L418" s="331">
        <v>0.111934115400368</v>
      </c>
      <c r="M418" s="331">
        <v>4.5784035270611499E-2</v>
      </c>
      <c r="N418" s="331"/>
      <c r="O418" s="331">
        <v>4.19198762949951E-2</v>
      </c>
      <c r="P418" s="331"/>
      <c r="Q418" s="331"/>
      <c r="R418" s="331"/>
      <c r="S418" s="331"/>
      <c r="T418" s="331"/>
      <c r="U418" s="330"/>
      <c r="V418" s="331">
        <v>4.61057206711281E-2</v>
      </c>
      <c r="W418" s="331"/>
      <c r="X418" s="331"/>
      <c r="Y418" s="331"/>
      <c r="Z418" s="331"/>
      <c r="AA418" s="331"/>
      <c r="AB418" s="331"/>
      <c r="AC418" s="331"/>
      <c r="AD418" s="331">
        <v>0.12056475224676599</v>
      </c>
      <c r="AE418" s="331">
        <v>8.2648936926069894E-2</v>
      </c>
      <c r="AF418" s="330"/>
      <c r="AG418" s="330"/>
      <c r="AH418" s="331">
        <v>4.9264350708418898E-2</v>
      </c>
      <c r="AI418" s="329"/>
      <c r="AJ418" s="331">
        <v>0</v>
      </c>
      <c r="AK418" s="925">
        <v>1.3522859397104601E-2</v>
      </c>
      <c r="AL418" s="925"/>
      <c r="AM418" s="925"/>
      <c r="AN418" s="331">
        <v>2.68103640309875E-2</v>
      </c>
      <c r="AO418" s="331"/>
      <c r="AP418" s="331"/>
      <c r="AQ418" s="331">
        <v>5.1118357318362798E-2</v>
      </c>
      <c r="AR418" s="331">
        <v>4.6003254568455498E-2</v>
      </c>
      <c r="AS418" s="331"/>
      <c r="AT418" s="331">
        <v>4.1813925839527602E-2</v>
      </c>
      <c r="AU418" s="331"/>
      <c r="AV418" s="331"/>
      <c r="AW418" s="331"/>
      <c r="AX418" s="331"/>
      <c r="AY418" s="331"/>
      <c r="AZ418" s="331"/>
      <c r="BA418" s="331">
        <v>4.6353861652922601E-2</v>
      </c>
      <c r="BB418" s="331"/>
      <c r="BC418" s="331"/>
      <c r="BD418" s="331"/>
      <c r="BE418" s="331"/>
      <c r="BF418" s="331"/>
      <c r="BG418" s="331"/>
      <c r="BH418" s="331"/>
      <c r="BI418" s="331">
        <v>0.12032046534157601</v>
      </c>
      <c r="BJ418" s="331">
        <v>8.5173636676594E-2</v>
      </c>
      <c r="BK418" s="330"/>
      <c r="BL418" s="330"/>
      <c r="BM418" s="331">
        <v>4.9583710995992201E-2</v>
      </c>
    </row>
    <row r="419" spans="2:67" s="255" customFormat="1" ht="15" customHeight="1">
      <c r="B419" s="1257" t="s">
        <v>32</v>
      </c>
      <c r="C419" s="243" t="s">
        <v>492</v>
      </c>
      <c r="D419" s="344"/>
      <c r="E419" s="331"/>
      <c r="F419" s="331">
        <v>0</v>
      </c>
      <c r="G419" s="931"/>
      <c r="H419" s="931"/>
      <c r="I419" s="931"/>
      <c r="J419" s="330"/>
      <c r="K419" s="330"/>
      <c r="L419" s="331">
        <v>8.0857245989177096E-2</v>
      </c>
      <c r="M419" s="331">
        <v>5.8491126658414903E-2</v>
      </c>
      <c r="N419" s="331"/>
      <c r="O419" s="331">
        <v>5.4814548324816602E-2</v>
      </c>
      <c r="P419" s="331"/>
      <c r="Q419" s="331"/>
      <c r="R419" s="331"/>
      <c r="S419" s="331"/>
      <c r="T419" s="331"/>
      <c r="U419" s="330"/>
      <c r="V419" s="331">
        <v>5.8797196253697399E-2</v>
      </c>
      <c r="W419" s="331"/>
      <c r="X419" s="331"/>
      <c r="Y419" s="331"/>
      <c r="Z419" s="331"/>
      <c r="AA419" s="331"/>
      <c r="AB419" s="331"/>
      <c r="AC419" s="331"/>
      <c r="AD419" s="331">
        <v>0.112934914970168</v>
      </c>
      <c r="AE419" s="331">
        <v>9.4152491664994106E-2</v>
      </c>
      <c r="AF419" s="330"/>
      <c r="AG419" s="330"/>
      <c r="AH419" s="331">
        <v>6.1359042200917299E-2</v>
      </c>
      <c r="AI419" s="329"/>
      <c r="AJ419" s="331">
        <v>0</v>
      </c>
      <c r="AK419" s="925">
        <v>3.2901804491829202E-2</v>
      </c>
      <c r="AL419" s="925"/>
      <c r="AM419" s="925"/>
      <c r="AN419" s="331">
        <v>5.5007505960077398E-2</v>
      </c>
      <c r="AO419" s="331"/>
      <c r="AP419" s="331"/>
      <c r="AQ419" s="331">
        <v>6.2529556807009695E-2</v>
      </c>
      <c r="AR419" s="331">
        <v>5.8815743130913201E-2</v>
      </c>
      <c r="AS419" s="331"/>
      <c r="AT419" s="331">
        <v>5.6019731760736699E-2</v>
      </c>
      <c r="AU419" s="331"/>
      <c r="AV419" s="331"/>
      <c r="AW419" s="331"/>
      <c r="AX419" s="331"/>
      <c r="AY419" s="331"/>
      <c r="AZ419" s="331"/>
      <c r="BA419" s="331">
        <v>5.9049742766192598E-2</v>
      </c>
      <c r="BB419" s="331"/>
      <c r="BC419" s="331"/>
      <c r="BD419" s="331"/>
      <c r="BE419" s="331"/>
      <c r="BF419" s="331"/>
      <c r="BG419" s="331"/>
      <c r="BH419" s="331"/>
      <c r="BI419" s="331">
        <v>0.111112618663033</v>
      </c>
      <c r="BJ419" s="331">
        <v>9.6101307479260906E-2</v>
      </c>
      <c r="BK419" s="330"/>
      <c r="BL419" s="330"/>
      <c r="BM419" s="331">
        <v>6.1618317613247799E-2</v>
      </c>
    </row>
    <row r="420" spans="2:67" s="255" customFormat="1" ht="15" customHeight="1">
      <c r="B420" s="1257" t="s">
        <v>32</v>
      </c>
      <c r="C420" s="243" t="s">
        <v>493</v>
      </c>
      <c r="D420" s="344"/>
      <c r="E420" s="331"/>
      <c r="F420" s="331">
        <v>3.10858073940192E-3</v>
      </c>
      <c r="G420" s="931"/>
      <c r="H420" s="931"/>
      <c r="I420" s="931"/>
      <c r="J420" s="330"/>
      <c r="K420" s="330"/>
      <c r="L420" s="331">
        <v>5.2844163132366097E-2</v>
      </c>
      <c r="M420" s="331">
        <v>7.3753929302616095E-2</v>
      </c>
      <c r="N420" s="331"/>
      <c r="O420" s="331">
        <v>7.9248615589177202E-2</v>
      </c>
      <c r="P420" s="331"/>
      <c r="Q420" s="331"/>
      <c r="R420" s="331"/>
      <c r="S420" s="331"/>
      <c r="T420" s="331"/>
      <c r="U420" s="330"/>
      <c r="V420" s="331">
        <v>7.3296504965274095E-2</v>
      </c>
      <c r="W420" s="331"/>
      <c r="X420" s="331"/>
      <c r="Y420" s="331"/>
      <c r="Z420" s="331"/>
      <c r="AA420" s="331"/>
      <c r="AB420" s="331"/>
      <c r="AC420" s="331"/>
      <c r="AD420" s="331">
        <v>9.7595398518520907E-2</v>
      </c>
      <c r="AE420" s="331">
        <v>0.101094151824366</v>
      </c>
      <c r="AF420" s="330"/>
      <c r="AG420" s="330"/>
      <c r="AH420" s="331">
        <v>7.4806533577012599E-2</v>
      </c>
      <c r="AI420" s="329"/>
      <c r="AJ420" s="331">
        <v>3.1085807401200201E-3</v>
      </c>
      <c r="AK420" s="925">
        <v>5.2757239079875999E-2</v>
      </c>
      <c r="AL420" s="925"/>
      <c r="AM420" s="925"/>
      <c r="AN420" s="331">
        <v>5.3411151264685701E-2</v>
      </c>
      <c r="AO420" s="331"/>
      <c r="AP420" s="331"/>
      <c r="AQ420" s="331">
        <v>5.3856467714930099E-2</v>
      </c>
      <c r="AR420" s="331">
        <v>7.3879265597392496E-2</v>
      </c>
      <c r="AS420" s="331"/>
      <c r="AT420" s="331">
        <v>7.8509684042292596E-2</v>
      </c>
      <c r="AU420" s="331"/>
      <c r="AV420" s="331"/>
      <c r="AW420" s="331"/>
      <c r="AX420" s="331"/>
      <c r="AY420" s="331"/>
      <c r="AZ420" s="331"/>
      <c r="BA420" s="331">
        <v>7.3491743486840802E-2</v>
      </c>
      <c r="BB420" s="331"/>
      <c r="BC420" s="331"/>
      <c r="BD420" s="331"/>
      <c r="BE420" s="331"/>
      <c r="BF420" s="331"/>
      <c r="BG420" s="331"/>
      <c r="BH420" s="331"/>
      <c r="BI420" s="331">
        <v>9.82222769001561E-2</v>
      </c>
      <c r="BJ420" s="331">
        <v>9.9075325104116499E-2</v>
      </c>
      <c r="BK420" s="330"/>
      <c r="BL420" s="330"/>
      <c r="BM420" s="331">
        <v>7.4954112250892005E-2</v>
      </c>
    </row>
    <row r="421" spans="2:67" s="255" customFormat="1" ht="15" customHeight="1">
      <c r="B421" s="1257" t="s">
        <v>32</v>
      </c>
      <c r="C421" s="243" t="s">
        <v>494</v>
      </c>
      <c r="D421" s="344"/>
      <c r="E421" s="331"/>
      <c r="F421" s="331">
        <v>9.4197342803943197E-3</v>
      </c>
      <c r="G421" s="931"/>
      <c r="H421" s="931"/>
      <c r="I421" s="931"/>
      <c r="J421" s="330"/>
      <c r="K421" s="330"/>
      <c r="L421" s="331">
        <v>3.7442013308359799E-2</v>
      </c>
      <c r="M421" s="331">
        <v>9.2767704885814095E-2</v>
      </c>
      <c r="N421" s="331"/>
      <c r="O421" s="331">
        <v>0.101860484214779</v>
      </c>
      <c r="P421" s="331"/>
      <c r="Q421" s="331"/>
      <c r="R421" s="331"/>
      <c r="S421" s="331"/>
      <c r="T421" s="331"/>
      <c r="U421" s="330"/>
      <c r="V421" s="331">
        <v>9.2010744735182601E-2</v>
      </c>
      <c r="W421" s="331"/>
      <c r="X421" s="331"/>
      <c r="Y421" s="331"/>
      <c r="Z421" s="331"/>
      <c r="AA421" s="331"/>
      <c r="AB421" s="331"/>
      <c r="AC421" s="331"/>
      <c r="AD421" s="331">
        <v>8.3585357844014593E-2</v>
      </c>
      <c r="AE421" s="331">
        <v>0.11524301594363601</v>
      </c>
      <c r="AF421" s="330"/>
      <c r="AG421" s="330"/>
      <c r="AH421" s="331">
        <v>9.2479659335456793E-2</v>
      </c>
      <c r="AI421" s="329"/>
      <c r="AJ421" s="331">
        <v>7.0023400252978204E-3</v>
      </c>
      <c r="AK421" s="925">
        <v>9.8425550459883202E-2</v>
      </c>
      <c r="AL421" s="925"/>
      <c r="AM421" s="925"/>
      <c r="AN421" s="331">
        <v>0.11287147364498</v>
      </c>
      <c r="AO421" s="331"/>
      <c r="AP421" s="331"/>
      <c r="AQ421" s="331">
        <v>9.0736755162592095E-2</v>
      </c>
      <c r="AR421" s="331">
        <v>9.2925896198832098E-2</v>
      </c>
      <c r="AS421" s="331"/>
      <c r="AT421" s="331">
        <v>0.101711335436693</v>
      </c>
      <c r="AU421" s="331"/>
      <c r="AV421" s="331"/>
      <c r="AW421" s="331"/>
      <c r="AX421" s="331"/>
      <c r="AY421" s="331"/>
      <c r="AZ421" s="331"/>
      <c r="BA421" s="331">
        <v>9.2190638252689194E-2</v>
      </c>
      <c r="BB421" s="331"/>
      <c r="BC421" s="331"/>
      <c r="BD421" s="331"/>
      <c r="BE421" s="331"/>
      <c r="BF421" s="331"/>
      <c r="BG421" s="331"/>
      <c r="BH421" s="331"/>
      <c r="BI421" s="331">
        <v>8.4376257702401397E-2</v>
      </c>
      <c r="BJ421" s="331">
        <v>0.114425394229542</v>
      </c>
      <c r="BK421" s="330"/>
      <c r="BL421" s="330"/>
      <c r="BM421" s="331">
        <v>9.2648577992240105E-2</v>
      </c>
    </row>
    <row r="422" spans="2:67" s="255" customFormat="1" ht="15" customHeight="1">
      <c r="B422" s="1257" t="s">
        <v>32</v>
      </c>
      <c r="C422" s="243" t="s">
        <v>495</v>
      </c>
      <c r="D422" s="344"/>
      <c r="E422" s="331"/>
      <c r="F422" s="331">
        <v>1.3864373889615001E-2</v>
      </c>
      <c r="G422" s="931"/>
      <c r="H422" s="931"/>
      <c r="I422" s="931"/>
      <c r="J422" s="330"/>
      <c r="K422" s="330"/>
      <c r="L422" s="331">
        <v>4.0570082482072202E-2</v>
      </c>
      <c r="M422" s="331">
        <v>0.119352414833926</v>
      </c>
      <c r="N422" s="331"/>
      <c r="O422" s="331">
        <v>0.124147532189716</v>
      </c>
      <c r="P422" s="331"/>
      <c r="Q422" s="331"/>
      <c r="R422" s="331"/>
      <c r="S422" s="331"/>
      <c r="T422" s="331"/>
      <c r="U422" s="330"/>
      <c r="V422" s="331">
        <v>0.11895322855384501</v>
      </c>
      <c r="W422" s="331"/>
      <c r="X422" s="331"/>
      <c r="Y422" s="331"/>
      <c r="Z422" s="331"/>
      <c r="AA422" s="331"/>
      <c r="AB422" s="331"/>
      <c r="AC422" s="331"/>
      <c r="AD422" s="331">
        <v>8.2904224685873704E-2</v>
      </c>
      <c r="AE422" s="331">
        <v>0.123995920718177</v>
      </c>
      <c r="AF422" s="330"/>
      <c r="AG422" s="330"/>
      <c r="AH422" s="331">
        <v>0.118110450313476</v>
      </c>
      <c r="AI422" s="329"/>
      <c r="AJ422" s="331">
        <v>1.60668986246989E-2</v>
      </c>
      <c r="AK422" s="925">
        <v>0.13647542230929499</v>
      </c>
      <c r="AL422" s="925"/>
      <c r="AM422" s="925"/>
      <c r="AN422" s="331">
        <v>0.13093935286126801</v>
      </c>
      <c r="AO422" s="331"/>
      <c r="AP422" s="331"/>
      <c r="AQ422" s="331">
        <v>0.10530990186167299</v>
      </c>
      <c r="AR422" s="331">
        <v>0.119233249902656</v>
      </c>
      <c r="AS422" s="331"/>
      <c r="AT422" s="331">
        <v>0.125031737904827</v>
      </c>
      <c r="AU422" s="331"/>
      <c r="AV422" s="331"/>
      <c r="AW422" s="331"/>
      <c r="AX422" s="331"/>
      <c r="AY422" s="331"/>
      <c r="AZ422" s="331"/>
      <c r="BA422" s="331">
        <v>0.118747971447729</v>
      </c>
      <c r="BB422" s="331"/>
      <c r="BC422" s="331"/>
      <c r="BD422" s="331"/>
      <c r="BE422" s="331"/>
      <c r="BF422" s="331"/>
      <c r="BG422" s="331"/>
      <c r="BH422" s="331"/>
      <c r="BI422" s="331">
        <v>8.2140171290443695E-2</v>
      </c>
      <c r="BJ422" s="331">
        <v>0.124542691132097</v>
      </c>
      <c r="BK422" s="330"/>
      <c r="BL422" s="330"/>
      <c r="BM422" s="331">
        <v>0.11790829726480501</v>
      </c>
    </row>
    <row r="423" spans="2:67" s="255" customFormat="1" ht="15" customHeight="1">
      <c r="B423" s="1257" t="s">
        <v>32</v>
      </c>
      <c r="C423" s="243" t="s">
        <v>496</v>
      </c>
      <c r="D423" s="344"/>
      <c r="E423" s="331"/>
      <c r="F423" s="331">
        <v>5.6937340490134998E-2</v>
      </c>
      <c r="G423" s="931"/>
      <c r="H423" s="931"/>
      <c r="I423" s="931"/>
      <c r="J423" s="330"/>
      <c r="K423" s="330"/>
      <c r="L423" s="331">
        <v>1.4864292610576601E-2</v>
      </c>
      <c r="M423" s="331">
        <v>0.163835559021622</v>
      </c>
      <c r="N423" s="331"/>
      <c r="O423" s="331">
        <v>0.17726982798155799</v>
      </c>
      <c r="P423" s="331"/>
      <c r="Q423" s="331"/>
      <c r="R423" s="331"/>
      <c r="S423" s="331"/>
      <c r="T423" s="331"/>
      <c r="U423" s="330"/>
      <c r="V423" s="331">
        <v>0.16271717641410099</v>
      </c>
      <c r="W423" s="331"/>
      <c r="X423" s="331"/>
      <c r="Y423" s="331"/>
      <c r="Z423" s="331"/>
      <c r="AA423" s="331"/>
      <c r="AB423" s="331"/>
      <c r="AC423" s="331"/>
      <c r="AD423" s="331">
        <v>6.7190409645557406E-2</v>
      </c>
      <c r="AE423" s="331">
        <v>0.14511062796695001</v>
      </c>
      <c r="AF423" s="330"/>
      <c r="AG423" s="330"/>
      <c r="AH423" s="331">
        <v>0.15954880101075999</v>
      </c>
      <c r="AI423" s="329"/>
      <c r="AJ423" s="331">
        <v>5.6620094250282901E-2</v>
      </c>
      <c r="AK423" s="925">
        <v>0.22964149242639401</v>
      </c>
      <c r="AL423" s="925"/>
      <c r="AM423" s="925"/>
      <c r="AN423" s="331">
        <v>0.20017284344567701</v>
      </c>
      <c r="AO423" s="331"/>
      <c r="AP423" s="331"/>
      <c r="AQ423" s="331">
        <v>0.14787236652071001</v>
      </c>
      <c r="AR423" s="331">
        <v>0.16348423353404001</v>
      </c>
      <c r="AS423" s="331"/>
      <c r="AT423" s="331">
        <v>0.17828287952437299</v>
      </c>
      <c r="AU423" s="331"/>
      <c r="AV423" s="331"/>
      <c r="AW423" s="331"/>
      <c r="AX423" s="331"/>
      <c r="AY423" s="331"/>
      <c r="AZ423" s="331"/>
      <c r="BA423" s="331">
        <v>0.162245727209888</v>
      </c>
      <c r="BB423" s="331"/>
      <c r="BC423" s="331"/>
      <c r="BD423" s="331"/>
      <c r="BE423" s="331"/>
      <c r="BF423" s="331"/>
      <c r="BG423" s="331"/>
      <c r="BH423" s="331"/>
      <c r="BI423" s="331">
        <v>6.9025472275221503E-2</v>
      </c>
      <c r="BJ423" s="331">
        <v>0.145761649369408</v>
      </c>
      <c r="BK423" s="330"/>
      <c r="BL423" s="330"/>
      <c r="BM423" s="331">
        <v>0.15915955073572</v>
      </c>
    </row>
    <row r="424" spans="2:67" s="255" customFormat="1" ht="15" customHeight="1">
      <c r="B424" s="1257" t="s">
        <v>32</v>
      </c>
      <c r="C424" s="243" t="s">
        <v>497</v>
      </c>
      <c r="D424" s="344"/>
      <c r="E424" s="331"/>
      <c r="F424" s="331">
        <v>0.91666997060045396</v>
      </c>
      <c r="G424" s="931"/>
      <c r="H424" s="931"/>
      <c r="I424" s="931"/>
      <c r="J424" s="330"/>
      <c r="K424" s="330"/>
      <c r="L424" s="331">
        <v>7.4953010184218198E-3</v>
      </c>
      <c r="M424" s="331">
        <v>0.37353886070584402</v>
      </c>
      <c r="N424" s="331"/>
      <c r="O424" s="331">
        <v>0.36982746249936999</v>
      </c>
      <c r="P424" s="331"/>
      <c r="Q424" s="331"/>
      <c r="R424" s="331"/>
      <c r="S424" s="331"/>
      <c r="T424" s="331"/>
      <c r="U424" s="330"/>
      <c r="V424" s="331">
        <v>0.37384782900297098</v>
      </c>
      <c r="W424" s="331"/>
      <c r="X424" s="331"/>
      <c r="Y424" s="331"/>
      <c r="Z424" s="331"/>
      <c r="AA424" s="331"/>
      <c r="AB424" s="331"/>
      <c r="AC424" s="331"/>
      <c r="AD424" s="331">
        <v>3.9933677386051303E-2</v>
      </c>
      <c r="AE424" s="331">
        <v>0.14941897173291299</v>
      </c>
      <c r="AF424" s="330"/>
      <c r="AG424" s="330"/>
      <c r="AH424" s="331">
        <v>0.35785460946658698</v>
      </c>
      <c r="AI424" s="329"/>
      <c r="AJ424" s="331">
        <v>0.91720208635959999</v>
      </c>
      <c r="AK424" s="925">
        <v>0.43070933267746803</v>
      </c>
      <c r="AL424" s="925"/>
      <c r="AM424" s="925"/>
      <c r="AN424" s="331">
        <v>0.39563696176381702</v>
      </c>
      <c r="AO424" s="331"/>
      <c r="AP424" s="331"/>
      <c r="AQ424" s="331">
        <v>0.28464954099247902</v>
      </c>
      <c r="AR424" s="331">
        <v>0.37275722276194601</v>
      </c>
      <c r="AS424" s="331"/>
      <c r="AT424" s="331">
        <v>0.36732827897063097</v>
      </c>
      <c r="AU424" s="331"/>
      <c r="AV424" s="331"/>
      <c r="AW424" s="331"/>
      <c r="AX424" s="331"/>
      <c r="AY424" s="331"/>
      <c r="AZ424" s="331"/>
      <c r="BA424" s="331">
        <v>0.37321157387105403</v>
      </c>
      <c r="BB424" s="331"/>
      <c r="BC424" s="331"/>
      <c r="BD424" s="331"/>
      <c r="BE424" s="331"/>
      <c r="BF424" s="331"/>
      <c r="BG424" s="331"/>
      <c r="BH424" s="331"/>
      <c r="BI424" s="331">
        <v>4.0378828608158501E-2</v>
      </c>
      <c r="BJ424" s="331">
        <v>0.146482467602677</v>
      </c>
      <c r="BK424" s="330"/>
      <c r="BL424" s="330"/>
      <c r="BM424" s="331">
        <v>0.35709856497720399</v>
      </c>
    </row>
    <row r="425" spans="2:67" s="255" customFormat="1" ht="15" customHeight="1">
      <c r="B425" s="1253" t="s">
        <v>32</v>
      </c>
      <c r="C425" s="453" t="s">
        <v>527</v>
      </c>
      <c r="D425" s="344"/>
      <c r="E425" s="327"/>
      <c r="F425" s="327">
        <v>1</v>
      </c>
      <c r="G425" s="926"/>
      <c r="H425" s="926"/>
      <c r="I425" s="926"/>
      <c r="J425" s="327"/>
      <c r="K425" s="327"/>
      <c r="L425" s="327">
        <v>1</v>
      </c>
      <c r="M425" s="327">
        <v>1</v>
      </c>
      <c r="N425" s="327"/>
      <c r="O425" s="327">
        <v>1</v>
      </c>
      <c r="P425" s="327"/>
      <c r="Q425" s="327"/>
      <c r="R425" s="327"/>
      <c r="S425" s="327"/>
      <c r="T425" s="327"/>
      <c r="U425" s="327"/>
      <c r="V425" s="327">
        <v>1</v>
      </c>
      <c r="W425" s="327"/>
      <c r="X425" s="327"/>
      <c r="Y425" s="327"/>
      <c r="Z425" s="327"/>
      <c r="AA425" s="327"/>
      <c r="AB425" s="327"/>
      <c r="AC425" s="327"/>
      <c r="AD425" s="327">
        <v>1</v>
      </c>
      <c r="AE425" s="327">
        <v>1</v>
      </c>
      <c r="AF425" s="328"/>
      <c r="AG425" s="328"/>
      <c r="AH425" s="327">
        <v>1</v>
      </c>
      <c r="AI425" s="329"/>
      <c r="AJ425" s="327">
        <v>1</v>
      </c>
      <c r="AK425" s="926">
        <v>1</v>
      </c>
      <c r="AL425" s="926"/>
      <c r="AM425" s="926"/>
      <c r="AN425" s="327">
        <v>1</v>
      </c>
      <c r="AO425" s="327"/>
      <c r="AP425" s="327"/>
      <c r="AQ425" s="327">
        <v>1</v>
      </c>
      <c r="AR425" s="327">
        <v>1</v>
      </c>
      <c r="AS425" s="327"/>
      <c r="AT425" s="327">
        <v>1</v>
      </c>
      <c r="AU425" s="327"/>
      <c r="AV425" s="327"/>
      <c r="AW425" s="327"/>
      <c r="AX425" s="327"/>
      <c r="AY425" s="327"/>
      <c r="AZ425" s="327"/>
      <c r="BA425" s="327">
        <v>1</v>
      </c>
      <c r="BB425" s="327"/>
      <c r="BC425" s="327"/>
      <c r="BD425" s="327"/>
      <c r="BE425" s="327"/>
      <c r="BF425" s="327"/>
      <c r="BG425" s="327"/>
      <c r="BH425" s="327"/>
      <c r="BI425" s="327">
        <v>1</v>
      </c>
      <c r="BJ425" s="327">
        <v>1</v>
      </c>
      <c r="BK425" s="328"/>
      <c r="BL425" s="328"/>
      <c r="BM425" s="327">
        <v>1</v>
      </c>
      <c r="BN425" s="254"/>
      <c r="BO425" s="254"/>
    </row>
    <row r="426" spans="2:67" s="255" customFormat="1" ht="15" customHeight="1">
      <c r="B426" s="1252" t="s">
        <v>282</v>
      </c>
      <c r="C426" s="243" t="s">
        <v>488</v>
      </c>
      <c r="D426" s="344"/>
      <c r="E426" s="331">
        <v>1.6512806540897E-4</v>
      </c>
      <c r="F426" s="331">
        <v>3.8400314476016003E-4</v>
      </c>
      <c r="G426" s="931">
        <v>1.16677181835169E-4</v>
      </c>
      <c r="H426" s="931">
        <v>1.393252265711846E-3</v>
      </c>
      <c r="I426" s="931">
        <v>8.5643959623962079E-4</v>
      </c>
      <c r="J426" s="330">
        <v>0.47035205987091194</v>
      </c>
      <c r="K426" s="330"/>
      <c r="L426" s="331">
        <v>0.41496566262824602</v>
      </c>
      <c r="M426" s="331">
        <v>1.37098194817521E-2</v>
      </c>
      <c r="N426" s="331">
        <v>2.7892734919295805E-3</v>
      </c>
      <c r="O426" s="331">
        <v>2.76109713927299E-3</v>
      </c>
      <c r="P426" s="331"/>
      <c r="Q426" s="331"/>
      <c r="R426" s="331"/>
      <c r="S426" s="331"/>
      <c r="T426" s="331"/>
      <c r="U426" s="331"/>
      <c r="V426" s="331">
        <v>1.42414494172457E-2</v>
      </c>
      <c r="W426" s="331">
        <v>0.16727839961200935</v>
      </c>
      <c r="X426" s="331">
        <v>0.21175801193961594</v>
      </c>
      <c r="Y426" s="331">
        <v>0.15266352289893528</v>
      </c>
      <c r="Z426" s="331"/>
      <c r="AA426" s="331"/>
      <c r="AB426" s="331"/>
      <c r="AC426" s="331">
        <v>2.8475042986859447E-2</v>
      </c>
      <c r="AD426" s="331">
        <v>0.15479043867723899</v>
      </c>
      <c r="AE426" s="331">
        <v>8.8234080862431993E-2</v>
      </c>
      <c r="AF426" s="330"/>
      <c r="AG426" s="330"/>
      <c r="AH426" s="331">
        <v>2.04823877198811E-2</v>
      </c>
      <c r="AI426" s="329"/>
      <c r="AJ426" s="331">
        <v>9.3020345424780701E-4</v>
      </c>
      <c r="AK426" s="925">
        <v>0</v>
      </c>
      <c r="AL426" s="925">
        <v>2.2040864418028201E-3</v>
      </c>
      <c r="AM426" s="925">
        <v>1.2772459123929487E-3</v>
      </c>
      <c r="AN426" s="331">
        <v>2.1543313692951999E-2</v>
      </c>
      <c r="AO426" s="331">
        <v>0.46128663080986687</v>
      </c>
      <c r="AP426" s="331"/>
      <c r="AQ426" s="331">
        <v>6.3990745573168098E-2</v>
      </c>
      <c r="AR426" s="331">
        <v>1.41591333715989E-2</v>
      </c>
      <c r="AS426" s="331">
        <v>3.3587996673698599E-3</v>
      </c>
      <c r="AT426" s="331">
        <v>3.3245130906013501E-3</v>
      </c>
      <c r="AU426" s="331"/>
      <c r="AV426" s="331"/>
      <c r="AW426" s="331"/>
      <c r="AX426" s="331"/>
      <c r="AY426" s="331"/>
      <c r="AZ426" s="331"/>
      <c r="BA426" s="331">
        <v>1.4685222928070301E-2</v>
      </c>
      <c r="BB426" s="331">
        <v>0.16609501827201673</v>
      </c>
      <c r="BC426" s="331">
        <v>0.20925043645375532</v>
      </c>
      <c r="BD426" s="331">
        <v>0.15022693151174446</v>
      </c>
      <c r="BE426" s="331"/>
      <c r="BF426" s="331"/>
      <c r="BG426" s="331"/>
      <c r="BH426" s="331">
        <v>2.7937340382254126E-2</v>
      </c>
      <c r="BI426" s="331">
        <v>0.15283071795516701</v>
      </c>
      <c r="BJ426" s="331">
        <v>8.8647954353699293E-2</v>
      </c>
      <c r="BK426" s="330"/>
      <c r="BL426" s="330"/>
      <c r="BM426" s="331">
        <v>2.0858633884587401E-2</v>
      </c>
    </row>
    <row r="427" spans="2:67" s="255" customFormat="1" ht="15" customHeight="1">
      <c r="B427" s="1257" t="s">
        <v>282</v>
      </c>
      <c r="C427" s="243" t="s">
        <v>489</v>
      </c>
      <c r="D427" s="344"/>
      <c r="E427" s="331">
        <v>3.2376714344416798E-3</v>
      </c>
      <c r="F427" s="331">
        <v>2.8171219133894098E-3</v>
      </c>
      <c r="G427" s="931">
        <v>4.9444494643304396E-3</v>
      </c>
      <c r="H427" s="931">
        <v>5.1762387268473832E-3</v>
      </c>
      <c r="I427" s="931">
        <v>5.0787690093679703E-3</v>
      </c>
      <c r="J427" s="330">
        <v>0.25730438933930705</v>
      </c>
      <c r="K427" s="330"/>
      <c r="L427" s="331">
        <v>0.24901861664185801</v>
      </c>
      <c r="M427" s="331">
        <v>2.6192323176420399E-2</v>
      </c>
      <c r="N427" s="331">
        <v>9.409089818879144E-3</v>
      </c>
      <c r="O427" s="331">
        <v>9.3254517246365003E-3</v>
      </c>
      <c r="P427" s="331"/>
      <c r="Q427" s="331"/>
      <c r="R427" s="331"/>
      <c r="S427" s="331"/>
      <c r="T427" s="331"/>
      <c r="U427" s="331"/>
      <c r="V427" s="331">
        <v>2.7011316799731101E-2</v>
      </c>
      <c r="W427" s="331">
        <v>0.14362701000964101</v>
      </c>
      <c r="X427" s="331">
        <v>0.17695325752584881</v>
      </c>
      <c r="Y427" s="331">
        <v>0.14905198067646155</v>
      </c>
      <c r="Z427" s="331"/>
      <c r="AA427" s="331"/>
      <c r="AB427" s="331"/>
      <c r="AC427" s="331">
        <v>4.1841117790282691E-2</v>
      </c>
      <c r="AD427" s="331">
        <v>0.13956226923842899</v>
      </c>
      <c r="AE427" s="331">
        <v>8.6365552187515904E-2</v>
      </c>
      <c r="AF427" s="330"/>
      <c r="AG427" s="330"/>
      <c r="AH427" s="331">
        <v>3.2012243884121001E-2</v>
      </c>
      <c r="AI427" s="329"/>
      <c r="AJ427" s="331">
        <v>4.8696591922160696E-3</v>
      </c>
      <c r="AK427" s="925">
        <v>3.6768147996912E-3</v>
      </c>
      <c r="AL427" s="925">
        <v>7.9812901212635533E-3</v>
      </c>
      <c r="AM427" s="925">
        <v>6.1712149308301859E-3</v>
      </c>
      <c r="AN427" s="331">
        <v>5.0085920629455598E-2</v>
      </c>
      <c r="AO427" s="331">
        <v>0.25840269233715241</v>
      </c>
      <c r="AP427" s="331"/>
      <c r="AQ427" s="331">
        <v>7.1999943940074806E-2</v>
      </c>
      <c r="AR427" s="331">
        <v>2.7058530553812701E-2</v>
      </c>
      <c r="AS427" s="331">
        <v>1.0281454010779479E-2</v>
      </c>
      <c r="AT427" s="331">
        <v>1.01880310771644E-2</v>
      </c>
      <c r="AU427" s="331"/>
      <c r="AV427" s="331"/>
      <c r="AW427" s="331"/>
      <c r="AX427" s="331"/>
      <c r="AY427" s="331"/>
      <c r="AZ427" s="331"/>
      <c r="BA427" s="331">
        <v>2.7877700340749101E-2</v>
      </c>
      <c r="BB427" s="331">
        <v>0.14305399211643577</v>
      </c>
      <c r="BC427" s="331">
        <v>0.17158115828114712</v>
      </c>
      <c r="BD427" s="331">
        <v>0.14670658995408334</v>
      </c>
      <c r="BE427" s="331"/>
      <c r="BF427" s="331"/>
      <c r="BG427" s="331"/>
      <c r="BH427" s="331">
        <v>4.2186743796668272E-2</v>
      </c>
      <c r="BI427" s="331">
        <v>0.13673865974152999</v>
      </c>
      <c r="BJ427" s="331">
        <v>8.7800697887194898E-2</v>
      </c>
      <c r="BK427" s="330"/>
      <c r="BL427" s="330"/>
      <c r="BM427" s="331">
        <v>3.2794457257771803E-2</v>
      </c>
    </row>
    <row r="428" spans="2:67" s="255" customFormat="1" ht="15" customHeight="1">
      <c r="B428" s="1257" t="s">
        <v>282</v>
      </c>
      <c r="C428" s="243" t="s">
        <v>490</v>
      </c>
      <c r="D428" s="344"/>
      <c r="E428" s="331">
        <v>1.01025447520181E-2</v>
      </c>
      <c r="F428" s="331">
        <v>3.5126255083580702E-3</v>
      </c>
      <c r="G428" s="931">
        <v>1.34570797062631E-2</v>
      </c>
      <c r="H428" s="931">
        <v>1.3505254697670494E-2</v>
      </c>
      <c r="I428" s="931">
        <v>1.3484996628978875E-2</v>
      </c>
      <c r="J428" s="330">
        <v>0.1339209977850338</v>
      </c>
      <c r="K428" s="330"/>
      <c r="L428" s="331">
        <v>0.13916814170616101</v>
      </c>
      <c r="M428" s="331">
        <v>3.8154270923566103E-2</v>
      </c>
      <c r="N428" s="331">
        <v>2.013985607878074E-2</v>
      </c>
      <c r="O428" s="331">
        <v>1.9949941419074999E-2</v>
      </c>
      <c r="P428" s="331"/>
      <c r="Q428" s="331"/>
      <c r="R428" s="331"/>
      <c r="S428" s="331"/>
      <c r="T428" s="331"/>
      <c r="U428" s="331"/>
      <c r="V428" s="331">
        <v>3.9038206621033501E-2</v>
      </c>
      <c r="W428" s="331">
        <v>0.12533772785040459</v>
      </c>
      <c r="X428" s="331">
        <v>0.14605337819479494</v>
      </c>
      <c r="Y428" s="331">
        <v>0.14217600967686403</v>
      </c>
      <c r="Z428" s="331"/>
      <c r="AA428" s="331"/>
      <c r="AB428" s="331"/>
      <c r="AC428" s="331">
        <v>6.6317650422502178E-2</v>
      </c>
      <c r="AD428" s="331">
        <v>0.12761232811058901</v>
      </c>
      <c r="AE428" s="331">
        <v>9.1396153177251402E-2</v>
      </c>
      <c r="AF428" s="330"/>
      <c r="AG428" s="330"/>
      <c r="AH428" s="331">
        <v>4.3152980006837899E-2</v>
      </c>
      <c r="AI428" s="329"/>
      <c r="AJ428" s="331">
        <v>3.4335184873338798E-3</v>
      </c>
      <c r="AK428" s="925">
        <v>1.03278982378299E-2</v>
      </c>
      <c r="AL428" s="925">
        <v>1.3498298537408616E-2</v>
      </c>
      <c r="AM428" s="925">
        <v>1.2165113306388699E-2</v>
      </c>
      <c r="AN428" s="331">
        <v>7.8744528232818398E-2</v>
      </c>
      <c r="AO428" s="331">
        <v>0.13613518533143593</v>
      </c>
      <c r="AP428" s="331"/>
      <c r="AQ428" s="331">
        <v>8.5442568555132797E-2</v>
      </c>
      <c r="AR428" s="331">
        <v>3.9218599264537003E-2</v>
      </c>
      <c r="AS428" s="331">
        <v>2.1690563503661605E-2</v>
      </c>
      <c r="AT428" s="331">
        <v>2.1484749781071899E-2</v>
      </c>
      <c r="AU428" s="331"/>
      <c r="AV428" s="331"/>
      <c r="AW428" s="331"/>
      <c r="AX428" s="331"/>
      <c r="AY428" s="331"/>
      <c r="AZ428" s="331"/>
      <c r="BA428" s="331">
        <v>4.0079690171954403E-2</v>
      </c>
      <c r="BB428" s="331">
        <v>0.11565370540206631</v>
      </c>
      <c r="BC428" s="331">
        <v>0.14270961992788653</v>
      </c>
      <c r="BD428" s="331">
        <v>0.13583454081251506</v>
      </c>
      <c r="BE428" s="331"/>
      <c r="BF428" s="331"/>
      <c r="BG428" s="331"/>
      <c r="BH428" s="331">
        <v>6.7252707876728768E-2</v>
      </c>
      <c r="BI428" s="331">
        <v>0.123388068410549</v>
      </c>
      <c r="BJ428" s="331">
        <v>9.2927055536472403E-2</v>
      </c>
      <c r="BK428" s="330"/>
      <c r="BL428" s="330"/>
      <c r="BM428" s="331">
        <v>4.4064126480171897E-2</v>
      </c>
    </row>
    <row r="429" spans="2:67" s="255" customFormat="1" ht="15" customHeight="1">
      <c r="B429" s="1257" t="s">
        <v>282</v>
      </c>
      <c r="C429" s="243" t="s">
        <v>491</v>
      </c>
      <c r="D429" s="344"/>
      <c r="E429" s="331">
        <v>2.9810882651934701E-2</v>
      </c>
      <c r="F429" s="331">
        <v>1.15073187532298E-2</v>
      </c>
      <c r="G429" s="931">
        <v>3.3527261859330103E-2</v>
      </c>
      <c r="H429" s="931">
        <v>3.6215190037409202E-2</v>
      </c>
      <c r="I429" s="931">
        <v>3.5084889188796015E-2</v>
      </c>
      <c r="J429" s="330">
        <v>6.4242341821755103E-2</v>
      </c>
      <c r="K429" s="330"/>
      <c r="L429" s="331">
        <v>6.9993478808722406E-2</v>
      </c>
      <c r="M429" s="331">
        <v>5.0458664583480299E-2</v>
      </c>
      <c r="N429" s="331">
        <v>3.1910706351154776E-2</v>
      </c>
      <c r="O429" s="331">
        <v>3.16060810072561E-2</v>
      </c>
      <c r="P429" s="331"/>
      <c r="Q429" s="331"/>
      <c r="R429" s="331"/>
      <c r="S429" s="331"/>
      <c r="T429" s="331"/>
      <c r="U429" s="331"/>
      <c r="V429" s="331">
        <v>5.1374077129072798E-2</v>
      </c>
      <c r="W429" s="331">
        <v>0.12849370637262233</v>
      </c>
      <c r="X429" s="331">
        <v>0.12853077464043297</v>
      </c>
      <c r="Y429" s="331">
        <v>0.13247592359684079</v>
      </c>
      <c r="Z429" s="331"/>
      <c r="AA429" s="331"/>
      <c r="AB429" s="331"/>
      <c r="AC429" s="331">
        <v>9.5249592092586127E-2</v>
      </c>
      <c r="AD429" s="331">
        <v>0.123548746607026</v>
      </c>
      <c r="AE429" s="331">
        <v>9.1895746462862304E-2</v>
      </c>
      <c r="AF429" s="330"/>
      <c r="AG429" s="330"/>
      <c r="AH429" s="331">
        <v>5.4659034196331599E-2</v>
      </c>
      <c r="AI429" s="329"/>
      <c r="AJ429" s="331">
        <v>1.0383522595267401E-2</v>
      </c>
      <c r="AK429" s="925">
        <v>2.7702656058189799E-2</v>
      </c>
      <c r="AL429" s="925">
        <v>3.2665609971573542E-2</v>
      </c>
      <c r="AM429" s="925">
        <v>3.0578637906741556E-2</v>
      </c>
      <c r="AN429" s="331">
        <v>6.7250324784658394E-2</v>
      </c>
      <c r="AO429" s="331">
        <v>6.7299164842105672E-2</v>
      </c>
      <c r="AP429" s="331"/>
      <c r="AQ429" s="331">
        <v>6.7902747473943106E-2</v>
      </c>
      <c r="AR429" s="331">
        <v>5.08325017566481E-2</v>
      </c>
      <c r="AS429" s="331">
        <v>3.2179857005806396E-2</v>
      </c>
      <c r="AT429" s="331">
        <v>3.18536975862432E-2</v>
      </c>
      <c r="AU429" s="331"/>
      <c r="AV429" s="331"/>
      <c r="AW429" s="331"/>
      <c r="AX429" s="331"/>
      <c r="AY429" s="331"/>
      <c r="AZ429" s="331"/>
      <c r="BA429" s="331">
        <v>5.1754043112913102E-2</v>
      </c>
      <c r="BB429" s="331">
        <v>0.13342596299575119</v>
      </c>
      <c r="BC429" s="331">
        <v>0.13089588209319694</v>
      </c>
      <c r="BD429" s="331">
        <v>0.13542586469641979</v>
      </c>
      <c r="BE429" s="331"/>
      <c r="BF429" s="331"/>
      <c r="BG429" s="331"/>
      <c r="BH429" s="331">
        <v>8.7135647827633139E-2</v>
      </c>
      <c r="BI429" s="331">
        <v>0.12446554451575199</v>
      </c>
      <c r="BJ429" s="331">
        <v>9.3632860540808702E-2</v>
      </c>
      <c r="BK429" s="330"/>
      <c r="BL429" s="330"/>
      <c r="BM429" s="331">
        <v>5.5096930117206101E-2</v>
      </c>
    </row>
    <row r="430" spans="2:67" s="255" customFormat="1" ht="15" customHeight="1">
      <c r="B430" s="1257" t="s">
        <v>282</v>
      </c>
      <c r="C430" s="243" t="s">
        <v>492</v>
      </c>
      <c r="D430" s="344"/>
      <c r="E430" s="331">
        <v>4.7962054175109799E-2</v>
      </c>
      <c r="F430" s="331">
        <v>1.9604071220458999E-2</v>
      </c>
      <c r="G430" s="931">
        <v>5.1417254377068899E-2</v>
      </c>
      <c r="H430" s="931">
        <v>5.3032886648701372E-2</v>
      </c>
      <c r="I430" s="931">
        <v>5.2353497019705361E-2</v>
      </c>
      <c r="J430" s="330">
        <v>3.4512675853497043E-2</v>
      </c>
      <c r="K430" s="330"/>
      <c r="L430" s="331">
        <v>5.5757075987967697E-2</v>
      </c>
      <c r="M430" s="331">
        <v>6.4157228577794795E-2</v>
      </c>
      <c r="N430" s="331">
        <v>4.9297433180435168E-2</v>
      </c>
      <c r="O430" s="331">
        <v>4.87853307530252E-2</v>
      </c>
      <c r="P430" s="331"/>
      <c r="Q430" s="331"/>
      <c r="R430" s="331"/>
      <c r="S430" s="331"/>
      <c r="T430" s="331"/>
      <c r="U430" s="331"/>
      <c r="V430" s="331">
        <v>6.4903631746435694E-2</v>
      </c>
      <c r="W430" s="331">
        <v>0.13116289476564377</v>
      </c>
      <c r="X430" s="331">
        <v>9.7369507906089212E-2</v>
      </c>
      <c r="Y430" s="331">
        <v>0.11693806950895455</v>
      </c>
      <c r="Z430" s="331"/>
      <c r="AA430" s="331"/>
      <c r="AB430" s="331"/>
      <c r="AC430" s="331">
        <v>0.10890713603840785</v>
      </c>
      <c r="AD430" s="331">
        <v>0.109483583455197</v>
      </c>
      <c r="AE430" s="331">
        <v>9.9300970688493098E-2</v>
      </c>
      <c r="AF430" s="330"/>
      <c r="AG430" s="330"/>
      <c r="AH430" s="331">
        <v>6.7229882085764706E-2</v>
      </c>
      <c r="AI430" s="329"/>
      <c r="AJ430" s="331">
        <v>1.9469256619806901E-2</v>
      </c>
      <c r="AK430" s="925">
        <v>3.9849254469835602E-2</v>
      </c>
      <c r="AL430" s="925">
        <v>4.7035934922777523E-2</v>
      </c>
      <c r="AM430" s="925">
        <v>4.4013863469783157E-2</v>
      </c>
      <c r="AN430" s="331">
        <v>0.100779673057102</v>
      </c>
      <c r="AO430" s="331">
        <v>3.4124937468610318E-2</v>
      </c>
      <c r="AP430" s="331"/>
      <c r="AQ430" s="331">
        <v>9.5606617094019394E-2</v>
      </c>
      <c r="AR430" s="331">
        <v>6.51958523872299E-2</v>
      </c>
      <c r="AS430" s="331">
        <v>5.149529337736105E-2</v>
      </c>
      <c r="AT430" s="331">
        <v>5.1143171698550302E-2</v>
      </c>
      <c r="AU430" s="331"/>
      <c r="AV430" s="331"/>
      <c r="AW430" s="331"/>
      <c r="AX430" s="331"/>
      <c r="AY430" s="331"/>
      <c r="AZ430" s="331"/>
      <c r="BA430" s="331">
        <v>6.5878199193948106E-2</v>
      </c>
      <c r="BB430" s="331">
        <v>0.12551766417038268</v>
      </c>
      <c r="BC430" s="331">
        <v>9.616380570970641E-2</v>
      </c>
      <c r="BD430" s="331">
        <v>0.11425212446157147</v>
      </c>
      <c r="BE430" s="331"/>
      <c r="BF430" s="331"/>
      <c r="BG430" s="331"/>
      <c r="BH430" s="331">
        <v>0.10406224628847417</v>
      </c>
      <c r="BI430" s="331">
        <v>0.10661896256818</v>
      </c>
      <c r="BJ430" s="331">
        <v>9.6429185407886905E-2</v>
      </c>
      <c r="BK430" s="330"/>
      <c r="BL430" s="330"/>
      <c r="BM430" s="331">
        <v>6.7976064831762995E-2</v>
      </c>
    </row>
    <row r="431" spans="2:67" s="255" customFormat="1" ht="15" customHeight="1">
      <c r="B431" s="1257" t="s">
        <v>282</v>
      </c>
      <c r="C431" s="243" t="s">
        <v>493</v>
      </c>
      <c r="D431" s="344"/>
      <c r="E431" s="331">
        <v>6.7511686163550896E-2</v>
      </c>
      <c r="F431" s="331">
        <v>3.1101566940907901E-2</v>
      </c>
      <c r="G431" s="931">
        <v>7.7374219887131099E-2</v>
      </c>
      <c r="H431" s="931">
        <v>6.6422586317176818E-2</v>
      </c>
      <c r="I431" s="931">
        <v>7.1027858444152436E-2</v>
      </c>
      <c r="J431" s="330">
        <v>1.8789858955604175E-2</v>
      </c>
      <c r="K431" s="330"/>
      <c r="L431" s="331">
        <v>2.6974540673396701E-2</v>
      </c>
      <c r="M431" s="331">
        <v>7.9002278368433002E-2</v>
      </c>
      <c r="N431" s="331">
        <v>6.4312800478339274E-2</v>
      </c>
      <c r="O431" s="331">
        <v>6.3591464692258196E-2</v>
      </c>
      <c r="P431" s="331"/>
      <c r="Q431" s="331"/>
      <c r="R431" s="331"/>
      <c r="S431" s="331"/>
      <c r="T431" s="331"/>
      <c r="U431" s="331"/>
      <c r="V431" s="331">
        <v>7.9750571148566901E-2</v>
      </c>
      <c r="W431" s="331">
        <v>9.1848394860312391E-2</v>
      </c>
      <c r="X431" s="331">
        <v>8.035390820863314E-2</v>
      </c>
      <c r="Y431" s="331">
        <v>9.6858130031065429E-2</v>
      </c>
      <c r="Z431" s="331"/>
      <c r="AA431" s="331"/>
      <c r="AB431" s="331"/>
      <c r="AC431" s="331">
        <v>0.14126644519366463</v>
      </c>
      <c r="AD431" s="331">
        <v>9.7948338473488203E-2</v>
      </c>
      <c r="AE431" s="331">
        <v>0.103767657623306</v>
      </c>
      <c r="AF431" s="330"/>
      <c r="AG431" s="330"/>
      <c r="AH431" s="331">
        <v>8.10166720154194E-2</v>
      </c>
      <c r="AI431" s="329"/>
      <c r="AJ431" s="331">
        <v>3.2119873050926097E-2</v>
      </c>
      <c r="AK431" s="925">
        <v>7.5323971512255297E-2</v>
      </c>
      <c r="AL431" s="925">
        <v>6.4266296945172149E-2</v>
      </c>
      <c r="AM431" s="925">
        <v>6.8916160378574759E-2</v>
      </c>
      <c r="AN431" s="331">
        <v>9.9378762441332993E-2</v>
      </c>
      <c r="AO431" s="331">
        <v>2.1245356929896028E-2</v>
      </c>
      <c r="AP431" s="331"/>
      <c r="AQ431" s="331">
        <v>9.2002902333407799E-2</v>
      </c>
      <c r="AR431" s="331">
        <v>7.9358046443570196E-2</v>
      </c>
      <c r="AS431" s="331">
        <v>6.6085408545988059E-2</v>
      </c>
      <c r="AT431" s="331">
        <v>6.5357246526100699E-2</v>
      </c>
      <c r="AU431" s="331"/>
      <c r="AV431" s="331"/>
      <c r="AW431" s="331"/>
      <c r="AX431" s="331"/>
      <c r="AY431" s="331"/>
      <c r="AZ431" s="331"/>
      <c r="BA431" s="331">
        <v>8.0037874109680995E-2</v>
      </c>
      <c r="BB431" s="331">
        <v>9.7637035823763957E-2</v>
      </c>
      <c r="BC431" s="331">
        <v>8.1054806996927312E-2</v>
      </c>
      <c r="BD431" s="331">
        <v>9.5901266406587235E-2</v>
      </c>
      <c r="BE431" s="331"/>
      <c r="BF431" s="331"/>
      <c r="BG431" s="331"/>
      <c r="BH431" s="331">
        <v>0.14060272719697972</v>
      </c>
      <c r="BI431" s="331">
        <v>9.8526748833627401E-2</v>
      </c>
      <c r="BJ431" s="331">
        <v>0.10563502870075001</v>
      </c>
      <c r="BK431" s="330"/>
      <c r="BL431" s="330"/>
      <c r="BM431" s="331">
        <v>8.1362170903470907E-2</v>
      </c>
    </row>
    <row r="432" spans="2:67" s="255" customFormat="1" ht="15" customHeight="1">
      <c r="B432" s="1257" t="s">
        <v>282</v>
      </c>
      <c r="C432" s="243" t="s">
        <v>494</v>
      </c>
      <c r="D432" s="344"/>
      <c r="E432" s="331">
        <v>0.103873404243983</v>
      </c>
      <c r="F432" s="331">
        <v>4.5410145696707399E-2</v>
      </c>
      <c r="G432" s="931">
        <v>0.12861133410130601</v>
      </c>
      <c r="H432" s="931">
        <v>9.6939700991679284E-2</v>
      </c>
      <c r="I432" s="931">
        <v>0.11025794143899652</v>
      </c>
      <c r="J432" s="330">
        <v>1.1089342847573432E-2</v>
      </c>
      <c r="K432" s="330"/>
      <c r="L432" s="331">
        <v>2.25477629673758E-2</v>
      </c>
      <c r="M432" s="331">
        <v>9.6972364500880204E-2</v>
      </c>
      <c r="N432" s="331">
        <v>8.8507408479859329E-2</v>
      </c>
      <c r="O432" s="331">
        <v>8.7637777589104404E-2</v>
      </c>
      <c r="P432" s="331"/>
      <c r="Q432" s="331"/>
      <c r="R432" s="331"/>
      <c r="S432" s="331"/>
      <c r="T432" s="331"/>
      <c r="U432" s="331"/>
      <c r="V432" s="331">
        <v>9.7425617920095395E-2</v>
      </c>
      <c r="W432" s="331">
        <v>9.702512388088233E-2</v>
      </c>
      <c r="X432" s="331">
        <v>6.2643833978685851E-2</v>
      </c>
      <c r="Y432" s="331">
        <v>7.9630277286195775E-2</v>
      </c>
      <c r="Z432" s="331"/>
      <c r="AA432" s="331"/>
      <c r="AB432" s="331"/>
      <c r="AC432" s="331">
        <v>0.11597002821249162</v>
      </c>
      <c r="AD432" s="331">
        <v>8.1787003201077194E-2</v>
      </c>
      <c r="AE432" s="331">
        <v>0.106287273494807</v>
      </c>
      <c r="AF432" s="330"/>
      <c r="AG432" s="330"/>
      <c r="AH432" s="331">
        <v>9.7273576444808205E-2</v>
      </c>
      <c r="AI432" s="329"/>
      <c r="AJ432" s="331">
        <v>3.7882374059724701E-2</v>
      </c>
      <c r="AK432" s="925">
        <v>0.104262447562152</v>
      </c>
      <c r="AL432" s="925">
        <v>8.7344731025769104E-2</v>
      </c>
      <c r="AM432" s="925">
        <v>9.4458801079283838E-2</v>
      </c>
      <c r="AN432" s="331">
        <v>0.12329734909580201</v>
      </c>
      <c r="AO432" s="331">
        <v>7.3510663656984271E-3</v>
      </c>
      <c r="AP432" s="331"/>
      <c r="AQ432" s="331">
        <v>0.11165371556645</v>
      </c>
      <c r="AR432" s="331">
        <v>9.7184054101493805E-2</v>
      </c>
      <c r="AS432" s="331">
        <v>8.6610484522109621E-2</v>
      </c>
      <c r="AT432" s="331">
        <v>8.5769337728109102E-2</v>
      </c>
      <c r="AU432" s="331"/>
      <c r="AV432" s="331"/>
      <c r="AW432" s="331"/>
      <c r="AX432" s="331"/>
      <c r="AY432" s="331"/>
      <c r="AZ432" s="331"/>
      <c r="BA432" s="331">
        <v>9.7738311003754894E-2</v>
      </c>
      <c r="BB432" s="331">
        <v>8.6252917678359825E-2</v>
      </c>
      <c r="BC432" s="331">
        <v>6.6581513909714604E-2</v>
      </c>
      <c r="BD432" s="331">
        <v>8.6217528494240414E-2</v>
      </c>
      <c r="BE432" s="331"/>
      <c r="BF432" s="331"/>
      <c r="BG432" s="331"/>
      <c r="BH432" s="331">
        <v>0.12694691434709865</v>
      </c>
      <c r="BI432" s="331">
        <v>8.6011749236935206E-2</v>
      </c>
      <c r="BJ432" s="331">
        <v>0.104842427254409</v>
      </c>
      <c r="BK432" s="330"/>
      <c r="BL432" s="330"/>
      <c r="BM432" s="331">
        <v>9.7638873693616499E-2</v>
      </c>
    </row>
    <row r="433" spans="2:67" s="255" customFormat="1" ht="15" customHeight="1">
      <c r="B433" s="1257" t="s">
        <v>282</v>
      </c>
      <c r="C433" s="243" t="s">
        <v>495</v>
      </c>
      <c r="D433" s="344"/>
      <c r="E433" s="331">
        <v>0.12827910137472501</v>
      </c>
      <c r="F433" s="331">
        <v>7.3391006767500197E-2</v>
      </c>
      <c r="G433" s="931">
        <v>0.14630824207576401</v>
      </c>
      <c r="H433" s="931">
        <v>0.12609936318652121</v>
      </c>
      <c r="I433" s="931">
        <v>0.13459740012973906</v>
      </c>
      <c r="J433" s="330">
        <v>3.0276468407644062E-3</v>
      </c>
      <c r="K433" s="330"/>
      <c r="L433" s="331">
        <v>7.7317013963727798E-3</v>
      </c>
      <c r="M433" s="331">
        <v>0.120602605034383</v>
      </c>
      <c r="N433" s="331">
        <v>0.12094692220918873</v>
      </c>
      <c r="O433" s="331">
        <v>0.120107000507762</v>
      </c>
      <c r="P433" s="331"/>
      <c r="Q433" s="331"/>
      <c r="R433" s="331"/>
      <c r="S433" s="331"/>
      <c r="T433" s="331"/>
      <c r="U433" s="331"/>
      <c r="V433" s="331">
        <v>0.12062666977858599</v>
      </c>
      <c r="W433" s="331">
        <v>4.7781464240807189E-2</v>
      </c>
      <c r="X433" s="331">
        <v>5.0019519741013346E-2</v>
      </c>
      <c r="Y433" s="331">
        <v>6.6970432672970703E-2</v>
      </c>
      <c r="Z433" s="331"/>
      <c r="AA433" s="331"/>
      <c r="AB433" s="331"/>
      <c r="AC433" s="331">
        <v>0.1428487945431467</v>
      </c>
      <c r="AD433" s="331">
        <v>7.1964032994050603E-2</v>
      </c>
      <c r="AE433" s="331">
        <v>0.112461121709202</v>
      </c>
      <c r="AF433" s="330"/>
      <c r="AG433" s="330"/>
      <c r="AH433" s="331">
        <v>0.119019601816183</v>
      </c>
      <c r="AI433" s="329"/>
      <c r="AJ433" s="331">
        <v>7.5335479899655194E-2</v>
      </c>
      <c r="AK433" s="925">
        <v>0.163552390063261</v>
      </c>
      <c r="AL433" s="925">
        <v>0.13010441218844632</v>
      </c>
      <c r="AM433" s="925">
        <v>0.14416962348561554</v>
      </c>
      <c r="AN433" s="331">
        <v>0.104596076075753</v>
      </c>
      <c r="AO433" s="331">
        <v>5.6907868985485634E-3</v>
      </c>
      <c r="AP433" s="331"/>
      <c r="AQ433" s="331">
        <v>9.4338472383484903E-2</v>
      </c>
      <c r="AR433" s="331">
        <v>0.120008722830713</v>
      </c>
      <c r="AS433" s="331">
        <v>0.12022570024933121</v>
      </c>
      <c r="AT433" s="331">
        <v>0.11950416766972</v>
      </c>
      <c r="AU433" s="331"/>
      <c r="AV433" s="331"/>
      <c r="AW433" s="331"/>
      <c r="AX433" s="331"/>
      <c r="AY433" s="331"/>
      <c r="AZ433" s="331"/>
      <c r="BA433" s="331">
        <v>0.12003322218500399</v>
      </c>
      <c r="BB433" s="331">
        <v>6.3352788869357385E-2</v>
      </c>
      <c r="BC433" s="331">
        <v>5.1322108429264469E-2</v>
      </c>
      <c r="BD433" s="331">
        <v>6.7350728074154251E-2</v>
      </c>
      <c r="BE433" s="331"/>
      <c r="BF433" s="331"/>
      <c r="BG433" s="331"/>
      <c r="BH433" s="331">
        <v>0.14696105626511685</v>
      </c>
      <c r="BI433" s="331">
        <v>7.5261588392699294E-2</v>
      </c>
      <c r="BJ433" s="331">
        <v>0.112281775671403</v>
      </c>
      <c r="BK433" s="330"/>
      <c r="BL433" s="330"/>
      <c r="BM433" s="331">
        <v>0.118547076588535</v>
      </c>
    </row>
    <row r="434" spans="2:67" s="255" customFormat="1" ht="15" customHeight="1">
      <c r="B434" s="1257" t="s">
        <v>282</v>
      </c>
      <c r="C434" s="243" t="s">
        <v>496</v>
      </c>
      <c r="D434" s="344"/>
      <c r="E434" s="331">
        <v>0.175129836802011</v>
      </c>
      <c r="F434" s="331">
        <v>0.12999354815007799</v>
      </c>
      <c r="G434" s="931">
        <v>0.188472394558683</v>
      </c>
      <c r="H434" s="931">
        <v>0.16029463856279602</v>
      </c>
      <c r="I434" s="931">
        <v>0.17214366852345789</v>
      </c>
      <c r="J434" s="330">
        <v>4.1633807613270747E-3</v>
      </c>
      <c r="K434" s="330"/>
      <c r="L434" s="331">
        <v>7.0705989489288504E-3</v>
      </c>
      <c r="M434" s="331">
        <v>0.15989375904177899</v>
      </c>
      <c r="N434" s="331">
        <v>0.17438902981239901</v>
      </c>
      <c r="O434" s="331">
        <v>0.173411515312554</v>
      </c>
      <c r="P434" s="331"/>
      <c r="Q434" s="331"/>
      <c r="R434" s="331"/>
      <c r="S434" s="331"/>
      <c r="T434" s="331"/>
      <c r="U434" s="331"/>
      <c r="V434" s="331">
        <v>0.15923738620945599</v>
      </c>
      <c r="W434" s="331">
        <v>3.9604285460092287E-2</v>
      </c>
      <c r="X434" s="331">
        <v>3.0664336282134209E-2</v>
      </c>
      <c r="Y434" s="331">
        <v>4.4075039330275789E-2</v>
      </c>
      <c r="Z434" s="331"/>
      <c r="AA434" s="331"/>
      <c r="AB434" s="331"/>
      <c r="AC434" s="331">
        <v>0.14037945091980725</v>
      </c>
      <c r="AD434" s="331">
        <v>5.6046787577485602E-2</v>
      </c>
      <c r="AE434" s="331">
        <v>0.11185254260659799</v>
      </c>
      <c r="AF434" s="330"/>
      <c r="AG434" s="330"/>
      <c r="AH434" s="331">
        <v>0.15487551029976601</v>
      </c>
      <c r="AI434" s="329"/>
      <c r="AJ434" s="331">
        <v>0.12452671781562399</v>
      </c>
      <c r="AK434" s="925">
        <v>0.189942679885718</v>
      </c>
      <c r="AL434" s="925">
        <v>0.16195699234195129</v>
      </c>
      <c r="AM434" s="925">
        <v>0.17372525558563229</v>
      </c>
      <c r="AN434" s="331">
        <v>0.11815337482782</v>
      </c>
      <c r="AO434" s="331">
        <v>5.8668730924596631E-3</v>
      </c>
      <c r="AP434" s="331"/>
      <c r="AQ434" s="331">
        <v>0.106109176525881</v>
      </c>
      <c r="AR434" s="331">
        <v>0.158928862389598</v>
      </c>
      <c r="AS434" s="331">
        <v>0.17332483278968816</v>
      </c>
      <c r="AT434" s="331">
        <v>0.172437919680067</v>
      </c>
      <c r="AU434" s="331"/>
      <c r="AV434" s="331"/>
      <c r="AW434" s="331"/>
      <c r="AX434" s="331"/>
      <c r="AY434" s="331"/>
      <c r="AZ434" s="331"/>
      <c r="BA434" s="331">
        <v>0.15827291194796</v>
      </c>
      <c r="BB434" s="331">
        <v>3.9190987148518736E-2</v>
      </c>
      <c r="BC434" s="331">
        <v>3.2777068807517816E-2</v>
      </c>
      <c r="BD434" s="331">
        <v>4.5694754797444247E-2</v>
      </c>
      <c r="BE434" s="331"/>
      <c r="BF434" s="331"/>
      <c r="BG434" s="331"/>
      <c r="BH434" s="331">
        <v>0.13220488076858469</v>
      </c>
      <c r="BI434" s="331">
        <v>5.58004492402287E-2</v>
      </c>
      <c r="BJ434" s="331">
        <v>0.110241904211554</v>
      </c>
      <c r="BK434" s="330"/>
      <c r="BL434" s="330"/>
      <c r="BM434" s="331">
        <v>0.153910427628902</v>
      </c>
    </row>
    <row r="435" spans="2:67" s="255" customFormat="1" ht="15" customHeight="1">
      <c r="B435" s="1257" t="s">
        <v>282</v>
      </c>
      <c r="C435" s="243" t="s">
        <v>497</v>
      </c>
      <c r="D435" s="344"/>
      <c r="E435" s="331">
        <v>0.433927690336817</v>
      </c>
      <c r="F435" s="331">
        <v>0.68227859190461004</v>
      </c>
      <c r="G435" s="931">
        <v>0.355771086788288</v>
      </c>
      <c r="H435" s="931">
        <v>0.44092088856548634</v>
      </c>
      <c r="I435" s="931">
        <v>0.40511454002056624</v>
      </c>
      <c r="J435" s="330">
        <v>2.5973059242260102E-3</v>
      </c>
      <c r="K435" s="330"/>
      <c r="L435" s="331">
        <v>6.77242024097205E-3</v>
      </c>
      <c r="M435" s="331">
        <v>0.35085668631151101</v>
      </c>
      <c r="N435" s="331">
        <v>0.4382974800990343</v>
      </c>
      <c r="O435" s="331">
        <v>0.44282433985505598</v>
      </c>
      <c r="P435" s="331"/>
      <c r="Q435" s="331"/>
      <c r="R435" s="331"/>
      <c r="S435" s="331"/>
      <c r="T435" s="331"/>
      <c r="U435" s="331"/>
      <c r="V435" s="331">
        <v>0.34639107322977702</v>
      </c>
      <c r="W435" s="331">
        <v>2.7840992947584579E-2</v>
      </c>
      <c r="X435" s="331">
        <v>1.5653471582751596E-2</v>
      </c>
      <c r="Y435" s="331">
        <v>1.9160614321436186E-2</v>
      </c>
      <c r="Z435" s="331"/>
      <c r="AA435" s="331"/>
      <c r="AB435" s="331"/>
      <c r="AC435" s="331">
        <v>0.11874474180025156</v>
      </c>
      <c r="AD435" s="331">
        <v>3.7256471665417901E-2</v>
      </c>
      <c r="AE435" s="331">
        <v>0.10843890118753299</v>
      </c>
      <c r="AF435" s="330"/>
      <c r="AG435" s="330"/>
      <c r="AH435" s="331">
        <v>0.33027811153088699</v>
      </c>
      <c r="AI435" s="329"/>
      <c r="AJ435" s="331">
        <v>0.691049394825198</v>
      </c>
      <c r="AK435" s="925">
        <v>0.38536188741106803</v>
      </c>
      <c r="AL435" s="925">
        <v>0.452942347503835</v>
      </c>
      <c r="AM435" s="925">
        <v>0.42452408394475699</v>
      </c>
      <c r="AN435" s="331">
        <v>0.236170677162305</v>
      </c>
      <c r="AO435" s="331">
        <v>2.5973059242260098E-3</v>
      </c>
      <c r="AP435" s="331"/>
      <c r="AQ435" s="331">
        <v>0.21095311055443899</v>
      </c>
      <c r="AR435" s="331">
        <v>0.34805569690079802</v>
      </c>
      <c r="AS435" s="331">
        <v>0.43474760632790466</v>
      </c>
      <c r="AT435" s="331">
        <v>0.43893716516237202</v>
      </c>
      <c r="AU435" s="331"/>
      <c r="AV435" s="331"/>
      <c r="AW435" s="331"/>
      <c r="AX435" s="331"/>
      <c r="AY435" s="331"/>
      <c r="AZ435" s="331"/>
      <c r="BA435" s="331">
        <v>0.34364282500596499</v>
      </c>
      <c r="BB435" s="331">
        <v>2.9819927523347264E-2</v>
      </c>
      <c r="BC435" s="331">
        <v>1.7663599390883487E-2</v>
      </c>
      <c r="BD435" s="331">
        <v>2.2389670791239841E-2</v>
      </c>
      <c r="BE435" s="331"/>
      <c r="BF435" s="331"/>
      <c r="BG435" s="331"/>
      <c r="BH435" s="331">
        <v>0.12470973525046172</v>
      </c>
      <c r="BI435" s="331">
        <v>4.0357511105331499E-2</v>
      </c>
      <c r="BJ435" s="331">
        <v>0.107561110435822</v>
      </c>
      <c r="BK435" s="330"/>
      <c r="BL435" s="330"/>
      <c r="BM435" s="331">
        <v>0.32775123861397598</v>
      </c>
    </row>
    <row r="436" spans="2:67" s="255" customFormat="1" ht="15" customHeight="1">
      <c r="B436" s="1253" t="s">
        <v>282</v>
      </c>
      <c r="C436" s="453" t="s">
        <v>527</v>
      </c>
      <c r="D436" s="344"/>
      <c r="E436" s="327">
        <v>1</v>
      </c>
      <c r="F436" s="327">
        <v>1</v>
      </c>
      <c r="G436" s="926">
        <v>1</v>
      </c>
      <c r="H436" s="926">
        <v>1</v>
      </c>
      <c r="I436" s="926">
        <v>1</v>
      </c>
      <c r="J436" s="327">
        <v>1</v>
      </c>
      <c r="K436" s="327"/>
      <c r="L436" s="327">
        <v>1</v>
      </c>
      <c r="M436" s="327">
        <v>1</v>
      </c>
      <c r="N436" s="327">
        <v>1</v>
      </c>
      <c r="O436" s="327">
        <v>1</v>
      </c>
      <c r="P436" s="327"/>
      <c r="Q436" s="327"/>
      <c r="R436" s="327"/>
      <c r="S436" s="327"/>
      <c r="T436" s="327"/>
      <c r="U436" s="327"/>
      <c r="V436" s="327">
        <v>1</v>
      </c>
      <c r="W436" s="327">
        <v>1</v>
      </c>
      <c r="X436" s="327">
        <v>1</v>
      </c>
      <c r="Y436" s="327">
        <v>1</v>
      </c>
      <c r="Z436" s="327"/>
      <c r="AA436" s="327"/>
      <c r="AB436" s="327"/>
      <c r="AC436" s="327">
        <v>1</v>
      </c>
      <c r="AD436" s="327">
        <v>1</v>
      </c>
      <c r="AE436" s="327">
        <v>1</v>
      </c>
      <c r="AF436" s="328"/>
      <c r="AG436" s="328"/>
      <c r="AH436" s="327">
        <v>1</v>
      </c>
      <c r="AI436" s="329"/>
      <c r="AJ436" s="327">
        <v>1</v>
      </c>
      <c r="AK436" s="926">
        <v>1</v>
      </c>
      <c r="AL436" s="926">
        <v>1</v>
      </c>
      <c r="AM436" s="926">
        <v>1</v>
      </c>
      <c r="AN436" s="327">
        <v>0.999999999999999</v>
      </c>
      <c r="AO436" s="327">
        <v>1</v>
      </c>
      <c r="AP436" s="327"/>
      <c r="AQ436" s="327">
        <v>1</v>
      </c>
      <c r="AR436" s="327">
        <v>1</v>
      </c>
      <c r="AS436" s="327">
        <v>1</v>
      </c>
      <c r="AT436" s="327">
        <v>1</v>
      </c>
      <c r="AU436" s="327"/>
      <c r="AV436" s="327"/>
      <c r="AW436" s="327"/>
      <c r="AX436" s="327"/>
      <c r="AY436" s="327"/>
      <c r="AZ436" s="327"/>
      <c r="BA436" s="327">
        <v>1</v>
      </c>
      <c r="BB436" s="327">
        <v>1</v>
      </c>
      <c r="BC436" s="327">
        <v>1</v>
      </c>
      <c r="BD436" s="327">
        <v>1</v>
      </c>
      <c r="BE436" s="327"/>
      <c r="BF436" s="327"/>
      <c r="BG436" s="327"/>
      <c r="BH436" s="327">
        <v>1</v>
      </c>
      <c r="BI436" s="327">
        <v>1</v>
      </c>
      <c r="BJ436" s="327">
        <v>1</v>
      </c>
      <c r="BK436" s="328"/>
      <c r="BL436" s="328"/>
      <c r="BM436" s="327">
        <v>1</v>
      </c>
      <c r="BN436" s="254"/>
      <c r="BO436" s="254"/>
    </row>
    <row r="437" spans="2:67" s="255" customFormat="1" ht="15" customHeight="1">
      <c r="B437" s="1251" t="s">
        <v>711</v>
      </c>
      <c r="C437" s="243" t="s">
        <v>488</v>
      </c>
      <c r="D437" s="262"/>
      <c r="E437" s="646"/>
      <c r="F437" s="646"/>
      <c r="G437" s="927"/>
      <c r="H437" s="927"/>
      <c r="I437" s="927"/>
      <c r="J437" s="646"/>
      <c r="K437" s="646"/>
      <c r="L437" s="646"/>
      <c r="M437" s="646"/>
      <c r="N437" s="646"/>
      <c r="O437" s="646"/>
      <c r="P437" s="646"/>
      <c r="Q437" s="646"/>
      <c r="R437" s="646"/>
      <c r="S437" s="646"/>
      <c r="T437" s="646"/>
      <c r="U437" s="646"/>
      <c r="V437" s="646"/>
      <c r="W437" s="646"/>
      <c r="X437" s="646"/>
      <c r="Y437" s="646"/>
      <c r="Z437" s="646"/>
      <c r="AA437" s="646"/>
      <c r="AB437" s="646"/>
      <c r="AC437" s="646"/>
      <c r="AD437" s="646"/>
      <c r="AE437" s="646"/>
      <c r="AF437" s="676"/>
      <c r="AG437" s="646"/>
      <c r="AH437" s="646"/>
      <c r="AI437" s="329"/>
      <c r="AJ437" s="677"/>
      <c r="AK437" s="927"/>
      <c r="AL437" s="927"/>
      <c r="AM437" s="927"/>
      <c r="AN437" s="677"/>
      <c r="AO437" s="677"/>
      <c r="AP437" s="677"/>
      <c r="AQ437" s="677"/>
      <c r="AR437" s="677"/>
      <c r="AS437" s="677"/>
      <c r="AT437" s="677"/>
      <c r="AU437" s="677"/>
      <c r="AV437" s="677"/>
      <c r="AW437" s="677"/>
      <c r="AX437" s="677"/>
      <c r="AY437" s="677"/>
      <c r="AZ437" s="677"/>
      <c r="BA437" s="677"/>
      <c r="BB437" s="677"/>
      <c r="BC437" s="677"/>
      <c r="BD437" s="677"/>
      <c r="BE437" s="677"/>
      <c r="BF437" s="677"/>
      <c r="BG437" s="677"/>
      <c r="BH437" s="677"/>
      <c r="BI437" s="677"/>
      <c r="BJ437" s="677"/>
      <c r="BK437" s="677"/>
      <c r="BL437" s="678"/>
      <c r="BM437" s="677"/>
      <c r="BN437" s="254"/>
      <c r="BO437" s="254"/>
    </row>
    <row r="438" spans="2:67" s="255" customFormat="1" ht="15" customHeight="1">
      <c r="B438" s="1252"/>
      <c r="C438" s="243" t="s">
        <v>489</v>
      </c>
      <c r="D438" s="262"/>
      <c r="E438" s="646"/>
      <c r="F438" s="646"/>
      <c r="G438" s="927"/>
      <c r="H438" s="927"/>
      <c r="I438" s="927"/>
      <c r="J438" s="646"/>
      <c r="K438" s="646"/>
      <c r="L438" s="646"/>
      <c r="M438" s="646"/>
      <c r="N438" s="646"/>
      <c r="O438" s="646"/>
      <c r="P438" s="646"/>
      <c r="Q438" s="646"/>
      <c r="R438" s="646"/>
      <c r="S438" s="646"/>
      <c r="T438" s="646"/>
      <c r="U438" s="646"/>
      <c r="V438" s="646"/>
      <c r="W438" s="646"/>
      <c r="X438" s="646"/>
      <c r="Y438" s="646"/>
      <c r="Z438" s="646"/>
      <c r="AA438" s="646"/>
      <c r="AB438" s="646"/>
      <c r="AC438" s="646"/>
      <c r="AD438" s="646"/>
      <c r="AE438" s="646"/>
      <c r="AF438" s="676"/>
      <c r="AG438" s="646"/>
      <c r="AH438" s="646"/>
      <c r="AI438" s="329"/>
      <c r="AJ438" s="677"/>
      <c r="AK438" s="927"/>
      <c r="AL438" s="927"/>
      <c r="AM438" s="927"/>
      <c r="AN438" s="677"/>
      <c r="AO438" s="677"/>
      <c r="AP438" s="677"/>
      <c r="AQ438" s="677"/>
      <c r="AR438" s="677"/>
      <c r="AS438" s="677"/>
      <c r="AT438" s="677"/>
      <c r="AU438" s="677"/>
      <c r="AV438" s="677"/>
      <c r="AW438" s="677"/>
      <c r="AX438" s="677"/>
      <c r="AY438" s="677"/>
      <c r="AZ438" s="677"/>
      <c r="BA438" s="677"/>
      <c r="BB438" s="677"/>
      <c r="BC438" s="677"/>
      <c r="BD438" s="677"/>
      <c r="BE438" s="677"/>
      <c r="BF438" s="677"/>
      <c r="BG438" s="677"/>
      <c r="BH438" s="677"/>
      <c r="BI438" s="677"/>
      <c r="BJ438" s="677"/>
      <c r="BK438" s="677"/>
      <c r="BL438" s="679"/>
      <c r="BM438" s="677"/>
      <c r="BN438" s="254"/>
      <c r="BO438" s="254"/>
    </row>
    <row r="439" spans="2:67" s="255" customFormat="1" ht="15" customHeight="1">
      <c r="B439" s="1252"/>
      <c r="C439" s="243" t="s">
        <v>490</v>
      </c>
      <c r="D439" s="262"/>
      <c r="E439" s="646"/>
      <c r="F439" s="646"/>
      <c r="G439" s="927"/>
      <c r="H439" s="927"/>
      <c r="I439" s="927"/>
      <c r="J439" s="646"/>
      <c r="K439" s="646"/>
      <c r="L439" s="646"/>
      <c r="M439" s="646"/>
      <c r="N439" s="646"/>
      <c r="O439" s="646"/>
      <c r="P439" s="646"/>
      <c r="Q439" s="646"/>
      <c r="R439" s="646"/>
      <c r="S439" s="646"/>
      <c r="T439" s="646"/>
      <c r="U439" s="646"/>
      <c r="V439" s="646"/>
      <c r="W439" s="646"/>
      <c r="X439" s="646"/>
      <c r="Y439" s="646"/>
      <c r="Z439" s="646"/>
      <c r="AA439" s="646"/>
      <c r="AB439" s="646"/>
      <c r="AC439" s="646"/>
      <c r="AD439" s="646"/>
      <c r="AE439" s="646"/>
      <c r="AF439" s="676"/>
      <c r="AG439" s="646"/>
      <c r="AH439" s="646"/>
      <c r="AI439" s="329"/>
      <c r="AJ439" s="677"/>
      <c r="AK439" s="927"/>
      <c r="AL439" s="927"/>
      <c r="AM439" s="927"/>
      <c r="AN439" s="677"/>
      <c r="AO439" s="677"/>
      <c r="AP439" s="677"/>
      <c r="AQ439" s="677"/>
      <c r="AR439" s="677"/>
      <c r="AS439" s="677"/>
      <c r="AT439" s="677"/>
      <c r="AU439" s="677"/>
      <c r="AV439" s="677"/>
      <c r="AW439" s="677"/>
      <c r="AX439" s="677"/>
      <c r="AY439" s="677"/>
      <c r="AZ439" s="677"/>
      <c r="BA439" s="677"/>
      <c r="BB439" s="677"/>
      <c r="BC439" s="677"/>
      <c r="BD439" s="677"/>
      <c r="BE439" s="677"/>
      <c r="BF439" s="677"/>
      <c r="BG439" s="677"/>
      <c r="BH439" s="677"/>
      <c r="BI439" s="677"/>
      <c r="BJ439" s="677"/>
      <c r="BK439" s="677"/>
      <c r="BL439" s="679"/>
      <c r="BM439" s="677"/>
      <c r="BN439" s="254"/>
      <c r="BO439" s="254"/>
    </row>
    <row r="440" spans="2:67" s="255" customFormat="1" ht="15" customHeight="1">
      <c r="B440" s="1252"/>
      <c r="C440" s="243" t="s">
        <v>491</v>
      </c>
      <c r="D440" s="262"/>
      <c r="E440" s="646"/>
      <c r="F440" s="646"/>
      <c r="G440" s="927"/>
      <c r="H440" s="927"/>
      <c r="I440" s="927"/>
      <c r="J440" s="646"/>
      <c r="K440" s="646"/>
      <c r="L440" s="646"/>
      <c r="M440" s="646"/>
      <c r="N440" s="646"/>
      <c r="O440" s="646"/>
      <c r="P440" s="646"/>
      <c r="Q440" s="646"/>
      <c r="R440" s="646"/>
      <c r="S440" s="646"/>
      <c r="T440" s="646"/>
      <c r="U440" s="646"/>
      <c r="V440" s="646"/>
      <c r="W440" s="646"/>
      <c r="X440" s="646"/>
      <c r="Y440" s="646"/>
      <c r="Z440" s="646"/>
      <c r="AA440" s="646"/>
      <c r="AB440" s="646"/>
      <c r="AC440" s="646"/>
      <c r="AD440" s="646"/>
      <c r="AE440" s="646"/>
      <c r="AF440" s="676"/>
      <c r="AG440" s="646"/>
      <c r="AH440" s="646"/>
      <c r="AI440" s="329"/>
      <c r="AJ440" s="677"/>
      <c r="AK440" s="927"/>
      <c r="AL440" s="927"/>
      <c r="AM440" s="927"/>
      <c r="AN440" s="677"/>
      <c r="AO440" s="677"/>
      <c r="AP440" s="677"/>
      <c r="AQ440" s="677"/>
      <c r="AR440" s="677"/>
      <c r="AS440" s="677"/>
      <c r="AT440" s="677"/>
      <c r="AU440" s="677"/>
      <c r="AV440" s="677"/>
      <c r="AW440" s="677"/>
      <c r="AX440" s="677"/>
      <c r="AY440" s="677"/>
      <c r="AZ440" s="677"/>
      <c r="BA440" s="677"/>
      <c r="BB440" s="677"/>
      <c r="BC440" s="677"/>
      <c r="BD440" s="677"/>
      <c r="BE440" s="677"/>
      <c r="BF440" s="677"/>
      <c r="BG440" s="677"/>
      <c r="BH440" s="677"/>
      <c r="BI440" s="677"/>
      <c r="BJ440" s="677"/>
      <c r="BK440" s="677"/>
      <c r="BL440" s="679"/>
      <c r="BM440" s="677"/>
      <c r="BN440" s="254"/>
      <c r="BO440" s="254"/>
    </row>
    <row r="441" spans="2:67" s="255" customFormat="1" ht="15" customHeight="1">
      <c r="B441" s="1252"/>
      <c r="C441" s="243" t="s">
        <v>492</v>
      </c>
      <c r="D441" s="262"/>
      <c r="E441" s="646"/>
      <c r="F441" s="646"/>
      <c r="G441" s="927"/>
      <c r="H441" s="927"/>
      <c r="I441" s="927"/>
      <c r="J441" s="646"/>
      <c r="K441" s="646"/>
      <c r="L441" s="646"/>
      <c r="M441" s="646"/>
      <c r="N441" s="646"/>
      <c r="O441" s="646"/>
      <c r="P441" s="646"/>
      <c r="Q441" s="646"/>
      <c r="R441" s="646"/>
      <c r="S441" s="646"/>
      <c r="T441" s="646"/>
      <c r="U441" s="646"/>
      <c r="V441" s="646"/>
      <c r="W441" s="646"/>
      <c r="X441" s="646"/>
      <c r="Y441" s="646"/>
      <c r="Z441" s="646"/>
      <c r="AA441" s="646"/>
      <c r="AB441" s="646"/>
      <c r="AC441" s="646"/>
      <c r="AD441" s="646"/>
      <c r="AE441" s="646"/>
      <c r="AF441" s="676"/>
      <c r="AG441" s="646"/>
      <c r="AH441" s="646"/>
      <c r="AI441" s="329"/>
      <c r="AJ441" s="677"/>
      <c r="AK441" s="927"/>
      <c r="AL441" s="927"/>
      <c r="AM441" s="927"/>
      <c r="AN441" s="677"/>
      <c r="AO441" s="677"/>
      <c r="AP441" s="677"/>
      <c r="AQ441" s="677"/>
      <c r="AR441" s="677"/>
      <c r="AS441" s="677"/>
      <c r="AT441" s="677"/>
      <c r="AU441" s="677"/>
      <c r="AV441" s="677"/>
      <c r="AW441" s="677"/>
      <c r="AX441" s="677"/>
      <c r="AY441" s="677"/>
      <c r="AZ441" s="677"/>
      <c r="BA441" s="677"/>
      <c r="BB441" s="677"/>
      <c r="BC441" s="677"/>
      <c r="BD441" s="677"/>
      <c r="BE441" s="677"/>
      <c r="BF441" s="677"/>
      <c r="BG441" s="677"/>
      <c r="BH441" s="677"/>
      <c r="BI441" s="677"/>
      <c r="BJ441" s="677"/>
      <c r="BK441" s="677"/>
      <c r="BL441" s="679"/>
      <c r="BM441" s="677"/>
      <c r="BN441" s="254"/>
      <c r="BO441" s="254"/>
    </row>
    <row r="442" spans="2:67" s="255" customFormat="1" ht="15" customHeight="1">
      <c r="B442" s="1252"/>
      <c r="C442" s="243" t="s">
        <v>493</v>
      </c>
      <c r="D442" s="262"/>
      <c r="E442" s="646"/>
      <c r="F442" s="646"/>
      <c r="G442" s="927"/>
      <c r="H442" s="927"/>
      <c r="I442" s="927"/>
      <c r="J442" s="646"/>
      <c r="K442" s="646"/>
      <c r="L442" s="646"/>
      <c r="M442" s="646"/>
      <c r="N442" s="646"/>
      <c r="O442" s="646"/>
      <c r="P442" s="646"/>
      <c r="Q442" s="646"/>
      <c r="R442" s="646"/>
      <c r="S442" s="646"/>
      <c r="T442" s="646"/>
      <c r="U442" s="646"/>
      <c r="V442" s="646"/>
      <c r="W442" s="646"/>
      <c r="X442" s="646"/>
      <c r="Y442" s="646"/>
      <c r="Z442" s="646"/>
      <c r="AA442" s="646"/>
      <c r="AB442" s="646"/>
      <c r="AC442" s="646"/>
      <c r="AD442" s="646"/>
      <c r="AE442" s="646"/>
      <c r="AF442" s="676"/>
      <c r="AG442" s="646"/>
      <c r="AH442" s="646"/>
      <c r="AI442" s="329"/>
      <c r="AJ442" s="677"/>
      <c r="AK442" s="927"/>
      <c r="AL442" s="927"/>
      <c r="AM442" s="927"/>
      <c r="AN442" s="677"/>
      <c r="AO442" s="677"/>
      <c r="AP442" s="677"/>
      <c r="AQ442" s="677"/>
      <c r="AR442" s="677"/>
      <c r="AS442" s="677"/>
      <c r="AT442" s="677"/>
      <c r="AU442" s="677"/>
      <c r="AV442" s="677"/>
      <c r="AW442" s="677"/>
      <c r="AX442" s="677"/>
      <c r="AY442" s="677"/>
      <c r="AZ442" s="677"/>
      <c r="BA442" s="677"/>
      <c r="BB442" s="677"/>
      <c r="BC442" s="677"/>
      <c r="BD442" s="677"/>
      <c r="BE442" s="677"/>
      <c r="BF442" s="677"/>
      <c r="BG442" s="677"/>
      <c r="BH442" s="677"/>
      <c r="BI442" s="677"/>
      <c r="BJ442" s="677"/>
      <c r="BK442" s="677"/>
      <c r="BL442" s="679"/>
      <c r="BM442" s="677"/>
      <c r="BN442" s="254"/>
      <c r="BO442" s="254"/>
    </row>
    <row r="443" spans="2:67" s="255" customFormat="1" ht="15" customHeight="1">
      <c r="B443" s="1252"/>
      <c r="C443" s="243" t="s">
        <v>494</v>
      </c>
      <c r="D443" s="262"/>
      <c r="E443" s="646"/>
      <c r="F443" s="646"/>
      <c r="G443" s="927"/>
      <c r="H443" s="927"/>
      <c r="I443" s="927"/>
      <c r="J443" s="646"/>
      <c r="K443" s="646"/>
      <c r="L443" s="646"/>
      <c r="M443" s="646"/>
      <c r="N443" s="646"/>
      <c r="O443" s="646"/>
      <c r="P443" s="646"/>
      <c r="Q443" s="646"/>
      <c r="R443" s="646"/>
      <c r="S443" s="646"/>
      <c r="T443" s="646"/>
      <c r="U443" s="646"/>
      <c r="V443" s="646"/>
      <c r="W443" s="646"/>
      <c r="X443" s="646"/>
      <c r="Y443" s="646"/>
      <c r="Z443" s="646"/>
      <c r="AA443" s="646"/>
      <c r="AB443" s="646"/>
      <c r="AC443" s="646"/>
      <c r="AD443" s="646"/>
      <c r="AE443" s="646"/>
      <c r="AF443" s="676"/>
      <c r="AG443" s="646"/>
      <c r="AH443" s="646"/>
      <c r="AI443" s="329"/>
      <c r="AJ443" s="677"/>
      <c r="AK443" s="927"/>
      <c r="AL443" s="927"/>
      <c r="AM443" s="927"/>
      <c r="AN443" s="677"/>
      <c r="AO443" s="677"/>
      <c r="AP443" s="677"/>
      <c r="AQ443" s="677"/>
      <c r="AR443" s="677"/>
      <c r="AS443" s="677"/>
      <c r="AT443" s="677"/>
      <c r="AU443" s="677"/>
      <c r="AV443" s="677"/>
      <c r="AW443" s="677"/>
      <c r="AX443" s="677"/>
      <c r="AY443" s="677"/>
      <c r="AZ443" s="677"/>
      <c r="BA443" s="677"/>
      <c r="BB443" s="677"/>
      <c r="BC443" s="677"/>
      <c r="BD443" s="677"/>
      <c r="BE443" s="677"/>
      <c r="BF443" s="677"/>
      <c r="BG443" s="677"/>
      <c r="BH443" s="677"/>
      <c r="BI443" s="677"/>
      <c r="BJ443" s="677"/>
      <c r="BK443" s="677"/>
      <c r="BL443" s="679"/>
      <c r="BM443" s="677"/>
      <c r="BN443" s="254"/>
      <c r="BO443" s="254"/>
    </row>
    <row r="444" spans="2:67" s="255" customFormat="1" ht="15" customHeight="1">
      <c r="B444" s="1252"/>
      <c r="C444" s="243" t="s">
        <v>495</v>
      </c>
      <c r="D444" s="262"/>
      <c r="E444" s="646"/>
      <c r="F444" s="646"/>
      <c r="G444" s="927"/>
      <c r="H444" s="927"/>
      <c r="I444" s="927"/>
      <c r="J444" s="646"/>
      <c r="K444" s="646"/>
      <c r="L444" s="646"/>
      <c r="M444" s="646"/>
      <c r="N444" s="646"/>
      <c r="O444" s="646"/>
      <c r="P444" s="646"/>
      <c r="Q444" s="646"/>
      <c r="R444" s="646"/>
      <c r="S444" s="646"/>
      <c r="T444" s="646"/>
      <c r="U444" s="646"/>
      <c r="V444" s="646"/>
      <c r="W444" s="646"/>
      <c r="X444" s="646"/>
      <c r="Y444" s="646"/>
      <c r="Z444" s="646"/>
      <c r="AA444" s="646"/>
      <c r="AB444" s="646"/>
      <c r="AC444" s="646"/>
      <c r="AD444" s="646"/>
      <c r="AE444" s="646"/>
      <c r="AF444" s="676"/>
      <c r="AG444" s="646"/>
      <c r="AH444" s="646"/>
      <c r="AI444" s="329"/>
      <c r="AJ444" s="677"/>
      <c r="AK444" s="927"/>
      <c r="AL444" s="927"/>
      <c r="AM444" s="927"/>
      <c r="AN444" s="677"/>
      <c r="AO444" s="677"/>
      <c r="AP444" s="677"/>
      <c r="AQ444" s="677"/>
      <c r="AR444" s="677"/>
      <c r="AS444" s="677"/>
      <c r="AT444" s="677"/>
      <c r="AU444" s="677"/>
      <c r="AV444" s="677"/>
      <c r="AW444" s="677"/>
      <c r="AX444" s="677"/>
      <c r="AY444" s="677"/>
      <c r="AZ444" s="677"/>
      <c r="BA444" s="677"/>
      <c r="BB444" s="677"/>
      <c r="BC444" s="677"/>
      <c r="BD444" s="677"/>
      <c r="BE444" s="677"/>
      <c r="BF444" s="677"/>
      <c r="BG444" s="677"/>
      <c r="BH444" s="677"/>
      <c r="BI444" s="677"/>
      <c r="BJ444" s="677"/>
      <c r="BK444" s="677"/>
      <c r="BL444" s="679"/>
      <c r="BM444" s="677"/>
      <c r="BN444" s="254"/>
      <c r="BO444" s="254"/>
    </row>
    <row r="445" spans="2:67" s="255" customFormat="1" ht="15" customHeight="1">
      <c r="B445" s="1252"/>
      <c r="C445" s="243" t="s">
        <v>496</v>
      </c>
      <c r="D445" s="262"/>
      <c r="E445" s="646"/>
      <c r="F445" s="646"/>
      <c r="G445" s="927"/>
      <c r="H445" s="927"/>
      <c r="I445" s="927"/>
      <c r="J445" s="646"/>
      <c r="K445" s="646"/>
      <c r="L445" s="646"/>
      <c r="M445" s="646"/>
      <c r="N445" s="646"/>
      <c r="O445" s="646"/>
      <c r="P445" s="646"/>
      <c r="Q445" s="646"/>
      <c r="R445" s="646"/>
      <c r="S445" s="646"/>
      <c r="T445" s="646"/>
      <c r="U445" s="646"/>
      <c r="V445" s="646"/>
      <c r="W445" s="646"/>
      <c r="X445" s="646"/>
      <c r="Y445" s="646"/>
      <c r="Z445" s="646"/>
      <c r="AA445" s="646"/>
      <c r="AB445" s="646"/>
      <c r="AC445" s="646"/>
      <c r="AD445" s="646"/>
      <c r="AE445" s="646"/>
      <c r="AF445" s="676"/>
      <c r="AG445" s="646"/>
      <c r="AH445" s="646"/>
      <c r="AI445" s="329"/>
      <c r="AJ445" s="677"/>
      <c r="AK445" s="927"/>
      <c r="AL445" s="927"/>
      <c r="AM445" s="927"/>
      <c r="AN445" s="677"/>
      <c r="AO445" s="677"/>
      <c r="AP445" s="677"/>
      <c r="AQ445" s="677"/>
      <c r="AR445" s="677"/>
      <c r="AS445" s="677"/>
      <c r="AT445" s="677"/>
      <c r="AU445" s="677"/>
      <c r="AV445" s="677"/>
      <c r="AW445" s="677"/>
      <c r="AX445" s="677"/>
      <c r="AY445" s="677"/>
      <c r="AZ445" s="677"/>
      <c r="BA445" s="677"/>
      <c r="BB445" s="677"/>
      <c r="BC445" s="677"/>
      <c r="BD445" s="677"/>
      <c r="BE445" s="677"/>
      <c r="BF445" s="677"/>
      <c r="BG445" s="677"/>
      <c r="BH445" s="677"/>
      <c r="BI445" s="677"/>
      <c r="BJ445" s="677"/>
      <c r="BK445" s="677"/>
      <c r="BL445" s="679"/>
      <c r="BM445" s="677"/>
      <c r="BN445" s="254"/>
      <c r="BO445" s="254"/>
    </row>
    <row r="446" spans="2:67" s="255" customFormat="1" ht="15" customHeight="1">
      <c r="B446" s="1252"/>
      <c r="C446" s="243" t="s">
        <v>497</v>
      </c>
      <c r="D446" s="262"/>
      <c r="E446" s="646"/>
      <c r="F446" s="646"/>
      <c r="G446" s="927"/>
      <c r="H446" s="927"/>
      <c r="I446" s="927"/>
      <c r="J446" s="646"/>
      <c r="K446" s="646"/>
      <c r="L446" s="646"/>
      <c r="M446" s="646"/>
      <c r="N446" s="646"/>
      <c r="O446" s="646"/>
      <c r="P446" s="646"/>
      <c r="Q446" s="646"/>
      <c r="R446" s="646"/>
      <c r="S446" s="646"/>
      <c r="T446" s="646"/>
      <c r="U446" s="646"/>
      <c r="V446" s="646"/>
      <c r="W446" s="646"/>
      <c r="X446" s="646"/>
      <c r="Y446" s="646"/>
      <c r="Z446" s="646"/>
      <c r="AA446" s="646"/>
      <c r="AB446" s="646"/>
      <c r="AC446" s="646"/>
      <c r="AD446" s="646"/>
      <c r="AE446" s="646"/>
      <c r="AF446" s="676"/>
      <c r="AG446" s="646"/>
      <c r="AH446" s="646"/>
      <c r="AI446" s="329"/>
      <c r="AJ446" s="677"/>
      <c r="AK446" s="927"/>
      <c r="AL446" s="927"/>
      <c r="AM446" s="927"/>
      <c r="AN446" s="677"/>
      <c r="AO446" s="677"/>
      <c r="AP446" s="677"/>
      <c r="AQ446" s="677"/>
      <c r="AR446" s="677"/>
      <c r="AS446" s="677"/>
      <c r="AT446" s="677"/>
      <c r="AU446" s="677"/>
      <c r="AV446" s="677"/>
      <c r="AW446" s="677"/>
      <c r="AX446" s="677"/>
      <c r="AY446" s="677"/>
      <c r="AZ446" s="677"/>
      <c r="BA446" s="677"/>
      <c r="BB446" s="677"/>
      <c r="BC446" s="677"/>
      <c r="BD446" s="677"/>
      <c r="BE446" s="677"/>
      <c r="BF446" s="677"/>
      <c r="BG446" s="677"/>
      <c r="BH446" s="677"/>
      <c r="BI446" s="677"/>
      <c r="BJ446" s="677"/>
      <c r="BK446" s="677"/>
      <c r="BL446" s="679"/>
      <c r="BM446" s="677"/>
      <c r="BN446" s="254"/>
      <c r="BO446" s="254"/>
    </row>
    <row r="447" spans="2:67" s="255" customFormat="1" ht="15" customHeight="1">
      <c r="B447" s="1252"/>
      <c r="C447" s="453" t="s">
        <v>527</v>
      </c>
      <c r="D447" s="344"/>
      <c r="E447" s="674"/>
      <c r="F447" s="674"/>
      <c r="G447" s="711"/>
      <c r="H447" s="711"/>
      <c r="I447" s="711"/>
      <c r="J447" s="674"/>
      <c r="K447" s="674"/>
      <c r="L447" s="674"/>
      <c r="M447" s="674"/>
      <c r="N447" s="674"/>
      <c r="O447" s="674"/>
      <c r="P447" s="674"/>
      <c r="Q447" s="674"/>
      <c r="R447" s="674"/>
      <c r="S447" s="674"/>
      <c r="T447" s="674"/>
      <c r="U447" s="674"/>
      <c r="V447" s="674"/>
      <c r="W447" s="674"/>
      <c r="X447" s="674"/>
      <c r="Y447" s="674"/>
      <c r="Z447" s="674"/>
      <c r="AA447" s="674"/>
      <c r="AB447" s="674"/>
      <c r="AC447" s="674"/>
      <c r="AD447" s="674"/>
      <c r="AE447" s="674"/>
      <c r="AF447" s="675"/>
      <c r="AG447" s="675"/>
      <c r="AH447" s="674"/>
      <c r="AI447" s="329"/>
      <c r="AJ447" s="674"/>
      <c r="AK447" s="711"/>
      <c r="AL447" s="711"/>
      <c r="AM447" s="711"/>
      <c r="AN447" s="674"/>
      <c r="AO447" s="674"/>
      <c r="AP447" s="674"/>
      <c r="AQ447" s="674"/>
      <c r="AR447" s="674"/>
      <c r="AS447" s="674"/>
      <c r="AT447" s="674"/>
      <c r="AU447" s="674"/>
      <c r="AV447" s="674"/>
      <c r="AW447" s="674"/>
      <c r="AX447" s="674"/>
      <c r="AY447" s="674"/>
      <c r="AZ447" s="674"/>
      <c r="BA447" s="674"/>
      <c r="BB447" s="674"/>
      <c r="BC447" s="674"/>
      <c r="BD447" s="674"/>
      <c r="BE447" s="674"/>
      <c r="BF447" s="674"/>
      <c r="BG447" s="674"/>
      <c r="BH447" s="674"/>
      <c r="BI447" s="674"/>
      <c r="BJ447" s="674"/>
      <c r="BK447" s="675"/>
      <c r="BL447" s="675"/>
      <c r="BM447" s="674"/>
      <c r="BN447" s="254"/>
      <c r="BO447" s="254"/>
    </row>
    <row r="448" spans="2:67" s="255" customFormat="1" ht="15" customHeight="1">
      <c r="B448" s="1252" t="s">
        <v>721</v>
      </c>
      <c r="C448" s="243" t="s">
        <v>488</v>
      </c>
      <c r="D448" s="262"/>
      <c r="E448" s="646"/>
      <c r="F448" s="646"/>
      <c r="G448" s="927"/>
      <c r="H448" s="927"/>
      <c r="I448" s="927"/>
      <c r="J448" s="646"/>
      <c r="K448" s="646"/>
      <c r="L448" s="646"/>
      <c r="M448" s="646"/>
      <c r="N448" s="646"/>
      <c r="O448" s="646"/>
      <c r="P448" s="646"/>
      <c r="Q448" s="646"/>
      <c r="R448" s="646"/>
      <c r="S448" s="646"/>
      <c r="T448" s="646"/>
      <c r="U448" s="646"/>
      <c r="V448" s="646"/>
      <c r="W448" s="646"/>
      <c r="X448" s="646"/>
      <c r="Y448" s="646"/>
      <c r="Z448" s="646"/>
      <c r="AA448" s="646"/>
      <c r="AB448" s="646"/>
      <c r="AC448" s="646"/>
      <c r="AD448" s="646"/>
      <c r="AE448" s="646"/>
      <c r="AF448" s="676"/>
      <c r="AG448" s="646"/>
      <c r="AH448" s="646"/>
      <c r="AI448" s="329"/>
      <c r="AJ448" s="677"/>
      <c r="AK448" s="927"/>
      <c r="AL448" s="927"/>
      <c r="AM448" s="927"/>
      <c r="AN448" s="677"/>
      <c r="AO448" s="677"/>
      <c r="AP448" s="677"/>
      <c r="AQ448" s="677"/>
      <c r="AR448" s="677"/>
      <c r="AS448" s="677"/>
      <c r="AT448" s="677"/>
      <c r="AU448" s="677"/>
      <c r="AV448" s="677"/>
      <c r="AW448" s="677"/>
      <c r="AX448" s="677"/>
      <c r="AY448" s="677"/>
      <c r="AZ448" s="677"/>
      <c r="BA448" s="677"/>
      <c r="BB448" s="677"/>
      <c r="BC448" s="677"/>
      <c r="BD448" s="677"/>
      <c r="BE448" s="677"/>
      <c r="BF448" s="677"/>
      <c r="BG448" s="677"/>
      <c r="BH448" s="677"/>
      <c r="BI448" s="677"/>
      <c r="BJ448" s="677"/>
      <c r="BK448" s="677"/>
      <c r="BL448" s="678"/>
      <c r="BM448" s="677"/>
      <c r="BN448" s="254"/>
      <c r="BO448" s="254"/>
    </row>
    <row r="449" spans="2:67" s="255" customFormat="1" ht="15" customHeight="1">
      <c r="B449" s="1252"/>
      <c r="C449" s="243" t="s">
        <v>489</v>
      </c>
      <c r="D449" s="262"/>
      <c r="E449" s="646"/>
      <c r="F449" s="646"/>
      <c r="G449" s="927"/>
      <c r="H449" s="927"/>
      <c r="I449" s="927"/>
      <c r="J449" s="646"/>
      <c r="K449" s="646"/>
      <c r="L449" s="646"/>
      <c r="M449" s="646"/>
      <c r="N449" s="646"/>
      <c r="O449" s="646"/>
      <c r="P449" s="646"/>
      <c r="Q449" s="646"/>
      <c r="R449" s="646"/>
      <c r="S449" s="646"/>
      <c r="T449" s="646"/>
      <c r="U449" s="646"/>
      <c r="V449" s="646"/>
      <c r="W449" s="646"/>
      <c r="X449" s="646"/>
      <c r="Y449" s="646"/>
      <c r="Z449" s="646"/>
      <c r="AA449" s="646"/>
      <c r="AB449" s="646"/>
      <c r="AC449" s="646"/>
      <c r="AD449" s="646"/>
      <c r="AE449" s="646"/>
      <c r="AF449" s="676"/>
      <c r="AG449" s="646"/>
      <c r="AH449" s="646"/>
      <c r="AI449" s="329"/>
      <c r="AJ449" s="677"/>
      <c r="AK449" s="927"/>
      <c r="AL449" s="927"/>
      <c r="AM449" s="927"/>
      <c r="AN449" s="677"/>
      <c r="AO449" s="677"/>
      <c r="AP449" s="677"/>
      <c r="AQ449" s="677"/>
      <c r="AR449" s="677"/>
      <c r="AS449" s="677"/>
      <c r="AT449" s="677"/>
      <c r="AU449" s="677"/>
      <c r="AV449" s="677"/>
      <c r="AW449" s="677"/>
      <c r="AX449" s="677"/>
      <c r="AY449" s="677"/>
      <c r="AZ449" s="677"/>
      <c r="BA449" s="677"/>
      <c r="BB449" s="677"/>
      <c r="BC449" s="677"/>
      <c r="BD449" s="677"/>
      <c r="BE449" s="677"/>
      <c r="BF449" s="677"/>
      <c r="BG449" s="677"/>
      <c r="BH449" s="677"/>
      <c r="BI449" s="677"/>
      <c r="BJ449" s="677"/>
      <c r="BK449" s="677"/>
      <c r="BL449" s="679"/>
      <c r="BM449" s="677"/>
      <c r="BN449" s="254"/>
      <c r="BO449" s="254"/>
    </row>
    <row r="450" spans="2:67" s="255" customFormat="1" ht="15" customHeight="1">
      <c r="B450" s="1252"/>
      <c r="C450" s="243" t="s">
        <v>490</v>
      </c>
      <c r="D450" s="262"/>
      <c r="E450" s="646"/>
      <c r="F450" s="646"/>
      <c r="G450" s="927"/>
      <c r="H450" s="927"/>
      <c r="I450" s="927"/>
      <c r="J450" s="646"/>
      <c r="K450" s="646"/>
      <c r="L450" s="646"/>
      <c r="M450" s="646"/>
      <c r="N450" s="646"/>
      <c r="O450" s="646"/>
      <c r="P450" s="646"/>
      <c r="Q450" s="646"/>
      <c r="R450" s="646"/>
      <c r="S450" s="646"/>
      <c r="T450" s="646"/>
      <c r="U450" s="646"/>
      <c r="V450" s="646"/>
      <c r="W450" s="646"/>
      <c r="X450" s="646"/>
      <c r="Y450" s="646"/>
      <c r="Z450" s="646"/>
      <c r="AA450" s="646"/>
      <c r="AB450" s="646"/>
      <c r="AC450" s="646"/>
      <c r="AD450" s="646"/>
      <c r="AE450" s="646"/>
      <c r="AF450" s="676"/>
      <c r="AG450" s="646"/>
      <c r="AH450" s="646"/>
      <c r="AI450" s="329"/>
      <c r="AJ450" s="677"/>
      <c r="AK450" s="927"/>
      <c r="AL450" s="927"/>
      <c r="AM450" s="927"/>
      <c r="AN450" s="677"/>
      <c r="AO450" s="677"/>
      <c r="AP450" s="677"/>
      <c r="AQ450" s="677"/>
      <c r="AR450" s="677"/>
      <c r="AS450" s="677"/>
      <c r="AT450" s="677"/>
      <c r="AU450" s="677"/>
      <c r="AV450" s="677"/>
      <c r="AW450" s="677"/>
      <c r="AX450" s="677"/>
      <c r="AY450" s="677"/>
      <c r="AZ450" s="677"/>
      <c r="BA450" s="677"/>
      <c r="BB450" s="677"/>
      <c r="BC450" s="677"/>
      <c r="BD450" s="677"/>
      <c r="BE450" s="677"/>
      <c r="BF450" s="677"/>
      <c r="BG450" s="677"/>
      <c r="BH450" s="677"/>
      <c r="BI450" s="677"/>
      <c r="BJ450" s="677"/>
      <c r="BK450" s="677"/>
      <c r="BL450" s="679"/>
      <c r="BM450" s="677"/>
      <c r="BN450" s="254"/>
      <c r="BO450" s="254"/>
    </row>
    <row r="451" spans="2:67" s="255" customFormat="1" ht="15" customHeight="1">
      <c r="B451" s="1252"/>
      <c r="C451" s="243" t="s">
        <v>491</v>
      </c>
      <c r="D451" s="262"/>
      <c r="E451" s="646"/>
      <c r="F451" s="646"/>
      <c r="G451" s="927"/>
      <c r="H451" s="927"/>
      <c r="I451" s="927"/>
      <c r="J451" s="646"/>
      <c r="K451" s="646"/>
      <c r="L451" s="646"/>
      <c r="M451" s="646"/>
      <c r="N451" s="646"/>
      <c r="O451" s="646"/>
      <c r="P451" s="646"/>
      <c r="Q451" s="646"/>
      <c r="R451" s="646"/>
      <c r="S451" s="646"/>
      <c r="T451" s="646"/>
      <c r="U451" s="646"/>
      <c r="V451" s="646"/>
      <c r="W451" s="646"/>
      <c r="X451" s="646"/>
      <c r="Y451" s="646"/>
      <c r="Z451" s="646"/>
      <c r="AA451" s="646"/>
      <c r="AB451" s="646"/>
      <c r="AC451" s="646"/>
      <c r="AD451" s="646"/>
      <c r="AE451" s="646"/>
      <c r="AF451" s="676"/>
      <c r="AG451" s="646"/>
      <c r="AH451" s="646"/>
      <c r="AI451" s="329"/>
      <c r="AJ451" s="677"/>
      <c r="AK451" s="927"/>
      <c r="AL451" s="927"/>
      <c r="AM451" s="927"/>
      <c r="AN451" s="677"/>
      <c r="AO451" s="677"/>
      <c r="AP451" s="677"/>
      <c r="AQ451" s="677"/>
      <c r="AR451" s="677"/>
      <c r="AS451" s="677"/>
      <c r="AT451" s="677"/>
      <c r="AU451" s="677"/>
      <c r="AV451" s="677"/>
      <c r="AW451" s="677"/>
      <c r="AX451" s="677"/>
      <c r="AY451" s="677"/>
      <c r="AZ451" s="677"/>
      <c r="BA451" s="677"/>
      <c r="BB451" s="677"/>
      <c r="BC451" s="677"/>
      <c r="BD451" s="677"/>
      <c r="BE451" s="677"/>
      <c r="BF451" s="677"/>
      <c r="BG451" s="677"/>
      <c r="BH451" s="677"/>
      <c r="BI451" s="677"/>
      <c r="BJ451" s="677"/>
      <c r="BK451" s="677"/>
      <c r="BL451" s="679"/>
      <c r="BM451" s="677"/>
      <c r="BN451" s="254"/>
      <c r="BO451" s="254"/>
    </row>
    <row r="452" spans="2:67" s="255" customFormat="1" ht="15" customHeight="1">
      <c r="B452" s="1252"/>
      <c r="C452" s="243" t="s">
        <v>492</v>
      </c>
      <c r="D452" s="262"/>
      <c r="E452" s="646"/>
      <c r="F452" s="646"/>
      <c r="G452" s="927"/>
      <c r="H452" s="927"/>
      <c r="I452" s="927"/>
      <c r="J452" s="646"/>
      <c r="K452" s="646"/>
      <c r="L452" s="646"/>
      <c r="M452" s="646"/>
      <c r="N452" s="646"/>
      <c r="O452" s="646"/>
      <c r="P452" s="646"/>
      <c r="Q452" s="646"/>
      <c r="R452" s="646"/>
      <c r="S452" s="646"/>
      <c r="T452" s="646"/>
      <c r="U452" s="646"/>
      <c r="V452" s="646"/>
      <c r="W452" s="646"/>
      <c r="X452" s="646"/>
      <c r="Y452" s="646"/>
      <c r="Z452" s="646"/>
      <c r="AA452" s="646"/>
      <c r="AB452" s="646"/>
      <c r="AC452" s="646"/>
      <c r="AD452" s="646"/>
      <c r="AE452" s="646"/>
      <c r="AF452" s="676"/>
      <c r="AG452" s="646"/>
      <c r="AH452" s="646"/>
      <c r="AI452" s="329"/>
      <c r="AJ452" s="677"/>
      <c r="AK452" s="927"/>
      <c r="AL452" s="927"/>
      <c r="AM452" s="927"/>
      <c r="AN452" s="677"/>
      <c r="AO452" s="677"/>
      <c r="AP452" s="677"/>
      <c r="AQ452" s="677"/>
      <c r="AR452" s="677"/>
      <c r="AS452" s="677"/>
      <c r="AT452" s="677"/>
      <c r="AU452" s="677"/>
      <c r="AV452" s="677"/>
      <c r="AW452" s="677"/>
      <c r="AX452" s="677"/>
      <c r="AY452" s="677"/>
      <c r="AZ452" s="677"/>
      <c r="BA452" s="677"/>
      <c r="BB452" s="677"/>
      <c r="BC452" s="677"/>
      <c r="BD452" s="677"/>
      <c r="BE452" s="677"/>
      <c r="BF452" s="677"/>
      <c r="BG452" s="677"/>
      <c r="BH452" s="677"/>
      <c r="BI452" s="677"/>
      <c r="BJ452" s="677"/>
      <c r="BK452" s="677"/>
      <c r="BL452" s="679"/>
      <c r="BM452" s="677"/>
      <c r="BN452" s="254"/>
      <c r="BO452" s="254"/>
    </row>
    <row r="453" spans="2:67" s="255" customFormat="1" ht="15" customHeight="1">
      <c r="B453" s="1252"/>
      <c r="C453" s="243" t="s">
        <v>493</v>
      </c>
      <c r="D453" s="262"/>
      <c r="E453" s="646"/>
      <c r="F453" s="646"/>
      <c r="G453" s="927"/>
      <c r="H453" s="927"/>
      <c r="I453" s="927"/>
      <c r="J453" s="646"/>
      <c r="K453" s="646"/>
      <c r="L453" s="646"/>
      <c r="M453" s="646"/>
      <c r="N453" s="646"/>
      <c r="O453" s="646"/>
      <c r="P453" s="646"/>
      <c r="Q453" s="646"/>
      <c r="R453" s="646"/>
      <c r="S453" s="646"/>
      <c r="T453" s="646"/>
      <c r="U453" s="646"/>
      <c r="V453" s="646"/>
      <c r="W453" s="646"/>
      <c r="X453" s="646"/>
      <c r="Y453" s="646"/>
      <c r="Z453" s="646"/>
      <c r="AA453" s="646"/>
      <c r="AB453" s="646"/>
      <c r="AC453" s="646"/>
      <c r="AD453" s="646"/>
      <c r="AE453" s="646"/>
      <c r="AF453" s="676"/>
      <c r="AG453" s="646"/>
      <c r="AH453" s="646"/>
      <c r="AI453" s="329"/>
      <c r="AJ453" s="677"/>
      <c r="AK453" s="927"/>
      <c r="AL453" s="927"/>
      <c r="AM453" s="927"/>
      <c r="AN453" s="677"/>
      <c r="AO453" s="677"/>
      <c r="AP453" s="677"/>
      <c r="AQ453" s="677"/>
      <c r="AR453" s="677"/>
      <c r="AS453" s="677"/>
      <c r="AT453" s="677"/>
      <c r="AU453" s="677"/>
      <c r="AV453" s="677"/>
      <c r="AW453" s="677"/>
      <c r="AX453" s="677"/>
      <c r="AY453" s="677"/>
      <c r="AZ453" s="677"/>
      <c r="BA453" s="677"/>
      <c r="BB453" s="677"/>
      <c r="BC453" s="677"/>
      <c r="BD453" s="677"/>
      <c r="BE453" s="677"/>
      <c r="BF453" s="677"/>
      <c r="BG453" s="677"/>
      <c r="BH453" s="677"/>
      <c r="BI453" s="677"/>
      <c r="BJ453" s="677"/>
      <c r="BK453" s="677"/>
      <c r="BL453" s="679"/>
      <c r="BM453" s="677"/>
      <c r="BN453" s="254"/>
      <c r="BO453" s="254"/>
    </row>
    <row r="454" spans="2:67" s="255" customFormat="1" ht="15" customHeight="1">
      <c r="B454" s="1252"/>
      <c r="C454" s="243" t="s">
        <v>494</v>
      </c>
      <c r="D454" s="262"/>
      <c r="E454" s="646"/>
      <c r="F454" s="646"/>
      <c r="G454" s="927"/>
      <c r="H454" s="927"/>
      <c r="I454" s="927"/>
      <c r="J454" s="646"/>
      <c r="K454" s="646"/>
      <c r="L454" s="646"/>
      <c r="M454" s="646"/>
      <c r="N454" s="646"/>
      <c r="O454" s="646"/>
      <c r="P454" s="646"/>
      <c r="Q454" s="646"/>
      <c r="R454" s="646"/>
      <c r="S454" s="646"/>
      <c r="T454" s="646"/>
      <c r="U454" s="646"/>
      <c r="V454" s="646"/>
      <c r="W454" s="646"/>
      <c r="X454" s="646"/>
      <c r="Y454" s="646"/>
      <c r="Z454" s="646"/>
      <c r="AA454" s="646"/>
      <c r="AB454" s="646"/>
      <c r="AC454" s="646"/>
      <c r="AD454" s="646"/>
      <c r="AE454" s="646"/>
      <c r="AF454" s="676"/>
      <c r="AG454" s="646"/>
      <c r="AH454" s="646"/>
      <c r="AI454" s="329"/>
      <c r="AJ454" s="677"/>
      <c r="AK454" s="927"/>
      <c r="AL454" s="927"/>
      <c r="AM454" s="927"/>
      <c r="AN454" s="677"/>
      <c r="AO454" s="677"/>
      <c r="AP454" s="677"/>
      <c r="AQ454" s="677"/>
      <c r="AR454" s="677"/>
      <c r="AS454" s="677"/>
      <c r="AT454" s="677"/>
      <c r="AU454" s="677"/>
      <c r="AV454" s="677"/>
      <c r="AW454" s="677"/>
      <c r="AX454" s="677"/>
      <c r="AY454" s="677"/>
      <c r="AZ454" s="677"/>
      <c r="BA454" s="677"/>
      <c r="BB454" s="677"/>
      <c r="BC454" s="677"/>
      <c r="BD454" s="677"/>
      <c r="BE454" s="677"/>
      <c r="BF454" s="677"/>
      <c r="BG454" s="677"/>
      <c r="BH454" s="677"/>
      <c r="BI454" s="677"/>
      <c r="BJ454" s="677"/>
      <c r="BK454" s="677"/>
      <c r="BL454" s="679"/>
      <c r="BM454" s="677"/>
      <c r="BN454" s="254"/>
      <c r="BO454" s="254"/>
    </row>
    <row r="455" spans="2:67" s="255" customFormat="1" ht="15" customHeight="1">
      <c r="B455" s="1252"/>
      <c r="C455" s="243" t="s">
        <v>495</v>
      </c>
      <c r="D455" s="262"/>
      <c r="E455" s="646"/>
      <c r="F455" s="646"/>
      <c r="G455" s="927"/>
      <c r="H455" s="927"/>
      <c r="I455" s="927"/>
      <c r="J455" s="646"/>
      <c r="K455" s="646"/>
      <c r="L455" s="646"/>
      <c r="M455" s="646"/>
      <c r="N455" s="646"/>
      <c r="O455" s="646"/>
      <c r="P455" s="646"/>
      <c r="Q455" s="646"/>
      <c r="R455" s="646"/>
      <c r="S455" s="646"/>
      <c r="T455" s="646"/>
      <c r="U455" s="646"/>
      <c r="V455" s="646"/>
      <c r="W455" s="646"/>
      <c r="X455" s="646"/>
      <c r="Y455" s="646"/>
      <c r="Z455" s="646"/>
      <c r="AA455" s="646"/>
      <c r="AB455" s="646"/>
      <c r="AC455" s="646"/>
      <c r="AD455" s="646"/>
      <c r="AE455" s="646"/>
      <c r="AF455" s="676"/>
      <c r="AG455" s="646"/>
      <c r="AH455" s="646"/>
      <c r="AI455" s="329"/>
      <c r="AJ455" s="677"/>
      <c r="AK455" s="927"/>
      <c r="AL455" s="927"/>
      <c r="AM455" s="927"/>
      <c r="AN455" s="677"/>
      <c r="AO455" s="677"/>
      <c r="AP455" s="677"/>
      <c r="AQ455" s="677"/>
      <c r="AR455" s="677"/>
      <c r="AS455" s="677"/>
      <c r="AT455" s="677"/>
      <c r="AU455" s="677"/>
      <c r="AV455" s="677"/>
      <c r="AW455" s="677"/>
      <c r="AX455" s="677"/>
      <c r="AY455" s="677"/>
      <c r="AZ455" s="677"/>
      <c r="BA455" s="677"/>
      <c r="BB455" s="677"/>
      <c r="BC455" s="677"/>
      <c r="BD455" s="677"/>
      <c r="BE455" s="677"/>
      <c r="BF455" s="677"/>
      <c r="BG455" s="677"/>
      <c r="BH455" s="677"/>
      <c r="BI455" s="677"/>
      <c r="BJ455" s="677"/>
      <c r="BK455" s="677"/>
      <c r="BL455" s="679"/>
      <c r="BM455" s="677"/>
      <c r="BN455" s="254"/>
      <c r="BO455" s="254"/>
    </row>
    <row r="456" spans="2:67" s="255" customFormat="1" ht="15" customHeight="1">
      <c r="B456" s="1252"/>
      <c r="C456" s="243" t="s">
        <v>496</v>
      </c>
      <c r="D456" s="262"/>
      <c r="E456" s="646"/>
      <c r="F456" s="646"/>
      <c r="G456" s="927"/>
      <c r="H456" s="927"/>
      <c r="I456" s="927"/>
      <c r="J456" s="646"/>
      <c r="K456" s="646"/>
      <c r="L456" s="646"/>
      <c r="M456" s="646"/>
      <c r="N456" s="646"/>
      <c r="O456" s="646"/>
      <c r="P456" s="646"/>
      <c r="Q456" s="646"/>
      <c r="R456" s="646"/>
      <c r="S456" s="646"/>
      <c r="T456" s="646"/>
      <c r="U456" s="646"/>
      <c r="V456" s="646"/>
      <c r="W456" s="646"/>
      <c r="X456" s="646"/>
      <c r="Y456" s="646"/>
      <c r="Z456" s="646"/>
      <c r="AA456" s="646"/>
      <c r="AB456" s="646"/>
      <c r="AC456" s="646"/>
      <c r="AD456" s="646"/>
      <c r="AE456" s="646"/>
      <c r="AF456" s="676"/>
      <c r="AG456" s="646"/>
      <c r="AH456" s="646"/>
      <c r="AI456" s="329"/>
      <c r="AJ456" s="677"/>
      <c r="AK456" s="927"/>
      <c r="AL456" s="927"/>
      <c r="AM456" s="927"/>
      <c r="AN456" s="677"/>
      <c r="AO456" s="677"/>
      <c r="AP456" s="677"/>
      <c r="AQ456" s="677"/>
      <c r="AR456" s="677"/>
      <c r="AS456" s="677"/>
      <c r="AT456" s="677"/>
      <c r="AU456" s="677"/>
      <c r="AV456" s="677"/>
      <c r="AW456" s="677"/>
      <c r="AX456" s="677"/>
      <c r="AY456" s="677"/>
      <c r="AZ456" s="677"/>
      <c r="BA456" s="677"/>
      <c r="BB456" s="677"/>
      <c r="BC456" s="677"/>
      <c r="BD456" s="677"/>
      <c r="BE456" s="677"/>
      <c r="BF456" s="677"/>
      <c r="BG456" s="677"/>
      <c r="BH456" s="677"/>
      <c r="BI456" s="677"/>
      <c r="BJ456" s="677"/>
      <c r="BK456" s="677"/>
      <c r="BL456" s="679"/>
      <c r="BM456" s="677"/>
      <c r="BN456" s="254"/>
      <c r="BO456" s="254"/>
    </row>
    <row r="457" spans="2:67" s="255" customFormat="1" ht="15" customHeight="1">
      <c r="B457" s="1252"/>
      <c r="C457" s="243" t="s">
        <v>497</v>
      </c>
      <c r="D457" s="262"/>
      <c r="E457" s="646"/>
      <c r="F457" s="646"/>
      <c r="G457" s="927"/>
      <c r="H457" s="927"/>
      <c r="I457" s="927"/>
      <c r="J457" s="646"/>
      <c r="K457" s="646"/>
      <c r="L457" s="646"/>
      <c r="M457" s="646"/>
      <c r="N457" s="646"/>
      <c r="O457" s="646"/>
      <c r="P457" s="646"/>
      <c r="Q457" s="646"/>
      <c r="R457" s="646"/>
      <c r="S457" s="646"/>
      <c r="T457" s="646"/>
      <c r="U457" s="646"/>
      <c r="V457" s="646"/>
      <c r="W457" s="646"/>
      <c r="X457" s="646"/>
      <c r="Y457" s="646"/>
      <c r="Z457" s="646"/>
      <c r="AA457" s="646"/>
      <c r="AB457" s="646"/>
      <c r="AC457" s="646"/>
      <c r="AD457" s="646"/>
      <c r="AE457" s="646"/>
      <c r="AF457" s="676"/>
      <c r="AG457" s="646"/>
      <c r="AH457" s="646"/>
      <c r="AI457" s="329"/>
      <c r="AJ457" s="677"/>
      <c r="AK457" s="927"/>
      <c r="AL457" s="927"/>
      <c r="AM457" s="927"/>
      <c r="AN457" s="677"/>
      <c r="AO457" s="677"/>
      <c r="AP457" s="677"/>
      <c r="AQ457" s="677"/>
      <c r="AR457" s="677"/>
      <c r="AS457" s="677"/>
      <c r="AT457" s="677"/>
      <c r="AU457" s="677"/>
      <c r="AV457" s="677"/>
      <c r="AW457" s="677"/>
      <c r="AX457" s="677"/>
      <c r="AY457" s="677"/>
      <c r="AZ457" s="677"/>
      <c r="BA457" s="677"/>
      <c r="BB457" s="677"/>
      <c r="BC457" s="677"/>
      <c r="BD457" s="677"/>
      <c r="BE457" s="677"/>
      <c r="BF457" s="677"/>
      <c r="BG457" s="677"/>
      <c r="BH457" s="677"/>
      <c r="BI457" s="677"/>
      <c r="BJ457" s="677"/>
      <c r="BK457" s="677"/>
      <c r="BL457" s="679"/>
      <c r="BM457" s="677"/>
      <c r="BN457" s="254"/>
      <c r="BO457" s="254"/>
    </row>
    <row r="458" spans="2:67" s="255" customFormat="1" ht="15" customHeight="1">
      <c r="B458" s="1252"/>
      <c r="C458" s="453" t="s">
        <v>527</v>
      </c>
      <c r="D458" s="344"/>
      <c r="E458" s="674"/>
      <c r="F458" s="674"/>
      <c r="G458" s="711"/>
      <c r="H458" s="711"/>
      <c r="I458" s="711"/>
      <c r="J458" s="674"/>
      <c r="K458" s="674"/>
      <c r="L458" s="674"/>
      <c r="M458" s="674"/>
      <c r="N458" s="674"/>
      <c r="O458" s="674"/>
      <c r="P458" s="674"/>
      <c r="Q458" s="674"/>
      <c r="R458" s="674"/>
      <c r="S458" s="674"/>
      <c r="T458" s="674"/>
      <c r="U458" s="674"/>
      <c r="V458" s="674"/>
      <c r="W458" s="674"/>
      <c r="X458" s="674"/>
      <c r="Y458" s="674"/>
      <c r="Z458" s="674"/>
      <c r="AA458" s="674"/>
      <c r="AB458" s="674"/>
      <c r="AC458" s="674"/>
      <c r="AD458" s="674"/>
      <c r="AE458" s="674"/>
      <c r="AF458" s="675"/>
      <c r="AG458" s="675"/>
      <c r="AH458" s="674"/>
      <c r="AI458" s="329"/>
      <c r="AJ458" s="674"/>
      <c r="AK458" s="711"/>
      <c r="AL458" s="711"/>
      <c r="AM458" s="711"/>
      <c r="AN458" s="674"/>
      <c r="AO458" s="674"/>
      <c r="AP458" s="674"/>
      <c r="AQ458" s="674"/>
      <c r="AR458" s="674"/>
      <c r="AS458" s="674"/>
      <c r="AT458" s="674"/>
      <c r="AU458" s="674"/>
      <c r="AV458" s="674"/>
      <c r="AW458" s="674"/>
      <c r="AX458" s="674"/>
      <c r="AY458" s="674"/>
      <c r="AZ458" s="674"/>
      <c r="BA458" s="674"/>
      <c r="BB458" s="674"/>
      <c r="BC458" s="674"/>
      <c r="BD458" s="674"/>
      <c r="BE458" s="674"/>
      <c r="BF458" s="674"/>
      <c r="BG458" s="674"/>
      <c r="BH458" s="674"/>
      <c r="BI458" s="674"/>
      <c r="BJ458" s="674"/>
      <c r="BK458" s="675"/>
      <c r="BL458" s="675"/>
      <c r="BM458" s="674"/>
      <c r="BN458" s="254"/>
      <c r="BO458" s="254"/>
    </row>
    <row r="459" spans="2:67" s="255" customFormat="1" ht="15" customHeight="1">
      <c r="B459" s="1252" t="s">
        <v>33</v>
      </c>
      <c r="C459" s="243" t="s">
        <v>488</v>
      </c>
      <c r="D459" s="344"/>
      <c r="E459" s="335">
        <v>1.3829433427572301E-2</v>
      </c>
      <c r="F459" s="335">
        <v>8.2891973014896005E-3</v>
      </c>
      <c r="G459" s="924">
        <v>1.14660299503211E-2</v>
      </c>
      <c r="H459" s="924">
        <v>1.1217004163240013E-2</v>
      </c>
      <c r="I459" s="924">
        <v>1.1409041402664119E-2</v>
      </c>
      <c r="J459" s="335"/>
      <c r="K459" s="335">
        <v>0.42006190464403215</v>
      </c>
      <c r="L459" s="335">
        <v>0.22699901483718299</v>
      </c>
      <c r="M459" s="335">
        <v>2.9118973003668901E-2</v>
      </c>
      <c r="N459" s="335">
        <v>2.9923471466588632E-2</v>
      </c>
      <c r="O459" s="335">
        <v>3.2049941965784201E-2</v>
      </c>
      <c r="P459" s="335"/>
      <c r="Q459" s="335"/>
      <c r="R459" s="335"/>
      <c r="S459" s="335"/>
      <c r="T459" s="335">
        <v>5.660328498791576E-2</v>
      </c>
      <c r="U459" s="335">
        <v>5.6603284987915801E-2</v>
      </c>
      <c r="V459" s="335">
        <v>2.90224106590449E-2</v>
      </c>
      <c r="W459" s="335">
        <v>0.16653821992539677</v>
      </c>
      <c r="X459" s="335"/>
      <c r="Y459" s="335">
        <v>0.15049355379908863</v>
      </c>
      <c r="Z459" s="335"/>
      <c r="AA459" s="335"/>
      <c r="AB459" s="335"/>
      <c r="AC459" s="335">
        <v>0.10083182459082947</v>
      </c>
      <c r="AD459" s="335">
        <v>0.14233786150295599</v>
      </c>
      <c r="AE459" s="335">
        <v>8.9883914382392197E-2</v>
      </c>
      <c r="AF459" s="330"/>
      <c r="AG459" s="330">
        <v>3.33766517904725E-2</v>
      </c>
      <c r="AH459" s="335">
        <v>3.55273449973071E-2</v>
      </c>
      <c r="AI459" s="329"/>
      <c r="AJ459" s="330">
        <v>8.0841817224007996E-5</v>
      </c>
      <c r="AK459" s="931">
        <v>7.8949617276945293E-6</v>
      </c>
      <c r="AL459" s="931">
        <v>7.981217549203121E-6</v>
      </c>
      <c r="AM459" s="931">
        <v>7.9147010247864168E-6</v>
      </c>
      <c r="AN459" s="330">
        <v>0.27260526005311903</v>
      </c>
      <c r="AO459" s="330"/>
      <c r="AP459" s="335">
        <v>0.28806500439670707</v>
      </c>
      <c r="AQ459" s="330">
        <v>0.25808790060423697</v>
      </c>
      <c r="AR459" s="330">
        <v>6.8617418683294198E-2</v>
      </c>
      <c r="AS459" s="330"/>
      <c r="AT459" s="330">
        <v>4.9073793090227698E-2</v>
      </c>
      <c r="AU459" s="330"/>
      <c r="AV459" s="330"/>
      <c r="AW459" s="330"/>
      <c r="AX459" s="330"/>
      <c r="AY459" s="335">
        <v>0.11426123529838854</v>
      </c>
      <c r="AZ459" s="330">
        <v>0.114261235298389</v>
      </c>
      <c r="BA459" s="330">
        <v>7.0793563342360602E-2</v>
      </c>
      <c r="BB459" s="335">
        <v>5.3114295280958526E-2</v>
      </c>
      <c r="BC459" s="335"/>
      <c r="BD459" s="335">
        <v>3.5426657074858842E-2</v>
      </c>
      <c r="BE459" s="335"/>
      <c r="BF459" s="335"/>
      <c r="BG459" s="335"/>
      <c r="BH459" s="335">
        <v>2.8605307469834314E-2</v>
      </c>
      <c r="BI459" s="330">
        <v>3.89738578007214E-2</v>
      </c>
      <c r="BJ459" s="330">
        <v>0.10825277197107799</v>
      </c>
      <c r="BK459" s="330"/>
      <c r="BL459" s="330">
        <v>6.8100225046721197E-2</v>
      </c>
      <c r="BM459" s="330">
        <v>7.0926265882155407E-2</v>
      </c>
    </row>
    <row r="460" spans="2:67" s="255" customFormat="1" ht="15" customHeight="1">
      <c r="B460" s="1257" t="s">
        <v>33</v>
      </c>
      <c r="C460" s="243" t="s">
        <v>489</v>
      </c>
      <c r="D460" s="344"/>
      <c r="E460" s="331">
        <v>4.99055076198852E-2</v>
      </c>
      <c r="F460" s="331">
        <v>2.19554447184949E-2</v>
      </c>
      <c r="G460" s="925">
        <v>2.7476241750443001E-2</v>
      </c>
      <c r="H460" s="925">
        <v>2.7220478833538259E-2</v>
      </c>
      <c r="I460" s="925">
        <v>2.7417711437780375E-2</v>
      </c>
      <c r="J460" s="331"/>
      <c r="K460" s="331">
        <v>0.1296805604533251</v>
      </c>
      <c r="L460" s="331">
        <v>0.112568176551263</v>
      </c>
      <c r="M460" s="331">
        <v>4.44757185910429E-2</v>
      </c>
      <c r="N460" s="331">
        <v>4.6575871598179379E-2</v>
      </c>
      <c r="O460" s="331">
        <v>5.0278273760485603E-2</v>
      </c>
      <c r="P460" s="331"/>
      <c r="Q460" s="331"/>
      <c r="R460" s="331"/>
      <c r="S460" s="331"/>
      <c r="T460" s="331">
        <v>5.7053678988079878E-2</v>
      </c>
      <c r="U460" s="331">
        <v>5.7053678988079899E-2</v>
      </c>
      <c r="V460" s="331">
        <v>4.40045227695278E-2</v>
      </c>
      <c r="W460" s="331">
        <v>0.14189752784510723</v>
      </c>
      <c r="X460" s="331"/>
      <c r="Y460" s="331">
        <v>0.16010105494083043</v>
      </c>
      <c r="Z460" s="331"/>
      <c r="AA460" s="331"/>
      <c r="AB460" s="331"/>
      <c r="AC460" s="331">
        <v>0.11059157563989509</v>
      </c>
      <c r="AD460" s="331">
        <v>0.1472917689639</v>
      </c>
      <c r="AE460" s="331">
        <v>9.7810611790178095E-2</v>
      </c>
      <c r="AF460" s="330"/>
      <c r="AG460" s="330">
        <v>2.9759487553817101E-2</v>
      </c>
      <c r="AH460" s="331">
        <v>4.98738245921896E-2</v>
      </c>
      <c r="AI460" s="329"/>
      <c r="AJ460" s="330">
        <v>3.9731608149414996E-3</v>
      </c>
      <c r="AK460" s="931">
        <v>4.6268567707009704E-3</v>
      </c>
      <c r="AL460" s="931">
        <v>4.4537948098646923E-3</v>
      </c>
      <c r="AM460" s="931">
        <v>4.5872522385023888E-3</v>
      </c>
      <c r="AN460" s="330">
        <v>0.18004055161445801</v>
      </c>
      <c r="AO460" s="330"/>
      <c r="AP460" s="331">
        <v>0.20333949249434602</v>
      </c>
      <c r="AQ460" s="330">
        <v>0.177277232310357</v>
      </c>
      <c r="AR460" s="330">
        <v>5.7799279402730198E-2</v>
      </c>
      <c r="AS460" s="330"/>
      <c r="AT460" s="330">
        <v>5.3243100418481397E-2</v>
      </c>
      <c r="AU460" s="330"/>
      <c r="AV460" s="330"/>
      <c r="AW460" s="330"/>
      <c r="AX460" s="330"/>
      <c r="AY460" s="331">
        <v>8.0968370087250649E-2</v>
      </c>
      <c r="AZ460" s="330">
        <v>8.0968370087250593E-2</v>
      </c>
      <c r="BA460" s="330">
        <v>5.8390462483850603E-2</v>
      </c>
      <c r="BB460" s="331">
        <v>8.1270883703500246E-2</v>
      </c>
      <c r="BC460" s="331"/>
      <c r="BD460" s="331">
        <v>8.6709881651242965E-2</v>
      </c>
      <c r="BE460" s="331"/>
      <c r="BF460" s="331"/>
      <c r="BG460" s="331"/>
      <c r="BH460" s="331">
        <v>6.3375289799417367E-2</v>
      </c>
      <c r="BI460" s="330">
        <v>8.2050346345701006E-2</v>
      </c>
      <c r="BJ460" s="330">
        <v>9.6309707651291196E-2</v>
      </c>
      <c r="BK460" s="330"/>
      <c r="BL460" s="330">
        <v>4.4381905951098803E-2</v>
      </c>
      <c r="BM460" s="330">
        <v>6.0654229447729503E-2</v>
      </c>
    </row>
    <row r="461" spans="2:67" s="255" customFormat="1" ht="15" customHeight="1">
      <c r="B461" s="1257" t="s">
        <v>33</v>
      </c>
      <c r="C461" s="243" t="s">
        <v>490</v>
      </c>
      <c r="D461" s="344"/>
      <c r="E461" s="331">
        <v>6.8433725486373997E-2</v>
      </c>
      <c r="F461" s="331">
        <v>3.6761953159308698E-2</v>
      </c>
      <c r="G461" s="925">
        <v>4.2994355595918902E-2</v>
      </c>
      <c r="H461" s="925">
        <v>4.2565084344677345E-2</v>
      </c>
      <c r="I461" s="925">
        <v>4.2896118600281197E-2</v>
      </c>
      <c r="J461" s="331"/>
      <c r="K461" s="331">
        <v>8.422976354570659E-2</v>
      </c>
      <c r="L461" s="331">
        <v>0.100014907309488</v>
      </c>
      <c r="M461" s="331">
        <v>5.65522392957582E-2</v>
      </c>
      <c r="N461" s="331">
        <v>6.0050218532793874E-2</v>
      </c>
      <c r="O461" s="331">
        <v>6.2039536054041597E-2</v>
      </c>
      <c r="P461" s="331"/>
      <c r="Q461" s="331"/>
      <c r="R461" s="331"/>
      <c r="S461" s="331"/>
      <c r="T461" s="331">
        <v>6.7443363615904903E-2</v>
      </c>
      <c r="U461" s="331">
        <v>6.7443363615904903E-2</v>
      </c>
      <c r="V461" s="331">
        <v>5.60999270064634E-2</v>
      </c>
      <c r="W461" s="331">
        <v>0.13283113348816983</v>
      </c>
      <c r="X461" s="331"/>
      <c r="Y461" s="331">
        <v>0.14210935659627577</v>
      </c>
      <c r="Z461" s="331"/>
      <c r="AA461" s="331"/>
      <c r="AB461" s="331"/>
      <c r="AC461" s="331">
        <v>7.5699219028769235E-2</v>
      </c>
      <c r="AD461" s="331">
        <v>0.12566835441169999</v>
      </c>
      <c r="AE461" s="331">
        <v>0.10145886697876801</v>
      </c>
      <c r="AF461" s="330"/>
      <c r="AG461" s="330">
        <v>4.0036621132805303E-2</v>
      </c>
      <c r="AH461" s="331">
        <v>6.03806669996408E-2</v>
      </c>
      <c r="AI461" s="329"/>
      <c r="AJ461" s="330">
        <v>1.8719668426552899E-2</v>
      </c>
      <c r="AK461" s="931">
        <v>2.2974727941829198E-2</v>
      </c>
      <c r="AL461" s="931">
        <v>2.2752136001011322E-2</v>
      </c>
      <c r="AM461" s="931">
        <v>2.2923788673346011E-2</v>
      </c>
      <c r="AN461" s="330">
        <v>9.7488811302218398E-2</v>
      </c>
      <c r="AO461" s="330"/>
      <c r="AP461" s="331">
        <v>9.2249076731301033E-2</v>
      </c>
      <c r="AQ461" s="330">
        <v>0.10408851106936</v>
      </c>
      <c r="AR461" s="330">
        <v>5.41866435494886E-2</v>
      </c>
      <c r="AS461" s="330"/>
      <c r="AT461" s="330">
        <v>5.5831046649876703E-2</v>
      </c>
      <c r="AU461" s="330"/>
      <c r="AV461" s="330"/>
      <c r="AW461" s="330"/>
      <c r="AX461" s="330"/>
      <c r="AY461" s="331">
        <v>6.6216019718659425E-2</v>
      </c>
      <c r="AZ461" s="330">
        <v>6.6216019718659397E-2</v>
      </c>
      <c r="BA461" s="330">
        <v>5.4109772203334898E-2</v>
      </c>
      <c r="BB461" s="331">
        <v>0.11087376928995836</v>
      </c>
      <c r="BC461" s="331"/>
      <c r="BD461" s="331">
        <v>0.12769402814926839</v>
      </c>
      <c r="BE461" s="331"/>
      <c r="BF461" s="331"/>
      <c r="BG461" s="331"/>
      <c r="BH461" s="331">
        <v>9.5962775941981826E-2</v>
      </c>
      <c r="BI461" s="330">
        <v>0.117043364361358</v>
      </c>
      <c r="BJ461" s="330">
        <v>9.6885690993784496E-2</v>
      </c>
      <c r="BK461" s="330"/>
      <c r="BL461" s="330">
        <v>3.3778759270518099E-2</v>
      </c>
      <c r="BM461" s="330">
        <v>5.8044855163695203E-2</v>
      </c>
    </row>
    <row r="462" spans="2:67" s="255" customFormat="1" ht="15" customHeight="1">
      <c r="B462" s="1257" t="s">
        <v>33</v>
      </c>
      <c r="C462" s="243" t="s">
        <v>491</v>
      </c>
      <c r="D462" s="344"/>
      <c r="E462" s="331">
        <v>0.107339025201898</v>
      </c>
      <c r="F462" s="331">
        <v>4.64917690467209E-2</v>
      </c>
      <c r="G462" s="925">
        <v>5.2651096936088299E-2</v>
      </c>
      <c r="H462" s="925">
        <v>5.217145026914486E-2</v>
      </c>
      <c r="I462" s="925">
        <v>5.2541331729608974E-2</v>
      </c>
      <c r="J462" s="331"/>
      <c r="K462" s="331">
        <v>7.5476908331512951E-2</v>
      </c>
      <c r="L462" s="331">
        <v>9.3661168511612006E-2</v>
      </c>
      <c r="M462" s="331">
        <v>6.7532807403939604E-2</v>
      </c>
      <c r="N462" s="331">
        <v>6.757728738501434E-2</v>
      </c>
      <c r="O462" s="331">
        <v>6.8611850537741798E-2</v>
      </c>
      <c r="P462" s="331"/>
      <c r="Q462" s="331"/>
      <c r="R462" s="331"/>
      <c r="S462" s="331"/>
      <c r="T462" s="331">
        <v>8.047357880733802E-2</v>
      </c>
      <c r="U462" s="331">
        <v>8.0473578807338006E-2</v>
      </c>
      <c r="V462" s="331">
        <v>6.7516150064370506E-2</v>
      </c>
      <c r="W462" s="331">
        <v>6.7105261031693175E-2</v>
      </c>
      <c r="X462" s="331"/>
      <c r="Y462" s="331">
        <v>8.4933107136445016E-2</v>
      </c>
      <c r="Z462" s="331"/>
      <c r="AA462" s="331"/>
      <c r="AB462" s="331"/>
      <c r="AC462" s="331">
        <v>8.9240464748481588E-2</v>
      </c>
      <c r="AD462" s="331">
        <v>8.7055299345543999E-2</v>
      </c>
      <c r="AE462" s="331">
        <v>0.10134453279198399</v>
      </c>
      <c r="AF462" s="330"/>
      <c r="AG462" s="330">
        <v>5.0387696490600598E-2</v>
      </c>
      <c r="AH462" s="331">
        <v>6.9475922836495105E-2</v>
      </c>
      <c r="AI462" s="329"/>
      <c r="AJ462" s="330">
        <v>3.3547768581140301E-2</v>
      </c>
      <c r="AK462" s="931">
        <v>3.93880268537036E-2</v>
      </c>
      <c r="AL462" s="931">
        <v>3.8849493976726844E-2</v>
      </c>
      <c r="AM462" s="931">
        <v>3.9264785775403356E-2</v>
      </c>
      <c r="AN462" s="330">
        <v>7.5884708264458395E-2</v>
      </c>
      <c r="AO462" s="330"/>
      <c r="AP462" s="331">
        <v>8.6775883198111886E-2</v>
      </c>
      <c r="AQ462" s="330">
        <v>7.86557476606113E-2</v>
      </c>
      <c r="AR462" s="330">
        <v>6.0248785604593298E-2</v>
      </c>
      <c r="AS462" s="330"/>
      <c r="AT462" s="330">
        <v>6.4658094465973204E-2</v>
      </c>
      <c r="AU462" s="330"/>
      <c r="AV462" s="330"/>
      <c r="AW462" s="330"/>
      <c r="AX462" s="330"/>
      <c r="AY462" s="331">
        <v>7.7580731840003192E-2</v>
      </c>
      <c r="AZ462" s="330">
        <v>7.7580731840003206E-2</v>
      </c>
      <c r="BA462" s="330">
        <v>5.9942766306714801E-2</v>
      </c>
      <c r="BB462" s="331">
        <v>0.14048221728475679</v>
      </c>
      <c r="BC462" s="331"/>
      <c r="BD462" s="331">
        <v>0.14153561078422799</v>
      </c>
      <c r="BE462" s="331"/>
      <c r="BF462" s="331"/>
      <c r="BG462" s="331"/>
      <c r="BH462" s="331">
        <v>0.10304990369802977</v>
      </c>
      <c r="BI462" s="330">
        <v>0.13283206065657899</v>
      </c>
      <c r="BJ462" s="330">
        <v>0.101403895299989</v>
      </c>
      <c r="BK462" s="330"/>
      <c r="BL462" s="330">
        <v>5.06631329506117E-2</v>
      </c>
      <c r="BM462" s="330">
        <v>6.4210074275446297E-2</v>
      </c>
    </row>
    <row r="463" spans="2:67" s="255" customFormat="1" ht="15" customHeight="1">
      <c r="B463" s="1257" t="s">
        <v>33</v>
      </c>
      <c r="C463" s="243" t="s">
        <v>492</v>
      </c>
      <c r="D463" s="344"/>
      <c r="E463" s="331">
        <v>0.13256350810436199</v>
      </c>
      <c r="F463" s="331">
        <v>5.0999449995793901E-2</v>
      </c>
      <c r="G463" s="925">
        <v>5.6980637635405298E-2</v>
      </c>
      <c r="H463" s="925">
        <v>5.6744954165139964E-2</v>
      </c>
      <c r="I463" s="925">
        <v>5.692670242317445E-2</v>
      </c>
      <c r="J463" s="331"/>
      <c r="K463" s="331">
        <v>6.3636333413139595E-2</v>
      </c>
      <c r="L463" s="331">
        <v>9.1150530923373399E-2</v>
      </c>
      <c r="M463" s="331">
        <v>7.8048592224392394E-2</v>
      </c>
      <c r="N463" s="331">
        <v>7.8894508745334865E-2</v>
      </c>
      <c r="O463" s="331">
        <v>7.7997086276680297E-2</v>
      </c>
      <c r="P463" s="331"/>
      <c r="Q463" s="331"/>
      <c r="R463" s="331"/>
      <c r="S463" s="331"/>
      <c r="T463" s="331">
        <v>8.9466458715687619E-2</v>
      </c>
      <c r="U463" s="331">
        <v>8.9466458715687605E-2</v>
      </c>
      <c r="V463" s="331">
        <v>7.8129951104324705E-2</v>
      </c>
      <c r="W463" s="331">
        <v>9.5072671213634552E-2</v>
      </c>
      <c r="X463" s="331"/>
      <c r="Y463" s="331">
        <v>9.4488473592411984E-2</v>
      </c>
      <c r="Z463" s="331"/>
      <c r="AA463" s="331"/>
      <c r="AB463" s="331"/>
      <c r="AC463" s="331">
        <v>9.0550656502173976E-2</v>
      </c>
      <c r="AD463" s="331">
        <v>9.1181722411894497E-2</v>
      </c>
      <c r="AE463" s="331">
        <v>0.10332363875955999</v>
      </c>
      <c r="AF463" s="330"/>
      <c r="AG463" s="330">
        <v>5.5919859767396399E-2</v>
      </c>
      <c r="AH463" s="331">
        <v>7.9532320704418194E-2</v>
      </c>
      <c r="AI463" s="329"/>
      <c r="AJ463" s="330">
        <v>5.1735855318849798E-2</v>
      </c>
      <c r="AK463" s="931">
        <v>5.96821348455547E-2</v>
      </c>
      <c r="AL463" s="931">
        <v>5.9318191812275163E-2</v>
      </c>
      <c r="AM463" s="931">
        <v>5.9598847949287492E-2</v>
      </c>
      <c r="AN463" s="330">
        <v>6.6447841929924506E-2</v>
      </c>
      <c r="AO463" s="330"/>
      <c r="AP463" s="331">
        <v>7.774883232141229E-2</v>
      </c>
      <c r="AQ463" s="330">
        <v>7.1908086917549199E-2</v>
      </c>
      <c r="AR463" s="330">
        <v>6.9583419088902101E-2</v>
      </c>
      <c r="AS463" s="330"/>
      <c r="AT463" s="330">
        <v>7.5802562300119697E-2</v>
      </c>
      <c r="AU463" s="330"/>
      <c r="AV463" s="330"/>
      <c r="AW463" s="330"/>
      <c r="AX463" s="330"/>
      <c r="AY463" s="331">
        <v>6.7991605190753146E-2</v>
      </c>
      <c r="AZ463" s="330">
        <v>6.7991605190753104E-2</v>
      </c>
      <c r="BA463" s="330">
        <v>6.8977499895775701E-2</v>
      </c>
      <c r="BB463" s="331">
        <v>9.4669159647985682E-2</v>
      </c>
      <c r="BC463" s="331"/>
      <c r="BD463" s="331">
        <v>0.12650706392282532</v>
      </c>
      <c r="BE463" s="331"/>
      <c r="BF463" s="331"/>
      <c r="BG463" s="331"/>
      <c r="BH463" s="331">
        <v>9.2165059159551824E-2</v>
      </c>
      <c r="BI463" s="330">
        <v>0.11174404754405499</v>
      </c>
      <c r="BJ463" s="330">
        <v>0.100141177871129</v>
      </c>
      <c r="BK463" s="330"/>
      <c r="BL463" s="330">
        <v>6.1458162174169398E-2</v>
      </c>
      <c r="BM463" s="330">
        <v>7.1726846337874003E-2</v>
      </c>
    </row>
    <row r="464" spans="2:67" s="255" customFormat="1" ht="15" customHeight="1">
      <c r="B464" s="1257" t="s">
        <v>33</v>
      </c>
      <c r="C464" s="243" t="s">
        <v>493</v>
      </c>
      <c r="D464" s="344"/>
      <c r="E464" s="331">
        <v>0.138227705268022</v>
      </c>
      <c r="F464" s="331">
        <v>7.44546500298955E-2</v>
      </c>
      <c r="G464" s="925">
        <v>8.1988705322372304E-2</v>
      </c>
      <c r="H464" s="925">
        <v>8.1950022876656439E-2</v>
      </c>
      <c r="I464" s="925">
        <v>8.197985300058265E-2</v>
      </c>
      <c r="J464" s="331"/>
      <c r="K464" s="331">
        <v>5.4871610403236147E-2</v>
      </c>
      <c r="L464" s="331">
        <v>0.101691548480628</v>
      </c>
      <c r="M464" s="331">
        <v>8.9129522766857802E-2</v>
      </c>
      <c r="N464" s="331">
        <v>8.7079780942114979E-2</v>
      </c>
      <c r="O464" s="331">
        <v>8.7530781976080704E-2</v>
      </c>
      <c r="P464" s="331"/>
      <c r="Q464" s="331"/>
      <c r="R464" s="331"/>
      <c r="S464" s="331"/>
      <c r="T464" s="331">
        <v>0.10273432098782326</v>
      </c>
      <c r="U464" s="331">
        <v>0.10273432098782299</v>
      </c>
      <c r="V464" s="331">
        <v>8.9373613782613201E-2</v>
      </c>
      <c r="W464" s="331">
        <v>0.11014032988618866</v>
      </c>
      <c r="X464" s="331"/>
      <c r="Y464" s="331">
        <v>7.2433919213600234E-2</v>
      </c>
      <c r="Z464" s="331"/>
      <c r="AA464" s="331"/>
      <c r="AB464" s="331"/>
      <c r="AC464" s="331">
        <v>8.7083800465457051E-2</v>
      </c>
      <c r="AD464" s="331">
        <v>8.4837012005570006E-2</v>
      </c>
      <c r="AE464" s="331">
        <v>0.102987210389568</v>
      </c>
      <c r="AF464" s="330"/>
      <c r="AG464" s="330">
        <v>7.4566432944963901E-2</v>
      </c>
      <c r="AH464" s="331">
        <v>8.9689684723586197E-2</v>
      </c>
      <c r="AI464" s="329"/>
      <c r="AJ464" s="330">
        <v>7.3957932032604895E-2</v>
      </c>
      <c r="AK464" s="931">
        <v>8.1515524203685005E-2</v>
      </c>
      <c r="AL464" s="931">
        <v>8.1074854497089649E-2</v>
      </c>
      <c r="AM464" s="931">
        <v>8.1414678717481911E-2</v>
      </c>
      <c r="AN464" s="330">
        <v>6.3327048793393306E-2</v>
      </c>
      <c r="AO464" s="330"/>
      <c r="AP464" s="331">
        <v>5.7856977360392567E-2</v>
      </c>
      <c r="AQ464" s="330">
        <v>6.6795768001159397E-2</v>
      </c>
      <c r="AR464" s="330">
        <v>8.0801907205857407E-2</v>
      </c>
      <c r="AS464" s="330"/>
      <c r="AT464" s="330">
        <v>8.4492092781105102E-2</v>
      </c>
      <c r="AU464" s="330"/>
      <c r="AV464" s="330"/>
      <c r="AW464" s="330"/>
      <c r="AX464" s="330"/>
      <c r="AY464" s="331">
        <v>7.8725436207961894E-2</v>
      </c>
      <c r="AZ464" s="330">
        <v>7.8725436207961894E-2</v>
      </c>
      <c r="BA464" s="330">
        <v>8.0434802424270299E-2</v>
      </c>
      <c r="BB464" s="331">
        <v>0.10707399408798098</v>
      </c>
      <c r="BC464" s="331"/>
      <c r="BD464" s="331">
        <v>0.10309527986497483</v>
      </c>
      <c r="BE464" s="331"/>
      <c r="BF464" s="331"/>
      <c r="BG464" s="331"/>
      <c r="BH464" s="331">
        <v>0.11065216006356945</v>
      </c>
      <c r="BI464" s="330">
        <v>0.108015546539937</v>
      </c>
      <c r="BJ464" s="330">
        <v>0.105898929711413</v>
      </c>
      <c r="BK464" s="330"/>
      <c r="BL464" s="330">
        <v>4.6650252594090398E-2</v>
      </c>
      <c r="BM464" s="330">
        <v>8.2400640843601394E-2</v>
      </c>
    </row>
    <row r="465" spans="2:67" s="255" customFormat="1" ht="15" customHeight="1">
      <c r="B465" s="1257" t="s">
        <v>33</v>
      </c>
      <c r="C465" s="243" t="s">
        <v>494</v>
      </c>
      <c r="D465" s="344"/>
      <c r="E465" s="331">
        <v>0.14056793674794901</v>
      </c>
      <c r="F465" s="331">
        <v>9.5923446624960607E-2</v>
      </c>
      <c r="G465" s="925">
        <v>0.10154844315219801</v>
      </c>
      <c r="H465" s="925">
        <v>0.10147421554124111</v>
      </c>
      <c r="I465" s="925">
        <v>0.10153145646261022</v>
      </c>
      <c r="J465" s="331"/>
      <c r="K465" s="331">
        <v>4.3865518780374591E-2</v>
      </c>
      <c r="L465" s="331">
        <v>8.8258490600482603E-2</v>
      </c>
      <c r="M465" s="331">
        <v>0.101483549042995</v>
      </c>
      <c r="N465" s="331">
        <v>0.10256634053339317</v>
      </c>
      <c r="O465" s="331">
        <v>0.102313683246518</v>
      </c>
      <c r="P465" s="331"/>
      <c r="Q465" s="331"/>
      <c r="R465" s="331"/>
      <c r="S465" s="331"/>
      <c r="T465" s="331">
        <v>0.10981504932938907</v>
      </c>
      <c r="U465" s="331">
        <v>0.109815049329389</v>
      </c>
      <c r="V465" s="331">
        <v>0.101459862392544</v>
      </c>
      <c r="W465" s="331">
        <v>8.7350123547924749E-2</v>
      </c>
      <c r="X465" s="331"/>
      <c r="Y465" s="331">
        <v>7.2889142337321911E-2</v>
      </c>
      <c r="Z465" s="331"/>
      <c r="AA465" s="331"/>
      <c r="AB465" s="331"/>
      <c r="AC465" s="331">
        <v>0.10932255925265942</v>
      </c>
      <c r="AD465" s="331">
        <v>8.3251241951931704E-2</v>
      </c>
      <c r="AE465" s="331">
        <v>0.1024348662819</v>
      </c>
      <c r="AF465" s="330"/>
      <c r="AG465" s="330">
        <v>7.6786666362747197E-2</v>
      </c>
      <c r="AH465" s="331">
        <v>0.100800882351119</v>
      </c>
      <c r="AI465" s="329"/>
      <c r="AJ465" s="330">
        <v>0.107437304138061</v>
      </c>
      <c r="AK465" s="931">
        <v>0.115646876180762</v>
      </c>
      <c r="AL465" s="931">
        <v>0.11548771188255234</v>
      </c>
      <c r="AM465" s="931">
        <v>0.11561045207264024</v>
      </c>
      <c r="AN465" s="330">
        <v>5.89850175487324E-2</v>
      </c>
      <c r="AO465" s="330"/>
      <c r="AP465" s="331">
        <v>6.3145971216009178E-2</v>
      </c>
      <c r="AQ465" s="330">
        <v>6.33326195564409E-2</v>
      </c>
      <c r="AR465" s="330">
        <v>9.4070502057688604E-2</v>
      </c>
      <c r="AS465" s="330"/>
      <c r="AT465" s="330">
        <v>9.9522464133748101E-2</v>
      </c>
      <c r="AU465" s="330"/>
      <c r="AV465" s="330"/>
      <c r="AW465" s="330"/>
      <c r="AX465" s="330"/>
      <c r="AY465" s="331">
        <v>9.2087961763950649E-2</v>
      </c>
      <c r="AZ465" s="330">
        <v>9.2087961763950593E-2</v>
      </c>
      <c r="BA465" s="330">
        <v>9.3535397987567798E-2</v>
      </c>
      <c r="BB465" s="331">
        <v>0.12500563375956567</v>
      </c>
      <c r="BC465" s="331"/>
      <c r="BD465" s="331">
        <v>0.10756652935953331</v>
      </c>
      <c r="BE465" s="331"/>
      <c r="BF465" s="331"/>
      <c r="BG465" s="331"/>
      <c r="BH465" s="331">
        <v>0.12003819417969928</v>
      </c>
      <c r="BI465" s="330">
        <v>0.115859788421617</v>
      </c>
      <c r="BJ465" s="330">
        <v>9.86994719443475E-2</v>
      </c>
      <c r="BK465" s="330"/>
      <c r="BL465" s="330">
        <v>0.10663305042002701</v>
      </c>
      <c r="BM465" s="330">
        <v>9.4571751574059004E-2</v>
      </c>
    </row>
    <row r="466" spans="2:67" s="255" customFormat="1" ht="15" customHeight="1">
      <c r="B466" s="1257" t="s">
        <v>33</v>
      </c>
      <c r="C466" s="243" t="s">
        <v>495</v>
      </c>
      <c r="D466" s="344"/>
      <c r="E466" s="331">
        <v>0.12290573078479999</v>
      </c>
      <c r="F466" s="331">
        <v>0.13051845948894</v>
      </c>
      <c r="G466" s="925">
        <v>0.13785708967107799</v>
      </c>
      <c r="H466" s="925">
        <v>0.13798002263483433</v>
      </c>
      <c r="I466" s="925">
        <v>0.13788522238434359</v>
      </c>
      <c r="J466" s="331"/>
      <c r="K466" s="331">
        <v>4.7054126092657321E-2</v>
      </c>
      <c r="L466" s="331">
        <v>7.4871321754616096E-2</v>
      </c>
      <c r="M466" s="331">
        <v>0.120211415699932</v>
      </c>
      <c r="N466" s="331">
        <v>0.12073976485977803</v>
      </c>
      <c r="O466" s="331">
        <v>0.120713462930104</v>
      </c>
      <c r="P466" s="331"/>
      <c r="Q466" s="331"/>
      <c r="R466" s="331"/>
      <c r="S466" s="331"/>
      <c r="T466" s="331">
        <v>0.1206628353807182</v>
      </c>
      <c r="U466" s="331">
        <v>0.12066283538071799</v>
      </c>
      <c r="V466" s="331">
        <v>0.12016638407833299</v>
      </c>
      <c r="W466" s="331">
        <v>6.6756042944318986E-2</v>
      </c>
      <c r="X466" s="331"/>
      <c r="Y466" s="331">
        <v>8.6775361133332465E-2</v>
      </c>
      <c r="Z466" s="331"/>
      <c r="AA466" s="331"/>
      <c r="AB466" s="331"/>
      <c r="AC466" s="331">
        <v>9.5599260816157175E-2</v>
      </c>
      <c r="AD466" s="331">
        <v>8.2712725771917406E-2</v>
      </c>
      <c r="AE466" s="331">
        <v>0.10734248407024601</v>
      </c>
      <c r="AF466" s="330"/>
      <c r="AG466" s="330">
        <v>0.20631205501248201</v>
      </c>
      <c r="AH466" s="331">
        <v>0.118278267351432</v>
      </c>
      <c r="AI466" s="329"/>
      <c r="AJ466" s="330">
        <v>0.14484182329945899</v>
      </c>
      <c r="AK466" s="931">
        <v>0.15421833910857999</v>
      </c>
      <c r="AL466" s="931">
        <v>0.15426828652580643</v>
      </c>
      <c r="AM466" s="931">
        <v>0.15422976937369556</v>
      </c>
      <c r="AN466" s="330">
        <v>6.06159595503825E-2</v>
      </c>
      <c r="AO466" s="330"/>
      <c r="AP466" s="331">
        <v>4.9589442669943078E-2</v>
      </c>
      <c r="AQ466" s="330">
        <v>6.1077966983923399E-2</v>
      </c>
      <c r="AR466" s="330">
        <v>0.113493714923499</v>
      </c>
      <c r="AS466" s="330"/>
      <c r="AT466" s="330">
        <v>0.12116698313506601</v>
      </c>
      <c r="AU466" s="330"/>
      <c r="AV466" s="330"/>
      <c r="AW466" s="330"/>
      <c r="AX466" s="330"/>
      <c r="AY466" s="331">
        <v>0.11423638998593434</v>
      </c>
      <c r="AZ466" s="330">
        <v>0.11423638998593399</v>
      </c>
      <c r="BA466" s="330">
        <v>0.112764241101727</v>
      </c>
      <c r="BB466" s="331">
        <v>0.12900437052880767</v>
      </c>
      <c r="BC466" s="331"/>
      <c r="BD466" s="331">
        <v>0.10579280255017399</v>
      </c>
      <c r="BE466" s="331"/>
      <c r="BF466" s="331"/>
      <c r="BG466" s="331"/>
      <c r="BH466" s="331">
        <v>0.13853845884170649</v>
      </c>
      <c r="BI466" s="330">
        <v>0.115733375308643</v>
      </c>
      <c r="BJ466" s="330">
        <v>0.102526570157409</v>
      </c>
      <c r="BK466" s="330"/>
      <c r="BL466" s="330">
        <v>6.8430650162693493E-2</v>
      </c>
      <c r="BM466" s="330">
        <v>0.11250968570963001</v>
      </c>
    </row>
    <row r="467" spans="2:67" s="255" customFormat="1" ht="15" customHeight="1">
      <c r="B467" s="1257" t="s">
        <v>33</v>
      </c>
      <c r="C467" s="243" t="s">
        <v>496</v>
      </c>
      <c r="D467" s="344"/>
      <c r="E467" s="331">
        <v>0.110866501351224</v>
      </c>
      <c r="F467" s="331">
        <v>0.19084070447972101</v>
      </c>
      <c r="G467" s="925">
        <v>0.19152521047780099</v>
      </c>
      <c r="H467" s="925">
        <v>0.19233135939175225</v>
      </c>
      <c r="I467" s="925">
        <v>0.19170969440751726</v>
      </c>
      <c r="J467" s="331"/>
      <c r="K467" s="331">
        <v>3.4029291358432037E-2</v>
      </c>
      <c r="L467" s="331">
        <v>6.2221774916878102E-2</v>
      </c>
      <c r="M467" s="331">
        <v>0.14886722469468799</v>
      </c>
      <c r="N467" s="331">
        <v>0.14687657704510931</v>
      </c>
      <c r="O467" s="331">
        <v>0.14591640316548299</v>
      </c>
      <c r="P467" s="331"/>
      <c r="Q467" s="331"/>
      <c r="R467" s="331"/>
      <c r="S467" s="331"/>
      <c r="T467" s="331">
        <v>0.13496562369471587</v>
      </c>
      <c r="U467" s="331">
        <v>0.13496562369471601</v>
      </c>
      <c r="V467" s="331">
        <v>0.14905660727519801</v>
      </c>
      <c r="W467" s="331">
        <v>7.8030445658782907E-2</v>
      </c>
      <c r="X467" s="331"/>
      <c r="Y467" s="331">
        <v>7.633467772904888E-2</v>
      </c>
      <c r="Z467" s="331"/>
      <c r="AA467" s="331"/>
      <c r="AB467" s="331"/>
      <c r="AC467" s="331">
        <v>0.11945612074267171</v>
      </c>
      <c r="AD467" s="331">
        <v>8.5501565959728104E-2</v>
      </c>
      <c r="AE467" s="331">
        <v>0.101908157163853</v>
      </c>
      <c r="AF467" s="330"/>
      <c r="AG467" s="330">
        <v>7.6469296346616603E-2</v>
      </c>
      <c r="AH467" s="331">
        <v>0.144940784268101</v>
      </c>
      <c r="AI467" s="329"/>
      <c r="AJ467" s="330">
        <v>0.199100309831235</v>
      </c>
      <c r="AK467" s="931">
        <v>0.205533075543265</v>
      </c>
      <c r="AL467" s="931">
        <v>0.20641144047338505</v>
      </c>
      <c r="AM467" s="931">
        <v>0.20573408581720956</v>
      </c>
      <c r="AN467" s="330">
        <v>5.8259265645327699E-2</v>
      </c>
      <c r="AO467" s="330"/>
      <c r="AP467" s="331">
        <v>3.5385506226236638E-2</v>
      </c>
      <c r="AQ467" s="330">
        <v>5.74642936956761E-2</v>
      </c>
      <c r="AR467" s="330">
        <v>0.14338017979315201</v>
      </c>
      <c r="AS467" s="330"/>
      <c r="AT467" s="330">
        <v>0.14501263686048299</v>
      </c>
      <c r="AU467" s="330"/>
      <c r="AV467" s="330"/>
      <c r="AW467" s="330"/>
      <c r="AX467" s="330"/>
      <c r="AY467" s="331">
        <v>0.12547006835830188</v>
      </c>
      <c r="AZ467" s="330">
        <v>0.12547006835830199</v>
      </c>
      <c r="BA467" s="330">
        <v>0.143104042693915</v>
      </c>
      <c r="BB467" s="331">
        <v>0.10422743195770284</v>
      </c>
      <c r="BC467" s="331"/>
      <c r="BD467" s="331">
        <v>9.6572921223366304E-2</v>
      </c>
      <c r="BE467" s="331"/>
      <c r="BF467" s="331"/>
      <c r="BG467" s="331"/>
      <c r="BH467" s="331">
        <v>0.11680425873922946</v>
      </c>
      <c r="BI467" s="330">
        <v>9.9676936448908002E-2</v>
      </c>
      <c r="BJ467" s="330">
        <v>9.9117415216193896E-2</v>
      </c>
      <c r="BK467" s="330"/>
      <c r="BL467" s="330">
        <v>0.17711669713351699</v>
      </c>
      <c r="BM467" s="330">
        <v>0.13986894028904701</v>
      </c>
    </row>
    <row r="468" spans="2:67" s="255" customFormat="1" ht="15" customHeight="1">
      <c r="B468" s="1257" t="s">
        <v>33</v>
      </c>
      <c r="C468" s="243" t="s">
        <v>497</v>
      </c>
      <c r="D468" s="344"/>
      <c r="E468" s="331">
        <v>0.11536092600791301</v>
      </c>
      <c r="F468" s="331">
        <v>0.34376492515467499</v>
      </c>
      <c r="G468" s="925">
        <v>0.29551218950837399</v>
      </c>
      <c r="H468" s="925">
        <v>0.29634540777977525</v>
      </c>
      <c r="I468" s="925">
        <v>0.2957028681514372</v>
      </c>
      <c r="J468" s="331"/>
      <c r="K468" s="331">
        <v>4.7093982977583507E-2</v>
      </c>
      <c r="L468" s="331">
        <v>4.8563066114476902E-2</v>
      </c>
      <c r="M468" s="331">
        <v>0.26457995727672601</v>
      </c>
      <c r="N468" s="331">
        <v>0.25971617889169335</v>
      </c>
      <c r="O468" s="331">
        <v>0.25254898008708099</v>
      </c>
      <c r="P468" s="331"/>
      <c r="Q468" s="331"/>
      <c r="R468" s="331"/>
      <c r="S468" s="331"/>
      <c r="T468" s="331">
        <v>0.18078180549242723</v>
      </c>
      <c r="U468" s="331">
        <v>0.18078180549242701</v>
      </c>
      <c r="V468" s="331">
        <v>0.265170570867581</v>
      </c>
      <c r="W468" s="331">
        <v>5.4278244458783195E-2</v>
      </c>
      <c r="X468" s="331"/>
      <c r="Y468" s="331">
        <v>5.9441353521644612E-2</v>
      </c>
      <c r="Z468" s="331"/>
      <c r="AA468" s="331"/>
      <c r="AB468" s="331"/>
      <c r="AC468" s="331">
        <v>0.12162451821290537</v>
      </c>
      <c r="AD468" s="331">
        <v>7.0162447674858797E-2</v>
      </c>
      <c r="AE468" s="331">
        <v>9.1505717391551195E-2</v>
      </c>
      <c r="AF468" s="330"/>
      <c r="AG468" s="330">
        <v>0.35638523259809801</v>
      </c>
      <c r="AH468" s="331">
        <v>0.25150030117571098</v>
      </c>
      <c r="AI468" s="329"/>
      <c r="AJ468" s="330">
        <v>0.36660533573993098</v>
      </c>
      <c r="AK468" s="931">
        <v>0.31640654359019099</v>
      </c>
      <c r="AL468" s="931">
        <v>0.31737610880373912</v>
      </c>
      <c r="AM468" s="931">
        <v>0.31662842468140862</v>
      </c>
      <c r="AN468" s="330">
        <v>6.6345535297985495E-2</v>
      </c>
      <c r="AO468" s="330"/>
      <c r="AP468" s="331">
        <v>4.5843813385540354E-2</v>
      </c>
      <c r="AQ468" s="330">
        <v>6.1311873200685499E-2</v>
      </c>
      <c r="AR468" s="330">
        <v>0.25781814969079497</v>
      </c>
      <c r="AS468" s="330"/>
      <c r="AT468" s="330">
        <v>0.25119722616491802</v>
      </c>
      <c r="AU468" s="330"/>
      <c r="AV468" s="330"/>
      <c r="AW468" s="330"/>
      <c r="AX468" s="330"/>
      <c r="AY468" s="331">
        <v>0.18246218154879637</v>
      </c>
      <c r="AZ468" s="330">
        <v>0.18246218154879601</v>
      </c>
      <c r="BA468" s="330">
        <v>0.25794745156048299</v>
      </c>
      <c r="BB468" s="331">
        <v>5.4278244458783181E-2</v>
      </c>
      <c r="BC468" s="331"/>
      <c r="BD468" s="331">
        <v>6.909922541952801E-2</v>
      </c>
      <c r="BE468" s="331"/>
      <c r="BF468" s="331"/>
      <c r="BG468" s="331"/>
      <c r="BH468" s="331">
        <v>0.13080859210698023</v>
      </c>
      <c r="BI468" s="330">
        <v>7.8070676572480804E-2</v>
      </c>
      <c r="BJ468" s="330">
        <v>9.0764369183365196E-2</v>
      </c>
      <c r="BK468" s="330"/>
      <c r="BL468" s="330">
        <v>0.34278716429655198</v>
      </c>
      <c r="BM468" s="330">
        <v>0.245086710476763</v>
      </c>
    </row>
    <row r="469" spans="2:67" s="255" customFormat="1" ht="15" customHeight="1">
      <c r="B469" s="1253" t="s">
        <v>33</v>
      </c>
      <c r="C469" s="453" t="s">
        <v>527</v>
      </c>
      <c r="D469" s="344"/>
      <c r="E469" s="327">
        <v>0.999999999999999</v>
      </c>
      <c r="F469" s="327">
        <v>1</v>
      </c>
      <c r="G469" s="926">
        <v>1</v>
      </c>
      <c r="H469" s="926">
        <v>1</v>
      </c>
      <c r="I469" s="926">
        <v>1</v>
      </c>
      <c r="J469" s="327"/>
      <c r="K469" s="327">
        <v>1</v>
      </c>
      <c r="L469" s="327">
        <v>1</v>
      </c>
      <c r="M469" s="327">
        <v>1</v>
      </c>
      <c r="N469" s="327">
        <v>1</v>
      </c>
      <c r="O469" s="327">
        <v>1</v>
      </c>
      <c r="P469" s="327"/>
      <c r="Q469" s="327"/>
      <c r="R469" s="327"/>
      <c r="S469" s="327"/>
      <c r="T469" s="327">
        <v>0.99999999999999989</v>
      </c>
      <c r="U469" s="327">
        <v>0.999999999999999</v>
      </c>
      <c r="V469" s="327">
        <v>1</v>
      </c>
      <c r="W469" s="327">
        <v>0.99999999999999989</v>
      </c>
      <c r="X469" s="327"/>
      <c r="Y469" s="327">
        <v>0.99999999999999989</v>
      </c>
      <c r="Z469" s="327"/>
      <c r="AA469" s="327"/>
      <c r="AB469" s="327"/>
      <c r="AC469" s="327">
        <v>1</v>
      </c>
      <c r="AD469" s="327">
        <v>1</v>
      </c>
      <c r="AE469" s="327">
        <v>1</v>
      </c>
      <c r="AF469" s="328"/>
      <c r="AG469" s="328">
        <v>1</v>
      </c>
      <c r="AH469" s="327">
        <v>1</v>
      </c>
      <c r="AI469" s="329"/>
      <c r="AJ469" s="327">
        <v>0.999999999999999</v>
      </c>
      <c r="AK469" s="926">
        <v>0.999999999999999</v>
      </c>
      <c r="AL469" s="926">
        <v>1</v>
      </c>
      <c r="AM469" s="926">
        <v>1</v>
      </c>
      <c r="AN469" s="327">
        <v>1</v>
      </c>
      <c r="AO469" s="327"/>
      <c r="AP469" s="327">
        <v>1</v>
      </c>
      <c r="AQ469" s="327">
        <v>1</v>
      </c>
      <c r="AR469" s="327">
        <v>1</v>
      </c>
      <c r="AS469" s="327"/>
      <c r="AT469" s="327">
        <v>0.999999999999999</v>
      </c>
      <c r="AU469" s="327"/>
      <c r="AV469" s="327"/>
      <c r="AW469" s="327"/>
      <c r="AX469" s="327"/>
      <c r="AY469" s="327">
        <v>1</v>
      </c>
      <c r="AZ469" s="327">
        <v>1</v>
      </c>
      <c r="BA469" s="327">
        <v>1</v>
      </c>
      <c r="BB469" s="327">
        <v>0.99999999999999989</v>
      </c>
      <c r="BC469" s="327"/>
      <c r="BD469" s="327">
        <v>0.99999999999999989</v>
      </c>
      <c r="BE469" s="327"/>
      <c r="BF469" s="327"/>
      <c r="BG469" s="327"/>
      <c r="BH469" s="327">
        <v>1</v>
      </c>
      <c r="BI469" s="327">
        <v>1</v>
      </c>
      <c r="BJ469" s="327">
        <v>1</v>
      </c>
      <c r="BK469" s="328"/>
      <c r="BL469" s="328">
        <v>0.999999999999999</v>
      </c>
      <c r="BM469" s="327">
        <v>1</v>
      </c>
      <c r="BN469" s="254"/>
      <c r="BO469" s="254"/>
    </row>
    <row r="470" spans="2:67" s="255" customFormat="1" ht="15" customHeight="1">
      <c r="B470" s="1252" t="s">
        <v>34</v>
      </c>
      <c r="C470" s="243" t="s">
        <v>488</v>
      </c>
      <c r="D470" s="344"/>
      <c r="E470" s="649"/>
      <c r="F470" s="329">
        <v>1.30182482291598E-6</v>
      </c>
      <c r="G470" s="928"/>
      <c r="H470" s="928"/>
      <c r="I470" s="928"/>
      <c r="J470" s="649"/>
      <c r="K470" s="649"/>
      <c r="L470" s="329">
        <v>0.14975422002813901</v>
      </c>
      <c r="M470" s="329">
        <v>9.5899607767762508E-3</v>
      </c>
      <c r="N470" s="649"/>
      <c r="O470" s="329">
        <v>9.8953608092300603E-3</v>
      </c>
      <c r="P470" s="649"/>
      <c r="Q470" s="649"/>
      <c r="R470" s="649"/>
      <c r="S470" s="649"/>
      <c r="T470" s="649"/>
      <c r="U470" s="649"/>
      <c r="V470" s="329">
        <v>9.5335911836272897E-3</v>
      </c>
      <c r="W470" s="649"/>
      <c r="X470" s="649"/>
      <c r="Y470" s="649"/>
      <c r="Z470" s="649"/>
      <c r="AA470" s="649"/>
      <c r="AB470" s="649"/>
      <c r="AC470" s="649"/>
      <c r="AD470" s="329">
        <v>0.105886715025223</v>
      </c>
      <c r="AE470" s="329">
        <v>0.102006209084085</v>
      </c>
      <c r="AF470" s="854"/>
      <c r="AG470" s="649"/>
      <c r="AH470" s="329">
        <v>2.2804318218645099E-2</v>
      </c>
      <c r="AI470" s="329"/>
      <c r="AJ470" s="840"/>
      <c r="AK470" s="928"/>
      <c r="AL470" s="928"/>
      <c r="AM470" s="928"/>
      <c r="AN470" s="840"/>
      <c r="AO470" s="840"/>
      <c r="AP470" s="840"/>
      <c r="AQ470" s="840"/>
      <c r="AR470" s="840"/>
      <c r="AS470" s="840"/>
      <c r="AT470" s="840"/>
      <c r="AU470" s="840"/>
      <c r="AV470" s="840"/>
      <c r="AW470" s="840"/>
      <c r="AX470" s="840"/>
      <c r="AY470" s="840"/>
      <c r="AZ470" s="840"/>
      <c r="BA470" s="840"/>
      <c r="BB470" s="840"/>
      <c r="BC470" s="840"/>
      <c r="BD470" s="840"/>
      <c r="BE470" s="840"/>
      <c r="BF470" s="840"/>
      <c r="BG470" s="840"/>
      <c r="BH470" s="840"/>
      <c r="BI470" s="840"/>
      <c r="BJ470" s="840"/>
      <c r="BK470" s="840"/>
      <c r="BL470" s="853"/>
      <c r="BM470" s="840"/>
    </row>
    <row r="471" spans="2:67" s="255" customFormat="1" ht="15" customHeight="1">
      <c r="B471" s="1257" t="s">
        <v>34</v>
      </c>
      <c r="C471" s="243" t="s">
        <v>489</v>
      </c>
      <c r="D471" s="344"/>
      <c r="E471" s="329"/>
      <c r="F471" s="329">
        <v>2.10320105888375E-5</v>
      </c>
      <c r="G471" s="925"/>
      <c r="H471" s="925"/>
      <c r="I471" s="925"/>
      <c r="J471" s="329"/>
      <c r="K471" s="329"/>
      <c r="L471" s="329">
        <v>0.15289659864036101</v>
      </c>
      <c r="M471" s="329">
        <v>1.15932046709011E-2</v>
      </c>
      <c r="N471" s="329"/>
      <c r="O471" s="329">
        <v>1.1458193791169901E-2</v>
      </c>
      <c r="P471" s="329"/>
      <c r="Q471" s="329"/>
      <c r="R471" s="329"/>
      <c r="S471" s="329"/>
      <c r="T471" s="329"/>
      <c r="U471" s="329"/>
      <c r="V471" s="329">
        <v>1.1618124472971799E-2</v>
      </c>
      <c r="W471" s="329"/>
      <c r="X471" s="329"/>
      <c r="Y471" s="329"/>
      <c r="Z471" s="329"/>
      <c r="AA471" s="329"/>
      <c r="AB471" s="329"/>
      <c r="AC471" s="329"/>
      <c r="AD471" s="329">
        <v>0.114618283462145</v>
      </c>
      <c r="AE471" s="329">
        <v>0.103898247021319</v>
      </c>
      <c r="AF471" s="332"/>
      <c r="AG471" s="329"/>
      <c r="AH471" s="329">
        <v>2.53955036733025E-2</v>
      </c>
      <c r="AI471" s="329"/>
      <c r="AJ471" s="331"/>
      <c r="AK471" s="925"/>
      <c r="AL471" s="925"/>
      <c r="AM471" s="925"/>
      <c r="AN471" s="331"/>
      <c r="AO471" s="331"/>
      <c r="AP471" s="331"/>
      <c r="AQ471" s="331"/>
      <c r="AR471" s="331"/>
      <c r="AS471" s="331"/>
      <c r="AT471" s="331"/>
      <c r="AU471" s="331"/>
      <c r="AV471" s="331"/>
      <c r="AW471" s="331"/>
      <c r="AX471" s="331"/>
      <c r="AY471" s="331"/>
      <c r="AZ471" s="331"/>
      <c r="BA471" s="331"/>
      <c r="BB471" s="331"/>
      <c r="BC471" s="331"/>
      <c r="BD471" s="331"/>
      <c r="BE471" s="331"/>
      <c r="BF471" s="331"/>
      <c r="BG471" s="331"/>
      <c r="BH471" s="331"/>
      <c r="BI471" s="331"/>
      <c r="BJ471" s="331"/>
      <c r="BK471" s="331"/>
      <c r="BL471" s="330"/>
      <c r="BM471" s="331"/>
    </row>
    <row r="472" spans="2:67" s="255" customFormat="1" ht="15" customHeight="1">
      <c r="B472" s="1257" t="s">
        <v>34</v>
      </c>
      <c r="C472" s="243" t="s">
        <v>490</v>
      </c>
      <c r="D472" s="344"/>
      <c r="E472" s="329"/>
      <c r="F472" s="329">
        <v>9.4391124465805594E-5</v>
      </c>
      <c r="G472" s="925"/>
      <c r="H472" s="925"/>
      <c r="I472" s="925"/>
      <c r="J472" s="329"/>
      <c r="K472" s="329"/>
      <c r="L472" s="329">
        <v>0.15268169151845601</v>
      </c>
      <c r="M472" s="329">
        <v>1.4147901963345101E-2</v>
      </c>
      <c r="N472" s="329"/>
      <c r="O472" s="329">
        <v>1.4243853522855799E-2</v>
      </c>
      <c r="P472" s="329"/>
      <c r="Q472" s="329"/>
      <c r="R472" s="329"/>
      <c r="S472" s="329"/>
      <c r="T472" s="329"/>
      <c r="U472" s="329"/>
      <c r="V472" s="329">
        <v>1.4130191584180499E-2</v>
      </c>
      <c r="W472" s="329"/>
      <c r="X472" s="329"/>
      <c r="Y472" s="329"/>
      <c r="Z472" s="329"/>
      <c r="AA472" s="329"/>
      <c r="AB472" s="329"/>
      <c r="AC472" s="329"/>
      <c r="AD472" s="329">
        <v>0.11161019551983201</v>
      </c>
      <c r="AE472" s="329">
        <v>0.10592396752542201</v>
      </c>
      <c r="AF472" s="332"/>
      <c r="AG472" s="329"/>
      <c r="AH472" s="329">
        <v>2.7446610280726199E-2</v>
      </c>
      <c r="AI472" s="329"/>
      <c r="AJ472" s="331"/>
      <c r="AK472" s="925"/>
      <c r="AL472" s="925"/>
      <c r="AM472" s="925"/>
      <c r="AN472" s="331"/>
      <c r="AO472" s="331"/>
      <c r="AP472" s="331"/>
      <c r="AQ472" s="331"/>
      <c r="AR472" s="331"/>
      <c r="AS472" s="331"/>
      <c r="AT472" s="331"/>
      <c r="AU472" s="331"/>
      <c r="AV472" s="331"/>
      <c r="AW472" s="331"/>
      <c r="AX472" s="331"/>
      <c r="AY472" s="331"/>
      <c r="AZ472" s="331"/>
      <c r="BA472" s="331"/>
      <c r="BB472" s="331"/>
      <c r="BC472" s="331"/>
      <c r="BD472" s="331"/>
      <c r="BE472" s="331"/>
      <c r="BF472" s="331"/>
      <c r="BG472" s="331"/>
      <c r="BH472" s="331"/>
      <c r="BI472" s="331"/>
      <c r="BJ472" s="331"/>
      <c r="BK472" s="331"/>
      <c r="BL472" s="330"/>
      <c r="BM472" s="331"/>
    </row>
    <row r="473" spans="2:67" s="255" customFormat="1" ht="15" customHeight="1">
      <c r="B473" s="1257" t="s">
        <v>34</v>
      </c>
      <c r="C473" s="243" t="s">
        <v>491</v>
      </c>
      <c r="D473" s="344"/>
      <c r="E473" s="329"/>
      <c r="F473" s="329">
        <v>2.7282157937602499E-4</v>
      </c>
      <c r="G473" s="925"/>
      <c r="H473" s="925"/>
      <c r="I473" s="925"/>
      <c r="J473" s="329"/>
      <c r="K473" s="329"/>
      <c r="L473" s="329">
        <v>0.13896713823552201</v>
      </c>
      <c r="M473" s="329">
        <v>1.7590307452816902E-2</v>
      </c>
      <c r="N473" s="329"/>
      <c r="O473" s="329">
        <v>1.7878947455352699E-2</v>
      </c>
      <c r="P473" s="329"/>
      <c r="Q473" s="329"/>
      <c r="R473" s="329"/>
      <c r="S473" s="329"/>
      <c r="T473" s="329"/>
      <c r="U473" s="329"/>
      <c r="V473" s="329">
        <v>1.7537031363162599E-2</v>
      </c>
      <c r="W473" s="329"/>
      <c r="X473" s="329"/>
      <c r="Y473" s="329"/>
      <c r="Z473" s="329"/>
      <c r="AA473" s="329"/>
      <c r="AB473" s="329"/>
      <c r="AC473" s="329"/>
      <c r="AD473" s="329">
        <v>0.113599133339099</v>
      </c>
      <c r="AE473" s="329">
        <v>0.10831250989765</v>
      </c>
      <c r="AF473" s="332"/>
      <c r="AG473" s="329"/>
      <c r="AH473" s="329">
        <v>3.0679469785314901E-2</v>
      </c>
      <c r="AI473" s="329"/>
      <c r="AJ473" s="331"/>
      <c r="AK473" s="925"/>
      <c r="AL473" s="925"/>
      <c r="AM473" s="925"/>
      <c r="AN473" s="331"/>
      <c r="AO473" s="331"/>
      <c r="AP473" s="331"/>
      <c r="AQ473" s="331"/>
      <c r="AR473" s="331"/>
      <c r="AS473" s="331"/>
      <c r="AT473" s="331"/>
      <c r="AU473" s="331"/>
      <c r="AV473" s="331"/>
      <c r="AW473" s="331"/>
      <c r="AX473" s="331"/>
      <c r="AY473" s="331"/>
      <c r="AZ473" s="331"/>
      <c r="BA473" s="331"/>
      <c r="BB473" s="331"/>
      <c r="BC473" s="331"/>
      <c r="BD473" s="331"/>
      <c r="BE473" s="331"/>
      <c r="BF473" s="331"/>
      <c r="BG473" s="331"/>
      <c r="BH473" s="331"/>
      <c r="BI473" s="331"/>
      <c r="BJ473" s="331"/>
      <c r="BK473" s="331"/>
      <c r="BL473" s="330"/>
      <c r="BM473" s="331"/>
    </row>
    <row r="474" spans="2:67" s="255" customFormat="1" ht="15" customHeight="1">
      <c r="B474" s="1257" t="s">
        <v>34</v>
      </c>
      <c r="C474" s="243" t="s">
        <v>492</v>
      </c>
      <c r="D474" s="344"/>
      <c r="E474" s="329"/>
      <c r="F474" s="329">
        <v>7.7672531548001605E-4</v>
      </c>
      <c r="G474" s="925"/>
      <c r="H474" s="925"/>
      <c r="I474" s="925"/>
      <c r="J474" s="329"/>
      <c r="K474" s="329"/>
      <c r="L474" s="329">
        <v>0.121775598079647</v>
      </c>
      <c r="M474" s="329">
        <v>2.38123473602645E-2</v>
      </c>
      <c r="N474" s="329"/>
      <c r="O474" s="329">
        <v>2.4039205796208999E-2</v>
      </c>
      <c r="P474" s="329"/>
      <c r="Q474" s="329"/>
      <c r="R474" s="329"/>
      <c r="S474" s="329"/>
      <c r="T474" s="329"/>
      <c r="U474" s="329"/>
      <c r="V474" s="329">
        <v>2.3770474680573399E-2</v>
      </c>
      <c r="W474" s="329"/>
      <c r="X474" s="329"/>
      <c r="Y474" s="329"/>
      <c r="Z474" s="329"/>
      <c r="AA474" s="329"/>
      <c r="AB474" s="329"/>
      <c r="AC474" s="329"/>
      <c r="AD474" s="329">
        <v>0.10208079323443001</v>
      </c>
      <c r="AE474" s="329">
        <v>0.110794372810559</v>
      </c>
      <c r="AF474" s="332"/>
      <c r="AG474" s="329"/>
      <c r="AH474" s="329">
        <v>3.5294457408144499E-2</v>
      </c>
      <c r="AI474" s="329"/>
      <c r="AJ474" s="331"/>
      <c r="AK474" s="925"/>
      <c r="AL474" s="925"/>
      <c r="AM474" s="925"/>
      <c r="AN474" s="331"/>
      <c r="AO474" s="331"/>
      <c r="AP474" s="331"/>
      <c r="AQ474" s="331"/>
      <c r="AR474" s="331"/>
      <c r="AS474" s="331"/>
      <c r="AT474" s="331"/>
      <c r="AU474" s="331"/>
      <c r="AV474" s="331"/>
      <c r="AW474" s="331"/>
      <c r="AX474" s="331"/>
      <c r="AY474" s="331"/>
      <c r="AZ474" s="331"/>
      <c r="BA474" s="331"/>
      <c r="BB474" s="331"/>
      <c r="BC474" s="331"/>
      <c r="BD474" s="331"/>
      <c r="BE474" s="331"/>
      <c r="BF474" s="331"/>
      <c r="BG474" s="331"/>
      <c r="BH474" s="331"/>
      <c r="BI474" s="331"/>
      <c r="BJ474" s="331"/>
      <c r="BK474" s="331"/>
      <c r="BL474" s="330"/>
      <c r="BM474" s="331"/>
    </row>
    <row r="475" spans="2:67" s="255" customFormat="1" ht="15" customHeight="1">
      <c r="B475" s="1257" t="s">
        <v>34</v>
      </c>
      <c r="C475" s="243" t="s">
        <v>493</v>
      </c>
      <c r="D475" s="344"/>
      <c r="E475" s="329"/>
      <c r="F475" s="329">
        <v>2.4180947382132301E-3</v>
      </c>
      <c r="G475" s="925"/>
      <c r="H475" s="925"/>
      <c r="I475" s="925"/>
      <c r="J475" s="329"/>
      <c r="K475" s="329"/>
      <c r="L475" s="329">
        <v>9.4720536241378897E-2</v>
      </c>
      <c r="M475" s="329">
        <v>3.4566513582936199E-2</v>
      </c>
      <c r="N475" s="329"/>
      <c r="O475" s="329">
        <v>3.4533826522058803E-2</v>
      </c>
      <c r="P475" s="329"/>
      <c r="Q475" s="329"/>
      <c r="R475" s="329"/>
      <c r="S475" s="329"/>
      <c r="T475" s="329"/>
      <c r="U475" s="329"/>
      <c r="V475" s="329">
        <v>3.4572546838100203E-2</v>
      </c>
      <c r="W475" s="329"/>
      <c r="X475" s="329"/>
      <c r="Y475" s="329"/>
      <c r="Z475" s="329"/>
      <c r="AA475" s="329"/>
      <c r="AB475" s="329"/>
      <c r="AC475" s="329"/>
      <c r="AD475" s="329">
        <v>9.4486246506647095E-2</v>
      </c>
      <c r="AE475" s="329">
        <v>0.111016557594475</v>
      </c>
      <c r="AF475" s="332"/>
      <c r="AG475" s="329"/>
      <c r="AH475" s="329">
        <v>4.4002960602814098E-2</v>
      </c>
      <c r="AI475" s="329"/>
      <c r="AJ475" s="331"/>
      <c r="AK475" s="925"/>
      <c r="AL475" s="925"/>
      <c r="AM475" s="925"/>
      <c r="AN475" s="331"/>
      <c r="AO475" s="331"/>
      <c r="AP475" s="331"/>
      <c r="AQ475" s="331"/>
      <c r="AR475" s="331"/>
      <c r="AS475" s="331"/>
      <c r="AT475" s="331"/>
      <c r="AU475" s="331"/>
      <c r="AV475" s="331"/>
      <c r="AW475" s="331"/>
      <c r="AX475" s="331"/>
      <c r="AY475" s="331"/>
      <c r="AZ475" s="331"/>
      <c r="BA475" s="331"/>
      <c r="BB475" s="331"/>
      <c r="BC475" s="331"/>
      <c r="BD475" s="331"/>
      <c r="BE475" s="331"/>
      <c r="BF475" s="331"/>
      <c r="BG475" s="331"/>
      <c r="BH475" s="331"/>
      <c r="BI475" s="331"/>
      <c r="BJ475" s="331"/>
      <c r="BK475" s="331"/>
      <c r="BL475" s="330"/>
      <c r="BM475" s="331"/>
    </row>
    <row r="476" spans="2:67" s="255" customFormat="1" ht="15" customHeight="1">
      <c r="B476" s="1257" t="s">
        <v>34</v>
      </c>
      <c r="C476" s="243" t="s">
        <v>494</v>
      </c>
      <c r="D476" s="344"/>
      <c r="E476" s="329"/>
      <c r="F476" s="329">
        <v>8.1364311353097803E-3</v>
      </c>
      <c r="G476" s="925"/>
      <c r="H476" s="925"/>
      <c r="I476" s="925"/>
      <c r="J476" s="329"/>
      <c r="K476" s="329"/>
      <c r="L476" s="329">
        <v>8.0118354381106496E-2</v>
      </c>
      <c r="M476" s="329">
        <v>5.3616250295667099E-2</v>
      </c>
      <c r="N476" s="329"/>
      <c r="O476" s="329">
        <v>5.3041427630926903E-2</v>
      </c>
      <c r="P476" s="329"/>
      <c r="Q476" s="329"/>
      <c r="R476" s="329"/>
      <c r="S476" s="329"/>
      <c r="T476" s="329"/>
      <c r="U476" s="329"/>
      <c r="V476" s="329">
        <v>5.3722348908309299E-2</v>
      </c>
      <c r="W476" s="329"/>
      <c r="X476" s="329"/>
      <c r="Y476" s="329"/>
      <c r="Z476" s="329"/>
      <c r="AA476" s="329"/>
      <c r="AB476" s="329"/>
      <c r="AC476" s="329"/>
      <c r="AD476" s="329">
        <v>8.9173537583085799E-2</v>
      </c>
      <c r="AE476" s="329">
        <v>0.110730956164642</v>
      </c>
      <c r="AF476" s="332"/>
      <c r="AG476" s="329"/>
      <c r="AH476" s="329">
        <v>6.0034992280734202E-2</v>
      </c>
      <c r="AI476" s="329"/>
      <c r="AJ476" s="331"/>
      <c r="AK476" s="925"/>
      <c r="AL476" s="925"/>
      <c r="AM476" s="925"/>
      <c r="AN476" s="331"/>
      <c r="AO476" s="331"/>
      <c r="AP476" s="331"/>
      <c r="AQ476" s="331"/>
      <c r="AR476" s="331"/>
      <c r="AS476" s="331"/>
      <c r="AT476" s="331"/>
      <c r="AU476" s="331"/>
      <c r="AV476" s="331"/>
      <c r="AW476" s="331"/>
      <c r="AX476" s="331"/>
      <c r="AY476" s="331"/>
      <c r="AZ476" s="331"/>
      <c r="BA476" s="331"/>
      <c r="BB476" s="331"/>
      <c r="BC476" s="331"/>
      <c r="BD476" s="331"/>
      <c r="BE476" s="331"/>
      <c r="BF476" s="331"/>
      <c r="BG476" s="331"/>
      <c r="BH476" s="331"/>
      <c r="BI476" s="331"/>
      <c r="BJ476" s="331"/>
      <c r="BK476" s="331"/>
      <c r="BL476" s="330"/>
      <c r="BM476" s="331"/>
    </row>
    <row r="477" spans="2:67" s="255" customFormat="1" ht="15" customHeight="1">
      <c r="B477" s="1257" t="s">
        <v>34</v>
      </c>
      <c r="C477" s="243" t="s">
        <v>495</v>
      </c>
      <c r="D477" s="344"/>
      <c r="E477" s="329"/>
      <c r="F477" s="329">
        <v>2.78315313299075E-2</v>
      </c>
      <c r="G477" s="925"/>
      <c r="H477" s="925"/>
      <c r="I477" s="925"/>
      <c r="J477" s="329"/>
      <c r="K477" s="329"/>
      <c r="L477" s="329">
        <v>5.5123491651731603E-2</v>
      </c>
      <c r="M477" s="329">
        <v>9.0665567600875394E-2</v>
      </c>
      <c r="N477" s="329"/>
      <c r="O477" s="329">
        <v>8.9568894691165704E-2</v>
      </c>
      <c r="P477" s="329"/>
      <c r="Q477" s="329"/>
      <c r="R477" s="329"/>
      <c r="S477" s="329"/>
      <c r="T477" s="329"/>
      <c r="U477" s="329"/>
      <c r="V477" s="329">
        <v>9.0867987375493994E-2</v>
      </c>
      <c r="W477" s="329"/>
      <c r="X477" s="329"/>
      <c r="Y477" s="329"/>
      <c r="Z477" s="329"/>
      <c r="AA477" s="329"/>
      <c r="AB477" s="329"/>
      <c r="AC477" s="329"/>
      <c r="AD477" s="329">
        <v>8.1732389589791204E-2</v>
      </c>
      <c r="AE477" s="329">
        <v>0.10681463465168101</v>
      </c>
      <c r="AF477" s="332"/>
      <c r="AG477" s="329"/>
      <c r="AH477" s="329">
        <v>9.1147260650002407E-2</v>
      </c>
      <c r="AI477" s="329"/>
      <c r="AJ477" s="331"/>
      <c r="AK477" s="925"/>
      <c r="AL477" s="925"/>
      <c r="AM477" s="925"/>
      <c r="AN477" s="331"/>
      <c r="AO477" s="331"/>
      <c r="AP477" s="331"/>
      <c r="AQ477" s="331"/>
      <c r="AR477" s="331"/>
      <c r="AS477" s="331"/>
      <c r="AT477" s="331"/>
      <c r="AU477" s="331"/>
      <c r="AV477" s="331"/>
      <c r="AW477" s="331"/>
      <c r="AX477" s="331"/>
      <c r="AY477" s="331"/>
      <c r="AZ477" s="331"/>
      <c r="BA477" s="331"/>
      <c r="BB477" s="331"/>
      <c r="BC477" s="331"/>
      <c r="BD477" s="331"/>
      <c r="BE477" s="331"/>
      <c r="BF477" s="331"/>
      <c r="BG477" s="331"/>
      <c r="BH477" s="331"/>
      <c r="BI477" s="331"/>
      <c r="BJ477" s="331"/>
      <c r="BK477" s="331"/>
      <c r="BL477" s="330"/>
      <c r="BM477" s="331"/>
    </row>
    <row r="478" spans="2:67" s="255" customFormat="1" ht="15" customHeight="1">
      <c r="B478" s="1257" t="s">
        <v>34</v>
      </c>
      <c r="C478" s="243" t="s">
        <v>496</v>
      </c>
      <c r="D478" s="344"/>
      <c r="E478" s="329"/>
      <c r="F478" s="329">
        <v>0.117238553526194</v>
      </c>
      <c r="G478" s="925"/>
      <c r="H478" s="925"/>
      <c r="I478" s="925"/>
      <c r="J478" s="329"/>
      <c r="K478" s="329"/>
      <c r="L478" s="329">
        <v>3.7996844589077601E-2</v>
      </c>
      <c r="M478" s="329">
        <v>0.17861826026984101</v>
      </c>
      <c r="N478" s="329"/>
      <c r="O478" s="329">
        <v>0.17733936908806899</v>
      </c>
      <c r="P478" s="329"/>
      <c r="Q478" s="329"/>
      <c r="R478" s="329"/>
      <c r="S478" s="329"/>
      <c r="T478" s="329"/>
      <c r="U478" s="329"/>
      <c r="V478" s="329">
        <v>0.178854313210042</v>
      </c>
      <c r="W478" s="329"/>
      <c r="X478" s="329"/>
      <c r="Y478" s="329"/>
      <c r="Z478" s="329"/>
      <c r="AA478" s="329"/>
      <c r="AB478" s="329"/>
      <c r="AC478" s="329"/>
      <c r="AD478" s="329">
        <v>8.4556409430507906E-2</v>
      </c>
      <c r="AE478" s="329">
        <v>9.0779009726774301E-2</v>
      </c>
      <c r="AF478" s="332"/>
      <c r="AG478" s="329"/>
      <c r="AH478" s="329">
        <v>0.166017506939489</v>
      </c>
      <c r="AI478" s="329"/>
      <c r="AJ478" s="331"/>
      <c r="AK478" s="925"/>
      <c r="AL478" s="925"/>
      <c r="AM478" s="925"/>
      <c r="AN478" s="331"/>
      <c r="AO478" s="331"/>
      <c r="AP478" s="331"/>
      <c r="AQ478" s="331"/>
      <c r="AR478" s="331"/>
      <c r="AS478" s="331"/>
      <c r="AT478" s="331"/>
      <c r="AU478" s="331"/>
      <c r="AV478" s="331"/>
      <c r="AW478" s="331"/>
      <c r="AX478" s="331"/>
      <c r="AY478" s="331"/>
      <c r="AZ478" s="331"/>
      <c r="BA478" s="331"/>
      <c r="BB478" s="331"/>
      <c r="BC478" s="331"/>
      <c r="BD478" s="331"/>
      <c r="BE478" s="331"/>
      <c r="BF478" s="331"/>
      <c r="BG478" s="331"/>
      <c r="BH478" s="331"/>
      <c r="BI478" s="331"/>
      <c r="BJ478" s="331"/>
      <c r="BK478" s="331"/>
      <c r="BL478" s="330"/>
      <c r="BM478" s="331"/>
    </row>
    <row r="479" spans="2:67" s="255" customFormat="1" ht="15" customHeight="1">
      <c r="B479" s="1257" t="s">
        <v>34</v>
      </c>
      <c r="C479" s="243" t="s">
        <v>497</v>
      </c>
      <c r="D479" s="344"/>
      <c r="E479" s="329"/>
      <c r="F479" s="329">
        <v>0.84320911741564197</v>
      </c>
      <c r="G479" s="925"/>
      <c r="H479" s="925"/>
      <c r="I479" s="925"/>
      <c r="J479" s="329"/>
      <c r="K479" s="329"/>
      <c r="L479" s="329">
        <v>1.59655266345805E-2</v>
      </c>
      <c r="M479" s="329">
        <v>0.56579968602657604</v>
      </c>
      <c r="N479" s="329"/>
      <c r="O479" s="329">
        <v>0.56800092069296204</v>
      </c>
      <c r="P479" s="329"/>
      <c r="Q479" s="329"/>
      <c r="R479" s="329"/>
      <c r="S479" s="329"/>
      <c r="T479" s="329"/>
      <c r="U479" s="329"/>
      <c r="V479" s="329">
        <v>0.56539339038353897</v>
      </c>
      <c r="W479" s="329"/>
      <c r="X479" s="329"/>
      <c r="Y479" s="329"/>
      <c r="Z479" s="329"/>
      <c r="AA479" s="329"/>
      <c r="AB479" s="329"/>
      <c r="AC479" s="329"/>
      <c r="AD479" s="329">
        <v>0.10225629630923901</v>
      </c>
      <c r="AE479" s="329">
        <v>4.9723535523393099E-2</v>
      </c>
      <c r="AF479" s="332"/>
      <c r="AG479" s="329"/>
      <c r="AH479" s="329">
        <v>0.49717692016082699</v>
      </c>
      <c r="AI479" s="329"/>
      <c r="AJ479" s="331"/>
      <c r="AK479" s="925"/>
      <c r="AL479" s="925"/>
      <c r="AM479" s="925"/>
      <c r="AN479" s="331"/>
      <c r="AO479" s="331"/>
      <c r="AP479" s="331"/>
      <c r="AQ479" s="331"/>
      <c r="AR479" s="331"/>
      <c r="AS479" s="331"/>
      <c r="AT479" s="331"/>
      <c r="AU479" s="331"/>
      <c r="AV479" s="331"/>
      <c r="AW479" s="331"/>
      <c r="AX479" s="331"/>
      <c r="AY479" s="331"/>
      <c r="AZ479" s="331"/>
      <c r="BA479" s="331"/>
      <c r="BB479" s="331"/>
      <c r="BC479" s="331"/>
      <c r="BD479" s="331"/>
      <c r="BE479" s="331"/>
      <c r="BF479" s="331"/>
      <c r="BG479" s="331"/>
      <c r="BH479" s="331"/>
      <c r="BI479" s="331"/>
      <c r="BJ479" s="331"/>
      <c r="BK479" s="331"/>
      <c r="BL479" s="330"/>
      <c r="BM479" s="331"/>
    </row>
    <row r="480" spans="2:67" s="255" customFormat="1" ht="15" customHeight="1">
      <c r="B480" s="1253" t="s">
        <v>34</v>
      </c>
      <c r="C480" s="453" t="s">
        <v>527</v>
      </c>
      <c r="D480" s="344"/>
      <c r="E480" s="327"/>
      <c r="F480" s="327">
        <v>1</v>
      </c>
      <c r="G480" s="926"/>
      <c r="H480" s="926"/>
      <c r="I480" s="926"/>
      <c r="J480" s="327"/>
      <c r="K480" s="327"/>
      <c r="L480" s="327">
        <v>1</v>
      </c>
      <c r="M480" s="327">
        <v>1</v>
      </c>
      <c r="N480" s="327"/>
      <c r="O480" s="327">
        <v>1</v>
      </c>
      <c r="P480" s="327"/>
      <c r="Q480" s="327"/>
      <c r="R480" s="327"/>
      <c r="S480" s="327"/>
      <c r="T480" s="327"/>
      <c r="U480" s="327"/>
      <c r="V480" s="327">
        <v>1</v>
      </c>
      <c r="W480" s="327"/>
      <c r="X480" s="327"/>
      <c r="Y480" s="327"/>
      <c r="Z480" s="327"/>
      <c r="AA480" s="327"/>
      <c r="AB480" s="327"/>
      <c r="AC480" s="327"/>
      <c r="AD480" s="327">
        <v>1</v>
      </c>
      <c r="AE480" s="327">
        <v>1</v>
      </c>
      <c r="AF480" s="328"/>
      <c r="AG480" s="328"/>
      <c r="AH480" s="327">
        <v>1</v>
      </c>
      <c r="AI480" s="329"/>
      <c r="AJ480" s="327"/>
      <c r="AK480" s="926"/>
      <c r="AL480" s="926"/>
      <c r="AM480" s="926"/>
      <c r="AN480" s="327"/>
      <c r="AO480" s="327"/>
      <c r="AP480" s="327"/>
      <c r="AQ480" s="327"/>
      <c r="AR480" s="327"/>
      <c r="AS480" s="327"/>
      <c r="AT480" s="327"/>
      <c r="AU480" s="327"/>
      <c r="AV480" s="327"/>
      <c r="AW480" s="327"/>
      <c r="AX480" s="327"/>
      <c r="AY480" s="327"/>
      <c r="AZ480" s="327"/>
      <c r="BA480" s="327"/>
      <c r="BB480" s="327"/>
      <c r="BC480" s="327"/>
      <c r="BD480" s="327"/>
      <c r="BE480" s="327"/>
      <c r="BF480" s="327"/>
      <c r="BG480" s="327"/>
      <c r="BH480" s="327"/>
      <c r="BI480" s="327"/>
      <c r="BJ480" s="327"/>
      <c r="BK480" s="328"/>
      <c r="BL480" s="328"/>
      <c r="BM480" s="327"/>
      <c r="BN480" s="254"/>
      <c r="BO480" s="254"/>
    </row>
    <row r="481" spans="2:67" s="255" customFormat="1" ht="15" customHeight="1">
      <c r="B481" s="1252" t="s">
        <v>283</v>
      </c>
      <c r="C481" s="243" t="s">
        <v>488</v>
      </c>
      <c r="D481" s="344"/>
      <c r="E481" s="331">
        <v>2.1271055257968199E-2</v>
      </c>
      <c r="F481" s="331">
        <v>3.0166514839089702E-3</v>
      </c>
      <c r="G481" s="925">
        <v>7.93060247244224E-3</v>
      </c>
      <c r="H481" s="925"/>
      <c r="I481" s="925"/>
      <c r="J481" s="331">
        <v>0.25204040120783044</v>
      </c>
      <c r="K481" s="331"/>
      <c r="L481" s="331">
        <v>0.31201379895093401</v>
      </c>
      <c r="M481" s="331">
        <v>4.1308728709236298E-2</v>
      </c>
      <c r="N481" s="331">
        <v>5.2610719144957539E-2</v>
      </c>
      <c r="O481" s="331">
        <v>4.1864905686621101E-2</v>
      </c>
      <c r="P481" s="331"/>
      <c r="Q481" s="331">
        <v>6.2584605038202651E-2</v>
      </c>
      <c r="R481" s="331"/>
      <c r="S481" s="331">
        <v>7.4154920724363263E-2</v>
      </c>
      <c r="T481" s="331">
        <v>5.8706608565046163E-2</v>
      </c>
      <c r="U481" s="331">
        <v>6.5193497472195203E-2</v>
      </c>
      <c r="V481" s="331">
        <v>4.1809942105472599E-2</v>
      </c>
      <c r="W481" s="331"/>
      <c r="X481" s="331"/>
      <c r="Y481" s="331"/>
      <c r="Z481" s="331"/>
      <c r="AA481" s="331"/>
      <c r="AB481" s="331"/>
      <c r="AC481" s="331"/>
      <c r="AD481" s="331">
        <v>0.107413136465298</v>
      </c>
      <c r="AE481" s="331">
        <v>0.11040517017613501</v>
      </c>
      <c r="AF481" s="333"/>
      <c r="AG481" s="330"/>
      <c r="AH481" s="331">
        <v>4.4346986310831199E-2</v>
      </c>
      <c r="AI481" s="329"/>
      <c r="AJ481" s="334"/>
      <c r="AK481" s="932"/>
      <c r="AL481" s="932"/>
      <c r="AM481" s="932"/>
      <c r="AN481" s="334"/>
      <c r="AO481" s="334"/>
      <c r="AP481" s="334"/>
      <c r="AQ481" s="334"/>
      <c r="AR481" s="334"/>
      <c r="AS481" s="334"/>
      <c r="AT481" s="334"/>
      <c r="AU481" s="334"/>
      <c r="AV481" s="334"/>
      <c r="AW481" s="334"/>
      <c r="AX481" s="334"/>
      <c r="AY481" s="334"/>
      <c r="AZ481" s="334"/>
      <c r="BA481" s="334"/>
      <c r="BB481" s="334"/>
      <c r="BC481" s="334"/>
      <c r="BD481" s="334"/>
      <c r="BE481" s="334"/>
      <c r="BF481" s="334"/>
      <c r="BG481" s="334"/>
      <c r="BH481" s="334"/>
      <c r="BI481" s="334"/>
      <c r="BJ481" s="334"/>
      <c r="BK481" s="334"/>
      <c r="BL481" s="334"/>
      <c r="BM481" s="334"/>
    </row>
    <row r="482" spans="2:67" s="255" customFormat="1" ht="15" customHeight="1">
      <c r="B482" s="1257" t="s">
        <v>283</v>
      </c>
      <c r="C482" s="243" t="s">
        <v>489</v>
      </c>
      <c r="D482" s="344"/>
      <c r="E482" s="331">
        <v>2.5897064065595599E-2</v>
      </c>
      <c r="F482" s="331">
        <v>9.0546875887151899E-4</v>
      </c>
      <c r="G482" s="925">
        <v>9.3030349252098497E-3</v>
      </c>
      <c r="H482" s="925"/>
      <c r="I482" s="925"/>
      <c r="J482" s="331">
        <v>0.1608281311930595</v>
      </c>
      <c r="K482" s="331"/>
      <c r="L482" s="331">
        <v>7.1182020563692106E-2</v>
      </c>
      <c r="M482" s="331">
        <v>4.7944383713724399E-2</v>
      </c>
      <c r="N482" s="331">
        <v>6.3818007812555297E-2</v>
      </c>
      <c r="O482" s="331">
        <v>5.3031022920546497E-2</v>
      </c>
      <c r="P482" s="331"/>
      <c r="Q482" s="331">
        <v>6.9710541311542321E-2</v>
      </c>
      <c r="R482" s="331"/>
      <c r="S482" s="331">
        <v>8.6973585668041989E-2</v>
      </c>
      <c r="T482" s="331">
        <v>6.4565860111217996E-2</v>
      </c>
      <c r="U482" s="331">
        <v>7.3695552661080396E-2</v>
      </c>
      <c r="V482" s="331">
        <v>4.8097832922991503E-2</v>
      </c>
      <c r="W482" s="331"/>
      <c r="X482" s="331"/>
      <c r="Y482" s="331"/>
      <c r="Z482" s="331"/>
      <c r="AA482" s="331"/>
      <c r="AB482" s="331"/>
      <c r="AC482" s="331"/>
      <c r="AD482" s="331">
        <v>9.4658779953289501E-2</v>
      </c>
      <c r="AE482" s="331">
        <v>0.10539576165573</v>
      </c>
      <c r="AF482" s="331"/>
      <c r="AG482" s="330"/>
      <c r="AH482" s="331">
        <v>5.0017208602905101E-2</v>
      </c>
      <c r="AI482" s="329"/>
      <c r="AJ482" s="330"/>
      <c r="AK482" s="931"/>
      <c r="AL482" s="931"/>
      <c r="AM482" s="931"/>
      <c r="AN482" s="330"/>
      <c r="AO482" s="330"/>
      <c r="AP482" s="330"/>
      <c r="AQ482" s="330"/>
      <c r="AR482" s="330"/>
      <c r="AS482" s="330"/>
      <c r="AT482" s="330"/>
      <c r="AU482" s="330"/>
      <c r="AV482" s="330"/>
      <c r="AW482" s="330"/>
      <c r="AX482" s="330"/>
      <c r="AY482" s="330"/>
      <c r="AZ482" s="330"/>
      <c r="BA482" s="330"/>
      <c r="BB482" s="330"/>
      <c r="BC482" s="330"/>
      <c r="BD482" s="330"/>
      <c r="BE482" s="330"/>
      <c r="BF482" s="330"/>
      <c r="BG482" s="330"/>
      <c r="BH482" s="330"/>
      <c r="BI482" s="330"/>
      <c r="BJ482" s="330"/>
      <c r="BK482" s="330"/>
      <c r="BL482" s="330"/>
      <c r="BM482" s="330"/>
    </row>
    <row r="483" spans="2:67" s="255" customFormat="1" ht="15" customHeight="1">
      <c r="B483" s="1257" t="s">
        <v>283</v>
      </c>
      <c r="C483" s="243" t="s">
        <v>490</v>
      </c>
      <c r="D483" s="344"/>
      <c r="E483" s="331">
        <v>3.0180091827806899E-2</v>
      </c>
      <c r="F483" s="331">
        <v>4.0085273170714503E-3</v>
      </c>
      <c r="G483" s="925">
        <v>1.7168216746786199E-2</v>
      </c>
      <c r="H483" s="925"/>
      <c r="I483" s="925"/>
      <c r="J483" s="331">
        <v>0.14975654506082944</v>
      </c>
      <c r="K483" s="331"/>
      <c r="L483" s="331">
        <v>6.8654225340649896E-2</v>
      </c>
      <c r="M483" s="331">
        <v>5.6924046604429797E-2</v>
      </c>
      <c r="N483" s="331">
        <v>7.1587884873821464E-2</v>
      </c>
      <c r="O483" s="331">
        <v>6.1267679705577199E-2</v>
      </c>
      <c r="P483" s="331"/>
      <c r="Q483" s="331">
        <v>8.0558551097075187E-2</v>
      </c>
      <c r="R483" s="331"/>
      <c r="S483" s="331">
        <v>0.11149561276858613</v>
      </c>
      <c r="T483" s="331">
        <v>7.2165542909521041E-2</v>
      </c>
      <c r="U483" s="331">
        <v>8.7819342927132296E-2</v>
      </c>
      <c r="V483" s="331">
        <v>5.7259845044076003E-2</v>
      </c>
      <c r="W483" s="331"/>
      <c r="X483" s="331"/>
      <c r="Y483" s="331"/>
      <c r="Z483" s="331"/>
      <c r="AA483" s="331"/>
      <c r="AB483" s="331"/>
      <c r="AC483" s="331"/>
      <c r="AD483" s="331">
        <v>0.10064697219002</v>
      </c>
      <c r="AE483" s="331">
        <v>0.10495487629408499</v>
      </c>
      <c r="AF483" s="331"/>
      <c r="AG483" s="330"/>
      <c r="AH483" s="331">
        <v>5.8969845651285303E-2</v>
      </c>
      <c r="AI483" s="329"/>
      <c r="AJ483" s="330"/>
      <c r="AK483" s="931"/>
      <c r="AL483" s="931"/>
      <c r="AM483" s="931"/>
      <c r="AN483" s="330"/>
      <c r="AO483" s="330"/>
      <c r="AP483" s="330"/>
      <c r="AQ483" s="330"/>
      <c r="AR483" s="330"/>
      <c r="AS483" s="330"/>
      <c r="AT483" s="330"/>
      <c r="AU483" s="330"/>
      <c r="AV483" s="330"/>
      <c r="AW483" s="330"/>
      <c r="AX483" s="330"/>
      <c r="AY483" s="330"/>
      <c r="AZ483" s="330"/>
      <c r="BA483" s="330"/>
      <c r="BB483" s="330"/>
      <c r="BC483" s="330"/>
      <c r="BD483" s="330"/>
      <c r="BE483" s="330"/>
      <c r="BF483" s="330"/>
      <c r="BG483" s="330"/>
      <c r="BH483" s="330"/>
      <c r="BI483" s="330"/>
      <c r="BJ483" s="330"/>
      <c r="BK483" s="330"/>
      <c r="BL483" s="330"/>
      <c r="BM483" s="330"/>
    </row>
    <row r="484" spans="2:67" s="255" customFormat="1" ht="15" customHeight="1">
      <c r="B484" s="1257" t="s">
        <v>283</v>
      </c>
      <c r="C484" s="243" t="s">
        <v>491</v>
      </c>
      <c r="D484" s="344"/>
      <c r="E484" s="331">
        <v>5.0205138386763E-2</v>
      </c>
      <c r="F484" s="331">
        <v>4.2145759285910902E-3</v>
      </c>
      <c r="G484" s="925">
        <v>3.03733936514969E-2</v>
      </c>
      <c r="H484" s="925"/>
      <c r="I484" s="925"/>
      <c r="J484" s="331">
        <v>0.11257506570561834</v>
      </c>
      <c r="K484" s="331"/>
      <c r="L484" s="331">
        <v>6.3765452960683505E-2</v>
      </c>
      <c r="M484" s="331">
        <v>6.5242317026553295E-2</v>
      </c>
      <c r="N484" s="331">
        <v>7.6853749921709194E-2</v>
      </c>
      <c r="O484" s="331">
        <v>6.9951980640743094E-2</v>
      </c>
      <c r="P484" s="331"/>
      <c r="Q484" s="331">
        <v>9.0928939145620835E-2</v>
      </c>
      <c r="R484" s="331"/>
      <c r="S484" s="331">
        <v>0.10630663006599816</v>
      </c>
      <c r="T484" s="331">
        <v>8.3083469172094832E-2</v>
      </c>
      <c r="U484" s="331">
        <v>9.4008089592071506E-2</v>
      </c>
      <c r="V484" s="331">
        <v>6.5497587939886096E-2</v>
      </c>
      <c r="W484" s="331"/>
      <c r="X484" s="331"/>
      <c r="Y484" s="331"/>
      <c r="Z484" s="331"/>
      <c r="AA484" s="331"/>
      <c r="AB484" s="331"/>
      <c r="AC484" s="331"/>
      <c r="AD484" s="331">
        <v>9.4298662125662E-2</v>
      </c>
      <c r="AE484" s="331">
        <v>0.10426955231590999</v>
      </c>
      <c r="AF484" s="331"/>
      <c r="AG484" s="330"/>
      <c r="AH484" s="331">
        <v>6.6730748897666295E-2</v>
      </c>
      <c r="AI484" s="329"/>
      <c r="AJ484" s="330"/>
      <c r="AK484" s="931"/>
      <c r="AL484" s="931"/>
      <c r="AM484" s="931"/>
      <c r="AN484" s="330"/>
      <c r="AO484" s="330"/>
      <c r="AP484" s="330"/>
      <c r="AQ484" s="330"/>
      <c r="AR484" s="330"/>
      <c r="AS484" s="330"/>
      <c r="AT484" s="330"/>
      <c r="AU484" s="330"/>
      <c r="AV484" s="330"/>
      <c r="AW484" s="330"/>
      <c r="AX484" s="330"/>
      <c r="AY484" s="330"/>
      <c r="AZ484" s="330"/>
      <c r="BA484" s="330"/>
      <c r="BB484" s="330"/>
      <c r="BC484" s="330"/>
      <c r="BD484" s="330"/>
      <c r="BE484" s="330"/>
      <c r="BF484" s="330"/>
      <c r="BG484" s="330"/>
      <c r="BH484" s="330"/>
      <c r="BI484" s="330"/>
      <c r="BJ484" s="330"/>
      <c r="BK484" s="330"/>
      <c r="BL484" s="330"/>
      <c r="BM484" s="330"/>
    </row>
    <row r="485" spans="2:67" s="255" customFormat="1" ht="15" customHeight="1">
      <c r="B485" s="1257" t="s">
        <v>283</v>
      </c>
      <c r="C485" s="243" t="s">
        <v>492</v>
      </c>
      <c r="D485" s="344"/>
      <c r="E485" s="331">
        <v>3.32828983544688E-2</v>
      </c>
      <c r="F485" s="331">
        <v>6.1374760732547202E-3</v>
      </c>
      <c r="G485" s="925">
        <v>4.1360089159453502E-2</v>
      </c>
      <c r="H485" s="925"/>
      <c r="I485" s="925"/>
      <c r="J485" s="331">
        <v>0.10684318646169394</v>
      </c>
      <c r="K485" s="331"/>
      <c r="L485" s="331">
        <v>6.5764737426631803E-2</v>
      </c>
      <c r="M485" s="331">
        <v>7.4146939211041804E-2</v>
      </c>
      <c r="N485" s="331">
        <v>8.5107392395037812E-2</v>
      </c>
      <c r="O485" s="331">
        <v>8.0338453063519596E-2</v>
      </c>
      <c r="P485" s="331"/>
      <c r="Q485" s="331">
        <v>9.6186591184940773E-2</v>
      </c>
      <c r="R485" s="331"/>
      <c r="S485" s="331">
        <v>0.10226998809756205</v>
      </c>
      <c r="T485" s="331">
        <v>8.3128456868029874E-2</v>
      </c>
      <c r="U485" s="331">
        <v>9.5968746224546306E-2</v>
      </c>
      <c r="V485" s="331">
        <v>7.4114764687464099E-2</v>
      </c>
      <c r="W485" s="331"/>
      <c r="X485" s="331"/>
      <c r="Y485" s="331"/>
      <c r="Z485" s="331"/>
      <c r="AA485" s="331"/>
      <c r="AB485" s="331"/>
      <c r="AC485" s="331"/>
      <c r="AD485" s="331">
        <v>9.8358130459235998E-2</v>
      </c>
      <c r="AE485" s="331">
        <v>9.15848287327517E-2</v>
      </c>
      <c r="AF485" s="331"/>
      <c r="AG485" s="330"/>
      <c r="AH485" s="331">
        <v>7.49436986860917E-2</v>
      </c>
      <c r="AI485" s="329"/>
      <c r="AJ485" s="330"/>
      <c r="AK485" s="931"/>
      <c r="AL485" s="931"/>
      <c r="AM485" s="931"/>
      <c r="AN485" s="330"/>
      <c r="AO485" s="330"/>
      <c r="AP485" s="330"/>
      <c r="AQ485" s="330"/>
      <c r="AR485" s="330"/>
      <c r="AS485" s="330"/>
      <c r="AT485" s="330"/>
      <c r="AU485" s="330"/>
      <c r="AV485" s="330"/>
      <c r="AW485" s="330"/>
      <c r="AX485" s="330"/>
      <c r="AY485" s="330"/>
      <c r="AZ485" s="330"/>
      <c r="BA485" s="330"/>
      <c r="BB485" s="330"/>
      <c r="BC485" s="330"/>
      <c r="BD485" s="330"/>
      <c r="BE485" s="330"/>
      <c r="BF485" s="330"/>
      <c r="BG485" s="330"/>
      <c r="BH485" s="330"/>
      <c r="BI485" s="330"/>
      <c r="BJ485" s="330"/>
      <c r="BK485" s="330"/>
      <c r="BL485" s="330"/>
      <c r="BM485" s="330"/>
    </row>
    <row r="486" spans="2:67" s="255" customFormat="1" ht="15" customHeight="1">
      <c r="B486" s="1257" t="s">
        <v>283</v>
      </c>
      <c r="C486" s="243" t="s">
        <v>493</v>
      </c>
      <c r="D486" s="344"/>
      <c r="E486" s="331">
        <v>7.3716877204940606E-2</v>
      </c>
      <c r="F486" s="331">
        <v>1.9406457928725501E-2</v>
      </c>
      <c r="G486" s="925">
        <v>5.3574320296035503E-2</v>
      </c>
      <c r="H486" s="925"/>
      <c r="I486" s="925"/>
      <c r="J486" s="331">
        <v>7.4380631718173787E-2</v>
      </c>
      <c r="K486" s="331"/>
      <c r="L486" s="331">
        <v>7.48657099487606E-2</v>
      </c>
      <c r="M486" s="331">
        <v>8.4537794521434603E-2</v>
      </c>
      <c r="N486" s="331">
        <v>9.2282474530848813E-2</v>
      </c>
      <c r="O486" s="331">
        <v>8.8919679341552205E-2</v>
      </c>
      <c r="P486" s="331"/>
      <c r="Q486" s="331">
        <v>0.10698769112350326</v>
      </c>
      <c r="R486" s="331"/>
      <c r="S486" s="331">
        <v>0.11210066054741749</v>
      </c>
      <c r="T486" s="331">
        <v>9.949507413481555E-2</v>
      </c>
      <c r="U486" s="331">
        <v>0.10730695106535799</v>
      </c>
      <c r="V486" s="331">
        <v>8.4683452768496398E-2</v>
      </c>
      <c r="W486" s="331"/>
      <c r="X486" s="331"/>
      <c r="Y486" s="331"/>
      <c r="Z486" s="331"/>
      <c r="AA486" s="331"/>
      <c r="AB486" s="331"/>
      <c r="AC486" s="331"/>
      <c r="AD486" s="331">
        <v>9.7774100949048204E-2</v>
      </c>
      <c r="AE486" s="331">
        <v>9.8794277420846302E-2</v>
      </c>
      <c r="AF486" s="331"/>
      <c r="AG486" s="330"/>
      <c r="AH486" s="331">
        <v>8.5195535138413298E-2</v>
      </c>
      <c r="AI486" s="329"/>
      <c r="AJ486" s="330"/>
      <c r="AK486" s="931"/>
      <c r="AL486" s="931"/>
      <c r="AM486" s="931"/>
      <c r="AN486" s="330"/>
      <c r="AO486" s="330"/>
      <c r="AP486" s="330"/>
      <c r="AQ486" s="330"/>
      <c r="AR486" s="330"/>
      <c r="AS486" s="330"/>
      <c r="AT486" s="330"/>
      <c r="AU486" s="330"/>
      <c r="AV486" s="330"/>
      <c r="AW486" s="330"/>
      <c r="AX486" s="330"/>
      <c r="AY486" s="330"/>
      <c r="AZ486" s="330"/>
      <c r="BA486" s="330"/>
      <c r="BB486" s="330"/>
      <c r="BC486" s="330"/>
      <c r="BD486" s="330"/>
      <c r="BE486" s="330"/>
      <c r="BF486" s="330"/>
      <c r="BG486" s="330"/>
      <c r="BH486" s="330"/>
      <c r="BI486" s="330"/>
      <c r="BJ486" s="330"/>
      <c r="BK486" s="330"/>
      <c r="BL486" s="330"/>
      <c r="BM486" s="330"/>
    </row>
    <row r="487" spans="2:67" s="255" customFormat="1" ht="15" customHeight="1">
      <c r="B487" s="1257" t="s">
        <v>283</v>
      </c>
      <c r="C487" s="243" t="s">
        <v>494</v>
      </c>
      <c r="D487" s="344"/>
      <c r="E487" s="331">
        <v>8.1405339125566495E-2</v>
      </c>
      <c r="F487" s="331">
        <v>1.9023651929921399E-2</v>
      </c>
      <c r="G487" s="925">
        <v>6.4851330667826598E-2</v>
      </c>
      <c r="H487" s="925"/>
      <c r="I487" s="925"/>
      <c r="J487" s="331">
        <v>6.5648550761075952E-2</v>
      </c>
      <c r="K487" s="331"/>
      <c r="L487" s="331">
        <v>7.2097293754468703E-2</v>
      </c>
      <c r="M487" s="331">
        <v>9.7259886443413199E-2</v>
      </c>
      <c r="N487" s="331">
        <v>0.10529240331911181</v>
      </c>
      <c r="O487" s="331">
        <v>0.104231265069054</v>
      </c>
      <c r="P487" s="331"/>
      <c r="Q487" s="331">
        <v>0.10983526902455454</v>
      </c>
      <c r="R487" s="331"/>
      <c r="S487" s="331">
        <v>0.11673271623071775</v>
      </c>
      <c r="T487" s="331">
        <v>0.10666026182843652</v>
      </c>
      <c r="U487" s="331">
        <v>0.111265996798957</v>
      </c>
      <c r="V487" s="331">
        <v>9.6980757738462306E-2</v>
      </c>
      <c r="W487" s="331"/>
      <c r="X487" s="331"/>
      <c r="Y487" s="331"/>
      <c r="Z487" s="331"/>
      <c r="AA487" s="331"/>
      <c r="AB487" s="331"/>
      <c r="AC487" s="331"/>
      <c r="AD487" s="331">
        <v>9.5666653122651199E-2</v>
      </c>
      <c r="AE487" s="331">
        <v>9.8390735521912395E-2</v>
      </c>
      <c r="AF487" s="331"/>
      <c r="AG487" s="330"/>
      <c r="AH487" s="331">
        <v>9.6968318195048198E-2</v>
      </c>
      <c r="AI487" s="329"/>
      <c r="AJ487" s="330"/>
      <c r="AK487" s="931"/>
      <c r="AL487" s="931"/>
      <c r="AM487" s="931"/>
      <c r="AN487" s="330"/>
      <c r="AO487" s="330"/>
      <c r="AP487" s="330"/>
      <c r="AQ487" s="330"/>
      <c r="AR487" s="330"/>
      <c r="AS487" s="330"/>
      <c r="AT487" s="330"/>
      <c r="AU487" s="330"/>
      <c r="AV487" s="330"/>
      <c r="AW487" s="330"/>
      <c r="AX487" s="330"/>
      <c r="AY487" s="330"/>
      <c r="AZ487" s="330"/>
      <c r="BA487" s="330"/>
      <c r="BB487" s="330"/>
      <c r="BC487" s="330"/>
      <c r="BD487" s="330"/>
      <c r="BE487" s="330"/>
      <c r="BF487" s="330"/>
      <c r="BG487" s="330"/>
      <c r="BH487" s="330"/>
      <c r="BI487" s="330"/>
      <c r="BJ487" s="330"/>
      <c r="BK487" s="330"/>
      <c r="BL487" s="330"/>
      <c r="BM487" s="330"/>
    </row>
    <row r="488" spans="2:67" s="255" customFormat="1" ht="15" customHeight="1">
      <c r="B488" s="1257" t="s">
        <v>283</v>
      </c>
      <c r="C488" s="243" t="s">
        <v>495</v>
      </c>
      <c r="D488" s="344"/>
      <c r="E488" s="331">
        <v>0.161454817642816</v>
      </c>
      <c r="F488" s="331">
        <v>3.2351003875834103E-2</v>
      </c>
      <c r="G488" s="925">
        <v>0.220411192112827</v>
      </c>
      <c r="H488" s="925"/>
      <c r="I488" s="925"/>
      <c r="J488" s="331">
        <v>3.7313580007253142E-2</v>
      </c>
      <c r="K488" s="331"/>
      <c r="L488" s="331">
        <v>6.9437643667942903E-2</v>
      </c>
      <c r="M488" s="331">
        <v>0.115025881432043</v>
      </c>
      <c r="N488" s="331">
        <v>0.1154239721297215</v>
      </c>
      <c r="O488" s="331">
        <v>0.119575556842689</v>
      </c>
      <c r="P488" s="331"/>
      <c r="Q488" s="331">
        <v>0.12158009994288123</v>
      </c>
      <c r="R488" s="331"/>
      <c r="S488" s="331">
        <v>0.11235927141294041</v>
      </c>
      <c r="T488" s="331">
        <v>0.12151544172871798</v>
      </c>
      <c r="U488" s="331">
        <v>0.11904583196902099</v>
      </c>
      <c r="V488" s="331">
        <v>0.11472597628734001</v>
      </c>
      <c r="W488" s="331"/>
      <c r="X488" s="331"/>
      <c r="Y488" s="331"/>
      <c r="Z488" s="331"/>
      <c r="AA488" s="331"/>
      <c r="AB488" s="331"/>
      <c r="AC488" s="331"/>
      <c r="AD488" s="331">
        <v>0.10326911189357101</v>
      </c>
      <c r="AE488" s="331">
        <v>9.3692478919899194E-2</v>
      </c>
      <c r="AF488" s="331"/>
      <c r="AG488" s="330"/>
      <c r="AH488" s="331">
        <v>0.114158090557843</v>
      </c>
      <c r="AI488" s="329"/>
      <c r="AJ488" s="330"/>
      <c r="AK488" s="931"/>
      <c r="AL488" s="931"/>
      <c r="AM488" s="931"/>
      <c r="AN488" s="330"/>
      <c r="AO488" s="330"/>
      <c r="AP488" s="330"/>
      <c r="AQ488" s="330"/>
      <c r="AR488" s="330"/>
      <c r="AS488" s="330"/>
      <c r="AT488" s="330"/>
      <c r="AU488" s="330"/>
      <c r="AV488" s="330"/>
      <c r="AW488" s="330"/>
      <c r="AX488" s="330"/>
      <c r="AY488" s="330"/>
      <c r="AZ488" s="330"/>
      <c r="BA488" s="330"/>
      <c r="BB488" s="330"/>
      <c r="BC488" s="330"/>
      <c r="BD488" s="330"/>
      <c r="BE488" s="330"/>
      <c r="BF488" s="330"/>
      <c r="BG488" s="330"/>
      <c r="BH488" s="330"/>
      <c r="BI488" s="330"/>
      <c r="BJ488" s="330"/>
      <c r="BK488" s="330"/>
      <c r="BL488" s="330"/>
      <c r="BM488" s="330"/>
    </row>
    <row r="489" spans="2:67" s="255" customFormat="1" ht="15" customHeight="1">
      <c r="B489" s="1257" t="s">
        <v>283</v>
      </c>
      <c r="C489" s="243" t="s">
        <v>496</v>
      </c>
      <c r="D489" s="344"/>
      <c r="E489" s="331">
        <v>0.16463860751461501</v>
      </c>
      <c r="F489" s="331">
        <v>6.70038504281006E-2</v>
      </c>
      <c r="G489" s="925">
        <v>0.18792316171447301</v>
      </c>
      <c r="H489" s="925"/>
      <c r="I489" s="925"/>
      <c r="J489" s="331">
        <v>2.8368368815767805E-2</v>
      </c>
      <c r="K489" s="331"/>
      <c r="L489" s="331">
        <v>7.8020805858185896E-2</v>
      </c>
      <c r="M489" s="331">
        <v>0.14511103701342001</v>
      </c>
      <c r="N489" s="331">
        <v>0.13481384931119131</v>
      </c>
      <c r="O489" s="331">
        <v>0.148948957746355</v>
      </c>
      <c r="P489" s="331"/>
      <c r="Q489" s="331">
        <v>0.12882176392391842</v>
      </c>
      <c r="R489" s="331"/>
      <c r="S489" s="331">
        <v>0.10280709615222187</v>
      </c>
      <c r="T489" s="331">
        <v>0.13687472054872701</v>
      </c>
      <c r="U489" s="331">
        <v>0.122859818842083</v>
      </c>
      <c r="V489" s="331">
        <v>0.14426846478984001</v>
      </c>
      <c r="W489" s="331"/>
      <c r="X489" s="331"/>
      <c r="Y489" s="331"/>
      <c r="Z489" s="331"/>
      <c r="AA489" s="331"/>
      <c r="AB489" s="331"/>
      <c r="AC489" s="331"/>
      <c r="AD489" s="331">
        <v>0.104214871632373</v>
      </c>
      <c r="AE489" s="331">
        <v>9.5272054350684698E-2</v>
      </c>
      <c r="AF489" s="331"/>
      <c r="AG489" s="330"/>
      <c r="AH489" s="331">
        <v>0.14262138795134199</v>
      </c>
      <c r="AI489" s="329"/>
      <c r="AJ489" s="330"/>
      <c r="AK489" s="931"/>
      <c r="AL489" s="931"/>
      <c r="AM489" s="931"/>
      <c r="AN489" s="330"/>
      <c r="AO489" s="330"/>
      <c r="AP489" s="330"/>
      <c r="AQ489" s="330"/>
      <c r="AR489" s="330"/>
      <c r="AS489" s="330"/>
      <c r="AT489" s="330"/>
      <c r="AU489" s="330"/>
      <c r="AV489" s="330"/>
      <c r="AW489" s="330"/>
      <c r="AX489" s="330"/>
      <c r="AY489" s="330"/>
      <c r="AZ489" s="330"/>
      <c r="BA489" s="330"/>
      <c r="BB489" s="330"/>
      <c r="BC489" s="330"/>
      <c r="BD489" s="330"/>
      <c r="BE489" s="330"/>
      <c r="BF489" s="330"/>
      <c r="BG489" s="330"/>
      <c r="BH489" s="330"/>
      <c r="BI489" s="330"/>
      <c r="BJ489" s="330"/>
      <c r="BK489" s="330"/>
      <c r="BL489" s="330"/>
      <c r="BM489" s="330"/>
    </row>
    <row r="490" spans="2:67" s="255" customFormat="1" ht="15" customHeight="1">
      <c r="B490" s="1257" t="s">
        <v>283</v>
      </c>
      <c r="C490" s="243" t="s">
        <v>497</v>
      </c>
      <c r="D490" s="344"/>
      <c r="E490" s="331">
        <v>0.35794811061945903</v>
      </c>
      <c r="F490" s="331">
        <v>0.84393233627572095</v>
      </c>
      <c r="G490" s="925">
        <v>0.36710465825345001</v>
      </c>
      <c r="H490" s="925"/>
      <c r="I490" s="925"/>
      <c r="J490" s="331">
        <v>1.2245539068697712E-2</v>
      </c>
      <c r="K490" s="331"/>
      <c r="L490" s="331">
        <v>0.124198311528051</v>
      </c>
      <c r="M490" s="331">
        <v>0.27249898532470401</v>
      </c>
      <c r="N490" s="331">
        <v>0.20220954656104545</v>
      </c>
      <c r="O490" s="331">
        <v>0.231870498983342</v>
      </c>
      <c r="P490" s="331"/>
      <c r="Q490" s="331">
        <v>0.13280594820776073</v>
      </c>
      <c r="R490" s="331"/>
      <c r="S490" s="331">
        <v>7.4799518332150955E-2</v>
      </c>
      <c r="T490" s="331">
        <v>0.17380456413339293</v>
      </c>
      <c r="U490" s="331">
        <v>0.122836172447555</v>
      </c>
      <c r="V490" s="331">
        <v>0.272561375715972</v>
      </c>
      <c r="W490" s="331"/>
      <c r="X490" s="331"/>
      <c r="Y490" s="331"/>
      <c r="Z490" s="331"/>
      <c r="AA490" s="331"/>
      <c r="AB490" s="331"/>
      <c r="AC490" s="331"/>
      <c r="AD490" s="331">
        <v>0.103699581208852</v>
      </c>
      <c r="AE490" s="331">
        <v>9.7240264612045796E-2</v>
      </c>
      <c r="AF490" s="331"/>
      <c r="AG490" s="330"/>
      <c r="AH490" s="331">
        <v>0.266048180008574</v>
      </c>
      <c r="AI490" s="329"/>
      <c r="AJ490" s="330"/>
      <c r="AK490" s="931"/>
      <c r="AL490" s="931"/>
      <c r="AM490" s="931"/>
      <c r="AN490" s="330"/>
      <c r="AO490" s="330"/>
      <c r="AP490" s="330"/>
      <c r="AQ490" s="330"/>
      <c r="AR490" s="330"/>
      <c r="AS490" s="330"/>
      <c r="AT490" s="330"/>
      <c r="AU490" s="330"/>
      <c r="AV490" s="330"/>
      <c r="AW490" s="330"/>
      <c r="AX490" s="330"/>
      <c r="AY490" s="330"/>
      <c r="AZ490" s="330"/>
      <c r="BA490" s="330"/>
      <c r="BB490" s="330"/>
      <c r="BC490" s="330"/>
      <c r="BD490" s="330"/>
      <c r="BE490" s="330"/>
      <c r="BF490" s="330"/>
      <c r="BG490" s="330"/>
      <c r="BH490" s="330"/>
      <c r="BI490" s="330"/>
      <c r="BJ490" s="330"/>
      <c r="BK490" s="330"/>
      <c r="BL490" s="330"/>
      <c r="BM490" s="330"/>
    </row>
    <row r="491" spans="2:67" s="255" customFormat="1" ht="15" customHeight="1">
      <c r="B491" s="1253" t="s">
        <v>283</v>
      </c>
      <c r="C491" s="453" t="s">
        <v>527</v>
      </c>
      <c r="D491" s="344"/>
      <c r="E491" s="327">
        <v>1</v>
      </c>
      <c r="F491" s="327">
        <v>1</v>
      </c>
      <c r="G491" s="926">
        <v>1</v>
      </c>
      <c r="H491" s="926"/>
      <c r="I491" s="926"/>
      <c r="J491" s="327">
        <v>1</v>
      </c>
      <c r="K491" s="327"/>
      <c r="L491" s="327">
        <v>1</v>
      </c>
      <c r="M491" s="327">
        <v>1</v>
      </c>
      <c r="N491" s="327">
        <v>1</v>
      </c>
      <c r="O491" s="327">
        <v>1</v>
      </c>
      <c r="P491" s="327"/>
      <c r="Q491" s="327">
        <v>1</v>
      </c>
      <c r="R491" s="327"/>
      <c r="S491" s="327">
        <v>1</v>
      </c>
      <c r="T491" s="327">
        <v>1</v>
      </c>
      <c r="U491" s="327">
        <v>1</v>
      </c>
      <c r="V491" s="327">
        <v>1</v>
      </c>
      <c r="W491" s="327"/>
      <c r="X491" s="327"/>
      <c r="Y491" s="327"/>
      <c r="Z491" s="327"/>
      <c r="AA491" s="327"/>
      <c r="AB491" s="327"/>
      <c r="AC491" s="327"/>
      <c r="AD491" s="327">
        <v>1</v>
      </c>
      <c r="AE491" s="327">
        <v>1</v>
      </c>
      <c r="AF491" s="328"/>
      <c r="AG491" s="328"/>
      <c r="AH491" s="327">
        <v>1</v>
      </c>
      <c r="AI491" s="329"/>
      <c r="AJ491" s="327"/>
      <c r="AK491" s="926"/>
      <c r="AL491" s="926"/>
      <c r="AM491" s="926"/>
      <c r="AN491" s="327"/>
      <c r="AO491" s="327"/>
      <c r="AP491" s="327"/>
      <c r="AQ491" s="327"/>
      <c r="AR491" s="327"/>
      <c r="AS491" s="327"/>
      <c r="AT491" s="327"/>
      <c r="AU491" s="327"/>
      <c r="AV491" s="327"/>
      <c r="AW491" s="327"/>
      <c r="AX491" s="327"/>
      <c r="AY491" s="327"/>
      <c r="AZ491" s="327"/>
      <c r="BA491" s="327"/>
      <c r="BB491" s="327"/>
      <c r="BC491" s="327"/>
      <c r="BD491" s="327"/>
      <c r="BE491" s="327"/>
      <c r="BF491" s="327"/>
      <c r="BG491" s="327"/>
      <c r="BH491" s="327"/>
      <c r="BI491" s="327"/>
      <c r="BJ491" s="327"/>
      <c r="BK491" s="328"/>
      <c r="BL491" s="328"/>
      <c r="BM491" s="327"/>
      <c r="BN491" s="254"/>
      <c r="BO491" s="254"/>
    </row>
    <row r="492" spans="2:67" s="255" customFormat="1" ht="15" customHeight="1">
      <c r="B492" s="1252" t="s">
        <v>35</v>
      </c>
      <c r="C492" s="243" t="s">
        <v>488</v>
      </c>
      <c r="D492" s="344"/>
      <c r="E492" s="334">
        <v>0</v>
      </c>
      <c r="F492" s="334">
        <v>1.4881902657701699E-4</v>
      </c>
      <c r="G492" s="932">
        <v>6.3677425051896202E-4</v>
      </c>
      <c r="H492" s="932">
        <v>6.599239171116738E-4</v>
      </c>
      <c r="I492" s="932">
        <v>6.4135670469387979E-4</v>
      </c>
      <c r="J492" s="334">
        <v>6.438530061893942E-2</v>
      </c>
      <c r="K492" s="334"/>
      <c r="L492" s="334">
        <v>6.5606513504221906E-2</v>
      </c>
      <c r="M492" s="334">
        <v>3.2423853277183202E-2</v>
      </c>
      <c r="N492" s="334"/>
      <c r="O492" s="334">
        <v>2.2476113211299699E-2</v>
      </c>
      <c r="P492" s="334"/>
      <c r="Q492" s="334">
        <v>3.6561164498713221E-3</v>
      </c>
      <c r="R492" s="334"/>
      <c r="S492" s="334">
        <v>7.1888494235940334E-2</v>
      </c>
      <c r="T492" s="334"/>
      <c r="U492" s="334">
        <v>1.86466265760542E-2</v>
      </c>
      <c r="V492" s="334">
        <v>3.3774455400627602E-2</v>
      </c>
      <c r="W492" s="334">
        <v>0.11625511433588577</v>
      </c>
      <c r="X492" s="334">
        <v>0.10803953997785302</v>
      </c>
      <c r="Y492" s="334">
        <v>6.1566103545769635E-2</v>
      </c>
      <c r="Z492" s="334"/>
      <c r="AA492" s="334"/>
      <c r="AB492" s="334">
        <v>0</v>
      </c>
      <c r="AC492" s="334">
        <v>0</v>
      </c>
      <c r="AD492" s="334">
        <v>6.8328595546053902E-2</v>
      </c>
      <c r="AE492" s="334">
        <v>6.5803305418798697E-2</v>
      </c>
      <c r="AF492" s="330"/>
      <c r="AG492" s="334"/>
      <c r="AH492" s="334">
        <v>3.6625877543732803E-2</v>
      </c>
      <c r="AI492" s="337"/>
      <c r="AJ492" s="331"/>
      <c r="AK492" s="925"/>
      <c r="AL492" s="925"/>
      <c r="AM492" s="925"/>
      <c r="AN492" s="331"/>
      <c r="AO492" s="331"/>
      <c r="AP492" s="331"/>
      <c r="AQ492" s="331"/>
      <c r="AR492" s="331"/>
      <c r="AS492" s="331"/>
      <c r="AT492" s="331"/>
      <c r="AU492" s="331"/>
      <c r="AV492" s="331"/>
      <c r="AW492" s="331"/>
      <c r="AX492" s="331"/>
      <c r="AY492" s="331"/>
      <c r="AZ492" s="331"/>
      <c r="BA492" s="331"/>
      <c r="BB492" s="331"/>
      <c r="BC492" s="331"/>
      <c r="BD492" s="331"/>
      <c r="BE492" s="331"/>
      <c r="BF492" s="331"/>
      <c r="BG492" s="331"/>
      <c r="BH492" s="331"/>
      <c r="BI492" s="331"/>
      <c r="BJ492" s="331"/>
      <c r="BK492" s="331"/>
      <c r="BL492" s="330"/>
      <c r="BM492" s="331"/>
    </row>
    <row r="493" spans="2:67" s="255" customFormat="1" ht="15" customHeight="1">
      <c r="B493" s="1257" t="s">
        <v>35</v>
      </c>
      <c r="C493" s="243" t="s">
        <v>489</v>
      </c>
      <c r="D493" s="344"/>
      <c r="E493" s="330">
        <v>0</v>
      </c>
      <c r="F493" s="330">
        <v>2.34108295242901E-4</v>
      </c>
      <c r="G493" s="931">
        <v>8.5676221501543705E-4</v>
      </c>
      <c r="H493" s="931">
        <v>9.0830610469421033E-4</v>
      </c>
      <c r="I493" s="931">
        <v>8.6696527826492416E-4</v>
      </c>
      <c r="J493" s="330">
        <v>0.10816327926958146</v>
      </c>
      <c r="K493" s="330"/>
      <c r="L493" s="330">
        <v>8.8934173638331906E-2</v>
      </c>
      <c r="M493" s="330">
        <v>4.4814304814941301E-2</v>
      </c>
      <c r="N493" s="330"/>
      <c r="O493" s="330">
        <v>3.3081085656788203E-2</v>
      </c>
      <c r="P493" s="330"/>
      <c r="Q493" s="330">
        <v>4.2451648632778546E-3</v>
      </c>
      <c r="R493" s="330"/>
      <c r="S493" s="330">
        <v>7.7144012572325393E-2</v>
      </c>
      <c r="T493" s="330"/>
      <c r="U493" s="330">
        <v>2.0260888632949201E-2</v>
      </c>
      <c r="V493" s="330">
        <v>4.6320097213197998E-2</v>
      </c>
      <c r="W493" s="330">
        <v>0.11372880294876668</v>
      </c>
      <c r="X493" s="330">
        <v>0.11379792586807308</v>
      </c>
      <c r="Y493" s="330">
        <v>6.4726373033582557E-2</v>
      </c>
      <c r="Z493" s="330"/>
      <c r="AA493" s="330"/>
      <c r="AB493" s="330">
        <v>1.6264782628165029E-2</v>
      </c>
      <c r="AC493" s="330">
        <v>2.8504847605338286E-2</v>
      </c>
      <c r="AD493" s="330">
        <v>7.8940287466456205E-2</v>
      </c>
      <c r="AE493" s="330">
        <v>7.04708539598915E-2</v>
      </c>
      <c r="AF493" s="330"/>
      <c r="AG493" s="330"/>
      <c r="AH493" s="330">
        <v>4.8872961650592801E-2</v>
      </c>
      <c r="AI493" s="337"/>
      <c r="AJ493" s="331"/>
      <c r="AK493" s="925"/>
      <c r="AL493" s="925"/>
      <c r="AM493" s="925"/>
      <c r="AN493" s="331"/>
      <c r="AO493" s="331"/>
      <c r="AP493" s="331"/>
      <c r="AQ493" s="331"/>
      <c r="AR493" s="331"/>
      <c r="AS493" s="331"/>
      <c r="AT493" s="331"/>
      <c r="AU493" s="331"/>
      <c r="AV493" s="331"/>
      <c r="AW493" s="331"/>
      <c r="AX493" s="331"/>
      <c r="AY493" s="331"/>
      <c r="AZ493" s="331"/>
      <c r="BA493" s="331"/>
      <c r="BB493" s="331"/>
      <c r="BC493" s="331"/>
      <c r="BD493" s="331"/>
      <c r="BE493" s="331"/>
      <c r="BF493" s="331"/>
      <c r="BG493" s="331"/>
      <c r="BH493" s="331"/>
      <c r="BI493" s="331"/>
      <c r="BJ493" s="331"/>
      <c r="BK493" s="331"/>
      <c r="BL493" s="330"/>
      <c r="BM493" s="331"/>
    </row>
    <row r="494" spans="2:67" s="255" customFormat="1" ht="15" customHeight="1">
      <c r="B494" s="1257" t="s">
        <v>35</v>
      </c>
      <c r="C494" s="243" t="s">
        <v>490</v>
      </c>
      <c r="D494" s="344"/>
      <c r="E494" s="330">
        <v>1.1405850341057E-3</v>
      </c>
      <c r="F494" s="330">
        <v>6.5569768906375897E-4</v>
      </c>
      <c r="G494" s="931">
        <v>1.39157904209122E-3</v>
      </c>
      <c r="H494" s="931">
        <v>1.6915227695944062E-3</v>
      </c>
      <c r="I494" s="931">
        <v>1.450952613664389E-3</v>
      </c>
      <c r="J494" s="330">
        <v>0.10632613086525615</v>
      </c>
      <c r="K494" s="330"/>
      <c r="L494" s="330">
        <v>9.0115450506151495E-2</v>
      </c>
      <c r="M494" s="330">
        <v>5.3837073032398E-2</v>
      </c>
      <c r="N494" s="330"/>
      <c r="O494" s="330">
        <v>3.9374506356426503E-2</v>
      </c>
      <c r="P494" s="330"/>
      <c r="Q494" s="330">
        <v>1.2795404491905592E-2</v>
      </c>
      <c r="R494" s="330"/>
      <c r="S494" s="330">
        <v>6.7066240745303235E-2</v>
      </c>
      <c r="T494" s="330"/>
      <c r="U494" s="330">
        <v>2.4718593259615101E-2</v>
      </c>
      <c r="V494" s="330">
        <v>5.5705181853342299E-2</v>
      </c>
      <c r="W494" s="330">
        <v>0.12711534743696939</v>
      </c>
      <c r="X494" s="330">
        <v>0.11288480306585263</v>
      </c>
      <c r="Y494" s="330">
        <v>7.6353590316152201E-2</v>
      </c>
      <c r="Z494" s="330"/>
      <c r="AA494" s="330"/>
      <c r="AB494" s="330">
        <v>8.3776495756541183E-2</v>
      </c>
      <c r="AC494" s="330">
        <v>8.6064543021331357E-3</v>
      </c>
      <c r="AD494" s="330">
        <v>7.8747353913828297E-2</v>
      </c>
      <c r="AE494" s="330">
        <v>8.7027314755050905E-2</v>
      </c>
      <c r="AF494" s="330"/>
      <c r="AG494" s="330"/>
      <c r="AH494" s="330">
        <v>5.7834166785946203E-2</v>
      </c>
      <c r="AI494" s="337"/>
      <c r="AJ494" s="331"/>
      <c r="AK494" s="925"/>
      <c r="AL494" s="925"/>
      <c r="AM494" s="925"/>
      <c r="AN494" s="331"/>
      <c r="AO494" s="331"/>
      <c r="AP494" s="331"/>
      <c r="AQ494" s="331"/>
      <c r="AR494" s="331"/>
      <c r="AS494" s="331"/>
      <c r="AT494" s="331"/>
      <c r="AU494" s="331"/>
      <c r="AV494" s="331"/>
      <c r="AW494" s="331"/>
      <c r="AX494" s="331"/>
      <c r="AY494" s="331"/>
      <c r="AZ494" s="331"/>
      <c r="BA494" s="331"/>
      <c r="BB494" s="331"/>
      <c r="BC494" s="331"/>
      <c r="BD494" s="331"/>
      <c r="BE494" s="331"/>
      <c r="BF494" s="331"/>
      <c r="BG494" s="331"/>
      <c r="BH494" s="331"/>
      <c r="BI494" s="331"/>
      <c r="BJ494" s="331"/>
      <c r="BK494" s="331"/>
      <c r="BL494" s="330"/>
      <c r="BM494" s="331"/>
    </row>
    <row r="495" spans="2:67" s="255" customFormat="1" ht="15" customHeight="1">
      <c r="B495" s="1257" t="s">
        <v>35</v>
      </c>
      <c r="C495" s="243" t="s">
        <v>491</v>
      </c>
      <c r="D495" s="344"/>
      <c r="E495" s="330">
        <v>7.8399557056781002E-3</v>
      </c>
      <c r="F495" s="330">
        <v>2.3698175990797699E-3</v>
      </c>
      <c r="G495" s="931">
        <v>4.8768853830987498E-3</v>
      </c>
      <c r="H495" s="931">
        <v>5.7432138511406636E-3</v>
      </c>
      <c r="I495" s="931">
        <v>5.0483742678016702E-3</v>
      </c>
      <c r="J495" s="330">
        <v>8.4661088109194052E-2</v>
      </c>
      <c r="K495" s="330"/>
      <c r="L495" s="330">
        <v>8.9756377824169703E-2</v>
      </c>
      <c r="M495" s="330">
        <v>6.3042044933422206E-2</v>
      </c>
      <c r="N495" s="330"/>
      <c r="O495" s="330">
        <v>4.9682331208295502E-2</v>
      </c>
      <c r="P495" s="330"/>
      <c r="Q495" s="330">
        <v>1.9179365821530018E-2</v>
      </c>
      <c r="R495" s="330"/>
      <c r="S495" s="330">
        <v>9.2808514530853009E-2</v>
      </c>
      <c r="T495" s="330"/>
      <c r="U495" s="330">
        <v>3.5355535187485798E-2</v>
      </c>
      <c r="V495" s="330">
        <v>6.4759417154533094E-2</v>
      </c>
      <c r="W495" s="330">
        <v>0.13322865458166963</v>
      </c>
      <c r="X495" s="330">
        <v>0.10905072268624315</v>
      </c>
      <c r="Y495" s="330">
        <v>9.1501252616394996E-2</v>
      </c>
      <c r="Z495" s="330"/>
      <c r="AA495" s="330"/>
      <c r="AB495" s="330">
        <v>2.8032541004802382E-2</v>
      </c>
      <c r="AC495" s="330">
        <v>4.6132198156567626E-2</v>
      </c>
      <c r="AD495" s="330">
        <v>8.8838956454040899E-2</v>
      </c>
      <c r="AE495" s="330">
        <v>8.5923877172877597E-2</v>
      </c>
      <c r="AF495" s="330"/>
      <c r="AG495" s="330"/>
      <c r="AH495" s="330">
        <v>6.6720088647773707E-2</v>
      </c>
      <c r="AI495" s="337"/>
      <c r="AJ495" s="331"/>
      <c r="AK495" s="925"/>
      <c r="AL495" s="925"/>
      <c r="AM495" s="925"/>
      <c r="AN495" s="331"/>
      <c r="AO495" s="331"/>
      <c r="AP495" s="331"/>
      <c r="AQ495" s="331"/>
      <c r="AR495" s="331"/>
      <c r="AS495" s="331"/>
      <c r="AT495" s="331"/>
      <c r="AU495" s="331"/>
      <c r="AV495" s="331"/>
      <c r="AW495" s="331"/>
      <c r="AX495" s="331"/>
      <c r="AY495" s="331"/>
      <c r="AZ495" s="331"/>
      <c r="BA495" s="331"/>
      <c r="BB495" s="331"/>
      <c r="BC495" s="331"/>
      <c r="BD495" s="331"/>
      <c r="BE495" s="331"/>
      <c r="BF495" s="331"/>
      <c r="BG495" s="331"/>
      <c r="BH495" s="331"/>
      <c r="BI495" s="331"/>
      <c r="BJ495" s="331"/>
      <c r="BK495" s="331"/>
      <c r="BL495" s="330"/>
      <c r="BM495" s="331"/>
    </row>
    <row r="496" spans="2:67" s="255" customFormat="1" ht="15" customHeight="1">
      <c r="B496" s="1257" t="s">
        <v>35</v>
      </c>
      <c r="C496" s="243" t="s">
        <v>492</v>
      </c>
      <c r="D496" s="344"/>
      <c r="E496" s="330">
        <v>1.2521122917832301E-2</v>
      </c>
      <c r="F496" s="330">
        <v>2.1230324281376E-3</v>
      </c>
      <c r="G496" s="931">
        <v>4.4786664542741297E-3</v>
      </c>
      <c r="H496" s="931">
        <v>4.4339868178761349E-3</v>
      </c>
      <c r="I496" s="931">
        <v>4.4698221633412208E-3</v>
      </c>
      <c r="J496" s="330">
        <v>8.2479150516633237E-2</v>
      </c>
      <c r="K496" s="330"/>
      <c r="L496" s="330">
        <v>9.4928518501860598E-2</v>
      </c>
      <c r="M496" s="330">
        <v>7.1861296104266101E-2</v>
      </c>
      <c r="N496" s="330"/>
      <c r="O496" s="330">
        <v>5.7794452035796598E-2</v>
      </c>
      <c r="P496" s="330"/>
      <c r="Q496" s="330">
        <v>2.5962540955722552E-2</v>
      </c>
      <c r="R496" s="330"/>
      <c r="S496" s="330">
        <v>8.6131778808587744E-2</v>
      </c>
      <c r="T496" s="330"/>
      <c r="U496" s="330">
        <v>3.9181596169451799E-2</v>
      </c>
      <c r="V496" s="330">
        <v>7.3632511338691697E-2</v>
      </c>
      <c r="W496" s="330">
        <v>0.11930360173201823</v>
      </c>
      <c r="X496" s="330">
        <v>0.1166709009886461</v>
      </c>
      <c r="Y496" s="330">
        <v>0.11021158983130397</v>
      </c>
      <c r="Z496" s="330"/>
      <c r="AA496" s="330"/>
      <c r="AB496" s="330">
        <v>9.0109106809149644E-2</v>
      </c>
      <c r="AC496" s="330">
        <v>6.5748100338100399E-2</v>
      </c>
      <c r="AD496" s="330">
        <v>0.10195602447587</v>
      </c>
      <c r="AE496" s="330">
        <v>7.6743682862935203E-2</v>
      </c>
      <c r="AF496" s="330"/>
      <c r="AG496" s="330"/>
      <c r="AH496" s="330">
        <v>7.5441302308067795E-2</v>
      </c>
      <c r="AI496" s="337"/>
      <c r="AJ496" s="331"/>
      <c r="AK496" s="925"/>
      <c r="AL496" s="925"/>
      <c r="AM496" s="925"/>
      <c r="AN496" s="331"/>
      <c r="AO496" s="331"/>
      <c r="AP496" s="331"/>
      <c r="AQ496" s="331"/>
      <c r="AR496" s="331"/>
      <c r="AS496" s="331"/>
      <c r="AT496" s="331"/>
      <c r="AU496" s="331"/>
      <c r="AV496" s="331"/>
      <c r="AW496" s="331"/>
      <c r="AX496" s="331"/>
      <c r="AY496" s="331"/>
      <c r="AZ496" s="331"/>
      <c r="BA496" s="331"/>
      <c r="BB496" s="331"/>
      <c r="BC496" s="331"/>
      <c r="BD496" s="331"/>
      <c r="BE496" s="331"/>
      <c r="BF496" s="331"/>
      <c r="BG496" s="331"/>
      <c r="BH496" s="331"/>
      <c r="BI496" s="331"/>
      <c r="BJ496" s="331"/>
      <c r="BK496" s="331"/>
      <c r="BL496" s="330"/>
      <c r="BM496" s="331"/>
    </row>
    <row r="497" spans="2:67" s="255" customFormat="1" ht="15" customHeight="1">
      <c r="B497" s="1257" t="s">
        <v>35</v>
      </c>
      <c r="C497" s="243" t="s">
        <v>493</v>
      </c>
      <c r="D497" s="344"/>
      <c r="E497" s="330">
        <v>9.9785649930752901E-4</v>
      </c>
      <c r="F497" s="330">
        <v>9.0706915275137294E-3</v>
      </c>
      <c r="G497" s="931">
        <v>1.2878658804955499E-2</v>
      </c>
      <c r="H497" s="931">
        <v>1.3226614478830513E-2</v>
      </c>
      <c r="I497" s="931">
        <v>1.2947536295007013E-2</v>
      </c>
      <c r="J497" s="330">
        <v>0.10188231727911991</v>
      </c>
      <c r="K497" s="330"/>
      <c r="L497" s="330">
        <v>9.4223028757404806E-2</v>
      </c>
      <c r="M497" s="330">
        <v>8.3904712690353406E-2</v>
      </c>
      <c r="N497" s="330"/>
      <c r="O497" s="330">
        <v>6.9452768414687005E-2</v>
      </c>
      <c r="P497" s="330"/>
      <c r="Q497" s="330">
        <v>4.4552709063155629E-2</v>
      </c>
      <c r="R497" s="330"/>
      <c r="S497" s="330">
        <v>0.12535711348372139</v>
      </c>
      <c r="T497" s="330"/>
      <c r="U497" s="330">
        <v>6.2305267042367302E-2</v>
      </c>
      <c r="V497" s="330">
        <v>8.5850209369037797E-2</v>
      </c>
      <c r="W497" s="330">
        <v>7.5096421913861636E-2</v>
      </c>
      <c r="X497" s="330">
        <v>0.10948055559536481</v>
      </c>
      <c r="Y497" s="330">
        <v>0.11705835200429714</v>
      </c>
      <c r="Z497" s="330"/>
      <c r="AA497" s="330"/>
      <c r="AB497" s="330">
        <v>6.8731583571540716E-2</v>
      </c>
      <c r="AC497" s="330">
        <v>4.7593661346173037E-2</v>
      </c>
      <c r="AD497" s="330">
        <v>9.2420966000752794E-2</v>
      </c>
      <c r="AE497" s="330">
        <v>0.11677096397509699</v>
      </c>
      <c r="AF497" s="330"/>
      <c r="AG497" s="330"/>
      <c r="AH497" s="330">
        <v>8.6959450681614703E-2</v>
      </c>
      <c r="AI497" s="337"/>
      <c r="AJ497" s="331"/>
      <c r="AK497" s="925"/>
      <c r="AL497" s="925"/>
      <c r="AM497" s="925"/>
      <c r="AN497" s="331"/>
      <c r="AO497" s="331"/>
      <c r="AP497" s="331"/>
      <c r="AQ497" s="331"/>
      <c r="AR497" s="331"/>
      <c r="AS497" s="331"/>
      <c r="AT497" s="331"/>
      <c r="AU497" s="331"/>
      <c r="AV497" s="331"/>
      <c r="AW497" s="331"/>
      <c r="AX497" s="331"/>
      <c r="AY497" s="331"/>
      <c r="AZ497" s="331"/>
      <c r="BA497" s="331"/>
      <c r="BB497" s="331"/>
      <c r="BC497" s="331"/>
      <c r="BD497" s="331"/>
      <c r="BE497" s="331"/>
      <c r="BF497" s="331"/>
      <c r="BG497" s="331"/>
      <c r="BH497" s="331"/>
      <c r="BI497" s="331"/>
      <c r="BJ497" s="331"/>
      <c r="BK497" s="331"/>
      <c r="BL497" s="330"/>
      <c r="BM497" s="331"/>
    </row>
    <row r="498" spans="2:67" s="255" customFormat="1" ht="15" customHeight="1">
      <c r="B498" s="1257" t="s">
        <v>35</v>
      </c>
      <c r="C498" s="243" t="s">
        <v>494</v>
      </c>
      <c r="D498" s="344"/>
      <c r="E498" s="330">
        <v>1.94312748126243E-2</v>
      </c>
      <c r="F498" s="330">
        <v>1.1404525152607399E-2</v>
      </c>
      <c r="G498" s="931">
        <v>1.9970091398053801E-2</v>
      </c>
      <c r="H498" s="931">
        <v>2.2064508432787712E-2</v>
      </c>
      <c r="I498" s="931">
        <v>2.0384679230081453E-2</v>
      </c>
      <c r="J498" s="330">
        <v>0.13716676613860604</v>
      </c>
      <c r="K498" s="330"/>
      <c r="L498" s="330">
        <v>0.121722436678327</v>
      </c>
      <c r="M498" s="330">
        <v>9.6694692762193002E-2</v>
      </c>
      <c r="N498" s="330"/>
      <c r="O498" s="330">
        <v>8.6965326457100006E-2</v>
      </c>
      <c r="P498" s="330"/>
      <c r="Q498" s="330">
        <v>6.5179629680749002E-2</v>
      </c>
      <c r="R498" s="330"/>
      <c r="S498" s="330">
        <v>0.11438560270313382</v>
      </c>
      <c r="T498" s="330"/>
      <c r="U498" s="330">
        <v>7.5990078631735694E-2</v>
      </c>
      <c r="V498" s="330">
        <v>9.7939699754629905E-2</v>
      </c>
      <c r="W498" s="330">
        <v>9.148294677262879E-2</v>
      </c>
      <c r="X498" s="330">
        <v>9.6927598284355293E-2</v>
      </c>
      <c r="Y498" s="330">
        <v>0.1033765402930979</v>
      </c>
      <c r="Z498" s="330"/>
      <c r="AA498" s="330"/>
      <c r="AB498" s="330">
        <v>5.942734998782697E-2</v>
      </c>
      <c r="AC498" s="330">
        <v>6.3121230820925953E-2</v>
      </c>
      <c r="AD498" s="330">
        <v>8.8593339712250599E-2</v>
      </c>
      <c r="AE498" s="330">
        <v>0.116456806533226</v>
      </c>
      <c r="AF498" s="330"/>
      <c r="AG498" s="330"/>
      <c r="AH498" s="330">
        <v>9.7789123099146294E-2</v>
      </c>
      <c r="AI498" s="337"/>
      <c r="AJ498" s="331"/>
      <c r="AK498" s="925"/>
      <c r="AL498" s="925"/>
      <c r="AM498" s="925"/>
      <c r="AN498" s="331"/>
      <c r="AO498" s="331"/>
      <c r="AP498" s="331"/>
      <c r="AQ498" s="331"/>
      <c r="AR498" s="331"/>
      <c r="AS498" s="331"/>
      <c r="AT498" s="331"/>
      <c r="AU498" s="331"/>
      <c r="AV498" s="331"/>
      <c r="AW498" s="331"/>
      <c r="AX498" s="331"/>
      <c r="AY498" s="331"/>
      <c r="AZ498" s="331"/>
      <c r="BA498" s="331"/>
      <c r="BB498" s="331"/>
      <c r="BC498" s="331"/>
      <c r="BD498" s="331"/>
      <c r="BE498" s="331"/>
      <c r="BF498" s="331"/>
      <c r="BG498" s="331"/>
      <c r="BH498" s="331"/>
      <c r="BI498" s="331"/>
      <c r="BJ498" s="331"/>
      <c r="BK498" s="331"/>
      <c r="BL498" s="330"/>
      <c r="BM498" s="331"/>
    </row>
    <row r="499" spans="2:67" s="255" customFormat="1" ht="15" customHeight="1">
      <c r="B499" s="1257" t="s">
        <v>35</v>
      </c>
      <c r="C499" s="243" t="s">
        <v>495</v>
      </c>
      <c r="D499" s="344"/>
      <c r="E499" s="330">
        <v>6.9383068626614405E-2</v>
      </c>
      <c r="F499" s="330">
        <v>2.9060670608049299E-2</v>
      </c>
      <c r="G499" s="931">
        <v>3.85146807397313E-2</v>
      </c>
      <c r="H499" s="931">
        <v>4.3261732424719299E-2</v>
      </c>
      <c r="I499" s="931">
        <v>3.9454355042395854E-2</v>
      </c>
      <c r="J499" s="330">
        <v>0.10257647016098041</v>
      </c>
      <c r="K499" s="330"/>
      <c r="L499" s="330">
        <v>0.111323747387802</v>
      </c>
      <c r="M499" s="330">
        <v>0.11565404862687401</v>
      </c>
      <c r="N499" s="330"/>
      <c r="O499" s="330">
        <v>0.11490288964717001</v>
      </c>
      <c r="P499" s="330"/>
      <c r="Q499" s="330">
        <v>0.11128422507751885</v>
      </c>
      <c r="R499" s="330"/>
      <c r="S499" s="330">
        <v>0.12391907772935103</v>
      </c>
      <c r="T499" s="330"/>
      <c r="U499" s="330">
        <v>0.114060075674635</v>
      </c>
      <c r="V499" s="330">
        <v>0.115750217433001</v>
      </c>
      <c r="W499" s="330">
        <v>7.5469708696121351E-2</v>
      </c>
      <c r="X499" s="330">
        <v>9.6646127923122147E-2</v>
      </c>
      <c r="Y499" s="330">
        <v>0.12342710312226168</v>
      </c>
      <c r="Z499" s="330"/>
      <c r="AA499" s="330"/>
      <c r="AB499" s="330">
        <v>0.11737617420128187</v>
      </c>
      <c r="AC499" s="330">
        <v>6.0711954074103493E-2</v>
      </c>
      <c r="AD499" s="330">
        <v>9.2810089724093894E-2</v>
      </c>
      <c r="AE499" s="330">
        <v>0.149578410440728</v>
      </c>
      <c r="AF499" s="330"/>
      <c r="AG499" s="330"/>
      <c r="AH499" s="330">
        <v>0.11511525878229401</v>
      </c>
      <c r="AI499" s="337"/>
      <c r="AJ499" s="331"/>
      <c r="AK499" s="925"/>
      <c r="AL499" s="925"/>
      <c r="AM499" s="925"/>
      <c r="AN499" s="331"/>
      <c r="AO499" s="331"/>
      <c r="AP499" s="331"/>
      <c r="AQ499" s="331"/>
      <c r="AR499" s="331"/>
      <c r="AS499" s="331"/>
      <c r="AT499" s="331"/>
      <c r="AU499" s="331"/>
      <c r="AV499" s="331"/>
      <c r="AW499" s="331"/>
      <c r="AX499" s="331"/>
      <c r="AY499" s="331"/>
      <c r="AZ499" s="331"/>
      <c r="BA499" s="331"/>
      <c r="BB499" s="331"/>
      <c r="BC499" s="331"/>
      <c r="BD499" s="331"/>
      <c r="BE499" s="331"/>
      <c r="BF499" s="331"/>
      <c r="BG499" s="331"/>
      <c r="BH499" s="331"/>
      <c r="BI499" s="331"/>
      <c r="BJ499" s="331"/>
      <c r="BK499" s="331"/>
      <c r="BL499" s="330"/>
      <c r="BM499" s="331"/>
    </row>
    <row r="500" spans="2:67" s="255" customFormat="1" ht="15" customHeight="1">
      <c r="B500" s="1257" t="s">
        <v>35</v>
      </c>
      <c r="C500" s="243" t="s">
        <v>496</v>
      </c>
      <c r="D500" s="344"/>
      <c r="E500" s="330">
        <v>0.33110803260985899</v>
      </c>
      <c r="F500" s="330">
        <v>8.2381333410317698E-2</v>
      </c>
      <c r="G500" s="931">
        <v>0.10575562672382</v>
      </c>
      <c r="H500" s="931">
        <v>0.11799426941549342</v>
      </c>
      <c r="I500" s="931">
        <v>0.10817825424085922</v>
      </c>
      <c r="J500" s="330">
        <v>0.11583324097850448</v>
      </c>
      <c r="K500" s="330"/>
      <c r="L500" s="330">
        <v>0.122684672425441</v>
      </c>
      <c r="M500" s="330">
        <v>0.148879643079257</v>
      </c>
      <c r="N500" s="330"/>
      <c r="O500" s="330">
        <v>0.15592208294915599</v>
      </c>
      <c r="P500" s="330"/>
      <c r="Q500" s="330">
        <v>0.19221943789621129</v>
      </c>
      <c r="R500" s="330"/>
      <c r="S500" s="330">
        <v>0.12023245627236433</v>
      </c>
      <c r="T500" s="330"/>
      <c r="U500" s="330">
        <v>0.17640404919073499</v>
      </c>
      <c r="V500" s="330">
        <v>0.14811016943192901</v>
      </c>
      <c r="W500" s="330">
        <v>0.10466439152625186</v>
      </c>
      <c r="X500" s="330">
        <v>8.4920610186986545E-2</v>
      </c>
      <c r="Y500" s="330">
        <v>0.12102755308557138</v>
      </c>
      <c r="Z500" s="330"/>
      <c r="AA500" s="330"/>
      <c r="AB500" s="330">
        <v>0.24054274654108873</v>
      </c>
      <c r="AC500" s="330">
        <v>0.18702789727048877</v>
      </c>
      <c r="AD500" s="330">
        <v>0.123836812857853</v>
      </c>
      <c r="AE500" s="330">
        <v>0.109355282490238</v>
      </c>
      <c r="AF500" s="330"/>
      <c r="AG500" s="330"/>
      <c r="AH500" s="330">
        <v>0.145735913574815</v>
      </c>
      <c r="AI500" s="337"/>
      <c r="AJ500" s="331"/>
      <c r="AK500" s="925"/>
      <c r="AL500" s="925"/>
      <c r="AM500" s="925"/>
      <c r="AN500" s="331"/>
      <c r="AO500" s="331"/>
      <c r="AP500" s="331"/>
      <c r="AQ500" s="331"/>
      <c r="AR500" s="331"/>
      <c r="AS500" s="331"/>
      <c r="AT500" s="331"/>
      <c r="AU500" s="331"/>
      <c r="AV500" s="331"/>
      <c r="AW500" s="331"/>
      <c r="AX500" s="331"/>
      <c r="AY500" s="331"/>
      <c r="AZ500" s="331"/>
      <c r="BA500" s="331"/>
      <c r="BB500" s="331"/>
      <c r="BC500" s="331"/>
      <c r="BD500" s="331"/>
      <c r="BE500" s="331"/>
      <c r="BF500" s="331"/>
      <c r="BG500" s="331"/>
      <c r="BH500" s="331"/>
      <c r="BI500" s="331"/>
      <c r="BJ500" s="331"/>
      <c r="BK500" s="331"/>
      <c r="BL500" s="330"/>
      <c r="BM500" s="331"/>
    </row>
    <row r="501" spans="2:67" s="255" customFormat="1" ht="15" customHeight="1">
      <c r="B501" s="1257" t="s">
        <v>35</v>
      </c>
      <c r="C501" s="243" t="s">
        <v>497</v>
      </c>
      <c r="D501" s="344"/>
      <c r="E501" s="330">
        <v>0.55757810379397899</v>
      </c>
      <c r="F501" s="330">
        <v>0.86255130426341098</v>
      </c>
      <c r="G501" s="931">
        <v>0.81064027498844105</v>
      </c>
      <c r="H501" s="931">
        <v>0.79001592178775204</v>
      </c>
      <c r="I501" s="931">
        <v>0.8065577041638905</v>
      </c>
      <c r="J501" s="330">
        <v>9.6526256063184712E-2</v>
      </c>
      <c r="K501" s="330"/>
      <c r="L501" s="330">
        <v>0.120705080776289</v>
      </c>
      <c r="M501" s="330">
        <v>0.28888833067911202</v>
      </c>
      <c r="N501" s="330"/>
      <c r="O501" s="330">
        <v>0.37034844406328099</v>
      </c>
      <c r="P501" s="330"/>
      <c r="Q501" s="330">
        <v>0.52092540570005785</v>
      </c>
      <c r="R501" s="330"/>
      <c r="S501" s="330">
        <v>0.12106670891841959</v>
      </c>
      <c r="T501" s="330"/>
      <c r="U501" s="330">
        <v>0.433077289634971</v>
      </c>
      <c r="V501" s="330">
        <v>0.27815804105101</v>
      </c>
      <c r="W501" s="330">
        <v>4.3655010055826594E-2</v>
      </c>
      <c r="X501" s="330">
        <v>5.1581215423503163E-2</v>
      </c>
      <c r="Y501" s="330">
        <v>0.13075154215156842</v>
      </c>
      <c r="Z501" s="330"/>
      <c r="AA501" s="330"/>
      <c r="AB501" s="330">
        <v>0.29573921949960363</v>
      </c>
      <c r="AC501" s="330">
        <v>0.4925536560861693</v>
      </c>
      <c r="AD501" s="330">
        <v>0.185527573848801</v>
      </c>
      <c r="AE501" s="330">
        <v>0.121869502391156</v>
      </c>
      <c r="AF501" s="330"/>
      <c r="AG501" s="330"/>
      <c r="AH501" s="330">
        <v>0.26890585692601698</v>
      </c>
      <c r="AI501" s="337"/>
      <c r="AJ501" s="331"/>
      <c r="AK501" s="925"/>
      <c r="AL501" s="925"/>
      <c r="AM501" s="925"/>
      <c r="AN501" s="331"/>
      <c r="AO501" s="331"/>
      <c r="AP501" s="331"/>
      <c r="AQ501" s="331"/>
      <c r="AR501" s="331"/>
      <c r="AS501" s="331"/>
      <c r="AT501" s="331"/>
      <c r="AU501" s="331"/>
      <c r="AV501" s="331"/>
      <c r="AW501" s="331"/>
      <c r="AX501" s="331"/>
      <c r="AY501" s="331"/>
      <c r="AZ501" s="331"/>
      <c r="BA501" s="331"/>
      <c r="BB501" s="331"/>
      <c r="BC501" s="331"/>
      <c r="BD501" s="331"/>
      <c r="BE501" s="331"/>
      <c r="BF501" s="331"/>
      <c r="BG501" s="331"/>
      <c r="BH501" s="331"/>
      <c r="BI501" s="331"/>
      <c r="BJ501" s="331"/>
      <c r="BK501" s="331"/>
      <c r="BL501" s="330"/>
      <c r="BM501" s="331"/>
    </row>
    <row r="502" spans="2:67" s="255" customFormat="1" ht="15" customHeight="1">
      <c r="B502" s="1253" t="s">
        <v>35</v>
      </c>
      <c r="C502" s="453" t="s">
        <v>527</v>
      </c>
      <c r="D502" s="344"/>
      <c r="E502" s="327">
        <v>1</v>
      </c>
      <c r="F502" s="327">
        <v>1</v>
      </c>
      <c r="G502" s="926">
        <v>1</v>
      </c>
      <c r="H502" s="926">
        <v>1</v>
      </c>
      <c r="I502" s="926">
        <v>1</v>
      </c>
      <c r="J502" s="327">
        <v>0.99999999999999989</v>
      </c>
      <c r="K502" s="327"/>
      <c r="L502" s="327">
        <v>1</v>
      </c>
      <c r="M502" s="327">
        <v>1</v>
      </c>
      <c r="N502" s="327"/>
      <c r="O502" s="327">
        <v>1</v>
      </c>
      <c r="P502" s="327"/>
      <c r="Q502" s="327">
        <v>1</v>
      </c>
      <c r="R502" s="327"/>
      <c r="S502" s="327">
        <v>0.99999999999999989</v>
      </c>
      <c r="T502" s="327"/>
      <c r="U502" s="327">
        <v>1</v>
      </c>
      <c r="V502" s="327">
        <v>1</v>
      </c>
      <c r="W502" s="327">
        <v>1</v>
      </c>
      <c r="X502" s="327">
        <v>1</v>
      </c>
      <c r="Y502" s="327">
        <v>0.99999999999999989</v>
      </c>
      <c r="Z502" s="327"/>
      <c r="AA502" s="327"/>
      <c r="AB502" s="327">
        <v>1</v>
      </c>
      <c r="AC502" s="327">
        <v>1</v>
      </c>
      <c r="AD502" s="327">
        <v>1</v>
      </c>
      <c r="AE502" s="327">
        <v>0.999999999999999</v>
      </c>
      <c r="AF502" s="328"/>
      <c r="AG502" s="328"/>
      <c r="AH502" s="327">
        <v>1</v>
      </c>
      <c r="AI502" s="329"/>
      <c r="AJ502" s="327"/>
      <c r="AK502" s="926"/>
      <c r="AL502" s="926"/>
      <c r="AM502" s="926"/>
      <c r="AN502" s="327"/>
      <c r="AO502" s="327"/>
      <c r="AP502" s="327"/>
      <c r="AQ502" s="327"/>
      <c r="AR502" s="327"/>
      <c r="AS502" s="327"/>
      <c r="AT502" s="327"/>
      <c r="AU502" s="327"/>
      <c r="AV502" s="327"/>
      <c r="AW502" s="327"/>
      <c r="AX502" s="327"/>
      <c r="AY502" s="327"/>
      <c r="AZ502" s="327"/>
      <c r="BA502" s="327"/>
      <c r="BB502" s="327"/>
      <c r="BC502" s="327"/>
      <c r="BD502" s="327"/>
      <c r="BE502" s="327"/>
      <c r="BF502" s="327"/>
      <c r="BG502" s="327"/>
      <c r="BH502" s="327"/>
      <c r="BI502" s="327"/>
      <c r="BJ502" s="327"/>
      <c r="BK502" s="328"/>
      <c r="BL502" s="328"/>
      <c r="BM502" s="327"/>
      <c r="BN502" s="254"/>
      <c r="BO502" s="254"/>
    </row>
    <row r="503" spans="2:67" s="255" customFormat="1" ht="15" customHeight="1">
      <c r="B503" s="1252" t="s">
        <v>36</v>
      </c>
      <c r="C503" s="243" t="s">
        <v>488</v>
      </c>
      <c r="D503" s="344"/>
      <c r="E503" s="331"/>
      <c r="F503" s="331">
        <v>2.00103548370418E-3</v>
      </c>
      <c r="G503" s="931"/>
      <c r="H503" s="931">
        <v>2.78169071772326E-3</v>
      </c>
      <c r="I503" s="931"/>
      <c r="J503" s="330"/>
      <c r="K503" s="330"/>
      <c r="L503" s="331">
        <v>0.15841028269058299</v>
      </c>
      <c r="M503" s="331">
        <v>2.3878808905175099E-2</v>
      </c>
      <c r="N503" s="331"/>
      <c r="O503" s="331">
        <v>2.2433399650594099E-2</v>
      </c>
      <c r="P503" s="331"/>
      <c r="Q503" s="331"/>
      <c r="R503" s="331"/>
      <c r="S503" s="331"/>
      <c r="T503" s="331"/>
      <c r="U503" s="334">
        <v>5.1715625505677799E-2</v>
      </c>
      <c r="V503" s="331">
        <v>2.7180584476937299E-2</v>
      </c>
      <c r="W503" s="331"/>
      <c r="X503" s="331"/>
      <c r="Y503" s="331"/>
      <c r="Z503" s="331"/>
      <c r="AA503" s="331"/>
      <c r="AB503" s="331"/>
      <c r="AC503" s="331"/>
      <c r="AD503" s="331">
        <v>9.3790401748966204E-2</v>
      </c>
      <c r="AE503" s="331">
        <v>0.122348589667403</v>
      </c>
      <c r="AF503" s="330">
        <v>0.21365960305110601</v>
      </c>
      <c r="AG503" s="330"/>
      <c r="AH503" s="331">
        <v>3.8234882305898901E-2</v>
      </c>
      <c r="AI503" s="329"/>
      <c r="AJ503" s="331">
        <v>3.4795646559014899E-3</v>
      </c>
      <c r="AK503" s="925"/>
      <c r="AL503" s="925">
        <v>4.6472428964401801E-3</v>
      </c>
      <c r="AM503" s="925"/>
      <c r="AN503" s="331">
        <v>4.4486145003568697E-3</v>
      </c>
      <c r="AO503" s="331"/>
      <c r="AP503" s="331"/>
      <c r="AQ503" s="331">
        <v>1.47065313915371E-2</v>
      </c>
      <c r="AR503" s="331">
        <v>2.3789767935587899E-2</v>
      </c>
      <c r="AS503" s="331"/>
      <c r="AT503" s="331">
        <v>2.24034979052842E-2</v>
      </c>
      <c r="AU503" s="331"/>
      <c r="AV503" s="331"/>
      <c r="AW503" s="331"/>
      <c r="AX503" s="331"/>
      <c r="AY503" s="331"/>
      <c r="AZ503" s="330">
        <v>5.1318285385658101E-2</v>
      </c>
      <c r="BA503" s="331">
        <v>2.7047886548516999E-2</v>
      </c>
      <c r="BB503" s="331"/>
      <c r="BC503" s="331"/>
      <c r="BD503" s="331"/>
      <c r="BE503" s="331"/>
      <c r="BF503" s="331"/>
      <c r="BG503" s="331"/>
      <c r="BH503" s="331"/>
      <c r="BI503" s="331">
        <v>9.5409839489019793E-2</v>
      </c>
      <c r="BJ503" s="331">
        <v>0.123337284239373</v>
      </c>
      <c r="BK503" s="330">
        <v>0.21508260416602001</v>
      </c>
      <c r="BL503" s="330"/>
      <c r="BM503" s="331">
        <v>3.8349388497961601E-2</v>
      </c>
    </row>
    <row r="504" spans="2:67" s="255" customFormat="1" ht="15" customHeight="1">
      <c r="B504" s="1257" t="s">
        <v>36</v>
      </c>
      <c r="C504" s="243" t="s">
        <v>489</v>
      </c>
      <c r="D504" s="344"/>
      <c r="E504" s="331"/>
      <c r="F504" s="331">
        <v>6.3063345016047502E-3</v>
      </c>
      <c r="G504" s="931"/>
      <c r="H504" s="931">
        <v>1.00448151321427E-2</v>
      </c>
      <c r="I504" s="931"/>
      <c r="J504" s="330"/>
      <c r="K504" s="330"/>
      <c r="L504" s="331">
        <v>0.12678169682068399</v>
      </c>
      <c r="M504" s="331">
        <v>3.75940255290887E-2</v>
      </c>
      <c r="N504" s="331"/>
      <c r="O504" s="331">
        <v>3.53995774443535E-2</v>
      </c>
      <c r="P504" s="331"/>
      <c r="Q504" s="331"/>
      <c r="R504" s="331"/>
      <c r="S504" s="331"/>
      <c r="T504" s="331"/>
      <c r="U504" s="330">
        <v>6.4577995030637395E-2</v>
      </c>
      <c r="V504" s="331">
        <v>4.0925034175302299E-2</v>
      </c>
      <c r="W504" s="331"/>
      <c r="X504" s="331"/>
      <c r="Y504" s="331"/>
      <c r="Z504" s="331"/>
      <c r="AA504" s="331"/>
      <c r="AB504" s="331"/>
      <c r="AC504" s="331"/>
      <c r="AD504" s="331">
        <v>0.11084953763328</v>
      </c>
      <c r="AE504" s="331">
        <v>7.0206484941696901E-2</v>
      </c>
      <c r="AF504" s="330">
        <v>0.176292938865071</v>
      </c>
      <c r="AG504" s="330"/>
      <c r="AH504" s="331">
        <v>5.03383613121672E-2</v>
      </c>
      <c r="AI504" s="329"/>
      <c r="AJ504" s="331">
        <v>7.8374350170772895E-3</v>
      </c>
      <c r="AK504" s="925"/>
      <c r="AL504" s="925">
        <v>1.30768865111304E-2</v>
      </c>
      <c r="AM504" s="925"/>
      <c r="AN504" s="331">
        <v>1.05709704605752E-2</v>
      </c>
      <c r="AO504" s="331"/>
      <c r="AP504" s="331"/>
      <c r="AQ504" s="331">
        <v>1.7822470646967001E-2</v>
      </c>
      <c r="AR504" s="331">
        <v>3.7382824552432199E-2</v>
      </c>
      <c r="AS504" s="331"/>
      <c r="AT504" s="331">
        <v>3.5430388226439902E-2</v>
      </c>
      <c r="AU504" s="331"/>
      <c r="AV504" s="331"/>
      <c r="AW504" s="331"/>
      <c r="AX504" s="331"/>
      <c r="AY504" s="331"/>
      <c r="AZ504" s="330">
        <v>6.4424175266263206E-2</v>
      </c>
      <c r="BA504" s="331">
        <v>4.0680372431887303E-2</v>
      </c>
      <c r="BB504" s="331"/>
      <c r="BC504" s="331"/>
      <c r="BD504" s="331"/>
      <c r="BE504" s="331"/>
      <c r="BF504" s="331"/>
      <c r="BG504" s="331"/>
      <c r="BH504" s="331"/>
      <c r="BI504" s="331">
        <v>0.112556039106574</v>
      </c>
      <c r="BJ504" s="331">
        <v>6.9562139203262402E-2</v>
      </c>
      <c r="BK504" s="330">
        <v>0.19193974389497601</v>
      </c>
      <c r="BL504" s="330"/>
      <c r="BM504" s="331">
        <v>5.0322854699942701E-2</v>
      </c>
    </row>
    <row r="505" spans="2:67" s="255" customFormat="1" ht="15" customHeight="1">
      <c r="B505" s="1257" t="s">
        <v>36</v>
      </c>
      <c r="C505" s="243" t="s">
        <v>490</v>
      </c>
      <c r="D505" s="344"/>
      <c r="E505" s="331"/>
      <c r="F505" s="331">
        <v>9.2802248415099296E-3</v>
      </c>
      <c r="G505" s="931"/>
      <c r="H505" s="931">
        <v>1.4775562714247599E-2</v>
      </c>
      <c r="I505" s="931"/>
      <c r="J505" s="330"/>
      <c r="K505" s="330"/>
      <c r="L505" s="331">
        <v>0.108673586089392</v>
      </c>
      <c r="M505" s="331">
        <v>4.9018801641616698E-2</v>
      </c>
      <c r="N505" s="331"/>
      <c r="O505" s="331">
        <v>5.0079218615644301E-2</v>
      </c>
      <c r="P505" s="331"/>
      <c r="Q505" s="331"/>
      <c r="R505" s="331"/>
      <c r="S505" s="331"/>
      <c r="T505" s="331"/>
      <c r="U505" s="330">
        <v>7.5730281184446704E-2</v>
      </c>
      <c r="V505" s="331">
        <v>5.1784844453935601E-2</v>
      </c>
      <c r="W505" s="331"/>
      <c r="X505" s="331"/>
      <c r="Y505" s="331"/>
      <c r="Z505" s="331"/>
      <c r="AA505" s="331"/>
      <c r="AB505" s="331"/>
      <c r="AC505" s="331"/>
      <c r="AD505" s="331">
        <v>9.2813177797507404E-2</v>
      </c>
      <c r="AE505" s="331">
        <v>7.2795218233891804E-2</v>
      </c>
      <c r="AF505" s="330">
        <v>6.3055370045258505E-2</v>
      </c>
      <c r="AG505" s="330"/>
      <c r="AH505" s="331">
        <v>5.7403933693448997E-2</v>
      </c>
      <c r="AI505" s="329"/>
      <c r="AJ505" s="331">
        <v>1.7044202066490401E-2</v>
      </c>
      <c r="AK505" s="925"/>
      <c r="AL505" s="925">
        <v>2.2688984973107201E-2</v>
      </c>
      <c r="AM505" s="925"/>
      <c r="AN505" s="331">
        <v>2.1917936291247501E-2</v>
      </c>
      <c r="AO505" s="331"/>
      <c r="AP505" s="331"/>
      <c r="AQ505" s="331">
        <v>2.93585139899473E-2</v>
      </c>
      <c r="AR505" s="331">
        <v>4.8737233111054899E-2</v>
      </c>
      <c r="AS505" s="331"/>
      <c r="AT505" s="331">
        <v>4.9116161950226597E-2</v>
      </c>
      <c r="AU505" s="331"/>
      <c r="AV505" s="331"/>
      <c r="AW505" s="331"/>
      <c r="AX505" s="331"/>
      <c r="AY505" s="331"/>
      <c r="AZ505" s="330">
        <v>7.3461959558163994E-2</v>
      </c>
      <c r="BA505" s="331">
        <v>5.1396588706568803E-2</v>
      </c>
      <c r="BB505" s="331"/>
      <c r="BC505" s="331"/>
      <c r="BD505" s="331"/>
      <c r="BE505" s="331"/>
      <c r="BF505" s="331"/>
      <c r="BG505" s="331"/>
      <c r="BH505" s="331"/>
      <c r="BI505" s="331">
        <v>0.10101605650404499</v>
      </c>
      <c r="BJ505" s="331">
        <v>7.7770116608769493E-2</v>
      </c>
      <c r="BK505" s="330">
        <v>8.5413573347328201E-2</v>
      </c>
      <c r="BL505" s="330"/>
      <c r="BM505" s="331">
        <v>5.82284868618132E-2</v>
      </c>
    </row>
    <row r="506" spans="2:67" s="255" customFormat="1" ht="15" customHeight="1">
      <c r="B506" s="1257" t="s">
        <v>36</v>
      </c>
      <c r="C506" s="243" t="s">
        <v>491</v>
      </c>
      <c r="D506" s="344"/>
      <c r="E506" s="331"/>
      <c r="F506" s="331">
        <v>2.30285998594996E-2</v>
      </c>
      <c r="G506" s="931"/>
      <c r="H506" s="931">
        <v>3.0995592601769598E-2</v>
      </c>
      <c r="I506" s="931"/>
      <c r="J506" s="330"/>
      <c r="K506" s="330"/>
      <c r="L506" s="331">
        <v>0.111488193530129</v>
      </c>
      <c r="M506" s="331">
        <v>5.8960768025304103E-2</v>
      </c>
      <c r="N506" s="331"/>
      <c r="O506" s="331">
        <v>6.04745588621819E-2</v>
      </c>
      <c r="P506" s="331"/>
      <c r="Q506" s="331"/>
      <c r="R506" s="331"/>
      <c r="S506" s="331"/>
      <c r="T506" s="331"/>
      <c r="U506" s="330">
        <v>8.2782099195287104E-2</v>
      </c>
      <c r="V506" s="331">
        <v>6.1334153592945202E-2</v>
      </c>
      <c r="W506" s="331"/>
      <c r="X506" s="331"/>
      <c r="Y506" s="331"/>
      <c r="Z506" s="331"/>
      <c r="AA506" s="331"/>
      <c r="AB506" s="331"/>
      <c r="AC506" s="331"/>
      <c r="AD506" s="331">
        <v>9.47033803462492E-2</v>
      </c>
      <c r="AE506" s="331">
        <v>9.4703640636703404E-2</v>
      </c>
      <c r="AF506" s="330">
        <v>0.148819826233175</v>
      </c>
      <c r="AG506" s="330"/>
      <c r="AH506" s="331">
        <v>6.6430148228217203E-2</v>
      </c>
      <c r="AI506" s="329"/>
      <c r="AJ506" s="331">
        <v>2.77103968220507E-2</v>
      </c>
      <c r="AK506" s="925"/>
      <c r="AL506" s="925">
        <v>3.7083309352546202E-2</v>
      </c>
      <c r="AM506" s="925"/>
      <c r="AN506" s="331">
        <v>3.3221763902312101E-2</v>
      </c>
      <c r="AO506" s="331"/>
      <c r="AP506" s="331"/>
      <c r="AQ506" s="331">
        <v>3.7548320797094303E-2</v>
      </c>
      <c r="AR506" s="331">
        <v>5.8289883573515999E-2</v>
      </c>
      <c r="AS506" s="331"/>
      <c r="AT506" s="331">
        <v>5.94707860520148E-2</v>
      </c>
      <c r="AU506" s="331"/>
      <c r="AV506" s="331"/>
      <c r="AW506" s="331"/>
      <c r="AX506" s="331"/>
      <c r="AY506" s="331"/>
      <c r="AZ506" s="330">
        <v>8.4724634115604006E-2</v>
      </c>
      <c r="BA506" s="331">
        <v>6.1005661508140303E-2</v>
      </c>
      <c r="BB506" s="331"/>
      <c r="BC506" s="331"/>
      <c r="BD506" s="331"/>
      <c r="BE506" s="331"/>
      <c r="BF506" s="331"/>
      <c r="BG506" s="331"/>
      <c r="BH506" s="331"/>
      <c r="BI506" s="331">
        <v>9.5748248095180996E-2</v>
      </c>
      <c r="BJ506" s="331">
        <v>5.7264595655887797E-2</v>
      </c>
      <c r="BK506" s="330">
        <v>0.11513648820934499</v>
      </c>
      <c r="BL506" s="330"/>
      <c r="BM506" s="331">
        <v>6.5116120220510401E-2</v>
      </c>
    </row>
    <row r="507" spans="2:67" s="255" customFormat="1" ht="15" customHeight="1">
      <c r="B507" s="1257" t="s">
        <v>36</v>
      </c>
      <c r="C507" s="243" t="s">
        <v>492</v>
      </c>
      <c r="D507" s="344"/>
      <c r="E507" s="331"/>
      <c r="F507" s="331">
        <v>3.4783533074997999E-2</v>
      </c>
      <c r="G507" s="931"/>
      <c r="H507" s="931">
        <v>4.70409713237585E-2</v>
      </c>
      <c r="I507" s="931"/>
      <c r="J507" s="330"/>
      <c r="K507" s="330"/>
      <c r="L507" s="331">
        <v>0.10247770121105899</v>
      </c>
      <c r="M507" s="331">
        <v>7.0197727576870594E-2</v>
      </c>
      <c r="N507" s="331"/>
      <c r="O507" s="331">
        <v>7.5219082051946606E-2</v>
      </c>
      <c r="P507" s="331"/>
      <c r="Q507" s="331"/>
      <c r="R507" s="331"/>
      <c r="S507" s="331"/>
      <c r="T507" s="331"/>
      <c r="U507" s="330">
        <v>8.7471855007906704E-2</v>
      </c>
      <c r="V507" s="331">
        <v>7.1273908741409195E-2</v>
      </c>
      <c r="W507" s="331"/>
      <c r="X507" s="331"/>
      <c r="Y507" s="331"/>
      <c r="Z507" s="331"/>
      <c r="AA507" s="331"/>
      <c r="AB507" s="331"/>
      <c r="AC507" s="331"/>
      <c r="AD507" s="331">
        <v>9.2817888080336197E-2</v>
      </c>
      <c r="AE507" s="331">
        <v>0.12902285379214301</v>
      </c>
      <c r="AF507" s="330">
        <v>0.13229736511374701</v>
      </c>
      <c r="AG507" s="330"/>
      <c r="AH507" s="331">
        <v>7.5678753081474107E-2</v>
      </c>
      <c r="AI507" s="329"/>
      <c r="AJ507" s="331">
        <v>3.828313626477E-2</v>
      </c>
      <c r="AK507" s="925"/>
      <c r="AL507" s="925">
        <v>5.0049474646044499E-2</v>
      </c>
      <c r="AM507" s="925"/>
      <c r="AN507" s="331">
        <v>4.7556154162005301E-2</v>
      </c>
      <c r="AO507" s="331"/>
      <c r="AP507" s="331"/>
      <c r="AQ507" s="331">
        <v>5.0559411925192102E-2</v>
      </c>
      <c r="AR507" s="331">
        <v>7.0092209368094294E-2</v>
      </c>
      <c r="AS507" s="331"/>
      <c r="AT507" s="331">
        <v>7.3241317226465902E-2</v>
      </c>
      <c r="AU507" s="331"/>
      <c r="AV507" s="331"/>
      <c r="AW507" s="331"/>
      <c r="AX507" s="331"/>
      <c r="AY507" s="331"/>
      <c r="AZ507" s="330">
        <v>8.59927932160231E-2</v>
      </c>
      <c r="BA507" s="331">
        <v>7.1324917494129905E-2</v>
      </c>
      <c r="BB507" s="331"/>
      <c r="BC507" s="331"/>
      <c r="BD507" s="331"/>
      <c r="BE507" s="331"/>
      <c r="BF507" s="331"/>
      <c r="BG507" s="331"/>
      <c r="BH507" s="331"/>
      <c r="BI507" s="331">
        <v>9.2168159430698296E-2</v>
      </c>
      <c r="BJ507" s="331">
        <v>0.150910809318723</v>
      </c>
      <c r="BK507" s="330">
        <v>0.118097167034527</v>
      </c>
      <c r="BL507" s="330"/>
      <c r="BM507" s="331">
        <v>7.6311776001898105E-2</v>
      </c>
    </row>
    <row r="508" spans="2:67" s="255" customFormat="1" ht="15" customHeight="1">
      <c r="B508" s="1257" t="s">
        <v>36</v>
      </c>
      <c r="C508" s="243" t="s">
        <v>493</v>
      </c>
      <c r="D508" s="344"/>
      <c r="E508" s="331"/>
      <c r="F508" s="331">
        <v>5.0503248720743701E-2</v>
      </c>
      <c r="G508" s="931"/>
      <c r="H508" s="931">
        <v>6.6282972022672401E-2</v>
      </c>
      <c r="I508" s="931"/>
      <c r="J508" s="330"/>
      <c r="K508" s="330"/>
      <c r="L508" s="331">
        <v>9.5986308524780295E-2</v>
      </c>
      <c r="M508" s="331">
        <v>8.2706724477008997E-2</v>
      </c>
      <c r="N508" s="331"/>
      <c r="O508" s="331">
        <v>8.8445182994301597E-2</v>
      </c>
      <c r="P508" s="331"/>
      <c r="Q508" s="331"/>
      <c r="R508" s="331"/>
      <c r="S508" s="331"/>
      <c r="T508" s="331"/>
      <c r="U508" s="330">
        <v>9.2512434850144903E-2</v>
      </c>
      <c r="V508" s="331">
        <v>8.2842937150113802E-2</v>
      </c>
      <c r="W508" s="331"/>
      <c r="X508" s="331"/>
      <c r="Y508" s="331"/>
      <c r="Z508" s="331"/>
      <c r="AA508" s="331"/>
      <c r="AB508" s="331"/>
      <c r="AC508" s="331"/>
      <c r="AD508" s="331">
        <v>0.103880126612011</v>
      </c>
      <c r="AE508" s="331">
        <v>0.102190794455048</v>
      </c>
      <c r="AF508" s="330">
        <v>5.5801041208637901E-2</v>
      </c>
      <c r="AG508" s="330"/>
      <c r="AH508" s="331">
        <v>8.5977215626872203E-2</v>
      </c>
      <c r="AI508" s="329"/>
      <c r="AJ508" s="331">
        <v>5.2893297763766098E-2</v>
      </c>
      <c r="AK508" s="925"/>
      <c r="AL508" s="925">
        <v>6.8256834313968506E-2</v>
      </c>
      <c r="AM508" s="925"/>
      <c r="AN508" s="331">
        <v>6.3471562949548394E-2</v>
      </c>
      <c r="AO508" s="331"/>
      <c r="AP508" s="331"/>
      <c r="AQ508" s="331">
        <v>6.6131209429370494E-2</v>
      </c>
      <c r="AR508" s="331">
        <v>8.2807138829894197E-2</v>
      </c>
      <c r="AS508" s="331"/>
      <c r="AT508" s="331">
        <v>8.7490186271200296E-2</v>
      </c>
      <c r="AU508" s="331"/>
      <c r="AV508" s="331"/>
      <c r="AW508" s="331"/>
      <c r="AX508" s="331"/>
      <c r="AY508" s="331"/>
      <c r="AZ508" s="330">
        <v>9.4943457318284297E-2</v>
      </c>
      <c r="BA508" s="331">
        <v>8.3373366978244406E-2</v>
      </c>
      <c r="BB508" s="331"/>
      <c r="BC508" s="331"/>
      <c r="BD508" s="331"/>
      <c r="BE508" s="331"/>
      <c r="BF508" s="331"/>
      <c r="BG508" s="331"/>
      <c r="BH508" s="331"/>
      <c r="BI508" s="331">
        <v>9.9133178539941205E-2</v>
      </c>
      <c r="BJ508" s="331">
        <v>8.8307923769054997E-2</v>
      </c>
      <c r="BK508" s="330">
        <v>6.4256567694037398E-2</v>
      </c>
      <c r="BL508" s="330"/>
      <c r="BM508" s="331">
        <v>8.5427792293632898E-2</v>
      </c>
    </row>
    <row r="509" spans="2:67" s="255" customFormat="1" ht="15" customHeight="1">
      <c r="B509" s="1257" t="s">
        <v>36</v>
      </c>
      <c r="C509" s="243" t="s">
        <v>494</v>
      </c>
      <c r="D509" s="344"/>
      <c r="E509" s="331"/>
      <c r="F509" s="331">
        <v>7.5159169640921397E-2</v>
      </c>
      <c r="G509" s="931"/>
      <c r="H509" s="931">
        <v>9.4461286404585204E-2</v>
      </c>
      <c r="I509" s="931"/>
      <c r="J509" s="330"/>
      <c r="K509" s="330"/>
      <c r="L509" s="331">
        <v>9.8017386001360604E-2</v>
      </c>
      <c r="M509" s="331">
        <v>9.8132123246365596E-2</v>
      </c>
      <c r="N509" s="331"/>
      <c r="O509" s="331">
        <v>9.7226344477250398E-2</v>
      </c>
      <c r="P509" s="331"/>
      <c r="Q509" s="331"/>
      <c r="R509" s="331"/>
      <c r="S509" s="331"/>
      <c r="T509" s="331"/>
      <c r="U509" s="330">
        <v>0.107392595543086</v>
      </c>
      <c r="V509" s="331">
        <v>9.9300367209316301E-2</v>
      </c>
      <c r="W509" s="331"/>
      <c r="X509" s="331"/>
      <c r="Y509" s="331"/>
      <c r="Z509" s="331"/>
      <c r="AA509" s="331"/>
      <c r="AB509" s="331"/>
      <c r="AC509" s="331"/>
      <c r="AD509" s="331">
        <v>0.110549224120882</v>
      </c>
      <c r="AE509" s="331">
        <v>0.11828178528311099</v>
      </c>
      <c r="AF509" s="330">
        <v>0.20128045432383501</v>
      </c>
      <c r="AG509" s="330"/>
      <c r="AH509" s="331">
        <v>0.10127935824470399</v>
      </c>
      <c r="AI509" s="329"/>
      <c r="AJ509" s="331">
        <v>7.8401009907883901E-2</v>
      </c>
      <c r="AK509" s="925"/>
      <c r="AL509" s="925">
        <v>9.5063893920966203E-2</v>
      </c>
      <c r="AM509" s="925"/>
      <c r="AN509" s="331">
        <v>8.9054142077495499E-2</v>
      </c>
      <c r="AO509" s="331"/>
      <c r="AP509" s="331"/>
      <c r="AQ509" s="331">
        <v>8.9288418545951306E-2</v>
      </c>
      <c r="AR509" s="331">
        <v>9.7982717280025E-2</v>
      </c>
      <c r="AS509" s="331"/>
      <c r="AT509" s="331">
        <v>0.100350381281001</v>
      </c>
      <c r="AU509" s="331"/>
      <c r="AV509" s="331"/>
      <c r="AW509" s="331"/>
      <c r="AX509" s="331"/>
      <c r="AY509" s="331"/>
      <c r="AZ509" s="330">
        <v>0.103329021582829</v>
      </c>
      <c r="BA509" s="331">
        <v>9.8182074942626305E-2</v>
      </c>
      <c r="BB509" s="331"/>
      <c r="BC509" s="331"/>
      <c r="BD509" s="331"/>
      <c r="BE509" s="331"/>
      <c r="BF509" s="331"/>
      <c r="BG509" s="331"/>
      <c r="BH509" s="331"/>
      <c r="BI509" s="331">
        <v>0.111028876883759</v>
      </c>
      <c r="BJ509" s="331">
        <v>8.1966737315115806E-2</v>
      </c>
      <c r="BK509" s="330">
        <v>0.19690889894581101</v>
      </c>
      <c r="BL509" s="330"/>
      <c r="BM509" s="331">
        <v>9.9271275459122496E-2</v>
      </c>
    </row>
    <row r="510" spans="2:67" s="255" customFormat="1" ht="15" customHeight="1">
      <c r="B510" s="1257" t="s">
        <v>36</v>
      </c>
      <c r="C510" s="243" t="s">
        <v>495</v>
      </c>
      <c r="D510" s="344"/>
      <c r="E510" s="331"/>
      <c r="F510" s="331">
        <v>0.120354403852362</v>
      </c>
      <c r="G510" s="931"/>
      <c r="H510" s="931">
        <v>0.13758357525860801</v>
      </c>
      <c r="I510" s="931"/>
      <c r="J510" s="330"/>
      <c r="K510" s="330"/>
      <c r="L510" s="331">
        <v>6.9396867338790497E-2</v>
      </c>
      <c r="M510" s="331">
        <v>0.120835940890146</v>
      </c>
      <c r="N510" s="331"/>
      <c r="O510" s="331">
        <v>0.12531136110118099</v>
      </c>
      <c r="P510" s="331"/>
      <c r="Q510" s="331"/>
      <c r="R510" s="331"/>
      <c r="S510" s="331"/>
      <c r="T510" s="331"/>
      <c r="U510" s="330">
        <v>0.117793733334732</v>
      </c>
      <c r="V510" s="331">
        <v>0.119765480218811</v>
      </c>
      <c r="W510" s="331"/>
      <c r="X510" s="331"/>
      <c r="Y510" s="331"/>
      <c r="Z510" s="331"/>
      <c r="AA510" s="331"/>
      <c r="AB510" s="331"/>
      <c r="AC510" s="331"/>
      <c r="AD510" s="331">
        <v>0.106418910669485</v>
      </c>
      <c r="AE510" s="331">
        <v>7.1465126782972996E-2</v>
      </c>
      <c r="AF510" s="330">
        <v>0</v>
      </c>
      <c r="AG510" s="330"/>
      <c r="AH510" s="331">
        <v>0.11662513720036</v>
      </c>
      <c r="AI510" s="329"/>
      <c r="AJ510" s="331">
        <v>0.122489906356512</v>
      </c>
      <c r="AK510" s="925"/>
      <c r="AL510" s="925">
        <v>0.13710846132250701</v>
      </c>
      <c r="AM510" s="925"/>
      <c r="AN510" s="331">
        <v>0.130635678942465</v>
      </c>
      <c r="AO510" s="331"/>
      <c r="AP510" s="331"/>
      <c r="AQ510" s="331">
        <v>0.12620804551529</v>
      </c>
      <c r="AR510" s="331">
        <v>0.121319776596943</v>
      </c>
      <c r="AS510" s="331"/>
      <c r="AT510" s="331">
        <v>0.12670535061581401</v>
      </c>
      <c r="AU510" s="331"/>
      <c r="AV510" s="331"/>
      <c r="AW510" s="331"/>
      <c r="AX510" s="331"/>
      <c r="AY510" s="331"/>
      <c r="AZ510" s="330">
        <v>0.123376352542598</v>
      </c>
      <c r="BA510" s="331">
        <v>0.12066098398614999</v>
      </c>
      <c r="BB510" s="331"/>
      <c r="BC510" s="331"/>
      <c r="BD510" s="331"/>
      <c r="BE510" s="331"/>
      <c r="BF510" s="331"/>
      <c r="BG510" s="331"/>
      <c r="BH510" s="331"/>
      <c r="BI510" s="331">
        <v>9.6748585073715407E-2</v>
      </c>
      <c r="BJ510" s="331">
        <v>0.120506491753555</v>
      </c>
      <c r="BK510" s="330">
        <v>4.3715553345116702E-3</v>
      </c>
      <c r="BL510" s="330"/>
      <c r="BM510" s="331">
        <v>0.11772248319360699</v>
      </c>
    </row>
    <row r="511" spans="2:67" s="255" customFormat="1" ht="15" customHeight="1">
      <c r="B511" s="1257" t="s">
        <v>36</v>
      </c>
      <c r="C511" s="243" t="s">
        <v>496</v>
      </c>
      <c r="D511" s="344"/>
      <c r="E511" s="331"/>
      <c r="F511" s="331">
        <v>0.19672169593827701</v>
      </c>
      <c r="G511" s="931"/>
      <c r="H511" s="931">
        <v>0.191564702812861</v>
      </c>
      <c r="I511" s="931"/>
      <c r="J511" s="330"/>
      <c r="K511" s="330"/>
      <c r="L511" s="331">
        <v>5.6186325339208101E-2</v>
      </c>
      <c r="M511" s="331">
        <v>0.16182345503235701</v>
      </c>
      <c r="N511" s="331"/>
      <c r="O511" s="331">
        <v>0.16457574431060301</v>
      </c>
      <c r="P511" s="331"/>
      <c r="Q511" s="331"/>
      <c r="R511" s="331"/>
      <c r="S511" s="331"/>
      <c r="T511" s="331"/>
      <c r="U511" s="330">
        <v>0.137161618461797</v>
      </c>
      <c r="V511" s="331">
        <v>0.15865637425482901</v>
      </c>
      <c r="W511" s="331"/>
      <c r="X511" s="331"/>
      <c r="Y511" s="331"/>
      <c r="Z511" s="331"/>
      <c r="AA511" s="331"/>
      <c r="AB511" s="331"/>
      <c r="AC511" s="331"/>
      <c r="AD511" s="331">
        <v>9.7735168078791498E-2</v>
      </c>
      <c r="AE511" s="331">
        <v>0.11519285961643499</v>
      </c>
      <c r="AF511" s="330">
        <v>0</v>
      </c>
      <c r="AG511" s="330"/>
      <c r="AH511" s="331">
        <v>0.14988994273510201</v>
      </c>
      <c r="AI511" s="329"/>
      <c r="AJ511" s="331">
        <v>0.191537280133284</v>
      </c>
      <c r="AK511" s="925"/>
      <c r="AL511" s="925">
        <v>0.18888181297670001</v>
      </c>
      <c r="AM511" s="925"/>
      <c r="AN511" s="331">
        <v>0.19193103826428601</v>
      </c>
      <c r="AO511" s="331"/>
      <c r="AP511" s="331"/>
      <c r="AQ511" s="331">
        <v>0.183502421788621</v>
      </c>
      <c r="AR511" s="331">
        <v>0.16174117589751699</v>
      </c>
      <c r="AS511" s="331"/>
      <c r="AT511" s="331">
        <v>0.16354627483085901</v>
      </c>
      <c r="AU511" s="331"/>
      <c r="AV511" s="331"/>
      <c r="AW511" s="331"/>
      <c r="AX511" s="331"/>
      <c r="AY511" s="331"/>
      <c r="AZ511" s="330">
        <v>0.13577533630188199</v>
      </c>
      <c r="BA511" s="331">
        <v>0.158586234380313</v>
      </c>
      <c r="BB511" s="331"/>
      <c r="BC511" s="331"/>
      <c r="BD511" s="331"/>
      <c r="BE511" s="331"/>
      <c r="BF511" s="331"/>
      <c r="BG511" s="331"/>
      <c r="BH511" s="331"/>
      <c r="BI511" s="331">
        <v>0.10598054821627199</v>
      </c>
      <c r="BJ511" s="331">
        <v>0.12869779193854899</v>
      </c>
      <c r="BK511" s="330">
        <v>0</v>
      </c>
      <c r="BL511" s="330"/>
      <c r="BM511" s="331">
        <v>0.151244439167627</v>
      </c>
    </row>
    <row r="512" spans="2:67" s="255" customFormat="1" ht="15" customHeight="1">
      <c r="B512" s="1257" t="s">
        <v>36</v>
      </c>
      <c r="C512" s="243" t="s">
        <v>497</v>
      </c>
      <c r="D512" s="344"/>
      <c r="E512" s="331"/>
      <c r="F512" s="331">
        <v>0.48186175408637999</v>
      </c>
      <c r="G512" s="931"/>
      <c r="H512" s="931">
        <v>0.404468831011631</v>
      </c>
      <c r="I512" s="931"/>
      <c r="J512" s="330"/>
      <c r="K512" s="330"/>
      <c r="L512" s="331">
        <v>7.2581652454012893E-2</v>
      </c>
      <c r="M512" s="331">
        <v>0.29685162467606802</v>
      </c>
      <c r="N512" s="331"/>
      <c r="O512" s="331">
        <v>0.28083553049194299</v>
      </c>
      <c r="P512" s="331"/>
      <c r="Q512" s="331"/>
      <c r="R512" s="331"/>
      <c r="S512" s="331"/>
      <c r="T512" s="331"/>
      <c r="U512" s="330">
        <v>0.182861761886285</v>
      </c>
      <c r="V512" s="331">
        <v>0.28693631572639999</v>
      </c>
      <c r="W512" s="331"/>
      <c r="X512" s="331"/>
      <c r="Y512" s="331"/>
      <c r="Z512" s="331"/>
      <c r="AA512" s="331"/>
      <c r="AB512" s="331"/>
      <c r="AC512" s="331"/>
      <c r="AD512" s="331">
        <v>9.6442184912491694E-2</v>
      </c>
      <c r="AE512" s="331">
        <v>0.103792646590596</v>
      </c>
      <c r="AF512" s="330">
        <v>8.7934013753448205E-3</v>
      </c>
      <c r="AG512" s="330"/>
      <c r="AH512" s="331">
        <v>0.25814226757175501</v>
      </c>
      <c r="AI512" s="329"/>
      <c r="AJ512" s="331">
        <v>0.46032377101226402</v>
      </c>
      <c r="AK512" s="925"/>
      <c r="AL512" s="925">
        <v>0.38314309908659</v>
      </c>
      <c r="AM512" s="925"/>
      <c r="AN512" s="331">
        <v>0.40719213844970797</v>
      </c>
      <c r="AO512" s="331"/>
      <c r="AP512" s="331"/>
      <c r="AQ512" s="331">
        <v>0.38487465597002901</v>
      </c>
      <c r="AR512" s="331">
        <v>0.29785727285493502</v>
      </c>
      <c r="AS512" s="331"/>
      <c r="AT512" s="331">
        <v>0.28224565564069498</v>
      </c>
      <c r="AU512" s="331"/>
      <c r="AV512" s="331"/>
      <c r="AW512" s="331"/>
      <c r="AX512" s="331"/>
      <c r="AY512" s="331"/>
      <c r="AZ512" s="330">
        <v>0.18265398471269501</v>
      </c>
      <c r="BA512" s="331">
        <v>0.287741913023423</v>
      </c>
      <c r="BB512" s="331"/>
      <c r="BC512" s="331"/>
      <c r="BD512" s="331"/>
      <c r="BE512" s="331"/>
      <c r="BF512" s="331"/>
      <c r="BG512" s="331"/>
      <c r="BH512" s="331"/>
      <c r="BI512" s="331">
        <v>9.0210468660794393E-2</v>
      </c>
      <c r="BJ512" s="331">
        <v>0.10167611019771</v>
      </c>
      <c r="BK512" s="330">
        <v>8.7934013734439001E-3</v>
      </c>
      <c r="BL512" s="330"/>
      <c r="BM512" s="331">
        <v>0.25800538360388497</v>
      </c>
    </row>
    <row r="513" spans="2:67" s="255" customFormat="1" ht="15" customHeight="1">
      <c r="B513" s="1253" t="s">
        <v>36</v>
      </c>
      <c r="C513" s="453" t="s">
        <v>527</v>
      </c>
      <c r="D513" s="344"/>
      <c r="E513" s="327"/>
      <c r="F513" s="327">
        <v>1</v>
      </c>
      <c r="G513" s="926"/>
      <c r="H513" s="926">
        <v>1</v>
      </c>
      <c r="I513" s="926"/>
      <c r="J513" s="327"/>
      <c r="K513" s="327"/>
      <c r="L513" s="327">
        <v>1</v>
      </c>
      <c r="M513" s="327">
        <v>1</v>
      </c>
      <c r="N513" s="327"/>
      <c r="O513" s="327">
        <v>1</v>
      </c>
      <c r="P513" s="327"/>
      <c r="Q513" s="327"/>
      <c r="R513" s="327"/>
      <c r="S513" s="327"/>
      <c r="T513" s="327"/>
      <c r="U513" s="327">
        <v>1</v>
      </c>
      <c r="V513" s="327">
        <v>1</v>
      </c>
      <c r="W513" s="327"/>
      <c r="X513" s="327"/>
      <c r="Y513" s="327"/>
      <c r="Z513" s="327"/>
      <c r="AA513" s="327"/>
      <c r="AB513" s="327"/>
      <c r="AC513" s="327"/>
      <c r="AD513" s="327">
        <v>1</v>
      </c>
      <c r="AE513" s="327">
        <v>1</v>
      </c>
      <c r="AF513" s="328">
        <v>1.00000000021618</v>
      </c>
      <c r="AG513" s="328"/>
      <c r="AH513" s="327">
        <v>1</v>
      </c>
      <c r="AI513" s="329"/>
      <c r="AJ513" s="327">
        <v>1</v>
      </c>
      <c r="AK513" s="926"/>
      <c r="AL513" s="926">
        <v>1</v>
      </c>
      <c r="AM513" s="926"/>
      <c r="AN513" s="327">
        <v>1</v>
      </c>
      <c r="AO513" s="327"/>
      <c r="AP513" s="327"/>
      <c r="AQ513" s="327">
        <v>1</v>
      </c>
      <c r="AR513" s="327">
        <v>1</v>
      </c>
      <c r="AS513" s="327"/>
      <c r="AT513" s="327">
        <v>1</v>
      </c>
      <c r="AU513" s="327"/>
      <c r="AV513" s="327"/>
      <c r="AW513" s="327"/>
      <c r="AX513" s="327"/>
      <c r="AY513" s="327"/>
      <c r="AZ513" s="327">
        <v>1</v>
      </c>
      <c r="BA513" s="327">
        <v>1</v>
      </c>
      <c r="BB513" s="327"/>
      <c r="BC513" s="327"/>
      <c r="BD513" s="327"/>
      <c r="BE513" s="327"/>
      <c r="BF513" s="327"/>
      <c r="BG513" s="327"/>
      <c r="BH513" s="327"/>
      <c r="BI513" s="327">
        <v>1</v>
      </c>
      <c r="BJ513" s="327">
        <v>1</v>
      </c>
      <c r="BK513" s="328">
        <v>1</v>
      </c>
      <c r="BL513" s="328"/>
      <c r="BM513" s="327">
        <v>1</v>
      </c>
      <c r="BN513" s="254"/>
      <c r="BO513" s="254"/>
    </row>
    <row r="514" spans="2:67" s="255" customFormat="1" ht="15" customHeight="1">
      <c r="B514" s="1252" t="s">
        <v>284</v>
      </c>
      <c r="C514" s="243" t="s">
        <v>488</v>
      </c>
      <c r="D514" s="344"/>
      <c r="E514" s="330">
        <v>0.152430941830141</v>
      </c>
      <c r="F514" s="331">
        <v>3.61634355380417E-5</v>
      </c>
      <c r="G514" s="931"/>
      <c r="H514" s="931"/>
      <c r="I514" s="931"/>
      <c r="J514" s="330"/>
      <c r="K514" s="330"/>
      <c r="L514" s="331">
        <v>0.33217060391997999</v>
      </c>
      <c r="M514" s="331">
        <v>2.62172849115213E-2</v>
      </c>
      <c r="N514" s="331"/>
      <c r="O514" s="331">
        <v>1.7669184037384499E-2</v>
      </c>
      <c r="P514" s="331"/>
      <c r="Q514" s="331"/>
      <c r="R514" s="331"/>
      <c r="S514" s="331"/>
      <c r="T514" s="331"/>
      <c r="U514" s="330">
        <v>6.5521768266824404E-2</v>
      </c>
      <c r="V514" s="331">
        <v>2.64994995067542E-2</v>
      </c>
      <c r="W514" s="331"/>
      <c r="X514" s="331"/>
      <c r="Y514" s="331"/>
      <c r="Z514" s="331"/>
      <c r="AA514" s="331"/>
      <c r="AB514" s="331"/>
      <c r="AC514" s="331"/>
      <c r="AD514" s="331">
        <v>7.4076740152287407E-2</v>
      </c>
      <c r="AE514" s="331">
        <v>0.10638116589343399</v>
      </c>
      <c r="AF514" s="330"/>
      <c r="AG514" s="330"/>
      <c r="AH514" s="331">
        <v>2.9576222044270399E-2</v>
      </c>
      <c r="AI514" s="329"/>
      <c r="AJ514" s="331"/>
      <c r="AK514" s="925"/>
      <c r="AL514" s="925"/>
      <c r="AM514" s="925"/>
      <c r="AN514" s="331"/>
      <c r="AO514" s="331"/>
      <c r="AP514" s="331"/>
      <c r="AQ514" s="331"/>
      <c r="AR514" s="331"/>
      <c r="AS514" s="331"/>
      <c r="AT514" s="331"/>
      <c r="AU514" s="331"/>
      <c r="AV514" s="331"/>
      <c r="AW514" s="331"/>
      <c r="AX514" s="331"/>
      <c r="AY514" s="331"/>
      <c r="AZ514" s="330"/>
      <c r="BA514" s="331"/>
      <c r="BB514" s="331"/>
      <c r="BC514" s="331"/>
      <c r="BD514" s="331"/>
      <c r="BE514" s="331"/>
      <c r="BF514" s="331"/>
      <c r="BG514" s="331"/>
      <c r="BH514" s="331"/>
      <c r="BI514" s="331"/>
      <c r="BJ514" s="331"/>
      <c r="BK514" s="330"/>
      <c r="BL514" s="330"/>
      <c r="BM514" s="331"/>
    </row>
    <row r="515" spans="2:67" s="255" customFormat="1" ht="15" customHeight="1">
      <c r="B515" s="1257" t="s">
        <v>284</v>
      </c>
      <c r="C515" s="243" t="s">
        <v>489</v>
      </c>
      <c r="D515" s="344"/>
      <c r="E515" s="330">
        <v>0</v>
      </c>
      <c r="F515" s="331">
        <v>2.20536732856198E-4</v>
      </c>
      <c r="G515" s="931"/>
      <c r="H515" s="931"/>
      <c r="I515" s="931"/>
      <c r="J515" s="330"/>
      <c r="K515" s="330"/>
      <c r="L515" s="331">
        <v>0.199066987445846</v>
      </c>
      <c r="M515" s="331">
        <v>3.9645135422286898E-2</v>
      </c>
      <c r="N515" s="331"/>
      <c r="O515" s="331">
        <v>2.8008043712106401E-2</v>
      </c>
      <c r="P515" s="331"/>
      <c r="Q515" s="331"/>
      <c r="R515" s="331"/>
      <c r="S515" s="331"/>
      <c r="T515" s="331"/>
      <c r="U515" s="330">
        <v>7.3236016126494594E-2</v>
      </c>
      <c r="V515" s="331">
        <v>3.9976136463605601E-2</v>
      </c>
      <c r="W515" s="331"/>
      <c r="X515" s="331"/>
      <c r="Y515" s="331"/>
      <c r="Z515" s="331"/>
      <c r="AA515" s="331"/>
      <c r="AB515" s="331"/>
      <c r="AC515" s="331"/>
      <c r="AD515" s="331">
        <v>9.6723374839225107E-2</v>
      </c>
      <c r="AE515" s="331">
        <v>9.8230057307613999E-2</v>
      </c>
      <c r="AF515" s="330"/>
      <c r="AG515" s="330"/>
      <c r="AH515" s="331">
        <v>4.3078167968413197E-2</v>
      </c>
      <c r="AI515" s="329"/>
      <c r="AJ515" s="331"/>
      <c r="AK515" s="925"/>
      <c r="AL515" s="925"/>
      <c r="AM515" s="925"/>
      <c r="AN515" s="331"/>
      <c r="AO515" s="331"/>
      <c r="AP515" s="331"/>
      <c r="AQ515" s="331"/>
      <c r="AR515" s="331"/>
      <c r="AS515" s="331"/>
      <c r="AT515" s="331"/>
      <c r="AU515" s="331"/>
      <c r="AV515" s="331"/>
      <c r="AW515" s="331"/>
      <c r="AX515" s="331"/>
      <c r="AY515" s="331"/>
      <c r="AZ515" s="330"/>
      <c r="BA515" s="331"/>
      <c r="BB515" s="331"/>
      <c r="BC515" s="331"/>
      <c r="BD515" s="331"/>
      <c r="BE515" s="331"/>
      <c r="BF515" s="331"/>
      <c r="BG515" s="331"/>
      <c r="BH515" s="331"/>
      <c r="BI515" s="331"/>
      <c r="BJ515" s="331"/>
      <c r="BK515" s="330"/>
      <c r="BL515" s="330"/>
      <c r="BM515" s="331"/>
    </row>
    <row r="516" spans="2:67" s="255" customFormat="1" ht="15" customHeight="1">
      <c r="B516" s="1257" t="s">
        <v>284</v>
      </c>
      <c r="C516" s="243" t="s">
        <v>490</v>
      </c>
      <c r="D516" s="344"/>
      <c r="E516" s="330">
        <v>2.5856662578584599E-2</v>
      </c>
      <c r="F516" s="331">
        <v>4.21660470875183E-4</v>
      </c>
      <c r="G516" s="931"/>
      <c r="H516" s="931"/>
      <c r="I516" s="931"/>
      <c r="J516" s="330"/>
      <c r="K516" s="330"/>
      <c r="L516" s="331">
        <v>8.5556456619662602E-2</v>
      </c>
      <c r="M516" s="331">
        <v>4.87238520638325E-2</v>
      </c>
      <c r="N516" s="331"/>
      <c r="O516" s="331">
        <v>3.50422448719339E-2</v>
      </c>
      <c r="P516" s="331"/>
      <c r="Q516" s="331"/>
      <c r="R516" s="331"/>
      <c r="S516" s="331"/>
      <c r="T516" s="331"/>
      <c r="U516" s="330">
        <v>6.4805349950748298E-2</v>
      </c>
      <c r="V516" s="331">
        <v>4.9050478063989399E-2</v>
      </c>
      <c r="W516" s="331"/>
      <c r="X516" s="331"/>
      <c r="Y516" s="331"/>
      <c r="Z516" s="331"/>
      <c r="AA516" s="331"/>
      <c r="AB516" s="331"/>
      <c r="AC516" s="331"/>
      <c r="AD516" s="331">
        <v>9.3594988214263694E-2</v>
      </c>
      <c r="AE516" s="331">
        <v>9.6085652211168396E-2</v>
      </c>
      <c r="AF516" s="330"/>
      <c r="AG516" s="330"/>
      <c r="AH516" s="331">
        <v>5.1505514780711803E-2</v>
      </c>
      <c r="AI516" s="329"/>
      <c r="AJ516" s="331"/>
      <c r="AK516" s="925"/>
      <c r="AL516" s="925"/>
      <c r="AM516" s="925"/>
      <c r="AN516" s="331"/>
      <c r="AO516" s="331"/>
      <c r="AP516" s="331"/>
      <c r="AQ516" s="331"/>
      <c r="AR516" s="331"/>
      <c r="AS516" s="331"/>
      <c r="AT516" s="331"/>
      <c r="AU516" s="331"/>
      <c r="AV516" s="331"/>
      <c r="AW516" s="331"/>
      <c r="AX516" s="331"/>
      <c r="AY516" s="331"/>
      <c r="AZ516" s="330"/>
      <c r="BA516" s="331"/>
      <c r="BB516" s="331"/>
      <c r="BC516" s="331"/>
      <c r="BD516" s="331"/>
      <c r="BE516" s="331"/>
      <c r="BF516" s="331"/>
      <c r="BG516" s="331"/>
      <c r="BH516" s="331"/>
      <c r="BI516" s="331"/>
      <c r="BJ516" s="331"/>
      <c r="BK516" s="330"/>
      <c r="BL516" s="330"/>
      <c r="BM516" s="331"/>
    </row>
    <row r="517" spans="2:67" s="255" customFormat="1" ht="15" customHeight="1">
      <c r="B517" s="1257" t="s">
        <v>284</v>
      </c>
      <c r="C517" s="243" t="s">
        <v>491</v>
      </c>
      <c r="D517" s="344"/>
      <c r="E517" s="330">
        <v>2.7738242482284101E-2</v>
      </c>
      <c r="F517" s="331">
        <v>2.17759226028821E-4</v>
      </c>
      <c r="G517" s="931"/>
      <c r="H517" s="931"/>
      <c r="I517" s="931"/>
      <c r="J517" s="330"/>
      <c r="K517" s="330"/>
      <c r="L517" s="331">
        <v>7.8941282634435797E-2</v>
      </c>
      <c r="M517" s="331">
        <v>5.7548613006871703E-2</v>
      </c>
      <c r="N517" s="331"/>
      <c r="O517" s="331">
        <v>4.4640736299139699E-2</v>
      </c>
      <c r="P517" s="331"/>
      <c r="Q517" s="331"/>
      <c r="R517" s="331"/>
      <c r="S517" s="331"/>
      <c r="T517" s="331"/>
      <c r="U517" s="330">
        <v>7.8898934408599297E-2</v>
      </c>
      <c r="V517" s="331">
        <v>5.78732689446705E-2</v>
      </c>
      <c r="W517" s="331"/>
      <c r="X517" s="331"/>
      <c r="Y517" s="331"/>
      <c r="Z517" s="331"/>
      <c r="AA517" s="331"/>
      <c r="AB517" s="331"/>
      <c r="AC517" s="331"/>
      <c r="AD517" s="331">
        <v>9.3006020978244702E-2</v>
      </c>
      <c r="AE517" s="331">
        <v>9.7213093919099006E-2</v>
      </c>
      <c r="AF517" s="330"/>
      <c r="AG517" s="330"/>
      <c r="AH517" s="331">
        <v>5.98439711380356E-2</v>
      </c>
      <c r="AI517" s="329"/>
      <c r="AJ517" s="331"/>
      <c r="AK517" s="925"/>
      <c r="AL517" s="925"/>
      <c r="AM517" s="925"/>
      <c r="AN517" s="331"/>
      <c r="AO517" s="331"/>
      <c r="AP517" s="331"/>
      <c r="AQ517" s="331"/>
      <c r="AR517" s="331"/>
      <c r="AS517" s="331"/>
      <c r="AT517" s="331"/>
      <c r="AU517" s="331"/>
      <c r="AV517" s="331"/>
      <c r="AW517" s="331"/>
      <c r="AX517" s="331"/>
      <c r="AY517" s="331"/>
      <c r="AZ517" s="330"/>
      <c r="BA517" s="331"/>
      <c r="BB517" s="331"/>
      <c r="BC517" s="331"/>
      <c r="BD517" s="331"/>
      <c r="BE517" s="331"/>
      <c r="BF517" s="331"/>
      <c r="BG517" s="331"/>
      <c r="BH517" s="331"/>
      <c r="BI517" s="331"/>
      <c r="BJ517" s="331"/>
      <c r="BK517" s="330"/>
      <c r="BL517" s="330"/>
      <c r="BM517" s="331"/>
    </row>
    <row r="518" spans="2:67" s="255" customFormat="1" ht="15" customHeight="1">
      <c r="B518" s="1257" t="s">
        <v>284</v>
      </c>
      <c r="C518" s="243" t="s">
        <v>492</v>
      </c>
      <c r="D518" s="344"/>
      <c r="E518" s="330">
        <v>6.5733759536709693E-2</v>
      </c>
      <c r="F518" s="331">
        <v>4.7899076883226597E-3</v>
      </c>
      <c r="G518" s="931"/>
      <c r="H518" s="931"/>
      <c r="I518" s="931"/>
      <c r="J518" s="330"/>
      <c r="K518" s="330"/>
      <c r="L518" s="331">
        <v>3.9680324405918302E-2</v>
      </c>
      <c r="M518" s="331">
        <v>6.6901681822514006E-2</v>
      </c>
      <c r="N518" s="331"/>
      <c r="O518" s="331">
        <v>5.2042500234658201E-2</v>
      </c>
      <c r="P518" s="331"/>
      <c r="Q518" s="331"/>
      <c r="R518" s="331"/>
      <c r="S518" s="331"/>
      <c r="T518" s="331"/>
      <c r="U518" s="330">
        <v>8.0358441369753397E-2</v>
      </c>
      <c r="V518" s="331">
        <v>6.7245713443131405E-2</v>
      </c>
      <c r="W518" s="331"/>
      <c r="X518" s="331"/>
      <c r="Y518" s="331"/>
      <c r="Z518" s="331"/>
      <c r="AA518" s="331"/>
      <c r="AB518" s="331"/>
      <c r="AC518" s="331"/>
      <c r="AD518" s="331">
        <v>9.2837517008985099E-2</v>
      </c>
      <c r="AE518" s="331">
        <v>9.6078512258181203E-2</v>
      </c>
      <c r="AF518" s="330"/>
      <c r="AG518" s="330"/>
      <c r="AH518" s="331">
        <v>6.8683940051994505E-2</v>
      </c>
      <c r="AI518" s="329"/>
      <c r="AJ518" s="331"/>
      <c r="AK518" s="925"/>
      <c r="AL518" s="925"/>
      <c r="AM518" s="925"/>
      <c r="AN518" s="331"/>
      <c r="AO518" s="331"/>
      <c r="AP518" s="331"/>
      <c r="AQ518" s="331"/>
      <c r="AR518" s="331"/>
      <c r="AS518" s="331"/>
      <c r="AT518" s="331"/>
      <c r="AU518" s="331"/>
      <c r="AV518" s="331"/>
      <c r="AW518" s="331"/>
      <c r="AX518" s="331"/>
      <c r="AY518" s="331"/>
      <c r="AZ518" s="330"/>
      <c r="BA518" s="331"/>
      <c r="BB518" s="331"/>
      <c r="BC518" s="331"/>
      <c r="BD518" s="331"/>
      <c r="BE518" s="331"/>
      <c r="BF518" s="331"/>
      <c r="BG518" s="331"/>
      <c r="BH518" s="331"/>
      <c r="BI518" s="331"/>
      <c r="BJ518" s="331"/>
      <c r="BK518" s="330"/>
      <c r="BL518" s="330"/>
      <c r="BM518" s="331"/>
    </row>
    <row r="519" spans="2:67" s="255" customFormat="1" ht="15" customHeight="1">
      <c r="B519" s="1257" t="s">
        <v>284</v>
      </c>
      <c r="C519" s="243" t="s">
        <v>493</v>
      </c>
      <c r="D519" s="344"/>
      <c r="E519" s="330">
        <v>2.03604822784537E-2</v>
      </c>
      <c r="F519" s="331">
        <v>7.2386615498162103E-3</v>
      </c>
      <c r="G519" s="931"/>
      <c r="H519" s="931"/>
      <c r="I519" s="931"/>
      <c r="J519" s="330"/>
      <c r="K519" s="330"/>
      <c r="L519" s="331">
        <v>4.2845709380232598E-2</v>
      </c>
      <c r="M519" s="331">
        <v>7.8731350901328406E-2</v>
      </c>
      <c r="N519" s="331"/>
      <c r="O519" s="331">
        <v>6.5538060714785795E-2</v>
      </c>
      <c r="P519" s="331"/>
      <c r="Q519" s="331"/>
      <c r="R519" s="331"/>
      <c r="S519" s="331"/>
      <c r="T519" s="331"/>
      <c r="U519" s="330">
        <v>9.9510683100477199E-2</v>
      </c>
      <c r="V519" s="331">
        <v>7.9060399869388495E-2</v>
      </c>
      <c r="W519" s="331"/>
      <c r="X519" s="331"/>
      <c r="Y519" s="331"/>
      <c r="Z519" s="331"/>
      <c r="AA519" s="331"/>
      <c r="AB519" s="331"/>
      <c r="AC519" s="331"/>
      <c r="AD519" s="331">
        <v>9.8900106107002006E-2</v>
      </c>
      <c r="AE519" s="331">
        <v>0.101739389288812</v>
      </c>
      <c r="AF519" s="330"/>
      <c r="AG519" s="330"/>
      <c r="AH519" s="331">
        <v>8.0180376104652396E-2</v>
      </c>
      <c r="AI519" s="329"/>
      <c r="AJ519" s="331"/>
      <c r="AK519" s="925"/>
      <c r="AL519" s="925"/>
      <c r="AM519" s="925"/>
      <c r="AN519" s="331"/>
      <c r="AO519" s="331"/>
      <c r="AP519" s="331"/>
      <c r="AQ519" s="331"/>
      <c r="AR519" s="331"/>
      <c r="AS519" s="331"/>
      <c r="AT519" s="331"/>
      <c r="AU519" s="331"/>
      <c r="AV519" s="331"/>
      <c r="AW519" s="331"/>
      <c r="AX519" s="331"/>
      <c r="AY519" s="331"/>
      <c r="AZ519" s="330"/>
      <c r="BA519" s="331"/>
      <c r="BB519" s="331"/>
      <c r="BC519" s="331"/>
      <c r="BD519" s="331"/>
      <c r="BE519" s="331"/>
      <c r="BF519" s="331"/>
      <c r="BG519" s="331"/>
      <c r="BH519" s="331"/>
      <c r="BI519" s="331"/>
      <c r="BJ519" s="331"/>
      <c r="BK519" s="330"/>
      <c r="BL519" s="330"/>
      <c r="BM519" s="331"/>
    </row>
    <row r="520" spans="2:67" s="255" customFormat="1" ht="15" customHeight="1">
      <c r="B520" s="1257" t="s">
        <v>284</v>
      </c>
      <c r="C520" s="243" t="s">
        <v>494</v>
      </c>
      <c r="D520" s="344"/>
      <c r="E520" s="330">
        <v>1.7191033001759399E-3</v>
      </c>
      <c r="F520" s="331">
        <v>1.2593706159103E-2</v>
      </c>
      <c r="G520" s="931"/>
      <c r="H520" s="931"/>
      <c r="I520" s="931"/>
      <c r="J520" s="330"/>
      <c r="K520" s="330"/>
      <c r="L520" s="331">
        <v>7.8329153673316304E-2</v>
      </c>
      <c r="M520" s="331">
        <v>9.2646929359408298E-2</v>
      </c>
      <c r="N520" s="331"/>
      <c r="O520" s="331">
        <v>8.2602006141956702E-2</v>
      </c>
      <c r="P520" s="331"/>
      <c r="Q520" s="331"/>
      <c r="R520" s="331"/>
      <c r="S520" s="331"/>
      <c r="T520" s="331"/>
      <c r="U520" s="330">
        <v>8.9719666275052498E-2</v>
      </c>
      <c r="V520" s="331">
        <v>9.2847381595747805E-2</v>
      </c>
      <c r="W520" s="331"/>
      <c r="X520" s="331"/>
      <c r="Y520" s="331"/>
      <c r="Z520" s="331"/>
      <c r="AA520" s="331"/>
      <c r="AB520" s="331"/>
      <c r="AC520" s="331"/>
      <c r="AD520" s="331">
        <v>8.9787221948638404E-2</v>
      </c>
      <c r="AE520" s="331">
        <v>9.9129896845222595E-2</v>
      </c>
      <c r="AF520" s="330"/>
      <c r="AG520" s="330"/>
      <c r="AH520" s="331">
        <v>9.2824599609476005E-2</v>
      </c>
      <c r="AI520" s="329"/>
      <c r="AJ520" s="331"/>
      <c r="AK520" s="925"/>
      <c r="AL520" s="925"/>
      <c r="AM520" s="925"/>
      <c r="AN520" s="331"/>
      <c r="AO520" s="331"/>
      <c r="AP520" s="331"/>
      <c r="AQ520" s="331"/>
      <c r="AR520" s="331"/>
      <c r="AS520" s="331"/>
      <c r="AT520" s="331"/>
      <c r="AU520" s="331"/>
      <c r="AV520" s="331"/>
      <c r="AW520" s="331"/>
      <c r="AX520" s="331"/>
      <c r="AY520" s="331"/>
      <c r="AZ520" s="330"/>
      <c r="BA520" s="331"/>
      <c r="BB520" s="331"/>
      <c r="BC520" s="331"/>
      <c r="BD520" s="331"/>
      <c r="BE520" s="331"/>
      <c r="BF520" s="331"/>
      <c r="BG520" s="331"/>
      <c r="BH520" s="331"/>
      <c r="BI520" s="331"/>
      <c r="BJ520" s="331"/>
      <c r="BK520" s="330"/>
      <c r="BL520" s="330"/>
      <c r="BM520" s="331"/>
    </row>
    <row r="521" spans="2:67" s="255" customFormat="1" ht="15" customHeight="1">
      <c r="B521" s="1257" t="s">
        <v>284</v>
      </c>
      <c r="C521" s="243" t="s">
        <v>495</v>
      </c>
      <c r="D521" s="344"/>
      <c r="E521" s="330">
        <v>0.12986044858517301</v>
      </c>
      <c r="F521" s="331">
        <v>3.2081724765877902E-2</v>
      </c>
      <c r="G521" s="931"/>
      <c r="H521" s="931"/>
      <c r="I521" s="931"/>
      <c r="J521" s="330"/>
      <c r="K521" s="330"/>
      <c r="L521" s="331">
        <v>8.1157756868562206E-2</v>
      </c>
      <c r="M521" s="331">
        <v>0.114330802713262</v>
      </c>
      <c r="N521" s="331"/>
      <c r="O521" s="331">
        <v>0.102602089761978</v>
      </c>
      <c r="P521" s="331"/>
      <c r="Q521" s="331"/>
      <c r="R521" s="331"/>
      <c r="S521" s="331"/>
      <c r="T521" s="331"/>
      <c r="U521" s="330">
        <v>0.112362645848658</v>
      </c>
      <c r="V521" s="331">
        <v>0.11456872826702701</v>
      </c>
      <c r="W521" s="331"/>
      <c r="X521" s="331"/>
      <c r="Y521" s="331"/>
      <c r="Z521" s="331"/>
      <c r="AA521" s="331"/>
      <c r="AB521" s="331"/>
      <c r="AC521" s="331"/>
      <c r="AD521" s="331">
        <v>0.10482130132642099</v>
      </c>
      <c r="AE521" s="331">
        <v>0.100409841263031</v>
      </c>
      <c r="AF521" s="330"/>
      <c r="AG521" s="330"/>
      <c r="AH521" s="331">
        <v>0.113972221365675</v>
      </c>
      <c r="AI521" s="329"/>
      <c r="AJ521" s="331"/>
      <c r="AK521" s="925"/>
      <c r="AL521" s="925"/>
      <c r="AM521" s="925"/>
      <c r="AN521" s="331"/>
      <c r="AO521" s="331"/>
      <c r="AP521" s="331"/>
      <c r="AQ521" s="331"/>
      <c r="AR521" s="331"/>
      <c r="AS521" s="331"/>
      <c r="AT521" s="331"/>
      <c r="AU521" s="331"/>
      <c r="AV521" s="331"/>
      <c r="AW521" s="331"/>
      <c r="AX521" s="331"/>
      <c r="AY521" s="331"/>
      <c r="AZ521" s="330"/>
      <c r="BA521" s="331"/>
      <c r="BB521" s="331"/>
      <c r="BC521" s="331"/>
      <c r="BD521" s="331"/>
      <c r="BE521" s="331"/>
      <c r="BF521" s="331"/>
      <c r="BG521" s="331"/>
      <c r="BH521" s="331"/>
      <c r="BI521" s="331"/>
      <c r="BJ521" s="331"/>
      <c r="BK521" s="330"/>
      <c r="BL521" s="330"/>
      <c r="BM521" s="331"/>
    </row>
    <row r="522" spans="2:67" s="255" customFormat="1" ht="15" customHeight="1">
      <c r="B522" s="1257" t="s">
        <v>284</v>
      </c>
      <c r="C522" s="243" t="s">
        <v>496</v>
      </c>
      <c r="D522" s="344"/>
      <c r="E522" s="330">
        <v>9.4934084474684696E-2</v>
      </c>
      <c r="F522" s="331">
        <v>7.9591051261788504E-2</v>
      </c>
      <c r="G522" s="931"/>
      <c r="H522" s="931"/>
      <c r="I522" s="931"/>
      <c r="J522" s="330"/>
      <c r="K522" s="330"/>
      <c r="L522" s="331">
        <v>3.7893623098828502E-2</v>
      </c>
      <c r="M522" s="331">
        <v>0.15451885281536301</v>
      </c>
      <c r="N522" s="331"/>
      <c r="O522" s="331">
        <v>0.16320683184833101</v>
      </c>
      <c r="P522" s="331"/>
      <c r="Q522" s="331"/>
      <c r="R522" s="331"/>
      <c r="S522" s="331"/>
      <c r="T522" s="331"/>
      <c r="U522" s="330">
        <v>0.13409848762476501</v>
      </c>
      <c r="V522" s="331">
        <v>0.154284175837448</v>
      </c>
      <c r="W522" s="331"/>
      <c r="X522" s="331"/>
      <c r="Y522" s="331"/>
      <c r="Z522" s="331"/>
      <c r="AA522" s="331"/>
      <c r="AB522" s="331"/>
      <c r="AC522" s="331"/>
      <c r="AD522" s="331">
        <v>9.7624826072919696E-2</v>
      </c>
      <c r="AE522" s="331">
        <v>0.102478501109425</v>
      </c>
      <c r="AF522" s="330"/>
      <c r="AG522" s="330"/>
      <c r="AH522" s="331">
        <v>0.15128443754660501</v>
      </c>
      <c r="AI522" s="329"/>
      <c r="AJ522" s="331"/>
      <c r="AK522" s="925"/>
      <c r="AL522" s="925"/>
      <c r="AM522" s="925"/>
      <c r="AN522" s="331"/>
      <c r="AO522" s="331"/>
      <c r="AP522" s="331"/>
      <c r="AQ522" s="331"/>
      <c r="AR522" s="331"/>
      <c r="AS522" s="331"/>
      <c r="AT522" s="331"/>
      <c r="AU522" s="331"/>
      <c r="AV522" s="331"/>
      <c r="AW522" s="331"/>
      <c r="AX522" s="331"/>
      <c r="AY522" s="331"/>
      <c r="AZ522" s="330"/>
      <c r="BA522" s="331"/>
      <c r="BB522" s="331"/>
      <c r="BC522" s="331"/>
      <c r="BD522" s="331"/>
      <c r="BE522" s="331"/>
      <c r="BF522" s="331"/>
      <c r="BG522" s="331"/>
      <c r="BH522" s="331"/>
      <c r="BI522" s="331"/>
      <c r="BJ522" s="331"/>
      <c r="BK522" s="330"/>
      <c r="BL522" s="330"/>
      <c r="BM522" s="331"/>
    </row>
    <row r="523" spans="2:67" s="255" customFormat="1" ht="15" customHeight="1">
      <c r="B523" s="1257" t="s">
        <v>284</v>
      </c>
      <c r="C523" s="243" t="s">
        <v>497</v>
      </c>
      <c r="D523" s="344"/>
      <c r="E523" s="330">
        <v>0.48136627493379203</v>
      </c>
      <c r="F523" s="331">
        <v>0.86280882870979403</v>
      </c>
      <c r="G523" s="931"/>
      <c r="H523" s="931"/>
      <c r="I523" s="931"/>
      <c r="J523" s="330"/>
      <c r="K523" s="330"/>
      <c r="L523" s="331">
        <v>2.4358101953217699E-2</v>
      </c>
      <c r="M523" s="331">
        <v>0.32073549698361198</v>
      </c>
      <c r="N523" s="331"/>
      <c r="O523" s="331">
        <v>0.40864830237772598</v>
      </c>
      <c r="P523" s="331"/>
      <c r="Q523" s="331"/>
      <c r="R523" s="331"/>
      <c r="S523" s="331"/>
      <c r="T523" s="331"/>
      <c r="U523" s="330">
        <v>0.20148800702862699</v>
      </c>
      <c r="V523" s="331">
        <v>0.31859421800823801</v>
      </c>
      <c r="W523" s="331"/>
      <c r="X523" s="331"/>
      <c r="Y523" s="331"/>
      <c r="Z523" s="331"/>
      <c r="AA523" s="331"/>
      <c r="AB523" s="331"/>
      <c r="AC523" s="331"/>
      <c r="AD523" s="331">
        <v>0.15862790335201299</v>
      </c>
      <c r="AE523" s="331">
        <v>0.102253889904012</v>
      </c>
      <c r="AF523" s="330"/>
      <c r="AG523" s="330"/>
      <c r="AH523" s="331">
        <v>0.30905054939016602</v>
      </c>
      <c r="AI523" s="329"/>
      <c r="AJ523" s="331"/>
      <c r="AK523" s="925"/>
      <c r="AL523" s="925"/>
      <c r="AM523" s="925"/>
      <c r="AN523" s="331"/>
      <c r="AO523" s="331"/>
      <c r="AP523" s="331"/>
      <c r="AQ523" s="331"/>
      <c r="AR523" s="331"/>
      <c r="AS523" s="331"/>
      <c r="AT523" s="331"/>
      <c r="AU523" s="331"/>
      <c r="AV523" s="331"/>
      <c r="AW523" s="331"/>
      <c r="AX523" s="331"/>
      <c r="AY523" s="331"/>
      <c r="AZ523" s="330"/>
      <c r="BA523" s="331"/>
      <c r="BB523" s="331"/>
      <c r="BC523" s="331"/>
      <c r="BD523" s="331"/>
      <c r="BE523" s="331"/>
      <c r="BF523" s="331"/>
      <c r="BG523" s="331"/>
      <c r="BH523" s="331"/>
      <c r="BI523" s="331"/>
      <c r="BJ523" s="331"/>
      <c r="BK523" s="330"/>
      <c r="BL523" s="330"/>
      <c r="BM523" s="331"/>
    </row>
    <row r="524" spans="2:67" s="255" customFormat="1" ht="15" customHeight="1">
      <c r="B524" s="1253" t="s">
        <v>284</v>
      </c>
      <c r="C524" s="453" t="s">
        <v>527</v>
      </c>
      <c r="D524" s="344"/>
      <c r="E524" s="327">
        <v>1</v>
      </c>
      <c r="F524" s="327">
        <v>1</v>
      </c>
      <c r="G524" s="926"/>
      <c r="H524" s="926"/>
      <c r="I524" s="926"/>
      <c r="J524" s="327"/>
      <c r="K524" s="327"/>
      <c r="L524" s="327">
        <v>1</v>
      </c>
      <c r="M524" s="327">
        <v>1</v>
      </c>
      <c r="N524" s="327"/>
      <c r="O524" s="327">
        <v>1</v>
      </c>
      <c r="P524" s="327"/>
      <c r="Q524" s="327"/>
      <c r="R524" s="327"/>
      <c r="S524" s="327"/>
      <c r="T524" s="327"/>
      <c r="U524" s="327">
        <v>1</v>
      </c>
      <c r="V524" s="327">
        <v>1</v>
      </c>
      <c r="W524" s="327"/>
      <c r="X524" s="327"/>
      <c r="Y524" s="327"/>
      <c r="Z524" s="327"/>
      <c r="AA524" s="327"/>
      <c r="AB524" s="327"/>
      <c r="AC524" s="327"/>
      <c r="AD524" s="327">
        <v>1</v>
      </c>
      <c r="AE524" s="327">
        <v>1</v>
      </c>
      <c r="AF524" s="328"/>
      <c r="AG524" s="328"/>
      <c r="AH524" s="327">
        <v>1</v>
      </c>
      <c r="AI524" s="329"/>
      <c r="AJ524" s="327"/>
      <c r="AK524" s="926"/>
      <c r="AL524" s="926"/>
      <c r="AM524" s="926"/>
      <c r="AN524" s="327"/>
      <c r="AO524" s="327"/>
      <c r="AP524" s="327"/>
      <c r="AQ524" s="327"/>
      <c r="AR524" s="327"/>
      <c r="AS524" s="327"/>
      <c r="AT524" s="327"/>
      <c r="AU524" s="327"/>
      <c r="AV524" s="327"/>
      <c r="AW524" s="327"/>
      <c r="AX524" s="327"/>
      <c r="AY524" s="327"/>
      <c r="AZ524" s="327"/>
      <c r="BA524" s="327"/>
      <c r="BB524" s="327"/>
      <c r="BC524" s="327"/>
      <c r="BD524" s="327"/>
      <c r="BE524" s="327"/>
      <c r="BF524" s="327"/>
      <c r="BG524" s="327"/>
      <c r="BH524" s="327"/>
      <c r="BI524" s="327"/>
      <c r="BJ524" s="327"/>
      <c r="BK524" s="328"/>
      <c r="BL524" s="328"/>
      <c r="BM524" s="327"/>
      <c r="BN524" s="254"/>
      <c r="BO524" s="254"/>
    </row>
    <row r="525" spans="2:67" s="255" customFormat="1" ht="15" customHeight="1">
      <c r="B525" s="1251" t="s">
        <v>722</v>
      </c>
      <c r="C525" s="243" t="s">
        <v>488</v>
      </c>
      <c r="D525" s="262"/>
      <c r="E525" s="646"/>
      <c r="F525" s="646"/>
      <c r="G525" s="927"/>
      <c r="H525" s="927"/>
      <c r="I525" s="927"/>
      <c r="J525" s="646"/>
      <c r="K525" s="646"/>
      <c r="L525" s="646"/>
      <c r="M525" s="646"/>
      <c r="N525" s="646"/>
      <c r="O525" s="646"/>
      <c r="P525" s="646"/>
      <c r="Q525" s="646"/>
      <c r="R525" s="646"/>
      <c r="S525" s="646"/>
      <c r="T525" s="646"/>
      <c r="U525" s="646"/>
      <c r="V525" s="646"/>
      <c r="W525" s="646"/>
      <c r="X525" s="646"/>
      <c r="Y525" s="646"/>
      <c r="Z525" s="646"/>
      <c r="AA525" s="646"/>
      <c r="AB525" s="646"/>
      <c r="AC525" s="646"/>
      <c r="AD525" s="646"/>
      <c r="AE525" s="646"/>
      <c r="AF525" s="676"/>
      <c r="AG525" s="646"/>
      <c r="AH525" s="646"/>
      <c r="AI525" s="329"/>
      <c r="AJ525" s="677"/>
      <c r="AK525" s="927"/>
      <c r="AL525" s="927"/>
      <c r="AM525" s="927"/>
      <c r="AN525" s="677"/>
      <c r="AO525" s="677"/>
      <c r="AP525" s="677"/>
      <c r="AQ525" s="677"/>
      <c r="AR525" s="677"/>
      <c r="AS525" s="677"/>
      <c r="AT525" s="677"/>
      <c r="AU525" s="677"/>
      <c r="AV525" s="677"/>
      <c r="AW525" s="677"/>
      <c r="AX525" s="677"/>
      <c r="AY525" s="677"/>
      <c r="AZ525" s="677"/>
      <c r="BA525" s="677"/>
      <c r="BB525" s="677"/>
      <c r="BC525" s="677"/>
      <c r="BD525" s="677"/>
      <c r="BE525" s="677"/>
      <c r="BF525" s="677"/>
      <c r="BG525" s="677"/>
      <c r="BH525" s="677"/>
      <c r="BI525" s="677"/>
      <c r="BJ525" s="677"/>
      <c r="BK525" s="677"/>
      <c r="BL525" s="678"/>
      <c r="BM525" s="677"/>
      <c r="BN525" s="254"/>
      <c r="BO525" s="254"/>
    </row>
    <row r="526" spans="2:67" s="255" customFormat="1" ht="15" customHeight="1">
      <c r="B526" s="1252"/>
      <c r="C526" s="243" t="s">
        <v>489</v>
      </c>
      <c r="D526" s="262"/>
      <c r="E526" s="646"/>
      <c r="F526" s="646"/>
      <c r="G526" s="927"/>
      <c r="H526" s="927"/>
      <c r="I526" s="927"/>
      <c r="J526" s="646"/>
      <c r="K526" s="646"/>
      <c r="L526" s="646"/>
      <c r="M526" s="646"/>
      <c r="N526" s="646"/>
      <c r="O526" s="646"/>
      <c r="P526" s="646"/>
      <c r="Q526" s="646"/>
      <c r="R526" s="646"/>
      <c r="S526" s="646"/>
      <c r="T526" s="646"/>
      <c r="U526" s="646"/>
      <c r="V526" s="646"/>
      <c r="W526" s="646"/>
      <c r="X526" s="646"/>
      <c r="Y526" s="646"/>
      <c r="Z526" s="646"/>
      <c r="AA526" s="646"/>
      <c r="AB526" s="646"/>
      <c r="AC526" s="646"/>
      <c r="AD526" s="646"/>
      <c r="AE526" s="646"/>
      <c r="AF526" s="676"/>
      <c r="AG526" s="646"/>
      <c r="AH526" s="646"/>
      <c r="AI526" s="329"/>
      <c r="AJ526" s="677"/>
      <c r="AK526" s="927"/>
      <c r="AL526" s="927"/>
      <c r="AM526" s="927"/>
      <c r="AN526" s="677"/>
      <c r="AO526" s="677"/>
      <c r="AP526" s="677"/>
      <c r="AQ526" s="677"/>
      <c r="AR526" s="677"/>
      <c r="AS526" s="677"/>
      <c r="AT526" s="677"/>
      <c r="AU526" s="677"/>
      <c r="AV526" s="677"/>
      <c r="AW526" s="677"/>
      <c r="AX526" s="677"/>
      <c r="AY526" s="677"/>
      <c r="AZ526" s="677"/>
      <c r="BA526" s="677"/>
      <c r="BB526" s="677"/>
      <c r="BC526" s="677"/>
      <c r="BD526" s="677"/>
      <c r="BE526" s="677"/>
      <c r="BF526" s="677"/>
      <c r="BG526" s="677"/>
      <c r="BH526" s="677"/>
      <c r="BI526" s="677"/>
      <c r="BJ526" s="677"/>
      <c r="BK526" s="677"/>
      <c r="BL526" s="679"/>
      <c r="BM526" s="677"/>
      <c r="BN526" s="254"/>
      <c r="BO526" s="254"/>
    </row>
    <row r="527" spans="2:67" s="255" customFormat="1" ht="15" customHeight="1">
      <c r="B527" s="1252"/>
      <c r="C527" s="243" t="s">
        <v>490</v>
      </c>
      <c r="D527" s="262"/>
      <c r="E527" s="646"/>
      <c r="F527" s="646"/>
      <c r="G527" s="927"/>
      <c r="H527" s="927"/>
      <c r="I527" s="927"/>
      <c r="J527" s="646"/>
      <c r="K527" s="646"/>
      <c r="L527" s="646"/>
      <c r="M527" s="646"/>
      <c r="N527" s="646"/>
      <c r="O527" s="646"/>
      <c r="P527" s="646"/>
      <c r="Q527" s="646"/>
      <c r="R527" s="646"/>
      <c r="S527" s="646"/>
      <c r="T527" s="646"/>
      <c r="U527" s="646"/>
      <c r="V527" s="646"/>
      <c r="W527" s="646"/>
      <c r="X527" s="646"/>
      <c r="Y527" s="646"/>
      <c r="Z527" s="646"/>
      <c r="AA527" s="646"/>
      <c r="AB527" s="646"/>
      <c r="AC527" s="646"/>
      <c r="AD527" s="646"/>
      <c r="AE527" s="646"/>
      <c r="AF527" s="676"/>
      <c r="AG527" s="646"/>
      <c r="AH527" s="646"/>
      <c r="AI527" s="329"/>
      <c r="AJ527" s="677"/>
      <c r="AK527" s="927"/>
      <c r="AL527" s="927"/>
      <c r="AM527" s="927"/>
      <c r="AN527" s="677"/>
      <c r="AO527" s="677"/>
      <c r="AP527" s="677"/>
      <c r="AQ527" s="677"/>
      <c r="AR527" s="677"/>
      <c r="AS527" s="677"/>
      <c r="AT527" s="677"/>
      <c r="AU527" s="677"/>
      <c r="AV527" s="677"/>
      <c r="AW527" s="677"/>
      <c r="AX527" s="677"/>
      <c r="AY527" s="677"/>
      <c r="AZ527" s="677"/>
      <c r="BA527" s="677"/>
      <c r="BB527" s="677"/>
      <c r="BC527" s="677"/>
      <c r="BD527" s="677"/>
      <c r="BE527" s="677"/>
      <c r="BF527" s="677"/>
      <c r="BG527" s="677"/>
      <c r="BH527" s="677"/>
      <c r="BI527" s="677"/>
      <c r="BJ527" s="677"/>
      <c r="BK527" s="677"/>
      <c r="BL527" s="679"/>
      <c r="BM527" s="677"/>
      <c r="BN527" s="254"/>
      <c r="BO527" s="254"/>
    </row>
    <row r="528" spans="2:67" s="255" customFormat="1" ht="15" customHeight="1">
      <c r="B528" s="1252"/>
      <c r="C528" s="243" t="s">
        <v>491</v>
      </c>
      <c r="D528" s="262"/>
      <c r="E528" s="646"/>
      <c r="F528" s="646"/>
      <c r="G528" s="927"/>
      <c r="H528" s="927"/>
      <c r="I528" s="927"/>
      <c r="J528" s="646"/>
      <c r="K528" s="646"/>
      <c r="L528" s="646"/>
      <c r="M528" s="646"/>
      <c r="N528" s="646"/>
      <c r="O528" s="646"/>
      <c r="P528" s="646"/>
      <c r="Q528" s="646"/>
      <c r="R528" s="646"/>
      <c r="S528" s="646"/>
      <c r="T528" s="646"/>
      <c r="U528" s="646"/>
      <c r="V528" s="646"/>
      <c r="W528" s="646"/>
      <c r="X528" s="646"/>
      <c r="Y528" s="646"/>
      <c r="Z528" s="646"/>
      <c r="AA528" s="646"/>
      <c r="AB528" s="646"/>
      <c r="AC528" s="646"/>
      <c r="AD528" s="646"/>
      <c r="AE528" s="646"/>
      <c r="AF528" s="676"/>
      <c r="AG528" s="646"/>
      <c r="AH528" s="646"/>
      <c r="AI528" s="329"/>
      <c r="AJ528" s="677"/>
      <c r="AK528" s="927"/>
      <c r="AL528" s="927"/>
      <c r="AM528" s="927"/>
      <c r="AN528" s="677"/>
      <c r="AO528" s="677"/>
      <c r="AP528" s="677"/>
      <c r="AQ528" s="677"/>
      <c r="AR528" s="677"/>
      <c r="AS528" s="677"/>
      <c r="AT528" s="677"/>
      <c r="AU528" s="677"/>
      <c r="AV528" s="677"/>
      <c r="AW528" s="677"/>
      <c r="AX528" s="677"/>
      <c r="AY528" s="677"/>
      <c r="AZ528" s="677"/>
      <c r="BA528" s="677"/>
      <c r="BB528" s="677"/>
      <c r="BC528" s="677"/>
      <c r="BD528" s="677"/>
      <c r="BE528" s="677"/>
      <c r="BF528" s="677"/>
      <c r="BG528" s="677"/>
      <c r="BH528" s="677"/>
      <c r="BI528" s="677"/>
      <c r="BJ528" s="677"/>
      <c r="BK528" s="677"/>
      <c r="BL528" s="679"/>
      <c r="BM528" s="677"/>
      <c r="BN528" s="254"/>
      <c r="BO528" s="254"/>
    </row>
    <row r="529" spans="2:67" s="255" customFormat="1" ht="15" customHeight="1">
      <c r="B529" s="1252"/>
      <c r="C529" s="243" t="s">
        <v>492</v>
      </c>
      <c r="D529" s="262"/>
      <c r="E529" s="646"/>
      <c r="F529" s="646"/>
      <c r="G529" s="927"/>
      <c r="H529" s="927"/>
      <c r="I529" s="927"/>
      <c r="J529" s="646"/>
      <c r="K529" s="646"/>
      <c r="L529" s="646"/>
      <c r="M529" s="646"/>
      <c r="N529" s="646"/>
      <c r="O529" s="646"/>
      <c r="P529" s="646"/>
      <c r="Q529" s="646"/>
      <c r="R529" s="646"/>
      <c r="S529" s="646"/>
      <c r="T529" s="646"/>
      <c r="U529" s="646"/>
      <c r="V529" s="646"/>
      <c r="W529" s="646"/>
      <c r="X529" s="646"/>
      <c r="Y529" s="646"/>
      <c r="Z529" s="646"/>
      <c r="AA529" s="646"/>
      <c r="AB529" s="646"/>
      <c r="AC529" s="646"/>
      <c r="AD529" s="646"/>
      <c r="AE529" s="646"/>
      <c r="AF529" s="676"/>
      <c r="AG529" s="646"/>
      <c r="AH529" s="646"/>
      <c r="AI529" s="329"/>
      <c r="AJ529" s="677"/>
      <c r="AK529" s="927"/>
      <c r="AL529" s="927"/>
      <c r="AM529" s="927"/>
      <c r="AN529" s="677"/>
      <c r="AO529" s="677"/>
      <c r="AP529" s="677"/>
      <c r="AQ529" s="677"/>
      <c r="AR529" s="677"/>
      <c r="AS529" s="677"/>
      <c r="AT529" s="677"/>
      <c r="AU529" s="677"/>
      <c r="AV529" s="677"/>
      <c r="AW529" s="677"/>
      <c r="AX529" s="677"/>
      <c r="AY529" s="677"/>
      <c r="AZ529" s="677"/>
      <c r="BA529" s="677"/>
      <c r="BB529" s="677"/>
      <c r="BC529" s="677"/>
      <c r="BD529" s="677"/>
      <c r="BE529" s="677"/>
      <c r="BF529" s="677"/>
      <c r="BG529" s="677"/>
      <c r="BH529" s="677"/>
      <c r="BI529" s="677"/>
      <c r="BJ529" s="677"/>
      <c r="BK529" s="677"/>
      <c r="BL529" s="679"/>
      <c r="BM529" s="677"/>
      <c r="BN529" s="254"/>
      <c r="BO529" s="254"/>
    </row>
    <row r="530" spans="2:67" s="255" customFormat="1" ht="15" customHeight="1">
      <c r="B530" s="1252"/>
      <c r="C530" s="243" t="s">
        <v>493</v>
      </c>
      <c r="D530" s="262"/>
      <c r="E530" s="646"/>
      <c r="F530" s="646"/>
      <c r="G530" s="927"/>
      <c r="H530" s="927"/>
      <c r="I530" s="927"/>
      <c r="J530" s="646"/>
      <c r="K530" s="646"/>
      <c r="L530" s="646"/>
      <c r="M530" s="646"/>
      <c r="N530" s="646"/>
      <c r="O530" s="646"/>
      <c r="P530" s="646"/>
      <c r="Q530" s="646"/>
      <c r="R530" s="646"/>
      <c r="S530" s="646"/>
      <c r="T530" s="646"/>
      <c r="U530" s="646"/>
      <c r="V530" s="646"/>
      <c r="W530" s="646"/>
      <c r="X530" s="646"/>
      <c r="Y530" s="646"/>
      <c r="Z530" s="646"/>
      <c r="AA530" s="646"/>
      <c r="AB530" s="646"/>
      <c r="AC530" s="646"/>
      <c r="AD530" s="646"/>
      <c r="AE530" s="646"/>
      <c r="AF530" s="676"/>
      <c r="AG530" s="646"/>
      <c r="AH530" s="646"/>
      <c r="AI530" s="329"/>
      <c r="AJ530" s="677"/>
      <c r="AK530" s="927"/>
      <c r="AL530" s="927"/>
      <c r="AM530" s="927"/>
      <c r="AN530" s="677"/>
      <c r="AO530" s="677"/>
      <c r="AP530" s="677"/>
      <c r="AQ530" s="677"/>
      <c r="AR530" s="677"/>
      <c r="AS530" s="677"/>
      <c r="AT530" s="677"/>
      <c r="AU530" s="677"/>
      <c r="AV530" s="677"/>
      <c r="AW530" s="677"/>
      <c r="AX530" s="677"/>
      <c r="AY530" s="677"/>
      <c r="AZ530" s="677"/>
      <c r="BA530" s="677"/>
      <c r="BB530" s="677"/>
      <c r="BC530" s="677"/>
      <c r="BD530" s="677"/>
      <c r="BE530" s="677"/>
      <c r="BF530" s="677"/>
      <c r="BG530" s="677"/>
      <c r="BH530" s="677"/>
      <c r="BI530" s="677"/>
      <c r="BJ530" s="677"/>
      <c r="BK530" s="677"/>
      <c r="BL530" s="679"/>
      <c r="BM530" s="677"/>
      <c r="BN530" s="254"/>
      <c r="BO530" s="254"/>
    </row>
    <row r="531" spans="2:67" s="255" customFormat="1" ht="15" customHeight="1">
      <c r="B531" s="1252"/>
      <c r="C531" s="243" t="s">
        <v>494</v>
      </c>
      <c r="D531" s="262"/>
      <c r="E531" s="646"/>
      <c r="F531" s="646"/>
      <c r="G531" s="927"/>
      <c r="H531" s="927"/>
      <c r="I531" s="927"/>
      <c r="J531" s="646"/>
      <c r="K531" s="646"/>
      <c r="L531" s="646"/>
      <c r="M531" s="646"/>
      <c r="N531" s="646"/>
      <c r="O531" s="646"/>
      <c r="P531" s="646"/>
      <c r="Q531" s="646"/>
      <c r="R531" s="646"/>
      <c r="S531" s="646"/>
      <c r="T531" s="646"/>
      <c r="U531" s="646"/>
      <c r="V531" s="646"/>
      <c r="W531" s="646"/>
      <c r="X531" s="646"/>
      <c r="Y531" s="646"/>
      <c r="Z531" s="646"/>
      <c r="AA531" s="646"/>
      <c r="AB531" s="646"/>
      <c r="AC531" s="646"/>
      <c r="AD531" s="646"/>
      <c r="AE531" s="646"/>
      <c r="AF531" s="676"/>
      <c r="AG531" s="646"/>
      <c r="AH531" s="646"/>
      <c r="AI531" s="329"/>
      <c r="AJ531" s="677"/>
      <c r="AK531" s="927"/>
      <c r="AL531" s="927"/>
      <c r="AM531" s="927"/>
      <c r="AN531" s="677"/>
      <c r="AO531" s="677"/>
      <c r="AP531" s="677"/>
      <c r="AQ531" s="677"/>
      <c r="AR531" s="677"/>
      <c r="AS531" s="677"/>
      <c r="AT531" s="677"/>
      <c r="AU531" s="677"/>
      <c r="AV531" s="677"/>
      <c r="AW531" s="677"/>
      <c r="AX531" s="677"/>
      <c r="AY531" s="677"/>
      <c r="AZ531" s="677"/>
      <c r="BA531" s="677"/>
      <c r="BB531" s="677"/>
      <c r="BC531" s="677"/>
      <c r="BD531" s="677"/>
      <c r="BE531" s="677"/>
      <c r="BF531" s="677"/>
      <c r="BG531" s="677"/>
      <c r="BH531" s="677"/>
      <c r="BI531" s="677"/>
      <c r="BJ531" s="677"/>
      <c r="BK531" s="677"/>
      <c r="BL531" s="679"/>
      <c r="BM531" s="677"/>
      <c r="BN531" s="254"/>
      <c r="BO531" s="254"/>
    </row>
    <row r="532" spans="2:67" s="255" customFormat="1" ht="15" customHeight="1">
      <c r="B532" s="1252"/>
      <c r="C532" s="243" t="s">
        <v>495</v>
      </c>
      <c r="D532" s="262"/>
      <c r="E532" s="646"/>
      <c r="F532" s="646"/>
      <c r="G532" s="927"/>
      <c r="H532" s="927"/>
      <c r="I532" s="927"/>
      <c r="J532" s="646"/>
      <c r="K532" s="646"/>
      <c r="L532" s="646"/>
      <c r="M532" s="646"/>
      <c r="N532" s="646"/>
      <c r="O532" s="646"/>
      <c r="P532" s="646"/>
      <c r="Q532" s="646"/>
      <c r="R532" s="646"/>
      <c r="S532" s="646"/>
      <c r="T532" s="646"/>
      <c r="U532" s="646"/>
      <c r="V532" s="646"/>
      <c r="W532" s="646"/>
      <c r="X532" s="646"/>
      <c r="Y532" s="646"/>
      <c r="Z532" s="646"/>
      <c r="AA532" s="646"/>
      <c r="AB532" s="646"/>
      <c r="AC532" s="646"/>
      <c r="AD532" s="646"/>
      <c r="AE532" s="646"/>
      <c r="AF532" s="676"/>
      <c r="AG532" s="646"/>
      <c r="AH532" s="646"/>
      <c r="AI532" s="329"/>
      <c r="AJ532" s="677"/>
      <c r="AK532" s="927"/>
      <c r="AL532" s="927"/>
      <c r="AM532" s="927"/>
      <c r="AN532" s="677"/>
      <c r="AO532" s="677"/>
      <c r="AP532" s="677"/>
      <c r="AQ532" s="677"/>
      <c r="AR532" s="677"/>
      <c r="AS532" s="677"/>
      <c r="AT532" s="677"/>
      <c r="AU532" s="677"/>
      <c r="AV532" s="677"/>
      <c r="AW532" s="677"/>
      <c r="AX532" s="677"/>
      <c r="AY532" s="677"/>
      <c r="AZ532" s="677"/>
      <c r="BA532" s="677"/>
      <c r="BB532" s="677"/>
      <c r="BC532" s="677"/>
      <c r="BD532" s="677"/>
      <c r="BE532" s="677"/>
      <c r="BF532" s="677"/>
      <c r="BG532" s="677"/>
      <c r="BH532" s="677"/>
      <c r="BI532" s="677"/>
      <c r="BJ532" s="677"/>
      <c r="BK532" s="677"/>
      <c r="BL532" s="679"/>
      <c r="BM532" s="677"/>
      <c r="BN532" s="254"/>
      <c r="BO532" s="254"/>
    </row>
    <row r="533" spans="2:67" s="255" customFormat="1" ht="15" customHeight="1">
      <c r="B533" s="1252"/>
      <c r="C533" s="243" t="s">
        <v>496</v>
      </c>
      <c r="D533" s="262"/>
      <c r="E533" s="646"/>
      <c r="F533" s="646"/>
      <c r="G533" s="927"/>
      <c r="H533" s="927"/>
      <c r="I533" s="927"/>
      <c r="J533" s="646"/>
      <c r="K533" s="646"/>
      <c r="L533" s="646"/>
      <c r="M533" s="646"/>
      <c r="N533" s="646"/>
      <c r="O533" s="646"/>
      <c r="P533" s="646"/>
      <c r="Q533" s="646"/>
      <c r="R533" s="646"/>
      <c r="S533" s="646"/>
      <c r="T533" s="646"/>
      <c r="U533" s="646"/>
      <c r="V533" s="646"/>
      <c r="W533" s="646"/>
      <c r="X533" s="646"/>
      <c r="Y533" s="646"/>
      <c r="Z533" s="646"/>
      <c r="AA533" s="646"/>
      <c r="AB533" s="646"/>
      <c r="AC533" s="646"/>
      <c r="AD533" s="646"/>
      <c r="AE533" s="646"/>
      <c r="AF533" s="676"/>
      <c r="AG533" s="646"/>
      <c r="AH533" s="646"/>
      <c r="AI533" s="329"/>
      <c r="AJ533" s="677"/>
      <c r="AK533" s="927"/>
      <c r="AL533" s="927"/>
      <c r="AM533" s="927"/>
      <c r="AN533" s="677"/>
      <c r="AO533" s="677"/>
      <c r="AP533" s="677"/>
      <c r="AQ533" s="677"/>
      <c r="AR533" s="677"/>
      <c r="AS533" s="677"/>
      <c r="AT533" s="677"/>
      <c r="AU533" s="677"/>
      <c r="AV533" s="677"/>
      <c r="AW533" s="677"/>
      <c r="AX533" s="677"/>
      <c r="AY533" s="677"/>
      <c r="AZ533" s="677"/>
      <c r="BA533" s="677"/>
      <c r="BB533" s="677"/>
      <c r="BC533" s="677"/>
      <c r="BD533" s="677"/>
      <c r="BE533" s="677"/>
      <c r="BF533" s="677"/>
      <c r="BG533" s="677"/>
      <c r="BH533" s="677"/>
      <c r="BI533" s="677"/>
      <c r="BJ533" s="677"/>
      <c r="BK533" s="677"/>
      <c r="BL533" s="679"/>
      <c r="BM533" s="677"/>
      <c r="BN533" s="254"/>
      <c r="BO533" s="254"/>
    </row>
    <row r="534" spans="2:67" s="255" customFormat="1" ht="15" customHeight="1">
      <c r="B534" s="1252"/>
      <c r="C534" s="243" t="s">
        <v>497</v>
      </c>
      <c r="D534" s="262"/>
      <c r="E534" s="646"/>
      <c r="F534" s="646"/>
      <c r="G534" s="927"/>
      <c r="H534" s="927"/>
      <c r="I534" s="927"/>
      <c r="J534" s="646"/>
      <c r="K534" s="646"/>
      <c r="L534" s="646"/>
      <c r="M534" s="646"/>
      <c r="N534" s="646"/>
      <c r="O534" s="646"/>
      <c r="P534" s="646"/>
      <c r="Q534" s="646"/>
      <c r="R534" s="646"/>
      <c r="S534" s="646"/>
      <c r="T534" s="646"/>
      <c r="U534" s="646"/>
      <c r="V534" s="646"/>
      <c r="W534" s="646"/>
      <c r="X534" s="646"/>
      <c r="Y534" s="646"/>
      <c r="Z534" s="646"/>
      <c r="AA534" s="646"/>
      <c r="AB534" s="646"/>
      <c r="AC534" s="646"/>
      <c r="AD534" s="646"/>
      <c r="AE534" s="646"/>
      <c r="AF534" s="676"/>
      <c r="AG534" s="646"/>
      <c r="AH534" s="646"/>
      <c r="AI534" s="329"/>
      <c r="AJ534" s="677"/>
      <c r="AK534" s="927"/>
      <c r="AL534" s="927"/>
      <c r="AM534" s="927"/>
      <c r="AN534" s="677"/>
      <c r="AO534" s="677"/>
      <c r="AP534" s="677"/>
      <c r="AQ534" s="677"/>
      <c r="AR534" s="677"/>
      <c r="AS534" s="677"/>
      <c r="AT534" s="677"/>
      <c r="AU534" s="677"/>
      <c r="AV534" s="677"/>
      <c r="AW534" s="677"/>
      <c r="AX534" s="677"/>
      <c r="AY534" s="677"/>
      <c r="AZ534" s="677"/>
      <c r="BA534" s="677"/>
      <c r="BB534" s="677"/>
      <c r="BC534" s="677"/>
      <c r="BD534" s="677"/>
      <c r="BE534" s="677"/>
      <c r="BF534" s="677"/>
      <c r="BG534" s="677"/>
      <c r="BH534" s="677"/>
      <c r="BI534" s="677"/>
      <c r="BJ534" s="677"/>
      <c r="BK534" s="677"/>
      <c r="BL534" s="679"/>
      <c r="BM534" s="677"/>
      <c r="BN534" s="254"/>
      <c r="BO534" s="254"/>
    </row>
    <row r="535" spans="2:67" s="255" customFormat="1" ht="15" customHeight="1">
      <c r="B535" s="1252"/>
      <c r="C535" s="453" t="s">
        <v>527</v>
      </c>
      <c r="D535" s="344"/>
      <c r="E535" s="674"/>
      <c r="F535" s="674"/>
      <c r="G535" s="711"/>
      <c r="H535" s="711"/>
      <c r="I535" s="711"/>
      <c r="J535" s="674"/>
      <c r="K535" s="674"/>
      <c r="L535" s="674"/>
      <c r="M535" s="674"/>
      <c r="N535" s="674"/>
      <c r="O535" s="674"/>
      <c r="P535" s="674"/>
      <c r="Q535" s="674"/>
      <c r="R535" s="674"/>
      <c r="S535" s="674"/>
      <c r="T535" s="674"/>
      <c r="U535" s="674"/>
      <c r="V535" s="674"/>
      <c r="W535" s="674"/>
      <c r="X535" s="674"/>
      <c r="Y535" s="674"/>
      <c r="Z535" s="674"/>
      <c r="AA535" s="674"/>
      <c r="AB535" s="674"/>
      <c r="AC535" s="674"/>
      <c r="AD535" s="674"/>
      <c r="AE535" s="674"/>
      <c r="AF535" s="675"/>
      <c r="AG535" s="675"/>
      <c r="AH535" s="674"/>
      <c r="AI535" s="329"/>
      <c r="AJ535" s="674"/>
      <c r="AK535" s="711"/>
      <c r="AL535" s="711"/>
      <c r="AM535" s="711"/>
      <c r="AN535" s="674"/>
      <c r="AO535" s="674"/>
      <c r="AP535" s="674"/>
      <c r="AQ535" s="674"/>
      <c r="AR535" s="674"/>
      <c r="AS535" s="674"/>
      <c r="AT535" s="674"/>
      <c r="AU535" s="674"/>
      <c r="AV535" s="674"/>
      <c r="AW535" s="674"/>
      <c r="AX535" s="674"/>
      <c r="AY535" s="674"/>
      <c r="AZ535" s="674"/>
      <c r="BA535" s="674"/>
      <c r="BB535" s="674"/>
      <c r="BC535" s="674"/>
      <c r="BD535" s="674"/>
      <c r="BE535" s="674"/>
      <c r="BF535" s="674"/>
      <c r="BG535" s="674"/>
      <c r="BH535" s="674"/>
      <c r="BI535" s="674"/>
      <c r="BJ535" s="674"/>
      <c r="BK535" s="675"/>
      <c r="BL535" s="675"/>
      <c r="BM535" s="674"/>
      <c r="BN535" s="254"/>
      <c r="BO535" s="254"/>
    </row>
    <row r="536" spans="2:67" s="255" customFormat="1" ht="15" customHeight="1">
      <c r="B536" s="1252" t="s">
        <v>130</v>
      </c>
      <c r="C536" s="243" t="s">
        <v>488</v>
      </c>
      <c r="D536" s="344"/>
      <c r="E536" s="331"/>
      <c r="F536" s="331"/>
      <c r="G536" s="931"/>
      <c r="H536" s="931"/>
      <c r="I536" s="931"/>
      <c r="J536" s="330"/>
      <c r="K536" s="330"/>
      <c r="L536" s="331"/>
      <c r="M536" s="331"/>
      <c r="N536" s="331"/>
      <c r="O536" s="331"/>
      <c r="P536" s="331"/>
      <c r="Q536" s="331"/>
      <c r="R536" s="331"/>
      <c r="S536" s="331"/>
      <c r="T536" s="331"/>
      <c r="U536" s="330"/>
      <c r="V536" s="331"/>
      <c r="W536" s="331"/>
      <c r="X536" s="331"/>
      <c r="Y536" s="331"/>
      <c r="Z536" s="331"/>
      <c r="AA536" s="331"/>
      <c r="AB536" s="331"/>
      <c r="AC536" s="331"/>
      <c r="AD536" s="331"/>
      <c r="AE536" s="331"/>
      <c r="AF536" s="330"/>
      <c r="AG536" s="330"/>
      <c r="AH536" s="331"/>
      <c r="AI536" s="329"/>
      <c r="AJ536" s="331"/>
      <c r="AK536" s="925"/>
      <c r="AL536" s="925"/>
      <c r="AM536" s="925"/>
      <c r="AN536" s="331"/>
      <c r="AO536" s="331"/>
      <c r="AP536" s="331"/>
      <c r="AQ536" s="331"/>
      <c r="AR536" s="331"/>
      <c r="AS536" s="331"/>
      <c r="AT536" s="331"/>
      <c r="AU536" s="331"/>
      <c r="AV536" s="331"/>
      <c r="AW536" s="331"/>
      <c r="AX536" s="331"/>
      <c r="AY536" s="331"/>
      <c r="AZ536" s="330"/>
      <c r="BA536" s="331"/>
      <c r="BB536" s="331"/>
      <c r="BC536" s="331"/>
      <c r="BD536" s="331"/>
      <c r="BE536" s="331"/>
      <c r="BF536" s="331"/>
      <c r="BG536" s="331"/>
      <c r="BH536" s="331"/>
      <c r="BI536" s="331"/>
      <c r="BJ536" s="331"/>
      <c r="BK536" s="330"/>
      <c r="BL536" s="330"/>
      <c r="BM536" s="331"/>
    </row>
    <row r="537" spans="2:67" s="255" customFormat="1" ht="15" customHeight="1">
      <c r="B537" s="1257" t="s">
        <v>130</v>
      </c>
      <c r="C537" s="243" t="s">
        <v>489</v>
      </c>
      <c r="D537" s="344"/>
      <c r="E537" s="331"/>
      <c r="F537" s="331"/>
      <c r="G537" s="931"/>
      <c r="H537" s="931"/>
      <c r="I537" s="931"/>
      <c r="J537" s="330"/>
      <c r="K537" s="330"/>
      <c r="L537" s="331"/>
      <c r="M537" s="331"/>
      <c r="N537" s="331"/>
      <c r="O537" s="331"/>
      <c r="P537" s="331"/>
      <c r="Q537" s="331"/>
      <c r="R537" s="331"/>
      <c r="S537" s="331"/>
      <c r="T537" s="331"/>
      <c r="U537" s="330"/>
      <c r="V537" s="331"/>
      <c r="W537" s="331"/>
      <c r="X537" s="331"/>
      <c r="Y537" s="331"/>
      <c r="Z537" s="331"/>
      <c r="AA537" s="331"/>
      <c r="AB537" s="331"/>
      <c r="AC537" s="331"/>
      <c r="AD537" s="331"/>
      <c r="AE537" s="331"/>
      <c r="AF537" s="330"/>
      <c r="AG537" s="330"/>
      <c r="AH537" s="331"/>
      <c r="AI537" s="329"/>
      <c r="AJ537" s="331"/>
      <c r="AK537" s="925"/>
      <c r="AL537" s="925"/>
      <c r="AM537" s="925"/>
      <c r="AN537" s="331"/>
      <c r="AO537" s="331"/>
      <c r="AP537" s="331"/>
      <c r="AQ537" s="331"/>
      <c r="AR537" s="331"/>
      <c r="AS537" s="331"/>
      <c r="AT537" s="331"/>
      <c r="AU537" s="331"/>
      <c r="AV537" s="331"/>
      <c r="AW537" s="331"/>
      <c r="AX537" s="331"/>
      <c r="AY537" s="331"/>
      <c r="AZ537" s="330"/>
      <c r="BA537" s="331"/>
      <c r="BB537" s="331"/>
      <c r="BC537" s="331"/>
      <c r="BD537" s="331"/>
      <c r="BE537" s="331"/>
      <c r="BF537" s="331"/>
      <c r="BG537" s="331"/>
      <c r="BH537" s="331"/>
      <c r="BI537" s="331"/>
      <c r="BJ537" s="331"/>
      <c r="BK537" s="330"/>
      <c r="BL537" s="330"/>
      <c r="BM537" s="331"/>
    </row>
    <row r="538" spans="2:67" s="255" customFormat="1" ht="15" customHeight="1">
      <c r="B538" s="1257" t="s">
        <v>130</v>
      </c>
      <c r="C538" s="243" t="s">
        <v>490</v>
      </c>
      <c r="D538" s="344"/>
      <c r="E538" s="331"/>
      <c r="F538" s="331"/>
      <c r="G538" s="931"/>
      <c r="H538" s="931"/>
      <c r="I538" s="931"/>
      <c r="J538" s="330"/>
      <c r="K538" s="330"/>
      <c r="L538" s="331"/>
      <c r="M538" s="331"/>
      <c r="N538" s="331"/>
      <c r="O538" s="331"/>
      <c r="P538" s="331"/>
      <c r="Q538" s="331"/>
      <c r="R538" s="331"/>
      <c r="S538" s="331"/>
      <c r="T538" s="331"/>
      <c r="U538" s="330"/>
      <c r="V538" s="331"/>
      <c r="W538" s="331"/>
      <c r="X538" s="331"/>
      <c r="Y538" s="331"/>
      <c r="Z538" s="331"/>
      <c r="AA538" s="331"/>
      <c r="AB538" s="331"/>
      <c r="AC538" s="331"/>
      <c r="AD538" s="331"/>
      <c r="AE538" s="331"/>
      <c r="AF538" s="330"/>
      <c r="AG538" s="330"/>
      <c r="AH538" s="331"/>
      <c r="AI538" s="329"/>
      <c r="AJ538" s="331"/>
      <c r="AK538" s="925"/>
      <c r="AL538" s="925"/>
      <c r="AM538" s="925"/>
      <c r="AN538" s="331"/>
      <c r="AO538" s="331"/>
      <c r="AP538" s="331"/>
      <c r="AQ538" s="331"/>
      <c r="AR538" s="331"/>
      <c r="AS538" s="331"/>
      <c r="AT538" s="331"/>
      <c r="AU538" s="331"/>
      <c r="AV538" s="331"/>
      <c r="AW538" s="331"/>
      <c r="AX538" s="331"/>
      <c r="AY538" s="331"/>
      <c r="AZ538" s="330"/>
      <c r="BA538" s="331"/>
      <c r="BB538" s="331"/>
      <c r="BC538" s="331"/>
      <c r="BD538" s="331"/>
      <c r="BE538" s="331"/>
      <c r="BF538" s="331"/>
      <c r="BG538" s="331"/>
      <c r="BH538" s="331"/>
      <c r="BI538" s="331"/>
      <c r="BJ538" s="331"/>
      <c r="BK538" s="330"/>
      <c r="BL538" s="330"/>
      <c r="BM538" s="331"/>
    </row>
    <row r="539" spans="2:67" s="255" customFormat="1" ht="15" customHeight="1">
      <c r="B539" s="1257" t="s">
        <v>130</v>
      </c>
      <c r="C539" s="243" t="s">
        <v>491</v>
      </c>
      <c r="D539" s="344"/>
      <c r="E539" s="331"/>
      <c r="F539" s="331"/>
      <c r="G539" s="931"/>
      <c r="H539" s="931"/>
      <c r="I539" s="931"/>
      <c r="J539" s="330"/>
      <c r="K539" s="330"/>
      <c r="L539" s="331"/>
      <c r="M539" s="331"/>
      <c r="N539" s="331"/>
      <c r="O539" s="331"/>
      <c r="P539" s="331"/>
      <c r="Q539" s="331"/>
      <c r="R539" s="331"/>
      <c r="S539" s="331"/>
      <c r="T539" s="331"/>
      <c r="U539" s="330"/>
      <c r="V539" s="331"/>
      <c r="W539" s="331"/>
      <c r="X539" s="331"/>
      <c r="Y539" s="331"/>
      <c r="Z539" s="331"/>
      <c r="AA539" s="331"/>
      <c r="AB539" s="331"/>
      <c r="AC539" s="331"/>
      <c r="AD539" s="331"/>
      <c r="AE539" s="331"/>
      <c r="AF539" s="330"/>
      <c r="AG539" s="330"/>
      <c r="AH539" s="331"/>
      <c r="AI539" s="329"/>
      <c r="AJ539" s="331"/>
      <c r="AK539" s="925"/>
      <c r="AL539" s="925"/>
      <c r="AM539" s="925"/>
      <c r="AN539" s="331"/>
      <c r="AO539" s="331"/>
      <c r="AP539" s="331"/>
      <c r="AQ539" s="331"/>
      <c r="AR539" s="331"/>
      <c r="AS539" s="331"/>
      <c r="AT539" s="331"/>
      <c r="AU539" s="331"/>
      <c r="AV539" s="331"/>
      <c r="AW539" s="331"/>
      <c r="AX539" s="331"/>
      <c r="AY539" s="331"/>
      <c r="AZ539" s="330"/>
      <c r="BA539" s="331"/>
      <c r="BB539" s="331"/>
      <c r="BC539" s="331"/>
      <c r="BD539" s="331"/>
      <c r="BE539" s="331"/>
      <c r="BF539" s="331"/>
      <c r="BG539" s="331"/>
      <c r="BH539" s="331"/>
      <c r="BI539" s="331"/>
      <c r="BJ539" s="331"/>
      <c r="BK539" s="330"/>
      <c r="BL539" s="330"/>
      <c r="BM539" s="331"/>
    </row>
    <row r="540" spans="2:67" s="255" customFormat="1" ht="15" customHeight="1">
      <c r="B540" s="1257" t="s">
        <v>130</v>
      </c>
      <c r="C540" s="243" t="s">
        <v>492</v>
      </c>
      <c r="D540" s="344"/>
      <c r="E540" s="331"/>
      <c r="F540" s="331"/>
      <c r="G540" s="931"/>
      <c r="H540" s="931"/>
      <c r="I540" s="931"/>
      <c r="J540" s="330"/>
      <c r="K540" s="330"/>
      <c r="L540" s="331"/>
      <c r="M540" s="331"/>
      <c r="N540" s="331"/>
      <c r="O540" s="331"/>
      <c r="P540" s="331"/>
      <c r="Q540" s="331"/>
      <c r="R540" s="331"/>
      <c r="S540" s="331"/>
      <c r="T540" s="331"/>
      <c r="U540" s="330"/>
      <c r="V540" s="331"/>
      <c r="W540" s="331"/>
      <c r="X540" s="331"/>
      <c r="Y540" s="331"/>
      <c r="Z540" s="331"/>
      <c r="AA540" s="331"/>
      <c r="AB540" s="331"/>
      <c r="AC540" s="331"/>
      <c r="AD540" s="331"/>
      <c r="AE540" s="331"/>
      <c r="AF540" s="330"/>
      <c r="AG540" s="330"/>
      <c r="AH540" s="331"/>
      <c r="AI540" s="329"/>
      <c r="AJ540" s="331"/>
      <c r="AK540" s="925"/>
      <c r="AL540" s="925"/>
      <c r="AM540" s="925"/>
      <c r="AN540" s="331"/>
      <c r="AO540" s="331"/>
      <c r="AP540" s="331"/>
      <c r="AQ540" s="331"/>
      <c r="AR540" s="331"/>
      <c r="AS540" s="331"/>
      <c r="AT540" s="331"/>
      <c r="AU540" s="331"/>
      <c r="AV540" s="331"/>
      <c r="AW540" s="331"/>
      <c r="AX540" s="331"/>
      <c r="AY540" s="331"/>
      <c r="AZ540" s="330"/>
      <c r="BA540" s="331"/>
      <c r="BB540" s="331"/>
      <c r="BC540" s="331"/>
      <c r="BD540" s="331"/>
      <c r="BE540" s="331"/>
      <c r="BF540" s="331"/>
      <c r="BG540" s="331"/>
      <c r="BH540" s="331"/>
      <c r="BI540" s="331"/>
      <c r="BJ540" s="331"/>
      <c r="BK540" s="330"/>
      <c r="BL540" s="330"/>
      <c r="BM540" s="331"/>
    </row>
    <row r="541" spans="2:67" s="255" customFormat="1" ht="15" customHeight="1">
      <c r="B541" s="1257" t="s">
        <v>130</v>
      </c>
      <c r="C541" s="243" t="s">
        <v>493</v>
      </c>
      <c r="D541" s="344"/>
      <c r="E541" s="331"/>
      <c r="F541" s="331"/>
      <c r="G541" s="931"/>
      <c r="H541" s="931"/>
      <c r="I541" s="931"/>
      <c r="J541" s="330"/>
      <c r="K541" s="330"/>
      <c r="L541" s="331"/>
      <c r="M541" s="331"/>
      <c r="N541" s="331"/>
      <c r="O541" s="331"/>
      <c r="P541" s="331"/>
      <c r="Q541" s="331"/>
      <c r="R541" s="331"/>
      <c r="S541" s="331"/>
      <c r="T541" s="331"/>
      <c r="U541" s="330"/>
      <c r="V541" s="331"/>
      <c r="W541" s="331"/>
      <c r="X541" s="331"/>
      <c r="Y541" s="331"/>
      <c r="Z541" s="331"/>
      <c r="AA541" s="331"/>
      <c r="AB541" s="331"/>
      <c r="AC541" s="331"/>
      <c r="AD541" s="331"/>
      <c r="AE541" s="331"/>
      <c r="AF541" s="330"/>
      <c r="AG541" s="330"/>
      <c r="AH541" s="331"/>
      <c r="AI541" s="329"/>
      <c r="AJ541" s="331"/>
      <c r="AK541" s="925"/>
      <c r="AL541" s="925"/>
      <c r="AM541" s="925"/>
      <c r="AN541" s="331"/>
      <c r="AO541" s="331"/>
      <c r="AP541" s="331"/>
      <c r="AQ541" s="331"/>
      <c r="AR541" s="331"/>
      <c r="AS541" s="331"/>
      <c r="AT541" s="331"/>
      <c r="AU541" s="331"/>
      <c r="AV541" s="331"/>
      <c r="AW541" s="331"/>
      <c r="AX541" s="331"/>
      <c r="AY541" s="331"/>
      <c r="AZ541" s="330"/>
      <c r="BA541" s="331"/>
      <c r="BB541" s="331"/>
      <c r="BC541" s="331"/>
      <c r="BD541" s="331"/>
      <c r="BE541" s="331"/>
      <c r="BF541" s="331"/>
      <c r="BG541" s="331"/>
      <c r="BH541" s="331"/>
      <c r="BI541" s="331"/>
      <c r="BJ541" s="331"/>
      <c r="BK541" s="330"/>
      <c r="BL541" s="330"/>
      <c r="BM541" s="331"/>
    </row>
    <row r="542" spans="2:67" s="255" customFormat="1" ht="15" customHeight="1">
      <c r="B542" s="1257" t="s">
        <v>130</v>
      </c>
      <c r="C542" s="243" t="s">
        <v>494</v>
      </c>
      <c r="D542" s="344"/>
      <c r="E542" s="331"/>
      <c r="F542" s="331"/>
      <c r="G542" s="931"/>
      <c r="H542" s="931"/>
      <c r="I542" s="931"/>
      <c r="J542" s="330"/>
      <c r="K542" s="330"/>
      <c r="L542" s="331"/>
      <c r="M542" s="331"/>
      <c r="N542" s="331"/>
      <c r="O542" s="331"/>
      <c r="P542" s="331"/>
      <c r="Q542" s="331"/>
      <c r="R542" s="331"/>
      <c r="S542" s="331"/>
      <c r="T542" s="331"/>
      <c r="U542" s="330"/>
      <c r="V542" s="331"/>
      <c r="W542" s="331"/>
      <c r="X542" s="331"/>
      <c r="Y542" s="331"/>
      <c r="Z542" s="331"/>
      <c r="AA542" s="331"/>
      <c r="AB542" s="331"/>
      <c r="AC542" s="331"/>
      <c r="AD542" s="331"/>
      <c r="AE542" s="331"/>
      <c r="AF542" s="330"/>
      <c r="AG542" s="330"/>
      <c r="AH542" s="331"/>
      <c r="AI542" s="329"/>
      <c r="AJ542" s="331"/>
      <c r="AK542" s="925"/>
      <c r="AL542" s="925"/>
      <c r="AM542" s="925"/>
      <c r="AN542" s="331"/>
      <c r="AO542" s="331"/>
      <c r="AP542" s="331"/>
      <c r="AQ542" s="331"/>
      <c r="AR542" s="331"/>
      <c r="AS542" s="331"/>
      <c r="AT542" s="331"/>
      <c r="AU542" s="331"/>
      <c r="AV542" s="331"/>
      <c r="AW542" s="331"/>
      <c r="AX542" s="331"/>
      <c r="AY542" s="331"/>
      <c r="AZ542" s="330"/>
      <c r="BA542" s="331"/>
      <c r="BB542" s="331"/>
      <c r="BC542" s="331"/>
      <c r="BD542" s="331"/>
      <c r="BE542" s="331"/>
      <c r="BF542" s="331"/>
      <c r="BG542" s="331"/>
      <c r="BH542" s="331"/>
      <c r="BI542" s="331"/>
      <c r="BJ542" s="331"/>
      <c r="BK542" s="330"/>
      <c r="BL542" s="330"/>
      <c r="BM542" s="331"/>
    </row>
    <row r="543" spans="2:67" s="255" customFormat="1" ht="15" customHeight="1">
      <c r="B543" s="1257" t="s">
        <v>130</v>
      </c>
      <c r="C543" s="243" t="s">
        <v>495</v>
      </c>
      <c r="D543" s="344"/>
      <c r="E543" s="331"/>
      <c r="F543" s="331"/>
      <c r="G543" s="931"/>
      <c r="H543" s="931"/>
      <c r="I543" s="931"/>
      <c r="J543" s="330"/>
      <c r="K543" s="330"/>
      <c r="L543" s="331"/>
      <c r="M543" s="331"/>
      <c r="N543" s="331"/>
      <c r="O543" s="331"/>
      <c r="P543" s="331"/>
      <c r="Q543" s="331"/>
      <c r="R543" s="331"/>
      <c r="S543" s="331"/>
      <c r="T543" s="331"/>
      <c r="U543" s="330"/>
      <c r="V543" s="331"/>
      <c r="W543" s="331"/>
      <c r="X543" s="331"/>
      <c r="Y543" s="331"/>
      <c r="Z543" s="331"/>
      <c r="AA543" s="331"/>
      <c r="AB543" s="331"/>
      <c r="AC543" s="331"/>
      <c r="AD543" s="331"/>
      <c r="AE543" s="331"/>
      <c r="AF543" s="330"/>
      <c r="AG543" s="330"/>
      <c r="AH543" s="331"/>
      <c r="AI543" s="329"/>
      <c r="AJ543" s="331"/>
      <c r="AK543" s="925"/>
      <c r="AL543" s="925"/>
      <c r="AM543" s="925"/>
      <c r="AN543" s="331"/>
      <c r="AO543" s="331"/>
      <c r="AP543" s="331"/>
      <c r="AQ543" s="331"/>
      <c r="AR543" s="331"/>
      <c r="AS543" s="331"/>
      <c r="AT543" s="331"/>
      <c r="AU543" s="331"/>
      <c r="AV543" s="331"/>
      <c r="AW543" s="331"/>
      <c r="AX543" s="331"/>
      <c r="AY543" s="331"/>
      <c r="AZ543" s="330"/>
      <c r="BA543" s="331"/>
      <c r="BB543" s="331"/>
      <c r="BC543" s="331"/>
      <c r="BD543" s="331"/>
      <c r="BE543" s="331"/>
      <c r="BF543" s="331"/>
      <c r="BG543" s="331"/>
      <c r="BH543" s="331"/>
      <c r="BI543" s="331"/>
      <c r="BJ543" s="331"/>
      <c r="BK543" s="330"/>
      <c r="BL543" s="330"/>
      <c r="BM543" s="331"/>
    </row>
    <row r="544" spans="2:67" s="255" customFormat="1" ht="15" customHeight="1">
      <c r="B544" s="1257" t="s">
        <v>130</v>
      </c>
      <c r="C544" s="243" t="s">
        <v>496</v>
      </c>
      <c r="D544" s="344"/>
      <c r="E544" s="331"/>
      <c r="F544" s="331"/>
      <c r="G544" s="931"/>
      <c r="H544" s="931"/>
      <c r="I544" s="931"/>
      <c r="J544" s="330"/>
      <c r="K544" s="330"/>
      <c r="L544" s="331"/>
      <c r="M544" s="331"/>
      <c r="N544" s="331"/>
      <c r="O544" s="331"/>
      <c r="P544" s="331"/>
      <c r="Q544" s="331"/>
      <c r="R544" s="331"/>
      <c r="S544" s="331"/>
      <c r="T544" s="331"/>
      <c r="U544" s="330"/>
      <c r="V544" s="331"/>
      <c r="W544" s="331"/>
      <c r="X544" s="331"/>
      <c r="Y544" s="331"/>
      <c r="Z544" s="331"/>
      <c r="AA544" s="331"/>
      <c r="AB544" s="331"/>
      <c r="AC544" s="331"/>
      <c r="AD544" s="331"/>
      <c r="AE544" s="331"/>
      <c r="AF544" s="330"/>
      <c r="AG544" s="330"/>
      <c r="AH544" s="331"/>
      <c r="AI544" s="329"/>
      <c r="AJ544" s="331"/>
      <c r="AK544" s="925"/>
      <c r="AL544" s="925"/>
      <c r="AM544" s="925"/>
      <c r="AN544" s="331"/>
      <c r="AO544" s="331"/>
      <c r="AP544" s="331"/>
      <c r="AQ544" s="331"/>
      <c r="AR544" s="331"/>
      <c r="AS544" s="331"/>
      <c r="AT544" s="331"/>
      <c r="AU544" s="331"/>
      <c r="AV544" s="331"/>
      <c r="AW544" s="331"/>
      <c r="AX544" s="331"/>
      <c r="AY544" s="331"/>
      <c r="AZ544" s="330"/>
      <c r="BA544" s="331"/>
      <c r="BB544" s="331"/>
      <c r="BC544" s="331"/>
      <c r="BD544" s="331"/>
      <c r="BE544" s="331"/>
      <c r="BF544" s="331"/>
      <c r="BG544" s="331"/>
      <c r="BH544" s="331"/>
      <c r="BI544" s="331"/>
      <c r="BJ544" s="331"/>
      <c r="BK544" s="330"/>
      <c r="BL544" s="330"/>
      <c r="BM544" s="331"/>
    </row>
    <row r="545" spans="2:67" s="255" customFormat="1" ht="15" customHeight="1">
      <c r="B545" s="1257" t="s">
        <v>130</v>
      </c>
      <c r="C545" s="243" t="s">
        <v>497</v>
      </c>
      <c r="D545" s="344"/>
      <c r="E545" s="331"/>
      <c r="F545" s="331"/>
      <c r="G545" s="931"/>
      <c r="H545" s="931"/>
      <c r="I545" s="931"/>
      <c r="J545" s="330"/>
      <c r="K545" s="330"/>
      <c r="L545" s="331"/>
      <c r="M545" s="331"/>
      <c r="N545" s="331"/>
      <c r="O545" s="331"/>
      <c r="P545" s="331"/>
      <c r="Q545" s="331"/>
      <c r="R545" s="331"/>
      <c r="S545" s="331"/>
      <c r="T545" s="331"/>
      <c r="U545" s="330"/>
      <c r="V545" s="331"/>
      <c r="W545" s="331"/>
      <c r="X545" s="331"/>
      <c r="Y545" s="331"/>
      <c r="Z545" s="331"/>
      <c r="AA545" s="331"/>
      <c r="AB545" s="331"/>
      <c r="AC545" s="331"/>
      <c r="AD545" s="331"/>
      <c r="AE545" s="331"/>
      <c r="AF545" s="330"/>
      <c r="AG545" s="330"/>
      <c r="AH545" s="331"/>
      <c r="AI545" s="329"/>
      <c r="AJ545" s="331"/>
      <c r="AK545" s="925"/>
      <c r="AL545" s="925"/>
      <c r="AM545" s="925"/>
      <c r="AN545" s="331"/>
      <c r="AO545" s="331"/>
      <c r="AP545" s="331"/>
      <c r="AQ545" s="331"/>
      <c r="AR545" s="331"/>
      <c r="AS545" s="331"/>
      <c r="AT545" s="331"/>
      <c r="AU545" s="331"/>
      <c r="AV545" s="331"/>
      <c r="AW545" s="331"/>
      <c r="AX545" s="331"/>
      <c r="AY545" s="331"/>
      <c r="AZ545" s="330"/>
      <c r="BA545" s="331"/>
      <c r="BB545" s="331"/>
      <c r="BC545" s="331"/>
      <c r="BD545" s="331"/>
      <c r="BE545" s="331"/>
      <c r="BF545" s="331"/>
      <c r="BG545" s="331"/>
      <c r="BH545" s="331"/>
      <c r="BI545" s="331"/>
      <c r="BJ545" s="331"/>
      <c r="BK545" s="330"/>
      <c r="BL545" s="330"/>
      <c r="BM545" s="331"/>
    </row>
    <row r="546" spans="2:67" s="255" customFormat="1" ht="15" customHeight="1">
      <c r="B546" s="1253" t="s">
        <v>130</v>
      </c>
      <c r="C546" s="453" t="s">
        <v>527</v>
      </c>
      <c r="D546" s="344"/>
      <c r="E546" s="327"/>
      <c r="F546" s="327"/>
      <c r="G546" s="926"/>
      <c r="H546" s="926"/>
      <c r="I546" s="926"/>
      <c r="J546" s="327"/>
      <c r="K546" s="327"/>
      <c r="L546" s="327"/>
      <c r="M546" s="327"/>
      <c r="N546" s="327"/>
      <c r="O546" s="327"/>
      <c r="P546" s="327"/>
      <c r="Q546" s="327"/>
      <c r="R546" s="327"/>
      <c r="S546" s="327"/>
      <c r="T546" s="327"/>
      <c r="U546" s="327"/>
      <c r="V546" s="327"/>
      <c r="W546" s="327"/>
      <c r="X546" s="327"/>
      <c r="Y546" s="327"/>
      <c r="Z546" s="327"/>
      <c r="AA546" s="327"/>
      <c r="AB546" s="327"/>
      <c r="AC546" s="327"/>
      <c r="AD546" s="327"/>
      <c r="AE546" s="327"/>
      <c r="AF546" s="328"/>
      <c r="AG546" s="328"/>
      <c r="AH546" s="327"/>
      <c r="AI546" s="329"/>
      <c r="AJ546" s="327"/>
      <c r="AK546" s="926"/>
      <c r="AL546" s="926"/>
      <c r="AM546" s="926"/>
      <c r="AN546" s="327"/>
      <c r="AO546" s="327"/>
      <c r="AP546" s="327"/>
      <c r="AQ546" s="327"/>
      <c r="AR546" s="327"/>
      <c r="AS546" s="327"/>
      <c r="AT546" s="327"/>
      <c r="AU546" s="327"/>
      <c r="AV546" s="327"/>
      <c r="AW546" s="327"/>
      <c r="AX546" s="327"/>
      <c r="AY546" s="327"/>
      <c r="AZ546" s="327"/>
      <c r="BA546" s="327"/>
      <c r="BB546" s="327"/>
      <c r="BC546" s="327"/>
      <c r="BD546" s="327"/>
      <c r="BE546" s="327"/>
      <c r="BF546" s="327"/>
      <c r="BG546" s="327"/>
      <c r="BH546" s="327"/>
      <c r="BI546" s="327"/>
      <c r="BJ546" s="327"/>
      <c r="BK546" s="328"/>
      <c r="BL546" s="328"/>
      <c r="BM546" s="327"/>
      <c r="BN546" s="254"/>
      <c r="BO546" s="254"/>
    </row>
    <row r="547" spans="2:67" s="255" customFormat="1" ht="15" customHeight="1">
      <c r="B547" s="1252" t="s">
        <v>37</v>
      </c>
      <c r="C547" s="243" t="s">
        <v>488</v>
      </c>
      <c r="D547" s="344"/>
      <c r="E547" s="331">
        <v>5.0747425565121898E-3</v>
      </c>
      <c r="F547" s="331">
        <v>2.26359300325258E-3</v>
      </c>
      <c r="G547" s="925">
        <v>4.9566977905837802E-3</v>
      </c>
      <c r="H547" s="925">
        <v>4.070636812793748E-3</v>
      </c>
      <c r="I547" s="925">
        <v>4.6776183259797932E-3</v>
      </c>
      <c r="J547" s="331">
        <v>0.37191547064812874</v>
      </c>
      <c r="K547" s="331">
        <v>0.32876772669687532</v>
      </c>
      <c r="L547" s="331">
        <v>0.31124891034320101</v>
      </c>
      <c r="M547" s="331">
        <v>1.9735811924053201E-2</v>
      </c>
      <c r="N547" s="331">
        <v>1.8711195339091598E-2</v>
      </c>
      <c r="O547" s="331">
        <v>1.83754108498594E-2</v>
      </c>
      <c r="P547" s="331"/>
      <c r="Q547" s="331"/>
      <c r="R547" s="331"/>
      <c r="S547" s="331"/>
      <c r="T547" s="331"/>
      <c r="U547" s="331"/>
      <c r="V547" s="331">
        <v>1.9898292115338001E-2</v>
      </c>
      <c r="W547" s="331">
        <v>0.24859700955541411</v>
      </c>
      <c r="X547" s="331">
        <v>0.26724840495304364</v>
      </c>
      <c r="Y547" s="331"/>
      <c r="Z547" s="331">
        <v>0.18877212836105764</v>
      </c>
      <c r="AA547" s="331">
        <v>6.1776238159904101E-2</v>
      </c>
      <c r="AB547" s="331"/>
      <c r="AC547" s="331">
        <v>3.2233677305446942E-3</v>
      </c>
      <c r="AD547" s="331">
        <v>0.15726357678651301</v>
      </c>
      <c r="AE547" s="331">
        <v>0.12396392833860199</v>
      </c>
      <c r="AF547" s="330"/>
      <c r="AG547" s="330"/>
      <c r="AH547" s="331">
        <v>3.00033788240072E-2</v>
      </c>
      <c r="AI547" s="329"/>
      <c r="AJ547" s="331">
        <v>4.5197191477904797E-3</v>
      </c>
      <c r="AK547" s="925">
        <v>7.3896291941399602E-4</v>
      </c>
      <c r="AL547" s="925">
        <v>3.9992830321384596E-3</v>
      </c>
      <c r="AM547" s="925">
        <v>1.7658543121104185E-3</v>
      </c>
      <c r="AN547" s="331">
        <v>0.17870601007602399</v>
      </c>
      <c r="AO547" s="331">
        <v>0.2340205797824603</v>
      </c>
      <c r="AP547" s="331">
        <v>0.35952730629393836</v>
      </c>
      <c r="AQ547" s="331">
        <v>0.19143250027731201</v>
      </c>
      <c r="AR547" s="331">
        <v>3.8304807766069197E-2</v>
      </c>
      <c r="AS547" s="331">
        <v>3.5541066347600792E-2</v>
      </c>
      <c r="AT547" s="331">
        <v>3.4903024851021598E-2</v>
      </c>
      <c r="AU547" s="331"/>
      <c r="AV547" s="331"/>
      <c r="AW547" s="331"/>
      <c r="AX547" s="331"/>
      <c r="AY547" s="331"/>
      <c r="AZ547" s="331"/>
      <c r="BA547" s="331">
        <v>3.8711101431394099E-2</v>
      </c>
      <c r="BB547" s="331">
        <v>0.1605057096574527</v>
      </c>
      <c r="BC547" s="331">
        <v>0.17484087641597221</v>
      </c>
      <c r="BD547" s="331"/>
      <c r="BE547" s="331"/>
      <c r="BF547" s="331"/>
      <c r="BG547" s="331"/>
      <c r="BH547" s="331"/>
      <c r="BI547" s="331">
        <v>0.105342548488452</v>
      </c>
      <c r="BJ547" s="331">
        <v>0.113065808383285</v>
      </c>
      <c r="BK547" s="330"/>
      <c r="BL547" s="330"/>
      <c r="BM547" s="331">
        <v>4.4746999758629398E-2</v>
      </c>
    </row>
    <row r="548" spans="2:67" s="255" customFormat="1" ht="15" customHeight="1">
      <c r="B548" s="1257" t="s">
        <v>37</v>
      </c>
      <c r="C548" s="243" t="s">
        <v>489</v>
      </c>
      <c r="D548" s="344"/>
      <c r="E548" s="331">
        <v>1.7397717251092199E-2</v>
      </c>
      <c r="F548" s="331">
        <v>1.02907520031294E-2</v>
      </c>
      <c r="G548" s="925">
        <v>2.1759356513078702E-2</v>
      </c>
      <c r="H548" s="925">
        <v>1.8387977682214725E-2</v>
      </c>
      <c r="I548" s="925">
        <v>2.069748535220052E-2</v>
      </c>
      <c r="J548" s="331">
        <v>0.25920439308985943</v>
      </c>
      <c r="K548" s="331">
        <v>0.18213121174274816</v>
      </c>
      <c r="L548" s="331">
        <v>0.194223633973231</v>
      </c>
      <c r="M548" s="331">
        <v>2.8925682581359101E-2</v>
      </c>
      <c r="N548" s="331">
        <v>2.9363359342460829E-2</v>
      </c>
      <c r="O548" s="331">
        <v>2.88235035311834E-2</v>
      </c>
      <c r="P548" s="331"/>
      <c r="Q548" s="331"/>
      <c r="R548" s="331"/>
      <c r="S548" s="331"/>
      <c r="T548" s="331"/>
      <c r="U548" s="331"/>
      <c r="V548" s="331">
        <v>2.8937886387966402E-2</v>
      </c>
      <c r="W548" s="331">
        <v>0.20213162847392832</v>
      </c>
      <c r="X548" s="331">
        <v>0.19414961771390105</v>
      </c>
      <c r="Y548" s="331"/>
      <c r="Z548" s="331">
        <v>0.18270811563638706</v>
      </c>
      <c r="AA548" s="331">
        <v>9.6878929246631482E-2</v>
      </c>
      <c r="AB548" s="331"/>
      <c r="AC548" s="331">
        <v>1.2124108929969919E-2</v>
      </c>
      <c r="AD548" s="331">
        <v>0.13680611891467301</v>
      </c>
      <c r="AE548" s="331">
        <v>0.12013524288359299</v>
      </c>
      <c r="AF548" s="330"/>
      <c r="AG548" s="330"/>
      <c r="AH548" s="331">
        <v>3.7323335413281103E-2</v>
      </c>
      <c r="AI548" s="329"/>
      <c r="AJ548" s="331">
        <v>6.6330622063422101E-3</v>
      </c>
      <c r="AK548" s="925">
        <v>6.6470310057705597E-3</v>
      </c>
      <c r="AL548" s="925">
        <v>7.8290728468373028E-3</v>
      </c>
      <c r="AM548" s="925">
        <v>7.0193345067860327E-3</v>
      </c>
      <c r="AN548" s="331">
        <v>0.12856564867796699</v>
      </c>
      <c r="AO548" s="331">
        <v>0.24445575538528719</v>
      </c>
      <c r="AP548" s="331">
        <v>0.18966828178055889</v>
      </c>
      <c r="AQ548" s="331">
        <v>0.13726118895390799</v>
      </c>
      <c r="AR548" s="331">
        <v>3.9543938116592098E-2</v>
      </c>
      <c r="AS548" s="331">
        <v>3.7143405622140073E-2</v>
      </c>
      <c r="AT548" s="331">
        <v>3.6508013210566098E-2</v>
      </c>
      <c r="AU548" s="331"/>
      <c r="AV548" s="331"/>
      <c r="AW548" s="331"/>
      <c r="AX548" s="331"/>
      <c r="AY548" s="331"/>
      <c r="AZ548" s="331"/>
      <c r="BA548" s="331">
        <v>3.9906535345317198E-2</v>
      </c>
      <c r="BB548" s="331">
        <v>0.16620015207034211</v>
      </c>
      <c r="BC548" s="331">
        <v>0.16659172040129916</v>
      </c>
      <c r="BD548" s="331"/>
      <c r="BE548" s="331"/>
      <c r="BF548" s="331"/>
      <c r="BG548" s="331"/>
      <c r="BH548" s="331"/>
      <c r="BI548" s="331">
        <v>0.114179848662164</v>
      </c>
      <c r="BJ548" s="331">
        <v>0.112019326426994</v>
      </c>
      <c r="BK548" s="330"/>
      <c r="BL548" s="330"/>
      <c r="BM548" s="331">
        <v>4.6123062771528299E-2</v>
      </c>
    </row>
    <row r="549" spans="2:67" s="255" customFormat="1" ht="15" customHeight="1">
      <c r="B549" s="1257" t="s">
        <v>37</v>
      </c>
      <c r="C549" s="243" t="s">
        <v>490</v>
      </c>
      <c r="D549" s="344"/>
      <c r="E549" s="331">
        <v>3.0457790154741801E-2</v>
      </c>
      <c r="F549" s="331">
        <v>1.83644631244952E-2</v>
      </c>
      <c r="G549" s="925">
        <v>3.8371208591641399E-2</v>
      </c>
      <c r="H549" s="925">
        <v>3.246477196263732E-2</v>
      </c>
      <c r="I549" s="925">
        <v>3.6510879321469611E-2</v>
      </c>
      <c r="J549" s="331">
        <v>0.15683379618855642</v>
      </c>
      <c r="K549" s="331">
        <v>0.15895172087327705</v>
      </c>
      <c r="L549" s="331">
        <v>0.150935063351926</v>
      </c>
      <c r="M549" s="331">
        <v>3.8561723129620397E-2</v>
      </c>
      <c r="N549" s="331">
        <v>4.0152918045750684E-2</v>
      </c>
      <c r="O549" s="331">
        <v>3.9506781157796399E-2</v>
      </c>
      <c r="P549" s="331"/>
      <c r="Q549" s="331"/>
      <c r="R549" s="331"/>
      <c r="S549" s="331"/>
      <c r="T549" s="331"/>
      <c r="U549" s="331"/>
      <c r="V549" s="331">
        <v>3.8448849645391199E-2</v>
      </c>
      <c r="W549" s="331">
        <v>0.14659369525178431</v>
      </c>
      <c r="X549" s="331">
        <v>0.15660591253062564</v>
      </c>
      <c r="Y549" s="331"/>
      <c r="Z549" s="331">
        <v>0.15548548087886785</v>
      </c>
      <c r="AA549" s="331">
        <v>0.11129215346913032</v>
      </c>
      <c r="AB549" s="331"/>
      <c r="AC549" s="331">
        <v>2.1157492187878421E-2</v>
      </c>
      <c r="AD549" s="331">
        <v>0.118415518858216</v>
      </c>
      <c r="AE549" s="331">
        <v>0.11641897660355401</v>
      </c>
      <c r="AF549" s="330"/>
      <c r="AG549" s="330"/>
      <c r="AH549" s="331">
        <v>4.5157557224495902E-2</v>
      </c>
      <c r="AI549" s="329"/>
      <c r="AJ549" s="331">
        <v>1.3079832012012601E-2</v>
      </c>
      <c r="AK549" s="925">
        <v>2.02907640656818E-2</v>
      </c>
      <c r="AL549" s="925">
        <v>1.9259878407562218E-2</v>
      </c>
      <c r="AM549" s="925">
        <v>1.9966069688266006E-2</v>
      </c>
      <c r="AN549" s="331">
        <v>0.108793611519182</v>
      </c>
      <c r="AO549" s="331">
        <v>0.19014760388133012</v>
      </c>
      <c r="AP549" s="331">
        <v>0.14217014375235382</v>
      </c>
      <c r="AQ549" s="331">
        <v>0.1159858234236</v>
      </c>
      <c r="AR549" s="331">
        <v>4.4939200004661201E-2</v>
      </c>
      <c r="AS549" s="331">
        <v>4.4385391905708976E-2</v>
      </c>
      <c r="AT549" s="331">
        <v>4.36558029050352E-2</v>
      </c>
      <c r="AU549" s="331"/>
      <c r="AV549" s="331"/>
      <c r="AW549" s="331"/>
      <c r="AX549" s="331"/>
      <c r="AY549" s="331"/>
      <c r="AZ549" s="331"/>
      <c r="BA549" s="331">
        <v>4.5092483187244001E-2</v>
      </c>
      <c r="BB549" s="331">
        <v>0.15297751272406124</v>
      </c>
      <c r="BC549" s="331">
        <v>0.15125248826795756</v>
      </c>
      <c r="BD549" s="331"/>
      <c r="BE549" s="331"/>
      <c r="BF549" s="331"/>
      <c r="BG549" s="331"/>
      <c r="BH549" s="331"/>
      <c r="BI549" s="331">
        <v>0.110960491055711</v>
      </c>
      <c r="BJ549" s="331">
        <v>0.11185153147865699</v>
      </c>
      <c r="BK549" s="330"/>
      <c r="BL549" s="330"/>
      <c r="BM549" s="331">
        <v>5.0738856013160499E-2</v>
      </c>
    </row>
    <row r="550" spans="2:67" s="255" customFormat="1" ht="15" customHeight="1">
      <c r="B550" s="1257" t="s">
        <v>37</v>
      </c>
      <c r="C550" s="243" t="s">
        <v>491</v>
      </c>
      <c r="D550" s="344"/>
      <c r="E550" s="331">
        <v>4.9445353047024902E-2</v>
      </c>
      <c r="F550" s="331">
        <v>2.5906145322138498E-2</v>
      </c>
      <c r="G550" s="925">
        <v>5.2909089737221499E-2</v>
      </c>
      <c r="H550" s="925">
        <v>4.4726513181015282E-2</v>
      </c>
      <c r="I550" s="925">
        <v>5.033185279571576E-2</v>
      </c>
      <c r="J550" s="331">
        <v>8.976076305007645E-2</v>
      </c>
      <c r="K550" s="331">
        <v>0.11911537758083328</v>
      </c>
      <c r="L550" s="331">
        <v>0.10447338099531001</v>
      </c>
      <c r="M550" s="331">
        <v>4.8148644435556998E-2</v>
      </c>
      <c r="N550" s="331">
        <v>5.0702466572582282E-2</v>
      </c>
      <c r="O550" s="331">
        <v>4.9862998443074298E-2</v>
      </c>
      <c r="P550" s="331"/>
      <c r="Q550" s="331"/>
      <c r="R550" s="331"/>
      <c r="S550" s="331"/>
      <c r="T550" s="331"/>
      <c r="U550" s="331"/>
      <c r="V550" s="331">
        <v>4.7943889696417899E-2</v>
      </c>
      <c r="W550" s="331">
        <v>0.12552567277874913</v>
      </c>
      <c r="X550" s="331">
        <v>0.1156276377488798</v>
      </c>
      <c r="Y550" s="331"/>
      <c r="Z550" s="331">
        <v>0.13053391049533686</v>
      </c>
      <c r="AA550" s="331">
        <v>0.1282327150298434</v>
      </c>
      <c r="AB550" s="331"/>
      <c r="AC550" s="331">
        <v>3.942324748093666E-2</v>
      </c>
      <c r="AD550" s="331">
        <v>0.10632457181982601</v>
      </c>
      <c r="AE550" s="331">
        <v>0.110940750150857</v>
      </c>
      <c r="AF550" s="330"/>
      <c r="AG550" s="330"/>
      <c r="AH550" s="331">
        <v>5.3130208476296098E-2</v>
      </c>
      <c r="AI550" s="329"/>
      <c r="AJ550" s="331">
        <v>2.02108882422465E-2</v>
      </c>
      <c r="AK550" s="925">
        <v>3.6812932737688403E-2</v>
      </c>
      <c r="AL550" s="925">
        <v>3.2739164147525882E-2</v>
      </c>
      <c r="AM550" s="925">
        <v>3.5529832380533817E-2</v>
      </c>
      <c r="AN550" s="331">
        <v>9.0352138024087397E-2</v>
      </c>
      <c r="AO550" s="331">
        <v>0.13166320981828819</v>
      </c>
      <c r="AP550" s="331">
        <v>0.10942908892196171</v>
      </c>
      <c r="AQ550" s="331">
        <v>9.6706273726752195E-2</v>
      </c>
      <c r="AR550" s="331">
        <v>5.09325604251313E-2</v>
      </c>
      <c r="AS550" s="331">
        <v>5.097990082662443E-2</v>
      </c>
      <c r="AT550" s="331">
        <v>5.0183005202418397E-2</v>
      </c>
      <c r="AU550" s="331"/>
      <c r="AV550" s="331"/>
      <c r="AW550" s="331"/>
      <c r="AX550" s="331"/>
      <c r="AY550" s="331"/>
      <c r="AZ550" s="331"/>
      <c r="BA550" s="331">
        <v>5.1022083932775603E-2</v>
      </c>
      <c r="BB550" s="331">
        <v>0.13290223636394707</v>
      </c>
      <c r="BC550" s="331">
        <v>0.13984789036863549</v>
      </c>
      <c r="BD550" s="331"/>
      <c r="BE550" s="331"/>
      <c r="BF550" s="331"/>
      <c r="BG550" s="331"/>
      <c r="BH550" s="331"/>
      <c r="BI550" s="331">
        <v>0.110025249584742</v>
      </c>
      <c r="BJ550" s="331">
        <v>0.10921094849580799</v>
      </c>
      <c r="BK550" s="330"/>
      <c r="BL550" s="330"/>
      <c r="BM550" s="331">
        <v>5.60033825844777E-2</v>
      </c>
    </row>
    <row r="551" spans="2:67" s="255" customFormat="1" ht="15" customHeight="1">
      <c r="B551" s="1257" t="s">
        <v>37</v>
      </c>
      <c r="C551" s="243" t="s">
        <v>492</v>
      </c>
      <c r="D551" s="344"/>
      <c r="E551" s="331">
        <v>6.9803755132493997E-2</v>
      </c>
      <c r="F551" s="331">
        <v>3.6265749546483199E-2</v>
      </c>
      <c r="G551" s="925">
        <v>6.9476394923059903E-2</v>
      </c>
      <c r="H551" s="925">
        <v>6.0497194047292667E-2</v>
      </c>
      <c r="I551" s="925">
        <v>6.6648248062071994E-2</v>
      </c>
      <c r="J551" s="331">
        <v>5.3157907479899534E-2</v>
      </c>
      <c r="K551" s="331">
        <v>7.7483012103603088E-2</v>
      </c>
      <c r="L551" s="331">
        <v>7.43753099612431E-2</v>
      </c>
      <c r="M551" s="331">
        <v>5.9536873100817303E-2</v>
      </c>
      <c r="N551" s="331">
        <v>6.2782217934478898E-2</v>
      </c>
      <c r="O551" s="331">
        <v>6.19553015595838E-2</v>
      </c>
      <c r="P551" s="331"/>
      <c r="Q551" s="331"/>
      <c r="R551" s="331"/>
      <c r="S551" s="331"/>
      <c r="T551" s="331"/>
      <c r="U551" s="331"/>
      <c r="V551" s="331">
        <v>5.92480268730078E-2</v>
      </c>
      <c r="W551" s="331">
        <v>0.10036263660833435</v>
      </c>
      <c r="X551" s="331">
        <v>9.1589588694095114E-2</v>
      </c>
      <c r="Y551" s="331"/>
      <c r="Z551" s="331">
        <v>0.11182944217931289</v>
      </c>
      <c r="AA551" s="331">
        <v>0.13180411187986071</v>
      </c>
      <c r="AB551" s="331"/>
      <c r="AC551" s="331">
        <v>6.1336839772783508E-2</v>
      </c>
      <c r="AD551" s="331">
        <v>9.8423366101167906E-2</v>
      </c>
      <c r="AE551" s="331">
        <v>0.106053114089592</v>
      </c>
      <c r="AF551" s="330"/>
      <c r="AG551" s="330"/>
      <c r="AH551" s="331">
        <v>6.2943520139071604E-2</v>
      </c>
      <c r="AI551" s="329"/>
      <c r="AJ551" s="331">
        <v>3.1776658904858701E-2</v>
      </c>
      <c r="AK551" s="925">
        <v>5.7234280966225098E-2</v>
      </c>
      <c r="AL551" s="925">
        <v>5.0422450712428908E-2</v>
      </c>
      <c r="AM551" s="925">
        <v>5.5088783096604213E-2</v>
      </c>
      <c r="AN551" s="331">
        <v>8.8398660915397095E-2</v>
      </c>
      <c r="AO551" s="331">
        <v>8.73002450892707E-2</v>
      </c>
      <c r="AP551" s="331">
        <v>6.552430477096638E-2</v>
      </c>
      <c r="AQ551" s="331">
        <v>8.8016002245505195E-2</v>
      </c>
      <c r="AR551" s="331">
        <v>5.9743936841521697E-2</v>
      </c>
      <c r="AS551" s="331">
        <v>6.1995776955975954E-2</v>
      </c>
      <c r="AT551" s="331">
        <v>6.1136948702505599E-2</v>
      </c>
      <c r="AU551" s="331"/>
      <c r="AV551" s="331"/>
      <c r="AW551" s="331"/>
      <c r="AX551" s="331"/>
      <c r="AY551" s="331"/>
      <c r="AZ551" s="331"/>
      <c r="BA551" s="331">
        <v>5.9577561764400599E-2</v>
      </c>
      <c r="BB551" s="331">
        <v>0.11972094251070005</v>
      </c>
      <c r="BC551" s="331">
        <v>0.11455385388161406</v>
      </c>
      <c r="BD551" s="331"/>
      <c r="BE551" s="331"/>
      <c r="BF551" s="331"/>
      <c r="BG551" s="331"/>
      <c r="BH551" s="331"/>
      <c r="BI551" s="331">
        <v>0.106762464160398</v>
      </c>
      <c r="BJ551" s="331">
        <v>0.10544096503214399</v>
      </c>
      <c r="BK551" s="330"/>
      <c r="BL551" s="330"/>
      <c r="BM551" s="331">
        <v>6.3529268854515403E-2</v>
      </c>
    </row>
    <row r="552" spans="2:67" s="255" customFormat="1" ht="15" customHeight="1">
      <c r="B552" s="1257" t="s">
        <v>37</v>
      </c>
      <c r="C552" s="243" t="s">
        <v>493</v>
      </c>
      <c r="D552" s="344"/>
      <c r="E552" s="331">
        <v>9.7867572886658705E-2</v>
      </c>
      <c r="F552" s="331">
        <v>4.8135735828901703E-2</v>
      </c>
      <c r="G552" s="925">
        <v>8.6241755709634799E-2</v>
      </c>
      <c r="H552" s="925">
        <v>7.5468163718677483E-2</v>
      </c>
      <c r="I552" s="925">
        <v>8.2848435881695506E-2</v>
      </c>
      <c r="J552" s="331">
        <v>3.0283273531905987E-2</v>
      </c>
      <c r="K552" s="331">
        <v>5.4864705877945848E-2</v>
      </c>
      <c r="L552" s="331">
        <v>5.5364803486623503E-2</v>
      </c>
      <c r="M552" s="331">
        <v>7.3933679552902795E-2</v>
      </c>
      <c r="N552" s="331">
        <v>7.7112744211991921E-2</v>
      </c>
      <c r="O552" s="331">
        <v>7.6178775664770895E-2</v>
      </c>
      <c r="P552" s="331"/>
      <c r="Q552" s="331"/>
      <c r="R552" s="331"/>
      <c r="S552" s="331"/>
      <c r="T552" s="331"/>
      <c r="U552" s="331"/>
      <c r="V552" s="331">
        <v>7.3665535361730997E-2</v>
      </c>
      <c r="W552" s="331">
        <v>6.6788926155014319E-2</v>
      </c>
      <c r="X552" s="331">
        <v>6.5190758230299073E-2</v>
      </c>
      <c r="Y552" s="331"/>
      <c r="Z552" s="331">
        <v>7.6136388727024773E-2</v>
      </c>
      <c r="AA552" s="331">
        <v>0.1259150991981198</v>
      </c>
      <c r="AB552" s="331"/>
      <c r="AC552" s="331">
        <v>9.9778480750672985E-2</v>
      </c>
      <c r="AD552" s="331">
        <v>8.7174019477911494E-2</v>
      </c>
      <c r="AE552" s="331">
        <v>9.9216068971669402E-2</v>
      </c>
      <c r="AF552" s="330"/>
      <c r="AG552" s="330"/>
      <c r="AH552" s="331">
        <v>7.5386906666593298E-2</v>
      </c>
      <c r="AI552" s="329"/>
      <c r="AJ552" s="331">
        <v>4.37852133032419E-2</v>
      </c>
      <c r="AK552" s="925">
        <v>7.8775402493013402E-2</v>
      </c>
      <c r="AL552" s="925">
        <v>6.8419153137231584E-2</v>
      </c>
      <c r="AM552" s="925">
        <v>7.5513531585747376E-2</v>
      </c>
      <c r="AN552" s="331">
        <v>8.7420674704154502E-2</v>
      </c>
      <c r="AO552" s="331">
        <v>4.9671337761796185E-2</v>
      </c>
      <c r="AP552" s="331">
        <v>5.1146447039369984E-2</v>
      </c>
      <c r="AQ552" s="331">
        <v>8.41541690973059E-2</v>
      </c>
      <c r="AR552" s="331">
        <v>7.2007370640132906E-2</v>
      </c>
      <c r="AS552" s="331">
        <v>7.4856682526566756E-2</v>
      </c>
      <c r="AT552" s="331">
        <v>7.4034463300603204E-2</v>
      </c>
      <c r="AU552" s="331"/>
      <c r="AV552" s="331"/>
      <c r="AW552" s="331"/>
      <c r="AX552" s="331"/>
      <c r="AY552" s="331"/>
      <c r="AZ552" s="331"/>
      <c r="BA552" s="331">
        <v>7.1765263801588805E-2</v>
      </c>
      <c r="BB552" s="331">
        <v>0.1008038477369485</v>
      </c>
      <c r="BC552" s="331">
        <v>9.2291232437130818E-2</v>
      </c>
      <c r="BD552" s="331"/>
      <c r="BE552" s="331"/>
      <c r="BF552" s="331"/>
      <c r="BG552" s="331"/>
      <c r="BH552" s="331"/>
      <c r="BI552" s="331">
        <v>0.101107819550477</v>
      </c>
      <c r="BJ552" s="331">
        <v>0.100298668306262</v>
      </c>
      <c r="BK552" s="330"/>
      <c r="BL552" s="330"/>
      <c r="BM552" s="331">
        <v>7.4223285631033503E-2</v>
      </c>
    </row>
    <row r="553" spans="2:67" s="255" customFormat="1" ht="15" customHeight="1">
      <c r="B553" s="1257" t="s">
        <v>37</v>
      </c>
      <c r="C553" s="243" t="s">
        <v>494</v>
      </c>
      <c r="D553" s="344"/>
      <c r="E553" s="331">
        <v>0.119561823553233</v>
      </c>
      <c r="F553" s="331">
        <v>6.8055196301389204E-2</v>
      </c>
      <c r="G553" s="925">
        <v>0.110655828083119</v>
      </c>
      <c r="H553" s="925">
        <v>9.9428489690687169E-2</v>
      </c>
      <c r="I553" s="925">
        <v>0.10711959337012827</v>
      </c>
      <c r="J553" s="331">
        <v>1.8829071157262109E-2</v>
      </c>
      <c r="K553" s="331">
        <v>3.8366673237978037E-2</v>
      </c>
      <c r="L553" s="331">
        <v>4.20260440662917E-2</v>
      </c>
      <c r="M553" s="331">
        <v>9.2793721306271601E-2</v>
      </c>
      <c r="N553" s="331">
        <v>9.6627555723109618E-2</v>
      </c>
      <c r="O553" s="331">
        <v>9.5774860889649899E-2</v>
      </c>
      <c r="P553" s="331"/>
      <c r="Q553" s="331"/>
      <c r="R553" s="331"/>
      <c r="S553" s="331"/>
      <c r="T553" s="331"/>
      <c r="U553" s="331"/>
      <c r="V553" s="331">
        <v>9.2437667390303499E-2</v>
      </c>
      <c r="W553" s="331">
        <v>4.9347147916652852E-2</v>
      </c>
      <c r="X553" s="331">
        <v>5.1630833908252412E-2</v>
      </c>
      <c r="Y553" s="331"/>
      <c r="Z553" s="331">
        <v>6.7693468797412809E-2</v>
      </c>
      <c r="AA553" s="331">
        <v>0.11844213417598008</v>
      </c>
      <c r="AB553" s="331"/>
      <c r="AC553" s="331">
        <v>0.11621367595416991</v>
      </c>
      <c r="AD553" s="331">
        <v>8.1604802391202699E-2</v>
      </c>
      <c r="AE553" s="331">
        <v>9.2619746400836603E-2</v>
      </c>
      <c r="AF553" s="330"/>
      <c r="AG553" s="330"/>
      <c r="AH553" s="331">
        <v>9.2039285566966098E-2</v>
      </c>
      <c r="AI553" s="329"/>
      <c r="AJ553" s="331">
        <v>6.61708124800056E-2</v>
      </c>
      <c r="AK553" s="925">
        <v>0.106967906963805</v>
      </c>
      <c r="AL553" s="925">
        <v>9.5206959262414459E-2</v>
      </c>
      <c r="AM553" s="925">
        <v>0.10326360323075269</v>
      </c>
      <c r="AN553" s="331">
        <v>9.0615857297441593E-2</v>
      </c>
      <c r="AO553" s="331">
        <v>3.105946135969798E-2</v>
      </c>
      <c r="AP553" s="331">
        <v>3.4885566370025184E-2</v>
      </c>
      <c r="AQ553" s="331">
        <v>8.4226660325389502E-2</v>
      </c>
      <c r="AR553" s="331">
        <v>8.9525938173633704E-2</v>
      </c>
      <c r="AS553" s="331">
        <v>9.3649353157906484E-2</v>
      </c>
      <c r="AT553" s="331">
        <v>9.2884578878800403E-2</v>
      </c>
      <c r="AU553" s="331"/>
      <c r="AV553" s="331"/>
      <c r="AW553" s="331"/>
      <c r="AX553" s="331"/>
      <c r="AY553" s="331"/>
      <c r="AZ553" s="331"/>
      <c r="BA553" s="331">
        <v>8.9124797219995805E-2</v>
      </c>
      <c r="BB553" s="331">
        <v>7.7543546512417877E-2</v>
      </c>
      <c r="BC553" s="331">
        <v>7.0396873893568399E-2</v>
      </c>
      <c r="BD553" s="331"/>
      <c r="BE553" s="331"/>
      <c r="BF553" s="331"/>
      <c r="BG553" s="331"/>
      <c r="BH553" s="331"/>
      <c r="BI553" s="331">
        <v>9.6956319753868397E-2</v>
      </c>
      <c r="BJ553" s="331">
        <v>9.5535251722271397E-2</v>
      </c>
      <c r="BK553" s="330"/>
      <c r="BL553" s="330"/>
      <c r="BM553" s="331">
        <v>8.9723592891247095E-2</v>
      </c>
    </row>
    <row r="554" spans="2:67" s="255" customFormat="1" ht="15" customHeight="1">
      <c r="B554" s="1257" t="s">
        <v>37</v>
      </c>
      <c r="C554" s="243" t="s">
        <v>495</v>
      </c>
      <c r="D554" s="344"/>
      <c r="E554" s="331">
        <v>0.15073379459411201</v>
      </c>
      <c r="F554" s="331">
        <v>9.8844390003712201E-2</v>
      </c>
      <c r="G554" s="925">
        <v>0.14022012261903199</v>
      </c>
      <c r="H554" s="925">
        <v>0.12814485802544145</v>
      </c>
      <c r="I554" s="925">
        <v>0.13641681961596364</v>
      </c>
      <c r="J554" s="331">
        <v>1.1944302398622868E-2</v>
      </c>
      <c r="K554" s="331">
        <v>1.891761802286154E-2</v>
      </c>
      <c r="L554" s="331">
        <v>2.51836650718846E-2</v>
      </c>
      <c r="M554" s="331">
        <v>0.11846379009210201</v>
      </c>
      <c r="N554" s="331">
        <v>0.12087200171637751</v>
      </c>
      <c r="O554" s="331">
        <v>0.120402082343921</v>
      </c>
      <c r="P554" s="331"/>
      <c r="Q554" s="331"/>
      <c r="R554" s="331"/>
      <c r="S554" s="331"/>
      <c r="T554" s="331"/>
      <c r="U554" s="331"/>
      <c r="V554" s="331">
        <v>0.118232289175339</v>
      </c>
      <c r="W554" s="331">
        <v>3.4745686163784498E-2</v>
      </c>
      <c r="X554" s="331">
        <v>3.1279313133852453E-2</v>
      </c>
      <c r="Y554" s="331"/>
      <c r="Z554" s="331">
        <v>4.8161090842044008E-2</v>
      </c>
      <c r="AA554" s="331">
        <v>0.10622551154299681</v>
      </c>
      <c r="AB554" s="331"/>
      <c r="AC554" s="331">
        <v>0.18133099589450896</v>
      </c>
      <c r="AD554" s="331">
        <v>8.1200769004640003E-2</v>
      </c>
      <c r="AE554" s="331">
        <v>8.4511285130327199E-2</v>
      </c>
      <c r="AF554" s="330"/>
      <c r="AG554" s="330"/>
      <c r="AH554" s="331">
        <v>0.11523892120562999</v>
      </c>
      <c r="AI554" s="329"/>
      <c r="AJ554" s="331">
        <v>0.101226240910456</v>
      </c>
      <c r="AK554" s="925">
        <v>0.14876808764687399</v>
      </c>
      <c r="AL554" s="925">
        <v>0.13507310931149133</v>
      </c>
      <c r="AM554" s="925">
        <v>0.14445462918588392</v>
      </c>
      <c r="AN554" s="331">
        <v>6.7844970226496604E-2</v>
      </c>
      <c r="AO554" s="331">
        <v>1.7724780764444711E-2</v>
      </c>
      <c r="AP554" s="331">
        <v>2.6217753359247743E-2</v>
      </c>
      <c r="AQ554" s="331">
        <v>6.2238648277991297E-2</v>
      </c>
      <c r="AR554" s="331">
        <v>0.110367699997239</v>
      </c>
      <c r="AS554" s="331">
        <v>0.11589032359065692</v>
      </c>
      <c r="AT554" s="331">
        <v>0.115483973426038</v>
      </c>
      <c r="AU554" s="331"/>
      <c r="AV554" s="331"/>
      <c r="AW554" s="331"/>
      <c r="AX554" s="331"/>
      <c r="AY554" s="331"/>
      <c r="AZ554" s="331"/>
      <c r="BA554" s="331">
        <v>0.109756635289084</v>
      </c>
      <c r="BB554" s="331">
        <v>5.1856559045709072E-2</v>
      </c>
      <c r="BC554" s="331">
        <v>5.3658232051391822E-2</v>
      </c>
      <c r="BD554" s="331"/>
      <c r="BE554" s="331"/>
      <c r="BF554" s="331"/>
      <c r="BG554" s="331"/>
      <c r="BH554" s="331"/>
      <c r="BI554" s="331">
        <v>9.4563862273345997E-2</v>
      </c>
      <c r="BJ554" s="331">
        <v>9.0997716821036398E-2</v>
      </c>
      <c r="BK554" s="330"/>
      <c r="BL554" s="330"/>
      <c r="BM554" s="331">
        <v>0.108294622107412</v>
      </c>
    </row>
    <row r="555" spans="2:67" s="255" customFormat="1" ht="15" customHeight="1">
      <c r="B555" s="1257" t="s">
        <v>37</v>
      </c>
      <c r="C555" s="243" t="s">
        <v>496</v>
      </c>
      <c r="D555" s="344"/>
      <c r="E555" s="331">
        <v>0.18475096076050199</v>
      </c>
      <c r="F555" s="331">
        <v>0.16616894722071399</v>
      </c>
      <c r="G555" s="925">
        <v>0.18438990172477701</v>
      </c>
      <c r="H555" s="925">
        <v>0.1800427463663723</v>
      </c>
      <c r="I555" s="925">
        <v>0.18302069371270543</v>
      </c>
      <c r="J555" s="331">
        <v>5.1815876286977654E-3</v>
      </c>
      <c r="K555" s="331">
        <v>1.2682772890789493E-2</v>
      </c>
      <c r="L555" s="331">
        <v>2.1978039101990199E-2</v>
      </c>
      <c r="M555" s="331">
        <v>0.164476471198476</v>
      </c>
      <c r="N555" s="331">
        <v>0.16390163942282526</v>
      </c>
      <c r="O555" s="331">
        <v>0.164412246072068</v>
      </c>
      <c r="P555" s="331"/>
      <c r="Q555" s="331"/>
      <c r="R555" s="331"/>
      <c r="S555" s="331"/>
      <c r="T555" s="331"/>
      <c r="U555" s="331"/>
      <c r="V555" s="331">
        <v>0.16448414195897601</v>
      </c>
      <c r="W555" s="331">
        <v>1.905497509506018E-2</v>
      </c>
      <c r="X555" s="331">
        <v>1.8362884490567957E-2</v>
      </c>
      <c r="Y555" s="331"/>
      <c r="Z555" s="331">
        <v>2.8844088382177266E-2</v>
      </c>
      <c r="AA555" s="331">
        <v>8.3957170287398894E-2</v>
      </c>
      <c r="AB555" s="331"/>
      <c r="AC555" s="331">
        <v>0.23281201597261825</v>
      </c>
      <c r="AD555" s="331">
        <v>7.6554510910684201E-2</v>
      </c>
      <c r="AE555" s="331">
        <v>7.7647612083131007E-2</v>
      </c>
      <c r="AF555" s="330"/>
      <c r="AG555" s="330"/>
      <c r="AH555" s="331">
        <v>0.157055027478647</v>
      </c>
      <c r="AI555" s="329"/>
      <c r="AJ555" s="331">
        <v>0.16961936085886101</v>
      </c>
      <c r="AK555" s="925">
        <v>0.201549412588616</v>
      </c>
      <c r="AL555" s="925">
        <v>0.18977401831145152</v>
      </c>
      <c r="AM555" s="925">
        <v>0.19784055866913897</v>
      </c>
      <c r="AN555" s="331">
        <v>7.4822351970779202E-2</v>
      </c>
      <c r="AO555" s="331">
        <v>1.0260072199846518E-2</v>
      </c>
      <c r="AP555" s="331">
        <v>1.2707156871282375E-2</v>
      </c>
      <c r="AQ555" s="331">
        <v>6.5971639698485698E-2</v>
      </c>
      <c r="AR555" s="331">
        <v>0.15505488041620899</v>
      </c>
      <c r="AS555" s="331">
        <v>0.1574748523697074</v>
      </c>
      <c r="AT555" s="331">
        <v>0.15808396387401999</v>
      </c>
      <c r="AU555" s="331"/>
      <c r="AV555" s="331"/>
      <c r="AW555" s="331"/>
      <c r="AX555" s="331"/>
      <c r="AY555" s="331"/>
      <c r="AZ555" s="331"/>
      <c r="BA555" s="331">
        <v>0.15469310029931599</v>
      </c>
      <c r="BB555" s="331">
        <v>2.669351159969055E-2</v>
      </c>
      <c r="BC555" s="331">
        <v>2.6584897344079747E-2</v>
      </c>
      <c r="BD555" s="331"/>
      <c r="BE555" s="331"/>
      <c r="BF555" s="331"/>
      <c r="BG555" s="331"/>
      <c r="BH555" s="331"/>
      <c r="BI555" s="331">
        <v>9.1190431539858605E-2</v>
      </c>
      <c r="BJ555" s="331">
        <v>8.5488619496530902E-2</v>
      </c>
      <c r="BK555" s="330"/>
      <c r="BL555" s="330"/>
      <c r="BM555" s="331">
        <v>0.14901942921649</v>
      </c>
    </row>
    <row r="556" spans="2:67" s="255" customFormat="1" ht="15" customHeight="1">
      <c r="B556" s="1257" t="s">
        <v>37</v>
      </c>
      <c r="C556" s="243" t="s">
        <v>497</v>
      </c>
      <c r="D556" s="344"/>
      <c r="E556" s="331">
        <v>0.27490649006362899</v>
      </c>
      <c r="F556" s="331">
        <v>0.52570502764578497</v>
      </c>
      <c r="G556" s="925">
        <v>0.29101964430785199</v>
      </c>
      <c r="H556" s="925">
        <v>0.35676864851286805</v>
      </c>
      <c r="I556" s="925">
        <v>0.31172837356206951</v>
      </c>
      <c r="J556" s="331">
        <v>2.8894348269907395E-3</v>
      </c>
      <c r="K556" s="331">
        <v>8.7191809730881985E-3</v>
      </c>
      <c r="L556" s="331">
        <v>2.0191149648299399E-2</v>
      </c>
      <c r="M556" s="331">
        <v>0.35542360267883999</v>
      </c>
      <c r="N556" s="331">
        <v>0.33977390169133131</v>
      </c>
      <c r="O556" s="331">
        <v>0.34470803948809298</v>
      </c>
      <c r="P556" s="331"/>
      <c r="Q556" s="331"/>
      <c r="R556" s="331"/>
      <c r="S556" s="331"/>
      <c r="T556" s="331"/>
      <c r="U556" s="331"/>
      <c r="V556" s="331">
        <v>0.35670342139552802</v>
      </c>
      <c r="W556" s="331">
        <v>6.85262200127797E-3</v>
      </c>
      <c r="X556" s="331">
        <v>8.3150485964829102E-3</v>
      </c>
      <c r="Y556" s="331"/>
      <c r="Z556" s="331">
        <v>9.8358857003787697E-3</v>
      </c>
      <c r="AA556" s="331">
        <v>3.5475937010134379E-2</v>
      </c>
      <c r="AB556" s="331"/>
      <c r="AC556" s="331">
        <v>0.2325997753259168</v>
      </c>
      <c r="AD556" s="331">
        <v>5.6232745735166602E-2</v>
      </c>
      <c r="AE556" s="331">
        <v>6.8493275347837695E-2</v>
      </c>
      <c r="AF556" s="330"/>
      <c r="AG556" s="330"/>
      <c r="AH556" s="331">
        <v>0.331721859005011</v>
      </c>
      <c r="AI556" s="329"/>
      <c r="AJ556" s="331">
        <v>0.54297821193418505</v>
      </c>
      <c r="AK556" s="925">
        <v>0.34221521861291199</v>
      </c>
      <c r="AL556" s="925">
        <v>0.39727691083091848</v>
      </c>
      <c r="AM556" s="925">
        <v>0.35955780334417659</v>
      </c>
      <c r="AN556" s="331">
        <v>8.4480076588470995E-2</v>
      </c>
      <c r="AO556" s="331">
        <v>3.6969539575781533E-3</v>
      </c>
      <c r="AP556" s="331">
        <v>8.723950840295534E-3</v>
      </c>
      <c r="AQ556" s="331">
        <v>7.4007093973749799E-2</v>
      </c>
      <c r="AR556" s="331">
        <v>0.33957966761880998</v>
      </c>
      <c r="AS556" s="331">
        <v>0.32808324669711209</v>
      </c>
      <c r="AT556" s="331">
        <v>0.33312622564899103</v>
      </c>
      <c r="AU556" s="331"/>
      <c r="AV556" s="331"/>
      <c r="AW556" s="331"/>
      <c r="AX556" s="331"/>
      <c r="AY556" s="331"/>
      <c r="AZ556" s="331"/>
      <c r="BA556" s="331">
        <v>0.34035043772888401</v>
      </c>
      <c r="BB556" s="331">
        <v>1.0795981778730836E-2</v>
      </c>
      <c r="BC556" s="331">
        <v>9.9819349383505861E-3</v>
      </c>
      <c r="BD556" s="331"/>
      <c r="BE556" s="331"/>
      <c r="BF556" s="331"/>
      <c r="BG556" s="331"/>
      <c r="BH556" s="331"/>
      <c r="BI556" s="331">
        <v>6.8910964930982394E-2</v>
      </c>
      <c r="BJ556" s="331">
        <v>7.6091163837011005E-2</v>
      </c>
      <c r="BK556" s="330"/>
      <c r="BL556" s="330"/>
      <c r="BM556" s="331">
        <v>0.31759750017150501</v>
      </c>
    </row>
    <row r="557" spans="2:67" s="255" customFormat="1" ht="15" customHeight="1">
      <c r="B557" s="1253" t="s">
        <v>37</v>
      </c>
      <c r="C557" s="453" t="s">
        <v>527</v>
      </c>
      <c r="D557" s="344"/>
      <c r="E557" s="327">
        <v>1</v>
      </c>
      <c r="F557" s="327">
        <v>1</v>
      </c>
      <c r="G557" s="926">
        <v>1</v>
      </c>
      <c r="H557" s="926">
        <v>1</v>
      </c>
      <c r="I557" s="926">
        <v>1</v>
      </c>
      <c r="J557" s="327">
        <v>1</v>
      </c>
      <c r="K557" s="327">
        <v>1</v>
      </c>
      <c r="L557" s="327">
        <v>1</v>
      </c>
      <c r="M557" s="327">
        <v>1</v>
      </c>
      <c r="N557" s="327">
        <v>1</v>
      </c>
      <c r="O557" s="327">
        <v>1</v>
      </c>
      <c r="P557" s="327"/>
      <c r="Q557" s="327"/>
      <c r="R557" s="327"/>
      <c r="S557" s="327"/>
      <c r="T557" s="327"/>
      <c r="U557" s="327"/>
      <c r="V557" s="327">
        <v>1</v>
      </c>
      <c r="W557" s="327">
        <v>1</v>
      </c>
      <c r="X557" s="327">
        <v>1</v>
      </c>
      <c r="Y557" s="327"/>
      <c r="Z557" s="327">
        <v>1</v>
      </c>
      <c r="AA557" s="327">
        <v>1</v>
      </c>
      <c r="AB557" s="327"/>
      <c r="AC557" s="327">
        <v>1</v>
      </c>
      <c r="AD557" s="327">
        <v>1</v>
      </c>
      <c r="AE557" s="327">
        <v>1</v>
      </c>
      <c r="AF557" s="328"/>
      <c r="AG557" s="328"/>
      <c r="AH557" s="327">
        <v>1</v>
      </c>
      <c r="AI557" s="329"/>
      <c r="AJ557" s="327">
        <v>1</v>
      </c>
      <c r="AK557" s="926">
        <v>1</v>
      </c>
      <c r="AL557" s="926">
        <v>1</v>
      </c>
      <c r="AM557" s="926">
        <v>1</v>
      </c>
      <c r="AN557" s="327">
        <v>1</v>
      </c>
      <c r="AO557" s="327">
        <v>1</v>
      </c>
      <c r="AP557" s="327">
        <v>1</v>
      </c>
      <c r="AQ557" s="327">
        <v>1</v>
      </c>
      <c r="AR557" s="327">
        <v>1</v>
      </c>
      <c r="AS557" s="327">
        <v>1</v>
      </c>
      <c r="AT557" s="327">
        <v>1</v>
      </c>
      <c r="AU557" s="327"/>
      <c r="AV557" s="327"/>
      <c r="AW557" s="327"/>
      <c r="AX557" s="327"/>
      <c r="AY557" s="327"/>
      <c r="AZ557" s="327"/>
      <c r="BA557" s="327">
        <v>1</v>
      </c>
      <c r="BB557" s="327">
        <v>1</v>
      </c>
      <c r="BC557" s="327">
        <v>1</v>
      </c>
      <c r="BD557" s="327"/>
      <c r="BE557" s="327"/>
      <c r="BF557" s="327"/>
      <c r="BG557" s="327"/>
      <c r="BH557" s="327"/>
      <c r="BI557" s="327">
        <v>0.999999999999999</v>
      </c>
      <c r="BJ557" s="327">
        <v>1</v>
      </c>
      <c r="BK557" s="328"/>
      <c r="BL557" s="328"/>
      <c r="BM557" s="327">
        <v>1</v>
      </c>
      <c r="BN557" s="254"/>
      <c r="BO557" s="254"/>
    </row>
    <row r="558" spans="2:67" ht="15">
      <c r="B558" s="1252" t="s">
        <v>38</v>
      </c>
      <c r="C558" s="243" t="s">
        <v>488</v>
      </c>
      <c r="D558" s="344"/>
      <c r="E558" s="331"/>
      <c r="F558" s="331">
        <v>0</v>
      </c>
      <c r="G558" s="925">
        <v>4.1551269792027296E-3</v>
      </c>
      <c r="H558" s="925"/>
      <c r="I558" s="925"/>
      <c r="J558" s="331"/>
      <c r="K558" s="331"/>
      <c r="L558" s="331">
        <v>0.26792295332687399</v>
      </c>
      <c r="M558" s="331">
        <v>2.3873865801116501E-2</v>
      </c>
      <c r="N558" s="331"/>
      <c r="O558" s="331">
        <v>3.28978224418136E-2</v>
      </c>
      <c r="P558" s="331"/>
      <c r="Q558" s="331"/>
      <c r="R558" s="331"/>
      <c r="S558" s="331"/>
      <c r="T558" s="331"/>
      <c r="U558" s="331">
        <v>0.13247771943077599</v>
      </c>
      <c r="V558" s="331">
        <v>2.52915956984767E-2</v>
      </c>
      <c r="W558" s="331"/>
      <c r="X558" s="331"/>
      <c r="Y558" s="331"/>
      <c r="Z558" s="331"/>
      <c r="AA558" s="331"/>
      <c r="AB558" s="331"/>
      <c r="AC558" s="331"/>
      <c r="AD558" s="331">
        <v>0.123166305377177</v>
      </c>
      <c r="AE558" s="331">
        <v>0.121900306158104</v>
      </c>
      <c r="AF558" s="331"/>
      <c r="AG558" s="331"/>
      <c r="AH558" s="331">
        <v>3.23116711290556E-2</v>
      </c>
      <c r="AJ558" s="331">
        <v>0</v>
      </c>
      <c r="AK558" s="925">
        <v>2.00934521751604E-3</v>
      </c>
      <c r="AL558" s="925"/>
      <c r="AM558" s="925"/>
      <c r="AN558" s="331">
        <v>0.22036123984751599</v>
      </c>
      <c r="AO558" s="331"/>
      <c r="AP558" s="331"/>
      <c r="AQ558" s="331">
        <v>0.23009204093959501</v>
      </c>
      <c r="AR558" s="331">
        <v>3.7770887977815998E-2</v>
      </c>
      <c r="AS558" s="331"/>
      <c r="AT558" s="331">
        <v>4.4009281039436299E-2</v>
      </c>
      <c r="AU558" s="331"/>
      <c r="AV558" s="331"/>
      <c r="AW558" s="331"/>
      <c r="AX558" s="331"/>
      <c r="AY558" s="331"/>
      <c r="AZ558" s="331">
        <v>0.12573953854880299</v>
      </c>
      <c r="BA558" s="331">
        <v>3.8990714943111703E-2</v>
      </c>
      <c r="BB558" s="331"/>
      <c r="BC558" s="331"/>
      <c r="BD558" s="331"/>
      <c r="BE558" s="331"/>
      <c r="BF558" s="331"/>
      <c r="BG558" s="331"/>
      <c r="BH558" s="331"/>
      <c r="BI558" s="331">
        <v>0.11615826341067299</v>
      </c>
      <c r="BJ558" s="331">
        <v>0.112159047696447</v>
      </c>
      <c r="BK558" s="331"/>
      <c r="BL558" s="331"/>
      <c r="BM558" s="331">
        <v>4.4535256015399302E-2</v>
      </c>
    </row>
    <row r="559" spans="2:67" ht="15">
      <c r="B559" s="1257" t="s">
        <v>38</v>
      </c>
      <c r="C559" s="243" t="s">
        <v>489</v>
      </c>
      <c r="D559" s="344"/>
      <c r="E559" s="331"/>
      <c r="F559" s="331">
        <v>2.2982123958812699E-4</v>
      </c>
      <c r="G559" s="925">
        <v>2.0027562342364202E-2</v>
      </c>
      <c r="H559" s="925"/>
      <c r="I559" s="925"/>
      <c r="J559" s="331"/>
      <c r="K559" s="331"/>
      <c r="L559" s="331">
        <v>9.9054521463353598E-2</v>
      </c>
      <c r="M559" s="331">
        <v>3.6742780435185203E-2</v>
      </c>
      <c r="N559" s="331"/>
      <c r="O559" s="331">
        <v>4.5426063768718099E-2</v>
      </c>
      <c r="P559" s="331"/>
      <c r="Q559" s="331"/>
      <c r="R559" s="331"/>
      <c r="S559" s="331"/>
      <c r="T559" s="331"/>
      <c r="U559" s="331">
        <v>0.13272364746981399</v>
      </c>
      <c r="V559" s="331">
        <v>3.79631933893732E-2</v>
      </c>
      <c r="W559" s="331"/>
      <c r="X559" s="331"/>
      <c r="Y559" s="331"/>
      <c r="Z559" s="331"/>
      <c r="AA559" s="331"/>
      <c r="AB559" s="331"/>
      <c r="AC559" s="331"/>
      <c r="AD559" s="331">
        <v>0.13068912908965399</v>
      </c>
      <c r="AE559" s="331">
        <v>0.11604902012247</v>
      </c>
      <c r="AF559" s="331"/>
      <c r="AG559" s="331"/>
      <c r="AH559" s="331">
        <v>4.4316855056458902E-2</v>
      </c>
      <c r="AJ559" s="331">
        <v>0</v>
      </c>
      <c r="AK559" s="925">
        <v>1.61305368262963E-2</v>
      </c>
      <c r="AL559" s="925"/>
      <c r="AM559" s="925"/>
      <c r="AN559" s="331">
        <v>9.1112782514789797E-2</v>
      </c>
      <c r="AO559" s="331"/>
      <c r="AP559" s="331"/>
      <c r="AQ559" s="331">
        <v>9.5786497583735405E-2</v>
      </c>
      <c r="AR559" s="331">
        <v>4.04468172206634E-2</v>
      </c>
      <c r="AS559" s="331"/>
      <c r="AT559" s="331">
        <v>4.8877448823313699E-2</v>
      </c>
      <c r="AU559" s="331"/>
      <c r="AV559" s="331"/>
      <c r="AW559" s="331"/>
      <c r="AX559" s="331"/>
      <c r="AY559" s="331"/>
      <c r="AZ559" s="331">
        <v>0.12863120224597899</v>
      </c>
      <c r="BA559" s="331">
        <v>4.1569625331931398E-2</v>
      </c>
      <c r="BB559" s="331"/>
      <c r="BC559" s="331"/>
      <c r="BD559" s="331"/>
      <c r="BE559" s="331"/>
      <c r="BF559" s="331"/>
      <c r="BG559" s="331"/>
      <c r="BH559" s="331"/>
      <c r="BI559" s="331">
        <v>0.12753593599101101</v>
      </c>
      <c r="BJ559" s="331">
        <v>0.116608994788701</v>
      </c>
      <c r="BK559" s="331"/>
      <c r="BL559" s="331"/>
      <c r="BM559" s="331">
        <v>4.7601311645743001E-2</v>
      </c>
    </row>
    <row r="560" spans="2:67" ht="15">
      <c r="B560" s="1257" t="s">
        <v>38</v>
      </c>
      <c r="C560" s="243" t="s">
        <v>490</v>
      </c>
      <c r="D560" s="344"/>
      <c r="E560" s="331"/>
      <c r="F560" s="331">
        <v>6.6009593493578404E-5</v>
      </c>
      <c r="G560" s="925">
        <v>3.3836549318442502E-2</v>
      </c>
      <c r="H560" s="925"/>
      <c r="I560" s="925"/>
      <c r="J560" s="331"/>
      <c r="K560" s="331"/>
      <c r="L560" s="331">
        <v>8.2065691242758296E-2</v>
      </c>
      <c r="M560" s="331">
        <v>4.82669348875992E-2</v>
      </c>
      <c r="N560" s="331"/>
      <c r="O560" s="331">
        <v>5.51911055945929E-2</v>
      </c>
      <c r="P560" s="331"/>
      <c r="Q560" s="331"/>
      <c r="R560" s="331"/>
      <c r="S560" s="331"/>
      <c r="T560" s="331"/>
      <c r="U560" s="331">
        <v>0.12596816782451001</v>
      </c>
      <c r="V560" s="331">
        <v>4.9259760751422701E-2</v>
      </c>
      <c r="W560" s="331"/>
      <c r="X560" s="331"/>
      <c r="Y560" s="331"/>
      <c r="Z560" s="331"/>
      <c r="AA560" s="331"/>
      <c r="AB560" s="331"/>
      <c r="AC560" s="331"/>
      <c r="AD560" s="331">
        <v>0.129034508424335</v>
      </c>
      <c r="AE560" s="331">
        <v>0.113919527910254</v>
      </c>
      <c r="AF560" s="331"/>
      <c r="AG560" s="331"/>
      <c r="AH560" s="331">
        <v>5.4670296246819301E-2</v>
      </c>
      <c r="AJ560" s="331">
        <v>2.29821240259502E-4</v>
      </c>
      <c r="AK560" s="925">
        <v>3.0893453610442E-2</v>
      </c>
      <c r="AL560" s="925"/>
      <c r="AM560" s="925"/>
      <c r="AN560" s="331">
        <v>7.7253289889428103E-2</v>
      </c>
      <c r="AO560" s="331"/>
      <c r="AP560" s="331"/>
      <c r="AQ560" s="331">
        <v>8.1325390288738406E-2</v>
      </c>
      <c r="AR560" s="331">
        <v>5.0507320914338599E-2</v>
      </c>
      <c r="AS560" s="331"/>
      <c r="AT560" s="331">
        <v>5.7153111407956203E-2</v>
      </c>
      <c r="AU560" s="331"/>
      <c r="AV560" s="331"/>
      <c r="AW560" s="331"/>
      <c r="AX560" s="331"/>
      <c r="AY560" s="331"/>
      <c r="AZ560" s="331">
        <v>0.12790740282786101</v>
      </c>
      <c r="BA560" s="331">
        <v>5.1527450324390801E-2</v>
      </c>
      <c r="BB560" s="331"/>
      <c r="BC560" s="331"/>
      <c r="BD560" s="331"/>
      <c r="BE560" s="331"/>
      <c r="BF560" s="331"/>
      <c r="BG560" s="331"/>
      <c r="BH560" s="331"/>
      <c r="BI560" s="331">
        <v>0.122295232926231</v>
      </c>
      <c r="BJ560" s="331">
        <v>0.114590468767679</v>
      </c>
      <c r="BK560" s="331"/>
      <c r="BL560" s="331"/>
      <c r="BM560" s="331">
        <v>5.6521676984097401E-2</v>
      </c>
    </row>
    <row r="561" spans="1:66" ht="15">
      <c r="B561" s="1257" t="s">
        <v>38</v>
      </c>
      <c r="C561" s="243" t="s">
        <v>491</v>
      </c>
      <c r="D561" s="344"/>
      <c r="E561" s="331"/>
      <c r="F561" s="331">
        <v>4.3247150957615701E-4</v>
      </c>
      <c r="G561" s="925">
        <v>5.2312034138930298E-2</v>
      </c>
      <c r="H561" s="925"/>
      <c r="I561" s="925"/>
      <c r="J561" s="331"/>
      <c r="K561" s="331"/>
      <c r="L561" s="331">
        <v>8.2903342787296497E-2</v>
      </c>
      <c r="M561" s="331">
        <v>6.0332132316234403E-2</v>
      </c>
      <c r="N561" s="331"/>
      <c r="O561" s="331">
        <v>6.6021318048953698E-2</v>
      </c>
      <c r="P561" s="331"/>
      <c r="Q561" s="331"/>
      <c r="R561" s="331"/>
      <c r="S561" s="331"/>
      <c r="T561" s="331"/>
      <c r="U561" s="331">
        <v>0.114501388096827</v>
      </c>
      <c r="V561" s="331">
        <v>6.0984676578894802E-2</v>
      </c>
      <c r="W561" s="331"/>
      <c r="X561" s="331"/>
      <c r="Y561" s="331"/>
      <c r="Z561" s="331"/>
      <c r="AA561" s="331"/>
      <c r="AB561" s="331"/>
      <c r="AC561" s="331"/>
      <c r="AD561" s="331">
        <v>0.128028740073487</v>
      </c>
      <c r="AE561" s="331">
        <v>0.111074612237964</v>
      </c>
      <c r="AF561" s="331"/>
      <c r="AG561" s="331"/>
      <c r="AH561" s="331">
        <v>6.5437806172181798E-2</v>
      </c>
      <c r="AJ561" s="331">
        <v>3.3793546634997999E-4</v>
      </c>
      <c r="AK561" s="925">
        <v>4.82017992583441E-2</v>
      </c>
      <c r="AL561" s="925"/>
      <c r="AM561" s="925"/>
      <c r="AN561" s="331">
        <v>8.40663608646076E-2</v>
      </c>
      <c r="AO561" s="331"/>
      <c r="AP561" s="331"/>
      <c r="AQ561" s="331">
        <v>8.4327640612019597E-2</v>
      </c>
      <c r="AR561" s="331">
        <v>6.1909234740180299E-2</v>
      </c>
      <c r="AS561" s="331"/>
      <c r="AT561" s="331">
        <v>6.7163577531829305E-2</v>
      </c>
      <c r="AU561" s="331"/>
      <c r="AV561" s="331"/>
      <c r="AW561" s="331"/>
      <c r="AX561" s="331"/>
      <c r="AY561" s="331"/>
      <c r="AZ561" s="331">
        <v>0.113143842468272</v>
      </c>
      <c r="BA561" s="331">
        <v>6.2545216440868495E-2</v>
      </c>
      <c r="BB561" s="331"/>
      <c r="BC561" s="331"/>
      <c r="BD561" s="331"/>
      <c r="BE561" s="331"/>
      <c r="BF561" s="331"/>
      <c r="BG561" s="331"/>
      <c r="BH561" s="331"/>
      <c r="BI561" s="331">
        <v>0.12914883015450501</v>
      </c>
      <c r="BJ561" s="331">
        <v>0.11077052218644499</v>
      </c>
      <c r="BK561" s="331"/>
      <c r="BL561" s="331"/>
      <c r="BM561" s="331">
        <v>6.6996180449622494E-2</v>
      </c>
    </row>
    <row r="562" spans="1:66" ht="15">
      <c r="B562" s="1257" t="s">
        <v>38</v>
      </c>
      <c r="C562" s="243" t="s">
        <v>492</v>
      </c>
      <c r="D562" s="344"/>
      <c r="E562" s="331"/>
      <c r="F562" s="331">
        <v>2.8674852532052902E-4</v>
      </c>
      <c r="G562" s="925">
        <v>6.7176394619163096E-2</v>
      </c>
      <c r="H562" s="925"/>
      <c r="I562" s="925"/>
      <c r="J562" s="331"/>
      <c r="K562" s="331"/>
      <c r="L562" s="331">
        <v>7.2702930634562901E-2</v>
      </c>
      <c r="M562" s="331">
        <v>7.2106000153093694E-2</v>
      </c>
      <c r="N562" s="331"/>
      <c r="O562" s="331">
        <v>7.4609352957092798E-2</v>
      </c>
      <c r="P562" s="331"/>
      <c r="Q562" s="331"/>
      <c r="R562" s="331"/>
      <c r="S562" s="331"/>
      <c r="T562" s="331"/>
      <c r="U562" s="331">
        <v>0.113570421791309</v>
      </c>
      <c r="V562" s="331">
        <v>7.2690559687144898E-2</v>
      </c>
      <c r="W562" s="331"/>
      <c r="X562" s="331"/>
      <c r="Y562" s="331"/>
      <c r="Z562" s="331"/>
      <c r="AA562" s="331"/>
      <c r="AB562" s="331"/>
      <c r="AC562" s="331"/>
      <c r="AD562" s="331">
        <v>0.124000699336572</v>
      </c>
      <c r="AE562" s="331">
        <v>0.10565376860165999</v>
      </c>
      <c r="AF562" s="331"/>
      <c r="AG562" s="331"/>
      <c r="AH562" s="331">
        <v>7.5979883966427103E-2</v>
      </c>
      <c r="AJ562" s="331">
        <v>1.60548559471492E-4</v>
      </c>
      <c r="AK562" s="925">
        <v>6.2393309766652097E-2</v>
      </c>
      <c r="AL562" s="925"/>
      <c r="AM562" s="925"/>
      <c r="AN562" s="331">
        <v>7.2524594016159405E-2</v>
      </c>
      <c r="AO562" s="331"/>
      <c r="AP562" s="331"/>
      <c r="AQ562" s="331">
        <v>7.1517114517252997E-2</v>
      </c>
      <c r="AR562" s="331">
        <v>7.2569102457143195E-2</v>
      </c>
      <c r="AS562" s="331"/>
      <c r="AT562" s="331">
        <v>7.5614153694572001E-2</v>
      </c>
      <c r="AU562" s="331"/>
      <c r="AV562" s="331"/>
      <c r="AW562" s="331"/>
      <c r="AX562" s="331"/>
      <c r="AY562" s="331"/>
      <c r="AZ562" s="331">
        <v>0.110653152525872</v>
      </c>
      <c r="BA562" s="331">
        <v>7.3081383776409006E-2</v>
      </c>
      <c r="BB562" s="331"/>
      <c r="BC562" s="331"/>
      <c r="BD562" s="331"/>
      <c r="BE562" s="331"/>
      <c r="BF562" s="331"/>
      <c r="BG562" s="331"/>
      <c r="BH562" s="331"/>
      <c r="BI562" s="331">
        <v>0.12084799999351301</v>
      </c>
      <c r="BJ562" s="331">
        <v>0.106836980591313</v>
      </c>
      <c r="BK562" s="331"/>
      <c r="BL562" s="331"/>
      <c r="BM562" s="331">
        <v>7.6254901013434906E-2</v>
      </c>
    </row>
    <row r="563" spans="1:66" ht="15">
      <c r="B563" s="1257" t="s">
        <v>38</v>
      </c>
      <c r="C563" s="243" t="s">
        <v>493</v>
      </c>
      <c r="D563" s="344"/>
      <c r="E563" s="331"/>
      <c r="F563" s="331">
        <v>1.33469902340711E-3</v>
      </c>
      <c r="G563" s="925">
        <v>8.2389623132022097E-2</v>
      </c>
      <c r="H563" s="925"/>
      <c r="I563" s="925"/>
      <c r="J563" s="331"/>
      <c r="K563" s="331"/>
      <c r="L563" s="331">
        <v>8.4231370835276598E-2</v>
      </c>
      <c r="M563" s="331">
        <v>8.55958271355899E-2</v>
      </c>
      <c r="N563" s="331"/>
      <c r="O563" s="331">
        <v>8.6060594415817093E-2</v>
      </c>
      <c r="P563" s="331"/>
      <c r="Q563" s="331"/>
      <c r="R563" s="331"/>
      <c r="S563" s="331"/>
      <c r="T563" s="331"/>
      <c r="U563" s="331">
        <v>9.2912372699507501E-2</v>
      </c>
      <c r="V563" s="331">
        <v>8.5697915537371397E-2</v>
      </c>
      <c r="W563" s="331"/>
      <c r="X563" s="331"/>
      <c r="Y563" s="331"/>
      <c r="Z563" s="331"/>
      <c r="AA563" s="331"/>
      <c r="AB563" s="331"/>
      <c r="AC563" s="331"/>
      <c r="AD563" s="331">
        <v>0.123108578909185</v>
      </c>
      <c r="AE563" s="331">
        <v>0.102542584716366</v>
      </c>
      <c r="AF563" s="331"/>
      <c r="AG563" s="331"/>
      <c r="AH563" s="331">
        <v>8.7937269959762102E-2</v>
      </c>
      <c r="AJ563" s="331">
        <v>5.3042254979799599E-4</v>
      </c>
      <c r="AK563" s="925">
        <v>8.3109400552476606E-2</v>
      </c>
      <c r="AL563" s="925"/>
      <c r="AM563" s="925"/>
      <c r="AN563" s="331">
        <v>7.5012700539641999E-2</v>
      </c>
      <c r="AO563" s="331"/>
      <c r="AP563" s="331"/>
      <c r="AQ563" s="331">
        <v>7.4823220149305397E-2</v>
      </c>
      <c r="AR563" s="331">
        <v>8.5402849213407794E-2</v>
      </c>
      <c r="AS563" s="331"/>
      <c r="AT563" s="331">
        <v>8.5530370456805102E-2</v>
      </c>
      <c r="AU563" s="331"/>
      <c r="AV563" s="331"/>
      <c r="AW563" s="331"/>
      <c r="AX563" s="331"/>
      <c r="AY563" s="331"/>
      <c r="AZ563" s="331">
        <v>0.101127088136411</v>
      </c>
      <c r="BA563" s="331">
        <v>8.5666262211005095E-2</v>
      </c>
      <c r="BB563" s="331"/>
      <c r="BC563" s="331"/>
      <c r="BD563" s="331"/>
      <c r="BE563" s="331"/>
      <c r="BF563" s="331"/>
      <c r="BG563" s="331"/>
      <c r="BH563" s="331"/>
      <c r="BI563" s="331">
        <v>0.118785085357219</v>
      </c>
      <c r="BJ563" s="331">
        <v>0.10234817653136</v>
      </c>
      <c r="BK563" s="331"/>
      <c r="BL563" s="331"/>
      <c r="BM563" s="331">
        <v>8.7715939622681705E-2</v>
      </c>
    </row>
    <row r="564" spans="1:66" ht="15">
      <c r="B564" s="1257" t="s">
        <v>38</v>
      </c>
      <c r="C564" s="243" t="s">
        <v>494</v>
      </c>
      <c r="D564" s="344"/>
      <c r="E564" s="331"/>
      <c r="F564" s="331">
        <v>3.6485695632574701E-3</v>
      </c>
      <c r="G564" s="925">
        <v>0.102350351708228</v>
      </c>
      <c r="H564" s="925"/>
      <c r="I564" s="925"/>
      <c r="J564" s="331"/>
      <c r="K564" s="331"/>
      <c r="L564" s="331">
        <v>8.71770127055949E-2</v>
      </c>
      <c r="M564" s="331">
        <v>0.102401259033432</v>
      </c>
      <c r="N564" s="331"/>
      <c r="O564" s="331">
        <v>0.10046485564176399</v>
      </c>
      <c r="P564" s="331"/>
      <c r="Q564" s="331"/>
      <c r="R564" s="331"/>
      <c r="S564" s="331"/>
      <c r="T564" s="331"/>
      <c r="U564" s="331">
        <v>8.8820369230600604E-2</v>
      </c>
      <c r="V564" s="331">
        <v>0.10226109088690399</v>
      </c>
      <c r="W564" s="331"/>
      <c r="X564" s="331"/>
      <c r="Y564" s="331"/>
      <c r="Z564" s="331"/>
      <c r="AA564" s="331"/>
      <c r="AB564" s="331"/>
      <c r="AC564" s="331"/>
      <c r="AD564" s="331">
        <v>0.115799221039765</v>
      </c>
      <c r="AE564" s="331">
        <v>9.7942872314051702E-2</v>
      </c>
      <c r="AF564" s="331"/>
      <c r="AG564" s="331"/>
      <c r="AH564" s="331">
        <v>0.102841257784653</v>
      </c>
      <c r="AJ564" s="331">
        <v>3.8700680432243498E-3</v>
      </c>
      <c r="AK564" s="925">
        <v>9.9922145171011903E-2</v>
      </c>
      <c r="AL564" s="925"/>
      <c r="AM564" s="925"/>
      <c r="AN564" s="331">
        <v>7.55139316563085E-2</v>
      </c>
      <c r="AO564" s="331"/>
      <c r="AP564" s="331"/>
      <c r="AQ564" s="331">
        <v>7.8978756444488998E-2</v>
      </c>
      <c r="AR564" s="331">
        <v>0.10062952864679101</v>
      </c>
      <c r="AS564" s="331"/>
      <c r="AT564" s="331">
        <v>9.8474624831767596E-2</v>
      </c>
      <c r="AU564" s="331"/>
      <c r="AV564" s="331"/>
      <c r="AW564" s="331"/>
      <c r="AX564" s="331"/>
      <c r="AY564" s="331"/>
      <c r="AZ564" s="331">
        <v>8.6885329934919098E-2</v>
      </c>
      <c r="BA564" s="331">
        <v>0.100493162891079</v>
      </c>
      <c r="BB564" s="331"/>
      <c r="BC564" s="331"/>
      <c r="BD564" s="331"/>
      <c r="BE564" s="331"/>
      <c r="BF564" s="331"/>
      <c r="BG564" s="331"/>
      <c r="BH564" s="331"/>
      <c r="BI564" s="331">
        <v>0.113882305012708</v>
      </c>
      <c r="BJ564" s="331">
        <v>0.100101638145941</v>
      </c>
      <c r="BK564" s="331"/>
      <c r="BL564" s="331"/>
      <c r="BM564" s="331">
        <v>0.10116186667935199</v>
      </c>
    </row>
    <row r="565" spans="1:66" ht="15">
      <c r="B565" s="1257" t="s">
        <v>38</v>
      </c>
      <c r="C565" s="243" t="s">
        <v>495</v>
      </c>
      <c r="D565" s="344"/>
      <c r="E565" s="331"/>
      <c r="F565" s="331">
        <v>1.1710001393195E-2</v>
      </c>
      <c r="G565" s="925">
        <v>0.137599975301651</v>
      </c>
      <c r="H565" s="925"/>
      <c r="I565" s="925"/>
      <c r="J565" s="331"/>
      <c r="K565" s="331"/>
      <c r="L565" s="331">
        <v>6.1393645451176301E-2</v>
      </c>
      <c r="M565" s="331">
        <v>0.12465281908751</v>
      </c>
      <c r="N565" s="331"/>
      <c r="O565" s="331">
        <v>0.114562289427597</v>
      </c>
      <c r="P565" s="331"/>
      <c r="Q565" s="331"/>
      <c r="R565" s="331"/>
      <c r="S565" s="331"/>
      <c r="T565" s="331"/>
      <c r="U565" s="331">
        <v>7.7036218212988894E-2</v>
      </c>
      <c r="V565" s="331">
        <v>0.124313037479843</v>
      </c>
      <c r="W565" s="331"/>
      <c r="X565" s="331"/>
      <c r="Y565" s="331"/>
      <c r="Z565" s="331"/>
      <c r="AA565" s="331"/>
      <c r="AB565" s="331"/>
      <c r="AC565" s="331"/>
      <c r="AD565" s="331">
        <v>8.3736944965172005E-2</v>
      </c>
      <c r="AE565" s="331">
        <v>8.9168581460238205E-2</v>
      </c>
      <c r="AF565" s="331"/>
      <c r="AG565" s="331"/>
      <c r="AH565" s="331">
        <v>0.12151118086021701</v>
      </c>
      <c r="AJ565" s="331">
        <v>9.7787154279500195E-3</v>
      </c>
      <c r="AK565" s="925">
        <v>0.13599351262165801</v>
      </c>
      <c r="AL565" s="925"/>
      <c r="AM565" s="925"/>
      <c r="AN565" s="331">
        <v>9.4150708351567497E-2</v>
      </c>
      <c r="AO565" s="331"/>
      <c r="AP565" s="331"/>
      <c r="AQ565" s="331">
        <v>8.8426808867041004E-2</v>
      </c>
      <c r="AR565" s="331">
        <v>0.122356226928503</v>
      </c>
      <c r="AS565" s="331"/>
      <c r="AT565" s="331">
        <v>0.114404210128891</v>
      </c>
      <c r="AU565" s="331"/>
      <c r="AV565" s="331"/>
      <c r="AW565" s="331"/>
      <c r="AX565" s="331"/>
      <c r="AY565" s="331"/>
      <c r="AZ565" s="331">
        <v>8.3720472950743904E-2</v>
      </c>
      <c r="BA565" s="331">
        <v>0.12205992938387</v>
      </c>
      <c r="BB565" s="331"/>
      <c r="BC565" s="331"/>
      <c r="BD565" s="331"/>
      <c r="BE565" s="331"/>
      <c r="BF565" s="331"/>
      <c r="BG565" s="331"/>
      <c r="BH565" s="331"/>
      <c r="BI565" s="331">
        <v>9.4037698530338304E-2</v>
      </c>
      <c r="BJ565" s="331">
        <v>9.1511259888443205E-2</v>
      </c>
      <c r="BK565" s="331"/>
      <c r="BL565" s="331"/>
      <c r="BM565" s="331">
        <v>0.119957338416985</v>
      </c>
    </row>
    <row r="566" spans="1:66" ht="15">
      <c r="B566" s="1257" t="s">
        <v>38</v>
      </c>
      <c r="C566" s="243" t="s">
        <v>496</v>
      </c>
      <c r="D566" s="344"/>
      <c r="E566" s="331"/>
      <c r="F566" s="331">
        <v>2.3175490351648901E-2</v>
      </c>
      <c r="G566" s="925">
        <v>0.174053230367686</v>
      </c>
      <c r="H566" s="925"/>
      <c r="I566" s="925"/>
      <c r="J566" s="331"/>
      <c r="K566" s="331"/>
      <c r="L566" s="331">
        <v>0.103345589265016</v>
      </c>
      <c r="M566" s="331">
        <v>0.160365699228432</v>
      </c>
      <c r="N566" s="331"/>
      <c r="O566" s="331">
        <v>0.13265774197101299</v>
      </c>
      <c r="P566" s="331"/>
      <c r="Q566" s="331"/>
      <c r="R566" s="331"/>
      <c r="S566" s="331"/>
      <c r="T566" s="331"/>
      <c r="U566" s="331">
        <v>6.09900455211006E-2</v>
      </c>
      <c r="V566" s="331">
        <v>0.15996205068258301</v>
      </c>
      <c r="W566" s="331"/>
      <c r="X566" s="331"/>
      <c r="Y566" s="331"/>
      <c r="Z566" s="331"/>
      <c r="AA566" s="331"/>
      <c r="AB566" s="331"/>
      <c r="AC566" s="331"/>
      <c r="AD566" s="331">
        <v>3.5863005383237397E-2</v>
      </c>
      <c r="AE566" s="331">
        <v>8.2520576331259102E-2</v>
      </c>
      <c r="AF566" s="331"/>
      <c r="AG566" s="331"/>
      <c r="AH566" s="331">
        <v>0.152056948325903</v>
      </c>
      <c r="AJ566" s="331">
        <v>2.3417940420166102E-2</v>
      </c>
      <c r="AK566" s="925">
        <v>0.18078130852166799</v>
      </c>
      <c r="AL566" s="925"/>
      <c r="AM566" s="925"/>
      <c r="AN566" s="331">
        <v>8.7322164331317897E-2</v>
      </c>
      <c r="AO566" s="331"/>
      <c r="AP566" s="331"/>
      <c r="AQ566" s="331">
        <v>8.6182482601628904E-2</v>
      </c>
      <c r="AR566" s="331">
        <v>0.153862899677709</v>
      </c>
      <c r="AS566" s="331"/>
      <c r="AT566" s="331">
        <v>0.13377944481173901</v>
      </c>
      <c r="AU566" s="331"/>
      <c r="AV566" s="331"/>
      <c r="AW566" s="331"/>
      <c r="AX566" s="331"/>
      <c r="AY566" s="331"/>
      <c r="AZ566" s="331">
        <v>6.1221832005398699E-2</v>
      </c>
      <c r="BA566" s="331">
        <v>0.153199115112335</v>
      </c>
      <c r="BB566" s="331"/>
      <c r="BC566" s="331"/>
      <c r="BD566" s="331"/>
      <c r="BE566" s="331"/>
      <c r="BF566" s="331"/>
      <c r="BG566" s="331"/>
      <c r="BH566" s="331"/>
      <c r="BI566" s="331">
        <v>4.67504943174641E-2</v>
      </c>
      <c r="BJ566" s="331">
        <v>8.3273948566794806E-2</v>
      </c>
      <c r="BK566" s="331"/>
      <c r="BL566" s="331"/>
      <c r="BM566" s="331">
        <v>0.14624566666799499</v>
      </c>
    </row>
    <row r="567" spans="1:66" ht="15">
      <c r="B567" s="1257" t="s">
        <v>38</v>
      </c>
      <c r="C567" s="243" t="s">
        <v>497</v>
      </c>
      <c r="D567" s="344"/>
      <c r="E567" s="331"/>
      <c r="F567" s="331">
        <v>0.95911618880051297</v>
      </c>
      <c r="G567" s="925">
        <v>0.32609915209231</v>
      </c>
      <c r="H567" s="925"/>
      <c r="I567" s="925"/>
      <c r="J567" s="331"/>
      <c r="K567" s="331"/>
      <c r="L567" s="331">
        <v>5.9202942288090699E-2</v>
      </c>
      <c r="M567" s="331">
        <v>0.28566268192180699</v>
      </c>
      <c r="N567" s="331"/>
      <c r="O567" s="331">
        <v>0.29210885573263701</v>
      </c>
      <c r="P567" s="331"/>
      <c r="Q567" s="331"/>
      <c r="R567" s="331"/>
      <c r="S567" s="331"/>
      <c r="T567" s="331"/>
      <c r="U567" s="331">
        <v>6.0999649722565899E-2</v>
      </c>
      <c r="V567" s="331">
        <v>0.28157611930798598</v>
      </c>
      <c r="W567" s="331"/>
      <c r="X567" s="331"/>
      <c r="Y567" s="331"/>
      <c r="Z567" s="331"/>
      <c r="AA567" s="331"/>
      <c r="AB567" s="331"/>
      <c r="AC567" s="331"/>
      <c r="AD567" s="331">
        <v>6.5728674014148896E-3</v>
      </c>
      <c r="AE567" s="331">
        <v>5.9228150147631602E-2</v>
      </c>
      <c r="AF567" s="331"/>
      <c r="AG567" s="331"/>
      <c r="AH567" s="331">
        <v>0.26293683049852201</v>
      </c>
      <c r="AJ567" s="331">
        <v>0.96167454829278098</v>
      </c>
      <c r="AK567" s="925">
        <v>0.34056518845393502</v>
      </c>
      <c r="AL567" s="925"/>
      <c r="AM567" s="925"/>
      <c r="AN567" s="331">
        <v>0.122682227988663</v>
      </c>
      <c r="AO567" s="331"/>
      <c r="AP567" s="331"/>
      <c r="AQ567" s="331">
        <v>0.108540047996194</v>
      </c>
      <c r="AR567" s="331">
        <v>0.27454513222344801</v>
      </c>
      <c r="AS567" s="331"/>
      <c r="AT567" s="331">
        <v>0.27499377727369001</v>
      </c>
      <c r="AU567" s="331"/>
      <c r="AV567" s="331"/>
      <c r="AW567" s="331"/>
      <c r="AX567" s="331"/>
      <c r="AY567" s="331"/>
      <c r="AZ567" s="331">
        <v>6.0970138355739903E-2</v>
      </c>
      <c r="BA567" s="331">
        <v>0.27086713958499897</v>
      </c>
      <c r="BB567" s="331"/>
      <c r="BC567" s="331"/>
      <c r="BD567" s="331"/>
      <c r="BE567" s="331"/>
      <c r="BF567" s="331"/>
      <c r="BG567" s="331"/>
      <c r="BH567" s="331"/>
      <c r="BI567" s="331">
        <v>1.0558154306339201E-2</v>
      </c>
      <c r="BJ567" s="331">
        <v>6.1798962836875297E-2</v>
      </c>
      <c r="BK567" s="331"/>
      <c r="BL567" s="331"/>
      <c r="BM567" s="331">
        <v>0.25300986250468899</v>
      </c>
      <c r="BN567" s="241"/>
    </row>
    <row r="568" spans="1:66" ht="12.75" customHeight="1">
      <c r="B568" s="1253" t="s">
        <v>38</v>
      </c>
      <c r="C568" s="453" t="s">
        <v>527</v>
      </c>
      <c r="D568" s="344"/>
      <c r="E568" s="327"/>
      <c r="F568" s="327">
        <v>1</v>
      </c>
      <c r="G568" s="926">
        <v>1</v>
      </c>
      <c r="H568" s="926"/>
      <c r="I568" s="926"/>
      <c r="J568" s="327"/>
      <c r="K568" s="327"/>
      <c r="L568" s="327">
        <v>1</v>
      </c>
      <c r="M568" s="327">
        <v>1</v>
      </c>
      <c r="N568" s="327"/>
      <c r="O568" s="327">
        <v>1</v>
      </c>
      <c r="P568" s="327"/>
      <c r="Q568" s="327"/>
      <c r="R568" s="327"/>
      <c r="S568" s="327"/>
      <c r="T568" s="327"/>
      <c r="U568" s="327">
        <v>1</v>
      </c>
      <c r="V568" s="327">
        <v>1</v>
      </c>
      <c r="W568" s="327"/>
      <c r="X568" s="327"/>
      <c r="Y568" s="327"/>
      <c r="Z568" s="327"/>
      <c r="AA568" s="327"/>
      <c r="AB568" s="327"/>
      <c r="AC568" s="327"/>
      <c r="AD568" s="327">
        <v>1</v>
      </c>
      <c r="AE568" s="327">
        <v>1</v>
      </c>
      <c r="AF568" s="327"/>
      <c r="AG568" s="327"/>
      <c r="AH568" s="327">
        <v>1</v>
      </c>
      <c r="AI568" s="249"/>
      <c r="AJ568" s="327">
        <v>1</v>
      </c>
      <c r="AK568" s="926">
        <v>1</v>
      </c>
      <c r="AL568" s="926"/>
      <c r="AM568" s="926"/>
      <c r="AN568" s="327">
        <v>1</v>
      </c>
      <c r="AO568" s="327"/>
      <c r="AP568" s="327"/>
      <c r="AQ568" s="327">
        <v>1</v>
      </c>
      <c r="AR568" s="327">
        <v>1</v>
      </c>
      <c r="AS568" s="327"/>
      <c r="AT568" s="327">
        <v>1</v>
      </c>
      <c r="AU568" s="327"/>
      <c r="AV568" s="327"/>
      <c r="AW568" s="327"/>
      <c r="AX568" s="327"/>
      <c r="AY568" s="327"/>
      <c r="AZ568" s="327">
        <v>1</v>
      </c>
      <c r="BA568" s="327">
        <v>1</v>
      </c>
      <c r="BB568" s="327"/>
      <c r="BC568" s="327"/>
      <c r="BD568" s="327"/>
      <c r="BE568" s="327"/>
      <c r="BF568" s="327"/>
      <c r="BG568" s="327"/>
      <c r="BH568" s="327"/>
      <c r="BI568" s="327">
        <v>1</v>
      </c>
      <c r="BJ568" s="327">
        <v>1</v>
      </c>
      <c r="BK568" s="327"/>
      <c r="BL568" s="327"/>
      <c r="BM568" s="327">
        <v>1</v>
      </c>
      <c r="BN568" s="249"/>
    </row>
    <row r="571" spans="1:66" ht="15">
      <c r="B571" s="5"/>
      <c r="C571" s="357" t="s">
        <v>39</v>
      </c>
    </row>
    <row r="572" spans="1:66" ht="15">
      <c r="B572" s="246"/>
      <c r="C572" s="357"/>
    </row>
    <row r="573" spans="1:66" ht="15">
      <c r="B573" s="13"/>
      <c r="C573" s="357" t="s">
        <v>40</v>
      </c>
    </row>
    <row r="574" spans="1:66" ht="15">
      <c r="B574" s="246"/>
      <c r="C574" s="357"/>
    </row>
    <row r="575" spans="1:66" ht="15">
      <c r="B575" s="77"/>
      <c r="C575" s="357" t="s">
        <v>41</v>
      </c>
    </row>
    <row r="576" spans="1:66" s="4" customFormat="1" ht="15">
      <c r="A576" s="139"/>
      <c r="C576" s="357"/>
      <c r="G576" s="899"/>
      <c r="H576" s="899"/>
      <c r="I576" s="899"/>
      <c r="V576" s="22"/>
      <c r="W576" s="22"/>
      <c r="X576" s="22"/>
      <c r="Y576" s="22"/>
      <c r="Z576" s="22"/>
      <c r="AA576" s="22"/>
      <c r="AB576" s="22"/>
      <c r="AC576" s="22"/>
      <c r="AF576" s="95"/>
      <c r="AH576" s="165"/>
      <c r="AK576" s="899"/>
      <c r="AL576" s="899"/>
      <c r="AM576" s="899"/>
    </row>
    <row r="577" spans="1:84" s="4" customFormat="1" ht="15">
      <c r="B577" s="635"/>
      <c r="C577" s="357" t="s">
        <v>541</v>
      </c>
      <c r="G577" s="899"/>
      <c r="H577" s="899"/>
      <c r="I577" s="899"/>
      <c r="V577" s="22"/>
      <c r="W577" s="22"/>
      <c r="X577" s="22"/>
      <c r="Y577" s="22"/>
      <c r="Z577" s="22"/>
      <c r="AA577" s="22"/>
      <c r="AB577" s="22"/>
      <c r="AC577" s="22"/>
      <c r="AF577" s="95"/>
      <c r="AH577" s="165"/>
      <c r="AK577" s="899"/>
      <c r="AL577" s="899"/>
      <c r="AM577" s="899"/>
    </row>
    <row r="578" spans="1:84" ht="15">
      <c r="B578" s="4"/>
      <c r="C578" s="357"/>
      <c r="D578" s="247"/>
    </row>
    <row r="579" spans="1:84" s="4" customFormat="1" ht="15">
      <c r="B579" s="139"/>
      <c r="C579" s="357"/>
      <c r="G579" s="899"/>
      <c r="H579" s="899"/>
      <c r="I579" s="899"/>
      <c r="V579" s="22"/>
      <c r="W579" s="22"/>
      <c r="X579" s="22"/>
      <c r="Y579" s="22"/>
      <c r="Z579" s="22"/>
      <c r="AA579" s="22"/>
      <c r="AB579" s="22"/>
      <c r="AC579" s="22"/>
      <c r="AF579" s="95"/>
      <c r="AH579" s="165"/>
      <c r="AK579" s="899"/>
      <c r="AL579" s="899"/>
      <c r="AM579" s="899"/>
    </row>
    <row r="580" spans="1:84">
      <c r="B580" s="16" t="s">
        <v>643</v>
      </c>
      <c r="C580" s="252"/>
      <c r="D580" s="252"/>
    </row>
    <row r="581" spans="1:84">
      <c r="B581" s="252" t="s">
        <v>729</v>
      </c>
      <c r="C581" s="252"/>
      <c r="D581" s="252"/>
    </row>
    <row r="582" spans="1:84">
      <c r="A582" s="274"/>
      <c r="B582" s="16" t="s">
        <v>682</v>
      </c>
      <c r="C582" s="252"/>
      <c r="D582" s="252"/>
      <c r="E582" s="252"/>
      <c r="F582" s="252"/>
      <c r="G582" s="900"/>
      <c r="H582" s="900"/>
      <c r="I582" s="900"/>
      <c r="J582" s="703"/>
      <c r="K582" s="252"/>
      <c r="L582" s="252"/>
      <c r="M582" s="252"/>
      <c r="N582" s="252"/>
      <c r="O582" s="252"/>
      <c r="P582" s="252"/>
      <c r="Q582" s="252"/>
      <c r="R582" s="252"/>
      <c r="S582" s="252"/>
      <c r="T582" s="252"/>
      <c r="U582" s="252"/>
      <c r="W582" s="252"/>
      <c r="X582" s="252"/>
      <c r="Y582" s="252"/>
      <c r="Z582" s="252"/>
      <c r="AA582" s="252"/>
      <c r="AB582" s="252"/>
      <c r="AC582" s="252"/>
      <c r="AD582" s="252"/>
      <c r="AE582" s="252"/>
      <c r="AF582" s="552"/>
      <c r="AG582" s="252"/>
      <c r="AH582" s="553"/>
      <c r="AI582" s="252"/>
      <c r="AJ582" s="252"/>
      <c r="AK582" s="900"/>
      <c r="AL582" s="900"/>
      <c r="AM582" s="900"/>
      <c r="AN582" s="252"/>
      <c r="AO582" s="252"/>
      <c r="AP582" s="252"/>
      <c r="AQ582" s="252"/>
      <c r="AR582" s="252"/>
      <c r="AS582" s="252"/>
      <c r="AT582" s="252"/>
      <c r="AU582" s="252"/>
      <c r="AV582" s="252"/>
      <c r="AW582" s="252"/>
      <c r="AX582" s="252"/>
      <c r="AY582" s="252"/>
    </row>
    <row r="583" spans="1:84">
      <c r="C583" s="252"/>
      <c r="D583" s="252"/>
    </row>
    <row r="584" spans="1:84" ht="15">
      <c r="B584" s="272" t="s">
        <v>42</v>
      </c>
      <c r="C584" s="357"/>
      <c r="D584" s="357"/>
      <c r="F584" s="357"/>
    </row>
    <row r="585" spans="1:84">
      <c r="B585" s="16" t="s">
        <v>538</v>
      </c>
      <c r="C585" s="249"/>
      <c r="D585" s="249"/>
      <c r="F585" s="249"/>
    </row>
    <row r="586" spans="1:84">
      <c r="B586" s="391" t="s">
        <v>547</v>
      </c>
      <c r="C586" s="697"/>
      <c r="D586" s="697"/>
      <c r="E586" s="697"/>
      <c r="F586" s="697"/>
      <c r="G586" s="902"/>
      <c r="H586" s="902"/>
      <c r="I586" s="902"/>
      <c r="J586" s="697"/>
      <c r="K586" s="697"/>
      <c r="L586" s="697"/>
      <c r="M586" s="697"/>
      <c r="N586" s="697"/>
      <c r="O586" s="697"/>
      <c r="P586" s="697"/>
      <c r="Q586" s="697"/>
      <c r="R586" s="697"/>
      <c r="S586" s="697"/>
      <c r="T586" s="697"/>
      <c r="U586" s="697"/>
      <c r="V586" s="697"/>
      <c r="W586" s="697"/>
      <c r="X586" s="697"/>
      <c r="Y586" s="697"/>
      <c r="Z586" s="697"/>
      <c r="AA586" s="697"/>
      <c r="AB586" s="697"/>
      <c r="AC586" s="697"/>
      <c r="AD586" s="697"/>
      <c r="AE586" s="697"/>
      <c r="AF586" s="697"/>
      <c r="AG586" s="697"/>
      <c r="AH586" s="697"/>
      <c r="AI586" s="697"/>
      <c r="AJ586" s="697"/>
      <c r="AK586" s="902"/>
      <c r="AL586" s="902"/>
      <c r="AM586" s="902"/>
      <c r="AN586" s="697"/>
      <c r="AO586" s="697"/>
      <c r="AP586" s="697"/>
      <c r="AQ586" s="697"/>
      <c r="AR586" s="697"/>
      <c r="AS586" s="697"/>
      <c r="AT586" s="697"/>
      <c r="AU586" s="697"/>
      <c r="AV586" s="697"/>
      <c r="AW586" s="697"/>
      <c r="AX586" s="697"/>
      <c r="AY586" s="697"/>
      <c r="AZ586" s="697"/>
      <c r="BA586" s="697"/>
      <c r="BB586" s="697"/>
      <c r="BC586" s="697"/>
      <c r="BD586" s="697"/>
      <c r="BE586" s="697"/>
      <c r="BF586" s="697"/>
      <c r="BG586" s="697"/>
      <c r="BH586" s="697"/>
      <c r="BI586" s="697"/>
      <c r="BJ586" s="697"/>
      <c r="BK586" s="697"/>
      <c r="BL586" s="697"/>
      <c r="BM586" s="697"/>
      <c r="BN586" s="697"/>
      <c r="BO586" s="697"/>
      <c r="BP586" s="697"/>
    </row>
    <row r="589" spans="1:84" ht="15" customHeight="1">
      <c r="B589" s="256" t="s">
        <v>54</v>
      </c>
      <c r="C589" s="256"/>
      <c r="D589" s="256"/>
      <c r="E589" s="256"/>
      <c r="F589" s="256"/>
      <c r="G589" s="933"/>
      <c r="H589" s="933"/>
      <c r="I589" s="933"/>
      <c r="J589" s="256"/>
      <c r="K589" s="256"/>
      <c r="L589" s="256"/>
      <c r="M589" s="256"/>
      <c r="N589" s="256"/>
      <c r="O589" s="256"/>
      <c r="P589" s="256"/>
      <c r="Q589" s="256"/>
      <c r="R589" s="256"/>
      <c r="S589" s="256"/>
      <c r="T589" s="256"/>
      <c r="U589" s="256"/>
      <c r="V589" s="256"/>
      <c r="W589" s="256"/>
      <c r="X589" s="256"/>
      <c r="Y589" s="256"/>
      <c r="Z589" s="256"/>
      <c r="AA589" s="256"/>
      <c r="AB589" s="256"/>
      <c r="AC589" s="256"/>
      <c r="AD589" s="256"/>
      <c r="AE589" s="256"/>
      <c r="AF589" s="256"/>
      <c r="AG589" s="256"/>
      <c r="AH589" s="256"/>
      <c r="AI589" s="256"/>
      <c r="AJ589" s="256"/>
      <c r="AK589" s="933"/>
      <c r="AL589" s="933"/>
      <c r="AM589" s="933"/>
      <c r="AN589" s="256"/>
      <c r="AO589" s="256"/>
      <c r="AP589" s="256"/>
      <c r="AQ589" s="256"/>
      <c r="AR589" s="256"/>
      <c r="AS589" s="256"/>
      <c r="AT589" s="455"/>
      <c r="AU589" s="455"/>
      <c r="AV589" s="455"/>
      <c r="AW589" s="455"/>
      <c r="AX589" s="455"/>
      <c r="AY589" s="455"/>
      <c r="AZ589" s="256"/>
      <c r="BA589" s="256"/>
      <c r="BB589" s="256"/>
      <c r="BC589" s="256"/>
      <c r="BD589" s="256"/>
      <c r="BE589" s="256"/>
      <c r="BF589" s="256"/>
      <c r="BG589" s="256"/>
      <c r="BH589" s="256"/>
      <c r="BI589" s="256"/>
      <c r="BJ589" s="256"/>
      <c r="BK589" s="256"/>
      <c r="BL589" s="256"/>
      <c r="BM589" s="256"/>
      <c r="BN589" s="256"/>
      <c r="BO589" s="256"/>
      <c r="BP589" s="256"/>
      <c r="BQ589" s="256"/>
      <c r="BR589" s="256"/>
      <c r="BS589" s="256"/>
      <c r="BT589" s="256"/>
      <c r="BU589" s="456"/>
      <c r="BV589" s="249"/>
      <c r="BW589" s="249"/>
      <c r="BX589" s="249"/>
      <c r="BY589" s="249"/>
      <c r="BZ589" s="249"/>
      <c r="CA589" s="249"/>
      <c r="CB589" s="249"/>
      <c r="CC589" s="249"/>
      <c r="CD589" s="249"/>
      <c r="CE589" s="249"/>
      <c r="CF589" s="249"/>
    </row>
    <row r="590" spans="1:84" ht="84" customHeight="1">
      <c r="B590" s="1211" t="s">
        <v>654</v>
      </c>
      <c r="C590" s="1211"/>
      <c r="D590" s="1211"/>
      <c r="E590" s="1211"/>
      <c r="F590" s="1211"/>
      <c r="G590" s="1211"/>
      <c r="H590" s="1211"/>
      <c r="I590" s="1211"/>
      <c r="J590" s="1211"/>
      <c r="K590" s="1211"/>
      <c r="L590" s="1211"/>
      <c r="M590" s="1211"/>
      <c r="N590" s="1211"/>
      <c r="O590" s="1211"/>
      <c r="P590" s="1211"/>
      <c r="Q590" s="1211"/>
      <c r="R590" s="1211"/>
      <c r="S590" s="1211"/>
      <c r="T590" s="1211"/>
      <c r="U590" s="1211"/>
      <c r="V590" s="1211"/>
      <c r="W590" s="1211"/>
      <c r="X590" s="1211"/>
      <c r="Y590" s="1211"/>
      <c r="Z590" s="1211"/>
      <c r="AA590" s="1211"/>
      <c r="AB590" s="1211"/>
      <c r="AC590" s="1211"/>
      <c r="AD590" s="1211"/>
      <c r="AE590" s="1211"/>
      <c r="AF590" s="1211"/>
      <c r="AG590" s="1211"/>
      <c r="AH590" s="1211"/>
      <c r="AI590" s="443"/>
      <c r="AJ590" s="443"/>
      <c r="AK590" s="906"/>
      <c r="AL590" s="906"/>
      <c r="AM590" s="906"/>
      <c r="AN590" s="443"/>
      <c r="AO590" s="443"/>
      <c r="AP590" s="443"/>
      <c r="AQ590" s="443"/>
      <c r="AR590" s="443"/>
      <c r="AS590" s="443"/>
      <c r="AT590" s="457"/>
      <c r="AU590" s="457"/>
      <c r="AV590" s="457"/>
      <c r="AW590" s="457"/>
      <c r="AX590" s="457"/>
      <c r="AY590" s="457"/>
      <c r="AZ590" s="257"/>
      <c r="BA590" s="257"/>
      <c r="BB590" s="257"/>
      <c r="BC590" s="257"/>
      <c r="BD590" s="257"/>
      <c r="BE590" s="257"/>
      <c r="BF590" s="257"/>
      <c r="BG590" s="257"/>
      <c r="BH590" s="257"/>
      <c r="BI590" s="257"/>
      <c r="BJ590" s="257"/>
      <c r="BK590" s="257"/>
      <c r="BL590" s="257"/>
      <c r="BM590" s="257"/>
      <c r="BN590" s="257"/>
      <c r="BO590" s="257"/>
      <c r="BP590" s="458"/>
      <c r="BQ590" s="277"/>
      <c r="BR590" s="277"/>
      <c r="BS590" s="277"/>
      <c r="BT590" s="277"/>
      <c r="BU590" s="277"/>
      <c r="BV590" s="249"/>
      <c r="BW590" s="249"/>
      <c r="BX590" s="249"/>
      <c r="BY590" s="249"/>
      <c r="BZ590" s="249"/>
      <c r="CA590" s="249"/>
      <c r="CB590" s="249"/>
      <c r="CC590" s="249"/>
      <c r="CD590" s="249"/>
      <c r="CE590" s="249"/>
      <c r="CF590" s="249"/>
    </row>
    <row r="591" spans="1:84">
      <c r="B591" s="258"/>
      <c r="C591" s="258"/>
      <c r="D591" s="258"/>
      <c r="E591" s="258"/>
      <c r="F591" s="258"/>
      <c r="G591" s="914"/>
      <c r="H591" s="914"/>
      <c r="I591" s="914"/>
      <c r="J591" s="258"/>
      <c r="K591" s="258"/>
      <c r="L591" s="258"/>
      <c r="M591" s="258"/>
      <c r="N591" s="258"/>
      <c r="O591" s="258"/>
      <c r="P591" s="258"/>
      <c r="Q591" s="258"/>
      <c r="R591" s="258"/>
      <c r="S591" s="258"/>
      <c r="T591" s="258"/>
      <c r="U591" s="258"/>
      <c r="V591" s="258"/>
      <c r="W591" s="258"/>
      <c r="X591" s="258"/>
      <c r="Y591" s="258"/>
      <c r="Z591" s="258"/>
      <c r="AA591" s="258"/>
      <c r="AB591" s="258"/>
      <c r="AC591" s="258"/>
      <c r="AD591" s="258"/>
      <c r="AE591" s="258"/>
      <c r="AF591" s="258"/>
      <c r="AG591" s="258"/>
      <c r="AH591" s="258"/>
      <c r="AI591" s="258"/>
      <c r="AJ591" s="258"/>
      <c r="AK591" s="914"/>
      <c r="AL591" s="914"/>
      <c r="AM591" s="914"/>
      <c r="AN591" s="258"/>
      <c r="AO591" s="258"/>
      <c r="AP591" s="258"/>
      <c r="AQ591" s="258"/>
      <c r="AR591" s="258"/>
      <c r="AS591" s="258"/>
      <c r="AT591" s="459"/>
      <c r="AU591" s="459"/>
      <c r="AV591" s="459"/>
      <c r="AW591" s="459"/>
      <c r="AX591" s="459"/>
      <c r="AY591" s="459"/>
      <c r="AZ591" s="258"/>
      <c r="BA591" s="258"/>
      <c r="BB591" s="258"/>
      <c r="BC591" s="258"/>
      <c r="BD591" s="258"/>
      <c r="BE591" s="258"/>
      <c r="BF591" s="258"/>
      <c r="BG591" s="258"/>
      <c r="BH591" s="258"/>
      <c r="BI591" s="258"/>
      <c r="BJ591" s="258"/>
      <c r="BK591" s="258"/>
      <c r="BL591" s="258"/>
      <c r="BM591" s="258"/>
      <c r="BN591" s="258"/>
      <c r="BO591" s="258"/>
      <c r="BP591" s="258"/>
      <c r="BQ591" s="258"/>
      <c r="BR591" s="250"/>
      <c r="BS591" s="250"/>
      <c r="BT591" s="250"/>
      <c r="BU591" s="258"/>
      <c r="BV591" s="249"/>
      <c r="BW591" s="249"/>
      <c r="BX591" s="249"/>
      <c r="BY591" s="249"/>
      <c r="BZ591" s="249"/>
      <c r="CA591" s="249"/>
      <c r="CB591" s="249"/>
      <c r="CC591" s="249"/>
      <c r="CD591" s="249"/>
      <c r="CE591" s="249"/>
      <c r="CF591" s="249"/>
    </row>
    <row r="592" spans="1:84">
      <c r="B592" s="258"/>
      <c r="C592" s="258"/>
      <c r="D592" s="258"/>
      <c r="E592" s="258"/>
      <c r="F592" s="258"/>
      <c r="G592" s="914"/>
      <c r="H592" s="914"/>
      <c r="I592" s="914"/>
      <c r="J592" s="258"/>
      <c r="K592" s="258"/>
      <c r="L592" s="258"/>
      <c r="M592" s="258"/>
      <c r="N592" s="258"/>
      <c r="O592" s="258"/>
      <c r="P592" s="258"/>
      <c r="Q592" s="258"/>
      <c r="R592" s="258"/>
      <c r="S592" s="258"/>
      <c r="T592" s="258"/>
      <c r="U592" s="258"/>
      <c r="V592" s="258"/>
      <c r="W592" s="258"/>
      <c r="X592" s="258"/>
      <c r="Y592" s="258"/>
      <c r="Z592" s="258"/>
      <c r="AA592" s="258"/>
      <c r="AB592" s="258"/>
      <c r="AC592" s="258"/>
      <c r="AD592" s="258"/>
      <c r="AE592" s="258"/>
      <c r="AF592" s="258"/>
      <c r="AG592" s="258"/>
      <c r="AH592" s="258"/>
      <c r="AI592" s="258"/>
      <c r="AJ592" s="258"/>
      <c r="AK592" s="914"/>
      <c r="AL592" s="914"/>
      <c r="AM592" s="914"/>
      <c r="AN592" s="258"/>
      <c r="AO592" s="258"/>
      <c r="AP592" s="258"/>
      <c r="AQ592" s="258"/>
      <c r="AR592" s="258"/>
      <c r="AS592" s="258"/>
      <c r="AT592" s="459"/>
      <c r="AU592" s="459"/>
      <c r="AV592" s="459"/>
      <c r="AW592" s="459"/>
      <c r="AX592" s="459"/>
      <c r="AY592" s="459"/>
      <c r="AZ592" s="258"/>
      <c r="BA592" s="258"/>
      <c r="BB592" s="258"/>
      <c r="BC592" s="258"/>
      <c r="BD592" s="258"/>
      <c r="BE592" s="258"/>
      <c r="BF592" s="258"/>
      <c r="BG592" s="258"/>
      <c r="BH592" s="258"/>
      <c r="BI592" s="258"/>
      <c r="BJ592" s="258"/>
      <c r="BK592" s="258"/>
      <c r="BL592" s="258"/>
      <c r="BM592" s="258"/>
      <c r="BN592" s="258"/>
      <c r="BO592" s="258"/>
      <c r="BP592" s="258"/>
      <c r="BQ592" s="258"/>
      <c r="BR592" s="250"/>
      <c r="BS592" s="250"/>
      <c r="BT592" s="250"/>
      <c r="BU592" s="258"/>
      <c r="BV592" s="249"/>
      <c r="BW592" s="249"/>
      <c r="BX592" s="249"/>
      <c r="BY592" s="249"/>
      <c r="BZ592" s="249"/>
      <c r="CA592" s="249"/>
      <c r="CB592" s="249"/>
      <c r="CC592" s="249"/>
      <c r="CD592" s="249"/>
      <c r="CE592" s="249"/>
      <c r="CF592" s="249"/>
    </row>
    <row r="593" spans="1:87" ht="15" customHeight="1">
      <c r="B593" s="256" t="s">
        <v>55</v>
      </c>
      <c r="C593" s="256"/>
      <c r="D593" s="256"/>
      <c r="E593" s="256"/>
      <c r="F593" s="256"/>
      <c r="G593" s="933"/>
      <c r="H593" s="933"/>
      <c r="I593" s="933"/>
      <c r="J593" s="256"/>
      <c r="K593" s="256"/>
      <c r="L593" s="256"/>
      <c r="M593" s="256"/>
      <c r="N593" s="256"/>
      <c r="O593" s="256"/>
      <c r="P593" s="256"/>
      <c r="Q593" s="256"/>
      <c r="R593" s="256"/>
      <c r="S593" s="256"/>
      <c r="T593" s="256"/>
      <c r="U593" s="256"/>
      <c r="V593" s="256"/>
      <c r="W593" s="256"/>
      <c r="X593" s="256"/>
      <c r="Y593" s="256"/>
      <c r="Z593" s="256"/>
      <c r="AA593" s="256"/>
      <c r="AB593" s="256"/>
      <c r="AC593" s="256"/>
      <c r="AD593" s="256"/>
      <c r="AE593" s="256"/>
      <c r="AF593" s="256"/>
      <c r="AG593" s="256"/>
      <c r="AH593" s="256"/>
      <c r="AI593" s="256"/>
      <c r="AJ593" s="256"/>
      <c r="AK593" s="933"/>
      <c r="AL593" s="933"/>
      <c r="AM593" s="933"/>
      <c r="AN593" s="256"/>
      <c r="AO593" s="256"/>
      <c r="AP593" s="256"/>
      <c r="AQ593" s="256"/>
      <c r="AR593" s="256"/>
      <c r="AS593" s="256"/>
      <c r="AT593" s="455"/>
      <c r="AU593" s="455"/>
      <c r="AV593" s="455"/>
      <c r="AW593" s="455"/>
      <c r="AX593" s="455"/>
      <c r="AY593" s="455"/>
      <c r="AZ593" s="256"/>
      <c r="BA593" s="256"/>
      <c r="BB593" s="256"/>
      <c r="BC593" s="256"/>
      <c r="BD593" s="256"/>
      <c r="BE593" s="256"/>
      <c r="BF593" s="256"/>
      <c r="BG593" s="256"/>
      <c r="BH593" s="256"/>
      <c r="BI593" s="256"/>
      <c r="BJ593" s="256"/>
      <c r="BK593" s="256"/>
      <c r="BL593" s="256"/>
      <c r="BM593" s="256"/>
      <c r="BN593" s="256"/>
      <c r="BO593" s="256"/>
      <c r="BP593" s="256"/>
      <c r="BQ593" s="256"/>
      <c r="BR593" s="256"/>
      <c r="BS593" s="256"/>
      <c r="BT593" s="256"/>
      <c r="BU593" s="256"/>
      <c r="BV593" s="256"/>
      <c r="BW593" s="256"/>
      <c r="BX593" s="256"/>
      <c r="BY593" s="256"/>
      <c r="BZ593" s="256"/>
      <c r="CA593" s="256"/>
      <c r="CB593" s="256"/>
      <c r="CC593" s="256"/>
      <c r="CD593" s="256"/>
      <c r="CE593" s="256"/>
      <c r="CF593" s="256"/>
      <c r="CG593" s="256"/>
      <c r="CH593" s="256"/>
      <c r="CI593" s="256"/>
    </row>
    <row r="594" spans="1:87" ht="15" customHeight="1">
      <c r="A594" s="255">
        <f>'5.Inequality - Gini coefficient'!A101</f>
        <v>1</v>
      </c>
      <c r="B594" s="255" t="str">
        <f>'5.Inequality - Gini coefficient'!B101</f>
        <v>*,** Albania (2015): n.a.</v>
      </c>
      <c r="C594" s="256"/>
      <c r="D594" s="256"/>
      <c r="E594" s="256"/>
      <c r="F594" s="256"/>
      <c r="G594" s="933"/>
      <c r="H594" s="933"/>
      <c r="I594" s="933"/>
      <c r="J594" s="256"/>
      <c r="K594" s="256"/>
      <c r="L594" s="256"/>
      <c r="M594" s="256"/>
      <c r="N594" s="256"/>
      <c r="O594" s="256"/>
      <c r="P594" s="256"/>
      <c r="Q594" s="256"/>
      <c r="R594" s="256"/>
      <c r="S594" s="256"/>
      <c r="T594" s="256"/>
      <c r="U594" s="256"/>
      <c r="V594" s="256"/>
      <c r="W594" s="256"/>
      <c r="X594" s="256"/>
      <c r="Y594" s="256"/>
      <c r="Z594" s="256"/>
      <c r="AA594" s="256"/>
      <c r="AB594" s="256"/>
      <c r="AC594" s="256"/>
      <c r="AD594" s="256"/>
      <c r="AE594" s="256"/>
      <c r="AF594" s="256"/>
      <c r="AG594" s="256"/>
      <c r="AH594" s="256"/>
      <c r="AI594" s="256"/>
      <c r="AJ594" s="256"/>
      <c r="AK594" s="933"/>
      <c r="AL594" s="933"/>
      <c r="AM594" s="933"/>
      <c r="AN594" s="256"/>
      <c r="AO594" s="256"/>
      <c r="AP594" s="256"/>
      <c r="AQ594" s="256"/>
      <c r="AR594" s="256"/>
      <c r="AS594" s="256"/>
      <c r="AT594" s="455"/>
      <c r="AU594" s="455"/>
      <c r="AV594" s="455"/>
      <c r="AW594" s="455"/>
      <c r="AX594" s="455"/>
      <c r="AY594" s="455"/>
      <c r="AZ594" s="256"/>
      <c r="BA594" s="256"/>
      <c r="BB594" s="256"/>
      <c r="BC594" s="256"/>
      <c r="BD594" s="256"/>
      <c r="BE594" s="256"/>
      <c r="BF594" s="256"/>
      <c r="BG594" s="256"/>
      <c r="BH594" s="256"/>
      <c r="BI594" s="256"/>
      <c r="BJ594" s="256"/>
      <c r="BK594" s="256"/>
      <c r="BL594" s="256"/>
      <c r="BM594" s="256"/>
      <c r="BN594" s="256"/>
      <c r="BO594" s="256"/>
      <c r="BP594" s="256"/>
      <c r="BQ594" s="256"/>
      <c r="BR594" s="256"/>
      <c r="BS594" s="256"/>
      <c r="BT594" s="256"/>
      <c r="BU594" s="256"/>
      <c r="BV594" s="256"/>
      <c r="BW594" s="256"/>
      <c r="BX594" s="256"/>
      <c r="BY594" s="256"/>
      <c r="BZ594" s="256"/>
      <c r="CA594" s="256"/>
      <c r="CB594" s="256"/>
      <c r="CC594" s="256"/>
      <c r="CD594" s="256"/>
      <c r="CE594" s="256"/>
      <c r="CF594" s="256"/>
      <c r="CG594" s="256"/>
      <c r="CH594" s="256"/>
      <c r="CI594" s="256"/>
    </row>
    <row r="595" spans="1:87" ht="15" customHeight="1">
      <c r="A595" s="255">
        <f>'5.Inequality - Gini coefficient'!A102</f>
        <v>2</v>
      </c>
      <c r="B595" s="255" t="str">
        <f>'5.Inequality - Gini coefficient'!B102</f>
        <v>Argentina (2012): Rossignolo, Dario. 2017. “CEQ Master Workbook: Argentina (2012-2013),” CEQ Data Center on Fiscal Redistribution (CEQ Institute, Tulane University). Jun 8, 2018.</v>
      </c>
      <c r="C595" s="251"/>
      <c r="D595" s="251"/>
      <c r="E595" s="251"/>
      <c r="F595" s="251"/>
      <c r="G595" s="704"/>
      <c r="H595" s="704"/>
      <c r="I595" s="704"/>
      <c r="J595" s="251"/>
      <c r="K595" s="251"/>
      <c r="L595" s="251"/>
      <c r="M595" s="251"/>
      <c r="N595" s="251"/>
      <c r="O595" s="251"/>
      <c r="P595" s="251"/>
      <c r="Q595" s="251"/>
      <c r="R595" s="251"/>
      <c r="S595" s="251"/>
      <c r="T595" s="251"/>
      <c r="U595" s="251"/>
      <c r="V595" s="251"/>
      <c r="W595" s="251"/>
      <c r="X595" s="251"/>
      <c r="Y595" s="251"/>
      <c r="Z595" s="251"/>
      <c r="AA595" s="251"/>
      <c r="AB595" s="251"/>
      <c r="AC595" s="251"/>
      <c r="AD595" s="251"/>
      <c r="AE595" s="251"/>
      <c r="AF595" s="251"/>
      <c r="AG595" s="251"/>
      <c r="AH595" s="251"/>
      <c r="AI595" s="251"/>
      <c r="AJ595" s="251"/>
      <c r="AK595" s="704"/>
      <c r="AL595" s="704"/>
      <c r="AM595" s="704"/>
      <c r="AN595" s="251"/>
      <c r="AO595" s="251"/>
      <c r="AP595" s="251"/>
      <c r="AQ595" s="251"/>
      <c r="AR595" s="251"/>
      <c r="AS595" s="251"/>
      <c r="AT595" s="460"/>
      <c r="AU595" s="460"/>
      <c r="AV595" s="460"/>
      <c r="AW595" s="460"/>
      <c r="AX595" s="460"/>
      <c r="AY595" s="460"/>
      <c r="AZ595" s="251"/>
      <c r="BA595" s="251"/>
      <c r="BB595" s="251"/>
      <c r="BC595" s="251"/>
      <c r="BD595" s="251"/>
      <c r="BE595" s="251"/>
      <c r="BF595" s="251"/>
      <c r="BG595" s="251"/>
      <c r="BH595" s="251"/>
      <c r="BI595" s="251"/>
      <c r="BJ595" s="251"/>
      <c r="BK595" s="251"/>
      <c r="BL595" s="251"/>
      <c r="BM595" s="251"/>
      <c r="BN595" s="251"/>
      <c r="BO595" s="251"/>
      <c r="BP595" s="251"/>
      <c r="BQ595" s="251"/>
      <c r="BR595" s="251"/>
      <c r="BS595" s="251"/>
      <c r="BT595" s="251"/>
      <c r="BU595" s="251"/>
      <c r="BV595" s="269"/>
      <c r="BW595" s="269"/>
      <c r="BX595" s="269"/>
      <c r="BY595" s="269"/>
      <c r="BZ595" s="269"/>
      <c r="CA595" s="269"/>
      <c r="CB595" s="269"/>
      <c r="CC595" s="269"/>
      <c r="CD595" s="269"/>
      <c r="CE595" s="269"/>
      <c r="CF595" s="269"/>
      <c r="CG595" s="255"/>
      <c r="CH595" s="255"/>
      <c r="CI595" s="255"/>
    </row>
    <row r="596" spans="1:87" ht="15" customHeight="1">
      <c r="A596" s="255">
        <f>'5.Inequality - Gini coefficient'!A103</f>
        <v>3</v>
      </c>
      <c r="B596"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596" s="251"/>
      <c r="D596" s="251"/>
      <c r="E596" s="251"/>
      <c r="F596" s="251"/>
      <c r="G596" s="704"/>
      <c r="H596" s="704"/>
      <c r="I596" s="704"/>
      <c r="J596" s="251"/>
      <c r="K596" s="251"/>
      <c r="L596" s="251"/>
      <c r="M596" s="251"/>
      <c r="N596" s="251"/>
      <c r="O596" s="251"/>
      <c r="P596" s="251"/>
      <c r="Q596" s="251"/>
      <c r="R596" s="251"/>
      <c r="S596" s="251"/>
      <c r="T596" s="251"/>
      <c r="U596" s="251"/>
      <c r="V596" s="251"/>
      <c r="W596" s="251"/>
      <c r="X596" s="251"/>
      <c r="Y596" s="251"/>
      <c r="Z596" s="251"/>
      <c r="AA596" s="251"/>
      <c r="AB596" s="251"/>
      <c r="AC596" s="251"/>
      <c r="AD596" s="251"/>
      <c r="AE596" s="251"/>
      <c r="AF596" s="251"/>
      <c r="AG596" s="251"/>
      <c r="AH596" s="251"/>
      <c r="AI596" s="251"/>
      <c r="AJ596" s="251"/>
      <c r="AK596" s="704"/>
      <c r="AL596" s="704"/>
      <c r="AM596" s="704"/>
      <c r="AN596" s="251"/>
      <c r="AO596" s="251"/>
      <c r="AP596" s="251"/>
      <c r="AQ596" s="251"/>
      <c r="AR596" s="251"/>
      <c r="AS596" s="251"/>
      <c r="AT596" s="460"/>
      <c r="AU596" s="460"/>
      <c r="AV596" s="460"/>
      <c r="AW596" s="460"/>
      <c r="AX596" s="460"/>
      <c r="AY596" s="460"/>
      <c r="AZ596" s="251"/>
      <c r="BA596" s="251"/>
      <c r="BB596" s="251"/>
      <c r="BC596" s="251"/>
      <c r="BD596" s="251"/>
      <c r="BE596" s="251"/>
      <c r="BF596" s="251"/>
      <c r="BG596" s="251"/>
      <c r="BH596" s="251"/>
      <c r="BI596" s="251"/>
      <c r="BJ596" s="251"/>
      <c r="BK596" s="251"/>
      <c r="BL596" s="251"/>
      <c r="BM596" s="251"/>
      <c r="BN596" s="251"/>
      <c r="BO596" s="251"/>
      <c r="BP596" s="251"/>
      <c r="BQ596" s="461"/>
      <c r="BR596" s="462"/>
      <c r="BS596" s="462"/>
      <c r="BT596" s="462"/>
      <c r="BU596" s="251"/>
      <c r="BV596" s="255"/>
      <c r="BW596" s="255"/>
      <c r="BX596" s="255"/>
      <c r="BY596" s="255"/>
      <c r="BZ596" s="255"/>
      <c r="CA596" s="255"/>
      <c r="CB596" s="255"/>
      <c r="CC596" s="255"/>
      <c r="CD596" s="255"/>
      <c r="CE596" s="255"/>
      <c r="CF596" s="255"/>
      <c r="CG596" s="255"/>
      <c r="CH596" s="255"/>
      <c r="CI596" s="255"/>
    </row>
    <row r="597" spans="1:87" ht="15" customHeight="1">
      <c r="A597" s="255">
        <f>'5.Inequality - Gini coefficient'!A104</f>
        <v>4</v>
      </c>
      <c r="B597" s="255" t="str">
        <f>'5.Inequality - Gini coefficient'!B104</f>
        <v>*,** Belarus (2015): n.a.</v>
      </c>
      <c r="C597" s="251"/>
      <c r="D597" s="251"/>
      <c r="E597" s="251"/>
      <c r="F597" s="251"/>
      <c r="G597" s="704"/>
      <c r="H597" s="704"/>
      <c r="I597" s="704"/>
      <c r="J597" s="251"/>
      <c r="K597" s="251"/>
      <c r="L597" s="251"/>
      <c r="M597" s="251"/>
      <c r="N597" s="251"/>
      <c r="O597" s="251"/>
      <c r="P597" s="251"/>
      <c r="Q597" s="251"/>
      <c r="R597" s="251"/>
      <c r="S597" s="251"/>
      <c r="T597" s="251"/>
      <c r="U597" s="251"/>
      <c r="V597" s="251"/>
      <c r="W597" s="251"/>
      <c r="X597" s="251"/>
      <c r="Y597" s="251"/>
      <c r="Z597" s="251"/>
      <c r="AA597" s="251"/>
      <c r="AB597" s="251"/>
      <c r="AC597" s="251"/>
      <c r="AD597" s="251"/>
      <c r="AE597" s="251"/>
      <c r="AF597" s="251"/>
      <c r="AG597" s="251"/>
      <c r="AH597" s="251"/>
      <c r="AI597" s="251"/>
      <c r="AJ597" s="251"/>
      <c r="AK597" s="704"/>
      <c r="AL597" s="704"/>
      <c r="AM597" s="704"/>
      <c r="AN597" s="251"/>
      <c r="AO597" s="251"/>
      <c r="AP597" s="251"/>
      <c r="AQ597" s="251"/>
      <c r="AR597" s="251"/>
      <c r="AS597" s="251"/>
      <c r="AT597" s="460"/>
      <c r="AU597" s="460"/>
      <c r="AV597" s="460"/>
      <c r="AW597" s="460"/>
      <c r="AX597" s="460"/>
      <c r="AY597" s="460"/>
      <c r="AZ597" s="251"/>
      <c r="BA597" s="251"/>
      <c r="BB597" s="251"/>
      <c r="BC597" s="251"/>
      <c r="BD597" s="251"/>
      <c r="BE597" s="251"/>
      <c r="BF597" s="251"/>
      <c r="BG597" s="251"/>
      <c r="BH597" s="251"/>
      <c r="BI597" s="251"/>
      <c r="BJ597" s="251"/>
      <c r="BK597" s="251"/>
      <c r="BL597" s="251"/>
      <c r="BM597" s="251"/>
      <c r="BN597" s="251"/>
      <c r="BO597" s="251"/>
      <c r="BP597" s="251"/>
      <c r="BQ597" s="461"/>
      <c r="BR597" s="462"/>
      <c r="BS597" s="462"/>
      <c r="BT597" s="462"/>
      <c r="BU597" s="251"/>
      <c r="BV597" s="255"/>
      <c r="BW597" s="255"/>
      <c r="BX597" s="255"/>
      <c r="BY597" s="255"/>
      <c r="BZ597" s="255"/>
      <c r="CA597" s="255"/>
      <c r="CB597" s="255"/>
      <c r="CC597" s="255"/>
      <c r="CD597" s="255"/>
      <c r="CE597" s="255"/>
      <c r="CF597" s="255"/>
      <c r="CG597" s="255"/>
      <c r="CH597" s="255"/>
      <c r="CI597" s="255"/>
    </row>
    <row r="598" spans="1:87" ht="15" customHeight="1">
      <c r="A598" s="255">
        <f>'5.Inequality - Gini coefficient'!A105</f>
        <v>5</v>
      </c>
      <c r="B598" s="255" t="str">
        <f>'5.Inequality - Gini coefficient'!B105</f>
        <v>Bolivia (2009): Paz Arauco, Veronica, George Gray-Molina, Wilson Jimenez and Ernesto Yañez. 2014. “CEQ Master Workbook: Bolivia (2009),” CEQ Data Center on Fiscal Redistribution (CEQ Institute, Tulane University). September 22, 2014.</v>
      </c>
      <c r="C598" s="269"/>
      <c r="D598" s="269"/>
      <c r="E598" s="269"/>
      <c r="F598" s="269"/>
      <c r="G598" s="704"/>
      <c r="H598" s="704"/>
      <c r="I598" s="704"/>
      <c r="J598" s="269"/>
      <c r="K598" s="269"/>
      <c r="L598" s="269"/>
      <c r="M598" s="269"/>
      <c r="N598" s="269"/>
      <c r="O598" s="269"/>
      <c r="P598" s="269"/>
      <c r="Q598" s="269"/>
      <c r="R598" s="269"/>
      <c r="S598" s="269"/>
      <c r="T598" s="269"/>
      <c r="U598" s="251"/>
      <c r="V598" s="251"/>
      <c r="W598" s="251"/>
      <c r="X598" s="251"/>
      <c r="Y598" s="251"/>
      <c r="Z598" s="251"/>
      <c r="AA598" s="251"/>
      <c r="AB598" s="251"/>
      <c r="AC598" s="251"/>
      <c r="AD598" s="251"/>
      <c r="AE598" s="251"/>
      <c r="AF598" s="251"/>
      <c r="AG598" s="251"/>
      <c r="AH598" s="251"/>
      <c r="AI598" s="251"/>
      <c r="AJ598" s="251"/>
      <c r="AK598" s="704"/>
      <c r="AL598" s="704"/>
      <c r="AM598" s="704"/>
      <c r="AN598" s="251"/>
      <c r="AO598" s="251"/>
      <c r="AP598" s="251"/>
      <c r="AQ598" s="251"/>
      <c r="AR598" s="251"/>
      <c r="AS598" s="251"/>
      <c r="AT598" s="460"/>
      <c r="AU598" s="460"/>
      <c r="AV598" s="460"/>
      <c r="AW598" s="460"/>
      <c r="AX598" s="460"/>
      <c r="AY598" s="460"/>
      <c r="AZ598" s="251"/>
      <c r="BA598" s="251"/>
      <c r="BB598" s="251"/>
      <c r="BC598" s="251"/>
      <c r="BD598" s="251"/>
      <c r="BE598" s="251"/>
      <c r="BF598" s="251"/>
      <c r="BG598" s="251"/>
      <c r="BH598" s="251"/>
      <c r="BI598" s="251"/>
      <c r="BJ598" s="251"/>
      <c r="BK598" s="251"/>
      <c r="BL598" s="251"/>
      <c r="BM598" s="251"/>
      <c r="BN598" s="251"/>
      <c r="BO598" s="251"/>
      <c r="BP598" s="251"/>
      <c r="BQ598" s="251"/>
      <c r="BR598" s="251"/>
      <c r="BS598" s="251"/>
      <c r="BT598" s="251"/>
      <c r="BU598" s="251"/>
      <c r="BV598" s="269"/>
      <c r="BW598" s="269"/>
      <c r="BX598" s="269"/>
      <c r="BY598" s="269"/>
      <c r="BZ598" s="269"/>
      <c r="CA598" s="269"/>
      <c r="CB598" s="269"/>
      <c r="CC598" s="269"/>
      <c r="CD598" s="269"/>
      <c r="CE598" s="269"/>
      <c r="CF598" s="269"/>
      <c r="CG598" s="255"/>
      <c r="CH598" s="255"/>
      <c r="CI598" s="255"/>
    </row>
    <row r="599" spans="1:87" ht="15" customHeight="1">
      <c r="A599" s="255">
        <f>'5.Inequality - Gini coefficient'!A106</f>
        <v>6</v>
      </c>
      <c r="B599" s="255" t="str">
        <f>'5.Inequality - Gini coefficient'!B106</f>
        <v>Brazil (2008): Higgins, Sean, Claudiney Pereira, and, Maynor Cabrera. 2019. “CEQ Master Workbook: Brazil (2008-2009),” CEQ Data Center on Fiscal Redistribution (CEQ Institute, Tulane University). May 3, 2019.</v>
      </c>
      <c r="C599" s="269"/>
      <c r="D599" s="269"/>
      <c r="E599" s="269"/>
      <c r="F599" s="269"/>
      <c r="G599" s="704"/>
      <c r="H599" s="704"/>
      <c r="I599" s="704"/>
      <c r="J599" s="269"/>
      <c r="K599" s="269"/>
      <c r="L599" s="269"/>
      <c r="M599" s="269"/>
      <c r="N599" s="269"/>
      <c r="O599" s="269"/>
      <c r="P599" s="269"/>
      <c r="Q599" s="269"/>
      <c r="R599" s="269"/>
      <c r="S599" s="269"/>
      <c r="T599" s="269"/>
      <c r="U599" s="251"/>
      <c r="V599" s="251"/>
      <c r="W599" s="251"/>
      <c r="X599" s="251"/>
      <c r="Y599" s="251"/>
      <c r="Z599" s="251"/>
      <c r="AA599" s="251"/>
      <c r="AB599" s="251"/>
      <c r="AC599" s="251"/>
      <c r="AD599" s="251"/>
      <c r="AE599" s="251"/>
      <c r="AF599" s="251"/>
      <c r="AG599" s="251"/>
      <c r="AH599" s="251"/>
      <c r="AI599" s="251"/>
      <c r="AJ599" s="251"/>
      <c r="AK599" s="704"/>
      <c r="AL599" s="704"/>
      <c r="AM599" s="704"/>
      <c r="AN599" s="251"/>
      <c r="AO599" s="251"/>
      <c r="AP599" s="251"/>
      <c r="AQ599" s="251"/>
      <c r="AR599" s="251"/>
      <c r="AS599" s="251"/>
      <c r="AT599" s="460"/>
      <c r="AU599" s="460"/>
      <c r="AV599" s="460"/>
      <c r="AW599" s="460"/>
      <c r="AX599" s="460"/>
      <c r="AY599" s="460"/>
      <c r="AZ599" s="251"/>
      <c r="BA599" s="251"/>
      <c r="BB599" s="251"/>
      <c r="BC599" s="251"/>
      <c r="BD599" s="251"/>
      <c r="BE599" s="251"/>
      <c r="BF599" s="251"/>
      <c r="BG599" s="251"/>
      <c r="BH599" s="251"/>
      <c r="BI599" s="251"/>
      <c r="BJ599" s="251"/>
      <c r="BK599" s="251"/>
      <c r="BL599" s="251"/>
      <c r="BM599" s="251"/>
      <c r="BN599" s="251"/>
      <c r="BO599" s="251"/>
      <c r="BP599" s="251"/>
      <c r="BQ599" s="251"/>
      <c r="BR599" s="251"/>
      <c r="BS599" s="251"/>
      <c r="BT599" s="251"/>
      <c r="BU599" s="251"/>
      <c r="BV599" s="269"/>
      <c r="BW599" s="269"/>
      <c r="BX599" s="269"/>
      <c r="BY599" s="269"/>
      <c r="BZ599" s="269"/>
      <c r="CA599" s="269"/>
      <c r="CB599" s="269"/>
      <c r="CC599" s="269"/>
      <c r="CD599" s="269"/>
      <c r="CE599" s="269"/>
      <c r="CF599" s="269"/>
      <c r="CG599" s="255"/>
      <c r="CH599" s="255"/>
      <c r="CI599" s="255"/>
    </row>
    <row r="600" spans="1:87" ht="15" customHeight="1">
      <c r="A600" s="255">
        <f>'5.Inequality - Gini coefficient'!A107</f>
        <v>7</v>
      </c>
      <c r="B600" s="255" t="str">
        <f>'5.Inequality - Gini coefficient'!B107</f>
        <v>*,** Burkina Faso (2014): n.a.</v>
      </c>
      <c r="C600" s="251"/>
      <c r="D600" s="251"/>
      <c r="E600" s="251"/>
      <c r="F600" s="251"/>
      <c r="G600" s="704"/>
      <c r="H600" s="704"/>
      <c r="I600" s="704"/>
      <c r="J600" s="251"/>
      <c r="K600" s="251"/>
      <c r="L600" s="251"/>
      <c r="M600" s="251"/>
      <c r="N600" s="251"/>
      <c r="O600" s="251"/>
      <c r="P600" s="251"/>
      <c r="Q600" s="251"/>
      <c r="R600" s="251"/>
      <c r="S600" s="251"/>
      <c r="T600" s="251"/>
      <c r="U600" s="251"/>
      <c r="V600" s="251"/>
      <c r="W600" s="251"/>
      <c r="X600" s="251"/>
      <c r="Y600" s="251"/>
      <c r="Z600" s="251"/>
      <c r="AA600" s="251"/>
      <c r="AB600" s="251"/>
      <c r="AC600" s="251"/>
      <c r="AD600" s="251"/>
      <c r="AE600" s="251"/>
      <c r="AF600" s="251"/>
      <c r="AG600" s="251"/>
      <c r="AH600" s="251"/>
      <c r="AI600" s="251"/>
      <c r="AJ600" s="251"/>
      <c r="AK600" s="704"/>
      <c r="AL600" s="704"/>
      <c r="AM600" s="704"/>
      <c r="AN600" s="251"/>
      <c r="AO600" s="251"/>
      <c r="AP600" s="251"/>
      <c r="AQ600" s="251"/>
      <c r="AR600" s="251"/>
      <c r="AS600" s="251"/>
      <c r="AT600" s="460"/>
      <c r="AU600" s="460"/>
      <c r="AV600" s="460"/>
      <c r="AW600" s="460"/>
      <c r="AX600" s="460"/>
      <c r="AY600" s="460"/>
      <c r="AZ600" s="251"/>
      <c r="BA600" s="251"/>
      <c r="BB600" s="251"/>
      <c r="BC600" s="251"/>
      <c r="BD600" s="251"/>
      <c r="BE600" s="251"/>
      <c r="BF600" s="251"/>
      <c r="BG600" s="251"/>
      <c r="BH600" s="251"/>
      <c r="BI600" s="251"/>
      <c r="BJ600" s="251"/>
      <c r="BK600" s="251"/>
      <c r="BL600" s="251"/>
      <c r="BM600" s="251"/>
      <c r="BN600" s="251"/>
      <c r="BO600" s="251"/>
      <c r="BP600" s="251"/>
      <c r="BQ600" s="461"/>
      <c r="BR600" s="462"/>
      <c r="BS600" s="462"/>
      <c r="BT600" s="462"/>
      <c r="BU600" s="251"/>
      <c r="BV600" s="255"/>
      <c r="BW600" s="255"/>
      <c r="BX600" s="255"/>
      <c r="BY600" s="255"/>
      <c r="BZ600" s="255"/>
      <c r="CA600" s="255"/>
      <c r="CB600" s="255"/>
      <c r="CC600" s="255"/>
      <c r="CD600" s="255"/>
      <c r="CE600" s="255"/>
      <c r="CF600" s="255"/>
      <c r="CG600" s="255"/>
      <c r="CH600" s="255"/>
      <c r="CI600" s="255"/>
    </row>
    <row r="601" spans="1:87" ht="15" customHeight="1">
      <c r="A601" s="255">
        <f>'5.Inequality - Gini coefficient'!A108</f>
        <v>8</v>
      </c>
      <c r="B601" s="255" t="str">
        <f>'5.Inequality - Gini coefficient'!B108</f>
        <v>Chile (2013): Martinez-Aguilar, Sandra and Eduardo Ortiz-Juarez. 2016. “CEQ Master Workbook: Chile (2013),” CEQ Data Center on Fiscal Redistribution (CEQ Institute, Tulane University and the World Bank). October 7, 2016.</v>
      </c>
      <c r="C601" s="251"/>
      <c r="D601" s="251"/>
      <c r="E601" s="251"/>
      <c r="F601" s="251"/>
      <c r="G601" s="704"/>
      <c r="H601" s="704"/>
      <c r="I601" s="704"/>
      <c r="J601" s="251"/>
      <c r="K601" s="251"/>
      <c r="L601" s="251"/>
      <c r="M601" s="251"/>
      <c r="N601" s="251"/>
      <c r="O601" s="251"/>
      <c r="P601" s="251"/>
      <c r="Q601" s="251"/>
      <c r="R601" s="251"/>
      <c r="S601" s="251"/>
      <c r="T601" s="251"/>
      <c r="U601" s="251"/>
      <c r="V601" s="251"/>
      <c r="W601" s="251"/>
      <c r="X601" s="251"/>
      <c r="Y601" s="251"/>
      <c r="Z601" s="251"/>
      <c r="AA601" s="251"/>
      <c r="AB601" s="251"/>
      <c r="AC601" s="251"/>
      <c r="AD601" s="251"/>
      <c r="AE601" s="251"/>
      <c r="AF601" s="251"/>
      <c r="AG601" s="251"/>
      <c r="AH601" s="251"/>
      <c r="AI601" s="251"/>
      <c r="AJ601" s="251"/>
      <c r="AK601" s="704"/>
      <c r="AL601" s="704"/>
      <c r="AM601" s="704"/>
      <c r="AN601" s="251"/>
      <c r="AO601" s="251"/>
      <c r="AP601" s="251"/>
      <c r="AQ601" s="251"/>
      <c r="AR601" s="251"/>
      <c r="AS601" s="251"/>
      <c r="AT601" s="460"/>
      <c r="AU601" s="460"/>
      <c r="AV601" s="460"/>
      <c r="AW601" s="460"/>
      <c r="AX601" s="460"/>
      <c r="AY601" s="460"/>
      <c r="AZ601" s="251"/>
      <c r="BA601" s="251"/>
      <c r="BB601" s="251"/>
      <c r="BC601" s="251"/>
      <c r="BD601" s="251"/>
      <c r="BE601" s="251"/>
      <c r="BF601" s="251"/>
      <c r="BG601" s="251"/>
      <c r="BH601" s="251"/>
      <c r="BI601" s="251"/>
      <c r="BJ601" s="251"/>
      <c r="BK601" s="251"/>
      <c r="BL601" s="251"/>
      <c r="BM601" s="251"/>
      <c r="BN601" s="251"/>
      <c r="BO601" s="251"/>
      <c r="BP601" s="251"/>
      <c r="BQ601" s="461"/>
      <c r="BR601" s="462"/>
      <c r="BS601" s="462"/>
      <c r="BT601" s="462"/>
      <c r="BU601" s="251"/>
      <c r="BV601" s="255"/>
      <c r="BW601" s="255"/>
      <c r="BX601" s="255"/>
      <c r="BY601" s="255"/>
      <c r="BZ601" s="255"/>
      <c r="CA601" s="255"/>
      <c r="CB601" s="255"/>
      <c r="CC601" s="255"/>
      <c r="CD601" s="255"/>
      <c r="CE601" s="255"/>
      <c r="CF601" s="255"/>
      <c r="CG601" s="255"/>
      <c r="CH601" s="255"/>
      <c r="CI601" s="255"/>
    </row>
    <row r="602" spans="1:87" ht="15" customHeight="1">
      <c r="A602" s="255">
        <f>'5.Inequality - Gini coefficient'!A109</f>
        <v>9</v>
      </c>
      <c r="B602" s="255" t="str">
        <f>'5.Inequality - Gini coefficient'!B109</f>
        <v>Colombia (2010): Melendez, Marcela and Valentina Martinez. 2019. “CEQ Master Workbook: Colombia (2010),” CEQ Data Center on Fiscal Redistribution (CEQ Institute, Tulane University and Inter-American Development Bank). February 20, 2019.</v>
      </c>
      <c r="C602" s="251"/>
      <c r="D602" s="251"/>
      <c r="E602" s="251"/>
      <c r="F602" s="251"/>
      <c r="G602" s="704"/>
      <c r="H602" s="704"/>
      <c r="I602" s="704"/>
      <c r="J602" s="251"/>
      <c r="K602" s="251"/>
      <c r="L602" s="251"/>
      <c r="M602" s="251"/>
      <c r="N602" s="251"/>
      <c r="O602" s="251"/>
      <c r="P602" s="251"/>
      <c r="Q602" s="251"/>
      <c r="R602" s="251"/>
      <c r="S602" s="251"/>
      <c r="T602" s="251"/>
      <c r="U602" s="251"/>
      <c r="V602" s="251"/>
      <c r="W602" s="251"/>
      <c r="X602" s="251"/>
      <c r="Y602" s="251"/>
      <c r="Z602" s="251"/>
      <c r="AA602" s="251"/>
      <c r="AB602" s="251"/>
      <c r="AC602" s="251"/>
      <c r="AD602" s="251"/>
      <c r="AE602" s="251"/>
      <c r="AF602" s="251"/>
      <c r="AG602" s="251"/>
      <c r="AH602" s="251"/>
      <c r="AI602" s="251"/>
      <c r="AJ602" s="251"/>
      <c r="AK602" s="704"/>
      <c r="AL602" s="704"/>
      <c r="AM602" s="704"/>
      <c r="AN602" s="251"/>
      <c r="AO602" s="251"/>
      <c r="AP602" s="251"/>
      <c r="AQ602" s="251"/>
      <c r="AR602" s="251"/>
      <c r="AS602" s="251"/>
      <c r="AT602" s="460"/>
      <c r="AU602" s="460"/>
      <c r="AV602" s="460"/>
      <c r="AW602" s="460"/>
      <c r="AX602" s="460"/>
      <c r="AY602" s="460"/>
      <c r="AZ602" s="251"/>
      <c r="BA602" s="251"/>
      <c r="BB602" s="251"/>
      <c r="BC602" s="251"/>
      <c r="BD602" s="251"/>
      <c r="BE602" s="251"/>
      <c r="BF602" s="251"/>
      <c r="BG602" s="251"/>
      <c r="BH602" s="251"/>
      <c r="BI602" s="251"/>
      <c r="BJ602" s="251"/>
      <c r="BK602" s="251"/>
      <c r="BL602" s="251"/>
      <c r="BM602" s="251"/>
      <c r="BN602" s="251"/>
      <c r="BO602" s="251"/>
      <c r="BP602" s="251"/>
      <c r="BQ602" s="251"/>
      <c r="BR602" s="251"/>
      <c r="BS602" s="251"/>
      <c r="BT602" s="251"/>
      <c r="BU602" s="251"/>
      <c r="BV602" s="269"/>
      <c r="BW602" s="269"/>
      <c r="BX602" s="269"/>
      <c r="BY602" s="269"/>
      <c r="BZ602" s="269"/>
      <c r="CA602" s="269"/>
      <c r="CB602" s="269"/>
      <c r="CC602" s="269"/>
      <c r="CD602" s="269"/>
      <c r="CE602" s="269"/>
      <c r="CF602" s="269"/>
      <c r="CG602" s="255"/>
      <c r="CH602" s="255"/>
      <c r="CI602" s="255"/>
    </row>
    <row r="603" spans="1:87" ht="15" customHeight="1">
      <c r="A603" s="255">
        <f>'5.Inequality - Gini coefficient'!A110</f>
        <v>0</v>
      </c>
      <c r="B603" s="255" t="str">
        <f>'5.Inequality - Gini coefficient'!B110</f>
        <v>Colombia (2014): Melendez, Marcela and Valentina Martinez. 2019. “CEQ Master Workbook: Colombia (2014),” CEQ Data Center on Fiscal Redistribution (CEQ Institute, Tulane University and Inter-American Development Bank). February 28, 2019.</v>
      </c>
      <c r="C603" s="251"/>
      <c r="D603" s="251"/>
      <c r="E603" s="251"/>
      <c r="F603" s="251"/>
      <c r="G603" s="704"/>
      <c r="H603" s="704"/>
      <c r="I603" s="704"/>
      <c r="J603" s="251"/>
      <c r="K603" s="251"/>
      <c r="L603" s="251"/>
      <c r="M603" s="251"/>
      <c r="N603" s="251"/>
      <c r="O603" s="251"/>
      <c r="P603" s="251"/>
      <c r="Q603" s="251"/>
      <c r="R603" s="251"/>
      <c r="S603" s="251"/>
      <c r="T603" s="251"/>
      <c r="U603" s="251"/>
      <c r="V603" s="251"/>
      <c r="W603" s="251"/>
      <c r="X603" s="251"/>
      <c r="Y603" s="251"/>
      <c r="Z603" s="251"/>
      <c r="AA603" s="251"/>
      <c r="AB603" s="251"/>
      <c r="AC603" s="251"/>
      <c r="AD603" s="251"/>
      <c r="AE603" s="251"/>
      <c r="AF603" s="251"/>
      <c r="AG603" s="251"/>
      <c r="AH603" s="251"/>
      <c r="AI603" s="251"/>
      <c r="AJ603" s="251"/>
      <c r="AK603" s="704"/>
      <c r="AL603" s="704"/>
      <c r="AM603" s="704"/>
      <c r="AN603" s="251"/>
      <c r="AO603" s="251"/>
      <c r="AP603" s="251"/>
      <c r="AQ603" s="251"/>
      <c r="AR603" s="251"/>
      <c r="AS603" s="251"/>
      <c r="AT603" s="460"/>
      <c r="AU603" s="460"/>
      <c r="AV603" s="460"/>
      <c r="AW603" s="460"/>
      <c r="AX603" s="460"/>
      <c r="AY603" s="460"/>
      <c r="AZ603" s="251"/>
      <c r="BA603" s="251"/>
      <c r="BB603" s="251"/>
      <c r="BC603" s="251"/>
      <c r="BD603" s="251"/>
      <c r="BE603" s="251"/>
      <c r="BF603" s="251"/>
      <c r="BG603" s="251"/>
      <c r="BH603" s="251"/>
      <c r="BI603" s="251"/>
      <c r="BJ603" s="251"/>
      <c r="BK603" s="251"/>
      <c r="BL603" s="251"/>
      <c r="BM603" s="251"/>
      <c r="BN603" s="251"/>
      <c r="BO603" s="251"/>
      <c r="BP603" s="251"/>
      <c r="BQ603" s="461"/>
      <c r="BR603" s="462"/>
      <c r="BS603" s="462"/>
      <c r="BT603" s="462"/>
      <c r="BU603" s="251"/>
      <c r="BV603" s="255"/>
      <c r="BW603" s="255"/>
      <c r="BX603" s="255"/>
      <c r="BY603" s="255"/>
      <c r="BZ603" s="255"/>
      <c r="CA603" s="255"/>
      <c r="CB603" s="255"/>
      <c r="CC603" s="255"/>
      <c r="CD603" s="255"/>
      <c r="CE603" s="255"/>
      <c r="CF603" s="255"/>
      <c r="CG603" s="255"/>
      <c r="CH603" s="255"/>
      <c r="CI603" s="255"/>
    </row>
    <row r="604" spans="1:87" ht="15" customHeight="1">
      <c r="A604" s="255">
        <f>'5.Inequality - Gini coefficient'!A111</f>
        <v>10</v>
      </c>
      <c r="B604" s="255" t="str">
        <f>'5.Inequality - Gini coefficient'!B111</f>
        <v>*,** Comoros (2014): n.a.</v>
      </c>
      <c r="C604" s="251"/>
      <c r="D604" s="251"/>
      <c r="E604" s="251"/>
      <c r="F604" s="251"/>
      <c r="G604" s="704"/>
      <c r="H604" s="704"/>
      <c r="I604" s="704"/>
      <c r="J604" s="251"/>
      <c r="K604" s="251"/>
      <c r="L604" s="251"/>
      <c r="M604" s="251"/>
      <c r="N604" s="251"/>
      <c r="O604" s="251"/>
      <c r="P604" s="251"/>
      <c r="Q604" s="251"/>
      <c r="R604" s="251"/>
      <c r="S604" s="251"/>
      <c r="T604" s="251"/>
      <c r="U604" s="251"/>
      <c r="V604" s="251"/>
      <c r="W604" s="251"/>
      <c r="X604" s="251"/>
      <c r="Y604" s="251"/>
      <c r="Z604" s="251"/>
      <c r="AA604" s="251"/>
      <c r="AB604" s="251"/>
      <c r="AC604" s="251"/>
      <c r="AD604" s="251"/>
      <c r="AE604" s="251"/>
      <c r="AF604" s="251"/>
      <c r="AG604" s="251"/>
      <c r="AH604" s="251"/>
      <c r="AI604" s="251"/>
      <c r="AJ604" s="251"/>
      <c r="AK604" s="704"/>
      <c r="AL604" s="704"/>
      <c r="AM604" s="704"/>
      <c r="AN604" s="251"/>
      <c r="AO604" s="251"/>
      <c r="AP604" s="251"/>
      <c r="AQ604" s="251"/>
      <c r="AR604" s="251"/>
      <c r="AS604" s="251"/>
      <c r="AT604" s="460"/>
      <c r="AU604" s="460"/>
      <c r="AV604" s="460"/>
      <c r="AW604" s="460"/>
      <c r="AX604" s="460"/>
      <c r="AY604" s="460"/>
      <c r="AZ604" s="251"/>
      <c r="BA604" s="251"/>
      <c r="BB604" s="251"/>
      <c r="BC604" s="251"/>
      <c r="BD604" s="251"/>
      <c r="BE604" s="251"/>
      <c r="BF604" s="251"/>
      <c r="BG604" s="251"/>
      <c r="BH604" s="251"/>
      <c r="BI604" s="251"/>
      <c r="BJ604" s="251"/>
      <c r="BK604" s="251"/>
      <c r="BL604" s="251"/>
      <c r="BM604" s="251"/>
      <c r="BN604" s="251"/>
      <c r="BO604" s="251"/>
      <c r="BP604" s="251"/>
      <c r="BQ604" s="461"/>
      <c r="BR604" s="462"/>
      <c r="BS604" s="462"/>
      <c r="BT604" s="462"/>
      <c r="BU604" s="251"/>
      <c r="BV604" s="255"/>
      <c r="BW604" s="255"/>
      <c r="BX604" s="255"/>
      <c r="BY604" s="255"/>
      <c r="BZ604" s="255"/>
      <c r="CA604" s="255"/>
      <c r="CB604" s="255"/>
      <c r="CC604" s="255"/>
      <c r="CD604" s="255"/>
      <c r="CE604" s="255"/>
      <c r="CF604" s="255"/>
      <c r="CG604" s="255"/>
      <c r="CH604" s="255"/>
      <c r="CI604" s="255"/>
    </row>
    <row r="605" spans="1:87" ht="15" customHeight="1">
      <c r="A605" s="255">
        <f>'5.Inequality - Gini coefficient'!A112</f>
        <v>11</v>
      </c>
      <c r="B605" s="255" t="str">
        <f>'5.Inequality - Gini coefficient'!B112</f>
        <v>Costa Rica (2010): Sauma, Pablo and Juan Diego Trejos. 2014. “CEQ Master Workbook: Costa Rica (2010),” CEQ Data Center on Fiscal Redistribution (CEQ Institute, Tulane University). February 14, 2014.</v>
      </c>
      <c r="C605" s="251"/>
      <c r="D605" s="251"/>
      <c r="E605" s="251"/>
      <c r="F605" s="251"/>
      <c r="G605" s="704"/>
      <c r="H605" s="704"/>
      <c r="I605" s="704"/>
      <c r="J605" s="251"/>
      <c r="K605" s="251"/>
      <c r="L605" s="251"/>
      <c r="M605" s="251"/>
      <c r="N605" s="251"/>
      <c r="O605" s="251"/>
      <c r="P605" s="251"/>
      <c r="Q605" s="251"/>
      <c r="R605" s="251"/>
      <c r="S605" s="251"/>
      <c r="T605" s="251"/>
      <c r="U605" s="251"/>
      <c r="V605" s="251"/>
      <c r="W605" s="251"/>
      <c r="X605" s="251"/>
      <c r="Y605" s="251"/>
      <c r="Z605" s="251"/>
      <c r="AA605" s="251"/>
      <c r="AB605" s="251"/>
      <c r="AC605" s="251"/>
      <c r="AD605" s="251"/>
      <c r="AE605" s="251"/>
      <c r="AF605" s="251"/>
      <c r="AG605" s="251"/>
      <c r="AH605" s="251"/>
      <c r="AI605" s="251"/>
      <c r="AJ605" s="251"/>
      <c r="AK605" s="704"/>
      <c r="AL605" s="704"/>
      <c r="AM605" s="704"/>
      <c r="AN605" s="251"/>
      <c r="AO605" s="251"/>
      <c r="AP605" s="251"/>
      <c r="AQ605" s="251"/>
      <c r="AR605" s="251"/>
      <c r="AS605" s="251"/>
      <c r="AT605" s="460"/>
      <c r="AU605" s="460"/>
      <c r="AV605" s="460"/>
      <c r="AW605" s="460"/>
      <c r="AX605" s="460"/>
      <c r="AY605" s="460"/>
      <c r="AZ605" s="251"/>
      <c r="BA605" s="251"/>
      <c r="BB605" s="251"/>
      <c r="BC605" s="251"/>
      <c r="BD605" s="251"/>
      <c r="BE605" s="251"/>
      <c r="BF605" s="251"/>
      <c r="BG605" s="251"/>
      <c r="BH605" s="251"/>
      <c r="BI605" s="251"/>
      <c r="BJ605" s="251"/>
      <c r="BK605" s="251"/>
      <c r="BL605" s="251"/>
      <c r="BM605" s="251"/>
      <c r="BN605" s="251"/>
      <c r="BO605" s="251"/>
      <c r="BP605" s="251"/>
      <c r="BQ605" s="461"/>
      <c r="BR605" s="462"/>
      <c r="BS605" s="462"/>
      <c r="BT605" s="462"/>
      <c r="BU605" s="251"/>
      <c r="BV605" s="255"/>
      <c r="BW605" s="255"/>
      <c r="BX605" s="255"/>
      <c r="BY605" s="255"/>
      <c r="BZ605" s="255"/>
      <c r="CA605" s="255"/>
      <c r="CB605" s="255"/>
      <c r="CC605" s="255"/>
      <c r="CD605" s="255"/>
      <c r="CE605" s="255"/>
      <c r="CF605" s="255"/>
      <c r="CG605" s="255"/>
      <c r="CH605" s="255"/>
      <c r="CI605" s="255"/>
    </row>
    <row r="606" spans="1:87" ht="15" customHeight="1">
      <c r="A606" s="255">
        <f>'5.Inequality - Gini coefficient'!A113</f>
        <v>12</v>
      </c>
      <c r="B606" s="255" t="str">
        <f>'5.Inequality - Gini coefficient'!B113</f>
        <v>*,** Croatia (2014): n.a.</v>
      </c>
      <c r="C606" s="251"/>
      <c r="D606" s="251"/>
      <c r="E606" s="251"/>
      <c r="F606" s="251"/>
      <c r="G606" s="704"/>
      <c r="H606" s="704"/>
      <c r="I606" s="704"/>
      <c r="J606" s="251"/>
      <c r="K606" s="251"/>
      <c r="L606" s="251"/>
      <c r="M606" s="251"/>
      <c r="N606" s="251"/>
      <c r="O606" s="251"/>
      <c r="P606" s="251"/>
      <c r="Q606" s="251"/>
      <c r="R606" s="251"/>
      <c r="S606" s="251"/>
      <c r="T606" s="251"/>
      <c r="U606" s="251"/>
      <c r="V606" s="251"/>
      <c r="W606" s="251"/>
      <c r="X606" s="251"/>
      <c r="Y606" s="251"/>
      <c r="Z606" s="251"/>
      <c r="AA606" s="251"/>
      <c r="AB606" s="251"/>
      <c r="AC606" s="251"/>
      <c r="AD606" s="251"/>
      <c r="AE606" s="251"/>
      <c r="AF606" s="251"/>
      <c r="AG606" s="251"/>
      <c r="AH606" s="251"/>
      <c r="AI606" s="251"/>
      <c r="AJ606" s="251"/>
      <c r="AK606" s="704"/>
      <c r="AL606" s="704"/>
      <c r="AM606" s="704"/>
      <c r="AN606" s="251"/>
      <c r="AO606" s="251"/>
      <c r="AP606" s="251"/>
      <c r="AQ606" s="251"/>
      <c r="AR606" s="251"/>
      <c r="AS606" s="251"/>
      <c r="AT606" s="460"/>
      <c r="AU606" s="460"/>
      <c r="AV606" s="460"/>
      <c r="AW606" s="460"/>
      <c r="AX606" s="460"/>
      <c r="AY606" s="460"/>
      <c r="AZ606" s="251"/>
      <c r="BA606" s="251"/>
      <c r="BB606" s="251"/>
      <c r="BC606" s="251"/>
      <c r="BD606" s="251"/>
      <c r="BE606" s="251"/>
      <c r="BF606" s="251"/>
      <c r="BG606" s="251"/>
      <c r="BH606" s="251"/>
      <c r="BI606" s="251"/>
      <c r="BJ606" s="251"/>
      <c r="BK606" s="251"/>
      <c r="BL606" s="251"/>
      <c r="BM606" s="251"/>
      <c r="BN606" s="251"/>
      <c r="BO606" s="251"/>
      <c r="BP606" s="251"/>
      <c r="BQ606" s="461"/>
      <c r="BR606" s="462"/>
      <c r="BS606" s="462"/>
      <c r="BT606" s="462"/>
      <c r="BU606" s="251"/>
      <c r="BV606" s="255"/>
      <c r="BW606" s="255"/>
      <c r="BX606" s="255"/>
      <c r="BY606" s="255"/>
      <c r="BZ606" s="255"/>
      <c r="CA606" s="255"/>
      <c r="CB606" s="255"/>
      <c r="CC606" s="255"/>
      <c r="CD606" s="255"/>
      <c r="CE606" s="255"/>
      <c r="CF606" s="255"/>
      <c r="CG606" s="255"/>
      <c r="CH606" s="255"/>
      <c r="CI606" s="255"/>
    </row>
    <row r="607" spans="1:87" ht="15" customHeight="1">
      <c r="A607" s="255">
        <f>'5.Inequality - Gini coefficient'!A114</f>
        <v>13</v>
      </c>
      <c r="B607" s="255" t="str">
        <f>'5.Inequality - Gini coefficient'!B114</f>
        <v xml:space="preserve">Dominican Republic (2006): Aristy-Escuder, Jaime. 2019. “CEQ Master Workbook: Dominican Republic (2006-2007),” CEQ Data Center on Fiscal Redistribution (CEQ Institute, Tulane University). January 23, 2019. </v>
      </c>
      <c r="C607" s="251"/>
      <c r="D607" s="251"/>
      <c r="E607" s="251"/>
      <c r="F607" s="251"/>
      <c r="G607" s="704"/>
      <c r="H607" s="704"/>
      <c r="I607" s="704"/>
      <c r="J607" s="251"/>
      <c r="K607" s="251"/>
      <c r="L607" s="251"/>
      <c r="M607" s="251"/>
      <c r="N607" s="251"/>
      <c r="O607" s="251"/>
      <c r="P607" s="251"/>
      <c r="Q607" s="251"/>
      <c r="R607" s="251"/>
      <c r="S607" s="251"/>
      <c r="T607" s="251"/>
      <c r="U607" s="251"/>
      <c r="V607" s="251"/>
      <c r="W607" s="251"/>
      <c r="X607" s="251"/>
      <c r="Y607" s="251"/>
      <c r="Z607" s="251"/>
      <c r="AA607" s="251"/>
      <c r="AB607" s="251"/>
      <c r="AC607" s="251"/>
      <c r="AD607" s="251"/>
      <c r="AE607" s="251"/>
      <c r="AF607" s="251"/>
      <c r="AG607" s="251"/>
      <c r="AH607" s="251"/>
      <c r="AI607" s="251"/>
      <c r="AJ607" s="251"/>
      <c r="AK607" s="704"/>
      <c r="AL607" s="704"/>
      <c r="AM607" s="704"/>
      <c r="AN607" s="251"/>
      <c r="AO607" s="251"/>
      <c r="AP607" s="251"/>
      <c r="AQ607" s="251"/>
      <c r="AR607" s="251"/>
      <c r="AS607" s="251"/>
      <c r="AT607" s="460"/>
      <c r="AU607" s="460"/>
      <c r="AV607" s="460"/>
      <c r="AW607" s="460"/>
      <c r="AX607" s="460"/>
      <c r="AY607" s="460"/>
      <c r="AZ607" s="251"/>
      <c r="BA607" s="251"/>
      <c r="BB607" s="251"/>
      <c r="BC607" s="251"/>
      <c r="BD607" s="251"/>
      <c r="BE607" s="251"/>
      <c r="BF607" s="251"/>
      <c r="BG607" s="251"/>
      <c r="BH607" s="251"/>
      <c r="BI607" s="251"/>
      <c r="BJ607" s="251"/>
      <c r="BK607" s="251"/>
      <c r="BL607" s="251"/>
      <c r="BM607" s="251"/>
      <c r="BN607" s="251"/>
      <c r="BO607" s="251"/>
      <c r="BP607" s="251"/>
      <c r="BQ607" s="461"/>
      <c r="BR607" s="462"/>
      <c r="BS607" s="462"/>
      <c r="BT607" s="462"/>
      <c r="BU607" s="251"/>
      <c r="BV607" s="255"/>
      <c r="BW607" s="255"/>
      <c r="BX607" s="255"/>
      <c r="BY607" s="255"/>
      <c r="BZ607" s="255"/>
      <c r="CA607" s="255"/>
      <c r="CB607" s="255"/>
      <c r="CC607" s="255"/>
      <c r="CD607" s="255"/>
      <c r="CE607" s="255"/>
      <c r="CF607" s="255"/>
      <c r="CG607" s="255"/>
      <c r="CH607" s="255"/>
      <c r="CI607" s="255"/>
    </row>
    <row r="608" spans="1:87" ht="15" customHeight="1">
      <c r="A608" s="255">
        <f>'5.Inequality - Gini coefficient'!A115</f>
        <v>14</v>
      </c>
      <c r="B608"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608" s="251"/>
      <c r="D608" s="251"/>
      <c r="E608" s="251"/>
      <c r="F608" s="251"/>
      <c r="G608" s="704"/>
      <c r="H608" s="704"/>
      <c r="I608" s="704"/>
      <c r="J608" s="251"/>
      <c r="K608" s="251"/>
      <c r="L608" s="251"/>
      <c r="M608" s="251"/>
      <c r="N608" s="251"/>
      <c r="O608" s="251"/>
      <c r="P608" s="251"/>
      <c r="Q608" s="251"/>
      <c r="R608" s="251"/>
      <c r="S608" s="251"/>
      <c r="T608" s="251"/>
      <c r="U608" s="251"/>
      <c r="V608" s="251"/>
      <c r="W608" s="251"/>
      <c r="X608" s="251"/>
      <c r="Y608" s="251"/>
      <c r="Z608" s="251"/>
      <c r="AA608" s="251"/>
      <c r="AB608" s="251"/>
      <c r="AC608" s="251"/>
      <c r="AD608" s="251"/>
      <c r="AE608" s="251"/>
      <c r="AF608" s="251"/>
      <c r="AG608" s="251"/>
      <c r="AH608" s="251"/>
      <c r="AI608" s="251"/>
      <c r="AJ608" s="251"/>
      <c r="AK608" s="704"/>
      <c r="AL608" s="704"/>
      <c r="AM608" s="704"/>
      <c r="AN608" s="251"/>
      <c r="AO608" s="251"/>
      <c r="AP608" s="251"/>
      <c r="AQ608" s="251"/>
      <c r="AR608" s="251"/>
      <c r="AS608" s="251"/>
      <c r="AT608" s="460"/>
      <c r="AU608" s="460"/>
      <c r="AV608" s="460"/>
      <c r="AW608" s="460"/>
      <c r="AX608" s="460"/>
      <c r="AY608" s="460"/>
      <c r="AZ608" s="251"/>
      <c r="BA608" s="251"/>
      <c r="BB608" s="251"/>
      <c r="BC608" s="251"/>
      <c r="BD608" s="251"/>
      <c r="BE608" s="251"/>
      <c r="BF608" s="251"/>
      <c r="BG608" s="251"/>
      <c r="BH608" s="251"/>
      <c r="BI608" s="251"/>
      <c r="BJ608" s="251"/>
      <c r="BK608" s="251"/>
      <c r="BL608" s="251"/>
      <c r="BM608" s="251"/>
      <c r="BN608" s="251"/>
      <c r="BO608" s="251"/>
      <c r="BP608" s="251"/>
      <c r="BQ608" s="251"/>
      <c r="BR608" s="251"/>
      <c r="BS608" s="251"/>
      <c r="BT608" s="251"/>
      <c r="BU608" s="251"/>
      <c r="BV608" s="269"/>
      <c r="BW608" s="269"/>
      <c r="BX608" s="269"/>
      <c r="BY608" s="269"/>
      <c r="BZ608" s="269"/>
      <c r="CA608" s="269"/>
      <c r="CB608" s="269"/>
      <c r="CC608" s="269"/>
      <c r="CD608" s="269"/>
      <c r="CE608" s="269"/>
      <c r="CF608" s="269"/>
      <c r="CG608" s="255"/>
      <c r="CH608" s="255"/>
      <c r="CI608" s="255"/>
    </row>
    <row r="609" spans="1:87" ht="15" customHeight="1">
      <c r="A609" s="255">
        <f>'5.Inequality - Gini coefficient'!A116</f>
        <v>15</v>
      </c>
      <c r="B609" s="255" t="str">
        <f>'5.Inequality - Gini coefficient'!B116</f>
        <v>*,** Egypt (2015): n.a.</v>
      </c>
      <c r="C609" s="251"/>
      <c r="D609" s="251"/>
      <c r="E609" s="251"/>
      <c r="F609" s="251"/>
      <c r="G609" s="704"/>
      <c r="H609" s="704"/>
      <c r="I609" s="704"/>
      <c r="J609" s="251"/>
      <c r="K609" s="251"/>
      <c r="L609" s="251"/>
      <c r="M609" s="251"/>
      <c r="N609" s="251"/>
      <c r="O609" s="251"/>
      <c r="P609" s="251"/>
      <c r="Q609" s="251"/>
      <c r="R609" s="251"/>
      <c r="S609" s="251"/>
      <c r="T609" s="251"/>
      <c r="U609" s="251"/>
      <c r="V609" s="251"/>
      <c r="W609" s="251"/>
      <c r="X609" s="251"/>
      <c r="Y609" s="251"/>
      <c r="Z609" s="251"/>
      <c r="AA609" s="251"/>
      <c r="AB609" s="251"/>
      <c r="AC609" s="251"/>
      <c r="AD609" s="251"/>
      <c r="AE609" s="251"/>
      <c r="AF609" s="251"/>
      <c r="AG609" s="251"/>
      <c r="AH609" s="251"/>
      <c r="AI609" s="251"/>
      <c r="AJ609" s="251"/>
      <c r="AK609" s="704"/>
      <c r="AL609" s="704"/>
      <c r="AM609" s="704"/>
      <c r="AN609" s="251"/>
      <c r="AO609" s="251"/>
      <c r="AP609" s="251"/>
      <c r="AQ609" s="251"/>
      <c r="AR609" s="251"/>
      <c r="AS609" s="251"/>
      <c r="AT609" s="460"/>
      <c r="AU609" s="460"/>
      <c r="AV609" s="460"/>
      <c r="AW609" s="460"/>
      <c r="AX609" s="460"/>
      <c r="AY609" s="460"/>
      <c r="AZ609" s="251"/>
      <c r="BA609" s="251"/>
      <c r="BB609" s="251"/>
      <c r="BC609" s="251"/>
      <c r="BD609" s="251"/>
      <c r="BE609" s="251"/>
      <c r="BF609" s="251"/>
      <c r="BG609" s="251"/>
      <c r="BH609" s="251"/>
      <c r="BI609" s="251"/>
      <c r="BJ609" s="251"/>
      <c r="BK609" s="251"/>
      <c r="BL609" s="251"/>
      <c r="BM609" s="251"/>
      <c r="BN609" s="251"/>
      <c r="BO609" s="251"/>
      <c r="BP609" s="251"/>
      <c r="BQ609" s="251"/>
      <c r="BR609" s="251"/>
      <c r="BS609" s="251"/>
      <c r="BT609" s="251"/>
      <c r="BU609" s="251"/>
      <c r="BV609" s="269"/>
      <c r="BW609" s="269"/>
      <c r="BX609" s="269"/>
      <c r="BY609" s="269"/>
      <c r="BZ609" s="269"/>
      <c r="CA609" s="269"/>
      <c r="CB609" s="269"/>
      <c r="CC609" s="269"/>
      <c r="CD609" s="269"/>
      <c r="CE609" s="269"/>
      <c r="CF609" s="269"/>
      <c r="CG609" s="255"/>
      <c r="CH609" s="255"/>
      <c r="CI609" s="255"/>
    </row>
    <row r="610" spans="1:87" ht="15" customHeight="1">
      <c r="A610" s="255">
        <f>'5.Inequality - Gini coefficient'!A117</f>
        <v>16</v>
      </c>
      <c r="B610" s="255" t="str">
        <f>'5.Inequality - Gini coefficient'!B117</f>
        <v>El Salvador (2011): Oliva, Jose Andres. 2019. “CEQ Master Workbook: El Salvador (2011),” CEQ Data Center on Fiscal Redistribution (CEQ Institute, Tulane University and Inter-American Development Bank). October 23, 2019.</v>
      </c>
      <c r="C610" s="251"/>
      <c r="D610" s="251"/>
      <c r="E610" s="251"/>
      <c r="F610" s="251"/>
      <c r="G610" s="704"/>
      <c r="H610" s="704"/>
      <c r="I610" s="704"/>
      <c r="J610" s="251"/>
      <c r="K610" s="251"/>
      <c r="L610" s="251"/>
      <c r="M610" s="251"/>
      <c r="N610" s="251"/>
      <c r="O610" s="251"/>
      <c r="P610" s="251"/>
      <c r="Q610" s="251"/>
      <c r="R610" s="251"/>
      <c r="S610" s="251"/>
      <c r="T610" s="251"/>
      <c r="U610" s="251"/>
      <c r="V610" s="251"/>
      <c r="W610" s="251"/>
      <c r="X610" s="251"/>
      <c r="Y610" s="251"/>
      <c r="Z610" s="251"/>
      <c r="AA610" s="251"/>
      <c r="AB610" s="251"/>
      <c r="AC610" s="251"/>
      <c r="AD610" s="251"/>
      <c r="AE610" s="251"/>
      <c r="AF610" s="251"/>
      <c r="AG610" s="251"/>
      <c r="AH610" s="251"/>
      <c r="AI610" s="251"/>
      <c r="AJ610" s="251"/>
      <c r="AK610" s="704"/>
      <c r="AL610" s="704"/>
      <c r="AM610" s="704"/>
      <c r="AN610" s="251"/>
      <c r="AO610" s="251"/>
      <c r="AP610" s="251"/>
      <c r="AQ610" s="251"/>
      <c r="AR610" s="251"/>
      <c r="AS610" s="251"/>
      <c r="AT610" s="460"/>
      <c r="AU610" s="460"/>
      <c r="AV610" s="460"/>
      <c r="AW610" s="460"/>
      <c r="AX610" s="460"/>
      <c r="AY610" s="460"/>
      <c r="AZ610" s="251"/>
      <c r="BA610" s="251"/>
      <c r="BB610" s="251"/>
      <c r="BC610" s="251"/>
      <c r="BD610" s="251"/>
      <c r="BE610" s="251"/>
      <c r="BF610" s="251"/>
      <c r="BG610" s="251"/>
      <c r="BH610" s="251"/>
      <c r="BI610" s="251"/>
      <c r="BJ610" s="251"/>
      <c r="BK610" s="251"/>
      <c r="BL610" s="251"/>
      <c r="BM610" s="251"/>
      <c r="BN610" s="251"/>
      <c r="BO610" s="251"/>
      <c r="BP610" s="251"/>
      <c r="BQ610" s="461"/>
      <c r="BR610" s="462"/>
      <c r="BS610" s="462"/>
      <c r="BT610" s="462"/>
      <c r="BU610" s="251"/>
      <c r="BV610" s="255"/>
      <c r="BW610" s="255"/>
      <c r="BX610" s="255"/>
      <c r="BY610" s="255"/>
      <c r="BZ610" s="255"/>
      <c r="CA610" s="255"/>
      <c r="CB610" s="255"/>
      <c r="CC610" s="255"/>
      <c r="CD610" s="255"/>
      <c r="CE610" s="255"/>
      <c r="CF610" s="255"/>
      <c r="CG610" s="255"/>
      <c r="CH610" s="255"/>
      <c r="CI610" s="255"/>
    </row>
    <row r="611" spans="1:87" ht="15" customHeight="1">
      <c r="A611" s="255">
        <f>'5.Inequality - Gini coefficient'!A118</f>
        <v>17</v>
      </c>
      <c r="B611" s="255" t="str">
        <f>'5.Inequality - Gini coefficient'!B118</f>
        <v>Ethiopia (2010): Hill, Ruth, Eyasu Tsehaye and Tassew Woldehanna. 2014. “CEQ Master Workbook: Ethiopia (2010-2011),” CEQ Data Center on Fiscal Redistribution (CEQ Institute, Tulane University and the World Bank). September 28, 2014.</v>
      </c>
      <c r="C611" s="251"/>
      <c r="D611" s="251"/>
      <c r="E611" s="251"/>
      <c r="F611" s="251"/>
      <c r="G611" s="704"/>
      <c r="H611" s="704"/>
      <c r="I611" s="704"/>
      <c r="J611" s="251"/>
      <c r="K611" s="251"/>
      <c r="L611" s="251"/>
      <c r="M611" s="251"/>
      <c r="N611" s="251"/>
      <c r="O611" s="251"/>
      <c r="P611" s="251"/>
      <c r="Q611" s="251"/>
      <c r="R611" s="251"/>
      <c r="S611" s="251"/>
      <c r="T611" s="251"/>
      <c r="U611" s="251"/>
      <c r="V611" s="251"/>
      <c r="W611" s="251"/>
      <c r="X611" s="251"/>
      <c r="Y611" s="251"/>
      <c r="Z611" s="251"/>
      <c r="AA611" s="251"/>
      <c r="AB611" s="251"/>
      <c r="AC611" s="251"/>
      <c r="AD611" s="251"/>
      <c r="AE611" s="251"/>
      <c r="AF611" s="251"/>
      <c r="AG611" s="251"/>
      <c r="AH611" s="251"/>
      <c r="AI611" s="251"/>
      <c r="AJ611" s="251"/>
      <c r="AK611" s="704"/>
      <c r="AL611" s="704"/>
      <c r="AM611" s="704"/>
      <c r="AN611" s="251"/>
      <c r="AO611" s="251"/>
      <c r="AP611" s="251"/>
      <c r="AQ611" s="251"/>
      <c r="AR611" s="251"/>
      <c r="AS611" s="251"/>
      <c r="AT611" s="460"/>
      <c r="AU611" s="460"/>
      <c r="AV611" s="460"/>
      <c r="AW611" s="460"/>
      <c r="AX611" s="460"/>
      <c r="AY611" s="460"/>
      <c r="AZ611" s="251"/>
      <c r="BA611" s="251"/>
      <c r="BB611" s="251"/>
      <c r="BC611" s="251"/>
      <c r="BD611" s="251"/>
      <c r="BE611" s="251"/>
      <c r="BF611" s="251"/>
      <c r="BG611" s="251"/>
      <c r="BH611" s="251"/>
      <c r="BI611" s="251"/>
      <c r="BJ611" s="251"/>
      <c r="BK611" s="251"/>
      <c r="BL611" s="251"/>
      <c r="BM611" s="251"/>
      <c r="BN611" s="251"/>
      <c r="BO611" s="251"/>
      <c r="BP611" s="251"/>
      <c r="BQ611" s="461"/>
      <c r="BR611" s="462"/>
      <c r="BS611" s="462"/>
      <c r="BT611" s="462"/>
      <c r="BU611" s="251"/>
      <c r="BV611" s="255"/>
      <c r="BW611" s="255"/>
      <c r="BX611" s="255"/>
      <c r="BY611" s="255"/>
      <c r="BZ611" s="255"/>
      <c r="CA611" s="255"/>
      <c r="CB611" s="255"/>
      <c r="CC611" s="255"/>
      <c r="CD611" s="255"/>
      <c r="CE611" s="255"/>
      <c r="CF611" s="255"/>
      <c r="CG611" s="255"/>
      <c r="CH611" s="255"/>
      <c r="CI611" s="255"/>
    </row>
    <row r="612" spans="1:87" ht="15" customHeight="1">
      <c r="A612" s="255">
        <f>'5.Inequality - Gini coefficient'!A119</f>
        <v>18</v>
      </c>
      <c r="B612" s="255" t="str">
        <f>'5.Inequality - Gini coefficient'!B119</f>
        <v>Georgia (2013): Cancho, Cesar and Elena Bondarenko. 2015. “CEQ Master Workbook: Georgia (2013),” CEQ Data Center on Fiscal Redistribution (CEQ Institute, Tulane University and the World Bank). December 31, 2015.</v>
      </c>
      <c r="C612" s="251"/>
      <c r="D612" s="251"/>
      <c r="E612" s="251"/>
      <c r="F612" s="251"/>
      <c r="G612" s="704"/>
      <c r="H612" s="704"/>
      <c r="I612" s="704"/>
      <c r="J612" s="251"/>
      <c r="K612" s="251"/>
      <c r="L612" s="251"/>
      <c r="M612" s="251"/>
      <c r="N612" s="251"/>
      <c r="O612" s="251"/>
      <c r="P612" s="251"/>
      <c r="Q612" s="251"/>
      <c r="R612" s="251"/>
      <c r="S612" s="251"/>
      <c r="T612" s="251"/>
      <c r="U612" s="251"/>
      <c r="V612" s="251"/>
      <c r="W612" s="251"/>
      <c r="X612" s="251"/>
      <c r="Y612" s="251"/>
      <c r="Z612" s="251"/>
      <c r="AA612" s="251"/>
      <c r="AB612" s="251"/>
      <c r="AC612" s="251"/>
      <c r="AD612" s="251"/>
      <c r="AE612" s="251"/>
      <c r="AF612" s="251"/>
      <c r="AG612" s="251"/>
      <c r="AH612" s="251"/>
      <c r="AI612" s="251"/>
      <c r="AJ612" s="251"/>
      <c r="AK612" s="704"/>
      <c r="AL612" s="704"/>
      <c r="AM612" s="704"/>
      <c r="AN612" s="251"/>
      <c r="AO612" s="251"/>
      <c r="AP612" s="251"/>
      <c r="AQ612" s="251"/>
      <c r="AR612" s="251"/>
      <c r="AS612" s="251"/>
      <c r="AT612" s="460"/>
      <c r="AU612" s="460"/>
      <c r="AV612" s="460"/>
      <c r="AW612" s="460"/>
      <c r="AX612" s="460"/>
      <c r="AY612" s="460"/>
      <c r="AZ612" s="251"/>
      <c r="BA612" s="251"/>
      <c r="BB612" s="251"/>
      <c r="BC612" s="251"/>
      <c r="BD612" s="251"/>
      <c r="BE612" s="251"/>
      <c r="BF612" s="251"/>
      <c r="BG612" s="251"/>
      <c r="BH612" s="251"/>
      <c r="BI612" s="251"/>
      <c r="BJ612" s="251"/>
      <c r="BK612" s="251"/>
      <c r="BL612" s="251"/>
      <c r="BM612" s="251"/>
      <c r="BN612" s="251"/>
      <c r="BO612" s="251"/>
      <c r="BP612" s="251"/>
      <c r="BQ612" s="461"/>
      <c r="BR612" s="462"/>
      <c r="BS612" s="462"/>
      <c r="BT612" s="462"/>
      <c r="BU612" s="251"/>
      <c r="BV612" s="255"/>
      <c r="BW612" s="255"/>
      <c r="BX612" s="255"/>
      <c r="BY612" s="255"/>
      <c r="BZ612" s="255"/>
      <c r="CA612" s="255"/>
      <c r="CB612" s="255"/>
      <c r="CC612" s="255"/>
      <c r="CD612" s="255"/>
      <c r="CE612" s="255"/>
      <c r="CF612" s="255"/>
      <c r="CG612" s="255"/>
      <c r="CH612" s="255"/>
      <c r="CI612" s="255"/>
    </row>
    <row r="613" spans="1:87" ht="15" customHeight="1">
      <c r="A613" s="255">
        <f>'5.Inequality - Gini coefficient'!A120</f>
        <v>19</v>
      </c>
      <c r="B613" s="255" t="str">
        <f>'5.Inequality - Gini coefficient'!B120</f>
        <v>Ghana (2012): Younger, Stephen, Eric Osei-Assibey, and Felix Oppong. 2018. “CEQ Master Workbook: Ghana (2012-2013),” CEQ Data Center on Fiscal Redistribution (CEQ Institute, Tulane University). October 27, 2018.</v>
      </c>
      <c r="C613" s="251"/>
      <c r="D613" s="251"/>
      <c r="E613" s="251"/>
      <c r="F613" s="251"/>
      <c r="G613" s="704"/>
      <c r="H613" s="704"/>
      <c r="I613" s="704"/>
      <c r="J613" s="251"/>
      <c r="K613" s="251"/>
      <c r="L613" s="251"/>
      <c r="M613" s="251"/>
      <c r="N613" s="251"/>
      <c r="O613" s="251"/>
      <c r="P613" s="251"/>
      <c r="Q613" s="251"/>
      <c r="R613" s="251"/>
      <c r="S613" s="251"/>
      <c r="T613" s="251"/>
      <c r="U613" s="251"/>
      <c r="V613" s="251"/>
      <c r="W613" s="251"/>
      <c r="X613" s="251"/>
      <c r="Y613" s="251"/>
      <c r="Z613" s="251"/>
      <c r="AA613" s="251"/>
      <c r="AB613" s="251"/>
      <c r="AC613" s="251"/>
      <c r="AD613" s="251"/>
      <c r="AE613" s="251"/>
      <c r="AF613" s="251"/>
      <c r="AG613" s="251"/>
      <c r="AH613" s="251"/>
      <c r="AI613" s="251"/>
      <c r="AJ613" s="251"/>
      <c r="AK613" s="704"/>
      <c r="AL613" s="704"/>
      <c r="AM613" s="704"/>
      <c r="AN613" s="251"/>
      <c r="AO613" s="251"/>
      <c r="AP613" s="251"/>
      <c r="AQ613" s="251"/>
      <c r="AR613" s="251"/>
      <c r="AS613" s="251"/>
      <c r="AT613" s="460"/>
      <c r="AU613" s="460"/>
      <c r="AV613" s="460"/>
      <c r="AW613" s="460"/>
      <c r="AX613" s="460"/>
      <c r="AY613" s="460"/>
      <c r="AZ613" s="251"/>
      <c r="BA613" s="251"/>
      <c r="BB613" s="251"/>
      <c r="BC613" s="251"/>
      <c r="BD613" s="251"/>
      <c r="BE613" s="251"/>
      <c r="BF613" s="251"/>
      <c r="BG613" s="251"/>
      <c r="BH613" s="251"/>
      <c r="BI613" s="251"/>
      <c r="BJ613" s="251"/>
      <c r="BK613" s="251"/>
      <c r="BL613" s="251"/>
      <c r="BM613" s="251"/>
      <c r="BN613" s="251"/>
      <c r="BO613" s="251"/>
      <c r="BP613" s="251"/>
      <c r="BQ613" s="461"/>
      <c r="BR613" s="462"/>
      <c r="BS613" s="462"/>
      <c r="BT613" s="462"/>
      <c r="BU613" s="251"/>
      <c r="BV613" s="255"/>
      <c r="BW613" s="255"/>
      <c r="BX613" s="255"/>
      <c r="BY613" s="255"/>
      <c r="BZ613" s="255"/>
      <c r="CA613" s="255"/>
      <c r="CB613" s="255"/>
      <c r="CC613" s="255"/>
      <c r="CD613" s="255"/>
      <c r="CE613" s="255"/>
      <c r="CF613" s="255"/>
      <c r="CG613" s="255"/>
      <c r="CH613" s="255"/>
      <c r="CI613" s="255"/>
    </row>
    <row r="614" spans="1:87" ht="15" customHeight="1">
      <c r="A614" s="255">
        <f>'5.Inequality - Gini coefficient'!A121</f>
        <v>20</v>
      </c>
      <c r="B614"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614" s="251"/>
      <c r="D614" s="251"/>
      <c r="E614" s="251"/>
      <c r="F614" s="251"/>
      <c r="G614" s="704"/>
      <c r="H614" s="704"/>
      <c r="I614" s="704"/>
      <c r="J614" s="251"/>
      <c r="K614" s="251"/>
      <c r="L614" s="251"/>
      <c r="M614" s="251"/>
      <c r="N614" s="251"/>
      <c r="O614" s="251"/>
      <c r="P614" s="251"/>
      <c r="Q614" s="251"/>
      <c r="R614" s="251"/>
      <c r="S614" s="251"/>
      <c r="T614" s="251"/>
      <c r="U614" s="251"/>
      <c r="V614" s="251"/>
      <c r="W614" s="251"/>
      <c r="X614" s="251"/>
      <c r="Y614" s="251"/>
      <c r="Z614" s="251"/>
      <c r="AA614" s="251"/>
      <c r="AB614" s="251"/>
      <c r="AC614" s="251"/>
      <c r="AD614" s="251"/>
      <c r="AE614" s="251"/>
      <c r="AF614" s="251"/>
      <c r="AG614" s="251"/>
      <c r="AH614" s="251"/>
      <c r="AI614" s="251"/>
      <c r="AJ614" s="251"/>
      <c r="AK614" s="704"/>
      <c r="AL614" s="704"/>
      <c r="AM614" s="704"/>
      <c r="AN614" s="251"/>
      <c r="AO614" s="251"/>
      <c r="AP614" s="251"/>
      <c r="AQ614" s="251"/>
      <c r="AR614" s="251"/>
      <c r="AS614" s="251"/>
      <c r="AT614" s="460"/>
      <c r="AU614" s="460"/>
      <c r="AV614" s="460"/>
      <c r="AW614" s="460"/>
      <c r="AX614" s="460"/>
      <c r="AY614" s="460"/>
      <c r="AZ614" s="251"/>
      <c r="BA614" s="251"/>
      <c r="BB614" s="251"/>
      <c r="BC614" s="251"/>
      <c r="BD614" s="251"/>
      <c r="BE614" s="251"/>
      <c r="BF614" s="251"/>
      <c r="BG614" s="251"/>
      <c r="BH614" s="251"/>
      <c r="BI614" s="251"/>
      <c r="BJ614" s="251"/>
      <c r="BK614" s="251"/>
      <c r="BL614" s="251"/>
      <c r="BM614" s="251"/>
      <c r="BN614" s="251"/>
      <c r="BO614" s="251"/>
      <c r="BP614" s="251"/>
      <c r="BQ614" s="461"/>
      <c r="BR614" s="462"/>
      <c r="BS614" s="462"/>
      <c r="BT614" s="462"/>
      <c r="BU614" s="251"/>
      <c r="BV614" s="255"/>
      <c r="BW614" s="255"/>
      <c r="BX614" s="255"/>
      <c r="BY614" s="255"/>
      <c r="BZ614" s="255"/>
      <c r="CA614" s="255"/>
      <c r="CB614" s="255"/>
      <c r="CC614" s="255"/>
      <c r="CD614" s="255"/>
      <c r="CE614" s="255"/>
      <c r="CF614" s="255"/>
      <c r="CG614" s="255"/>
      <c r="CH614" s="255"/>
      <c r="CI614" s="255"/>
    </row>
    <row r="615" spans="1:87" ht="15" customHeight="1">
      <c r="A615" s="255">
        <f>'5.Inequality - Gini coefficient'!A122</f>
        <v>21</v>
      </c>
      <c r="B615" s="255" t="str">
        <f>'5.Inequality - Gini coefficient'!B122</f>
        <v>*,** Guinea (2012): n.a.</v>
      </c>
      <c r="C615" s="251"/>
      <c r="D615" s="251"/>
      <c r="E615" s="251"/>
      <c r="F615" s="251"/>
      <c r="G615" s="704"/>
      <c r="H615" s="704"/>
      <c r="I615" s="704"/>
      <c r="J615" s="251"/>
      <c r="K615" s="251"/>
      <c r="L615" s="251"/>
      <c r="M615" s="251"/>
      <c r="N615" s="251"/>
      <c r="O615" s="251"/>
      <c r="P615" s="251"/>
      <c r="Q615" s="251"/>
      <c r="R615" s="251"/>
      <c r="S615" s="251"/>
      <c r="T615" s="251"/>
      <c r="U615" s="251"/>
      <c r="V615" s="251"/>
      <c r="W615" s="251"/>
      <c r="X615" s="251"/>
      <c r="Y615" s="251"/>
      <c r="Z615" s="251"/>
      <c r="AA615" s="251"/>
      <c r="AB615" s="251"/>
      <c r="AC615" s="251"/>
      <c r="AD615" s="251"/>
      <c r="AE615" s="251"/>
      <c r="AF615" s="251"/>
      <c r="AG615" s="251"/>
      <c r="AH615" s="251"/>
      <c r="AI615" s="251"/>
      <c r="AJ615" s="251"/>
      <c r="AK615" s="704"/>
      <c r="AL615" s="704"/>
      <c r="AM615" s="704"/>
      <c r="AN615" s="251"/>
      <c r="AO615" s="251"/>
      <c r="AP615" s="251"/>
      <c r="AQ615" s="251"/>
      <c r="AR615" s="251"/>
      <c r="AS615" s="251"/>
      <c r="AT615" s="460"/>
      <c r="AU615" s="460"/>
      <c r="AV615" s="460"/>
      <c r="AW615" s="460"/>
      <c r="AX615" s="460"/>
      <c r="AY615" s="460"/>
      <c r="AZ615" s="251"/>
      <c r="BA615" s="251"/>
      <c r="BB615" s="251"/>
      <c r="BC615" s="251"/>
      <c r="BD615" s="251"/>
      <c r="BE615" s="251"/>
      <c r="BF615" s="251"/>
      <c r="BG615" s="251"/>
      <c r="BH615" s="251"/>
      <c r="BI615" s="251"/>
      <c r="BJ615" s="251"/>
      <c r="BK615" s="251"/>
      <c r="BL615" s="251"/>
      <c r="BM615" s="251"/>
      <c r="BN615" s="251"/>
      <c r="BO615" s="251"/>
      <c r="BP615" s="251"/>
      <c r="BQ615" s="461"/>
      <c r="BR615" s="462"/>
      <c r="BS615" s="462"/>
      <c r="BT615" s="462"/>
      <c r="BU615" s="251"/>
      <c r="BV615" s="255"/>
      <c r="BW615" s="255"/>
      <c r="BX615" s="255"/>
      <c r="BY615" s="255"/>
      <c r="BZ615" s="255"/>
      <c r="CA615" s="255"/>
      <c r="CB615" s="255"/>
      <c r="CC615" s="255"/>
      <c r="CD615" s="255"/>
      <c r="CE615" s="255"/>
      <c r="CF615" s="255"/>
      <c r="CG615" s="255"/>
      <c r="CH615" s="255"/>
      <c r="CI615" s="255"/>
    </row>
    <row r="616" spans="1:87" ht="15" customHeight="1">
      <c r="A616" s="255">
        <f>'5.Inequality - Gini coefficient'!A123</f>
        <v>22</v>
      </c>
      <c r="B616"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616" s="251"/>
      <c r="D616" s="251"/>
      <c r="E616" s="251"/>
      <c r="F616" s="251"/>
      <c r="G616" s="704"/>
      <c r="H616" s="704"/>
      <c r="I616" s="704"/>
      <c r="J616" s="251"/>
      <c r="K616" s="251"/>
      <c r="L616" s="251"/>
      <c r="M616" s="251"/>
      <c r="N616" s="251"/>
      <c r="O616" s="251"/>
      <c r="P616" s="251"/>
      <c r="Q616" s="251"/>
      <c r="R616" s="251"/>
      <c r="S616" s="251"/>
      <c r="T616" s="251"/>
      <c r="U616" s="251"/>
      <c r="V616" s="251"/>
      <c r="W616" s="251"/>
      <c r="X616" s="251"/>
      <c r="Y616" s="251"/>
      <c r="Z616" s="251"/>
      <c r="AA616" s="251"/>
      <c r="AB616" s="251"/>
      <c r="AC616" s="251"/>
      <c r="AD616" s="251"/>
      <c r="AE616" s="251"/>
      <c r="AF616" s="251"/>
      <c r="AG616" s="251"/>
      <c r="AH616" s="251"/>
      <c r="AI616" s="251"/>
      <c r="AJ616" s="251"/>
      <c r="AK616" s="704"/>
      <c r="AL616" s="704"/>
      <c r="AM616" s="704"/>
      <c r="AN616" s="251"/>
      <c r="AO616" s="251"/>
      <c r="AP616" s="251"/>
      <c r="AQ616" s="251"/>
      <c r="AR616" s="251"/>
      <c r="AS616" s="251"/>
      <c r="AT616" s="460"/>
      <c r="AU616" s="460"/>
      <c r="AV616" s="460"/>
      <c r="AW616" s="460"/>
      <c r="AX616" s="460"/>
      <c r="AY616" s="460"/>
      <c r="AZ616" s="251"/>
      <c r="BA616" s="251"/>
      <c r="BB616" s="251"/>
      <c r="BC616" s="251"/>
      <c r="BD616" s="251"/>
      <c r="BE616" s="251"/>
      <c r="BF616" s="251"/>
      <c r="BG616" s="251"/>
      <c r="BH616" s="251"/>
      <c r="BI616" s="251"/>
      <c r="BJ616" s="251"/>
      <c r="BK616" s="251"/>
      <c r="BL616" s="251"/>
      <c r="BM616" s="251"/>
      <c r="BN616" s="251"/>
      <c r="BO616" s="251"/>
      <c r="BP616" s="251"/>
      <c r="BQ616" s="251"/>
      <c r="BR616" s="251"/>
      <c r="BS616" s="251"/>
      <c r="BT616" s="251"/>
      <c r="BU616" s="251"/>
      <c r="BV616" s="269"/>
      <c r="BW616" s="269"/>
      <c r="BX616" s="269"/>
      <c r="BY616" s="269"/>
      <c r="BZ616" s="269"/>
      <c r="CA616" s="269"/>
      <c r="CB616" s="269"/>
      <c r="CC616" s="269"/>
      <c r="CD616" s="269"/>
      <c r="CE616" s="269"/>
      <c r="CF616" s="269"/>
      <c r="CG616" s="255"/>
      <c r="CH616" s="255"/>
      <c r="CI616" s="255"/>
    </row>
    <row r="617" spans="1:87" ht="15" customHeight="1">
      <c r="A617" s="255">
        <f>'5.Inequality - Gini coefficient'!A124</f>
        <v>23</v>
      </c>
      <c r="B617" s="255" t="str">
        <f>'5.Inequality - Gini coefficient'!B124</f>
        <v>Indonesia (2012): Afkar, Rythia, Jon Jellema, and Matthew Wai-Poi. 2015. “CEQ Master Workbook: Indonesia (2012),” CEQ Data Center on Fiscal Redistribution (CEQ Institute, Tulane University and the World Bank). August 5, 2015.</v>
      </c>
      <c r="C617" s="251"/>
      <c r="D617" s="251"/>
      <c r="E617" s="251"/>
      <c r="F617" s="251"/>
      <c r="G617" s="704"/>
      <c r="H617" s="704"/>
      <c r="I617" s="704"/>
      <c r="J617" s="251"/>
      <c r="K617" s="251"/>
      <c r="L617" s="251"/>
      <c r="M617" s="251"/>
      <c r="N617" s="251"/>
      <c r="O617" s="251"/>
      <c r="P617" s="251"/>
      <c r="Q617" s="251"/>
      <c r="R617" s="251"/>
      <c r="S617" s="251"/>
      <c r="T617" s="251"/>
      <c r="U617" s="251"/>
      <c r="V617" s="251"/>
      <c r="W617" s="251"/>
      <c r="X617" s="251"/>
      <c r="Y617" s="251"/>
      <c r="Z617" s="251"/>
      <c r="AA617" s="251"/>
      <c r="AB617" s="251"/>
      <c r="AC617" s="251"/>
      <c r="AD617" s="251"/>
      <c r="AE617" s="251"/>
      <c r="AF617" s="251"/>
      <c r="AG617" s="251"/>
      <c r="AH617" s="251"/>
      <c r="AI617" s="251"/>
      <c r="AJ617" s="251"/>
      <c r="AK617" s="704"/>
      <c r="AL617" s="704"/>
      <c r="AM617" s="704"/>
      <c r="AN617" s="251"/>
      <c r="AO617" s="251"/>
      <c r="AP617" s="251"/>
      <c r="AQ617" s="251"/>
      <c r="AR617" s="251"/>
      <c r="AS617" s="251"/>
      <c r="AT617" s="460"/>
      <c r="AU617" s="460"/>
      <c r="AV617" s="460"/>
      <c r="AW617" s="460"/>
      <c r="AX617" s="460"/>
      <c r="AY617" s="460"/>
      <c r="AZ617" s="251"/>
      <c r="BA617" s="251"/>
      <c r="BB617" s="251"/>
      <c r="BC617" s="251"/>
      <c r="BD617" s="251"/>
      <c r="BE617" s="251"/>
      <c r="BF617" s="251"/>
      <c r="BG617" s="251"/>
      <c r="BH617" s="251"/>
      <c r="BI617" s="251"/>
      <c r="BJ617" s="251"/>
      <c r="BK617" s="251"/>
      <c r="BL617" s="251"/>
      <c r="BM617" s="251"/>
      <c r="BN617" s="251"/>
      <c r="BO617" s="251"/>
      <c r="BP617" s="251"/>
      <c r="BQ617" s="251"/>
      <c r="BR617" s="251"/>
      <c r="BS617" s="251"/>
      <c r="BT617" s="251"/>
      <c r="BU617" s="251"/>
      <c r="BV617" s="269"/>
      <c r="BW617" s="269"/>
      <c r="BX617" s="269"/>
      <c r="BY617" s="269"/>
      <c r="BZ617" s="269"/>
      <c r="CA617" s="269"/>
      <c r="CB617" s="269"/>
      <c r="CC617" s="269"/>
      <c r="CD617" s="269"/>
      <c r="CE617" s="269"/>
      <c r="CF617" s="269"/>
      <c r="CG617" s="255"/>
      <c r="CH617" s="255"/>
      <c r="CI617" s="255"/>
    </row>
    <row r="618" spans="1:87" ht="15" customHeight="1">
      <c r="A618" s="255">
        <f>'5.Inequality - Gini coefficient'!A125</f>
        <v>24</v>
      </c>
      <c r="B618" s="255" t="str">
        <f>'5.Inequality - Gini coefficient'!B125</f>
        <v>Iran (2011): Enami, Ali, Nora Lustig and Alireza Taqdiri. 2017. “CEQ Master Workbook: Iran (2011-2012),” CEQ Data Center on Fiscal Redistribution (CEQ Institute, Tulane University and Economic Research Forum). May 5, 2017.</v>
      </c>
      <c r="C618" s="251"/>
      <c r="D618" s="251"/>
      <c r="E618" s="251"/>
      <c r="F618" s="251"/>
      <c r="G618" s="704"/>
      <c r="H618" s="704"/>
      <c r="I618" s="704"/>
      <c r="J618" s="251"/>
      <c r="K618" s="251"/>
      <c r="L618" s="251"/>
      <c r="M618" s="251"/>
      <c r="N618" s="251"/>
      <c r="O618" s="251"/>
      <c r="P618" s="251"/>
      <c r="Q618" s="251"/>
      <c r="R618" s="251"/>
      <c r="S618" s="251"/>
      <c r="T618" s="251"/>
      <c r="U618" s="251"/>
      <c r="V618" s="251"/>
      <c r="W618" s="251"/>
      <c r="X618" s="251"/>
      <c r="Y618" s="251"/>
      <c r="Z618" s="251"/>
      <c r="AA618" s="251"/>
      <c r="AB618" s="251"/>
      <c r="AC618" s="251"/>
      <c r="AD618" s="251"/>
      <c r="AE618" s="251"/>
      <c r="AF618" s="251"/>
      <c r="AG618" s="251"/>
      <c r="AH618" s="251"/>
      <c r="AI618" s="251"/>
      <c r="AJ618" s="251"/>
      <c r="AK618" s="704"/>
      <c r="AL618" s="704"/>
      <c r="AM618" s="704"/>
      <c r="AN618" s="251"/>
      <c r="AO618" s="251"/>
      <c r="AP618" s="251"/>
      <c r="AQ618" s="251"/>
      <c r="AR618" s="251"/>
      <c r="AS618" s="251"/>
      <c r="AT618" s="460"/>
      <c r="AU618" s="460"/>
      <c r="AV618" s="460"/>
      <c r="AW618" s="460"/>
      <c r="AX618" s="460"/>
      <c r="AY618" s="460"/>
      <c r="AZ618" s="251"/>
      <c r="BA618" s="251"/>
      <c r="BB618" s="251"/>
      <c r="BC618" s="251"/>
      <c r="BD618" s="251"/>
      <c r="BE618" s="251"/>
      <c r="BF618" s="251"/>
      <c r="BG618" s="251"/>
      <c r="BH618" s="251"/>
      <c r="BI618" s="251"/>
      <c r="BJ618" s="251"/>
      <c r="BK618" s="251"/>
      <c r="BL618" s="251"/>
      <c r="BM618" s="251"/>
      <c r="BN618" s="251"/>
      <c r="BO618" s="251"/>
      <c r="BP618" s="251"/>
      <c r="BQ618" s="461"/>
      <c r="BR618" s="462"/>
      <c r="BS618" s="462"/>
      <c r="BT618" s="462"/>
      <c r="BU618" s="251"/>
      <c r="BV618" s="255"/>
      <c r="BW618" s="255"/>
      <c r="BX618" s="255"/>
      <c r="BY618" s="255"/>
      <c r="BZ618" s="255"/>
      <c r="CA618" s="255"/>
      <c r="CB618" s="255"/>
      <c r="CC618" s="255"/>
      <c r="CD618" s="255"/>
      <c r="CE618" s="255"/>
      <c r="CF618" s="255"/>
      <c r="CG618" s="255"/>
      <c r="CH618" s="255"/>
      <c r="CI618" s="255"/>
    </row>
    <row r="619" spans="1:87" ht="15" customHeight="1">
      <c r="A619" s="255">
        <f>'5.Inequality - Gini coefficient'!A126</f>
        <v>25</v>
      </c>
      <c r="B619"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619" s="269"/>
      <c r="D619" s="269"/>
      <c r="E619" s="269"/>
      <c r="F619" s="269"/>
      <c r="G619" s="704"/>
      <c r="H619" s="704"/>
      <c r="I619" s="704"/>
      <c r="J619" s="269"/>
      <c r="K619" s="269"/>
      <c r="L619" s="269"/>
      <c r="M619" s="269"/>
      <c r="N619" s="269"/>
      <c r="O619" s="269"/>
      <c r="P619" s="269"/>
      <c r="Q619" s="269"/>
      <c r="R619" s="269"/>
      <c r="S619" s="269"/>
      <c r="T619" s="269"/>
      <c r="U619" s="251"/>
      <c r="V619" s="251"/>
      <c r="W619" s="251"/>
      <c r="X619" s="251"/>
      <c r="Y619" s="251"/>
      <c r="Z619" s="251"/>
      <c r="AA619" s="251"/>
      <c r="AB619" s="251"/>
      <c r="AC619" s="251"/>
      <c r="AD619" s="251"/>
      <c r="AE619" s="251"/>
      <c r="AF619" s="251"/>
      <c r="AG619" s="251"/>
      <c r="AH619" s="251"/>
      <c r="AI619" s="251"/>
      <c r="AJ619" s="251"/>
      <c r="AK619" s="704"/>
      <c r="AL619" s="704"/>
      <c r="AM619" s="704"/>
      <c r="AN619" s="251"/>
      <c r="AO619" s="251"/>
      <c r="AP619" s="251"/>
      <c r="AQ619" s="251"/>
      <c r="AR619" s="251"/>
      <c r="AS619" s="251"/>
      <c r="AT619" s="460"/>
      <c r="AU619" s="460"/>
      <c r="AV619" s="460"/>
      <c r="AW619" s="460"/>
      <c r="AX619" s="460"/>
      <c r="AY619" s="460"/>
      <c r="AZ619" s="251"/>
      <c r="BA619" s="251"/>
      <c r="BB619" s="251"/>
      <c r="BC619" s="251"/>
      <c r="BD619" s="251"/>
      <c r="BE619" s="251"/>
      <c r="BF619" s="251"/>
      <c r="BG619" s="251"/>
      <c r="BH619" s="251"/>
      <c r="BI619" s="251"/>
      <c r="BJ619" s="251"/>
      <c r="BK619" s="251"/>
      <c r="BL619" s="251"/>
      <c r="BM619" s="251"/>
      <c r="BN619" s="251"/>
      <c r="BO619" s="251"/>
      <c r="BP619" s="251"/>
      <c r="BQ619" s="461"/>
      <c r="BR619" s="462"/>
      <c r="BS619" s="462"/>
      <c r="BT619" s="462"/>
      <c r="BU619" s="251"/>
      <c r="BV619" s="255"/>
      <c r="BW619" s="255"/>
      <c r="BX619" s="255"/>
      <c r="BY619" s="255"/>
      <c r="BZ619" s="255"/>
      <c r="CA619" s="255"/>
      <c r="CB619" s="255"/>
      <c r="CC619" s="255"/>
      <c r="CD619" s="255"/>
      <c r="CE619" s="255"/>
      <c r="CF619" s="255"/>
      <c r="CG619" s="255"/>
      <c r="CH619" s="255"/>
      <c r="CI619" s="255"/>
    </row>
    <row r="620" spans="1:87" ht="15" customHeight="1">
      <c r="A620" s="255">
        <f>'5.Inequality - Gini coefficient'!A127</f>
        <v>26</v>
      </c>
      <c r="B620" s="255" t="str">
        <f>'5.Inequality - Gini coefficient'!B127</f>
        <v>*,** Kenya (2015): n.a.</v>
      </c>
      <c r="C620" s="251"/>
      <c r="D620" s="251"/>
      <c r="E620" s="251"/>
      <c r="F620" s="251"/>
      <c r="G620" s="704"/>
      <c r="H620" s="704"/>
      <c r="I620" s="704"/>
      <c r="J620" s="251"/>
      <c r="K620" s="251"/>
      <c r="L620" s="251"/>
      <c r="M620" s="251"/>
      <c r="N620" s="251"/>
      <c r="O620" s="251"/>
      <c r="P620" s="251"/>
      <c r="Q620" s="251"/>
      <c r="R620" s="251"/>
      <c r="S620" s="251"/>
      <c r="T620" s="251"/>
      <c r="U620" s="251"/>
      <c r="V620" s="251"/>
      <c r="W620" s="251"/>
      <c r="X620" s="251"/>
      <c r="Y620" s="251"/>
      <c r="Z620" s="251"/>
      <c r="AA620" s="251"/>
      <c r="AB620" s="251"/>
      <c r="AC620" s="251"/>
      <c r="AD620" s="251"/>
      <c r="AE620" s="251"/>
      <c r="AF620" s="251"/>
      <c r="AG620" s="251"/>
      <c r="AH620" s="251"/>
      <c r="AI620" s="251"/>
      <c r="AJ620" s="251"/>
      <c r="AK620" s="704"/>
      <c r="AL620" s="704"/>
      <c r="AM620" s="704"/>
      <c r="AN620" s="251"/>
      <c r="AO620" s="251"/>
      <c r="AP620" s="251"/>
      <c r="AQ620" s="251"/>
      <c r="AR620" s="251"/>
      <c r="AS620" s="251"/>
      <c r="AT620" s="460"/>
      <c r="AU620" s="460"/>
      <c r="AV620" s="460"/>
      <c r="AW620" s="460"/>
      <c r="AX620" s="460"/>
      <c r="AY620" s="460"/>
      <c r="AZ620" s="251"/>
      <c r="BA620" s="251"/>
      <c r="BB620" s="251"/>
      <c r="BC620" s="251"/>
      <c r="BD620" s="251"/>
      <c r="BE620" s="251"/>
      <c r="BF620" s="251"/>
      <c r="BG620" s="251"/>
      <c r="BH620" s="251"/>
      <c r="BI620" s="251"/>
      <c r="BJ620" s="251"/>
      <c r="BK620" s="251"/>
      <c r="BL620" s="251"/>
      <c r="BM620" s="251"/>
      <c r="BN620" s="251"/>
      <c r="BO620" s="251"/>
      <c r="BP620" s="251"/>
      <c r="BQ620" s="251"/>
      <c r="BR620" s="251"/>
      <c r="BS620" s="251"/>
      <c r="BT620" s="251"/>
      <c r="BU620" s="251"/>
      <c r="BV620" s="269"/>
      <c r="BW620" s="269"/>
      <c r="BX620" s="269"/>
      <c r="BY620" s="269"/>
      <c r="BZ620" s="269"/>
      <c r="CA620" s="269"/>
      <c r="CB620" s="269"/>
      <c r="CC620" s="269"/>
      <c r="CD620" s="269"/>
      <c r="CE620" s="269"/>
      <c r="CF620" s="269"/>
      <c r="CG620" s="255"/>
      <c r="CH620" s="255"/>
      <c r="CI620" s="255"/>
    </row>
    <row r="621" spans="1:87" ht="15" customHeight="1">
      <c r="A621" s="255">
        <f>'5.Inequality - Gini coefficient'!A128</f>
        <v>27</v>
      </c>
      <c r="B621" s="255" t="str">
        <f>'5.Inequality - Gini coefficient'!B128</f>
        <v>*,** Mali (2014): n.a.</v>
      </c>
      <c r="C621" s="251"/>
      <c r="D621" s="251"/>
      <c r="E621" s="251"/>
      <c r="F621" s="251"/>
      <c r="G621" s="704"/>
      <c r="H621" s="704"/>
      <c r="I621" s="704"/>
      <c r="J621" s="251"/>
      <c r="K621" s="251"/>
      <c r="L621" s="251"/>
      <c r="M621" s="251"/>
      <c r="N621" s="251"/>
      <c r="O621" s="251"/>
      <c r="P621" s="251"/>
      <c r="Q621" s="251"/>
      <c r="R621" s="251"/>
      <c r="S621" s="251"/>
      <c r="T621" s="251"/>
      <c r="U621" s="251"/>
      <c r="V621" s="251"/>
      <c r="W621" s="251"/>
      <c r="X621" s="251"/>
      <c r="Y621" s="251"/>
      <c r="Z621" s="251"/>
      <c r="AA621" s="251"/>
      <c r="AB621" s="251"/>
      <c r="AC621" s="251"/>
      <c r="AD621" s="251"/>
      <c r="AE621" s="251"/>
      <c r="AF621" s="251"/>
      <c r="AG621" s="251"/>
      <c r="AH621" s="251"/>
      <c r="AI621" s="251"/>
      <c r="AJ621" s="251"/>
      <c r="AK621" s="704"/>
      <c r="AL621" s="704"/>
      <c r="AM621" s="704"/>
      <c r="AN621" s="251"/>
      <c r="AO621" s="251"/>
      <c r="AP621" s="251"/>
      <c r="AQ621" s="251"/>
      <c r="AR621" s="251"/>
      <c r="AS621" s="251"/>
      <c r="AT621" s="460"/>
      <c r="AU621" s="460"/>
      <c r="AV621" s="460"/>
      <c r="AW621" s="460"/>
      <c r="AX621" s="460"/>
      <c r="AY621" s="460"/>
      <c r="AZ621" s="251"/>
      <c r="BA621" s="251"/>
      <c r="BB621" s="251"/>
      <c r="BC621" s="251"/>
      <c r="BD621" s="251"/>
      <c r="BE621" s="251"/>
      <c r="BF621" s="251"/>
      <c r="BG621" s="251"/>
      <c r="BH621" s="251"/>
      <c r="BI621" s="251"/>
      <c r="BJ621" s="251"/>
      <c r="BK621" s="251"/>
      <c r="BL621" s="251"/>
      <c r="BM621" s="251"/>
      <c r="BN621" s="251"/>
      <c r="BO621" s="251"/>
      <c r="BP621" s="251"/>
      <c r="BQ621" s="251"/>
      <c r="BR621" s="251"/>
      <c r="BS621" s="251"/>
      <c r="BT621" s="251"/>
      <c r="BU621" s="251"/>
      <c r="BV621" s="269"/>
      <c r="BW621" s="269"/>
      <c r="BX621" s="269"/>
      <c r="BY621" s="269"/>
      <c r="BZ621" s="269"/>
      <c r="CA621" s="269"/>
      <c r="CB621" s="269"/>
      <c r="CC621" s="269"/>
      <c r="CD621" s="269"/>
      <c r="CE621" s="269"/>
      <c r="CF621" s="269"/>
      <c r="CG621" s="255"/>
      <c r="CH621" s="255"/>
      <c r="CI621" s="255"/>
    </row>
    <row r="622" spans="1:87" ht="15" customHeight="1">
      <c r="A622" s="255">
        <f>'5.Inequality - Gini coefficient'!A129</f>
        <v>28</v>
      </c>
      <c r="B622" s="255" t="str">
        <f>'5.Inequality - Gini coefficient'!B129</f>
        <v>Mexico (2010): Scott, John. 2013. “CEQ Master Workbook: Mexico (2010),” CEQ Data Center on Fiscal Redistribution (CEQ Institute, Tulane University). September 2, 2013.</v>
      </c>
      <c r="C622" s="269"/>
      <c r="D622" s="269"/>
      <c r="E622" s="269"/>
      <c r="F622" s="269"/>
      <c r="G622" s="704"/>
      <c r="H622" s="704"/>
      <c r="I622" s="704"/>
      <c r="J622" s="269"/>
      <c r="K622" s="269"/>
      <c r="L622" s="269"/>
      <c r="M622" s="269"/>
      <c r="N622" s="269"/>
      <c r="O622" s="269"/>
      <c r="P622" s="269"/>
      <c r="Q622" s="269"/>
      <c r="R622" s="269"/>
      <c r="S622" s="269"/>
      <c r="T622" s="269"/>
      <c r="U622" s="251"/>
      <c r="V622" s="251"/>
      <c r="W622" s="251"/>
      <c r="X622" s="251"/>
      <c r="Y622" s="251"/>
      <c r="Z622" s="251"/>
      <c r="AA622" s="251"/>
      <c r="AB622" s="251"/>
      <c r="AC622" s="251"/>
      <c r="AD622" s="251"/>
      <c r="AE622" s="251"/>
      <c r="AF622" s="251"/>
      <c r="AG622" s="251"/>
      <c r="AH622" s="251"/>
      <c r="AI622" s="251"/>
      <c r="AJ622" s="251"/>
      <c r="AK622" s="704"/>
      <c r="AL622" s="704"/>
      <c r="AM622" s="704"/>
      <c r="AN622" s="251"/>
      <c r="AO622" s="251"/>
      <c r="AP622" s="251"/>
      <c r="AQ622" s="251"/>
      <c r="AR622" s="251"/>
      <c r="AS622" s="251"/>
      <c r="AT622" s="460"/>
      <c r="AU622" s="460"/>
      <c r="AV622" s="460"/>
      <c r="AW622" s="460"/>
      <c r="AX622" s="460"/>
      <c r="AY622" s="460"/>
      <c r="AZ622" s="251"/>
      <c r="BA622" s="251"/>
      <c r="BB622" s="251"/>
      <c r="BC622" s="251"/>
      <c r="BD622" s="251"/>
      <c r="BE622" s="251"/>
      <c r="BF622" s="251"/>
      <c r="BG622" s="251"/>
      <c r="BH622" s="251"/>
      <c r="BI622" s="251"/>
      <c r="BJ622" s="251"/>
      <c r="BK622" s="251"/>
      <c r="BL622" s="251"/>
      <c r="BM622" s="251"/>
      <c r="BN622" s="251"/>
      <c r="BO622" s="251"/>
      <c r="BP622" s="251"/>
      <c r="BQ622" s="461"/>
      <c r="BR622" s="462"/>
      <c r="BS622" s="462"/>
      <c r="BT622" s="462"/>
      <c r="BU622" s="251"/>
      <c r="BV622" s="255"/>
      <c r="BW622" s="255"/>
      <c r="BX622" s="255"/>
      <c r="BY622" s="255"/>
      <c r="BZ622" s="255"/>
      <c r="CA622" s="255"/>
      <c r="CB622" s="255"/>
      <c r="CC622" s="255"/>
      <c r="CD622" s="255"/>
      <c r="CE622" s="255"/>
      <c r="CF622" s="255"/>
      <c r="CG622" s="255"/>
      <c r="CH622" s="255"/>
      <c r="CI622" s="255"/>
    </row>
    <row r="623" spans="1:87" ht="15" customHeight="1">
      <c r="A623" s="255">
        <f>'5.Inequality - Gini coefficient'!A130</f>
        <v>0</v>
      </c>
      <c r="B623" s="255" t="str">
        <f>'5.Inequality - Gini coefficient'!B130</f>
        <v>Mexico (2012): Scott, John, Sandra Martinez-Aguilar, Enrique de la Rosa, and Rodrigo Aranda. 2017. “CEQ Master Workbook: Mexico (2012),” CEQ Data Center on Fiscal Redistribution (CEQ Institute, Tulane University). June 15, 2019</v>
      </c>
      <c r="C623" s="269"/>
      <c r="D623" s="269"/>
      <c r="E623" s="269"/>
      <c r="F623" s="269"/>
      <c r="G623" s="704"/>
      <c r="H623" s="704"/>
      <c r="I623" s="704"/>
      <c r="J623" s="269"/>
      <c r="K623" s="269"/>
      <c r="L623" s="269"/>
      <c r="M623" s="269"/>
      <c r="N623" s="269"/>
      <c r="O623" s="269"/>
      <c r="P623" s="269"/>
      <c r="Q623" s="269"/>
      <c r="R623" s="269"/>
      <c r="S623" s="269"/>
      <c r="T623" s="269"/>
      <c r="U623" s="251"/>
      <c r="V623" s="251"/>
      <c r="W623" s="251"/>
      <c r="X623" s="251"/>
      <c r="Y623" s="251"/>
      <c r="Z623" s="251"/>
      <c r="AA623" s="251"/>
      <c r="AB623" s="251"/>
      <c r="AC623" s="251"/>
      <c r="AD623" s="251"/>
      <c r="AE623" s="251"/>
      <c r="AF623" s="251"/>
      <c r="AG623" s="251"/>
      <c r="AH623" s="251"/>
      <c r="AI623" s="251"/>
      <c r="AJ623" s="251"/>
      <c r="AK623" s="704"/>
      <c r="AL623" s="704"/>
      <c r="AM623" s="704"/>
      <c r="AN623" s="251"/>
      <c r="AO623" s="251"/>
      <c r="AP623" s="251"/>
      <c r="AQ623" s="251"/>
      <c r="AR623" s="251"/>
      <c r="AS623" s="251"/>
      <c r="AT623" s="460"/>
      <c r="AU623" s="460"/>
      <c r="AV623" s="460"/>
      <c r="AW623" s="460"/>
      <c r="AX623" s="460"/>
      <c r="AY623" s="460"/>
      <c r="AZ623" s="251"/>
      <c r="BA623" s="251"/>
      <c r="BB623" s="251"/>
      <c r="BC623" s="251"/>
      <c r="BD623" s="251"/>
      <c r="BE623" s="251"/>
      <c r="BF623" s="251"/>
      <c r="BG623" s="251"/>
      <c r="BH623" s="251"/>
      <c r="BI623" s="251"/>
      <c r="BJ623" s="251"/>
      <c r="BK623" s="251"/>
      <c r="BL623" s="251"/>
      <c r="BM623" s="251"/>
      <c r="BN623" s="251"/>
      <c r="BO623" s="251"/>
      <c r="BP623" s="251"/>
      <c r="BQ623" s="461"/>
      <c r="BR623" s="462"/>
      <c r="BS623" s="462"/>
      <c r="BT623" s="462"/>
      <c r="BU623" s="251"/>
      <c r="BV623" s="255"/>
      <c r="BW623" s="255"/>
      <c r="BX623" s="255"/>
      <c r="BY623" s="255"/>
      <c r="BZ623" s="255"/>
      <c r="CA623" s="255"/>
      <c r="CB623" s="255"/>
      <c r="CC623" s="255"/>
      <c r="CD623" s="255"/>
      <c r="CE623" s="255"/>
      <c r="CF623" s="255"/>
      <c r="CG623" s="255"/>
      <c r="CH623" s="255"/>
      <c r="CI623" s="255"/>
    </row>
    <row r="624" spans="1:87" ht="15" customHeight="1">
      <c r="A624" s="255">
        <f>'5.Inequality - Gini coefficient'!A131</f>
        <v>0</v>
      </c>
      <c r="B624" s="255" t="str">
        <f>'5.Inequality - Gini coefficient'!B131</f>
        <v>Mexico (2014): Scott, John, Sandra Martinez-Aguilar, Enrique de la Rosa, and Rodrigo Aranda. 2017. “CEQ Master Workbook: Mexico (2014),” CEQ Data Center on Fiscal Redistribution (CEQ Institute, Tulane University). June 15, 2019.</v>
      </c>
      <c r="C624" s="251"/>
      <c r="D624" s="251"/>
      <c r="E624" s="251"/>
      <c r="F624" s="251"/>
      <c r="G624" s="704"/>
      <c r="H624" s="704"/>
      <c r="I624" s="704"/>
      <c r="J624" s="251"/>
      <c r="K624" s="251"/>
      <c r="L624" s="251"/>
      <c r="M624" s="251"/>
      <c r="N624" s="251"/>
      <c r="O624" s="251"/>
      <c r="P624" s="251"/>
      <c r="Q624" s="251"/>
      <c r="R624" s="251"/>
      <c r="S624" s="251"/>
      <c r="T624" s="251"/>
      <c r="U624" s="251"/>
      <c r="V624" s="251"/>
      <c r="W624" s="251"/>
      <c r="X624" s="251"/>
      <c r="Y624" s="251"/>
      <c r="Z624" s="251"/>
      <c r="AA624" s="251"/>
      <c r="AB624" s="251"/>
      <c r="AC624" s="251"/>
      <c r="AD624" s="251"/>
      <c r="AE624" s="251"/>
      <c r="AF624" s="251"/>
      <c r="AG624" s="251"/>
      <c r="AH624" s="251"/>
      <c r="AI624" s="251"/>
      <c r="AJ624" s="251"/>
      <c r="AK624" s="704"/>
      <c r="AL624" s="704"/>
      <c r="AM624" s="704"/>
      <c r="AN624" s="251"/>
      <c r="AO624" s="251"/>
      <c r="AP624" s="251"/>
      <c r="AQ624" s="251"/>
      <c r="AR624" s="251"/>
      <c r="AS624" s="251"/>
      <c r="AT624" s="460"/>
      <c r="AU624" s="460"/>
      <c r="AV624" s="460"/>
      <c r="AW624" s="460"/>
      <c r="AX624" s="460"/>
      <c r="AY624" s="460"/>
      <c r="AZ624" s="251"/>
      <c r="BA624" s="251"/>
      <c r="BB624" s="251"/>
      <c r="BC624" s="251"/>
      <c r="BD624" s="251"/>
      <c r="BE624" s="251"/>
      <c r="BF624" s="251"/>
      <c r="BG624" s="251"/>
      <c r="BH624" s="251"/>
      <c r="BI624" s="251"/>
      <c r="BJ624" s="251"/>
      <c r="BK624" s="251"/>
      <c r="BL624" s="251"/>
      <c r="BM624" s="251"/>
      <c r="BN624" s="251"/>
      <c r="BO624" s="251"/>
      <c r="BP624" s="251"/>
      <c r="BQ624" s="251"/>
      <c r="BR624" s="251"/>
      <c r="BS624" s="251"/>
      <c r="BT624" s="251"/>
      <c r="BU624" s="251"/>
      <c r="BV624" s="269"/>
      <c r="BW624" s="269"/>
      <c r="BX624" s="269"/>
      <c r="BY624" s="269"/>
      <c r="BZ624" s="269"/>
      <c r="CA624" s="269"/>
      <c r="CB624" s="269"/>
      <c r="CC624" s="269"/>
      <c r="CD624" s="269"/>
      <c r="CE624" s="269"/>
      <c r="CF624" s="269"/>
      <c r="CG624" s="255"/>
      <c r="CH624" s="255"/>
      <c r="CI624" s="255"/>
    </row>
    <row r="625" spans="1:87" ht="15" customHeight="1">
      <c r="A625" s="255">
        <f>'5.Inequality - Gini coefficient'!A132</f>
        <v>29</v>
      </c>
      <c r="B625" s="255" t="str">
        <f>'5.Inequality - Gini coefficient'!B132</f>
        <v>*,** Mongolia (2016): n.a.</v>
      </c>
      <c r="C625" s="251"/>
      <c r="D625" s="251"/>
      <c r="E625" s="251"/>
      <c r="F625" s="251"/>
      <c r="G625" s="704"/>
      <c r="H625" s="704"/>
      <c r="I625" s="704"/>
      <c r="J625" s="251"/>
      <c r="K625" s="251"/>
      <c r="L625" s="251"/>
      <c r="M625" s="251"/>
      <c r="N625" s="251"/>
      <c r="O625" s="251"/>
      <c r="P625" s="251"/>
      <c r="Q625" s="251"/>
      <c r="R625" s="251"/>
      <c r="S625" s="251"/>
      <c r="T625" s="251"/>
      <c r="U625" s="251"/>
      <c r="V625" s="251"/>
      <c r="W625" s="251"/>
      <c r="X625" s="251"/>
      <c r="Y625" s="251"/>
      <c r="Z625" s="251"/>
      <c r="AA625" s="251"/>
      <c r="AB625" s="251"/>
      <c r="AC625" s="251"/>
      <c r="AD625" s="251"/>
      <c r="AE625" s="251"/>
      <c r="AF625" s="251"/>
      <c r="AG625" s="251"/>
      <c r="AH625" s="251"/>
      <c r="AI625" s="251"/>
      <c r="AJ625" s="251"/>
      <c r="AK625" s="704"/>
      <c r="AL625" s="704"/>
      <c r="AM625" s="704"/>
      <c r="AN625" s="251"/>
      <c r="AO625" s="251"/>
      <c r="AP625" s="251"/>
      <c r="AQ625" s="251"/>
      <c r="AR625" s="251"/>
      <c r="AS625" s="251"/>
      <c r="AT625" s="460"/>
      <c r="AU625" s="460"/>
      <c r="AV625" s="460"/>
      <c r="AW625" s="460"/>
      <c r="AX625" s="460"/>
      <c r="AY625" s="460"/>
      <c r="AZ625" s="251"/>
      <c r="BA625" s="251"/>
      <c r="BB625" s="251"/>
      <c r="BC625" s="251"/>
      <c r="BD625" s="251"/>
      <c r="BE625" s="251"/>
      <c r="BF625" s="251"/>
      <c r="BG625" s="251"/>
      <c r="BH625" s="251"/>
      <c r="BI625" s="251"/>
      <c r="BJ625" s="251"/>
      <c r="BK625" s="251"/>
      <c r="BL625" s="251"/>
      <c r="BM625" s="251"/>
      <c r="BN625" s="251"/>
      <c r="BO625" s="251"/>
      <c r="BP625" s="251"/>
      <c r="BQ625" s="461"/>
      <c r="BR625" s="462"/>
      <c r="BS625" s="462"/>
      <c r="BT625" s="462"/>
      <c r="BU625" s="251"/>
      <c r="BV625" s="255"/>
      <c r="BW625" s="255"/>
      <c r="BX625" s="255"/>
      <c r="BY625" s="255"/>
      <c r="BZ625" s="255"/>
      <c r="CA625" s="255"/>
      <c r="CB625" s="255"/>
      <c r="CC625" s="255"/>
      <c r="CD625" s="255"/>
      <c r="CE625" s="255"/>
      <c r="CF625" s="255"/>
      <c r="CG625" s="255"/>
      <c r="CH625" s="255"/>
      <c r="CI625" s="255"/>
    </row>
    <row r="626" spans="1:87" ht="15" customHeight="1">
      <c r="A626" s="255">
        <f>'5.Inequality - Gini coefficient'!A133</f>
        <v>30</v>
      </c>
      <c r="B626" s="255" t="str">
        <f>'5.Inequality - Gini coefficient'!B133</f>
        <v>*,** Namibia (2009): n.a.</v>
      </c>
      <c r="C626" s="251"/>
      <c r="D626" s="251"/>
      <c r="E626" s="251"/>
      <c r="F626" s="251"/>
      <c r="G626" s="704"/>
      <c r="H626" s="704"/>
      <c r="I626" s="704"/>
      <c r="J626" s="251"/>
      <c r="K626" s="251"/>
      <c r="L626" s="251"/>
      <c r="M626" s="251"/>
      <c r="N626" s="251"/>
      <c r="O626" s="251"/>
      <c r="P626" s="251"/>
      <c r="Q626" s="251"/>
      <c r="R626" s="251"/>
      <c r="S626" s="251"/>
      <c r="T626" s="251"/>
      <c r="U626" s="251"/>
      <c r="V626" s="251"/>
      <c r="W626" s="251"/>
      <c r="X626" s="251"/>
      <c r="Y626" s="251"/>
      <c r="Z626" s="251"/>
      <c r="AA626" s="251"/>
      <c r="AB626" s="251"/>
      <c r="AC626" s="251"/>
      <c r="AD626" s="251"/>
      <c r="AE626" s="251"/>
      <c r="AF626" s="251"/>
      <c r="AG626" s="251"/>
      <c r="AH626" s="251"/>
      <c r="AI626" s="251"/>
      <c r="AJ626" s="251"/>
      <c r="AK626" s="704"/>
      <c r="AL626" s="704"/>
      <c r="AM626" s="704"/>
      <c r="AN626" s="251"/>
      <c r="AO626" s="251"/>
      <c r="AP626" s="251"/>
      <c r="AQ626" s="251"/>
      <c r="AR626" s="251"/>
      <c r="AS626" s="251"/>
      <c r="AT626" s="460"/>
      <c r="AU626" s="460"/>
      <c r="AV626" s="460"/>
      <c r="AW626" s="460"/>
      <c r="AX626" s="460"/>
      <c r="AY626" s="460"/>
      <c r="AZ626" s="251"/>
      <c r="BA626" s="251"/>
      <c r="BB626" s="251"/>
      <c r="BC626" s="251"/>
      <c r="BD626" s="251"/>
      <c r="BE626" s="251"/>
      <c r="BF626" s="251"/>
      <c r="BG626" s="251"/>
      <c r="BH626" s="251"/>
      <c r="BI626" s="251"/>
      <c r="BJ626" s="251"/>
      <c r="BK626" s="251"/>
      <c r="BL626" s="251"/>
      <c r="BM626" s="251"/>
      <c r="BN626" s="251"/>
      <c r="BO626" s="251"/>
      <c r="BP626" s="251"/>
      <c r="BQ626" s="461"/>
      <c r="BR626" s="462"/>
      <c r="BS626" s="462"/>
      <c r="BT626" s="462"/>
      <c r="BU626" s="251"/>
      <c r="BV626" s="255"/>
      <c r="BW626" s="255"/>
      <c r="BX626" s="255"/>
      <c r="BY626" s="255"/>
      <c r="BZ626" s="255"/>
      <c r="CA626" s="255"/>
      <c r="CB626" s="255"/>
      <c r="CC626" s="255"/>
      <c r="CD626" s="255"/>
      <c r="CE626" s="255"/>
      <c r="CF626" s="255"/>
      <c r="CG626" s="255"/>
      <c r="CH626" s="255"/>
      <c r="CI626" s="255"/>
    </row>
    <row r="627" spans="1:87" ht="15" customHeight="1">
      <c r="A627" s="255">
        <f>'5.Inequality - Gini coefficient'!A134</f>
        <v>31</v>
      </c>
      <c r="B627"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627" s="251"/>
      <c r="D627" s="251"/>
      <c r="E627" s="251"/>
      <c r="F627" s="251"/>
      <c r="G627" s="704"/>
      <c r="H627" s="704"/>
      <c r="I627" s="704"/>
      <c r="J627" s="251"/>
      <c r="K627" s="251"/>
      <c r="L627" s="251"/>
      <c r="M627" s="251"/>
      <c r="N627" s="251"/>
      <c r="O627" s="251"/>
      <c r="P627" s="251"/>
      <c r="Q627" s="251"/>
      <c r="R627" s="251"/>
      <c r="S627" s="251"/>
      <c r="T627" s="251"/>
      <c r="U627" s="251"/>
      <c r="V627" s="251"/>
      <c r="W627" s="251"/>
      <c r="X627" s="251"/>
      <c r="Y627" s="251"/>
      <c r="Z627" s="251"/>
      <c r="AA627" s="251"/>
      <c r="AB627" s="251"/>
      <c r="AC627" s="251"/>
      <c r="AD627" s="251"/>
      <c r="AE627" s="251"/>
      <c r="AF627" s="251"/>
      <c r="AG627" s="251"/>
      <c r="AH627" s="251"/>
      <c r="AI627" s="251"/>
      <c r="AJ627" s="251"/>
      <c r="AK627" s="704"/>
      <c r="AL627" s="704"/>
      <c r="AM627" s="704"/>
      <c r="AN627" s="251"/>
      <c r="AO627" s="251"/>
      <c r="AP627" s="251"/>
      <c r="AQ627" s="251"/>
      <c r="AR627" s="251"/>
      <c r="AS627" s="251"/>
      <c r="AT627" s="460"/>
      <c r="AU627" s="460"/>
      <c r="AV627" s="460"/>
      <c r="AW627" s="460"/>
      <c r="AX627" s="460"/>
      <c r="AY627" s="460"/>
      <c r="AZ627" s="251"/>
      <c r="BA627" s="251"/>
      <c r="BB627" s="251"/>
      <c r="BC627" s="251"/>
      <c r="BD627" s="251"/>
      <c r="BE627" s="251"/>
      <c r="BF627" s="251"/>
      <c r="BG627" s="251"/>
      <c r="BH627" s="251"/>
      <c r="BI627" s="251"/>
      <c r="BJ627" s="251"/>
      <c r="BK627" s="251"/>
      <c r="BL627" s="251"/>
      <c r="BM627" s="251"/>
      <c r="BN627" s="251"/>
      <c r="BO627" s="251"/>
      <c r="BP627" s="251"/>
      <c r="BQ627" s="461"/>
      <c r="BR627" s="462"/>
      <c r="BS627" s="462"/>
      <c r="BT627" s="462"/>
      <c r="BU627" s="251"/>
      <c r="BV627" s="255"/>
      <c r="BW627" s="255"/>
      <c r="BX627" s="255"/>
      <c r="BY627" s="255"/>
      <c r="BZ627" s="255"/>
      <c r="CA627" s="255"/>
      <c r="CB627" s="255"/>
      <c r="CC627" s="255"/>
      <c r="CD627" s="255"/>
      <c r="CE627" s="255"/>
      <c r="CF627" s="255"/>
      <c r="CG627" s="255"/>
      <c r="CH627" s="255"/>
      <c r="CI627" s="255"/>
    </row>
    <row r="628" spans="1:87" ht="15" customHeight="1">
      <c r="A628" s="255">
        <f>'5.Inequality - Gini coefficient'!A135</f>
        <v>32</v>
      </c>
      <c r="B628" s="255" t="str">
        <f>'5.Inequality - Gini coefficient'!B135</f>
        <v>*,** Niger (2014): n.a.</v>
      </c>
      <c r="C628" s="251"/>
      <c r="D628" s="251"/>
      <c r="E628" s="251"/>
      <c r="F628" s="251"/>
      <c r="G628" s="704"/>
      <c r="H628" s="704"/>
      <c r="I628" s="704"/>
      <c r="J628" s="251"/>
      <c r="K628" s="251"/>
      <c r="L628" s="251"/>
      <c r="M628" s="251"/>
      <c r="N628" s="251"/>
      <c r="O628" s="251"/>
      <c r="P628" s="251"/>
      <c r="Q628" s="251"/>
      <c r="R628" s="251"/>
      <c r="S628" s="251"/>
      <c r="T628" s="251"/>
      <c r="U628" s="251"/>
      <c r="V628" s="251"/>
      <c r="W628" s="251"/>
      <c r="X628" s="251"/>
      <c r="Y628" s="251"/>
      <c r="Z628" s="251"/>
      <c r="AA628" s="251"/>
      <c r="AB628" s="251"/>
      <c r="AC628" s="251"/>
      <c r="AD628" s="251"/>
      <c r="AE628" s="251"/>
      <c r="AF628" s="251"/>
      <c r="AG628" s="251"/>
      <c r="AH628" s="251"/>
      <c r="AI628" s="251"/>
      <c r="AJ628" s="251"/>
      <c r="AK628" s="704"/>
      <c r="AL628" s="704"/>
      <c r="AM628" s="704"/>
      <c r="AN628" s="251"/>
      <c r="AO628" s="251"/>
      <c r="AP628" s="251"/>
      <c r="AQ628" s="251"/>
      <c r="AR628" s="251"/>
      <c r="AS628" s="251"/>
      <c r="AT628" s="460"/>
      <c r="AU628" s="460"/>
      <c r="AV628" s="460"/>
      <c r="AW628" s="460"/>
      <c r="AX628" s="460"/>
      <c r="AY628" s="460"/>
      <c r="AZ628" s="251"/>
      <c r="BA628" s="251"/>
      <c r="BB628" s="251"/>
      <c r="BC628" s="251"/>
      <c r="BD628" s="251"/>
      <c r="BE628" s="251"/>
      <c r="BF628" s="251"/>
      <c r="BG628" s="251"/>
      <c r="BH628" s="251"/>
      <c r="BI628" s="251"/>
      <c r="BJ628" s="251"/>
      <c r="BK628" s="251"/>
      <c r="BL628" s="251"/>
      <c r="BM628" s="251"/>
      <c r="BN628" s="251"/>
      <c r="BO628" s="251"/>
      <c r="BP628" s="251"/>
      <c r="BQ628" s="461"/>
      <c r="BR628" s="462"/>
      <c r="BS628" s="462"/>
      <c r="BT628" s="462"/>
      <c r="BU628" s="251"/>
      <c r="BV628" s="255"/>
      <c r="BW628" s="255"/>
      <c r="BX628" s="255"/>
      <c r="BY628" s="255"/>
      <c r="BZ628" s="255"/>
      <c r="CA628" s="255"/>
      <c r="CB628" s="255"/>
      <c r="CC628" s="255"/>
      <c r="CD628" s="255"/>
      <c r="CE628" s="255"/>
      <c r="CF628" s="255"/>
      <c r="CG628" s="255"/>
      <c r="CH628" s="255"/>
      <c r="CI628" s="255"/>
    </row>
    <row r="629" spans="1:87" ht="15" customHeight="1">
      <c r="A629" s="255">
        <f>'5.Inequality - Gini coefficient'!A136</f>
        <v>33</v>
      </c>
      <c r="B629" s="255" t="str">
        <f>'5.Inequality - Gini coefficient'!B136</f>
        <v>Panama (2016): Martinez-Aguilar, Sandra. 2019. “CEQ Master Workbook: Panama (2016),” CEQ Data Center on Fiscal Redistribution (CEQ Institute, Tulane University and the Economic Co-operation and Development). January 16, 2019.</v>
      </c>
      <c r="C629" s="251"/>
      <c r="D629" s="251"/>
      <c r="E629" s="251"/>
      <c r="F629" s="251"/>
      <c r="G629" s="704"/>
      <c r="H629" s="704"/>
      <c r="I629" s="704"/>
      <c r="J629" s="251"/>
      <c r="K629" s="251"/>
      <c r="L629" s="251"/>
      <c r="M629" s="251"/>
      <c r="N629" s="251"/>
      <c r="O629" s="251"/>
      <c r="P629" s="251"/>
      <c r="Q629" s="251"/>
      <c r="R629" s="251"/>
      <c r="S629" s="251"/>
      <c r="T629" s="251"/>
      <c r="U629" s="251"/>
      <c r="V629" s="251"/>
      <c r="W629" s="251"/>
      <c r="X629" s="251"/>
      <c r="Y629" s="251"/>
      <c r="Z629" s="251"/>
      <c r="AA629" s="251"/>
      <c r="AB629" s="251"/>
      <c r="AC629" s="251"/>
      <c r="AD629" s="251"/>
      <c r="AE629" s="251"/>
      <c r="AF629" s="251"/>
      <c r="AG629" s="251"/>
      <c r="AH629" s="251"/>
      <c r="AI629" s="251"/>
      <c r="AJ629" s="251"/>
      <c r="AK629" s="704"/>
      <c r="AL629" s="704"/>
      <c r="AM629" s="704"/>
      <c r="AN629" s="251"/>
      <c r="AO629" s="251"/>
      <c r="AP629" s="251"/>
      <c r="AQ629" s="251"/>
      <c r="AR629" s="251"/>
      <c r="AS629" s="251"/>
      <c r="AT629" s="460"/>
      <c r="AU629" s="460"/>
      <c r="AV629" s="460"/>
      <c r="AW629" s="460"/>
      <c r="AX629" s="460"/>
      <c r="AY629" s="460"/>
      <c r="AZ629" s="251"/>
      <c r="BA629" s="251"/>
      <c r="BB629" s="251"/>
      <c r="BC629" s="251"/>
      <c r="BD629" s="251"/>
      <c r="BE629" s="251"/>
      <c r="BF629" s="251"/>
      <c r="BG629" s="251"/>
      <c r="BH629" s="251"/>
      <c r="BI629" s="251"/>
      <c r="BJ629" s="251"/>
      <c r="BK629" s="251"/>
      <c r="BL629" s="251"/>
      <c r="BM629" s="251"/>
      <c r="BN629" s="251"/>
      <c r="BO629" s="251"/>
      <c r="BP629" s="251"/>
      <c r="BQ629" s="251"/>
      <c r="BR629" s="251"/>
      <c r="BS629" s="251"/>
      <c r="BT629" s="251"/>
      <c r="BU629" s="251"/>
      <c r="BV629" s="269"/>
      <c r="BW629" s="269"/>
      <c r="BX629" s="269"/>
      <c r="BY629" s="269"/>
      <c r="BZ629" s="269"/>
      <c r="CA629" s="269"/>
      <c r="CB629" s="269"/>
      <c r="CC629" s="269"/>
      <c r="CD629" s="269"/>
      <c r="CE629" s="269"/>
      <c r="CF629" s="269"/>
      <c r="CG629" s="255"/>
      <c r="CH629" s="255"/>
      <c r="CI629" s="255"/>
    </row>
    <row r="630" spans="1:87" ht="15" customHeight="1">
      <c r="A630" s="255">
        <f>'5.Inequality - Gini coefficient'!A137</f>
        <v>34</v>
      </c>
      <c r="B630" s="255" t="str">
        <f>'5.Inequality - Gini coefficient'!B137</f>
        <v>Paraguay (2014) : Gimenez, Lea, Maria Ana Lugo, Sandra Martinez-Aguilar, Humberto Colman, Juan Jose Galeano and Gabriela Farfan. 2017. “CEQ Master Workbook: Paraguay (2014) ,” CEQ Data Center (CEQ Institute, Tulane University). February 12, 2017.</v>
      </c>
      <c r="C630" s="259"/>
      <c r="D630" s="259"/>
      <c r="E630" s="463"/>
      <c r="F630" s="259"/>
      <c r="G630" s="916"/>
      <c r="H630" s="916"/>
      <c r="I630" s="916"/>
      <c r="J630" s="259"/>
      <c r="K630" s="259"/>
      <c r="L630" s="259"/>
      <c r="M630" s="259"/>
      <c r="N630" s="259"/>
      <c r="O630" s="259"/>
      <c r="P630" s="259"/>
      <c r="Q630" s="259"/>
      <c r="R630" s="259"/>
      <c r="S630" s="259"/>
      <c r="T630" s="259"/>
      <c r="U630" s="464"/>
      <c r="V630" s="464"/>
      <c r="W630" s="464"/>
      <c r="X630" s="464"/>
      <c r="Y630" s="464"/>
      <c r="Z630" s="464"/>
      <c r="AA630" s="464"/>
      <c r="AB630" s="464"/>
      <c r="AC630" s="464"/>
      <c r="AD630" s="464"/>
      <c r="AE630" s="464"/>
      <c r="AF630" s="464"/>
      <c r="AG630" s="464"/>
      <c r="AH630" s="464"/>
      <c r="AI630" s="464"/>
      <c r="AJ630" s="259"/>
      <c r="AK630" s="916"/>
      <c r="AL630" s="916"/>
      <c r="AM630" s="916"/>
      <c r="AN630" s="463"/>
      <c r="AO630" s="463"/>
      <c r="AP630" s="463"/>
      <c r="AQ630" s="259"/>
      <c r="AR630" s="259"/>
      <c r="AS630" s="259"/>
      <c r="AT630" s="465"/>
      <c r="AU630" s="465"/>
      <c r="AV630" s="465"/>
      <c r="AW630" s="465"/>
      <c r="AX630" s="465"/>
      <c r="AY630" s="465"/>
      <c r="AZ630" s="259"/>
      <c r="BA630" s="259"/>
      <c r="BB630" s="259"/>
      <c r="BC630" s="259"/>
      <c r="BD630" s="259"/>
      <c r="BE630" s="259"/>
      <c r="BF630" s="259"/>
      <c r="BG630" s="259"/>
      <c r="BH630" s="259"/>
      <c r="BI630" s="259"/>
      <c r="BJ630" s="259"/>
      <c r="BK630" s="259"/>
      <c r="BL630" s="259"/>
      <c r="BM630" s="259"/>
      <c r="BN630" s="259"/>
      <c r="BO630" s="259"/>
      <c r="BP630" s="259"/>
      <c r="BQ630" s="259"/>
      <c r="BR630" s="259"/>
      <c r="BS630" s="259"/>
      <c r="BT630" s="259"/>
      <c r="BU630" s="259"/>
      <c r="BV630" s="259"/>
      <c r="BW630" s="259"/>
      <c r="BX630" s="259"/>
      <c r="BY630" s="464"/>
      <c r="BZ630" s="464"/>
      <c r="CA630" s="464"/>
      <c r="CB630" s="464"/>
      <c r="CC630" s="464"/>
      <c r="CD630" s="464"/>
      <c r="CE630" s="464"/>
      <c r="CF630" s="464"/>
      <c r="CG630" s="464"/>
      <c r="CH630" s="464"/>
      <c r="CI630" s="464"/>
    </row>
    <row r="631" spans="1:87" ht="15" customHeight="1">
      <c r="A631" s="255">
        <f>'5.Inequality - Gini coefficient'!A138</f>
        <v>35</v>
      </c>
      <c r="B631" s="255" t="str">
        <f>'5.Inequality - Gini coefficient'!B138</f>
        <v>Peru (2009): Jaramillo, Miguel. 2015. “CEQ Master Workbook: Peru (2009),” CEQ Data Center on Fiscal Redistribution (CEQ Institute, Tulane University). August 7, 2015.</v>
      </c>
      <c r="C631" s="259"/>
      <c r="D631" s="259"/>
      <c r="E631" s="463"/>
      <c r="F631" s="259"/>
      <c r="G631" s="916"/>
      <c r="H631" s="916"/>
      <c r="I631" s="916"/>
      <c r="J631" s="259"/>
      <c r="K631" s="259"/>
      <c r="L631" s="259"/>
      <c r="M631" s="259"/>
      <c r="N631" s="259"/>
      <c r="O631" s="259"/>
      <c r="P631" s="259"/>
      <c r="Q631" s="259"/>
      <c r="R631" s="259"/>
      <c r="S631" s="259"/>
      <c r="T631" s="259"/>
      <c r="U631" s="464"/>
      <c r="V631" s="464"/>
      <c r="W631" s="464"/>
      <c r="X631" s="464"/>
      <c r="Y631" s="464"/>
      <c r="Z631" s="464"/>
      <c r="AA631" s="464"/>
      <c r="AB631" s="464"/>
      <c r="AC631" s="464"/>
      <c r="AD631" s="464"/>
      <c r="AE631" s="464"/>
      <c r="AF631" s="464"/>
      <c r="AG631" s="464"/>
      <c r="AH631" s="464"/>
      <c r="AI631" s="464"/>
      <c r="AJ631" s="259"/>
      <c r="AK631" s="916"/>
      <c r="AL631" s="916"/>
      <c r="AM631" s="916"/>
      <c r="AN631" s="463"/>
      <c r="AO631" s="463"/>
      <c r="AP631" s="463"/>
      <c r="AQ631" s="259"/>
      <c r="AR631" s="259"/>
      <c r="AS631" s="259"/>
      <c r="AT631" s="465"/>
      <c r="AU631" s="465"/>
      <c r="AV631" s="465"/>
      <c r="AW631" s="465"/>
      <c r="AX631" s="465"/>
      <c r="AY631" s="465"/>
      <c r="AZ631" s="259"/>
      <c r="BA631" s="259"/>
      <c r="BB631" s="259"/>
      <c r="BC631" s="259"/>
      <c r="BD631" s="259"/>
      <c r="BE631" s="259"/>
      <c r="BF631" s="259"/>
      <c r="BG631" s="259"/>
      <c r="BH631" s="259"/>
      <c r="BI631" s="259"/>
      <c r="BJ631" s="259"/>
      <c r="BK631" s="259"/>
      <c r="BL631" s="259"/>
      <c r="BM631" s="259"/>
      <c r="BN631" s="259"/>
      <c r="BO631" s="259"/>
      <c r="BP631" s="259"/>
      <c r="BQ631" s="259"/>
      <c r="BR631" s="259"/>
      <c r="BS631" s="259"/>
      <c r="BT631" s="259"/>
      <c r="BU631" s="259"/>
      <c r="BV631" s="259"/>
      <c r="BW631" s="259"/>
      <c r="BX631" s="259"/>
      <c r="BY631" s="464"/>
      <c r="BZ631" s="464"/>
      <c r="CA631" s="464"/>
      <c r="CB631" s="464"/>
      <c r="CC631" s="464"/>
      <c r="CD631" s="464"/>
      <c r="CE631" s="464"/>
      <c r="CF631" s="464"/>
      <c r="CG631" s="464"/>
      <c r="CH631" s="464"/>
      <c r="CI631" s="464"/>
    </row>
    <row r="632" spans="1:87" ht="15" customHeight="1">
      <c r="A632" s="255">
        <f>'5.Inequality - Gini coefficient'!A139</f>
        <v>0</v>
      </c>
      <c r="B632" s="255" t="str">
        <f>'5.Inequality - Gini coefficient'!B139</f>
        <v>Peru (2011): Jaramillo, Miguel. 2019. “CEQ Master Workbook: Peru (2011),” CEQ Data Center on Fiscal Redistribution (CEQ Institute, Tulane University). February 11, 2019.</v>
      </c>
      <c r="C632" s="259"/>
      <c r="D632" s="259"/>
      <c r="E632" s="463"/>
      <c r="F632" s="259"/>
      <c r="G632" s="916"/>
      <c r="H632" s="916"/>
      <c r="I632" s="916"/>
      <c r="J632" s="259"/>
      <c r="K632" s="259"/>
      <c r="L632" s="259"/>
      <c r="M632" s="259"/>
      <c r="N632" s="259"/>
      <c r="O632" s="259"/>
      <c r="P632" s="259"/>
      <c r="Q632" s="259"/>
      <c r="R632" s="259"/>
      <c r="S632" s="259"/>
      <c r="T632" s="259"/>
      <c r="U632" s="464"/>
      <c r="V632" s="464"/>
      <c r="W632" s="464"/>
      <c r="X632" s="464"/>
      <c r="Y632" s="464"/>
      <c r="Z632" s="464"/>
      <c r="AA632" s="464"/>
      <c r="AB632" s="464"/>
      <c r="AC632" s="464"/>
      <c r="AD632" s="464"/>
      <c r="AE632" s="464"/>
      <c r="AF632" s="464"/>
      <c r="AG632" s="464"/>
      <c r="AH632" s="464"/>
      <c r="AI632" s="464"/>
      <c r="AJ632" s="259"/>
      <c r="AK632" s="916"/>
      <c r="AL632" s="916"/>
      <c r="AM632" s="916"/>
      <c r="AN632" s="463"/>
      <c r="AO632" s="463"/>
      <c r="AP632" s="463"/>
      <c r="AQ632" s="259"/>
      <c r="AR632" s="259"/>
      <c r="AS632" s="259"/>
      <c r="AT632" s="465"/>
      <c r="AU632" s="465"/>
      <c r="AV632" s="465"/>
      <c r="AW632" s="465"/>
      <c r="AX632" s="465"/>
      <c r="AY632" s="465"/>
      <c r="AZ632" s="259"/>
      <c r="BA632" s="259"/>
      <c r="BB632" s="259"/>
      <c r="BC632" s="259"/>
      <c r="BD632" s="259"/>
      <c r="BE632" s="259"/>
      <c r="BF632" s="259"/>
      <c r="BG632" s="259"/>
      <c r="BH632" s="259"/>
      <c r="BI632" s="259"/>
      <c r="BJ632" s="259"/>
      <c r="BK632" s="259"/>
      <c r="BL632" s="259"/>
      <c r="BM632" s="259"/>
      <c r="BN632" s="259"/>
      <c r="BO632" s="259"/>
      <c r="BP632" s="259"/>
      <c r="BQ632" s="259"/>
      <c r="BR632" s="259"/>
      <c r="BS632" s="259"/>
      <c r="BT632" s="259"/>
      <c r="BU632" s="259"/>
      <c r="BV632" s="259"/>
      <c r="BW632" s="259"/>
      <c r="BX632" s="259"/>
      <c r="BY632" s="464"/>
      <c r="BZ632" s="464"/>
      <c r="CA632" s="464"/>
      <c r="CB632" s="464"/>
      <c r="CC632" s="464"/>
      <c r="CD632" s="464"/>
      <c r="CE632" s="464"/>
      <c r="CF632" s="464"/>
      <c r="CG632" s="464"/>
      <c r="CH632" s="464"/>
      <c r="CI632" s="464"/>
    </row>
    <row r="633" spans="1:87" ht="15" customHeight="1">
      <c r="A633" s="255">
        <f>'5.Inequality - Gini coefficient'!A140</f>
        <v>36</v>
      </c>
      <c r="B633" s="255" t="str">
        <f>'5.Inequality - Gini coefficient'!B140</f>
        <v>*,** Poland (2014): n.a.</v>
      </c>
      <c r="C633" s="259"/>
      <c r="D633" s="259"/>
      <c r="E633" s="463"/>
      <c r="F633" s="259"/>
      <c r="G633" s="916"/>
      <c r="H633" s="916"/>
      <c r="I633" s="916"/>
      <c r="J633" s="259"/>
      <c r="K633" s="259"/>
      <c r="L633" s="259"/>
      <c r="M633" s="259"/>
      <c r="N633" s="259"/>
      <c r="O633" s="259"/>
      <c r="P633" s="259"/>
      <c r="Q633" s="259"/>
      <c r="R633" s="259"/>
      <c r="S633" s="259"/>
      <c r="T633" s="259"/>
      <c r="U633" s="464"/>
      <c r="V633" s="464"/>
      <c r="W633" s="464"/>
      <c r="X633" s="464"/>
      <c r="Y633" s="464"/>
      <c r="Z633" s="464"/>
      <c r="AA633" s="464"/>
      <c r="AB633" s="464"/>
      <c r="AC633" s="464"/>
      <c r="AD633" s="464"/>
      <c r="AE633" s="464"/>
      <c r="AF633" s="464"/>
      <c r="AG633" s="464"/>
      <c r="AH633" s="464"/>
      <c r="AI633" s="464"/>
      <c r="AJ633" s="259"/>
      <c r="AK633" s="916"/>
      <c r="AL633" s="916"/>
      <c r="AM633" s="916"/>
      <c r="AN633" s="463"/>
      <c r="AO633" s="463"/>
      <c r="AP633" s="463"/>
      <c r="AQ633" s="259"/>
      <c r="AR633" s="259"/>
      <c r="AS633" s="259"/>
      <c r="AT633" s="465"/>
      <c r="AU633" s="465"/>
      <c r="AV633" s="465"/>
      <c r="AW633" s="465"/>
      <c r="AX633" s="465"/>
      <c r="AY633" s="465"/>
      <c r="AZ633" s="259"/>
      <c r="BA633" s="259"/>
      <c r="BB633" s="259"/>
      <c r="BC633" s="259"/>
      <c r="BD633" s="259"/>
      <c r="BE633" s="259"/>
      <c r="BF633" s="259"/>
      <c r="BG633" s="259"/>
      <c r="BH633" s="259"/>
      <c r="BI633" s="259"/>
      <c r="BJ633" s="259"/>
      <c r="BK633" s="259"/>
      <c r="BL633" s="259"/>
      <c r="BM633" s="259"/>
      <c r="BN633" s="259"/>
      <c r="BO633" s="259"/>
      <c r="BP633" s="259"/>
      <c r="BQ633" s="259"/>
      <c r="BR633" s="259"/>
      <c r="BS633" s="259"/>
      <c r="BT633" s="259"/>
      <c r="BU633" s="259"/>
      <c r="BV633" s="259"/>
      <c r="BW633" s="259"/>
      <c r="BX633" s="259"/>
      <c r="BY633" s="464"/>
      <c r="BZ633" s="464"/>
      <c r="CA633" s="464"/>
      <c r="CB633" s="464"/>
      <c r="CC633" s="464"/>
      <c r="CD633" s="464"/>
      <c r="CE633" s="464"/>
      <c r="CF633" s="464"/>
      <c r="CG633" s="464"/>
      <c r="CH633" s="464"/>
      <c r="CI633" s="464"/>
    </row>
    <row r="634" spans="1:87" ht="15" customHeight="1">
      <c r="A634" s="255">
        <f>'5.Inequality - Gini coefficient'!A141</f>
        <v>37</v>
      </c>
      <c r="B634" s="255" t="str">
        <f>'5.Inequality - Gini coefficient'!B141</f>
        <v>*,** Romania (2016): n.a.</v>
      </c>
      <c r="C634" s="260"/>
      <c r="D634" s="260"/>
      <c r="E634" s="357"/>
      <c r="F634" s="260"/>
      <c r="G634" s="901"/>
      <c r="H634" s="901"/>
      <c r="I634" s="901"/>
      <c r="J634" s="260"/>
      <c r="K634" s="260"/>
      <c r="L634" s="260"/>
      <c r="M634" s="260"/>
      <c r="N634" s="260"/>
      <c r="O634" s="260"/>
      <c r="P634" s="260"/>
      <c r="Q634" s="260"/>
      <c r="R634" s="260"/>
      <c r="S634" s="260"/>
      <c r="T634" s="260"/>
      <c r="U634" s="260"/>
      <c r="V634" s="260"/>
      <c r="W634" s="260"/>
      <c r="X634" s="260"/>
      <c r="Y634" s="260"/>
      <c r="Z634" s="260"/>
      <c r="AA634" s="260"/>
      <c r="AB634" s="260"/>
      <c r="AC634" s="260"/>
      <c r="AD634" s="260"/>
      <c r="AE634" s="260"/>
      <c r="AF634" s="260"/>
      <c r="AG634" s="260"/>
      <c r="AH634" s="260"/>
      <c r="AI634" s="260"/>
      <c r="AJ634" s="260"/>
      <c r="AK634" s="901"/>
      <c r="AL634" s="901"/>
      <c r="AM634" s="901"/>
      <c r="AN634" s="357"/>
      <c r="AO634" s="357"/>
      <c r="AP634" s="357"/>
      <c r="AQ634" s="260"/>
      <c r="AR634" s="260"/>
      <c r="AS634" s="260"/>
      <c r="AT634" s="466"/>
      <c r="AU634" s="466"/>
      <c r="AV634" s="466"/>
      <c r="AW634" s="466"/>
      <c r="AX634" s="466"/>
      <c r="AY634" s="466"/>
      <c r="AZ634" s="260"/>
      <c r="BA634" s="260"/>
      <c r="BB634" s="260"/>
      <c r="BC634" s="260"/>
      <c r="BD634" s="260"/>
      <c r="BE634" s="260"/>
      <c r="BF634" s="260"/>
      <c r="BG634" s="260"/>
      <c r="BH634" s="260"/>
      <c r="BI634" s="260"/>
      <c r="BJ634" s="260"/>
      <c r="BK634" s="260"/>
      <c r="BL634" s="260"/>
      <c r="BM634" s="260"/>
      <c r="BN634" s="260"/>
      <c r="BO634" s="260"/>
      <c r="BP634" s="260"/>
      <c r="BQ634" s="260"/>
      <c r="BR634" s="260"/>
      <c r="BS634" s="260"/>
      <c r="BT634" s="260"/>
      <c r="BU634" s="260"/>
      <c r="BV634" s="260"/>
      <c r="BW634" s="260"/>
      <c r="BX634" s="260"/>
      <c r="BY634" s="260"/>
      <c r="BZ634" s="260"/>
      <c r="CA634" s="260"/>
      <c r="CB634" s="260"/>
      <c r="CC634" s="260"/>
      <c r="CD634" s="260"/>
      <c r="CE634" s="260"/>
      <c r="CF634" s="260"/>
      <c r="CG634" s="260"/>
      <c r="CH634" s="260"/>
      <c r="CI634" s="260"/>
    </row>
    <row r="635" spans="1:87" ht="15" customHeight="1">
      <c r="A635" s="255">
        <f>'5.Inequality - Gini coefficient'!A142</f>
        <v>38</v>
      </c>
      <c r="B635" s="255" t="str">
        <f>'5.Inequality - Gini coefficient'!B142</f>
        <v>Russia (2010): Popova, Daria. 2019. “CEQ Master Workbook: Russia (2010),” CEQ Data Center on Fiscal Redistribution (CEQ Institute, Tulane University and the World Bank). March 21, 2019.</v>
      </c>
    </row>
    <row r="636" spans="1:87" ht="12.75" customHeight="1">
      <c r="A636" s="255">
        <f>'5.Inequality - Gini coefficient'!A143</f>
        <v>39</v>
      </c>
      <c r="B636"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637" spans="1:87">
      <c r="A637" s="255">
        <f>'5.Inequality - Gini coefficient'!A144</f>
        <v>40</v>
      </c>
      <c r="B637"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638" spans="1:87">
      <c r="A638" s="255">
        <f>'5.Inequality - Gini coefficient'!A145</f>
        <v>41</v>
      </c>
      <c r="B638" s="255" t="str">
        <f>'5.Inequality - Gini coefficient'!B145</f>
        <v>Tanzania (2011): Younger, Stephen. 2019. “CEQ Master Workbook: Tanzania (2011-2012),” CEQ Data Center on Fiscal Redistribution (CEQ Institute, Tulane University). June 21, 2019.</v>
      </c>
    </row>
    <row r="639" spans="1:87">
      <c r="A639" s="255">
        <f>'5.Inequality - Gini coefficient'!A146</f>
        <v>42</v>
      </c>
      <c r="B639"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640" spans="1:87">
      <c r="A640" s="255">
        <f>'5.Inequality - Gini coefficient'!A147</f>
        <v>43</v>
      </c>
      <c r="B640"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641" spans="1:2">
      <c r="A641" s="255">
        <f>'5.Inequality - Gini coefficient'!A148</f>
        <v>44</v>
      </c>
      <c r="B641" s="255" t="str">
        <f>'5.Inequality - Gini coefficient'!B148</f>
        <v>*,** Ukraine (2016): n.a.</v>
      </c>
    </row>
    <row r="642" spans="1:2">
      <c r="A642" s="255">
        <f>'5.Inequality - Gini coefficient'!A149</f>
        <v>45</v>
      </c>
      <c r="B642" s="255" t="str">
        <f>'5.Inequality - Gini coefficient'!B149</f>
        <v>United States (2011): n.a.</v>
      </c>
    </row>
    <row r="643" spans="1:2">
      <c r="A643" s="255">
        <f>'5.Inequality - Gini coefficient'!A150</f>
        <v>46</v>
      </c>
      <c r="B643" s="255" t="str">
        <f>'5.Inequality - Gini coefficient'!B150</f>
        <v>Uruguay (2009): Bucheli, Marisa. 2019. “CEQ Master Workbook: Uruguay (2009),” CEQ Data Center on Fiscal Redistribution (CEQ Institute, Tulane University). April 7, 2019.</v>
      </c>
    </row>
    <row r="644" spans="1:2">
      <c r="A644" s="255">
        <f>'5.Inequality - Gini coefficient'!A151</f>
        <v>47</v>
      </c>
      <c r="B644" s="255" t="str">
        <f>'5.Inequality - Gini coefficient'!B151</f>
        <v>Venezuela (2013): Molina, Emiro. 2016. “CEQ Master Workbook: Venezuela (2012),” CEQ Data Center on Fiscal Redistribution (CEQ Institute, Tulane University). April 5, 2018.</v>
      </c>
    </row>
    <row r="645" spans="1:2" ht="15">
      <c r="A645" s="179"/>
    </row>
    <row r="646" spans="1:2" ht="15">
      <c r="A646" s="179"/>
    </row>
    <row r="647" spans="1:2" ht="15">
      <c r="A647" s="179"/>
    </row>
    <row r="648" spans="1:2" ht="15">
      <c r="A648" s="179"/>
    </row>
    <row r="649" spans="1:2" ht="15">
      <c r="A649" s="179"/>
    </row>
    <row r="650" spans="1:2" ht="15">
      <c r="A650" s="179"/>
    </row>
    <row r="651" spans="1:2" ht="15">
      <c r="A651" s="179"/>
    </row>
    <row r="652" spans="1:2" ht="15">
      <c r="A652" s="179"/>
    </row>
  </sheetData>
  <mergeCells count="56">
    <mergeCell ref="B558:B568"/>
    <mergeCell ref="B492:B502"/>
    <mergeCell ref="B503:B513"/>
    <mergeCell ref="B514:B524"/>
    <mergeCell ref="B536:B546"/>
    <mergeCell ref="B547:B557"/>
    <mergeCell ref="B305:B315"/>
    <mergeCell ref="B316:B326"/>
    <mergeCell ref="B327:B337"/>
    <mergeCell ref="B338:B348"/>
    <mergeCell ref="B371:B381"/>
    <mergeCell ref="B360:B370"/>
    <mergeCell ref="B349:B359"/>
    <mergeCell ref="B590:AH590"/>
    <mergeCell ref="B6:B7"/>
    <mergeCell ref="C6:C7"/>
    <mergeCell ref="F6:AH6"/>
    <mergeCell ref="AJ6:BM6"/>
    <mergeCell ref="B8:B18"/>
    <mergeCell ref="B19:B29"/>
    <mergeCell ref="B30:B40"/>
    <mergeCell ref="B52:B62"/>
    <mergeCell ref="B63:B73"/>
    <mergeCell ref="B74:B84"/>
    <mergeCell ref="B85:B95"/>
    <mergeCell ref="B96:B106"/>
    <mergeCell ref="B107:B117"/>
    <mergeCell ref="B129:B139"/>
    <mergeCell ref="B140:B150"/>
    <mergeCell ref="B41:B51"/>
    <mergeCell ref="B118:B128"/>
    <mergeCell ref="B173:B183"/>
    <mergeCell ref="B239:B249"/>
    <mergeCell ref="B294:B304"/>
    <mergeCell ref="B151:B161"/>
    <mergeCell ref="B162:B172"/>
    <mergeCell ref="B184:B194"/>
    <mergeCell ref="B195:B205"/>
    <mergeCell ref="B206:B216"/>
    <mergeCell ref="B217:B227"/>
    <mergeCell ref="B228:B238"/>
    <mergeCell ref="B250:B260"/>
    <mergeCell ref="B261:B271"/>
    <mergeCell ref="B272:B282"/>
    <mergeCell ref="B283:B293"/>
    <mergeCell ref="B382:B392"/>
    <mergeCell ref="B448:B458"/>
    <mergeCell ref="B525:B535"/>
    <mergeCell ref="B393:B403"/>
    <mergeCell ref="B404:B414"/>
    <mergeCell ref="B415:B425"/>
    <mergeCell ref="B426:B436"/>
    <mergeCell ref="B437:B447"/>
    <mergeCell ref="B459:B469"/>
    <mergeCell ref="B470:B480"/>
    <mergeCell ref="B481:B491"/>
  </mergeCells>
  <conditionalFormatting sqref="E52:E95 F129:AH139 F536:AH568 F393:AH436 E415:E436 E19:AH40 F52:AH117 F151:AH172 F184:AH205 F217:AH238 F250:AH293 F316:AH348 F371:AH381 F459:AH524">
    <cfRule type="expression" dxfId="411" priority="59">
      <formula>OR(AND(E19="",+$B19="Albania (2015)"),AND(E19="",+$B19="Croatia (2014)"),AND(E19="",+$B19="Poland (2014)"),AND(E19="",+$B19="United States (2011)"),AND(E19="",+$B19="Argentina (2012)"),AND(E19="",+$B19="Armenia (2011)"),AND(E19="",+$B19="Bolivia (2009)"),AND(E19="",+$B19="Brazil (2009)"),AND(E19="",+$B19="Chile (2013)"),AND(E19="",+$B19="Colombia (2010)"),AND(E19="",+$B19="Colombia (2014)"),AND(E19="",+$B19="Costa Rica (2010)"),AND(E19="",+$B19="Dominican Republic (2013)"),AND(E19="",+$B19="El Salvador (2011)"),AND(E19="",+$B19="Ecuador (2011)"),AND(E19="",+$B19="Ethiopia (2010)"),AND(E19="",+$B19="Georgia (2013)"),AND(E19="",+$B19="Ghana (2012)"),AND(E19="",+$B19="Guatemala (2011)"),AND(E19="",+$B19="Honduras (2011)"),AND(E19="",+$B19="Indonesia (2012)"),AND(E19="",+$B19="Iran (2011)"),AND(E19="",+$B19="Jordan (2010)"),AND(E19="",+$B19="Mexico (2010)"),AND(E19="",+$B19="Mexico (2012)"),AND(E19="",+$B19="Mexico (2014)"),AND(E19="",+$B19="Nicaragua (2009)"),AND(E19="",+$B19="Panama (2016)"),AND(E19="",+$B19="Paraguay (2014) "),AND(E19="",+$B19="Peru (2009)"),AND(E19="",+$B19="Peru (2011)"),AND(E19="",+$B19="Russia (2010)"),AND(E19="",+$B19="Tunisia (2010)"),AND(E19="",+$B19="South Africa (2010)"),AND(E19="",+$B19="Sri Lanka (2009)"),AND(E19="",+$B19="Tanzania (2011)"),AND(E19="",+$B19="Uganda (2012)"),AND(E19="",+$B19="Uruguay (2009)"),AND(E19="",+$B19="Venezuela (2013)"),AND(E19="",+$B19="China (2014)"),AND(E19="",+$B19="India (2011)"))</formula>
    </cfRule>
  </conditionalFormatting>
  <conditionalFormatting sqref="AJ151:BM172 AJ459:AO469 AQ459:AX469 AZ459:BA469 BI459:BM469 AJ536:BM568 AJ393:BM436 AJ19:BM40 AJ52:BM117 AJ184:BM238 AJ250:BM293 AJ316:BM348 AJ371:BM381 AJ470:BM524">
    <cfRule type="expression" dxfId="410" priority="56">
      <formula>AND(AJ19="",+$B19="Ecuador (2011)")</formula>
    </cfRule>
    <cfRule type="expression" dxfId="409" priority="57">
      <formula>OR(AND(AJ19="",+$B19="Ghana (2012)"),AND(AJ19="",+$B19="South Africa (2010)"),AND(AJ19="",+$B19="Sri Lanka (2009)"),AND(AJ19="",+$B19="Tanzania (2011)"))</formula>
    </cfRule>
    <cfRule type="expression" dxfId="408" priority="58">
      <formula>OR(AND(AJ19="",+$B19="Albania (2015)"),AND(AJ19="",+$B19="Croatia (2014)"),AND(AJ19="",+$B19="Poland (2014)"),AND(AJ19="",+$B19="United States (2011)"),AND(AJ19="",+$B19="Argentina (2012)"),AND(AJ19="",+$B19="Armenia (2011)"),AND(AJ19="",+$B19="Bolivia (2009)"),AND(AJ19="",+$B19="Brazil (2009)"),AND(AJ19="",+$B19="Chile (2013)"),AND(AJ19="",+$B19="Colombia (2010)"),AND(AJ19="",+$B19="Colombia (2014)"),AND(AJ19="",+$B19="Costa Rica (2010)"),AND(AJ19="",+$B19="Dominican Republic (2013)"),AND(AJ19="",+$B19="El Salvador (2011)"),AND(AJ19="",+$B19="Ethiopia (2010)"),AND(AJ19="",+$B19="Georgia (2013)"),AND(AJ19="",+$B19="Guatemala (2011)"),AND(AJ19="",+$B19="Honduras (2011)"),AND(AJ19="",+$B19="Indonesia (2012)"),AND(AJ19="",+$B19="Iran (2011)"),AND(AJ19="",+$B19="Jordan (2010)"),AND(AJ19="",+$B19="Mexico (2010)"),AND(AJ19="",+$B19="Mexico (2012)"),AND(AJ19="",+$B19="Mexico (2014)"),AND(AJ19="",+$B19="Nicaragua (2009)"),AND(AJ19="",+$B19="Panama (2016)"),AND(AJ19="",+$B19="Paraguay (2014) "),AND(AJ19="",+$B19="Peru (2009)"),AND(AJ19="",+$B19="Peru (2011)"),AND(AJ19="",+$B19="Russia (2010)"),AND(AJ19="",+$B19="Tunisia (2010)"),AND(AJ19="",+$B19="Uganda (2012)"),AND(AJ19="",+$B19="Uruguay (2009)"),AND(AJ19="",+$B19="Venezuela (2013)"),AND(AJ19="",+$B19="China (2014)"),AND(AJ19="",+$B19="India (2011)"))</formula>
    </cfRule>
  </conditionalFormatting>
  <conditionalFormatting sqref="F206:AH216">
    <cfRule type="expression" dxfId="407" priority="32">
      <formula>OR(AND(F206="",+$B206="Albania (2015)"),AND(F206="",+$B206="Poland (2014)"),AND(F206="",+$B206="Croatia (2014)"),AND(F206="",+$B206="United States (2011)"),AND(F206="",+$B206="Argentina (2012)"),AND(F206="",+$B206="Armenia (2011)"),AND(F206="",+$B206="Bolivia (2009)"),AND(F206="",+$B206="Brazil (2009)"),AND(F206="",+$B206="Chile (2013)"),AND(F206="",+$B206="Colombia (2010)"),AND(F206="",+$B206="Colombia (2014)"),AND(F206="",+$B206="Costa Rica (2010)"),AND(F206="",+$B206="Dominican Republic (2013)"),AND(F206="",+$B206="El Salvador (2011)"),AND(F206="",+$B206="Ethiopia (2010)"),AND(F206="",+$B206="Guatemala (2011)"),AND(F206="",+$B206="Honduras (2011)"),AND(F206="",+$B206="Indonesia (2012)"),AND(F206="",+$B206="Iran (2011)"),AND(F206="",+$B206="Jordan (2010)"),AND(F206="",+$B206="Mexico (2010)"),AND(F206="",+$B206="Mexico (2012)"),AND(F206="",+$B206="Mexico (2014)"),AND(F206="",+$B206="Nicaragua (2009)"),AND(F206="",+$B206="Panama (2016)"),AND(F206="",+$B206="Paraguay (2014) "),AND(F206="",+$B206="Peru (2009)"),AND(F206="",+$B206="Peru (2011)"),AND(F206="",+$B206="Russia (2010)"),AND(F206="",+$B206="Tunisia (2010)"),AND(F206="",+$B206="Uganda (2012)"),AND(F206="",+$B206="Uruguay (2009)"))</formula>
    </cfRule>
    <cfRule type="expression" dxfId="406" priority="33">
      <formula>OR(AND(F206="",+$B206="Ghana (2012)"),AND(F206="",+$B206="Georgia (2013)"),AND(F206="",+$B206="South Africa (2010)"),AND(F206="",+$B206="Sri Lanka (2009)"),AND(F206="",+$B206="Tanzania (2011)"))</formula>
    </cfRule>
    <cfRule type="expression" dxfId="405" priority="34">
      <formula>OR(AND(F206="",+$B206="Ecuador (2011)"),AND(F206="",+$B206="Venezuela (2013)"))</formula>
    </cfRule>
  </conditionalFormatting>
  <conditionalFormatting sqref="AJ129:BM139">
    <cfRule type="expression" dxfId="404" priority="29">
      <formula>AND(AJ129="",+$B129="Ecuador (2011)")</formula>
    </cfRule>
    <cfRule type="expression" dxfId="403" priority="30">
      <formula>OR(AND(AJ129="",+$B129="Ghana (2012)"),AND(AJ129="",+$B129="South Africa (2010)"),AND(AJ129="",+$B129="Sri Lanka (2009)"),AND(AJ129="",+$B129="Tanzania (2011)"))</formula>
    </cfRule>
    <cfRule type="expression" dxfId="402" priority="31">
      <formula>OR(AND(AJ129="",+$B129="Albania (2015)"),AND(AJ129="",+$B129="Croatia (2014)"),AND(AJ129="",+$B129="Poland (2014)"),AND(AJ129="",+$B129="United States (2011)"),AND(AJ129="",+$B129="Argentina (2012)"),AND(AJ129="",+$B129="Armenia (2011)"),AND(AJ129="",+$B129="Bolivia (2009)"),AND(AJ129="",+$B129="Brazil (2009)"),AND(AJ129="",+$B129="Chile (2013)"),AND(AJ129="",+$B129="Colombia (2010)"),AND(AJ129="",+$B129="Colombia (2014)"),AND(AJ129="",+$B129="Costa Rica (2010)"),AND(AJ129="",+$B129="Dominican Republic (2013)"),AND(AJ129="",+$B129="El Salvador (2011)"),AND(AJ129="",+$B129="Ethiopia (2010)"),AND(AJ129="",+$B129="Georgia (2013)"),AND(AJ129="",+$B129="Guatemala (2011)"),AND(AJ129="",+$B129="Honduras (2011)"),AND(AJ129="",+$B129="Indonesia (2012)"),AND(AJ129="",+$B129="Iran (2011)"),AND(AJ129="",+$B129="Jordan (2010)"),AND(AJ129="",+$B129="Mexico (2010)"),AND(AJ129="",+$B129="Mexico (2012)"),AND(AJ129="",+$B129="Mexico (2014)"),AND(AJ129="",+$B129="Nicaragua (2009)"),AND(AJ129="",+$B129="Panama (2016)"),AND(AJ129="",+$B129="Paraguay (2014) "),AND(AJ129="",+$B129="Peru (2009)"),AND(AJ129="",+$B129="Peru (2011)"),AND(AJ129="",+$B129="Russia (2010)"),AND(AJ129="",+$B129="Tunisia (2010)"),AND(AJ129="",+$B129="Uganda (2012)"),AND(AJ129="",+$B129="Uruguay (2009)"),AND(AJ129="",+$B129="Venezuela (2013)"),AND(AJ129="",+$B129="China (2014)"),AND(AJ129="",+$B129="India (2011)"))</formula>
    </cfRule>
  </conditionalFormatting>
  <conditionalFormatting sqref="E492:E524 E536:E568">
    <cfRule type="expression" dxfId="401" priority="28">
      <formula>OR(AND(E492="",+$B492="Albania (2015)"),AND(E492="",+$B492="Croatia (2014)"),AND(E492="",+$B492="Poland (2014)"),AND(E492="",+$B492="United States (2011)"),AND(E492="",+$B492="Argentina (2012)"),AND(E492="",+$B492="Armenia (2011)"),AND(E492="",+$B492="Bolivia (2009)"),AND(E492="",+$B492="Brazil (2009)"),AND(E492="",+$B492="Chile (2013)"),AND(E492="",+$B492="Colombia (2010)"),AND(E492="",+$B492="Colombia (2014)"),AND(E492="",+$B492="Costa Rica (2010)"),AND(E492="",+$B492="Dominican Republic (2013)"),AND(E492="",+$B492="El Salvador (2011)"),AND(E492="",+$B492="Ecuador (2011)"),AND(E492="",+$B492="Ethiopia (2010)"),AND(E492="",+$B492="Georgia (2013)"),AND(E492="",+$B492="Ghana (2012)"),AND(E492="",+$B492="Guatemala (2011)"),AND(E492="",+$B492="Honduras (2011)"),AND(E492="",+$B492="Indonesia (2012)"),AND(E492="",+$B492="Iran (2011)"),AND(E492="",+$B492="Jordan (2010)"),AND(E492="",+$B492="Mexico (2010)"),AND(E492="",+$B492="Mexico (2012)"),AND(E492="",+$B492="Mexico (2014)"),AND(E492="",+$B492="Nicaragua (2009)"),AND(E492="",+$B492="Panama (2016)"),AND(E492="",+$B492="Paraguay (2014) "),AND(E492="",+$B492="Peru (2009)"),AND(E492="",+$B492="Peru (2011)"),AND(E492="",+$B492="Russia (2010)"),AND(E492="",+$B492="Tunisia (2010)"),AND(E492="",+$B492="South Africa (2010)"),AND(E492="",+$B492="Sri Lanka (2009)"),AND(E492="",+$B492="Tanzania (2011)"),AND(E492="",+$B492="Uganda (2012)"),AND(E492="",+$B492="Uruguay (2009)"),AND(E492="",+$B492="Venezuela (2013)"),AND(E492="",+$B492="China (2014)"),AND(E492="",+$B492="India (2011)"))</formula>
    </cfRule>
  </conditionalFormatting>
  <conditionalFormatting sqref="E96:E117 E129:E139">
    <cfRule type="expression" dxfId="400" priority="27">
      <formula>OR(AND(E96="",+$B96="Albania (2015)"),AND(E96="",+$B96="Croatia (2014)"),AND(E96="",+$B96="Poland (2014)"),AND(E96="",+$B96="United States (2011)"),AND(E96="",+$B96="Argentina (2012)"),AND(E96="",+$B96="Armenia (2011)"),AND(E96="",+$B96="Bolivia (2009)"),AND(E96="",+$B96="Brazil (2009)"),AND(E96="",+$B96="Chile (2013)"),AND(E96="",+$B96="Colombia (2010)"),AND(E96="",+$B96="Colombia (2014)"),AND(E96="",+$B96="Costa Rica (2010)"),AND(E96="",+$B96="Dominican Republic (2013)"),AND(E96="",+$B96="El Salvador (2011)"),AND(E96="",+$B96="Ecuador (2011)"),AND(E96="",+$B96="Ethiopia (2010)"),AND(E96="",+$B96="Georgia (2013)"),AND(E96="",+$B96="Ghana (2012)"),AND(E96="",+$B96="Guatemala (2011)"),AND(E96="",+$B96="Honduras (2011)"),AND(E96="",+$B96="Indonesia (2012)"),AND(E96="",+$B96="Iran (2011)"),AND(E96="",+$B96="Jordan (2010)"),AND(E96="",+$B96="Mexico (2010)"),AND(E96="",+$B96="Mexico (2012)"),AND(E96="",+$B96="Mexico (2014)"),AND(E96="",+$B96="Nicaragua (2009)"),AND(E96="",+$B96="Panama (2016)"),AND(E96="",+$B96="Paraguay (2014) "),AND(E96="",+$B96="Peru (2009)"),AND(E96="",+$B96="Peru (2011)"),AND(E96="",+$B96="Russia (2010)"),AND(E96="",+$B96="Tunisia (2010)"),AND(E96="",+$B96="South Africa (2010)"),AND(E96="",+$B96="Sri Lanka (2009)"),AND(E96="",+$B96="Tanzania (2011)"),AND(E96="",+$B96="Uganda (2012)"),AND(E96="",+$B96="Uruguay (2009)"),AND(E96="",+$B96="Venezuela (2013)"),AND(E96="",+$B96="China (2014)"),AND(E96="",+$B96="India (2011)"))</formula>
    </cfRule>
  </conditionalFormatting>
  <conditionalFormatting sqref="E151:E172">
    <cfRule type="expression" dxfId="399" priority="26">
      <formula>OR(AND(E151="",+$B151="Albania (2015)"),AND(E151="",+$B151="Croatia (2014)"),AND(E151="",+$B151="Poland (2014)"),AND(E151="",+$B151="United States (2011)"),AND(E151="",+$B151="Argentina (2012)"),AND(E151="",+$B151="Armenia (2011)"),AND(E151="",+$B151="Bolivia (2009)"),AND(E151="",+$B151="Brazil (2009)"),AND(E151="",+$B151="Chile (2013)"),AND(E151="",+$B151="Colombia (2010)"),AND(E151="",+$B151="Colombia (2014)"),AND(E151="",+$B151="Costa Rica (2010)"),AND(E151="",+$B151="Dominican Republic (2013)"),AND(E151="",+$B151="El Salvador (2011)"),AND(E151="",+$B151="Ecuador (2011)"),AND(E151="",+$B151="Ethiopia (2010)"),AND(E151="",+$B151="Georgia (2013)"),AND(E151="",+$B151="Ghana (2012)"),AND(E151="",+$B151="Guatemala (2011)"),AND(E151="",+$B151="Honduras (2011)"),AND(E151="",+$B151="Indonesia (2012)"),AND(E151="",+$B151="Iran (2011)"),AND(E151="",+$B151="Jordan (2010)"),AND(E151="",+$B151="Mexico (2010)"),AND(E151="",+$B151="Mexico (2012)"),AND(E151="",+$B151="Mexico (2014)"),AND(E151="",+$B151="Nicaragua (2009)"),AND(E151="",+$B151="Panama (2016)"),AND(E151="",+$B151="Paraguay (2014) "),AND(E151="",+$B151="Peru (2009)"),AND(E151="",+$B151="Peru (2011)"),AND(E151="",+$B151="Russia (2010)"),AND(E151="",+$B151="Tunisia (2010)"),AND(E151="",+$B151="South Africa (2010)"),AND(E151="",+$B151="Sri Lanka (2009)"),AND(E151="",+$B151="Tanzania (2011)"),AND(E151="",+$B151="Uganda (2012)"),AND(E151="",+$B151="Uruguay (2009)"),AND(E151="",+$B151="Venezuela (2013)"),AND(E151="",+$B151="China (2014)"),AND(E151="",+$B151="India (2011)"))</formula>
    </cfRule>
  </conditionalFormatting>
  <conditionalFormatting sqref="E184:E205">
    <cfRule type="expression" dxfId="398" priority="25">
      <formula>OR(AND(E184="",+$B184="Albania (2015)"),AND(E184="",+$B184="Croatia (2014)"),AND(E184="",+$B184="Poland (2014)"),AND(E184="",+$B184="United States (2011)"),AND(E184="",+$B184="Argentina (2012)"),AND(E184="",+$B184="Armenia (2011)"),AND(E184="",+$B184="Bolivia (2009)"),AND(E184="",+$B184="Brazil (2009)"),AND(E184="",+$B184="Chile (2013)"),AND(E184="",+$B184="Colombia (2010)"),AND(E184="",+$B184="Colombia (2014)"),AND(E184="",+$B184="Costa Rica (2010)"),AND(E184="",+$B184="Dominican Republic (2013)"),AND(E184="",+$B184="El Salvador (2011)"),AND(E184="",+$B184="Ecuador (2011)"),AND(E184="",+$B184="Ethiopia (2010)"),AND(E184="",+$B184="Georgia (2013)"),AND(E184="",+$B184="Ghana (2012)"),AND(E184="",+$B184="Guatemala (2011)"),AND(E184="",+$B184="Honduras (2011)"),AND(E184="",+$B184="Indonesia (2012)"),AND(E184="",+$B184="Iran (2011)"),AND(E184="",+$B184="Jordan (2010)"),AND(E184="",+$B184="Mexico (2010)"),AND(E184="",+$B184="Mexico (2012)"),AND(E184="",+$B184="Mexico (2014)"),AND(E184="",+$B184="Nicaragua (2009)"),AND(E184="",+$B184="Panama (2016)"),AND(E184="",+$B184="Paraguay (2014) "),AND(E184="",+$B184="Peru (2009)"),AND(E184="",+$B184="Peru (2011)"),AND(E184="",+$B184="Russia (2010)"),AND(E184="",+$B184="Tunisia (2010)"),AND(E184="",+$B184="South Africa (2010)"),AND(E184="",+$B184="Sri Lanka (2009)"),AND(E184="",+$B184="Tanzania (2011)"),AND(E184="",+$B184="Uganda (2012)"),AND(E184="",+$B184="Uruguay (2009)"),AND(E184="",+$B184="Venezuela (2013)"),AND(E184="",+$B184="China (2014)"),AND(E184="",+$B184="India (2011)"))</formula>
    </cfRule>
  </conditionalFormatting>
  <conditionalFormatting sqref="E217:E238 E250:E260">
    <cfRule type="expression" dxfId="397" priority="24">
      <formula>OR(AND(E217="",+$B217="Albania (2015)"),AND(E217="",+$B217="Croatia (2014)"),AND(E217="",+$B217="Poland (2014)"),AND(E217="",+$B217="United States (2011)"),AND(E217="",+$B217="Argentina (2012)"),AND(E217="",+$B217="Armenia (2011)"),AND(E217="",+$B217="Bolivia (2009)"),AND(E217="",+$B217="Brazil (2009)"),AND(E217="",+$B217="Chile (2013)"),AND(E217="",+$B217="Colombia (2010)"),AND(E217="",+$B217="Colombia (2014)"),AND(E217="",+$B217="Costa Rica (2010)"),AND(E217="",+$B217="Dominican Republic (2013)"),AND(E217="",+$B217="El Salvador (2011)"),AND(E217="",+$B217="Ecuador (2011)"),AND(E217="",+$B217="Ethiopia (2010)"),AND(E217="",+$B217="Georgia (2013)"),AND(E217="",+$B217="Ghana (2012)"),AND(E217="",+$B217="Guatemala (2011)"),AND(E217="",+$B217="Honduras (2011)"),AND(E217="",+$B217="Indonesia (2012)"),AND(E217="",+$B217="Iran (2011)"),AND(E217="",+$B217="Jordan (2010)"),AND(E217="",+$B217="Mexico (2010)"),AND(E217="",+$B217="Mexico (2012)"),AND(E217="",+$B217="Mexico (2014)"),AND(E217="",+$B217="Nicaragua (2009)"),AND(E217="",+$B217="Panama (2016)"),AND(E217="",+$B217="Paraguay (2014) "),AND(E217="",+$B217="Peru (2009)"),AND(E217="",+$B217="Peru (2011)"),AND(E217="",+$B217="Russia (2010)"),AND(E217="",+$B217="Tunisia (2010)"),AND(E217="",+$B217="South Africa (2010)"),AND(E217="",+$B217="Sri Lanka (2009)"),AND(E217="",+$B217="Tanzania (2011)"),AND(E217="",+$B217="Uganda (2012)"),AND(E217="",+$B217="Uruguay (2009)"),AND(E217="",+$B217="Venezuela (2013)"),AND(E217="",+$B217="China (2014)"),AND(E217="",+$B217="India (2011)"))</formula>
    </cfRule>
  </conditionalFormatting>
  <conditionalFormatting sqref="E261:E293">
    <cfRule type="expression" dxfId="396" priority="23">
      <formula>OR(AND(E261="",+$B261="Albania (2015)"),AND(E261="",+$B261="Croatia (2014)"),AND(E261="",+$B261="Poland (2014)"),AND(E261="",+$B261="United States (2011)"),AND(E261="",+$B261="Argentina (2012)"),AND(E261="",+$B261="Armenia (2011)"),AND(E261="",+$B261="Bolivia (2009)"),AND(E261="",+$B261="Brazil (2009)"),AND(E261="",+$B261="Chile (2013)"),AND(E261="",+$B261="Colombia (2010)"),AND(E261="",+$B261="Colombia (2014)"),AND(E261="",+$B261="Costa Rica (2010)"),AND(E261="",+$B261="Dominican Republic (2013)"),AND(E261="",+$B261="El Salvador (2011)"),AND(E261="",+$B261="Ecuador (2011)"),AND(E261="",+$B261="Ethiopia (2010)"),AND(E261="",+$B261="Georgia (2013)"),AND(E261="",+$B261="Ghana (2012)"),AND(E261="",+$B261="Guatemala (2011)"),AND(E261="",+$B261="Honduras (2011)"),AND(E261="",+$B261="Indonesia (2012)"),AND(E261="",+$B261="Iran (2011)"),AND(E261="",+$B261="Jordan (2010)"),AND(E261="",+$B261="Mexico (2010)"),AND(E261="",+$B261="Mexico (2012)"),AND(E261="",+$B261="Mexico (2014)"),AND(E261="",+$B261="Nicaragua (2009)"),AND(E261="",+$B261="Panama (2016)"),AND(E261="",+$B261="Paraguay (2014) "),AND(E261="",+$B261="Peru (2009)"),AND(E261="",+$B261="Peru (2011)"),AND(E261="",+$B261="Russia (2010)"),AND(E261="",+$B261="Tunisia (2010)"),AND(E261="",+$B261="South Africa (2010)"),AND(E261="",+$B261="Sri Lanka (2009)"),AND(E261="",+$B261="Tanzania (2011)"),AND(E261="",+$B261="Uganda (2012)"),AND(E261="",+$B261="Uruguay (2009)"),AND(E261="",+$B261="Venezuela (2013)"),AND(E261="",+$B261="China (2014)"),AND(E261="",+$B261="India (2011)"))</formula>
    </cfRule>
  </conditionalFormatting>
  <conditionalFormatting sqref="E316:E348">
    <cfRule type="expression" dxfId="395" priority="22">
      <formula>OR(AND(E316="",+$B316="Albania (2015)"),AND(E316="",+$B316="Croatia (2014)"),AND(E316="",+$B316="Poland (2014)"),AND(E316="",+$B316="United States (2011)"),AND(E316="",+$B316="Argentina (2012)"),AND(E316="",+$B316="Armenia (2011)"),AND(E316="",+$B316="Bolivia (2009)"),AND(E316="",+$B316="Brazil (2009)"),AND(E316="",+$B316="Chile (2013)"),AND(E316="",+$B316="Colombia (2010)"),AND(E316="",+$B316="Colombia (2014)"),AND(E316="",+$B316="Costa Rica (2010)"),AND(E316="",+$B316="Dominican Republic (2013)"),AND(E316="",+$B316="El Salvador (2011)"),AND(E316="",+$B316="Ecuador (2011)"),AND(E316="",+$B316="Ethiopia (2010)"),AND(E316="",+$B316="Georgia (2013)"),AND(E316="",+$B316="Ghana (2012)"),AND(E316="",+$B316="Guatemala (2011)"),AND(E316="",+$B316="Honduras (2011)"),AND(E316="",+$B316="Indonesia (2012)"),AND(E316="",+$B316="Iran (2011)"),AND(E316="",+$B316="Jordan (2010)"),AND(E316="",+$B316="Mexico (2010)"),AND(E316="",+$B316="Mexico (2012)"),AND(E316="",+$B316="Mexico (2014)"),AND(E316="",+$B316="Nicaragua (2009)"),AND(E316="",+$B316="Panama (2016)"),AND(E316="",+$B316="Paraguay (2014) "),AND(E316="",+$B316="Peru (2009)"),AND(E316="",+$B316="Peru (2011)"),AND(E316="",+$B316="Russia (2010)"),AND(E316="",+$B316="Tunisia (2010)"),AND(E316="",+$B316="South Africa (2010)"),AND(E316="",+$B316="Sri Lanka (2009)"),AND(E316="",+$B316="Tanzania (2011)"),AND(E316="",+$B316="Uganda (2012)"),AND(E316="",+$B316="Uruguay (2009)"),AND(E316="",+$B316="Venezuela (2013)"),AND(E316="",+$B316="China (2014)"),AND(E316="",+$B316="India (2011)"))</formula>
    </cfRule>
  </conditionalFormatting>
  <conditionalFormatting sqref="E371:E381 E393:E414">
    <cfRule type="expression" dxfId="394" priority="21">
      <formula>OR(AND(E371="",+$B371="Albania (2015)"),AND(E371="",+$B371="Croatia (2014)"),AND(E371="",+$B371="Poland (2014)"),AND(E371="",+$B371="United States (2011)"),AND(E371="",+$B371="Argentina (2012)"),AND(E371="",+$B371="Armenia (2011)"),AND(E371="",+$B371="Bolivia (2009)"),AND(E371="",+$B371="Brazil (2009)"),AND(E371="",+$B371="Chile (2013)"),AND(E371="",+$B371="Colombia (2010)"),AND(E371="",+$B371="Colombia (2014)"),AND(E371="",+$B371="Costa Rica (2010)"),AND(E371="",+$B371="Dominican Republic (2013)"),AND(E371="",+$B371="El Salvador (2011)"),AND(E371="",+$B371="Ecuador (2011)"),AND(E371="",+$B371="Ethiopia (2010)"),AND(E371="",+$B371="Georgia (2013)"),AND(E371="",+$B371="Ghana (2012)"),AND(E371="",+$B371="Guatemala (2011)"),AND(E371="",+$B371="Honduras (2011)"),AND(E371="",+$B371="Indonesia (2012)"),AND(E371="",+$B371="Iran (2011)"),AND(E371="",+$B371="Jordan (2010)"),AND(E371="",+$B371="Mexico (2010)"),AND(E371="",+$B371="Mexico (2012)"),AND(E371="",+$B371="Mexico (2014)"),AND(E371="",+$B371="Nicaragua (2009)"),AND(E371="",+$B371="Panama (2016)"),AND(E371="",+$B371="Paraguay (2014) "),AND(E371="",+$B371="Peru (2009)"),AND(E371="",+$B371="Peru (2011)"),AND(E371="",+$B371="Russia (2010)"),AND(E371="",+$B371="Tunisia (2010)"),AND(E371="",+$B371="South Africa (2010)"),AND(E371="",+$B371="Sri Lanka (2009)"),AND(E371="",+$B371="Tanzania (2011)"),AND(E371="",+$B371="Uganda (2012)"),AND(E371="",+$B371="Uruguay (2009)"),AND(E371="",+$B371="Venezuela (2013)"),AND(E371="",+$B371="China (2014)"),AND(E371="",+$B371="India (2011)"))</formula>
    </cfRule>
  </conditionalFormatting>
  <conditionalFormatting sqref="E459:E491">
    <cfRule type="expression" dxfId="393" priority="20">
      <formula>OR(AND(E459="",+$B459="Albania (2015)"),AND(E459="",+$B459="Croatia (2014)"),AND(E459="",+$B459="Poland (2014)"),AND(E459="",+$B459="United States (2011)"),AND(E459="",+$B459="Argentina (2012)"),AND(E459="",+$B459="Armenia (2011)"),AND(E459="",+$B459="Bolivia (2009)"),AND(E459="",+$B459="Brazil (2009)"),AND(E459="",+$B459="Chile (2013)"),AND(E459="",+$B459="Colombia (2010)"),AND(E459="",+$B459="Colombia (2014)"),AND(E459="",+$B459="Costa Rica (2010)"),AND(E459="",+$B459="Dominican Republic (2013)"),AND(E459="",+$B459="El Salvador (2011)"),AND(E459="",+$B459="Ecuador (2011)"),AND(E459="",+$B459="Ethiopia (2010)"),AND(E459="",+$B459="Georgia (2013)"),AND(E459="",+$B459="Ghana (2012)"),AND(E459="",+$B459="Guatemala (2011)"),AND(E459="",+$B459="Honduras (2011)"),AND(E459="",+$B459="Indonesia (2012)"),AND(E459="",+$B459="Iran (2011)"),AND(E459="",+$B459="Jordan (2010)"),AND(E459="",+$B459="Mexico (2010)"),AND(E459="",+$B459="Mexico (2012)"),AND(E459="",+$B459="Mexico (2014)"),AND(E459="",+$B459="Nicaragua (2009)"),AND(E459="",+$B459="Panama (2016)"),AND(E459="",+$B459="Paraguay (2014) "),AND(E459="",+$B459="Peru (2009)"),AND(E459="",+$B459="Peru (2011)"),AND(E459="",+$B459="Russia (2010)"),AND(E459="",+$B459="Tunisia (2010)"),AND(E459="",+$B459="South Africa (2010)"),AND(E459="",+$B459="Sri Lanka (2009)"),AND(E459="",+$B459="Tanzania (2011)"),AND(E459="",+$B459="Uganda (2012)"),AND(E459="",+$B459="Uruguay (2009)"),AND(E459="",+$B459="Venezuela (2013)"),AND(E459="",+$B459="China (2014)"),AND(E459="",+$B459="India (2011)"))</formula>
    </cfRule>
  </conditionalFormatting>
  <conditionalFormatting sqref="E206:E216">
    <cfRule type="expression" dxfId="392" priority="17">
      <formula>OR(AND(E206="",+$B206="Albania (2015)"),AND(E206="",+$B206="Poland (2014)"),AND(E206="",+$B206="Croatia (2014)"),AND(E206="",+$B206="United States (2011)"),AND(E206="",+$B206="Argentina (2012)"),AND(E206="",+$B206="Armenia (2011)"),AND(E206="",+$B206="Bolivia (2009)"),AND(E206="",+$B206="Brazil (2009)"),AND(E206="",+$B206="Chile (2013)"),AND(E206="",+$B206="Colombia (2010)"),AND(E206="",+$B206="Colombia (2014)"),AND(E206="",+$B206="Costa Rica (2010)"),AND(E206="",+$B206="Dominican Republic (2013)"),AND(E206="",+$B206="El Salvador (2011)"),AND(E206="",+$B206="Ethiopia (2010)"),AND(E206="",+$B206="Guatemala (2011)"),AND(E206="",+$B206="Honduras (2011)"),AND(E206="",+$B206="Indonesia (2012)"),AND(E206="",+$B206="Iran (2011)"),AND(E206="",+$B206="Jordan (2010)"),AND(E206="",+$B206="Mexico (2010)"),AND(E206="",+$B206="Mexico (2012)"),AND(E206="",+$B206="Mexico (2014)"),AND(E206="",+$B206="Nicaragua (2009)"),AND(E206="",+$B206="Panama (2016)"),AND(E206="",+$B206="Paraguay (2014) "),AND(E206="",+$B206="Peru (2009)"),AND(E206="",+$B206="Peru (2011)"),AND(E206="",+$B206="Russia (2010)"),AND(E206="",+$B206="Tunisia (2010)"),AND(E206="",+$B206="Uganda (2012)"),AND(E206="",+$B206="Uruguay (2009)"))</formula>
    </cfRule>
    <cfRule type="expression" dxfId="391" priority="18">
      <formula>OR(AND(E206="",+$B206="Ghana (2012)"),AND(E206="",+$B206="Georgia (2013)"),AND(E206="",+$B206="South Africa (2010)"),AND(E206="",+$B206="Sri Lanka (2009)"),AND(E206="",+$B206="Tanzania (2011)"))</formula>
    </cfRule>
    <cfRule type="expression" dxfId="390" priority="19">
      <formula>OR(AND(E206="",+$B206="Ecuador (2011)"),AND(E206="",+$B206="Venezuela (2013)"))</formula>
    </cfRule>
  </conditionalFormatting>
  <conditionalFormatting sqref="AP459:AP469">
    <cfRule type="expression" dxfId="389" priority="16">
      <formula>OR(AND(AP459="",+$B459="Albania (2015)"),AND(AP459="",+$B459="Croatia (2014)"),AND(AP459="",+$B459="Poland (2014)"),AND(AP459="",+$B459="United States (2011)"),AND(AP459="",+$B459="Argentina (2012)"),AND(AP459="",+$B459="Armenia (2011)"),AND(AP459="",+$B459="Bolivia (2009)"),AND(AP459="",+$B459="Brazil (2009)"),AND(AP459="",+$B459="Chile (2013)"),AND(AP459="",+$B459="Colombia (2010)"),AND(AP459="",+$B459="Colombia (2014)"),AND(AP459="",+$B459="Costa Rica (2010)"),AND(AP459="",+$B459="Dominican Republic (2013)"),AND(AP459="",+$B459="El Salvador (2011)"),AND(AP459="",+$B459="Ecuador (2011)"),AND(AP459="",+$B459="Ethiopia (2010)"),AND(AP459="",+$B459="Georgia (2013)"),AND(AP459="",+$B459="Ghana (2012)"),AND(AP459="",+$B459="Guatemala (2011)"),AND(AP459="",+$B459="Honduras (2011)"),AND(AP459="",+$B459="Indonesia (2012)"),AND(AP459="",+$B459="Iran (2011)"),AND(AP459="",+$B459="Jordan (2010)"),AND(AP459="",+$B459="Mexico (2010)"),AND(AP459="",+$B459="Mexico (2012)"),AND(AP459="",+$B459="Mexico (2014)"),AND(AP459="",+$B459="Nicaragua (2009)"),AND(AP459="",+$B459="Panama (2016)"),AND(AP459="",+$B459="Paraguay (2014) "),AND(AP459="",+$B459="Peru (2009)"),AND(AP459="",+$B459="Peru (2011)"),AND(AP459="",+$B459="Russia (2010)"),AND(AP459="",+$B459="Tunisia (2010)"),AND(AP459="",+$B459="South Africa (2010)"),AND(AP459="",+$B459="Sri Lanka (2009)"),AND(AP459="",+$B459="Tanzania (2011)"),AND(AP459="",+$B459="Uganda (2012)"),AND(AP459="",+$B459="Uruguay (2009)"),AND(AP459="",+$B459="Venezuela (2013)"),AND(AP459="",+$B459="China (2014)"),AND(AP459="",+$B459="India (2011)"))</formula>
    </cfRule>
  </conditionalFormatting>
  <conditionalFormatting sqref="AY459:AY469">
    <cfRule type="expression" dxfId="388" priority="15">
      <formula>OR(AND(AY459="",+$B459="Albania (2015)"),AND(AY459="",+$B459="Croatia (2014)"),AND(AY459="",+$B459="Poland (2014)"),AND(AY459="",+$B459="United States (2011)"),AND(AY459="",+$B459="Argentina (2012)"),AND(AY459="",+$B459="Armenia (2011)"),AND(AY459="",+$B459="Bolivia (2009)"),AND(AY459="",+$B459="Brazil (2009)"),AND(AY459="",+$B459="Chile (2013)"),AND(AY459="",+$B459="Colombia (2010)"),AND(AY459="",+$B459="Colombia (2014)"),AND(AY459="",+$B459="Costa Rica (2010)"),AND(AY459="",+$B459="Dominican Republic (2013)"),AND(AY459="",+$B459="El Salvador (2011)"),AND(AY459="",+$B459="Ecuador (2011)"),AND(AY459="",+$B459="Ethiopia (2010)"),AND(AY459="",+$B459="Georgia (2013)"),AND(AY459="",+$B459="Ghana (2012)"),AND(AY459="",+$B459="Guatemala (2011)"),AND(AY459="",+$B459="Honduras (2011)"),AND(AY459="",+$B459="Indonesia (2012)"),AND(AY459="",+$B459="Iran (2011)"),AND(AY459="",+$B459="Jordan (2010)"),AND(AY459="",+$B459="Mexico (2010)"),AND(AY459="",+$B459="Mexico (2012)"),AND(AY459="",+$B459="Mexico (2014)"),AND(AY459="",+$B459="Nicaragua (2009)"),AND(AY459="",+$B459="Panama (2016)"),AND(AY459="",+$B459="Paraguay (2014) "),AND(AY459="",+$B459="Peru (2009)"),AND(AY459="",+$B459="Peru (2011)"),AND(AY459="",+$B459="Russia (2010)"),AND(AY459="",+$B459="Tunisia (2010)"),AND(AY459="",+$B459="South Africa (2010)"),AND(AY459="",+$B459="Sri Lanka (2009)"),AND(AY459="",+$B459="Tanzania (2011)"),AND(AY459="",+$B459="Uganda (2012)"),AND(AY459="",+$B459="Uruguay (2009)"),AND(AY459="",+$B459="Venezuela (2013)"),AND(AY459="",+$B459="China (2014)"),AND(AY459="",+$B459="India (2011)"))</formula>
    </cfRule>
  </conditionalFormatting>
  <conditionalFormatting sqref="BB459:BH469">
    <cfRule type="expression" dxfId="387" priority="14">
      <formula>OR(AND(BB459="",+$B459="Albania (2015)"),AND(BB459="",+$B459="Croatia (2014)"),AND(BB459="",+$B459="Poland (2014)"),AND(BB459="",+$B459="United States (2011)"),AND(BB459="",+$B459="Argentina (2012)"),AND(BB459="",+$B459="Armenia (2011)"),AND(BB459="",+$B459="Bolivia (2009)"),AND(BB459="",+$B459="Brazil (2009)"),AND(BB459="",+$B459="Chile (2013)"),AND(BB459="",+$B459="Colombia (2010)"),AND(BB459="",+$B459="Colombia (2014)"),AND(BB459="",+$B459="Costa Rica (2010)"),AND(BB459="",+$B459="Dominican Republic (2013)"),AND(BB459="",+$B459="El Salvador (2011)"),AND(BB459="",+$B459="Ecuador (2011)"),AND(BB459="",+$B459="Ethiopia (2010)"),AND(BB459="",+$B459="Georgia (2013)"),AND(BB459="",+$B459="Ghana (2012)"),AND(BB459="",+$B459="Guatemala (2011)"),AND(BB459="",+$B459="Honduras (2011)"),AND(BB459="",+$B459="Indonesia (2012)"),AND(BB459="",+$B459="Iran (2011)"),AND(BB459="",+$B459="Jordan (2010)"),AND(BB459="",+$B459="Mexico (2010)"),AND(BB459="",+$B459="Mexico (2012)"),AND(BB459="",+$B459="Mexico (2014)"),AND(BB459="",+$B459="Nicaragua (2009)"),AND(BB459="",+$B459="Panama (2016)"),AND(BB459="",+$B459="Paraguay (2014) "),AND(BB459="",+$B459="Peru (2009)"),AND(BB459="",+$B459="Peru (2011)"),AND(BB459="",+$B459="Russia (2010)"),AND(BB459="",+$B459="Tunisia (2010)"),AND(BB459="",+$B459="South Africa (2010)"),AND(BB459="",+$B459="Sri Lanka (2009)"),AND(BB459="",+$B459="Tanzania (2011)"),AND(BB459="",+$B459="Uganda (2012)"),AND(BB459="",+$B459="Uruguay (2009)"),AND(BB459="",+$B459="Venezuela (2013)"),AND(BB459="",+$B459="China (2014)"),AND(BB459="",+$B459="India (2011)"))</formula>
    </cfRule>
  </conditionalFormatting>
  <conditionalFormatting sqref="E41:AH51">
    <cfRule type="expression" dxfId="386" priority="8">
      <formula>OR(AND(E41="",+$B41="Albania (2015)"),AND(E41="",+$B41="Croatia (2014)"),AND(E41="",+$B41="Poland (2014)"),AND(E41="",+$B41="United States (2011)"),AND(E41="",+$B41="Argentina (2012)"),AND(E41="",+$B41="Armenia (2011)"),AND(E41="",+$B41="Bolivia (2009)"),AND(E41="",+$B41="Brazil (2009)"),AND(E41="",+$B41="Chile (2013)"),AND(E41="",+$B41="Colombia (2010)"),AND(E41="",+$B41="Colombia (2014)"),AND(E41="",+$B41="Costa Rica (2010)"),AND(E41="",+$B41="Dominican Republic (2013)"),AND(E41="",+$B41="El Salvador (2011)"),AND(E41="",+$B41="Ecuador (2011)"),AND(E41="",+$B41="Ethiopia (2010)"),AND(E41="",+$B41="Georgia (2013)"),AND(E41="",+$B41="Ghana (2012)"),AND(E41="",+$B41="Guatemala (2011)"),AND(E41="",+$B41="Honduras (2011)"),AND(E41="",+$B41="Indonesia (2012)"),AND(E41="",+$B41="Iran (2011)"),AND(E41="",+$B41="Jordan (2010)"),AND(E41="",+$B41="Mexico (2010)"),AND(E41="",+$B41="Mexico (2012)"),AND(E41="",+$B41="Mexico (2014)"),AND(E41="",+$B41="Nicaragua (2009)"),AND(E41="",+$B41="Panama (2016)"),AND(E41="",+$B41="Paraguay (2014) "),AND(E41="",+$B41="Peru (2009)"),AND(E41="",+$B41="Peru (2011)"),AND(E41="",+$B41="Russia (2010)"),AND(E41="",+$B41="Tunisia (2010)"),AND(E41="",+$B41="South Africa (2010)"),AND(E41="",+$B41="Sri Lanka (2009)"),AND(E41="",+$B41="Tanzania (2011)"),AND(E41="",+$B41="Uganda (2012)"),AND(E41="",+$B41="Uruguay (2009)"),AND(E41="",+$B41="Venezuela (2013)"),AND(E41="",+$B41="China (2014)"),AND(E41="",+$B41="India (2011)"))</formula>
    </cfRule>
  </conditionalFormatting>
  <conditionalFormatting sqref="AJ41:BM51">
    <cfRule type="expression" dxfId="385" priority="5">
      <formula>AND(AJ41="",+$B41="Ecuador (2011)")</formula>
    </cfRule>
    <cfRule type="expression" dxfId="384" priority="6">
      <formula>OR(AND(AJ41="",+$B41="Ghana (2012)"),AND(AJ41="",+$B41="South Africa (2010)"),AND(AJ41="",+$B41="Sri Lanka (2009)"),AND(AJ41="",+$B41="Tanzania (2011)"))</formula>
    </cfRule>
    <cfRule type="expression" dxfId="383" priority="7">
      <formula>OR(AND(AJ41="",+$B41="Albania (2015)"),AND(AJ41="",+$B41="Croatia (2014)"),AND(AJ41="",+$B41="Poland (2014)"),AND(AJ41="",+$B41="United States (2011)"),AND(AJ41="",+$B41="Argentina (2012)"),AND(AJ41="",+$B41="Armenia (2011)"),AND(AJ41="",+$B41="Bolivia (2009)"),AND(AJ41="",+$B41="Brazil (2009)"),AND(AJ41="",+$B41="Chile (2013)"),AND(AJ41="",+$B41="Colombia (2010)"),AND(AJ41="",+$B41="Colombia (2014)"),AND(AJ41="",+$B41="Costa Rica (2010)"),AND(AJ41="",+$B41="Dominican Republic (2013)"),AND(AJ41="",+$B41="El Salvador (2011)"),AND(AJ41="",+$B41="Ethiopia (2010)"),AND(AJ41="",+$B41="Georgia (2013)"),AND(AJ41="",+$B41="Guatemala (2011)"),AND(AJ41="",+$B41="Honduras (2011)"),AND(AJ41="",+$B41="Indonesia (2012)"),AND(AJ41="",+$B41="Iran (2011)"),AND(AJ41="",+$B41="Jordan (2010)"),AND(AJ41="",+$B41="Mexico (2010)"),AND(AJ41="",+$B41="Mexico (2012)"),AND(AJ41="",+$B41="Mexico (2014)"),AND(AJ41="",+$B41="Nicaragua (2009)"),AND(AJ41="",+$B41="Panama (2016)"),AND(AJ41="",+$B41="Paraguay (2014) "),AND(AJ41="",+$B41="Peru (2009)"),AND(AJ41="",+$B41="Peru (2011)"),AND(AJ41="",+$B41="Russia (2010)"),AND(AJ41="",+$B41="Tunisia (2010)"),AND(AJ41="",+$B41="Uganda (2012)"),AND(AJ41="",+$B41="Uruguay (2009)"),AND(AJ41="",+$B41="Venezuela (2013)"),AND(AJ41="",+$B41="China (2014)"),AND(AJ41="",+$B41="India (2011)"))</formula>
    </cfRule>
  </conditionalFormatting>
  <conditionalFormatting sqref="E118:AH128">
    <cfRule type="expression" dxfId="382" priority="4">
      <formula>OR(AND(E118="",+$B118="Albania (2015)"),AND(E118="",+$B118="Croatia (2014)"),AND(E118="",+$B118="Poland (2014)"),AND(E118="",+$B118="United States (2011)"),AND(E118="",+$B118="Argentina (2012)"),AND(E118="",+$B118="Armenia (2011)"),AND(E118="",+$B118="Bolivia (2009)"),AND(E118="",+$B118="Brazil (2009)"),AND(E118="",+$B118="Chile (2013)"),AND(E118="",+$B118="Colombia (2010)"),AND(E118="",+$B118="Colombia (2014)"),AND(E118="",+$B118="Costa Rica (2010)"),AND(E118="",+$B118="Dominican Republic (2013)"),AND(E118="",+$B118="El Salvador (2011)"),AND(E118="",+$B118="Ecuador (2011)"),AND(E118="",+$B118="Ethiopia (2010)"),AND(E118="",+$B118="Georgia (2013)"),AND(E118="",+$B118="Ghana (2012)"),AND(E118="",+$B118="Guatemala (2011)"),AND(E118="",+$B118="Honduras (2011)"),AND(E118="",+$B118="Indonesia (2012)"),AND(E118="",+$B118="Iran (2011)"),AND(E118="",+$B118="Jordan (2010)"),AND(E118="",+$B118="Mexico (2010)"),AND(E118="",+$B118="Mexico (2012)"),AND(E118="",+$B118="Mexico (2014)"),AND(E118="",+$B118="Nicaragua (2009)"),AND(E118="",+$B118="Panama (2016)"),AND(E118="",+$B118="Paraguay (2014) "),AND(E118="",+$B118="Peru (2009)"),AND(E118="",+$B118="Peru (2011)"),AND(E118="",+$B118="Russia (2010)"),AND(E118="",+$B118="Tunisia (2010)"),AND(E118="",+$B118="South Africa (2010)"),AND(E118="",+$B118="Sri Lanka (2009)"),AND(E118="",+$B118="Tanzania (2011)"),AND(E118="",+$B118="Uganda (2012)"),AND(E118="",+$B118="Uruguay (2009)"),AND(E118="",+$B118="Venezuela (2013)"),AND(E118="",+$B118="China (2014)"),AND(E118="",+$B118="India (2011)"))</formula>
    </cfRule>
  </conditionalFormatting>
  <conditionalFormatting sqref="AJ118:BM128">
    <cfRule type="expression" dxfId="381" priority="1">
      <formula>AND(AJ118="",+$B118="Ecuador (2011)")</formula>
    </cfRule>
    <cfRule type="expression" dxfId="380" priority="2">
      <formula>OR(AND(AJ118="",+$B118="Ghana (2012)"),AND(AJ118="",+$B118="South Africa (2010)"),AND(AJ118="",+$B118="Sri Lanka (2009)"),AND(AJ118="",+$B118="Tanzania (2011)"))</formula>
    </cfRule>
    <cfRule type="expression" dxfId="379" priority="3">
      <formula>OR(AND(AJ118="",+$B118="Albania (2015)"),AND(AJ118="",+$B118="Croatia (2014)"),AND(AJ118="",+$B118="Poland (2014)"),AND(AJ118="",+$B118="United States (2011)"),AND(AJ118="",+$B118="Argentina (2012)"),AND(AJ118="",+$B118="Armenia (2011)"),AND(AJ118="",+$B118="Bolivia (2009)"),AND(AJ118="",+$B118="Brazil (2009)"),AND(AJ118="",+$B118="Chile (2013)"),AND(AJ118="",+$B118="Colombia (2010)"),AND(AJ118="",+$B118="Colombia (2014)"),AND(AJ118="",+$B118="Costa Rica (2010)"),AND(AJ118="",+$B118="Dominican Republic (2013)"),AND(AJ118="",+$B118="El Salvador (2011)"),AND(AJ118="",+$B118="Ethiopia (2010)"),AND(AJ118="",+$B118="Georgia (2013)"),AND(AJ118="",+$B118="Guatemala (2011)"),AND(AJ118="",+$B118="Honduras (2011)"),AND(AJ118="",+$B118="Indonesia (2012)"),AND(AJ118="",+$B118="Iran (2011)"),AND(AJ118="",+$B118="Jordan (2010)"),AND(AJ118="",+$B118="Mexico (2010)"),AND(AJ118="",+$B118="Mexico (2012)"),AND(AJ118="",+$B118="Mexico (2014)"),AND(AJ118="",+$B118="Nicaragua (2009)"),AND(AJ118="",+$B118="Panama (2016)"),AND(AJ118="",+$B118="Paraguay (2014) "),AND(AJ118="",+$B118="Peru (2009)"),AND(AJ118="",+$B118="Peru (2011)"),AND(AJ118="",+$B118="Russia (2010)"),AND(AJ118="",+$B118="Tunisia (2010)"),AND(AJ118="",+$B118="Uganda (2012)"),AND(AJ118="",+$B118="Uruguay (2009)"),AND(AJ118="",+$B118="Venezuela (2013)"),AND(AJ118="",+$B118="China (2014)"),AND(AJ118="",+$B118="India (2011)"))</formula>
    </cfRule>
  </conditionalFormatting>
  <hyperlinks>
    <hyperlink ref="A1" location="Contents!A1" display="Go to Contents" xr:uid="{93F91E21-25D0-AC4E-ADAF-1793BA8BCFA9}"/>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38BE-329D-874D-AB70-9C029608961B}">
  <sheetPr codeName="Sheet15">
    <tabColor rgb="FFFF0000"/>
    <pageSetUpPr autoPageBreaks="0"/>
  </sheetPr>
  <dimension ref="A1:CH449"/>
  <sheetViews>
    <sheetView showGridLines="0" topLeftCell="A358" zoomScale="75" zoomScaleNormal="89" workbookViewId="0">
      <selection activeCell="B344" sqref="B344:B350"/>
    </sheetView>
  </sheetViews>
  <sheetFormatPr baseColWidth="10" defaultColWidth="10.83203125" defaultRowHeight="14"/>
  <cols>
    <col min="1" max="1" width="12.5" style="252" customWidth="1" collapsed="1"/>
    <col min="2" max="2" width="26.1640625" style="252" customWidth="1" collapsed="1"/>
    <col min="3" max="3" width="16.33203125" style="241" customWidth="1" collapsed="1"/>
    <col min="4" max="4" width="2.5" style="241" customWidth="1" collapsed="1"/>
    <col min="5" max="6" width="12.5" style="241" customWidth="1" collapsed="1"/>
    <col min="7" max="7" width="15.1640625" style="888" customWidth="1" collapsed="1"/>
    <col min="8" max="9" width="15.1640625" style="888" customWidth="1"/>
    <col min="10" max="10" width="12.5" style="241" customWidth="1" collapsed="1"/>
    <col min="11" max="12" width="12.5" style="241" customWidth="1"/>
    <col min="13" max="14" width="12.5" style="241" customWidth="1" collapsed="1"/>
    <col min="15" max="15" width="12.5" style="241" customWidth="1"/>
    <col min="16" max="16" width="12.5" style="241" customWidth="1" collapsed="1"/>
    <col min="17" max="21" width="12.5" style="241" customWidth="1"/>
    <col min="22" max="23" width="12.5" style="241" customWidth="1" collapsed="1"/>
    <col min="24" max="30" width="12.5" style="241" customWidth="1"/>
    <col min="31" max="35" width="12.5" style="241" customWidth="1" collapsed="1"/>
    <col min="36" max="36" width="6" style="241" customWidth="1" collapsed="1"/>
    <col min="37" max="38" width="12.5" style="241" customWidth="1" collapsed="1"/>
    <col min="39" max="39" width="12.5" style="701" customWidth="1" collapsed="1"/>
    <col min="40" max="40" width="16.6640625" style="701" customWidth="1"/>
    <col min="41" max="41" width="12.5" style="701" customWidth="1"/>
    <col min="42" max="42" width="12.5" style="241" customWidth="1" collapsed="1"/>
    <col min="43" max="44" width="12.5" style="241" customWidth="1"/>
    <col min="45" max="46" width="12.5" style="241" customWidth="1" collapsed="1"/>
    <col min="47" max="47" width="12.5" style="241" customWidth="1"/>
    <col min="48" max="48" width="12.5" style="252" customWidth="1" collapsed="1"/>
    <col min="49" max="53" width="12.5" style="252" customWidth="1"/>
    <col min="54" max="55" width="12.5" style="252" customWidth="1" collapsed="1"/>
    <col min="56" max="62" width="12.5" style="252" customWidth="1"/>
    <col min="63" max="67" width="12.5" style="252" customWidth="1" collapsed="1"/>
    <col min="68" max="73" width="11.6640625" style="252" customWidth="1" collapsed="1"/>
    <col min="74" max="16384" width="10.83203125" style="252" collapsed="1"/>
  </cols>
  <sheetData>
    <row r="1" spans="1:67" ht="37" customHeight="1">
      <c r="A1" s="354" t="s">
        <v>209</v>
      </c>
      <c r="AP1" s="396"/>
      <c r="AQ1" s="396"/>
      <c r="AR1" s="396"/>
      <c r="AS1" s="396"/>
      <c r="AT1" s="396"/>
      <c r="AU1" s="396"/>
      <c r="AV1" s="396"/>
      <c r="AW1" s="396"/>
      <c r="AX1" s="396"/>
      <c r="AY1" s="396"/>
      <c r="AZ1" s="396"/>
      <c r="BA1" s="396"/>
      <c r="BB1" s="396"/>
      <c r="BC1" s="396"/>
      <c r="BD1" s="396"/>
      <c r="BE1" s="396"/>
      <c r="BF1" s="396"/>
      <c r="BG1" s="396"/>
      <c r="BH1" s="396"/>
      <c r="BI1" s="396"/>
      <c r="BJ1" s="396"/>
      <c r="BL1" s="396"/>
      <c r="BM1" s="396"/>
      <c r="BN1" s="396"/>
      <c r="BO1" s="396"/>
    </row>
    <row r="2" spans="1:67" ht="37" customHeight="1">
      <c r="A2" s="354"/>
      <c r="AP2" s="396"/>
      <c r="AQ2" s="396"/>
      <c r="AR2" s="396"/>
      <c r="AS2" s="396"/>
      <c r="AT2" s="396"/>
      <c r="AU2" s="396"/>
      <c r="AV2" s="396"/>
      <c r="AW2" s="396"/>
      <c r="AX2" s="396"/>
      <c r="AY2" s="396"/>
      <c r="AZ2" s="396"/>
      <c r="BA2" s="396"/>
      <c r="BB2" s="396"/>
      <c r="BC2" s="396"/>
      <c r="BD2" s="396"/>
      <c r="BE2" s="396"/>
      <c r="BF2" s="396"/>
      <c r="BG2" s="396"/>
      <c r="BH2" s="396"/>
      <c r="BI2" s="396"/>
      <c r="BJ2" s="396"/>
      <c r="BL2" s="396"/>
      <c r="BM2" s="396"/>
      <c r="BN2" s="396"/>
      <c r="BO2" s="396"/>
    </row>
    <row r="3" spans="1:67" ht="27" customHeight="1">
      <c r="A3" s="390"/>
      <c r="B3" s="360" t="s">
        <v>442</v>
      </c>
      <c r="F3" s="396"/>
      <c r="G3" s="889"/>
      <c r="H3" s="889"/>
      <c r="I3" s="889"/>
      <c r="J3" s="396"/>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L3" s="396"/>
      <c r="AM3" s="705"/>
      <c r="AN3" s="705"/>
      <c r="AO3" s="705"/>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row>
    <row r="4" spans="1:67" ht="16">
      <c r="B4" s="397" t="s">
        <v>0</v>
      </c>
      <c r="F4" s="396"/>
      <c r="G4" s="889"/>
      <c r="H4" s="889"/>
      <c r="I4" s="889"/>
      <c r="J4" s="396"/>
      <c r="K4" s="396"/>
      <c r="L4" s="396"/>
      <c r="M4" s="396"/>
      <c r="N4" s="396"/>
      <c r="O4" s="396"/>
      <c r="P4" s="396"/>
      <c r="Q4" s="396"/>
      <c r="R4" s="396"/>
      <c r="S4" s="396"/>
      <c r="T4" s="396"/>
      <c r="U4" s="396"/>
      <c r="V4" s="396"/>
      <c r="W4" s="396"/>
      <c r="X4" s="396"/>
      <c r="Y4" s="396"/>
      <c r="Z4" s="396"/>
      <c r="AA4" s="396"/>
      <c r="AB4" s="396"/>
      <c r="AC4" s="396"/>
      <c r="AD4" s="396"/>
      <c r="AE4" s="396"/>
      <c r="AF4" s="396"/>
      <c r="AG4" s="396"/>
      <c r="AH4" s="396"/>
      <c r="AI4" s="396"/>
      <c r="AL4" s="396"/>
      <c r="AM4" s="705"/>
      <c r="AN4" s="705"/>
      <c r="AO4" s="705"/>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row>
    <row r="5" spans="1:67" ht="20" thickBot="1">
      <c r="B5" s="398"/>
      <c r="C5" s="399"/>
      <c r="E5" s="400"/>
      <c r="F5" s="401"/>
      <c r="G5" s="890"/>
      <c r="H5" s="890"/>
      <c r="I5" s="890"/>
      <c r="J5" s="401"/>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K5" s="400"/>
      <c r="AL5" s="401"/>
      <c r="AM5" s="706"/>
      <c r="AN5" s="706"/>
      <c r="AO5" s="706"/>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row>
    <row r="6" spans="1:67" ht="29" customHeight="1">
      <c r="B6" s="1226" t="s">
        <v>3</v>
      </c>
      <c r="C6" s="1259" t="s">
        <v>115</v>
      </c>
      <c r="D6" s="402"/>
      <c r="E6" s="1261" t="s">
        <v>239</v>
      </c>
      <c r="F6" s="1261"/>
      <c r="G6" s="1261"/>
      <c r="H6" s="1261"/>
      <c r="I6" s="1261"/>
      <c r="J6" s="1261"/>
      <c r="K6" s="1261"/>
      <c r="L6" s="1261"/>
      <c r="M6" s="1261"/>
      <c r="N6" s="1261"/>
      <c r="O6" s="1261"/>
      <c r="P6" s="1261"/>
      <c r="Q6" s="1261"/>
      <c r="R6" s="1261"/>
      <c r="S6" s="1261"/>
      <c r="T6" s="1261"/>
      <c r="U6" s="1261"/>
      <c r="V6" s="1261"/>
      <c r="W6" s="1261"/>
      <c r="X6" s="1261"/>
      <c r="Y6" s="1261"/>
      <c r="Z6" s="1261"/>
      <c r="AA6" s="1261"/>
      <c r="AB6" s="1261"/>
      <c r="AC6" s="1261"/>
      <c r="AD6" s="1261"/>
      <c r="AE6" s="1261"/>
      <c r="AF6" s="1261"/>
      <c r="AG6" s="1261"/>
      <c r="AH6" s="1261"/>
      <c r="AI6" s="1261"/>
      <c r="AJ6" s="402"/>
      <c r="AK6" s="1262" t="s">
        <v>266</v>
      </c>
      <c r="AL6" s="1262"/>
      <c r="AM6" s="1262"/>
      <c r="AN6" s="1262"/>
      <c r="AO6" s="1262"/>
      <c r="AP6" s="1262"/>
      <c r="AQ6" s="1262"/>
      <c r="AR6" s="1262"/>
      <c r="AS6" s="1262"/>
      <c r="AT6" s="1262"/>
      <c r="AU6" s="1262"/>
      <c r="AV6" s="1262"/>
      <c r="AW6" s="1262"/>
      <c r="AX6" s="1262"/>
      <c r="AY6" s="1262"/>
      <c r="AZ6" s="1262"/>
      <c r="BA6" s="1262"/>
      <c r="BB6" s="1262"/>
      <c r="BC6" s="1262"/>
      <c r="BD6" s="1262"/>
      <c r="BE6" s="1262"/>
      <c r="BF6" s="1262"/>
      <c r="BG6" s="1262"/>
      <c r="BH6" s="1262"/>
      <c r="BI6" s="1262"/>
      <c r="BJ6" s="1262"/>
      <c r="BK6" s="1262"/>
      <c r="BL6" s="1262"/>
      <c r="BM6" s="1262"/>
      <c r="BN6" s="1262"/>
      <c r="BO6" s="1262"/>
    </row>
    <row r="7" spans="1:67" ht="82" customHeight="1" thickBot="1">
      <c r="B7" s="1228"/>
      <c r="C7" s="1233"/>
      <c r="D7" s="262"/>
      <c r="E7" s="695" t="s">
        <v>85</v>
      </c>
      <c r="F7" s="403" t="s">
        <v>112</v>
      </c>
      <c r="G7" s="699" t="s">
        <v>734</v>
      </c>
      <c r="H7" s="699" t="s">
        <v>735</v>
      </c>
      <c r="I7" s="699" t="s">
        <v>733</v>
      </c>
      <c r="J7" s="694" t="s">
        <v>250</v>
      </c>
      <c r="K7" s="694" t="s">
        <v>248</v>
      </c>
      <c r="L7" s="694" t="s">
        <v>249</v>
      </c>
      <c r="M7" s="694" t="s">
        <v>268</v>
      </c>
      <c r="N7" s="694" t="s">
        <v>6</v>
      </c>
      <c r="O7" s="694" t="s">
        <v>64</v>
      </c>
      <c r="P7" s="694" t="s">
        <v>246</v>
      </c>
      <c r="Q7" s="694" t="s">
        <v>103</v>
      </c>
      <c r="R7" s="694" t="s">
        <v>104</v>
      </c>
      <c r="S7" s="694" t="s">
        <v>105</v>
      </c>
      <c r="T7" s="694" t="s">
        <v>252</v>
      </c>
      <c r="U7" s="694" t="s">
        <v>106</v>
      </c>
      <c r="V7" s="694" t="s">
        <v>251</v>
      </c>
      <c r="W7" s="694" t="s">
        <v>7</v>
      </c>
      <c r="X7" s="694" t="s">
        <v>107</v>
      </c>
      <c r="Y7" s="694" t="s">
        <v>253</v>
      </c>
      <c r="Z7" s="694" t="s">
        <v>254</v>
      </c>
      <c r="AA7" s="694" t="s">
        <v>255</v>
      </c>
      <c r="AB7" s="694" t="s">
        <v>256</v>
      </c>
      <c r="AC7" s="694" t="s">
        <v>108</v>
      </c>
      <c r="AD7" s="694" t="s">
        <v>109</v>
      </c>
      <c r="AE7" s="694" t="s">
        <v>101</v>
      </c>
      <c r="AF7" s="694" t="s">
        <v>102</v>
      </c>
      <c r="AG7" s="695" t="s">
        <v>217</v>
      </c>
      <c r="AH7" s="695" t="s">
        <v>218</v>
      </c>
      <c r="AI7" s="695" t="s">
        <v>8</v>
      </c>
      <c r="AJ7" s="262"/>
      <c r="AK7" s="403" t="s">
        <v>85</v>
      </c>
      <c r="AL7" s="403" t="s">
        <v>112</v>
      </c>
      <c r="AM7" s="699" t="s">
        <v>734</v>
      </c>
      <c r="AN7" s="699" t="s">
        <v>735</v>
      </c>
      <c r="AO7" s="699" t="s">
        <v>733</v>
      </c>
      <c r="AP7" s="694" t="s">
        <v>250</v>
      </c>
      <c r="AQ7" s="694" t="s">
        <v>248</v>
      </c>
      <c r="AR7" s="694" t="s">
        <v>249</v>
      </c>
      <c r="AS7" s="694" t="s">
        <v>545</v>
      </c>
      <c r="AT7" s="694" t="s">
        <v>6</v>
      </c>
      <c r="AU7" s="694" t="s">
        <v>64</v>
      </c>
      <c r="AV7" s="452" t="s">
        <v>246</v>
      </c>
      <c r="AW7" s="694" t="s">
        <v>103</v>
      </c>
      <c r="AX7" s="694" t="s">
        <v>104</v>
      </c>
      <c r="AY7" s="694" t="s">
        <v>105</v>
      </c>
      <c r="AZ7" s="694" t="s">
        <v>252</v>
      </c>
      <c r="BA7" s="694" t="s">
        <v>106</v>
      </c>
      <c r="BB7" s="694" t="s">
        <v>251</v>
      </c>
      <c r="BC7" s="694" t="s">
        <v>7</v>
      </c>
      <c r="BD7" s="694" t="s">
        <v>107</v>
      </c>
      <c r="BE7" s="694" t="s">
        <v>253</v>
      </c>
      <c r="BF7" s="694" t="s">
        <v>254</v>
      </c>
      <c r="BG7" s="694" t="s">
        <v>255</v>
      </c>
      <c r="BH7" s="694" t="s">
        <v>256</v>
      </c>
      <c r="BI7" s="694" t="s">
        <v>108</v>
      </c>
      <c r="BJ7" s="694" t="s">
        <v>109</v>
      </c>
      <c r="BK7" s="694" t="s">
        <v>101</v>
      </c>
      <c r="BL7" s="694" t="s">
        <v>102</v>
      </c>
      <c r="BM7" s="695" t="s">
        <v>217</v>
      </c>
      <c r="BN7" s="695" t="s">
        <v>218</v>
      </c>
      <c r="BO7" s="694" t="s">
        <v>8</v>
      </c>
    </row>
    <row r="8" spans="1:67" ht="15">
      <c r="B8" s="1258" t="s">
        <v>709</v>
      </c>
      <c r="C8" s="262" t="s">
        <v>528</v>
      </c>
      <c r="D8" s="262"/>
      <c r="E8" s="658"/>
      <c r="F8" s="658"/>
      <c r="G8" s="700"/>
      <c r="H8" s="700"/>
      <c r="I8" s="700"/>
      <c r="J8" s="658"/>
      <c r="K8" s="658"/>
      <c r="L8" s="658"/>
      <c r="M8" s="658"/>
      <c r="N8" s="658"/>
      <c r="O8" s="658"/>
      <c r="P8" s="658"/>
      <c r="Q8" s="658"/>
      <c r="R8" s="658"/>
      <c r="S8" s="658"/>
      <c r="T8" s="658"/>
      <c r="U8" s="658"/>
      <c r="V8" s="658"/>
      <c r="W8" s="658"/>
      <c r="X8" s="658"/>
      <c r="Y8" s="658"/>
      <c r="Z8" s="658"/>
      <c r="AA8" s="658"/>
      <c r="AB8" s="658"/>
      <c r="AC8" s="658"/>
      <c r="AD8" s="658"/>
      <c r="AE8" s="658"/>
      <c r="AF8" s="658"/>
      <c r="AG8" s="658"/>
      <c r="AH8" s="658"/>
      <c r="AI8" s="658"/>
      <c r="AJ8" s="262"/>
      <c r="AK8" s="658"/>
      <c r="AL8" s="658"/>
      <c r="AM8" s="700"/>
      <c r="AN8" s="700"/>
      <c r="AO8" s="700"/>
      <c r="AP8" s="658"/>
      <c r="AQ8" s="658"/>
      <c r="AR8" s="658"/>
      <c r="AS8" s="658"/>
      <c r="AT8" s="658"/>
      <c r="AU8" s="658"/>
      <c r="AV8" s="658"/>
      <c r="AW8" s="658"/>
      <c r="AX8" s="658"/>
      <c r="AY8" s="658"/>
      <c r="AZ8" s="658"/>
      <c r="BA8" s="658"/>
      <c r="BB8" s="658"/>
      <c r="BC8" s="658"/>
      <c r="BD8" s="658"/>
      <c r="BE8" s="658"/>
      <c r="BF8" s="658"/>
      <c r="BG8" s="658"/>
      <c r="BH8" s="658"/>
      <c r="BI8" s="658"/>
      <c r="BJ8" s="658"/>
      <c r="BK8" s="658"/>
      <c r="BL8" s="658"/>
      <c r="BM8" s="658"/>
      <c r="BN8" s="658"/>
      <c r="BO8" s="658"/>
    </row>
    <row r="9" spans="1:67" ht="15">
      <c r="B9" s="1252"/>
      <c r="C9" s="262" t="s">
        <v>529</v>
      </c>
      <c r="D9" s="262"/>
      <c r="E9" s="658"/>
      <c r="F9" s="658"/>
      <c r="G9" s="700"/>
      <c r="H9" s="700"/>
      <c r="I9" s="700"/>
      <c r="J9" s="658"/>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J9" s="262"/>
      <c r="AK9" s="658"/>
      <c r="AL9" s="658"/>
      <c r="AM9" s="700"/>
      <c r="AN9" s="700"/>
      <c r="AO9" s="700"/>
      <c r="AP9" s="658"/>
      <c r="AQ9" s="658"/>
      <c r="AR9" s="658"/>
      <c r="AS9" s="658"/>
      <c r="AT9" s="658"/>
      <c r="AU9" s="658"/>
      <c r="AV9" s="658"/>
      <c r="AW9" s="658"/>
      <c r="AX9" s="658"/>
      <c r="AY9" s="658"/>
      <c r="AZ9" s="658"/>
      <c r="BA9" s="658"/>
      <c r="BB9" s="658"/>
      <c r="BC9" s="658"/>
      <c r="BD9" s="658"/>
      <c r="BE9" s="658"/>
      <c r="BF9" s="658"/>
      <c r="BG9" s="658"/>
      <c r="BH9" s="658"/>
      <c r="BI9" s="658"/>
      <c r="BJ9" s="658"/>
      <c r="BK9" s="658"/>
      <c r="BL9" s="658"/>
      <c r="BM9" s="658"/>
      <c r="BN9" s="658"/>
      <c r="BO9" s="658"/>
    </row>
    <row r="10" spans="1:67" ht="15">
      <c r="B10" s="1252"/>
      <c r="C10" s="262" t="s">
        <v>530</v>
      </c>
      <c r="D10" s="262"/>
      <c r="E10" s="658"/>
      <c r="F10" s="658"/>
      <c r="G10" s="700"/>
      <c r="H10" s="700"/>
      <c r="I10" s="700"/>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262"/>
      <c r="AK10" s="658"/>
      <c r="AL10" s="658"/>
      <c r="AM10" s="700"/>
      <c r="AN10" s="700"/>
      <c r="AO10" s="700"/>
      <c r="AP10" s="658"/>
      <c r="AQ10" s="658"/>
      <c r="AR10" s="658"/>
      <c r="AS10" s="658"/>
      <c r="AT10" s="658"/>
      <c r="AU10" s="658"/>
      <c r="AV10" s="658"/>
      <c r="AW10" s="658"/>
      <c r="AX10" s="658"/>
      <c r="AY10" s="658"/>
      <c r="AZ10" s="658"/>
      <c r="BA10" s="658"/>
      <c r="BB10" s="658"/>
      <c r="BC10" s="658"/>
      <c r="BD10" s="658"/>
      <c r="BE10" s="658"/>
      <c r="BF10" s="658"/>
      <c r="BG10" s="658"/>
      <c r="BH10" s="658"/>
      <c r="BI10" s="658"/>
      <c r="BJ10" s="658"/>
      <c r="BK10" s="658"/>
      <c r="BL10" s="658"/>
      <c r="BM10" s="658"/>
      <c r="BN10" s="658"/>
      <c r="BO10" s="658"/>
    </row>
    <row r="11" spans="1:67" ht="15">
      <c r="B11" s="1252"/>
      <c r="C11" s="262" t="s">
        <v>531</v>
      </c>
      <c r="D11" s="262"/>
      <c r="E11" s="658"/>
      <c r="F11" s="658"/>
      <c r="G11" s="700"/>
      <c r="H11" s="700"/>
      <c r="I11" s="700"/>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262"/>
      <c r="AK11" s="658"/>
      <c r="AL11" s="658"/>
      <c r="AM11" s="700"/>
      <c r="AN11" s="700"/>
      <c r="AO11" s="700"/>
      <c r="AP11" s="658"/>
      <c r="AQ11" s="658"/>
      <c r="AR11" s="658"/>
      <c r="AS11" s="658"/>
      <c r="AT11" s="658"/>
      <c r="AU11" s="658"/>
      <c r="AV11" s="658"/>
      <c r="AW11" s="658"/>
      <c r="AX11" s="658"/>
      <c r="AY11" s="658"/>
      <c r="AZ11" s="658"/>
      <c r="BA11" s="658"/>
      <c r="BB11" s="658"/>
      <c r="BC11" s="658"/>
      <c r="BD11" s="658"/>
      <c r="BE11" s="658"/>
      <c r="BF11" s="658"/>
      <c r="BG11" s="658"/>
      <c r="BH11" s="658"/>
      <c r="BI11" s="658"/>
      <c r="BJ11" s="658"/>
      <c r="BK11" s="658"/>
      <c r="BL11" s="658"/>
      <c r="BM11" s="658"/>
      <c r="BN11" s="658"/>
      <c r="BO11" s="658"/>
    </row>
    <row r="12" spans="1:67" ht="15">
      <c r="B12" s="1252"/>
      <c r="C12" s="262" t="s">
        <v>532</v>
      </c>
      <c r="D12" s="262"/>
      <c r="E12" s="658"/>
      <c r="F12" s="658"/>
      <c r="G12" s="700"/>
      <c r="H12" s="700"/>
      <c r="I12" s="700"/>
      <c r="J12" s="658"/>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262"/>
      <c r="AK12" s="658"/>
      <c r="AL12" s="658"/>
      <c r="AM12" s="700"/>
      <c r="AN12" s="700"/>
      <c r="AO12" s="700"/>
      <c r="AP12" s="658"/>
      <c r="AQ12" s="658"/>
      <c r="AR12" s="658"/>
      <c r="AS12" s="658"/>
      <c r="AT12" s="658"/>
      <c r="AU12" s="658"/>
      <c r="AV12" s="658"/>
      <c r="AW12" s="658"/>
      <c r="AX12" s="658"/>
      <c r="AY12" s="658"/>
      <c r="AZ12" s="658"/>
      <c r="BA12" s="658"/>
      <c r="BB12" s="658"/>
      <c r="BC12" s="658"/>
      <c r="BD12" s="658"/>
      <c r="BE12" s="658"/>
      <c r="BF12" s="658"/>
      <c r="BG12" s="658"/>
      <c r="BH12" s="658"/>
      <c r="BI12" s="658"/>
      <c r="BJ12" s="658"/>
      <c r="BK12" s="658"/>
      <c r="BL12" s="658"/>
      <c r="BM12" s="658"/>
      <c r="BN12" s="658"/>
      <c r="BO12" s="658"/>
    </row>
    <row r="13" spans="1:67" ht="15">
      <c r="B13" s="1252"/>
      <c r="C13" s="262" t="s">
        <v>533</v>
      </c>
      <c r="D13" s="262"/>
      <c r="E13" s="658"/>
      <c r="F13" s="658"/>
      <c r="G13" s="700"/>
      <c r="H13" s="700"/>
      <c r="I13" s="700"/>
      <c r="J13" s="658"/>
      <c r="K13" s="658"/>
      <c r="L13" s="658"/>
      <c r="M13" s="658"/>
      <c r="N13" s="658"/>
      <c r="O13" s="658"/>
      <c r="P13" s="658"/>
      <c r="Q13" s="658"/>
      <c r="R13" s="658"/>
      <c r="S13" s="658"/>
      <c r="T13" s="658"/>
      <c r="U13" s="658"/>
      <c r="V13" s="658"/>
      <c r="W13" s="658"/>
      <c r="X13" s="658"/>
      <c r="Y13" s="658"/>
      <c r="Z13" s="658"/>
      <c r="AA13" s="658"/>
      <c r="AB13" s="658"/>
      <c r="AC13" s="658"/>
      <c r="AD13" s="658"/>
      <c r="AE13" s="658"/>
      <c r="AF13" s="658"/>
      <c r="AG13" s="658"/>
      <c r="AH13" s="658"/>
      <c r="AI13" s="658"/>
      <c r="AJ13" s="262"/>
      <c r="AK13" s="658"/>
      <c r="AL13" s="658"/>
      <c r="AM13" s="700"/>
      <c r="AN13" s="700"/>
      <c r="AO13" s="700"/>
      <c r="AP13" s="658"/>
      <c r="AQ13" s="658"/>
      <c r="AR13" s="658"/>
      <c r="AS13" s="658"/>
      <c r="AT13" s="658"/>
      <c r="AU13" s="658"/>
      <c r="AV13" s="658"/>
      <c r="AW13" s="658"/>
      <c r="AX13" s="658"/>
      <c r="AY13" s="658"/>
      <c r="AZ13" s="658"/>
      <c r="BA13" s="658"/>
      <c r="BB13" s="658"/>
      <c r="BC13" s="658"/>
      <c r="BD13" s="658"/>
      <c r="BE13" s="658"/>
      <c r="BF13" s="658"/>
      <c r="BG13" s="658"/>
      <c r="BH13" s="658"/>
      <c r="BI13" s="658"/>
      <c r="BJ13" s="658"/>
      <c r="BK13" s="658"/>
      <c r="BL13" s="658"/>
      <c r="BM13" s="658"/>
      <c r="BN13" s="658"/>
      <c r="BO13" s="658"/>
    </row>
    <row r="14" spans="1:67" s="255" customFormat="1" ht="15" customHeight="1">
      <c r="B14" s="1253"/>
      <c r="C14" s="338" t="s">
        <v>527</v>
      </c>
      <c r="D14" s="339"/>
      <c r="E14" s="680"/>
      <c r="F14" s="680"/>
      <c r="G14" s="712"/>
      <c r="H14" s="712"/>
      <c r="I14" s="712"/>
      <c r="J14" s="680"/>
      <c r="K14" s="680"/>
      <c r="L14" s="680"/>
      <c r="M14" s="680"/>
      <c r="N14" s="680"/>
      <c r="O14" s="680"/>
      <c r="P14" s="680"/>
      <c r="Q14" s="680"/>
      <c r="R14" s="680"/>
      <c r="S14" s="680"/>
      <c r="T14" s="680"/>
      <c r="U14" s="680"/>
      <c r="V14" s="680"/>
      <c r="W14" s="680"/>
      <c r="X14" s="680"/>
      <c r="Y14" s="680"/>
      <c r="Z14" s="680"/>
      <c r="AA14" s="680"/>
      <c r="AB14" s="680"/>
      <c r="AC14" s="680"/>
      <c r="AD14" s="680"/>
      <c r="AE14" s="680"/>
      <c r="AF14" s="680"/>
      <c r="AG14" s="681"/>
      <c r="AH14" s="681"/>
      <c r="AI14" s="680"/>
      <c r="AJ14" s="331"/>
      <c r="AK14" s="680"/>
      <c r="AL14" s="680"/>
      <c r="AM14" s="712"/>
      <c r="AN14" s="712"/>
      <c r="AO14" s="712"/>
      <c r="AP14" s="680"/>
      <c r="AQ14" s="680"/>
      <c r="AR14" s="680"/>
      <c r="AS14" s="680"/>
      <c r="AT14" s="680"/>
      <c r="AU14" s="680"/>
      <c r="AV14" s="680"/>
      <c r="AW14" s="680"/>
      <c r="AX14" s="680"/>
      <c r="AY14" s="680"/>
      <c r="AZ14" s="680"/>
      <c r="BA14" s="680"/>
      <c r="BB14" s="680"/>
      <c r="BC14" s="680"/>
      <c r="BD14" s="680"/>
      <c r="BE14" s="680"/>
      <c r="BF14" s="680"/>
      <c r="BG14" s="680"/>
      <c r="BH14" s="680"/>
      <c r="BI14" s="680"/>
      <c r="BJ14" s="680"/>
      <c r="BK14" s="680"/>
      <c r="BL14" s="680"/>
      <c r="BM14" s="681"/>
      <c r="BN14" s="681"/>
      <c r="BO14" s="680"/>
    </row>
    <row r="15" spans="1:67" s="255" customFormat="1" ht="15" customHeight="1">
      <c r="B15" s="1251" t="s">
        <v>10</v>
      </c>
      <c r="C15" s="262" t="s">
        <v>528</v>
      </c>
      <c r="D15" s="339"/>
      <c r="E15" s="351"/>
      <c r="F15" s="346">
        <v>7.3654995453613701E-5</v>
      </c>
      <c r="G15" s="896"/>
      <c r="H15" s="896">
        <v>2.3006782699555101E-5</v>
      </c>
      <c r="I15" s="896"/>
      <c r="J15" s="346"/>
      <c r="K15" s="346"/>
      <c r="L15" s="346"/>
      <c r="M15" s="346">
        <v>2.50367493020161E-2</v>
      </c>
      <c r="N15" s="346">
        <v>1.4206148629910501E-3</v>
      </c>
      <c r="O15" s="346"/>
      <c r="P15" s="346">
        <v>1.45425327691808E-3</v>
      </c>
      <c r="Q15" s="346"/>
      <c r="R15" s="346"/>
      <c r="S15" s="346"/>
      <c r="T15" s="346"/>
      <c r="U15" s="346"/>
      <c r="V15" s="346">
        <v>2.4185782756853602E-3</v>
      </c>
      <c r="W15" s="346">
        <v>1.48619151146426E-3</v>
      </c>
      <c r="X15" s="346"/>
      <c r="Y15" s="346"/>
      <c r="Z15" s="346"/>
      <c r="AA15" s="346"/>
      <c r="AB15" s="346"/>
      <c r="AC15" s="346"/>
      <c r="AD15" s="346"/>
      <c r="AE15" s="346">
        <v>1.28898409131817E-2</v>
      </c>
      <c r="AF15" s="346">
        <v>1.9936623045765701E-2</v>
      </c>
      <c r="AG15" s="347"/>
      <c r="AH15" s="347"/>
      <c r="AI15" s="346">
        <v>4.2590898429659303E-3</v>
      </c>
      <c r="AJ15" s="331"/>
      <c r="AK15" s="351"/>
      <c r="AL15" s="346">
        <v>2.2077684772596099E-4</v>
      </c>
      <c r="AM15" s="896"/>
      <c r="AN15" s="896"/>
      <c r="AO15" s="896">
        <v>9.2202050046609702E-5</v>
      </c>
      <c r="AP15" s="346">
        <v>0.42915017315945098</v>
      </c>
      <c r="AQ15" s="346"/>
      <c r="AR15" s="346"/>
      <c r="AS15" s="346">
        <v>0.37604205112911598</v>
      </c>
      <c r="AT15" s="346">
        <v>6.1114044504821802E-2</v>
      </c>
      <c r="AU15" s="346"/>
      <c r="AV15" s="346">
        <v>5.9375973282800303E-2</v>
      </c>
      <c r="AW15" s="346"/>
      <c r="AX15" s="346"/>
      <c r="AY15" s="346"/>
      <c r="AZ15" s="346"/>
      <c r="BA15" s="346"/>
      <c r="BB15" s="346">
        <v>6.8389917473690803E-2</v>
      </c>
      <c r="BC15" s="346">
        <v>6.2146689146882601E-2</v>
      </c>
      <c r="BD15" s="346"/>
      <c r="BE15" s="346"/>
      <c r="BF15" s="346"/>
      <c r="BG15" s="346"/>
      <c r="BH15" s="346"/>
      <c r="BI15" s="346"/>
      <c r="BJ15" s="346"/>
      <c r="BK15" s="346">
        <v>2.7051512649971E-2</v>
      </c>
      <c r="BL15" s="346">
        <v>0.12404626680469701</v>
      </c>
      <c r="BM15" s="347"/>
      <c r="BN15" s="347"/>
      <c r="BO15" s="346">
        <v>6.4103953164773006E-2</v>
      </c>
    </row>
    <row r="16" spans="1:67" s="255" customFormat="1" ht="15" customHeight="1">
      <c r="B16" s="1257" t="s">
        <v>10</v>
      </c>
      <c r="C16" s="262" t="s">
        <v>529</v>
      </c>
      <c r="D16" s="339"/>
      <c r="E16" s="346"/>
      <c r="F16" s="346">
        <v>2.7188947825355502E-4</v>
      </c>
      <c r="G16" s="896"/>
      <c r="H16" s="896">
        <v>2.6886442770273798E-4</v>
      </c>
      <c r="I16" s="896"/>
      <c r="J16" s="346"/>
      <c r="K16" s="346"/>
      <c r="L16" s="346"/>
      <c r="M16" s="346">
        <v>8.0820932448972094E-2</v>
      </c>
      <c r="N16" s="346">
        <v>6.4112922157299702E-3</v>
      </c>
      <c r="O16" s="346"/>
      <c r="P16" s="346">
        <v>6.55304076205697E-3</v>
      </c>
      <c r="Q16" s="346"/>
      <c r="R16" s="346"/>
      <c r="S16" s="346"/>
      <c r="T16" s="346"/>
      <c r="U16" s="346"/>
      <c r="V16" s="346">
        <v>9.4675008599992005E-3</v>
      </c>
      <c r="W16" s="346">
        <v>6.6013737039575899E-3</v>
      </c>
      <c r="X16" s="346"/>
      <c r="Y16" s="346"/>
      <c r="Z16" s="346"/>
      <c r="AA16" s="346"/>
      <c r="AB16" s="346"/>
      <c r="AC16" s="346"/>
      <c r="AD16" s="346"/>
      <c r="AE16" s="346">
        <v>3.0546488857450701E-2</v>
      </c>
      <c r="AF16" s="346">
        <v>4.8242730433996003E-2</v>
      </c>
      <c r="AG16" s="347"/>
      <c r="AH16" s="347"/>
      <c r="AI16" s="346">
        <v>1.26797771368825E-2</v>
      </c>
      <c r="AJ16" s="331"/>
      <c r="AK16" s="346"/>
      <c r="AL16" s="346">
        <v>3.8572133536850901E-4</v>
      </c>
      <c r="AM16" s="896"/>
      <c r="AN16" s="896"/>
      <c r="AO16" s="896">
        <v>4.8024190939591899E-4</v>
      </c>
      <c r="AP16" s="346">
        <v>2.91951454454265E-2</v>
      </c>
      <c r="AQ16" s="346"/>
      <c r="AR16" s="346"/>
      <c r="AS16" s="346">
        <v>4.0528924703586197E-2</v>
      </c>
      <c r="AT16" s="346">
        <v>1.02810239855178E-2</v>
      </c>
      <c r="AU16" s="346"/>
      <c r="AV16" s="346">
        <v>1.0574789041565899E-2</v>
      </c>
      <c r="AW16" s="346"/>
      <c r="AX16" s="346"/>
      <c r="AY16" s="346"/>
      <c r="AZ16" s="346"/>
      <c r="BA16" s="346"/>
      <c r="BB16" s="346">
        <v>1.5398246809286399E-2</v>
      </c>
      <c r="BC16" s="346">
        <v>1.05869974968224E-2</v>
      </c>
      <c r="BD16" s="346"/>
      <c r="BE16" s="346"/>
      <c r="BF16" s="346"/>
      <c r="BG16" s="346"/>
      <c r="BH16" s="346"/>
      <c r="BI16" s="346"/>
      <c r="BJ16" s="346"/>
      <c r="BK16" s="346">
        <v>3.6736550885439201E-2</v>
      </c>
      <c r="BL16" s="346">
        <v>5.8329975965171997E-2</v>
      </c>
      <c r="BM16" s="347"/>
      <c r="BN16" s="347"/>
      <c r="BO16" s="346">
        <v>1.7479020499452502E-2</v>
      </c>
    </row>
    <row r="17" spans="2:67" s="255" customFormat="1" ht="15" customHeight="1">
      <c r="B17" s="1257" t="s">
        <v>10</v>
      </c>
      <c r="C17" s="262" t="s">
        <v>530</v>
      </c>
      <c r="D17" s="339"/>
      <c r="E17" s="346"/>
      <c r="F17" s="346">
        <v>7.47473986001235E-4</v>
      </c>
      <c r="G17" s="896"/>
      <c r="H17" s="896">
        <v>2.0812750003455401E-3</v>
      </c>
      <c r="I17" s="896"/>
      <c r="J17" s="346"/>
      <c r="K17" s="346"/>
      <c r="L17" s="346"/>
      <c r="M17" s="346">
        <v>0.18432849659275399</v>
      </c>
      <c r="N17" s="346">
        <v>1.8460069997275199E-2</v>
      </c>
      <c r="O17" s="346"/>
      <c r="P17" s="346">
        <v>1.8666101032683399E-2</v>
      </c>
      <c r="Q17" s="346"/>
      <c r="R17" s="346"/>
      <c r="S17" s="346"/>
      <c r="T17" s="346"/>
      <c r="U17" s="346"/>
      <c r="V17" s="346">
        <v>2.4310263212539499E-2</v>
      </c>
      <c r="W17" s="346">
        <v>1.8842037093566501E-2</v>
      </c>
      <c r="X17" s="346"/>
      <c r="Y17" s="346"/>
      <c r="Z17" s="346"/>
      <c r="AA17" s="346"/>
      <c r="AB17" s="346"/>
      <c r="AC17" s="346"/>
      <c r="AD17" s="346"/>
      <c r="AE17" s="346">
        <v>6.8676706244177502E-2</v>
      </c>
      <c r="AF17" s="346">
        <v>8.72417883793805E-2</v>
      </c>
      <c r="AG17" s="347"/>
      <c r="AH17" s="347"/>
      <c r="AI17" s="346">
        <v>2.9880288119882501E-2</v>
      </c>
      <c r="AJ17" s="331"/>
      <c r="AK17" s="346"/>
      <c r="AL17" s="346">
        <v>9.2705712237398205E-4</v>
      </c>
      <c r="AM17" s="896"/>
      <c r="AN17" s="896"/>
      <c r="AO17" s="896">
        <v>2.8654772243072598E-3</v>
      </c>
      <c r="AP17" s="346">
        <v>4.7425906064808801E-2</v>
      </c>
      <c r="AQ17" s="346"/>
      <c r="AR17" s="346"/>
      <c r="AS17" s="346">
        <v>6.4111355898003097E-2</v>
      </c>
      <c r="AT17" s="346">
        <v>2.23485207888089E-2</v>
      </c>
      <c r="AU17" s="346"/>
      <c r="AV17" s="346">
        <v>2.26261023986364E-2</v>
      </c>
      <c r="AW17" s="346"/>
      <c r="AX17" s="346"/>
      <c r="AY17" s="346"/>
      <c r="AZ17" s="346"/>
      <c r="BA17" s="346"/>
      <c r="BB17" s="346">
        <v>2.7005052286799901E-2</v>
      </c>
      <c r="BC17" s="346">
        <v>2.26241029394301E-2</v>
      </c>
      <c r="BD17" s="346"/>
      <c r="BE17" s="346"/>
      <c r="BF17" s="346"/>
      <c r="BG17" s="346"/>
      <c r="BH17" s="346"/>
      <c r="BI17" s="346"/>
      <c r="BJ17" s="346"/>
      <c r="BK17" s="346">
        <v>7.6501702440434E-2</v>
      </c>
      <c r="BL17" s="346">
        <v>9.1344526359990005E-2</v>
      </c>
      <c r="BM17" s="347"/>
      <c r="BN17" s="347"/>
      <c r="BO17" s="346">
        <v>3.4186678491520198E-2</v>
      </c>
    </row>
    <row r="18" spans="2:67" s="255" customFormat="1" ht="15" customHeight="1">
      <c r="B18" s="1257" t="s">
        <v>10</v>
      </c>
      <c r="C18" s="262" t="s">
        <v>531</v>
      </c>
      <c r="D18" s="339"/>
      <c r="E18" s="346"/>
      <c r="F18" s="346">
        <v>5.37625204947149E-3</v>
      </c>
      <c r="G18" s="896"/>
      <c r="H18" s="896">
        <v>4.1971050923971999E-2</v>
      </c>
      <c r="I18" s="896"/>
      <c r="J18" s="346"/>
      <c r="K18" s="346"/>
      <c r="L18" s="346"/>
      <c r="M18" s="346">
        <v>0.317714856353912</v>
      </c>
      <c r="N18" s="346">
        <v>0.102344519464503</v>
      </c>
      <c r="O18" s="346"/>
      <c r="P18" s="346">
        <v>0.107404179258369</v>
      </c>
      <c r="Q18" s="346"/>
      <c r="R18" s="346"/>
      <c r="S18" s="346"/>
      <c r="T18" s="346"/>
      <c r="U18" s="346"/>
      <c r="V18" s="346">
        <v>0.12720386871251199</v>
      </c>
      <c r="W18" s="346">
        <v>0.102807042668714</v>
      </c>
      <c r="X18" s="346"/>
      <c r="Y18" s="346"/>
      <c r="Z18" s="346"/>
      <c r="AA18" s="346"/>
      <c r="AB18" s="346"/>
      <c r="AC18" s="346"/>
      <c r="AD18" s="346"/>
      <c r="AE18" s="346">
        <v>0.26953874469446598</v>
      </c>
      <c r="AF18" s="346">
        <v>0.32016884467189399</v>
      </c>
      <c r="AG18" s="347"/>
      <c r="AH18" s="347"/>
      <c r="AI18" s="346">
        <v>0.13872411548281599</v>
      </c>
      <c r="AJ18" s="331"/>
      <c r="AK18" s="346"/>
      <c r="AL18" s="346">
        <v>6.36710781307723E-3</v>
      </c>
      <c r="AM18" s="896"/>
      <c r="AN18" s="896"/>
      <c r="AO18" s="896">
        <v>4.6819224851291003E-2</v>
      </c>
      <c r="AP18" s="346">
        <v>0.15884019673913499</v>
      </c>
      <c r="AQ18" s="346"/>
      <c r="AR18" s="346"/>
      <c r="AS18" s="346">
        <v>0.191110622786717</v>
      </c>
      <c r="AT18" s="346">
        <v>0.123631601719402</v>
      </c>
      <c r="AU18" s="346"/>
      <c r="AV18" s="346">
        <v>0.12873993258302499</v>
      </c>
      <c r="AW18" s="346"/>
      <c r="AX18" s="346"/>
      <c r="AY18" s="346"/>
      <c r="AZ18" s="346"/>
      <c r="BA18" s="346"/>
      <c r="BB18" s="346">
        <v>0.15312543718464799</v>
      </c>
      <c r="BC18" s="346">
        <v>0.12444840076874</v>
      </c>
      <c r="BD18" s="346"/>
      <c r="BE18" s="346"/>
      <c r="BF18" s="346"/>
      <c r="BG18" s="346"/>
      <c r="BH18" s="346"/>
      <c r="BI18" s="346"/>
      <c r="BJ18" s="346"/>
      <c r="BK18" s="346">
        <v>0.27169763123034901</v>
      </c>
      <c r="BL18" s="346">
        <v>0.321504783096074</v>
      </c>
      <c r="BM18" s="347"/>
      <c r="BN18" s="347"/>
      <c r="BO18" s="346">
        <v>0.156871410321305</v>
      </c>
    </row>
    <row r="19" spans="2:67" s="255" customFormat="1" ht="15" customHeight="1">
      <c r="B19" s="1257" t="s">
        <v>10</v>
      </c>
      <c r="C19" s="262" t="s">
        <v>532</v>
      </c>
      <c r="D19" s="339"/>
      <c r="E19" s="346"/>
      <c r="F19" s="346">
        <v>0.16733747129186499</v>
      </c>
      <c r="G19" s="896"/>
      <c r="H19" s="896">
        <v>0.57559100477280201</v>
      </c>
      <c r="I19" s="896"/>
      <c r="J19" s="346"/>
      <c r="K19" s="346"/>
      <c r="L19" s="346"/>
      <c r="M19" s="346">
        <v>0.367754661162976</v>
      </c>
      <c r="N19" s="346">
        <v>0.61527600354479905</v>
      </c>
      <c r="O19" s="346"/>
      <c r="P19" s="346">
        <v>0.63044329840497004</v>
      </c>
      <c r="Q19" s="346"/>
      <c r="R19" s="346"/>
      <c r="S19" s="346"/>
      <c r="T19" s="346"/>
      <c r="U19" s="346"/>
      <c r="V19" s="346">
        <v>0.68215747426758799</v>
      </c>
      <c r="W19" s="346">
        <v>0.61608912662869897</v>
      </c>
      <c r="X19" s="346"/>
      <c r="Y19" s="346"/>
      <c r="Z19" s="346"/>
      <c r="AA19" s="346"/>
      <c r="AB19" s="346"/>
      <c r="AC19" s="346"/>
      <c r="AD19" s="346"/>
      <c r="AE19" s="346">
        <v>0.54361974502198296</v>
      </c>
      <c r="AF19" s="346">
        <v>0.49032904609349198</v>
      </c>
      <c r="AG19" s="347"/>
      <c r="AH19" s="347"/>
      <c r="AI19" s="346">
        <v>0.59771648246745801</v>
      </c>
      <c r="AJ19" s="331"/>
      <c r="AK19" s="346"/>
      <c r="AL19" s="346">
        <v>0.18340138990218599</v>
      </c>
      <c r="AM19" s="896"/>
      <c r="AN19" s="896"/>
      <c r="AO19" s="896">
        <v>0.57821678173407798</v>
      </c>
      <c r="AP19" s="346">
        <v>0.29589290932793899</v>
      </c>
      <c r="AQ19" s="346"/>
      <c r="AR19" s="346"/>
      <c r="AS19" s="346">
        <v>0.29379509694447897</v>
      </c>
      <c r="AT19" s="346">
        <v>0.54924511658461195</v>
      </c>
      <c r="AU19" s="346"/>
      <c r="AV19" s="346">
        <v>0.56487266082122201</v>
      </c>
      <c r="AW19" s="346"/>
      <c r="AX19" s="346"/>
      <c r="AY19" s="346"/>
      <c r="AZ19" s="346"/>
      <c r="BA19" s="346"/>
      <c r="BB19" s="346">
        <v>0.60340341296987499</v>
      </c>
      <c r="BC19" s="346">
        <v>0.54901315592441602</v>
      </c>
      <c r="BD19" s="346"/>
      <c r="BE19" s="346"/>
      <c r="BF19" s="346"/>
      <c r="BG19" s="346"/>
      <c r="BH19" s="346"/>
      <c r="BI19" s="346"/>
      <c r="BJ19" s="346"/>
      <c r="BK19" s="346">
        <v>0.51638968754540604</v>
      </c>
      <c r="BL19" s="346">
        <v>0.376347020056156</v>
      </c>
      <c r="BM19" s="347"/>
      <c r="BN19" s="347"/>
      <c r="BO19" s="346">
        <v>0.53035295975268004</v>
      </c>
    </row>
    <row r="20" spans="2:67" s="255" customFormat="1" ht="15" customHeight="1">
      <c r="B20" s="1257" t="s">
        <v>10</v>
      </c>
      <c r="C20" s="262" t="s">
        <v>533</v>
      </c>
      <c r="D20" s="339"/>
      <c r="E20" s="346"/>
      <c r="F20" s="346">
        <v>0.82619327451384506</v>
      </c>
      <c r="G20" s="896"/>
      <c r="H20" s="896">
        <v>0.38006478906206898</v>
      </c>
      <c r="I20" s="896"/>
      <c r="J20" s="346"/>
      <c r="K20" s="346"/>
      <c r="L20" s="346"/>
      <c r="M20" s="346">
        <v>2.43443154624664E-2</v>
      </c>
      <c r="N20" s="346">
        <v>0.25608749336839098</v>
      </c>
      <c r="O20" s="346"/>
      <c r="P20" s="346">
        <v>0.235479137992057</v>
      </c>
      <c r="Q20" s="346"/>
      <c r="R20" s="346"/>
      <c r="S20" s="346"/>
      <c r="T20" s="346"/>
      <c r="U20" s="346"/>
      <c r="V20" s="346">
        <v>0.15444230497530601</v>
      </c>
      <c r="W20" s="346">
        <v>0.25417423588160099</v>
      </c>
      <c r="X20" s="346"/>
      <c r="Y20" s="346"/>
      <c r="Z20" s="346"/>
      <c r="AA20" s="346"/>
      <c r="AB20" s="346"/>
      <c r="AC20" s="346"/>
      <c r="AD20" s="346"/>
      <c r="AE20" s="346">
        <v>7.4728475812327694E-2</v>
      </c>
      <c r="AF20" s="346">
        <v>3.4080958690082701E-2</v>
      </c>
      <c r="AG20" s="347"/>
      <c r="AH20" s="347"/>
      <c r="AI20" s="346">
        <v>0.21674023841318599</v>
      </c>
      <c r="AJ20" s="331"/>
      <c r="AK20" s="346"/>
      <c r="AL20" s="346">
        <v>0.80869789706881501</v>
      </c>
      <c r="AM20" s="896"/>
      <c r="AN20" s="896"/>
      <c r="AO20" s="896">
        <v>0.37152605713561399</v>
      </c>
      <c r="AP20" s="346">
        <v>3.9495673107674198E-2</v>
      </c>
      <c r="AQ20" s="346"/>
      <c r="AR20" s="346"/>
      <c r="AS20" s="346">
        <v>3.44119493841046E-2</v>
      </c>
      <c r="AT20" s="346">
        <v>0.23337969165634301</v>
      </c>
      <c r="AU20" s="346"/>
      <c r="AV20" s="346">
        <v>0.21381054274569899</v>
      </c>
      <c r="AW20" s="346"/>
      <c r="AX20" s="346"/>
      <c r="AY20" s="346"/>
      <c r="AZ20" s="346"/>
      <c r="BA20" s="346"/>
      <c r="BB20" s="346">
        <v>0.132677937590645</v>
      </c>
      <c r="BC20" s="346">
        <v>0.23118065317261</v>
      </c>
      <c r="BD20" s="346"/>
      <c r="BE20" s="346"/>
      <c r="BF20" s="346"/>
      <c r="BG20" s="346"/>
      <c r="BH20" s="346"/>
      <c r="BI20" s="346"/>
      <c r="BJ20" s="346"/>
      <c r="BK20" s="346">
        <v>7.1622916556193197E-2</v>
      </c>
      <c r="BL20" s="346">
        <v>2.8427445456615599E-2</v>
      </c>
      <c r="BM20" s="347"/>
      <c r="BN20" s="347"/>
      <c r="BO20" s="346">
        <v>0.19700598532614899</v>
      </c>
    </row>
    <row r="21" spans="2:67" s="255" customFormat="1" ht="15" customHeight="1">
      <c r="B21" s="1253" t="s">
        <v>10</v>
      </c>
      <c r="C21" s="338" t="s">
        <v>527</v>
      </c>
      <c r="D21" s="339"/>
      <c r="E21" s="345"/>
      <c r="F21" s="345">
        <v>1.0000000163148901</v>
      </c>
      <c r="G21" s="897"/>
      <c r="H21" s="897">
        <v>0.99999999096959002</v>
      </c>
      <c r="I21" s="897"/>
      <c r="J21" s="346"/>
      <c r="K21" s="346"/>
      <c r="L21" s="346"/>
      <c r="M21" s="346">
        <v>1.0000000113231</v>
      </c>
      <c r="N21" s="346">
        <v>0.99999999345368895</v>
      </c>
      <c r="O21" s="346"/>
      <c r="P21" s="346">
        <v>1.0000000107270499</v>
      </c>
      <c r="Q21" s="346"/>
      <c r="R21" s="346"/>
      <c r="S21" s="346"/>
      <c r="T21" s="346"/>
      <c r="U21" s="346"/>
      <c r="V21" s="346">
        <v>0.99999999030362996</v>
      </c>
      <c r="W21" s="346">
        <v>1.000000007488</v>
      </c>
      <c r="X21" s="346"/>
      <c r="Y21" s="346"/>
      <c r="Z21" s="346"/>
      <c r="AA21" s="346"/>
      <c r="AB21" s="346"/>
      <c r="AC21" s="346"/>
      <c r="AD21" s="346"/>
      <c r="AE21" s="346">
        <v>1.0000000015435899</v>
      </c>
      <c r="AF21" s="346">
        <v>0.99999999131461204</v>
      </c>
      <c r="AG21" s="347"/>
      <c r="AH21" s="348"/>
      <c r="AI21" s="346">
        <v>0.99999999146319096</v>
      </c>
      <c r="AJ21" s="331"/>
      <c r="AK21" s="345"/>
      <c r="AL21" s="346">
        <v>0.99999995008954701</v>
      </c>
      <c r="AM21" s="896"/>
      <c r="AN21" s="896"/>
      <c r="AO21" s="896">
        <v>0.99999998490473296</v>
      </c>
      <c r="AP21" s="346">
        <v>1.0000000038444301</v>
      </c>
      <c r="AQ21" s="346"/>
      <c r="AR21" s="346"/>
      <c r="AS21" s="346">
        <v>1.0000000008460099</v>
      </c>
      <c r="AT21" s="346">
        <v>0.999999999239505</v>
      </c>
      <c r="AU21" s="346"/>
      <c r="AV21" s="346">
        <v>1.0000000008729499</v>
      </c>
      <c r="AW21" s="346"/>
      <c r="AX21" s="346"/>
      <c r="AY21" s="346"/>
      <c r="AZ21" s="346"/>
      <c r="BA21" s="346"/>
      <c r="BB21" s="346">
        <v>1.00000000431494</v>
      </c>
      <c r="BC21" s="346">
        <v>0.99999999944890094</v>
      </c>
      <c r="BD21" s="346"/>
      <c r="BE21" s="346"/>
      <c r="BF21" s="346"/>
      <c r="BG21" s="346"/>
      <c r="BH21" s="346"/>
      <c r="BI21" s="346"/>
      <c r="BJ21" s="346"/>
      <c r="BK21" s="346">
        <v>1.0000000013077901</v>
      </c>
      <c r="BL21" s="346">
        <v>1.0000000177387001</v>
      </c>
      <c r="BM21" s="347"/>
      <c r="BN21" s="348"/>
      <c r="BO21" s="346">
        <v>1.0000000075558799</v>
      </c>
    </row>
    <row r="22" spans="2:67" s="255" customFormat="1" ht="15" customHeight="1">
      <c r="B22" s="1251" t="s">
        <v>11</v>
      </c>
      <c r="C22" s="262" t="s">
        <v>528</v>
      </c>
      <c r="D22" s="339"/>
      <c r="E22" s="346">
        <v>0.13102546768640499</v>
      </c>
      <c r="F22" s="346">
        <v>1.16297557580429E-3</v>
      </c>
      <c r="G22" s="934">
        <v>6.5316100044437398E-3</v>
      </c>
      <c r="H22" s="934"/>
      <c r="I22" s="934">
        <v>6.5316100044437398E-3</v>
      </c>
      <c r="J22" s="349">
        <v>3.8378046274005102E-2</v>
      </c>
      <c r="K22" s="349">
        <v>0.39960312212502214</v>
      </c>
      <c r="L22" s="349">
        <v>0.25667640183834994</v>
      </c>
      <c r="M22" s="350">
        <v>0.30835856602442702</v>
      </c>
      <c r="N22" s="350">
        <v>3.0657020766372001E-2</v>
      </c>
      <c r="O22" s="350">
        <v>3.046245610296764E-2</v>
      </c>
      <c r="P22" s="350">
        <v>3.1700012267365803E-2</v>
      </c>
      <c r="Q22" s="350"/>
      <c r="R22" s="350"/>
      <c r="S22" s="350"/>
      <c r="T22" s="350"/>
      <c r="U22" s="350"/>
      <c r="V22" s="349"/>
      <c r="W22" s="350">
        <v>3.0530291043964399E-2</v>
      </c>
      <c r="X22" s="350">
        <v>0.12268828520216095</v>
      </c>
      <c r="Y22" s="350">
        <v>0.18806688159704335</v>
      </c>
      <c r="Z22" s="350"/>
      <c r="AA22" s="350">
        <v>0.20380882595749611</v>
      </c>
      <c r="AB22" s="350">
        <v>0.14455076550552884</v>
      </c>
      <c r="AC22" s="350">
        <v>9.7054432809615301E-2</v>
      </c>
      <c r="AD22" s="350">
        <v>7.1363373980202052E-2</v>
      </c>
      <c r="AE22" s="350">
        <v>0.167138026688575</v>
      </c>
      <c r="AF22" s="350">
        <v>0.116809793659282</v>
      </c>
      <c r="AG22" s="350"/>
      <c r="AH22" s="347"/>
      <c r="AI22" s="350">
        <v>3.6137633155095703E-2</v>
      </c>
      <c r="AJ22" s="331"/>
      <c r="AK22" s="331">
        <v>0.21348541889022499</v>
      </c>
      <c r="AL22" s="350">
        <v>5.5748769904052995E-4</v>
      </c>
      <c r="AM22" s="918">
        <v>4.5427312363952596E-3</v>
      </c>
      <c r="AN22" s="918"/>
      <c r="AO22" s="918">
        <v>4.5427312363952596E-3</v>
      </c>
      <c r="AP22" s="350">
        <v>0.32980593397810698</v>
      </c>
      <c r="AQ22" s="350">
        <v>0.55059009224377409</v>
      </c>
      <c r="AR22" s="350">
        <v>0.32778657953244827</v>
      </c>
      <c r="AS22" s="350">
        <v>0.34628545358061003</v>
      </c>
      <c r="AT22" s="350">
        <v>8.5827512205784703E-2</v>
      </c>
      <c r="AU22" s="350">
        <v>8.3442166644159974E-2</v>
      </c>
      <c r="AV22" s="350">
        <v>8.3851182392428003E-2</v>
      </c>
      <c r="AW22" s="350"/>
      <c r="AX22" s="350"/>
      <c r="AY22" s="350"/>
      <c r="AZ22" s="350"/>
      <c r="BA22" s="350"/>
      <c r="BB22" s="349"/>
      <c r="BC22" s="350">
        <v>8.6067648130568206E-2</v>
      </c>
      <c r="BD22" s="350">
        <v>0.14479657173832111</v>
      </c>
      <c r="BE22" s="350">
        <v>0.24491161990167223</v>
      </c>
      <c r="BF22" s="350"/>
      <c r="BG22" s="350">
        <v>0.26782841806543628</v>
      </c>
      <c r="BH22" s="350">
        <v>0.18972760580910344</v>
      </c>
      <c r="BI22" s="350">
        <v>0.236017704229703</v>
      </c>
      <c r="BJ22" s="350">
        <v>0.11131341918518549</v>
      </c>
      <c r="BK22" s="350">
        <v>0.22406118086572299</v>
      </c>
      <c r="BL22" s="350">
        <v>0.22245322389323599</v>
      </c>
      <c r="BM22" s="350"/>
      <c r="BN22" s="347"/>
      <c r="BO22" s="350">
        <v>9.2453751303374299E-2</v>
      </c>
    </row>
    <row r="23" spans="2:67" s="255" customFormat="1" ht="15" customHeight="1">
      <c r="B23" s="1257" t="s">
        <v>11</v>
      </c>
      <c r="C23" s="262" t="s">
        <v>529</v>
      </c>
      <c r="D23" s="339"/>
      <c r="E23" s="346">
        <v>0.18834940670777101</v>
      </c>
      <c r="F23" s="346">
        <v>2.2022406733819298E-2</v>
      </c>
      <c r="G23" s="934">
        <v>5.7671908815107802E-2</v>
      </c>
      <c r="H23" s="934"/>
      <c r="I23" s="934">
        <v>5.7671908815107802E-2</v>
      </c>
      <c r="J23" s="347">
        <v>0.133259482674464</v>
      </c>
      <c r="K23" s="347">
        <v>0.28396873862047561</v>
      </c>
      <c r="L23" s="347">
        <v>0.22257398138323539</v>
      </c>
      <c r="M23" s="346">
        <v>0.24386162871332401</v>
      </c>
      <c r="N23" s="346">
        <v>8.9375764147845704E-2</v>
      </c>
      <c r="O23" s="346">
        <v>8.8017306380654983E-2</v>
      </c>
      <c r="P23" s="346">
        <v>9.2006603531268202E-2</v>
      </c>
      <c r="Q23" s="346"/>
      <c r="R23" s="346"/>
      <c r="S23" s="346"/>
      <c r="T23" s="346"/>
      <c r="U23" s="346"/>
      <c r="V23" s="347"/>
      <c r="W23" s="346">
        <v>8.9056101385069295E-2</v>
      </c>
      <c r="X23" s="346">
        <v>0.19674987511742742</v>
      </c>
      <c r="Y23" s="346">
        <v>0.23255160096138558</v>
      </c>
      <c r="Z23" s="346"/>
      <c r="AA23" s="346">
        <v>0.24408764478692394</v>
      </c>
      <c r="AB23" s="346">
        <v>0.18725555507910774</v>
      </c>
      <c r="AC23" s="346">
        <v>0.3215011670389149</v>
      </c>
      <c r="AD23" s="346">
        <v>8.6579824358719262E-2</v>
      </c>
      <c r="AE23" s="346">
        <v>0.21979974640394001</v>
      </c>
      <c r="AF23" s="346">
        <v>0.20436878636771799</v>
      </c>
      <c r="AG23" s="346"/>
      <c r="AH23" s="347"/>
      <c r="AI23" s="346">
        <v>9.4902764953058105E-2</v>
      </c>
      <c r="AJ23" s="331"/>
      <c r="AK23" s="331">
        <v>0.18237364912871301</v>
      </c>
      <c r="AL23" s="346">
        <v>1.9820682039588599E-2</v>
      </c>
      <c r="AM23" s="896">
        <v>5.5937774379709003E-2</v>
      </c>
      <c r="AN23" s="896"/>
      <c r="AO23" s="896">
        <v>5.5937774379709003E-2</v>
      </c>
      <c r="AP23" s="346">
        <v>0.18785736089779401</v>
      </c>
      <c r="AQ23" s="346">
        <v>0.22585728585243511</v>
      </c>
      <c r="AR23" s="346">
        <v>0.17081016740879726</v>
      </c>
      <c r="AS23" s="346">
        <v>0.189007485807442</v>
      </c>
      <c r="AT23" s="346">
        <v>0.10468104056432399</v>
      </c>
      <c r="AU23" s="346">
        <v>0.10253138843095085</v>
      </c>
      <c r="AV23" s="346">
        <v>0.105524380229103</v>
      </c>
      <c r="AW23" s="346"/>
      <c r="AX23" s="346"/>
      <c r="AY23" s="346"/>
      <c r="AZ23" s="346"/>
      <c r="BA23" s="346"/>
      <c r="BB23" s="347"/>
      <c r="BC23" s="346">
        <v>0.10457856973736999</v>
      </c>
      <c r="BD23" s="346">
        <v>0.19764134699710431</v>
      </c>
      <c r="BE23" s="346">
        <v>0.20694717791907741</v>
      </c>
      <c r="BF23" s="346"/>
      <c r="BG23" s="346">
        <v>0.22116498461379464</v>
      </c>
      <c r="BH23" s="346">
        <v>0.1883249802908267</v>
      </c>
      <c r="BI23" s="346">
        <v>0.33701340596046808</v>
      </c>
      <c r="BJ23" s="346">
        <v>9.3934506196393208E-2</v>
      </c>
      <c r="BK23" s="346">
        <v>0.20626341123787301</v>
      </c>
      <c r="BL23" s="346">
        <v>0.211362577400378</v>
      </c>
      <c r="BM23" s="346"/>
      <c r="BN23" s="347"/>
      <c r="BO23" s="346">
        <v>0.10937651289433201</v>
      </c>
    </row>
    <row r="24" spans="2:67" s="255" customFormat="1" ht="15" customHeight="1">
      <c r="B24" s="1257" t="s">
        <v>11</v>
      </c>
      <c r="C24" s="262" t="s">
        <v>530</v>
      </c>
      <c r="D24" s="339"/>
      <c r="E24" s="346">
        <v>0.24078731373947701</v>
      </c>
      <c r="F24" s="346">
        <v>0.102764749737301</v>
      </c>
      <c r="G24" s="934">
        <v>0.177176288989744</v>
      </c>
      <c r="H24" s="934"/>
      <c r="I24" s="934">
        <v>0.177176288989744</v>
      </c>
      <c r="J24" s="347">
        <v>0.25310086389985997</v>
      </c>
      <c r="K24" s="347">
        <v>0.19103549194029815</v>
      </c>
      <c r="L24" s="347">
        <v>0.18889407784911985</v>
      </c>
      <c r="M24" s="346">
        <v>0.19409909543735701</v>
      </c>
      <c r="N24" s="346">
        <v>0.18035296688066199</v>
      </c>
      <c r="O24" s="346">
        <v>0.17897980332272329</v>
      </c>
      <c r="P24" s="346">
        <v>0.18200200597437999</v>
      </c>
      <c r="Q24" s="346"/>
      <c r="R24" s="346"/>
      <c r="S24" s="346"/>
      <c r="T24" s="346"/>
      <c r="U24" s="346"/>
      <c r="V24" s="347"/>
      <c r="W24" s="346">
        <v>0.180152598741145</v>
      </c>
      <c r="X24" s="346">
        <v>0.27439993537630014</v>
      </c>
      <c r="Y24" s="346">
        <v>0.2839831292794161</v>
      </c>
      <c r="Z24" s="346"/>
      <c r="AA24" s="346">
        <v>0.23830644275152305</v>
      </c>
      <c r="AB24" s="346">
        <v>0.24670638438912501</v>
      </c>
      <c r="AC24" s="346">
        <v>0.30913086162930908</v>
      </c>
      <c r="AD24" s="346">
        <v>0.24049595093362885</v>
      </c>
      <c r="AE24" s="346">
        <v>0.25998431056742499</v>
      </c>
      <c r="AF24" s="346">
        <v>0.23339550624181901</v>
      </c>
      <c r="AG24" s="346"/>
      <c r="AH24" s="347"/>
      <c r="AI24" s="346">
        <v>0.183470837842343</v>
      </c>
      <c r="AJ24" s="331"/>
      <c r="AK24" s="331">
        <v>0.19176136730224699</v>
      </c>
      <c r="AL24" s="346">
        <v>8.3772913729393106E-2</v>
      </c>
      <c r="AM24" s="896">
        <v>0.14577187562771801</v>
      </c>
      <c r="AN24" s="896"/>
      <c r="AO24" s="896">
        <v>0.14577187562771801</v>
      </c>
      <c r="AP24" s="346">
        <v>0.18116343150377001</v>
      </c>
      <c r="AQ24" s="346">
        <v>0.12465698707656658</v>
      </c>
      <c r="AR24" s="346">
        <v>0.15431569041363552</v>
      </c>
      <c r="AS24" s="346">
        <v>0.17463341857183401</v>
      </c>
      <c r="AT24" s="346">
        <v>0.153657463534495</v>
      </c>
      <c r="AU24" s="346">
        <v>0.15284561802733324</v>
      </c>
      <c r="AV24" s="346">
        <v>0.156260636904339</v>
      </c>
      <c r="AW24" s="346"/>
      <c r="AX24" s="346"/>
      <c r="AY24" s="346"/>
      <c r="AZ24" s="346"/>
      <c r="BA24" s="346"/>
      <c r="BB24" s="347"/>
      <c r="BC24" s="346">
        <v>0.15334116235828801</v>
      </c>
      <c r="BD24" s="346">
        <v>0.22227933676237815</v>
      </c>
      <c r="BE24" s="346">
        <v>0.22897599174715358</v>
      </c>
      <c r="BF24" s="346"/>
      <c r="BG24" s="346">
        <v>0.19368789895095986</v>
      </c>
      <c r="BH24" s="346">
        <v>0.20739401514319025</v>
      </c>
      <c r="BI24" s="346">
        <v>0.12915962333091163</v>
      </c>
      <c r="BJ24" s="346">
        <v>0.13234432611244956</v>
      </c>
      <c r="BK24" s="346">
        <v>0.200941831849067</v>
      </c>
      <c r="BL24" s="346">
        <v>0.171764672567256</v>
      </c>
      <c r="BM24" s="346"/>
      <c r="BN24" s="347"/>
      <c r="BO24" s="346">
        <v>0.155124343877484</v>
      </c>
    </row>
    <row r="25" spans="2:67" s="255" customFormat="1" ht="15" customHeight="1">
      <c r="B25" s="1257" t="s">
        <v>11</v>
      </c>
      <c r="C25" s="262" t="s">
        <v>531</v>
      </c>
      <c r="D25" s="339"/>
      <c r="E25" s="346">
        <v>0.38143923682380698</v>
      </c>
      <c r="F25" s="346">
        <v>0.52397261760400804</v>
      </c>
      <c r="G25" s="934">
        <v>0.56819580744855802</v>
      </c>
      <c r="H25" s="934"/>
      <c r="I25" s="934">
        <v>0.56819580744855802</v>
      </c>
      <c r="J25" s="347">
        <v>0.49339427690294901</v>
      </c>
      <c r="K25" s="347">
        <v>0.10140203663672376</v>
      </c>
      <c r="L25" s="347">
        <v>0.26814197728731282</v>
      </c>
      <c r="M25" s="346">
        <v>0.20981120678355</v>
      </c>
      <c r="N25" s="346">
        <v>0.51036602168150402</v>
      </c>
      <c r="O25" s="346">
        <v>0.51525703241435161</v>
      </c>
      <c r="P25" s="346">
        <v>0.51285257101296899</v>
      </c>
      <c r="Q25" s="346"/>
      <c r="R25" s="346"/>
      <c r="S25" s="346"/>
      <c r="T25" s="346"/>
      <c r="U25" s="346"/>
      <c r="V25" s="347"/>
      <c r="W25" s="346">
        <v>0.51006389102537797</v>
      </c>
      <c r="X25" s="346">
        <v>0.37202462606123632</v>
      </c>
      <c r="Y25" s="346">
        <v>0.26566336276321872</v>
      </c>
      <c r="Z25" s="346"/>
      <c r="AA25" s="346">
        <v>0.28734036622099324</v>
      </c>
      <c r="AB25" s="346">
        <v>0.37819066308191474</v>
      </c>
      <c r="AC25" s="346">
        <v>0.2703552986544851</v>
      </c>
      <c r="AD25" s="346">
        <v>0.48397599246885947</v>
      </c>
      <c r="AE25" s="346">
        <v>0.31690450798192998</v>
      </c>
      <c r="AF25" s="346">
        <v>0.39189125008320902</v>
      </c>
      <c r="AG25" s="346"/>
      <c r="AH25" s="347"/>
      <c r="AI25" s="346">
        <v>0.50219134459534598</v>
      </c>
      <c r="AJ25" s="331"/>
      <c r="AK25" s="331">
        <v>0.34615097181379101</v>
      </c>
      <c r="AL25" s="346">
        <v>0.49507891949646698</v>
      </c>
      <c r="AM25" s="896">
        <v>0.56241249816912897</v>
      </c>
      <c r="AN25" s="896"/>
      <c r="AO25" s="896">
        <v>0.56241249816912897</v>
      </c>
      <c r="AP25" s="346">
        <v>0.25945708847990701</v>
      </c>
      <c r="AQ25" s="346">
        <v>7.7069001573809998E-2</v>
      </c>
      <c r="AR25" s="346">
        <v>0.27572683784623636</v>
      </c>
      <c r="AS25" s="346">
        <v>0.247024609299485</v>
      </c>
      <c r="AT25" s="346">
        <v>0.45518149750248699</v>
      </c>
      <c r="AU25" s="346">
        <v>0.46065802638015652</v>
      </c>
      <c r="AV25" s="346">
        <v>0.45879777739421002</v>
      </c>
      <c r="AW25" s="346"/>
      <c r="AX25" s="346"/>
      <c r="AY25" s="346"/>
      <c r="AZ25" s="346"/>
      <c r="BA25" s="346"/>
      <c r="BB25" s="347"/>
      <c r="BC25" s="346">
        <v>0.45474209780806002</v>
      </c>
      <c r="BD25" s="346">
        <v>0.39188641585153594</v>
      </c>
      <c r="BE25" s="346">
        <v>0.28269095182039811</v>
      </c>
      <c r="BF25" s="346"/>
      <c r="BG25" s="346">
        <v>0.28780820221354619</v>
      </c>
      <c r="BH25" s="346">
        <v>0.36043666489389553</v>
      </c>
      <c r="BI25" s="346">
        <v>0.29060678894527936</v>
      </c>
      <c r="BJ25" s="346">
        <v>0.52658703355132541</v>
      </c>
      <c r="BK25" s="346">
        <v>0.32543600848269999</v>
      </c>
      <c r="BL25" s="346">
        <v>0.344137726536696</v>
      </c>
      <c r="BM25" s="346"/>
      <c r="BN25" s="347"/>
      <c r="BO25" s="346">
        <v>0.44901016703110203</v>
      </c>
    </row>
    <row r="26" spans="2:67" s="255" customFormat="1" ht="15" customHeight="1">
      <c r="B26" s="1257" t="s">
        <v>11</v>
      </c>
      <c r="C26" s="262" t="s">
        <v>532</v>
      </c>
      <c r="D26" s="339"/>
      <c r="E26" s="346">
        <v>5.8123202056245403E-2</v>
      </c>
      <c r="F26" s="346">
        <v>0.34685470222874798</v>
      </c>
      <c r="G26" s="934">
        <v>0.18949182721067301</v>
      </c>
      <c r="H26" s="934"/>
      <c r="I26" s="934">
        <v>0.18949182721067301</v>
      </c>
      <c r="J26" s="347">
        <v>8.1405981657312707E-2</v>
      </c>
      <c r="K26" s="347">
        <v>2.3990610677480404E-2</v>
      </c>
      <c r="L26" s="347">
        <v>6.3251836478126433E-2</v>
      </c>
      <c r="M26" s="346">
        <v>4.3680081079747697E-2</v>
      </c>
      <c r="N26" s="346">
        <v>0.18495722121171099</v>
      </c>
      <c r="O26" s="346">
        <v>0.18406298668155166</v>
      </c>
      <c r="P26" s="346">
        <v>0.17863882961472699</v>
      </c>
      <c r="Q26" s="346"/>
      <c r="R26" s="346"/>
      <c r="S26" s="346"/>
      <c r="T26" s="346"/>
      <c r="U26" s="346"/>
      <c r="V26" s="347"/>
      <c r="W26" s="346">
        <v>0.18572494368345299</v>
      </c>
      <c r="X26" s="346">
        <v>3.4137278242875088E-2</v>
      </c>
      <c r="Y26" s="346">
        <v>2.9735025398936396E-2</v>
      </c>
      <c r="Z26" s="346"/>
      <c r="AA26" s="346">
        <v>2.645672028306368E-2</v>
      </c>
      <c r="AB26" s="346">
        <v>4.3296631944323823E-2</v>
      </c>
      <c r="AC26" s="346">
        <v>1.9582398676755799E-3</v>
      </c>
      <c r="AD26" s="346">
        <v>0.11758485825859044</v>
      </c>
      <c r="AE26" s="346">
        <v>3.61734083581303E-2</v>
      </c>
      <c r="AF26" s="346">
        <v>5.3488395987038903E-2</v>
      </c>
      <c r="AG26" s="346"/>
      <c r="AH26" s="347"/>
      <c r="AI26" s="346">
        <v>0.17903229554417399</v>
      </c>
      <c r="AJ26" s="331"/>
      <c r="AK26" s="331">
        <v>6.5743651251654697E-2</v>
      </c>
      <c r="AL26" s="346">
        <v>0.39225803102439799</v>
      </c>
      <c r="AM26" s="896">
        <v>0.22868661488386399</v>
      </c>
      <c r="AN26" s="896"/>
      <c r="AO26" s="896">
        <v>0.22868661488386399</v>
      </c>
      <c r="AP26" s="346">
        <v>4.1254836549013102E-2</v>
      </c>
      <c r="AQ26" s="346">
        <v>2.182663325341435E-2</v>
      </c>
      <c r="AR26" s="346">
        <v>7.0898999635027049E-2</v>
      </c>
      <c r="AS26" s="346">
        <v>4.2640221648247101E-2</v>
      </c>
      <c r="AT26" s="346">
        <v>0.19432413993397299</v>
      </c>
      <c r="AU26" s="346">
        <v>0.19558513375213535</v>
      </c>
      <c r="AV26" s="346">
        <v>0.19117236025759601</v>
      </c>
      <c r="AW26" s="346"/>
      <c r="AX26" s="346"/>
      <c r="AY26" s="346"/>
      <c r="AZ26" s="346"/>
      <c r="BA26" s="346"/>
      <c r="BB26" s="347"/>
      <c r="BC26" s="346">
        <v>0.194707100066531</v>
      </c>
      <c r="BD26" s="346">
        <v>4.3396328650660523E-2</v>
      </c>
      <c r="BE26" s="346">
        <v>3.6474258611698673E-2</v>
      </c>
      <c r="BF26" s="346"/>
      <c r="BG26" s="346">
        <v>2.8317582634166425E-2</v>
      </c>
      <c r="BH26" s="346">
        <v>5.4116733862984101E-2</v>
      </c>
      <c r="BI26" s="346">
        <v>7.2024775336379191E-3</v>
      </c>
      <c r="BJ26" s="346">
        <v>0.13582071495464643</v>
      </c>
      <c r="BK26" s="346">
        <v>4.28923809153679E-2</v>
      </c>
      <c r="BL26" s="346">
        <v>5.0235531941500003E-2</v>
      </c>
      <c r="BM26" s="346"/>
      <c r="BN26" s="347"/>
      <c r="BO26" s="346">
        <v>0.187763110600733</v>
      </c>
    </row>
    <row r="27" spans="2:67" s="255" customFormat="1" ht="15" customHeight="1">
      <c r="B27" s="1257" t="s">
        <v>11</v>
      </c>
      <c r="C27" s="262" t="s">
        <v>533</v>
      </c>
      <c r="D27" s="339"/>
      <c r="E27" s="346">
        <v>2.7537298629414501E-4</v>
      </c>
      <c r="F27" s="346">
        <v>3.2225481203188998E-3</v>
      </c>
      <c r="G27" s="934">
        <v>9.3255753147352999E-4</v>
      </c>
      <c r="H27" s="934"/>
      <c r="I27" s="934">
        <v>9.3255753147352999E-4</v>
      </c>
      <c r="J27" s="347">
        <v>4.6134859140889499E-4</v>
      </c>
      <c r="K27" s="347">
        <v>0</v>
      </c>
      <c r="L27" s="347">
        <v>4.6172516385554915E-4</v>
      </c>
      <c r="M27" s="346">
        <v>1.8942196159419701E-4</v>
      </c>
      <c r="N27" s="346">
        <v>4.29100531190488E-3</v>
      </c>
      <c r="O27" s="346">
        <v>3.2204150977506213E-3</v>
      </c>
      <c r="P27" s="346">
        <v>2.7999775992899501E-3</v>
      </c>
      <c r="Q27" s="346"/>
      <c r="R27" s="346"/>
      <c r="S27" s="346"/>
      <c r="T27" s="346"/>
      <c r="U27" s="346"/>
      <c r="V27" s="347"/>
      <c r="W27" s="346">
        <v>4.4721741209907302E-3</v>
      </c>
      <c r="X27" s="346">
        <v>0</v>
      </c>
      <c r="Y27" s="346">
        <v>0</v>
      </c>
      <c r="Z27" s="346"/>
      <c r="AA27" s="346">
        <v>0</v>
      </c>
      <c r="AB27" s="346">
        <v>0</v>
      </c>
      <c r="AC27" s="346">
        <v>0</v>
      </c>
      <c r="AD27" s="346">
        <v>0</v>
      </c>
      <c r="AE27" s="346">
        <v>0</v>
      </c>
      <c r="AF27" s="346">
        <v>4.6267660933994101E-5</v>
      </c>
      <c r="AG27" s="346"/>
      <c r="AH27" s="347"/>
      <c r="AI27" s="346">
        <v>4.2651239099838704E-3</v>
      </c>
      <c r="AJ27" s="331"/>
      <c r="AK27" s="346">
        <v>4.8494161336995901E-4</v>
      </c>
      <c r="AL27" s="346">
        <v>8.5119660111133994E-3</v>
      </c>
      <c r="AM27" s="896">
        <v>2.64850570318534E-3</v>
      </c>
      <c r="AN27" s="896"/>
      <c r="AO27" s="896">
        <v>2.64850570318534E-3</v>
      </c>
      <c r="AP27" s="346">
        <v>4.6134859140889499E-4</v>
      </c>
      <c r="AQ27" s="346">
        <v>0</v>
      </c>
      <c r="AR27" s="346">
        <v>4.6172516385554915E-4</v>
      </c>
      <c r="AS27" s="346">
        <v>4.08811092381999E-4</v>
      </c>
      <c r="AT27" s="346">
        <v>6.3283462589365201E-3</v>
      </c>
      <c r="AU27" s="346">
        <v>4.9376667652640946E-3</v>
      </c>
      <c r="AV27" s="346">
        <v>4.3936628223246099E-3</v>
      </c>
      <c r="AW27" s="346"/>
      <c r="AX27" s="346"/>
      <c r="AY27" s="346"/>
      <c r="AZ27" s="346"/>
      <c r="BA27" s="346"/>
      <c r="BB27" s="347"/>
      <c r="BC27" s="346">
        <v>6.5634218991835998E-3</v>
      </c>
      <c r="BD27" s="346">
        <v>0</v>
      </c>
      <c r="BE27" s="346">
        <v>0</v>
      </c>
      <c r="BF27" s="346"/>
      <c r="BG27" s="346">
        <v>1.1929135220965627E-3</v>
      </c>
      <c r="BH27" s="346">
        <v>0</v>
      </c>
      <c r="BI27" s="346">
        <v>0</v>
      </c>
      <c r="BJ27" s="346">
        <v>0</v>
      </c>
      <c r="BK27" s="346">
        <v>4.0518664926857801E-4</v>
      </c>
      <c r="BL27" s="346">
        <v>4.6267660933994101E-5</v>
      </c>
      <c r="BM27" s="346"/>
      <c r="BN27" s="347"/>
      <c r="BO27" s="346">
        <v>6.2721142929739199E-3</v>
      </c>
    </row>
    <row r="28" spans="2:67" s="255" customFormat="1" ht="15" customHeight="1">
      <c r="B28" s="1253" t="s">
        <v>11</v>
      </c>
      <c r="C28" s="338" t="s">
        <v>527</v>
      </c>
      <c r="D28" s="339"/>
      <c r="E28" s="345">
        <v>1</v>
      </c>
      <c r="F28" s="345">
        <v>0.999999999999999</v>
      </c>
      <c r="G28" s="897">
        <v>1</v>
      </c>
      <c r="H28" s="897"/>
      <c r="I28" s="897">
        <v>1</v>
      </c>
      <c r="J28" s="345">
        <v>1</v>
      </c>
      <c r="K28" s="345">
        <v>1</v>
      </c>
      <c r="L28" s="345">
        <v>1</v>
      </c>
      <c r="M28" s="345">
        <v>1</v>
      </c>
      <c r="N28" s="345">
        <v>1</v>
      </c>
      <c r="O28" s="345">
        <v>0.99999999999999989</v>
      </c>
      <c r="P28" s="345">
        <v>1</v>
      </c>
      <c r="Q28" s="345"/>
      <c r="R28" s="345"/>
      <c r="S28" s="345"/>
      <c r="T28" s="345"/>
      <c r="U28" s="345"/>
      <c r="V28" s="345"/>
      <c r="W28" s="345">
        <v>1</v>
      </c>
      <c r="X28" s="345">
        <v>1</v>
      </c>
      <c r="Y28" s="345">
        <v>1</v>
      </c>
      <c r="Z28" s="345"/>
      <c r="AA28" s="345">
        <v>1</v>
      </c>
      <c r="AB28" s="345">
        <v>1</v>
      </c>
      <c r="AC28" s="345">
        <v>1</v>
      </c>
      <c r="AD28" s="345">
        <v>1</v>
      </c>
      <c r="AE28" s="345">
        <v>1</v>
      </c>
      <c r="AF28" s="345">
        <v>1</v>
      </c>
      <c r="AG28" s="348"/>
      <c r="AH28" s="348"/>
      <c r="AI28" s="345">
        <v>1</v>
      </c>
      <c r="AJ28" s="331"/>
      <c r="AK28" s="345">
        <v>1</v>
      </c>
      <c r="AL28" s="345">
        <v>1</v>
      </c>
      <c r="AM28" s="897">
        <v>1</v>
      </c>
      <c r="AN28" s="897"/>
      <c r="AO28" s="897">
        <v>1</v>
      </c>
      <c r="AP28" s="345">
        <v>1</v>
      </c>
      <c r="AQ28" s="345">
        <v>1</v>
      </c>
      <c r="AR28" s="345">
        <v>1</v>
      </c>
      <c r="AS28" s="345">
        <v>1</v>
      </c>
      <c r="AT28" s="345">
        <v>1</v>
      </c>
      <c r="AU28" s="345">
        <v>0.99999999999999989</v>
      </c>
      <c r="AV28" s="345">
        <v>1</v>
      </c>
      <c r="AW28" s="345"/>
      <c r="AX28" s="345"/>
      <c r="AY28" s="345"/>
      <c r="AZ28" s="345"/>
      <c r="BA28" s="345"/>
      <c r="BB28" s="345"/>
      <c r="BC28" s="345">
        <v>1</v>
      </c>
      <c r="BD28" s="345">
        <v>1</v>
      </c>
      <c r="BE28" s="345">
        <v>1</v>
      </c>
      <c r="BF28" s="345"/>
      <c r="BG28" s="345">
        <v>1</v>
      </c>
      <c r="BH28" s="345">
        <v>1</v>
      </c>
      <c r="BI28" s="345">
        <v>1</v>
      </c>
      <c r="BJ28" s="345">
        <v>1</v>
      </c>
      <c r="BK28" s="345">
        <v>0.999999999999999</v>
      </c>
      <c r="BL28" s="345">
        <v>1</v>
      </c>
      <c r="BM28" s="348"/>
      <c r="BN28" s="348"/>
      <c r="BO28" s="345">
        <v>1</v>
      </c>
    </row>
    <row r="29" spans="2:67" s="255" customFormat="1" ht="15" customHeight="1">
      <c r="B29" s="1251" t="s">
        <v>713</v>
      </c>
      <c r="C29" s="262" t="s">
        <v>528</v>
      </c>
      <c r="D29" s="262"/>
      <c r="E29" s="658"/>
      <c r="F29" s="658"/>
      <c r="G29" s="700"/>
      <c r="H29" s="700"/>
      <c r="I29" s="700"/>
      <c r="J29" s="658"/>
      <c r="K29" s="658"/>
      <c r="L29" s="658"/>
      <c r="M29" s="658"/>
      <c r="N29" s="658"/>
      <c r="O29" s="658"/>
      <c r="P29" s="658"/>
      <c r="Q29" s="658"/>
      <c r="R29" s="658"/>
      <c r="S29" s="658"/>
      <c r="T29" s="658"/>
      <c r="U29" s="658"/>
      <c r="V29" s="658"/>
      <c r="W29" s="658"/>
      <c r="X29" s="658"/>
      <c r="Y29" s="658"/>
      <c r="Z29" s="658"/>
      <c r="AA29" s="658"/>
      <c r="AB29" s="658"/>
      <c r="AC29" s="658"/>
      <c r="AD29" s="658"/>
      <c r="AE29" s="658"/>
      <c r="AF29" s="658"/>
      <c r="AG29" s="658"/>
      <c r="AH29" s="658"/>
      <c r="AI29" s="658"/>
      <c r="AJ29" s="262"/>
      <c r="AK29" s="658"/>
      <c r="AL29" s="658"/>
      <c r="AM29" s="700"/>
      <c r="AN29" s="700"/>
      <c r="AO29" s="700"/>
      <c r="AP29" s="658"/>
      <c r="AQ29" s="658"/>
      <c r="AR29" s="658"/>
      <c r="AS29" s="658"/>
      <c r="AT29" s="658"/>
      <c r="AU29" s="658"/>
      <c r="AV29" s="658"/>
      <c r="AW29" s="658"/>
      <c r="AX29" s="658"/>
      <c r="AY29" s="658"/>
      <c r="AZ29" s="658"/>
      <c r="BA29" s="658"/>
      <c r="BB29" s="658"/>
      <c r="BC29" s="658"/>
      <c r="BD29" s="658"/>
      <c r="BE29" s="658"/>
      <c r="BF29" s="658"/>
      <c r="BG29" s="658"/>
      <c r="BH29" s="658"/>
      <c r="BI29" s="658"/>
      <c r="BJ29" s="658"/>
      <c r="BK29" s="658"/>
      <c r="BL29" s="658"/>
      <c r="BM29" s="658"/>
      <c r="BN29" s="658"/>
      <c r="BO29" s="658"/>
    </row>
    <row r="30" spans="2:67" s="255" customFormat="1" ht="15" customHeight="1">
      <c r="B30" s="1252"/>
      <c r="C30" s="262" t="s">
        <v>529</v>
      </c>
      <c r="D30" s="262"/>
      <c r="E30" s="658"/>
      <c r="F30" s="658"/>
      <c r="G30" s="700"/>
      <c r="H30" s="700"/>
      <c r="I30" s="700"/>
      <c r="J30" s="658"/>
      <c r="K30" s="658"/>
      <c r="L30" s="658"/>
      <c r="M30" s="658"/>
      <c r="N30" s="658"/>
      <c r="O30" s="658"/>
      <c r="P30" s="658"/>
      <c r="Q30" s="658"/>
      <c r="R30" s="658"/>
      <c r="S30" s="658"/>
      <c r="T30" s="658"/>
      <c r="U30" s="658"/>
      <c r="V30" s="658"/>
      <c r="W30" s="658"/>
      <c r="X30" s="658"/>
      <c r="Y30" s="658"/>
      <c r="Z30" s="658"/>
      <c r="AA30" s="658"/>
      <c r="AB30" s="658"/>
      <c r="AC30" s="658"/>
      <c r="AD30" s="658"/>
      <c r="AE30" s="658"/>
      <c r="AF30" s="658"/>
      <c r="AG30" s="658"/>
      <c r="AH30" s="658"/>
      <c r="AI30" s="658"/>
      <c r="AJ30" s="262"/>
      <c r="AK30" s="658"/>
      <c r="AL30" s="658"/>
      <c r="AM30" s="700"/>
      <c r="AN30" s="700"/>
      <c r="AO30" s="700"/>
      <c r="AP30" s="658"/>
      <c r="AQ30" s="658"/>
      <c r="AR30" s="658"/>
      <c r="AS30" s="658"/>
      <c r="AT30" s="658"/>
      <c r="AU30" s="658"/>
      <c r="AV30" s="658"/>
      <c r="AW30" s="658"/>
      <c r="AX30" s="658"/>
      <c r="AY30" s="658"/>
      <c r="AZ30" s="658"/>
      <c r="BA30" s="658"/>
      <c r="BB30" s="658"/>
      <c r="BC30" s="658"/>
      <c r="BD30" s="658"/>
      <c r="BE30" s="658"/>
      <c r="BF30" s="658"/>
      <c r="BG30" s="658"/>
      <c r="BH30" s="658"/>
      <c r="BI30" s="658"/>
      <c r="BJ30" s="658"/>
      <c r="BK30" s="658"/>
      <c r="BL30" s="658"/>
      <c r="BM30" s="658"/>
      <c r="BN30" s="658"/>
      <c r="BO30" s="658"/>
    </row>
    <row r="31" spans="2:67" s="255" customFormat="1" ht="15" customHeight="1">
      <c r="B31" s="1252"/>
      <c r="C31" s="262" t="s">
        <v>530</v>
      </c>
      <c r="D31" s="262"/>
      <c r="E31" s="658"/>
      <c r="F31" s="658"/>
      <c r="G31" s="700"/>
      <c r="H31" s="700"/>
      <c r="I31" s="700"/>
      <c r="J31" s="658"/>
      <c r="K31" s="658"/>
      <c r="L31" s="658"/>
      <c r="M31" s="658"/>
      <c r="N31" s="658"/>
      <c r="O31" s="658"/>
      <c r="P31" s="658"/>
      <c r="Q31" s="658"/>
      <c r="R31" s="658"/>
      <c r="S31" s="658"/>
      <c r="T31" s="658"/>
      <c r="U31" s="658"/>
      <c r="V31" s="658"/>
      <c r="W31" s="658"/>
      <c r="X31" s="658"/>
      <c r="Y31" s="658"/>
      <c r="Z31" s="658"/>
      <c r="AA31" s="658"/>
      <c r="AB31" s="658"/>
      <c r="AC31" s="658"/>
      <c r="AD31" s="658"/>
      <c r="AE31" s="658"/>
      <c r="AF31" s="658"/>
      <c r="AG31" s="658"/>
      <c r="AH31" s="658"/>
      <c r="AI31" s="658"/>
      <c r="AJ31" s="262"/>
      <c r="AK31" s="658"/>
      <c r="AL31" s="658"/>
      <c r="AM31" s="700"/>
      <c r="AN31" s="700"/>
      <c r="AO31" s="700"/>
      <c r="AP31" s="658"/>
      <c r="AQ31" s="658"/>
      <c r="AR31" s="658"/>
      <c r="AS31" s="658"/>
      <c r="AT31" s="658"/>
      <c r="AU31" s="658"/>
      <c r="AV31" s="658"/>
      <c r="AW31" s="658"/>
      <c r="AX31" s="658"/>
      <c r="AY31" s="658"/>
      <c r="AZ31" s="658"/>
      <c r="BA31" s="658"/>
      <c r="BB31" s="658"/>
      <c r="BC31" s="658"/>
      <c r="BD31" s="658"/>
      <c r="BE31" s="658"/>
      <c r="BF31" s="658"/>
      <c r="BG31" s="658"/>
      <c r="BH31" s="658"/>
      <c r="BI31" s="658"/>
      <c r="BJ31" s="658"/>
      <c r="BK31" s="658"/>
      <c r="BL31" s="658"/>
      <c r="BM31" s="658"/>
      <c r="BN31" s="658"/>
      <c r="BO31" s="658"/>
    </row>
    <row r="32" spans="2:67" s="255" customFormat="1" ht="15" customHeight="1">
      <c r="B32" s="1252"/>
      <c r="C32" s="262" t="s">
        <v>531</v>
      </c>
      <c r="D32" s="262"/>
      <c r="E32" s="658"/>
      <c r="F32" s="658"/>
      <c r="G32" s="700"/>
      <c r="H32" s="700"/>
      <c r="I32" s="700"/>
      <c r="J32" s="658"/>
      <c r="K32" s="658"/>
      <c r="L32" s="658"/>
      <c r="M32" s="658"/>
      <c r="N32" s="658"/>
      <c r="O32" s="658"/>
      <c r="P32" s="658"/>
      <c r="Q32" s="658"/>
      <c r="R32" s="658"/>
      <c r="S32" s="658"/>
      <c r="T32" s="658"/>
      <c r="U32" s="658"/>
      <c r="V32" s="658"/>
      <c r="W32" s="658"/>
      <c r="X32" s="658"/>
      <c r="Y32" s="658"/>
      <c r="Z32" s="658"/>
      <c r="AA32" s="658"/>
      <c r="AB32" s="658"/>
      <c r="AC32" s="658"/>
      <c r="AD32" s="658"/>
      <c r="AE32" s="658"/>
      <c r="AF32" s="658"/>
      <c r="AG32" s="658"/>
      <c r="AH32" s="658"/>
      <c r="AI32" s="658"/>
      <c r="AJ32" s="262"/>
      <c r="AK32" s="658"/>
      <c r="AL32" s="658"/>
      <c r="AM32" s="700"/>
      <c r="AN32" s="700"/>
      <c r="AO32" s="700"/>
      <c r="AP32" s="658"/>
      <c r="AQ32" s="658"/>
      <c r="AR32" s="658"/>
      <c r="AS32" s="658"/>
      <c r="AT32" s="658"/>
      <c r="AU32" s="658"/>
      <c r="AV32" s="658"/>
      <c r="AW32" s="658"/>
      <c r="AX32" s="658"/>
      <c r="AY32" s="658"/>
      <c r="AZ32" s="658"/>
      <c r="BA32" s="658"/>
      <c r="BB32" s="658"/>
      <c r="BC32" s="658"/>
      <c r="BD32" s="658"/>
      <c r="BE32" s="658"/>
      <c r="BF32" s="658"/>
      <c r="BG32" s="658"/>
      <c r="BH32" s="658"/>
      <c r="BI32" s="658"/>
      <c r="BJ32" s="658"/>
      <c r="BK32" s="658"/>
      <c r="BL32" s="658"/>
      <c r="BM32" s="658"/>
      <c r="BN32" s="658"/>
      <c r="BO32" s="658"/>
    </row>
    <row r="33" spans="2:67" s="255" customFormat="1" ht="15" customHeight="1">
      <c r="B33" s="1252"/>
      <c r="C33" s="262" t="s">
        <v>532</v>
      </c>
      <c r="D33" s="262"/>
      <c r="E33" s="658"/>
      <c r="F33" s="658"/>
      <c r="G33" s="700"/>
      <c r="H33" s="700"/>
      <c r="I33" s="700"/>
      <c r="J33" s="658"/>
      <c r="K33" s="658"/>
      <c r="L33" s="658"/>
      <c r="M33" s="658"/>
      <c r="N33" s="658"/>
      <c r="O33" s="658"/>
      <c r="P33" s="658"/>
      <c r="Q33" s="658"/>
      <c r="R33" s="658"/>
      <c r="S33" s="658"/>
      <c r="T33" s="658"/>
      <c r="U33" s="658"/>
      <c r="V33" s="658"/>
      <c r="W33" s="658"/>
      <c r="X33" s="658"/>
      <c r="Y33" s="658"/>
      <c r="Z33" s="658"/>
      <c r="AA33" s="658"/>
      <c r="AB33" s="658"/>
      <c r="AC33" s="658"/>
      <c r="AD33" s="658"/>
      <c r="AE33" s="658"/>
      <c r="AF33" s="658"/>
      <c r="AG33" s="658"/>
      <c r="AH33" s="658"/>
      <c r="AI33" s="658"/>
      <c r="AJ33" s="262"/>
      <c r="AK33" s="658"/>
      <c r="AL33" s="658"/>
      <c r="AM33" s="700"/>
      <c r="AN33" s="700"/>
      <c r="AO33" s="700"/>
      <c r="AP33" s="658"/>
      <c r="AQ33" s="658"/>
      <c r="AR33" s="658"/>
      <c r="AS33" s="658"/>
      <c r="AT33" s="658"/>
      <c r="AU33" s="658"/>
      <c r="AV33" s="658"/>
      <c r="AW33" s="658"/>
      <c r="AX33" s="658"/>
      <c r="AY33" s="658"/>
      <c r="AZ33" s="658"/>
      <c r="BA33" s="658"/>
      <c r="BB33" s="658"/>
      <c r="BC33" s="658"/>
      <c r="BD33" s="658"/>
      <c r="BE33" s="658"/>
      <c r="BF33" s="658"/>
      <c r="BG33" s="658"/>
      <c r="BH33" s="658"/>
      <c r="BI33" s="658"/>
      <c r="BJ33" s="658"/>
      <c r="BK33" s="658"/>
      <c r="BL33" s="658"/>
      <c r="BM33" s="658"/>
      <c r="BN33" s="658"/>
      <c r="BO33" s="658"/>
    </row>
    <row r="34" spans="2:67" s="255" customFormat="1" ht="15" customHeight="1">
      <c r="B34" s="1252"/>
      <c r="C34" s="262" t="s">
        <v>533</v>
      </c>
      <c r="D34" s="262"/>
      <c r="E34" s="658"/>
      <c r="F34" s="658"/>
      <c r="G34" s="700"/>
      <c r="H34" s="700"/>
      <c r="I34" s="700"/>
      <c r="J34" s="658"/>
      <c r="K34" s="658"/>
      <c r="L34" s="658"/>
      <c r="M34" s="658"/>
      <c r="N34" s="658"/>
      <c r="O34" s="658"/>
      <c r="P34" s="658"/>
      <c r="Q34" s="658"/>
      <c r="R34" s="658"/>
      <c r="S34" s="658"/>
      <c r="T34" s="658"/>
      <c r="U34" s="658"/>
      <c r="V34" s="658"/>
      <c r="W34" s="658"/>
      <c r="X34" s="658"/>
      <c r="Y34" s="658"/>
      <c r="Z34" s="658"/>
      <c r="AA34" s="658"/>
      <c r="AB34" s="658"/>
      <c r="AC34" s="658"/>
      <c r="AD34" s="658"/>
      <c r="AE34" s="658"/>
      <c r="AF34" s="658"/>
      <c r="AG34" s="658"/>
      <c r="AH34" s="658"/>
      <c r="AI34" s="658"/>
      <c r="AJ34" s="262"/>
      <c r="AK34" s="658"/>
      <c r="AL34" s="658"/>
      <c r="AM34" s="700"/>
      <c r="AN34" s="700"/>
      <c r="AO34" s="700"/>
      <c r="AP34" s="658"/>
      <c r="AQ34" s="658"/>
      <c r="AR34" s="658"/>
      <c r="AS34" s="658"/>
      <c r="AT34" s="658"/>
      <c r="AU34" s="658"/>
      <c r="AV34" s="658"/>
      <c r="AW34" s="658"/>
      <c r="AX34" s="658"/>
      <c r="AY34" s="658"/>
      <c r="AZ34" s="658"/>
      <c r="BA34" s="658"/>
      <c r="BB34" s="658"/>
      <c r="BC34" s="658"/>
      <c r="BD34" s="658"/>
      <c r="BE34" s="658"/>
      <c r="BF34" s="658"/>
      <c r="BG34" s="658"/>
      <c r="BH34" s="658"/>
      <c r="BI34" s="658"/>
      <c r="BJ34" s="658"/>
      <c r="BK34" s="658"/>
      <c r="BL34" s="658"/>
      <c r="BM34" s="658"/>
      <c r="BN34" s="658"/>
      <c r="BO34" s="658"/>
    </row>
    <row r="35" spans="2:67" s="255" customFormat="1" ht="15" customHeight="1">
      <c r="B35" s="1253"/>
      <c r="C35" s="338" t="s">
        <v>527</v>
      </c>
      <c r="D35" s="339"/>
      <c r="E35" s="680"/>
      <c r="F35" s="680"/>
      <c r="G35" s="712"/>
      <c r="H35" s="712"/>
      <c r="I35" s="712"/>
      <c r="J35" s="680"/>
      <c r="K35" s="680"/>
      <c r="L35" s="680"/>
      <c r="M35" s="680"/>
      <c r="N35" s="680"/>
      <c r="O35" s="680"/>
      <c r="P35" s="680"/>
      <c r="Q35" s="680"/>
      <c r="R35" s="680"/>
      <c r="S35" s="680"/>
      <c r="T35" s="680"/>
      <c r="U35" s="680"/>
      <c r="V35" s="680"/>
      <c r="W35" s="680"/>
      <c r="X35" s="680"/>
      <c r="Y35" s="680"/>
      <c r="Z35" s="680"/>
      <c r="AA35" s="680"/>
      <c r="AB35" s="680"/>
      <c r="AC35" s="680"/>
      <c r="AD35" s="680"/>
      <c r="AE35" s="680"/>
      <c r="AF35" s="680"/>
      <c r="AG35" s="681"/>
      <c r="AH35" s="681"/>
      <c r="AI35" s="680"/>
      <c r="AJ35" s="331"/>
      <c r="AK35" s="680"/>
      <c r="AL35" s="680"/>
      <c r="AM35" s="712"/>
      <c r="AN35" s="712"/>
      <c r="AO35" s="712"/>
      <c r="AP35" s="680"/>
      <c r="AQ35" s="680"/>
      <c r="AR35" s="680"/>
      <c r="AS35" s="680"/>
      <c r="AT35" s="680"/>
      <c r="AU35" s="680"/>
      <c r="AV35" s="680"/>
      <c r="AW35" s="680"/>
      <c r="AX35" s="680"/>
      <c r="AY35" s="680"/>
      <c r="AZ35" s="680"/>
      <c r="BA35" s="680"/>
      <c r="BB35" s="680"/>
      <c r="BC35" s="680"/>
      <c r="BD35" s="680"/>
      <c r="BE35" s="680"/>
      <c r="BF35" s="680"/>
      <c r="BG35" s="680"/>
      <c r="BH35" s="680"/>
      <c r="BI35" s="680"/>
      <c r="BJ35" s="680"/>
      <c r="BK35" s="680"/>
      <c r="BL35" s="680"/>
      <c r="BM35" s="681"/>
      <c r="BN35" s="681"/>
      <c r="BO35" s="680"/>
    </row>
    <row r="36" spans="2:67" s="255" customFormat="1" ht="15" customHeight="1">
      <c r="B36" s="1251" t="s">
        <v>12</v>
      </c>
      <c r="C36" s="262" t="s">
        <v>528</v>
      </c>
      <c r="D36" s="339"/>
      <c r="E36" s="331">
        <v>9.9593506065159196E-2</v>
      </c>
      <c r="F36" s="347"/>
      <c r="G36" s="934"/>
      <c r="H36" s="934"/>
      <c r="I36" s="934"/>
      <c r="J36" s="347"/>
      <c r="K36" s="347"/>
      <c r="L36" s="347"/>
      <c r="M36" s="346">
        <v>0.114840347590418</v>
      </c>
      <c r="N36" s="346">
        <v>9.8578619683258699E-3</v>
      </c>
      <c r="O36" s="346"/>
      <c r="P36" s="346">
        <v>2.34153561969772E-2</v>
      </c>
      <c r="Q36" s="346"/>
      <c r="R36" s="346"/>
      <c r="S36" s="346"/>
      <c r="T36" s="346"/>
      <c r="U36" s="346"/>
      <c r="V36" s="346">
        <v>1.53046604319171E-2</v>
      </c>
      <c r="W36" s="346">
        <v>8.80095903058223E-3</v>
      </c>
      <c r="X36" s="346"/>
      <c r="Y36" s="346"/>
      <c r="Z36" s="346"/>
      <c r="AA36" s="346"/>
      <c r="AB36" s="346"/>
      <c r="AC36" s="346"/>
      <c r="AD36" s="346"/>
      <c r="AE36" s="347"/>
      <c r="AF36" s="347"/>
      <c r="AG36" s="347"/>
      <c r="AH36" s="347"/>
      <c r="AI36" s="347"/>
      <c r="AJ36" s="331"/>
      <c r="AK36" s="346"/>
      <c r="AL36" s="347"/>
      <c r="AM36" s="934"/>
      <c r="AN36" s="934"/>
      <c r="AO36" s="934"/>
      <c r="AP36" s="347"/>
      <c r="AQ36" s="347"/>
      <c r="AR36" s="347"/>
      <c r="AS36" s="347"/>
      <c r="AT36" s="347"/>
      <c r="AU36" s="347"/>
      <c r="AV36" s="347"/>
      <c r="AW36" s="347"/>
      <c r="AX36" s="347"/>
      <c r="AY36" s="347"/>
      <c r="AZ36" s="347"/>
      <c r="BA36" s="347"/>
      <c r="BB36" s="347"/>
      <c r="BC36" s="347"/>
      <c r="BD36" s="347"/>
      <c r="BE36" s="347"/>
      <c r="BF36" s="347"/>
      <c r="BG36" s="347"/>
      <c r="BH36" s="347"/>
      <c r="BI36" s="347"/>
      <c r="BJ36" s="347"/>
      <c r="BK36" s="347"/>
      <c r="BL36" s="347"/>
      <c r="BM36" s="347"/>
      <c r="BN36" s="347"/>
      <c r="BO36" s="347"/>
    </row>
    <row r="37" spans="2:67" s="255" customFormat="1" ht="15" customHeight="1">
      <c r="B37" s="1257" t="s">
        <v>12</v>
      </c>
      <c r="C37" s="262" t="s">
        <v>529</v>
      </c>
      <c r="D37" s="339"/>
      <c r="E37" s="331">
        <v>9.6451203869974703E-2</v>
      </c>
      <c r="F37" s="347"/>
      <c r="G37" s="934"/>
      <c r="H37" s="934"/>
      <c r="I37" s="934"/>
      <c r="J37" s="347"/>
      <c r="K37" s="347"/>
      <c r="L37" s="347"/>
      <c r="M37" s="346">
        <v>0.13724433777821299</v>
      </c>
      <c r="N37" s="346">
        <v>2.2229935339088399E-2</v>
      </c>
      <c r="O37" s="346"/>
      <c r="P37" s="346">
        <v>3.6457052681799003E-2</v>
      </c>
      <c r="Q37" s="346"/>
      <c r="R37" s="346"/>
      <c r="S37" s="346"/>
      <c r="T37" s="346"/>
      <c r="U37" s="346"/>
      <c r="V37" s="346">
        <v>3.59757209471957E-2</v>
      </c>
      <c r="W37" s="346">
        <v>2.1181730645814301E-2</v>
      </c>
      <c r="X37" s="346"/>
      <c r="Y37" s="346"/>
      <c r="Z37" s="346"/>
      <c r="AA37" s="346"/>
      <c r="AB37" s="346"/>
      <c r="AC37" s="346"/>
      <c r="AD37" s="346"/>
      <c r="AE37" s="347"/>
      <c r="AF37" s="347"/>
      <c r="AG37" s="347"/>
      <c r="AH37" s="347"/>
      <c r="AI37" s="347"/>
      <c r="AJ37" s="331"/>
      <c r="AK37" s="346"/>
      <c r="AL37" s="347"/>
      <c r="AM37" s="934"/>
      <c r="AN37" s="934"/>
      <c r="AO37" s="934"/>
      <c r="AP37" s="347"/>
      <c r="AQ37" s="347"/>
      <c r="AR37" s="347"/>
      <c r="AS37" s="347"/>
      <c r="AT37" s="347"/>
      <c r="AU37" s="347"/>
      <c r="AV37" s="347"/>
      <c r="AW37" s="347"/>
      <c r="AX37" s="347"/>
      <c r="AY37" s="347"/>
      <c r="AZ37" s="347"/>
      <c r="BA37" s="347"/>
      <c r="BB37" s="347"/>
      <c r="BC37" s="347"/>
      <c r="BD37" s="347"/>
      <c r="BE37" s="347"/>
      <c r="BF37" s="347"/>
      <c r="BG37" s="347"/>
      <c r="BH37" s="347"/>
      <c r="BI37" s="347"/>
      <c r="BJ37" s="347"/>
      <c r="BK37" s="347"/>
      <c r="BL37" s="347"/>
      <c r="BM37" s="347"/>
      <c r="BN37" s="347"/>
      <c r="BO37" s="347"/>
    </row>
    <row r="38" spans="2:67" s="255" customFormat="1" ht="15" customHeight="1">
      <c r="B38" s="1257" t="s">
        <v>12</v>
      </c>
      <c r="C38" s="262" t="s">
        <v>530</v>
      </c>
      <c r="D38" s="339"/>
      <c r="E38" s="331">
        <v>0.12883585590207799</v>
      </c>
      <c r="F38" s="347"/>
      <c r="G38" s="934"/>
      <c r="H38" s="934"/>
      <c r="I38" s="934"/>
      <c r="J38" s="347"/>
      <c r="K38" s="347"/>
      <c r="L38" s="347"/>
      <c r="M38" s="346">
        <v>0.127995395937159</v>
      </c>
      <c r="N38" s="346">
        <v>4.8160412393827699E-2</v>
      </c>
      <c r="O38" s="346"/>
      <c r="P38" s="346">
        <v>6.7370069300450794E-2</v>
      </c>
      <c r="Q38" s="346"/>
      <c r="R38" s="346"/>
      <c r="S38" s="346"/>
      <c r="T38" s="346"/>
      <c r="U38" s="346"/>
      <c r="V38" s="346">
        <v>7.5911115742308605E-2</v>
      </c>
      <c r="W38" s="346">
        <v>4.6815083818539403E-2</v>
      </c>
      <c r="X38" s="346"/>
      <c r="Y38" s="346"/>
      <c r="Z38" s="346"/>
      <c r="AA38" s="346"/>
      <c r="AB38" s="346"/>
      <c r="AC38" s="346"/>
      <c r="AD38" s="346"/>
      <c r="AE38" s="347"/>
      <c r="AF38" s="347"/>
      <c r="AG38" s="347"/>
      <c r="AH38" s="347"/>
      <c r="AI38" s="347"/>
      <c r="AJ38" s="331"/>
      <c r="AK38" s="346"/>
      <c r="AL38" s="347"/>
      <c r="AM38" s="934"/>
      <c r="AN38" s="934"/>
      <c r="AO38" s="934"/>
      <c r="AP38" s="347"/>
      <c r="AQ38" s="347"/>
      <c r="AR38" s="347"/>
      <c r="AS38" s="347"/>
      <c r="AT38" s="347"/>
      <c r="AU38" s="347"/>
      <c r="AV38" s="347"/>
      <c r="AW38" s="347"/>
      <c r="AX38" s="347"/>
      <c r="AY38" s="347"/>
      <c r="AZ38" s="347"/>
      <c r="BA38" s="347"/>
      <c r="BB38" s="347"/>
      <c r="BC38" s="347"/>
      <c r="BD38" s="347"/>
      <c r="BE38" s="347"/>
      <c r="BF38" s="347"/>
      <c r="BG38" s="347"/>
      <c r="BH38" s="347"/>
      <c r="BI38" s="347"/>
      <c r="BJ38" s="347"/>
      <c r="BK38" s="347"/>
      <c r="BL38" s="347"/>
      <c r="BM38" s="347"/>
      <c r="BN38" s="347"/>
      <c r="BO38" s="347"/>
    </row>
    <row r="39" spans="2:67" s="255" customFormat="1" ht="15" customHeight="1">
      <c r="B39" s="1257" t="s">
        <v>12</v>
      </c>
      <c r="C39" s="262" t="s">
        <v>531</v>
      </c>
      <c r="D39" s="339"/>
      <c r="E39" s="331">
        <v>0.394578028609472</v>
      </c>
      <c r="F39" s="347"/>
      <c r="G39" s="934"/>
      <c r="H39" s="934"/>
      <c r="I39" s="934"/>
      <c r="J39" s="347"/>
      <c r="K39" s="347"/>
      <c r="L39" s="347"/>
      <c r="M39" s="346">
        <v>0.345018999922449</v>
      </c>
      <c r="N39" s="346">
        <v>0.29017419702021302</v>
      </c>
      <c r="O39" s="346"/>
      <c r="P39" s="346">
        <v>0.33028974071967299</v>
      </c>
      <c r="Q39" s="346"/>
      <c r="R39" s="346"/>
      <c r="S39" s="346"/>
      <c r="T39" s="346"/>
      <c r="U39" s="346"/>
      <c r="V39" s="346">
        <v>0.34557271993122701</v>
      </c>
      <c r="W39" s="346">
        <v>0.28734552406967501</v>
      </c>
      <c r="X39" s="346"/>
      <c r="Y39" s="346"/>
      <c r="Z39" s="346"/>
      <c r="AA39" s="346"/>
      <c r="AB39" s="346"/>
      <c r="AC39" s="346"/>
      <c r="AD39" s="346"/>
      <c r="AE39" s="347"/>
      <c r="AF39" s="347"/>
      <c r="AG39" s="347"/>
      <c r="AH39" s="347"/>
      <c r="AI39" s="347"/>
      <c r="AJ39" s="331"/>
      <c r="AK39" s="346"/>
      <c r="AL39" s="347"/>
      <c r="AM39" s="934"/>
      <c r="AN39" s="934"/>
      <c r="AO39" s="934"/>
      <c r="AP39" s="347"/>
      <c r="AQ39" s="347"/>
      <c r="AR39" s="347"/>
      <c r="AS39" s="347"/>
      <c r="AT39" s="347"/>
      <c r="AU39" s="347"/>
      <c r="AV39" s="347"/>
      <c r="AW39" s="347"/>
      <c r="AX39" s="347"/>
      <c r="AY39" s="347"/>
      <c r="AZ39" s="347"/>
      <c r="BA39" s="347"/>
      <c r="BB39" s="347"/>
      <c r="BC39" s="347"/>
      <c r="BD39" s="347"/>
      <c r="BE39" s="347"/>
      <c r="BF39" s="347"/>
      <c r="BG39" s="347"/>
      <c r="BH39" s="347"/>
      <c r="BI39" s="347"/>
      <c r="BJ39" s="347"/>
      <c r="BK39" s="347"/>
      <c r="BL39" s="347"/>
      <c r="BM39" s="347"/>
      <c r="BN39" s="347"/>
      <c r="BO39" s="347"/>
    </row>
    <row r="40" spans="2:67" s="255" customFormat="1" ht="15" customHeight="1">
      <c r="B40" s="1257" t="s">
        <v>12</v>
      </c>
      <c r="C40" s="262" t="s">
        <v>532</v>
      </c>
      <c r="D40" s="339"/>
      <c r="E40" s="331">
        <v>0.27039229914122698</v>
      </c>
      <c r="F40" s="347"/>
      <c r="G40" s="934"/>
      <c r="H40" s="934"/>
      <c r="I40" s="934"/>
      <c r="J40" s="347"/>
      <c r="K40" s="347"/>
      <c r="L40" s="347"/>
      <c r="M40" s="346">
        <v>0.26372545418181997</v>
      </c>
      <c r="N40" s="346">
        <v>0.52864256406903898</v>
      </c>
      <c r="O40" s="346"/>
      <c r="P40" s="346">
        <v>0.495495164871461</v>
      </c>
      <c r="Q40" s="346"/>
      <c r="R40" s="346"/>
      <c r="S40" s="346"/>
      <c r="T40" s="346"/>
      <c r="U40" s="346"/>
      <c r="V40" s="346">
        <v>0.47763565790501999</v>
      </c>
      <c r="W40" s="346">
        <v>0.53094018398599296</v>
      </c>
      <c r="X40" s="346"/>
      <c r="Y40" s="346"/>
      <c r="Z40" s="346"/>
      <c r="AA40" s="346"/>
      <c r="AB40" s="346"/>
      <c r="AC40" s="346"/>
      <c r="AD40" s="346"/>
      <c r="AE40" s="347"/>
      <c r="AF40" s="347"/>
      <c r="AG40" s="347"/>
      <c r="AH40" s="347"/>
      <c r="AI40" s="347"/>
      <c r="AJ40" s="331"/>
      <c r="AK40" s="346"/>
      <c r="AL40" s="347"/>
      <c r="AM40" s="934"/>
      <c r="AN40" s="934"/>
      <c r="AO40" s="934"/>
      <c r="AP40" s="347"/>
      <c r="AQ40" s="347"/>
      <c r="AR40" s="347"/>
      <c r="AS40" s="347"/>
      <c r="AT40" s="347"/>
      <c r="AU40" s="347"/>
      <c r="AV40" s="347"/>
      <c r="AW40" s="347"/>
      <c r="AX40" s="347"/>
      <c r="AY40" s="347"/>
      <c r="AZ40" s="347"/>
      <c r="BA40" s="347"/>
      <c r="BB40" s="347"/>
      <c r="BC40" s="347"/>
      <c r="BD40" s="347"/>
      <c r="BE40" s="347"/>
      <c r="BF40" s="347"/>
      <c r="BG40" s="347"/>
      <c r="BH40" s="347"/>
      <c r="BI40" s="347"/>
      <c r="BJ40" s="347"/>
      <c r="BK40" s="347"/>
      <c r="BL40" s="347"/>
      <c r="BM40" s="347"/>
      <c r="BN40" s="347"/>
      <c r="BO40" s="347"/>
    </row>
    <row r="41" spans="2:67" s="255" customFormat="1" ht="15" customHeight="1">
      <c r="B41" s="1257" t="s">
        <v>12</v>
      </c>
      <c r="C41" s="262" t="s">
        <v>533</v>
      </c>
      <c r="D41" s="339"/>
      <c r="E41" s="346">
        <v>1.01491064120888E-2</v>
      </c>
      <c r="F41" s="347"/>
      <c r="G41" s="934"/>
      <c r="H41" s="934"/>
      <c r="I41" s="934"/>
      <c r="J41" s="347"/>
      <c r="K41" s="347"/>
      <c r="L41" s="347"/>
      <c r="M41" s="346">
        <v>1.11754645899404E-2</v>
      </c>
      <c r="N41" s="346">
        <v>0.100935121545302</v>
      </c>
      <c r="O41" s="346"/>
      <c r="P41" s="346">
        <v>4.6973839538567902E-2</v>
      </c>
      <c r="Q41" s="346"/>
      <c r="R41" s="346"/>
      <c r="S41" s="346"/>
      <c r="T41" s="346"/>
      <c r="U41" s="346"/>
      <c r="V41" s="346">
        <v>4.9613150285252802E-2</v>
      </c>
      <c r="W41" s="346">
        <v>0.10491651844939499</v>
      </c>
      <c r="X41" s="346"/>
      <c r="Y41" s="346"/>
      <c r="Z41" s="346"/>
      <c r="AA41" s="346"/>
      <c r="AB41" s="346"/>
      <c r="AC41" s="346"/>
      <c r="AD41" s="346"/>
      <c r="AE41" s="347"/>
      <c r="AF41" s="347"/>
      <c r="AG41" s="347"/>
      <c r="AH41" s="347"/>
      <c r="AI41" s="347"/>
      <c r="AJ41" s="331"/>
      <c r="AK41" s="346"/>
      <c r="AL41" s="347"/>
      <c r="AM41" s="934"/>
      <c r="AN41" s="934"/>
      <c r="AO41" s="934"/>
      <c r="AP41" s="347"/>
      <c r="AQ41" s="347"/>
      <c r="AR41" s="347"/>
      <c r="AS41" s="347"/>
      <c r="AT41" s="347"/>
      <c r="AU41" s="347"/>
      <c r="AV41" s="347"/>
      <c r="AW41" s="347"/>
      <c r="AX41" s="347"/>
      <c r="AY41" s="347"/>
      <c r="AZ41" s="347"/>
      <c r="BA41" s="347"/>
      <c r="BB41" s="347"/>
      <c r="BC41" s="347"/>
      <c r="BD41" s="347"/>
      <c r="BE41" s="347"/>
      <c r="BF41" s="347"/>
      <c r="BG41" s="347"/>
      <c r="BH41" s="347"/>
      <c r="BI41" s="347"/>
      <c r="BJ41" s="347"/>
      <c r="BK41" s="347"/>
      <c r="BL41" s="347"/>
      <c r="BM41" s="347"/>
      <c r="BN41" s="347"/>
      <c r="BO41" s="347"/>
    </row>
    <row r="42" spans="2:67" s="255" customFormat="1" ht="15" customHeight="1">
      <c r="B42" s="1253" t="s">
        <v>12</v>
      </c>
      <c r="C42" s="338" t="s">
        <v>527</v>
      </c>
      <c r="D42" s="339"/>
      <c r="E42" s="345">
        <v>1</v>
      </c>
      <c r="F42" s="345"/>
      <c r="G42" s="897"/>
      <c r="H42" s="897"/>
      <c r="I42" s="897"/>
      <c r="J42" s="345"/>
      <c r="K42" s="345"/>
      <c r="L42" s="345"/>
      <c r="M42" s="345">
        <v>1</v>
      </c>
      <c r="N42" s="345">
        <v>1.0000000923357999</v>
      </c>
      <c r="O42" s="345"/>
      <c r="P42" s="345">
        <v>1.0000012233089299</v>
      </c>
      <c r="Q42" s="345"/>
      <c r="R42" s="345"/>
      <c r="S42" s="345"/>
      <c r="T42" s="345"/>
      <c r="U42" s="345"/>
      <c r="V42" s="345">
        <v>1.00001302524292</v>
      </c>
      <c r="W42" s="345">
        <v>1</v>
      </c>
      <c r="X42" s="345"/>
      <c r="Y42" s="345"/>
      <c r="Z42" s="345"/>
      <c r="AA42" s="345"/>
      <c r="AB42" s="345"/>
      <c r="AC42" s="345"/>
      <c r="AD42" s="345"/>
      <c r="AE42" s="345"/>
      <c r="AF42" s="345"/>
      <c r="AG42" s="348"/>
      <c r="AH42" s="348"/>
      <c r="AI42" s="345"/>
      <c r="AJ42" s="331"/>
      <c r="AK42" s="345"/>
      <c r="AL42" s="345"/>
      <c r="AM42" s="897"/>
      <c r="AN42" s="897"/>
      <c r="AO42" s="897"/>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8"/>
      <c r="BN42" s="348"/>
      <c r="BO42" s="345"/>
    </row>
    <row r="43" spans="2:67" s="255" customFormat="1" ht="15" customHeight="1">
      <c r="B43" s="1251" t="s">
        <v>688</v>
      </c>
      <c r="C43" s="262" t="s">
        <v>528</v>
      </c>
      <c r="D43" s="339"/>
      <c r="E43" s="350">
        <v>6.5500436851666996E-2</v>
      </c>
      <c r="F43" s="346">
        <v>4.8866955179396496E-4</v>
      </c>
      <c r="G43" s="896">
        <v>6.78943160092138E-4</v>
      </c>
      <c r="H43" s="896">
        <v>5.2620229817623644E-4</v>
      </c>
      <c r="I43" s="896">
        <v>5.8711142257658481E-4</v>
      </c>
      <c r="J43" s="346">
        <v>1.0037028707074701E-3</v>
      </c>
      <c r="K43" s="346">
        <v>0.23688245404736857</v>
      </c>
      <c r="L43" s="346">
        <v>0.21764354846748579</v>
      </c>
      <c r="M43" s="346">
        <v>7.2579802077176098E-2</v>
      </c>
      <c r="N43" s="346">
        <v>7.6132731351429197E-3</v>
      </c>
      <c r="O43" s="346">
        <v>6.8312234066623999E-3</v>
      </c>
      <c r="P43" s="346">
        <v>7.0175229845612598E-3</v>
      </c>
      <c r="Q43" s="346"/>
      <c r="R43" s="346">
        <v>0.11147284541559824</v>
      </c>
      <c r="S43" s="346"/>
      <c r="T43" s="346"/>
      <c r="U43" s="346"/>
      <c r="V43" s="346">
        <v>0.111472845415598</v>
      </c>
      <c r="W43" s="346">
        <v>7.8115370769739102E-3</v>
      </c>
      <c r="X43" s="346">
        <v>0.1524419929874514</v>
      </c>
      <c r="Y43" s="346">
        <v>0.12758021663097593</v>
      </c>
      <c r="Z43" s="346">
        <v>5.6096560889389878E-2</v>
      </c>
      <c r="AA43" s="346"/>
      <c r="AB43" s="346"/>
      <c r="AC43" s="346">
        <v>0</v>
      </c>
      <c r="AD43" s="346">
        <v>7.6426344379137518E-3</v>
      </c>
      <c r="AE43" s="346">
        <v>9.5531631465011604E-2</v>
      </c>
      <c r="AF43" s="346">
        <v>6.9978074947623897E-2</v>
      </c>
      <c r="AG43" s="347"/>
      <c r="AH43" s="347"/>
      <c r="AI43" s="346">
        <v>1.4822429904755199E-2</v>
      </c>
      <c r="AJ43" s="331"/>
      <c r="AK43" s="346">
        <v>0.104924520842981</v>
      </c>
      <c r="AL43" s="346">
        <v>2.44858370786117E-2</v>
      </c>
      <c r="AM43" s="896">
        <v>7.2469501480055599E-4</v>
      </c>
      <c r="AN43" s="896">
        <v>5.9889896744511019E-4</v>
      </c>
      <c r="AO43" s="896">
        <v>6.4906319331980555E-4</v>
      </c>
      <c r="AP43" s="346">
        <v>0.129162573880408</v>
      </c>
      <c r="AQ43" s="346">
        <v>0.28238354218903794</v>
      </c>
      <c r="AR43" s="346">
        <v>0.34332988000035181</v>
      </c>
      <c r="AS43" s="346">
        <v>0.13371754816730699</v>
      </c>
      <c r="AT43" s="346">
        <v>2.9347750378814399E-2</v>
      </c>
      <c r="AU43" s="346">
        <v>2.8542602793908679E-2</v>
      </c>
      <c r="AV43" s="346">
        <v>2.8725818430139501E-2</v>
      </c>
      <c r="AW43" s="346"/>
      <c r="AX43" s="346">
        <v>0.1904953800283764</v>
      </c>
      <c r="AY43" s="346"/>
      <c r="AZ43" s="346"/>
      <c r="BA43" s="346"/>
      <c r="BB43" s="346">
        <v>0.19049538002837599</v>
      </c>
      <c r="BC43" s="346">
        <v>2.96018868263811E-2</v>
      </c>
      <c r="BD43" s="346">
        <v>0.17394823769907669</v>
      </c>
      <c r="BE43" s="346">
        <v>0.16782214476599247</v>
      </c>
      <c r="BF43" s="346">
        <v>8.5523498345472293E-2</v>
      </c>
      <c r="BG43" s="346"/>
      <c r="BH43" s="346"/>
      <c r="BI43" s="346">
        <v>0</v>
      </c>
      <c r="BJ43" s="346">
        <v>2.6339518316084443E-2</v>
      </c>
      <c r="BK43" s="346">
        <v>0.12823584975171501</v>
      </c>
      <c r="BL43" s="346">
        <v>0.115019897946295</v>
      </c>
      <c r="BM43" s="347"/>
      <c r="BN43" s="347"/>
      <c r="BO43" s="346">
        <v>3.8334768602826599E-2</v>
      </c>
    </row>
    <row r="44" spans="2:67" s="255" customFormat="1" ht="15" customHeight="1">
      <c r="B44" s="1252"/>
      <c r="C44" s="262" t="s">
        <v>529</v>
      </c>
      <c r="D44" s="339"/>
      <c r="E44" s="346">
        <v>0.106224910523429</v>
      </c>
      <c r="F44" s="346">
        <v>4.2619271456050102E-3</v>
      </c>
      <c r="G44" s="896">
        <v>6.7904368299027199E-3</v>
      </c>
      <c r="H44" s="896">
        <v>5.8496548216355219E-3</v>
      </c>
      <c r="I44" s="896">
        <v>6.2248144721467674E-3</v>
      </c>
      <c r="J44" s="346">
        <v>9.5067576139536807E-3</v>
      </c>
      <c r="K44" s="346">
        <v>0.30242821210484822</v>
      </c>
      <c r="L44" s="346">
        <v>0.18015031433214276</v>
      </c>
      <c r="M44" s="346">
        <v>9.3604836006879993E-2</v>
      </c>
      <c r="N44" s="346">
        <v>2.05143411033148E-2</v>
      </c>
      <c r="O44" s="346">
        <v>1.8458799214445449E-2</v>
      </c>
      <c r="P44" s="346">
        <v>1.9178382378202501E-2</v>
      </c>
      <c r="Q44" s="346"/>
      <c r="R44" s="346">
        <v>0.1827933630245259</v>
      </c>
      <c r="S44" s="346"/>
      <c r="T44" s="346"/>
      <c r="U44" s="346"/>
      <c r="V44" s="346">
        <v>0.18279336302452601</v>
      </c>
      <c r="W44" s="346">
        <v>2.0895773777800299E-2</v>
      </c>
      <c r="X44" s="346">
        <v>0.18624101938860291</v>
      </c>
      <c r="Y44" s="346">
        <v>0.18644596280234152</v>
      </c>
      <c r="Z44" s="346">
        <v>0.11547191214213541</v>
      </c>
      <c r="AA44" s="346"/>
      <c r="AB44" s="346"/>
      <c r="AC44" s="346">
        <v>1.3520064012135475E-2</v>
      </c>
      <c r="AD44" s="346">
        <v>3.15217364210282E-2</v>
      </c>
      <c r="AE44" s="346">
        <v>0.14512400722126101</v>
      </c>
      <c r="AF44" s="346">
        <v>0.116974342825754</v>
      </c>
      <c r="AG44" s="347"/>
      <c r="AH44" s="347"/>
      <c r="AI44" s="346">
        <v>3.1264743726354002E-2</v>
      </c>
      <c r="AJ44" s="331"/>
      <c r="AK44" s="346">
        <v>0.12502254568502399</v>
      </c>
      <c r="AL44" s="346">
        <v>8.6994791402268401E-3</v>
      </c>
      <c r="AM44" s="896">
        <v>6.19151028524064E-3</v>
      </c>
      <c r="AN44" s="896">
        <v>5.6324934763575165E-3</v>
      </c>
      <c r="AO44" s="896">
        <v>5.8554149914455712E-3</v>
      </c>
      <c r="AP44" s="346">
        <v>9.3459574099582096E-2</v>
      </c>
      <c r="AQ44" s="346">
        <v>0.29074464190882432</v>
      </c>
      <c r="AR44" s="346">
        <v>0.2102553338720414</v>
      </c>
      <c r="AS44" s="346">
        <v>9.8200986819811001E-2</v>
      </c>
      <c r="AT44" s="346">
        <v>3.6864068300462897E-2</v>
      </c>
      <c r="AU44" s="346">
        <v>3.3541452699237341E-2</v>
      </c>
      <c r="AV44" s="346">
        <v>3.4502761544822597E-2</v>
      </c>
      <c r="AW44" s="346"/>
      <c r="AX44" s="346">
        <v>0.21628421660898386</v>
      </c>
      <c r="AY44" s="346"/>
      <c r="AZ44" s="346"/>
      <c r="BA44" s="346"/>
      <c r="BB44" s="346">
        <v>0.216284216608984</v>
      </c>
      <c r="BC44" s="346">
        <v>3.7442178202053401E-2</v>
      </c>
      <c r="BD44" s="346">
        <v>0.18464982169361799</v>
      </c>
      <c r="BE44" s="346">
        <v>0.18144290225519222</v>
      </c>
      <c r="BF44" s="346">
        <v>0.13109773640192782</v>
      </c>
      <c r="BG44" s="346"/>
      <c r="BH44" s="346"/>
      <c r="BI44" s="346">
        <v>3.459757109570185E-2</v>
      </c>
      <c r="BJ44" s="346">
        <v>4.5023924984645101E-2</v>
      </c>
      <c r="BK44" s="346">
        <v>0.14658888155244401</v>
      </c>
      <c r="BL44" s="346">
        <v>0.13929392411149299</v>
      </c>
      <c r="BM44" s="347"/>
      <c r="BN44" s="347"/>
      <c r="BO44" s="346">
        <v>4.7507213038436698E-2</v>
      </c>
    </row>
    <row r="45" spans="2:67" s="255" customFormat="1" ht="15" customHeight="1">
      <c r="B45" s="1252"/>
      <c r="C45" s="262" t="s">
        <v>530</v>
      </c>
      <c r="D45" s="339"/>
      <c r="E45" s="346">
        <v>0.123156330160425</v>
      </c>
      <c r="F45" s="346">
        <v>1.24812263821479E-2</v>
      </c>
      <c r="G45" s="896">
        <v>2.0235152825376902E-2</v>
      </c>
      <c r="H45" s="896">
        <v>1.7609796831732742E-2</v>
      </c>
      <c r="I45" s="896">
        <v>1.8656721229083052E-2</v>
      </c>
      <c r="J45" s="346">
        <v>2.58381483862733E-2</v>
      </c>
      <c r="K45" s="346">
        <v>0.2282520703550239</v>
      </c>
      <c r="L45" s="346">
        <v>0.21714126357602018</v>
      </c>
      <c r="M45" s="346">
        <v>9.6182655259927405E-2</v>
      </c>
      <c r="N45" s="346">
        <v>3.5887270890682499E-2</v>
      </c>
      <c r="O45" s="346">
        <v>3.2940150595490297E-2</v>
      </c>
      <c r="P45" s="346">
        <v>3.3876914491274501E-2</v>
      </c>
      <c r="Q45" s="346"/>
      <c r="R45" s="346">
        <v>0.17924373285890344</v>
      </c>
      <c r="S45" s="346"/>
      <c r="T45" s="346"/>
      <c r="U45" s="346"/>
      <c r="V45" s="346">
        <v>0.17924373285890299</v>
      </c>
      <c r="W45" s="346">
        <v>3.6371053427474903E-2</v>
      </c>
      <c r="X45" s="346">
        <v>0.18201420364879486</v>
      </c>
      <c r="Y45" s="346">
        <v>0.18669100948542083</v>
      </c>
      <c r="Z45" s="346">
        <v>0.15238599109430215</v>
      </c>
      <c r="AA45" s="346"/>
      <c r="AB45" s="346"/>
      <c r="AC45" s="346">
        <v>5.6716068477109922E-2</v>
      </c>
      <c r="AD45" s="346">
        <v>3.7326098244800501E-2</v>
      </c>
      <c r="AE45" s="346">
        <v>0.15005081080735799</v>
      </c>
      <c r="AF45" s="346">
        <v>0.14552435199936101</v>
      </c>
      <c r="AG45" s="347"/>
      <c r="AH45" s="347"/>
      <c r="AI45" s="346">
        <v>4.7022302427761599E-2</v>
      </c>
      <c r="AJ45" s="331"/>
      <c r="AK45" s="346">
        <v>0.12934927107123201</v>
      </c>
      <c r="AL45" s="346">
        <v>2.09842204646675E-2</v>
      </c>
      <c r="AM45" s="896">
        <v>2.0347014759249701E-2</v>
      </c>
      <c r="AN45" s="896">
        <v>1.8195352728497611E-2</v>
      </c>
      <c r="AO45" s="896">
        <v>1.9053380165652854E-2</v>
      </c>
      <c r="AP45" s="346">
        <v>0.108045861318622</v>
      </c>
      <c r="AQ45" s="346">
        <v>0.2086925486671278</v>
      </c>
      <c r="AR45" s="346">
        <v>0.15468738139326701</v>
      </c>
      <c r="AS45" s="346">
        <v>0.111063723157828</v>
      </c>
      <c r="AT45" s="346">
        <v>5.2463825969298002E-2</v>
      </c>
      <c r="AU45" s="346">
        <v>4.8377113748096161E-2</v>
      </c>
      <c r="AV45" s="346">
        <v>4.9339445703083601E-2</v>
      </c>
      <c r="AW45" s="346"/>
      <c r="AX45" s="346">
        <v>0.17918158809199028</v>
      </c>
      <c r="AY45" s="346"/>
      <c r="AZ45" s="346"/>
      <c r="BA45" s="346"/>
      <c r="BB45" s="346">
        <v>0.17918158809199</v>
      </c>
      <c r="BC45" s="346">
        <v>5.3129754382755301E-2</v>
      </c>
      <c r="BD45" s="346">
        <v>0.1809385194039009</v>
      </c>
      <c r="BE45" s="346">
        <v>0.1718721106903949</v>
      </c>
      <c r="BF45" s="346">
        <v>0.147336634553102</v>
      </c>
      <c r="BG45" s="346"/>
      <c r="BH45" s="346"/>
      <c r="BI45" s="346">
        <v>0.10795960906105483</v>
      </c>
      <c r="BJ45" s="346">
        <v>5.7660910684854315E-2</v>
      </c>
      <c r="BK45" s="346">
        <v>0.145595970594979</v>
      </c>
      <c r="BL45" s="346">
        <v>0.149495410080487</v>
      </c>
      <c r="BM45" s="347"/>
      <c r="BN45" s="347"/>
      <c r="BO45" s="346">
        <v>6.22085486309914E-2</v>
      </c>
    </row>
    <row r="46" spans="2:67" s="255" customFormat="1" ht="15" customHeight="1">
      <c r="B46" s="1252"/>
      <c r="C46" s="262" t="s">
        <v>531</v>
      </c>
      <c r="D46" s="339"/>
      <c r="E46" s="346">
        <v>0.33908908961165102</v>
      </c>
      <c r="F46" s="346">
        <v>9.5959000831105395E-2</v>
      </c>
      <c r="G46" s="896">
        <v>0.15147386749602301</v>
      </c>
      <c r="H46" s="896">
        <v>0.13667949443650276</v>
      </c>
      <c r="I46" s="896">
        <v>0.14257910962659931</v>
      </c>
      <c r="J46" s="346">
        <v>0.16747908174180701</v>
      </c>
      <c r="K46" s="346">
        <v>0.20359673015727223</v>
      </c>
      <c r="L46" s="346">
        <v>0.31675721110253718</v>
      </c>
      <c r="M46" s="346">
        <v>0.28451907783700098</v>
      </c>
      <c r="N46" s="346">
        <v>0.18567595310704901</v>
      </c>
      <c r="O46" s="346">
        <v>0.17735486100973002</v>
      </c>
      <c r="P46" s="346">
        <v>0.180365519975939</v>
      </c>
      <c r="Q46" s="346"/>
      <c r="R46" s="346">
        <v>0.33318331458633671</v>
      </c>
      <c r="S46" s="346"/>
      <c r="T46" s="346"/>
      <c r="U46" s="346"/>
      <c r="V46" s="346">
        <v>0.33318331458633699</v>
      </c>
      <c r="W46" s="346">
        <v>0.18674710680302101</v>
      </c>
      <c r="X46" s="346">
        <v>0.32411795562886292</v>
      </c>
      <c r="Y46" s="346">
        <v>0.35273255705373169</v>
      </c>
      <c r="Z46" s="346">
        <v>0.41879094036693443</v>
      </c>
      <c r="AA46" s="346"/>
      <c r="AB46" s="346"/>
      <c r="AC46" s="346">
        <v>0.3648455962003922</v>
      </c>
      <c r="AD46" s="346">
        <v>0.23887832964098907</v>
      </c>
      <c r="AE46" s="346">
        <v>0.33442236735924102</v>
      </c>
      <c r="AF46" s="346">
        <v>0.40851361905892702</v>
      </c>
      <c r="AG46" s="347"/>
      <c r="AH46" s="347"/>
      <c r="AI46" s="346">
        <v>0.20496285022565799</v>
      </c>
      <c r="AJ46" s="331"/>
      <c r="AK46" s="346">
        <v>0.32096196342998601</v>
      </c>
      <c r="AL46" s="346">
        <v>0.121560712604752</v>
      </c>
      <c r="AM46" s="896">
        <v>0.15225427132356401</v>
      </c>
      <c r="AN46" s="896">
        <v>0.13766750976255329</v>
      </c>
      <c r="AO46" s="896">
        <v>0.14348433483066783</v>
      </c>
      <c r="AP46" s="346">
        <v>0.27602278147216103</v>
      </c>
      <c r="AQ46" s="346">
        <v>0.19149169080132156</v>
      </c>
      <c r="AR46" s="346">
        <v>0.22834037867601389</v>
      </c>
      <c r="AS46" s="346">
        <v>0.27936612587951698</v>
      </c>
      <c r="AT46" s="346">
        <v>0.20752074185675201</v>
      </c>
      <c r="AU46" s="346">
        <v>0.19921160563425108</v>
      </c>
      <c r="AV46" s="346">
        <v>0.20163737093136999</v>
      </c>
      <c r="AW46" s="346"/>
      <c r="AX46" s="346">
        <v>0.26978381024958276</v>
      </c>
      <c r="AY46" s="346"/>
      <c r="AZ46" s="346"/>
      <c r="BA46" s="346"/>
      <c r="BB46" s="346">
        <v>0.26978381024958298</v>
      </c>
      <c r="BC46" s="346">
        <v>0.20861697880166399</v>
      </c>
      <c r="BD46" s="346">
        <v>0.31415892466988027</v>
      </c>
      <c r="BE46" s="346">
        <v>0.33777132943682775</v>
      </c>
      <c r="BF46" s="346">
        <v>0.39135610184619252</v>
      </c>
      <c r="BG46" s="346"/>
      <c r="BH46" s="346"/>
      <c r="BI46" s="346">
        <v>0.33287149142536721</v>
      </c>
      <c r="BJ46" s="346">
        <v>0.22882716761660996</v>
      </c>
      <c r="BK46" s="346">
        <v>0.31942396832292302</v>
      </c>
      <c r="BL46" s="346">
        <v>0.37304008954328299</v>
      </c>
      <c r="BM46" s="347"/>
      <c r="BN46" s="347"/>
      <c r="BO46" s="346">
        <v>0.22217672222534901</v>
      </c>
    </row>
    <row r="47" spans="2:67" s="255" customFormat="1" ht="15" customHeight="1">
      <c r="B47" s="1252"/>
      <c r="C47" s="262" t="s">
        <v>532</v>
      </c>
      <c r="D47" s="339"/>
      <c r="E47" s="346">
        <v>0.32668997242046399</v>
      </c>
      <c r="F47" s="346">
        <v>0.42584980512512899</v>
      </c>
      <c r="G47" s="896">
        <v>0.54020784609254502</v>
      </c>
      <c r="H47" s="896">
        <v>0.50724559493006427</v>
      </c>
      <c r="I47" s="896">
        <v>0.52039009229237787</v>
      </c>
      <c r="J47" s="346">
        <v>0.48712907444791897</v>
      </c>
      <c r="K47" s="346">
        <v>2.8333781088501146E-2</v>
      </c>
      <c r="L47" s="346">
        <v>6.6910302558843907E-2</v>
      </c>
      <c r="M47" s="346">
        <v>0.348751248347617</v>
      </c>
      <c r="N47" s="346">
        <v>0.49254489317473099</v>
      </c>
      <c r="O47" s="346">
        <v>0.48846867404348032</v>
      </c>
      <c r="P47" s="346">
        <v>0.48849178443576302</v>
      </c>
      <c r="Q47" s="346"/>
      <c r="R47" s="346">
        <v>0.17878209455615326</v>
      </c>
      <c r="S47" s="346"/>
      <c r="T47" s="346"/>
      <c r="U47" s="346"/>
      <c r="V47" s="346">
        <v>0.17878209455615299</v>
      </c>
      <c r="W47" s="346">
        <v>0.492981085681233</v>
      </c>
      <c r="X47" s="346">
        <v>0.15418306720126385</v>
      </c>
      <c r="Y47" s="346">
        <v>0.14488212515031118</v>
      </c>
      <c r="Z47" s="346">
        <v>0.2529753931683752</v>
      </c>
      <c r="AA47" s="346"/>
      <c r="AB47" s="346"/>
      <c r="AC47" s="346">
        <v>0.45234044287349812</v>
      </c>
      <c r="AD47" s="346">
        <v>0.57088354986290668</v>
      </c>
      <c r="AE47" s="346">
        <v>0.24842789773242699</v>
      </c>
      <c r="AF47" s="346">
        <v>0.240217256257725</v>
      </c>
      <c r="AG47" s="347"/>
      <c r="AH47" s="347"/>
      <c r="AI47" s="346">
        <v>0.46908477013307998</v>
      </c>
      <c r="AJ47" s="331"/>
      <c r="AK47" s="346">
        <v>0.28606508517836998</v>
      </c>
      <c r="AL47" s="346">
        <v>0.42764695150284698</v>
      </c>
      <c r="AM47" s="896">
        <v>0.53612601427366302</v>
      </c>
      <c r="AN47" s="896">
        <v>0.50961694991258966</v>
      </c>
      <c r="AO47" s="896">
        <v>0.52018808247431669</v>
      </c>
      <c r="AP47" s="346">
        <v>0.30492342289296798</v>
      </c>
      <c r="AQ47" s="346">
        <v>2.6302793277222819E-2</v>
      </c>
      <c r="AR47" s="346">
        <v>6.1819960274225656E-2</v>
      </c>
      <c r="AS47" s="346">
        <v>0.29776958187937902</v>
      </c>
      <c r="AT47" s="346">
        <v>0.45361283708990502</v>
      </c>
      <c r="AU47" s="346">
        <v>0.45254677114944003</v>
      </c>
      <c r="AV47" s="346">
        <v>0.45238711576499901</v>
      </c>
      <c r="AW47" s="346"/>
      <c r="AX47" s="346">
        <v>0.13168937947335446</v>
      </c>
      <c r="AY47" s="346"/>
      <c r="AZ47" s="346"/>
      <c r="BA47" s="346"/>
      <c r="BB47" s="346">
        <v>0.13168937947335399</v>
      </c>
      <c r="BC47" s="346">
        <v>0.453541672665777</v>
      </c>
      <c r="BD47" s="346">
        <v>0.14530273538849994</v>
      </c>
      <c r="BE47" s="346">
        <v>0.13947213303497344</v>
      </c>
      <c r="BF47" s="346">
        <v>0.24080468162113697</v>
      </c>
      <c r="BG47" s="346"/>
      <c r="BH47" s="346"/>
      <c r="BI47" s="346">
        <v>0.42966873794536165</v>
      </c>
      <c r="BJ47" s="346">
        <v>0.53854330435914133</v>
      </c>
      <c r="BK47" s="346">
        <v>0.23610890745662899</v>
      </c>
      <c r="BL47" s="346">
        <v>0.207110357858689</v>
      </c>
      <c r="BM47" s="347"/>
      <c r="BN47" s="347"/>
      <c r="BO47" s="346">
        <v>0.43110718683165999</v>
      </c>
    </row>
    <row r="48" spans="2:67" s="255" customFormat="1" ht="15" customHeight="1">
      <c r="B48" s="1252"/>
      <c r="C48" s="262" t="s">
        <v>533</v>
      </c>
      <c r="D48" s="339"/>
      <c r="E48" s="346">
        <v>3.9339260432364798E-2</v>
      </c>
      <c r="F48" s="346">
        <v>0.46095937096421802</v>
      </c>
      <c r="G48" s="896">
        <v>0.28061375359606</v>
      </c>
      <c r="H48" s="896">
        <v>0.33208925668188843</v>
      </c>
      <c r="I48" s="896">
        <v>0.31156215095721645</v>
      </c>
      <c r="J48" s="346">
        <v>0.309043234939339</v>
      </c>
      <c r="K48" s="346">
        <v>5.0675224698592386E-4</v>
      </c>
      <c r="L48" s="346">
        <v>1.3973599629701445E-3</v>
      </c>
      <c r="M48" s="346">
        <v>0.10436238047139799</v>
      </c>
      <c r="N48" s="346">
        <v>0.25776426858908003</v>
      </c>
      <c r="O48" s="346">
        <v>0.27594629173019147</v>
      </c>
      <c r="P48" s="346">
        <v>0.271069875734261</v>
      </c>
      <c r="Q48" s="346"/>
      <c r="R48" s="346">
        <v>1.4524649558482613E-2</v>
      </c>
      <c r="S48" s="346"/>
      <c r="T48" s="346"/>
      <c r="U48" s="346"/>
      <c r="V48" s="346">
        <v>1.4524649558482599E-2</v>
      </c>
      <c r="W48" s="346">
        <v>0.25519344323349702</v>
      </c>
      <c r="X48" s="346">
        <v>1.0017611450241395E-3</v>
      </c>
      <c r="Y48" s="346">
        <v>1.668128877218771E-3</v>
      </c>
      <c r="Z48" s="346">
        <v>4.2792023388629544E-3</v>
      </c>
      <c r="AA48" s="346"/>
      <c r="AB48" s="346"/>
      <c r="AC48" s="346">
        <v>0.11257782843686415</v>
      </c>
      <c r="AD48" s="346">
        <v>0.1137476513923618</v>
      </c>
      <c r="AE48" s="346">
        <v>2.6443285414702099E-2</v>
      </c>
      <c r="AF48" s="346">
        <v>1.87923549106086E-2</v>
      </c>
      <c r="AG48" s="347"/>
      <c r="AH48" s="347"/>
      <c r="AI48" s="346">
        <v>0.23284290358238999</v>
      </c>
      <c r="AJ48" s="331"/>
      <c r="AK48" s="346">
        <v>3.3676613792405899E-2</v>
      </c>
      <c r="AL48" s="346">
        <v>0.39662279920889598</v>
      </c>
      <c r="AM48" s="896">
        <v>0.28435649434348198</v>
      </c>
      <c r="AN48" s="896">
        <v>0.32828879515255671</v>
      </c>
      <c r="AO48" s="896">
        <v>0.31076972434459715</v>
      </c>
      <c r="AP48" s="346">
        <v>8.8385786336258501E-2</v>
      </c>
      <c r="AQ48" s="346">
        <v>3.8478315646552888E-4</v>
      </c>
      <c r="AR48" s="346">
        <v>1.5670657841002323E-3</v>
      </c>
      <c r="AS48" s="346">
        <v>7.9882034096157795E-2</v>
      </c>
      <c r="AT48" s="346">
        <v>0.220190776404768</v>
      </c>
      <c r="AU48" s="346">
        <v>0.23778045397506667</v>
      </c>
      <c r="AV48" s="346">
        <v>0.233407487625585</v>
      </c>
      <c r="AW48" s="346"/>
      <c r="AX48" s="346">
        <v>1.2565625547712154E-2</v>
      </c>
      <c r="AY48" s="346"/>
      <c r="AZ48" s="346"/>
      <c r="BA48" s="346"/>
      <c r="BB48" s="346">
        <v>1.2565625547712201E-2</v>
      </c>
      <c r="BC48" s="346">
        <v>0.21766752912137</v>
      </c>
      <c r="BD48" s="346">
        <v>1.0017611450241395E-3</v>
      </c>
      <c r="BE48" s="346">
        <v>1.6193798166192306E-3</v>
      </c>
      <c r="BF48" s="346">
        <v>3.8813472321685672E-3</v>
      </c>
      <c r="BG48" s="346"/>
      <c r="BH48" s="346"/>
      <c r="BI48" s="346">
        <v>9.4902590472514536E-2</v>
      </c>
      <c r="BJ48" s="346">
        <v>0.10360517403866475</v>
      </c>
      <c r="BK48" s="346">
        <v>2.4046422321311298E-2</v>
      </c>
      <c r="BL48" s="346">
        <v>1.6040320459752601E-2</v>
      </c>
      <c r="BM48" s="347"/>
      <c r="BN48" s="347"/>
      <c r="BO48" s="346">
        <v>0.19866556067073601</v>
      </c>
    </row>
    <row r="49" spans="2:67" s="255" customFormat="1" ht="15" customHeight="1">
      <c r="B49" s="1253"/>
      <c r="C49" s="338" t="s">
        <v>527</v>
      </c>
      <c r="D49" s="339"/>
      <c r="E49" s="345">
        <v>1</v>
      </c>
      <c r="F49" s="345">
        <v>0.999999999999999</v>
      </c>
      <c r="G49" s="897">
        <v>1</v>
      </c>
      <c r="H49" s="897">
        <v>1</v>
      </c>
      <c r="I49" s="897">
        <v>1</v>
      </c>
      <c r="J49" s="345">
        <v>1</v>
      </c>
      <c r="K49" s="345">
        <v>1</v>
      </c>
      <c r="L49" s="345">
        <v>1</v>
      </c>
      <c r="M49" s="345">
        <v>1</v>
      </c>
      <c r="N49" s="345">
        <v>1</v>
      </c>
      <c r="O49" s="345">
        <v>0.99999999999999989</v>
      </c>
      <c r="P49" s="345">
        <v>1</v>
      </c>
      <c r="Q49" s="345"/>
      <c r="R49" s="345">
        <v>1</v>
      </c>
      <c r="S49" s="345"/>
      <c r="T49" s="345"/>
      <c r="U49" s="345"/>
      <c r="V49" s="345">
        <v>1</v>
      </c>
      <c r="W49" s="345">
        <v>1</v>
      </c>
      <c r="X49" s="345">
        <v>1</v>
      </c>
      <c r="Y49" s="345">
        <v>1</v>
      </c>
      <c r="Z49" s="345">
        <v>1</v>
      </c>
      <c r="AA49" s="345"/>
      <c r="AB49" s="345"/>
      <c r="AC49" s="345">
        <v>0.99999999999999989</v>
      </c>
      <c r="AD49" s="345">
        <v>1</v>
      </c>
      <c r="AE49" s="345">
        <v>1</v>
      </c>
      <c r="AF49" s="345">
        <v>1</v>
      </c>
      <c r="AG49" s="348"/>
      <c r="AH49" s="348"/>
      <c r="AI49" s="345">
        <v>1</v>
      </c>
      <c r="AJ49" s="331"/>
      <c r="AK49" s="345">
        <v>1</v>
      </c>
      <c r="AL49" s="345">
        <v>1</v>
      </c>
      <c r="AM49" s="897">
        <v>1</v>
      </c>
      <c r="AN49" s="897">
        <v>1</v>
      </c>
      <c r="AO49" s="897">
        <v>1</v>
      </c>
      <c r="AP49" s="345">
        <v>1</v>
      </c>
      <c r="AQ49" s="345">
        <v>1</v>
      </c>
      <c r="AR49" s="345">
        <v>1</v>
      </c>
      <c r="AS49" s="345">
        <v>1</v>
      </c>
      <c r="AT49" s="345">
        <v>1</v>
      </c>
      <c r="AU49" s="345">
        <v>0.99999999999999989</v>
      </c>
      <c r="AV49" s="345">
        <v>1</v>
      </c>
      <c r="AW49" s="345"/>
      <c r="AX49" s="345">
        <v>1</v>
      </c>
      <c r="AY49" s="345"/>
      <c r="AZ49" s="345"/>
      <c r="BA49" s="345"/>
      <c r="BB49" s="345">
        <v>0.999999999999999</v>
      </c>
      <c r="BC49" s="345">
        <v>1</v>
      </c>
      <c r="BD49" s="345">
        <v>1</v>
      </c>
      <c r="BE49" s="345">
        <v>1</v>
      </c>
      <c r="BF49" s="345">
        <v>1</v>
      </c>
      <c r="BG49" s="345"/>
      <c r="BH49" s="345"/>
      <c r="BI49" s="345">
        <v>1</v>
      </c>
      <c r="BJ49" s="345">
        <v>1</v>
      </c>
      <c r="BK49" s="345">
        <v>1</v>
      </c>
      <c r="BL49" s="345">
        <v>1</v>
      </c>
      <c r="BM49" s="348"/>
      <c r="BN49" s="348"/>
      <c r="BO49" s="345">
        <v>1</v>
      </c>
    </row>
    <row r="50" spans="2:67" s="255" customFormat="1" ht="15" customHeight="1">
      <c r="B50" s="1251" t="s">
        <v>714</v>
      </c>
      <c r="C50" s="262" t="s">
        <v>528</v>
      </c>
      <c r="D50" s="262"/>
      <c r="E50" s="658"/>
      <c r="F50" s="658"/>
      <c r="G50" s="700"/>
      <c r="H50" s="700"/>
      <c r="I50" s="700"/>
      <c r="J50" s="658"/>
      <c r="K50" s="658"/>
      <c r="L50" s="658"/>
      <c r="M50" s="658"/>
      <c r="N50" s="658"/>
      <c r="O50" s="658"/>
      <c r="P50" s="658"/>
      <c r="Q50" s="658"/>
      <c r="R50" s="658"/>
      <c r="S50" s="658"/>
      <c r="T50" s="658"/>
      <c r="U50" s="658"/>
      <c r="V50" s="658"/>
      <c r="W50" s="658"/>
      <c r="X50" s="658"/>
      <c r="Y50" s="658"/>
      <c r="Z50" s="658"/>
      <c r="AA50" s="658"/>
      <c r="AB50" s="658"/>
      <c r="AC50" s="658"/>
      <c r="AD50" s="658"/>
      <c r="AE50" s="658"/>
      <c r="AF50" s="658"/>
      <c r="AG50" s="658"/>
      <c r="AH50" s="658"/>
      <c r="AI50" s="658"/>
      <c r="AJ50" s="262"/>
      <c r="AK50" s="658"/>
      <c r="AL50" s="658"/>
      <c r="AM50" s="700"/>
      <c r="AN50" s="700"/>
      <c r="AO50" s="700"/>
      <c r="AP50" s="658"/>
      <c r="AQ50" s="658"/>
      <c r="AR50" s="658"/>
      <c r="AS50" s="658"/>
      <c r="AT50" s="658"/>
      <c r="AU50" s="658"/>
      <c r="AV50" s="658"/>
      <c r="AW50" s="658"/>
      <c r="AX50" s="658"/>
      <c r="AY50" s="658"/>
      <c r="AZ50" s="658"/>
      <c r="BA50" s="658"/>
      <c r="BB50" s="658"/>
      <c r="BC50" s="658"/>
      <c r="BD50" s="658"/>
      <c r="BE50" s="658"/>
      <c r="BF50" s="658"/>
      <c r="BG50" s="658"/>
      <c r="BH50" s="658"/>
      <c r="BI50" s="658"/>
      <c r="BJ50" s="658"/>
      <c r="BK50" s="658"/>
      <c r="BL50" s="658"/>
      <c r="BM50" s="658"/>
      <c r="BN50" s="658"/>
      <c r="BO50" s="658"/>
    </row>
    <row r="51" spans="2:67" s="255" customFormat="1" ht="15" customHeight="1">
      <c r="B51" s="1252"/>
      <c r="C51" s="262" t="s">
        <v>529</v>
      </c>
      <c r="D51" s="262"/>
      <c r="E51" s="658"/>
      <c r="F51" s="658"/>
      <c r="G51" s="700"/>
      <c r="H51" s="700"/>
      <c r="I51" s="700"/>
      <c r="J51" s="658"/>
      <c r="K51" s="658"/>
      <c r="L51" s="658"/>
      <c r="M51" s="658"/>
      <c r="N51" s="658"/>
      <c r="O51" s="658"/>
      <c r="P51" s="658"/>
      <c r="Q51" s="658"/>
      <c r="R51" s="658"/>
      <c r="S51" s="658"/>
      <c r="T51" s="658"/>
      <c r="U51" s="658"/>
      <c r="V51" s="658"/>
      <c r="W51" s="658"/>
      <c r="X51" s="658"/>
      <c r="Y51" s="658"/>
      <c r="Z51" s="658"/>
      <c r="AA51" s="658"/>
      <c r="AB51" s="658"/>
      <c r="AC51" s="658"/>
      <c r="AD51" s="658"/>
      <c r="AE51" s="658"/>
      <c r="AF51" s="658"/>
      <c r="AG51" s="658"/>
      <c r="AH51" s="658"/>
      <c r="AI51" s="658"/>
      <c r="AJ51" s="262"/>
      <c r="AK51" s="658"/>
      <c r="AL51" s="658"/>
      <c r="AM51" s="700"/>
      <c r="AN51" s="700"/>
      <c r="AO51" s="700"/>
      <c r="AP51" s="658"/>
      <c r="AQ51" s="658"/>
      <c r="AR51" s="658"/>
      <c r="AS51" s="658"/>
      <c r="AT51" s="658"/>
      <c r="AU51" s="658"/>
      <c r="AV51" s="658"/>
      <c r="AW51" s="658"/>
      <c r="AX51" s="658"/>
      <c r="AY51" s="658"/>
      <c r="AZ51" s="658"/>
      <c r="BA51" s="658"/>
      <c r="BB51" s="658"/>
      <c r="BC51" s="658"/>
      <c r="BD51" s="658"/>
      <c r="BE51" s="658"/>
      <c r="BF51" s="658"/>
      <c r="BG51" s="658"/>
      <c r="BH51" s="658"/>
      <c r="BI51" s="658"/>
      <c r="BJ51" s="658"/>
      <c r="BK51" s="658"/>
      <c r="BL51" s="658"/>
      <c r="BM51" s="658"/>
      <c r="BN51" s="658"/>
      <c r="BO51" s="658"/>
    </row>
    <row r="52" spans="2:67" s="255" customFormat="1" ht="15" customHeight="1">
      <c r="B52" s="1252"/>
      <c r="C52" s="262" t="s">
        <v>530</v>
      </c>
      <c r="D52" s="262"/>
      <c r="E52" s="658"/>
      <c r="F52" s="658"/>
      <c r="G52" s="700"/>
      <c r="H52" s="700"/>
      <c r="I52" s="700"/>
      <c r="J52" s="658"/>
      <c r="K52" s="658"/>
      <c r="L52" s="658"/>
      <c r="M52" s="658"/>
      <c r="N52" s="658"/>
      <c r="O52" s="658"/>
      <c r="P52" s="658"/>
      <c r="Q52" s="658"/>
      <c r="R52" s="658"/>
      <c r="S52" s="658"/>
      <c r="T52" s="658"/>
      <c r="U52" s="658"/>
      <c r="V52" s="658"/>
      <c r="W52" s="658"/>
      <c r="X52" s="658"/>
      <c r="Y52" s="658"/>
      <c r="Z52" s="658"/>
      <c r="AA52" s="658"/>
      <c r="AB52" s="658"/>
      <c r="AC52" s="658"/>
      <c r="AD52" s="658"/>
      <c r="AE52" s="658"/>
      <c r="AF52" s="658"/>
      <c r="AG52" s="658"/>
      <c r="AH52" s="658"/>
      <c r="AI52" s="658"/>
      <c r="AJ52" s="262"/>
      <c r="AK52" s="658"/>
      <c r="AL52" s="658"/>
      <c r="AM52" s="700"/>
      <c r="AN52" s="700"/>
      <c r="AO52" s="700"/>
      <c r="AP52" s="658"/>
      <c r="AQ52" s="658"/>
      <c r="AR52" s="658"/>
      <c r="AS52" s="658"/>
      <c r="AT52" s="658"/>
      <c r="AU52" s="658"/>
      <c r="AV52" s="658"/>
      <c r="AW52" s="658"/>
      <c r="AX52" s="658"/>
      <c r="AY52" s="658"/>
      <c r="AZ52" s="658"/>
      <c r="BA52" s="658"/>
      <c r="BB52" s="658"/>
      <c r="BC52" s="658"/>
      <c r="BD52" s="658"/>
      <c r="BE52" s="658"/>
      <c r="BF52" s="658"/>
      <c r="BG52" s="658"/>
      <c r="BH52" s="658"/>
      <c r="BI52" s="658"/>
      <c r="BJ52" s="658"/>
      <c r="BK52" s="658"/>
      <c r="BL52" s="658"/>
      <c r="BM52" s="658"/>
      <c r="BN52" s="658"/>
      <c r="BO52" s="658"/>
    </row>
    <row r="53" spans="2:67" s="255" customFormat="1" ht="15" customHeight="1">
      <c r="B53" s="1252"/>
      <c r="C53" s="262" t="s">
        <v>531</v>
      </c>
      <c r="D53" s="262"/>
      <c r="E53" s="658"/>
      <c r="F53" s="658"/>
      <c r="G53" s="700"/>
      <c r="H53" s="700"/>
      <c r="I53" s="700"/>
      <c r="J53" s="658"/>
      <c r="K53" s="658"/>
      <c r="L53" s="658"/>
      <c r="M53" s="658"/>
      <c r="N53" s="658"/>
      <c r="O53" s="658"/>
      <c r="P53" s="658"/>
      <c r="Q53" s="658"/>
      <c r="R53" s="658"/>
      <c r="S53" s="658"/>
      <c r="T53" s="658"/>
      <c r="U53" s="658"/>
      <c r="V53" s="658"/>
      <c r="W53" s="658"/>
      <c r="X53" s="658"/>
      <c r="Y53" s="658"/>
      <c r="Z53" s="658"/>
      <c r="AA53" s="658"/>
      <c r="AB53" s="658"/>
      <c r="AC53" s="658"/>
      <c r="AD53" s="658"/>
      <c r="AE53" s="658"/>
      <c r="AF53" s="658"/>
      <c r="AG53" s="658"/>
      <c r="AH53" s="658"/>
      <c r="AI53" s="658"/>
      <c r="AJ53" s="262"/>
      <c r="AK53" s="658"/>
      <c r="AL53" s="658"/>
      <c r="AM53" s="700"/>
      <c r="AN53" s="700"/>
      <c r="AO53" s="700"/>
      <c r="AP53" s="658"/>
      <c r="AQ53" s="658"/>
      <c r="AR53" s="658"/>
      <c r="AS53" s="658"/>
      <c r="AT53" s="658"/>
      <c r="AU53" s="658"/>
      <c r="AV53" s="658"/>
      <c r="AW53" s="658"/>
      <c r="AX53" s="658"/>
      <c r="AY53" s="658"/>
      <c r="AZ53" s="658"/>
      <c r="BA53" s="658"/>
      <c r="BB53" s="658"/>
      <c r="BC53" s="658"/>
      <c r="BD53" s="658"/>
      <c r="BE53" s="658"/>
      <c r="BF53" s="658"/>
      <c r="BG53" s="658"/>
      <c r="BH53" s="658"/>
      <c r="BI53" s="658"/>
      <c r="BJ53" s="658"/>
      <c r="BK53" s="658"/>
      <c r="BL53" s="658"/>
      <c r="BM53" s="658"/>
      <c r="BN53" s="658"/>
      <c r="BO53" s="658"/>
    </row>
    <row r="54" spans="2:67" s="255" customFormat="1" ht="15" customHeight="1">
      <c r="B54" s="1252"/>
      <c r="C54" s="262" t="s">
        <v>532</v>
      </c>
      <c r="D54" s="262"/>
      <c r="E54" s="658"/>
      <c r="F54" s="658"/>
      <c r="G54" s="700"/>
      <c r="H54" s="700"/>
      <c r="I54" s="700"/>
      <c r="J54" s="658"/>
      <c r="K54" s="658"/>
      <c r="L54" s="658"/>
      <c r="M54" s="658"/>
      <c r="N54" s="658"/>
      <c r="O54" s="658"/>
      <c r="P54" s="658"/>
      <c r="Q54" s="658"/>
      <c r="R54" s="658"/>
      <c r="S54" s="658"/>
      <c r="T54" s="658"/>
      <c r="U54" s="658"/>
      <c r="V54" s="658"/>
      <c r="W54" s="658"/>
      <c r="X54" s="658"/>
      <c r="Y54" s="658"/>
      <c r="Z54" s="658"/>
      <c r="AA54" s="658"/>
      <c r="AB54" s="658"/>
      <c r="AC54" s="658"/>
      <c r="AD54" s="658"/>
      <c r="AE54" s="658"/>
      <c r="AF54" s="658"/>
      <c r="AG54" s="658"/>
      <c r="AH54" s="658"/>
      <c r="AI54" s="658"/>
      <c r="AJ54" s="262"/>
      <c r="AK54" s="658"/>
      <c r="AL54" s="658"/>
      <c r="AM54" s="700"/>
      <c r="AN54" s="700"/>
      <c r="AO54" s="700"/>
      <c r="AP54" s="658"/>
      <c r="AQ54" s="658"/>
      <c r="AR54" s="658"/>
      <c r="AS54" s="658"/>
      <c r="AT54" s="658"/>
      <c r="AU54" s="658"/>
      <c r="AV54" s="658"/>
      <c r="AW54" s="658"/>
      <c r="AX54" s="658"/>
      <c r="AY54" s="658"/>
      <c r="AZ54" s="658"/>
      <c r="BA54" s="658"/>
      <c r="BB54" s="658"/>
      <c r="BC54" s="658"/>
      <c r="BD54" s="658"/>
      <c r="BE54" s="658"/>
      <c r="BF54" s="658"/>
      <c r="BG54" s="658"/>
      <c r="BH54" s="658"/>
      <c r="BI54" s="658"/>
      <c r="BJ54" s="658"/>
      <c r="BK54" s="658"/>
      <c r="BL54" s="658"/>
      <c r="BM54" s="658"/>
      <c r="BN54" s="658"/>
      <c r="BO54" s="658"/>
    </row>
    <row r="55" spans="2:67" s="255" customFormat="1" ht="15" customHeight="1">
      <c r="B55" s="1252"/>
      <c r="C55" s="262" t="s">
        <v>533</v>
      </c>
      <c r="D55" s="262"/>
      <c r="E55" s="658"/>
      <c r="F55" s="658"/>
      <c r="G55" s="700"/>
      <c r="H55" s="700"/>
      <c r="I55" s="700"/>
      <c r="J55" s="658"/>
      <c r="K55" s="658"/>
      <c r="L55" s="658"/>
      <c r="M55" s="658"/>
      <c r="N55" s="658"/>
      <c r="O55" s="658"/>
      <c r="P55" s="658"/>
      <c r="Q55" s="658"/>
      <c r="R55" s="658"/>
      <c r="S55" s="658"/>
      <c r="T55" s="658"/>
      <c r="U55" s="658"/>
      <c r="V55" s="658"/>
      <c r="W55" s="658"/>
      <c r="X55" s="658"/>
      <c r="Y55" s="658"/>
      <c r="Z55" s="658"/>
      <c r="AA55" s="658"/>
      <c r="AB55" s="658"/>
      <c r="AC55" s="658"/>
      <c r="AD55" s="658"/>
      <c r="AE55" s="658"/>
      <c r="AF55" s="658"/>
      <c r="AG55" s="658"/>
      <c r="AH55" s="658"/>
      <c r="AI55" s="658"/>
      <c r="AJ55" s="262"/>
      <c r="AK55" s="658"/>
      <c r="AL55" s="658"/>
      <c r="AM55" s="700"/>
      <c r="AN55" s="700"/>
      <c r="AO55" s="700"/>
      <c r="AP55" s="658"/>
      <c r="AQ55" s="658"/>
      <c r="AR55" s="658"/>
      <c r="AS55" s="658"/>
      <c r="AT55" s="658"/>
      <c r="AU55" s="658"/>
      <c r="AV55" s="658"/>
      <c r="AW55" s="658"/>
      <c r="AX55" s="658"/>
      <c r="AY55" s="658"/>
      <c r="AZ55" s="658"/>
      <c r="BA55" s="658"/>
      <c r="BB55" s="658"/>
      <c r="BC55" s="658"/>
      <c r="BD55" s="658"/>
      <c r="BE55" s="658"/>
      <c r="BF55" s="658"/>
      <c r="BG55" s="658"/>
      <c r="BH55" s="658"/>
      <c r="BI55" s="658"/>
      <c r="BJ55" s="658"/>
      <c r="BK55" s="658"/>
      <c r="BL55" s="658"/>
      <c r="BM55" s="658"/>
      <c r="BN55" s="658"/>
      <c r="BO55" s="658"/>
    </row>
    <row r="56" spans="2:67" s="255" customFormat="1" ht="15" customHeight="1">
      <c r="B56" s="1253"/>
      <c r="C56" s="338" t="s">
        <v>527</v>
      </c>
      <c r="D56" s="339"/>
      <c r="E56" s="680"/>
      <c r="F56" s="680"/>
      <c r="G56" s="712"/>
      <c r="H56" s="712"/>
      <c r="I56" s="712"/>
      <c r="J56" s="680"/>
      <c r="K56" s="680"/>
      <c r="L56" s="680"/>
      <c r="M56" s="680"/>
      <c r="N56" s="680"/>
      <c r="O56" s="680"/>
      <c r="P56" s="680"/>
      <c r="Q56" s="680"/>
      <c r="R56" s="680"/>
      <c r="S56" s="680"/>
      <c r="T56" s="680"/>
      <c r="U56" s="680"/>
      <c r="V56" s="680"/>
      <c r="W56" s="680"/>
      <c r="X56" s="680"/>
      <c r="Y56" s="680"/>
      <c r="Z56" s="680"/>
      <c r="AA56" s="680"/>
      <c r="AB56" s="680"/>
      <c r="AC56" s="680"/>
      <c r="AD56" s="680"/>
      <c r="AE56" s="680"/>
      <c r="AF56" s="680"/>
      <c r="AG56" s="681"/>
      <c r="AH56" s="681"/>
      <c r="AI56" s="680"/>
      <c r="AJ56" s="331"/>
      <c r="AK56" s="680"/>
      <c r="AL56" s="680"/>
      <c r="AM56" s="712"/>
      <c r="AN56" s="712"/>
      <c r="AO56" s="712"/>
      <c r="AP56" s="680"/>
      <c r="AQ56" s="680"/>
      <c r="AR56" s="680"/>
      <c r="AS56" s="680"/>
      <c r="AT56" s="680"/>
      <c r="AU56" s="680"/>
      <c r="AV56" s="680"/>
      <c r="AW56" s="680"/>
      <c r="AX56" s="680"/>
      <c r="AY56" s="680"/>
      <c r="AZ56" s="680"/>
      <c r="BA56" s="680"/>
      <c r="BB56" s="680"/>
      <c r="BC56" s="680"/>
      <c r="BD56" s="680"/>
      <c r="BE56" s="680"/>
      <c r="BF56" s="680"/>
      <c r="BG56" s="680"/>
      <c r="BH56" s="680"/>
      <c r="BI56" s="680"/>
      <c r="BJ56" s="680"/>
      <c r="BK56" s="680"/>
      <c r="BL56" s="680"/>
      <c r="BM56" s="681"/>
      <c r="BN56" s="681"/>
      <c r="BO56" s="680"/>
    </row>
    <row r="57" spans="2:67" s="255" customFormat="1" ht="15" customHeight="1">
      <c r="B57" s="1251" t="s">
        <v>14</v>
      </c>
      <c r="C57" s="262" t="s">
        <v>528</v>
      </c>
      <c r="D57" s="339"/>
      <c r="E57" s="331">
        <v>7.62299087650661E-3</v>
      </c>
      <c r="F57" s="350">
        <v>0</v>
      </c>
      <c r="G57" s="918"/>
      <c r="H57" s="918"/>
      <c r="I57" s="918">
        <v>2.6048542622157802E-4</v>
      </c>
      <c r="J57" s="350">
        <v>5.1288256888458801E-6</v>
      </c>
      <c r="K57" s="857"/>
      <c r="L57" s="857"/>
      <c r="M57" s="350">
        <v>2.23659724146478E-2</v>
      </c>
      <c r="N57" s="350">
        <v>8.7831098587076598E-4</v>
      </c>
      <c r="O57" s="857"/>
      <c r="P57" s="350">
        <v>9.1516169655680697E-4</v>
      </c>
      <c r="Q57" s="857"/>
      <c r="R57" s="857"/>
      <c r="S57" s="857"/>
      <c r="T57" s="857"/>
      <c r="U57" s="857"/>
      <c r="V57" s="350">
        <v>6.0451445064510397E-3</v>
      </c>
      <c r="W57" s="350">
        <v>9.0519253651047795E-4</v>
      </c>
      <c r="X57" s="857"/>
      <c r="Y57" s="857"/>
      <c r="Z57" s="857"/>
      <c r="AA57" s="857"/>
      <c r="AB57" s="857"/>
      <c r="AC57" s="857"/>
      <c r="AD57" s="857"/>
      <c r="AE57" s="350">
        <v>1.07479532244125E-2</v>
      </c>
      <c r="AF57" s="350">
        <v>9.7891239859120901E-3</v>
      </c>
      <c r="AG57" s="842"/>
      <c r="AH57" s="346">
        <v>6.6490413380686805E-4</v>
      </c>
      <c r="AI57" s="350">
        <v>1.73886569591512E-3</v>
      </c>
      <c r="AJ57" s="331"/>
      <c r="AK57" s="350">
        <v>9.7319117241152307E-3</v>
      </c>
      <c r="AL57" s="350">
        <v>2.27644957686982E-6</v>
      </c>
      <c r="AM57" s="918"/>
      <c r="AN57" s="918"/>
      <c r="AO57" s="918">
        <v>1.31253927025241E-3</v>
      </c>
      <c r="AP57" s="350">
        <v>1.3450235757173501E-2</v>
      </c>
      <c r="AQ57" s="857"/>
      <c r="AR57" s="857"/>
      <c r="AS57" s="350">
        <v>1.91168558851589E-2</v>
      </c>
      <c r="AT57" s="350">
        <v>1.4833362947291901E-3</v>
      </c>
      <c r="AU57" s="857"/>
      <c r="AV57" s="350">
        <v>1.6186095737705599E-3</v>
      </c>
      <c r="AW57" s="857"/>
      <c r="AX57" s="857"/>
      <c r="AY57" s="857"/>
      <c r="AZ57" s="857"/>
      <c r="BA57" s="857"/>
      <c r="BB57" s="350">
        <v>8.0889123006741299E-3</v>
      </c>
      <c r="BC57" s="350">
        <v>1.5074462722796599E-3</v>
      </c>
      <c r="BD57" s="857"/>
      <c r="BE57" s="857"/>
      <c r="BF57" s="857"/>
      <c r="BG57" s="857"/>
      <c r="BH57" s="857"/>
      <c r="BI57" s="857"/>
      <c r="BJ57" s="857"/>
      <c r="BK57" s="350">
        <v>1.2227723388138901E-2</v>
      </c>
      <c r="BL57" s="350">
        <v>1.31553560488151E-2</v>
      </c>
      <c r="BM57" s="842"/>
      <c r="BN57" s="350">
        <v>9.3968940475398603E-4</v>
      </c>
      <c r="BO57" s="350">
        <v>2.4843109454583002E-3</v>
      </c>
    </row>
    <row r="58" spans="2:67" s="255" customFormat="1" ht="15" customHeight="1">
      <c r="B58" s="1257" t="s">
        <v>14</v>
      </c>
      <c r="C58" s="262" t="s">
        <v>529</v>
      </c>
      <c r="D58" s="339"/>
      <c r="E58" s="331">
        <v>2.01463599876659E-2</v>
      </c>
      <c r="F58" s="346">
        <v>0</v>
      </c>
      <c r="G58" s="896"/>
      <c r="H58" s="896"/>
      <c r="I58" s="896">
        <v>1.2397849880761999E-3</v>
      </c>
      <c r="J58" s="346">
        <v>1.5630282980418099E-3</v>
      </c>
      <c r="K58" s="346"/>
      <c r="L58" s="346"/>
      <c r="M58" s="346">
        <v>5.7515305789695902E-2</v>
      </c>
      <c r="N58" s="346">
        <v>3.58800787451301E-3</v>
      </c>
      <c r="O58" s="346"/>
      <c r="P58" s="346">
        <v>3.4412125953095E-3</v>
      </c>
      <c r="Q58" s="346"/>
      <c r="R58" s="346"/>
      <c r="S58" s="346"/>
      <c r="T58" s="346"/>
      <c r="U58" s="346"/>
      <c r="V58" s="346">
        <v>1.72661837604372E-2</v>
      </c>
      <c r="W58" s="346">
        <v>3.6876724481163898E-3</v>
      </c>
      <c r="X58" s="346"/>
      <c r="Y58" s="346"/>
      <c r="Z58" s="346"/>
      <c r="AA58" s="346"/>
      <c r="AB58" s="346"/>
      <c r="AC58" s="346"/>
      <c r="AD58" s="346"/>
      <c r="AE58" s="346">
        <v>2.82457182668319E-2</v>
      </c>
      <c r="AF58" s="346">
        <v>2.70891317069137E-2</v>
      </c>
      <c r="AG58" s="347"/>
      <c r="AH58" s="346">
        <v>4.4091286609314901E-3</v>
      </c>
      <c r="AI58" s="346">
        <v>5.7982726973472296E-3</v>
      </c>
      <c r="AJ58" s="331"/>
      <c r="AK58" s="346">
        <v>2.45358499448807E-2</v>
      </c>
      <c r="AL58" s="346">
        <v>8.3441031450611297E-6</v>
      </c>
      <c r="AM58" s="896"/>
      <c r="AN58" s="896"/>
      <c r="AO58" s="896">
        <v>3.6174994129036398E-3</v>
      </c>
      <c r="AP58" s="346">
        <v>2.9891644041278101E-2</v>
      </c>
      <c r="AQ58" s="346"/>
      <c r="AR58" s="346"/>
      <c r="AS58" s="346">
        <v>4.8101545851367299E-2</v>
      </c>
      <c r="AT58" s="346">
        <v>5.3085779326304504E-3</v>
      </c>
      <c r="AU58" s="346"/>
      <c r="AV58" s="346">
        <v>5.1589564156065302E-3</v>
      </c>
      <c r="AW58" s="346"/>
      <c r="AX58" s="346"/>
      <c r="AY58" s="346"/>
      <c r="AZ58" s="346"/>
      <c r="BA58" s="346"/>
      <c r="BB58" s="346">
        <v>2.1305967653558799E-2</v>
      </c>
      <c r="BC58" s="346">
        <v>5.4226915321977697E-3</v>
      </c>
      <c r="BD58" s="346"/>
      <c r="BE58" s="346"/>
      <c r="BF58" s="346"/>
      <c r="BG58" s="346"/>
      <c r="BH58" s="346"/>
      <c r="BI58" s="346"/>
      <c r="BJ58" s="346"/>
      <c r="BK58" s="346">
        <v>3.1924682521224601E-2</v>
      </c>
      <c r="BL58" s="346">
        <v>3.67490143302742E-2</v>
      </c>
      <c r="BM58" s="347"/>
      <c r="BN58" s="346">
        <v>6.4829372656910996E-3</v>
      </c>
      <c r="BO58" s="346">
        <v>7.9022018053154803E-3</v>
      </c>
    </row>
    <row r="59" spans="2:67" s="255" customFormat="1" ht="15" customHeight="1">
      <c r="B59" s="1257" t="s">
        <v>14</v>
      </c>
      <c r="C59" s="262" t="s">
        <v>530</v>
      </c>
      <c r="D59" s="339"/>
      <c r="E59" s="331">
        <v>4.68570200691125E-2</v>
      </c>
      <c r="F59" s="346">
        <v>0</v>
      </c>
      <c r="G59" s="896"/>
      <c r="H59" s="896"/>
      <c r="I59" s="896">
        <v>3.6965961030676901E-3</v>
      </c>
      <c r="J59" s="346">
        <v>6.9199970271073396E-3</v>
      </c>
      <c r="K59" s="346"/>
      <c r="L59" s="346"/>
      <c r="M59" s="346">
        <v>0.104158689941556</v>
      </c>
      <c r="N59" s="346">
        <v>1.08471459487592E-2</v>
      </c>
      <c r="O59" s="346"/>
      <c r="P59" s="346">
        <v>1.0547030139309301E-2</v>
      </c>
      <c r="Q59" s="346"/>
      <c r="R59" s="346"/>
      <c r="S59" s="346"/>
      <c r="T59" s="346"/>
      <c r="U59" s="346"/>
      <c r="V59" s="346">
        <v>4.4318873834110803E-2</v>
      </c>
      <c r="W59" s="346">
        <v>1.10841400657212E-2</v>
      </c>
      <c r="X59" s="346"/>
      <c r="Y59" s="346"/>
      <c r="Z59" s="346"/>
      <c r="AA59" s="346"/>
      <c r="AB59" s="346"/>
      <c r="AC59" s="346"/>
      <c r="AD59" s="346"/>
      <c r="AE59" s="346">
        <v>7.1226612015425295E-2</v>
      </c>
      <c r="AF59" s="346">
        <v>5.7378431890079802E-2</v>
      </c>
      <c r="AG59" s="347"/>
      <c r="AH59" s="346">
        <v>1.5399776260254299E-2</v>
      </c>
      <c r="AI59" s="346">
        <v>1.5867079189176601E-2</v>
      </c>
      <c r="AJ59" s="331"/>
      <c r="AK59" s="346">
        <v>5.4951319289584799E-2</v>
      </c>
      <c r="AL59" s="346">
        <v>9.5130362726584804E-5</v>
      </c>
      <c r="AM59" s="896"/>
      <c r="AN59" s="896"/>
      <c r="AO59" s="896">
        <v>9.9788116782092307E-3</v>
      </c>
      <c r="AP59" s="346">
        <v>7.3142443219580605E-2</v>
      </c>
      <c r="AQ59" s="346"/>
      <c r="AR59" s="346"/>
      <c r="AS59" s="346">
        <v>9.5701861637276106E-2</v>
      </c>
      <c r="AT59" s="346">
        <v>1.4998861168072799E-2</v>
      </c>
      <c r="AU59" s="346"/>
      <c r="AV59" s="346">
        <v>1.43426723383673E-2</v>
      </c>
      <c r="AW59" s="346"/>
      <c r="AX59" s="346"/>
      <c r="AY59" s="346"/>
      <c r="AZ59" s="346"/>
      <c r="BA59" s="346"/>
      <c r="BB59" s="346">
        <v>5.3331303491933997E-2</v>
      </c>
      <c r="BC59" s="346">
        <v>1.5307054501814601E-2</v>
      </c>
      <c r="BD59" s="346"/>
      <c r="BE59" s="346"/>
      <c r="BF59" s="346"/>
      <c r="BG59" s="346"/>
      <c r="BH59" s="346"/>
      <c r="BI59" s="346"/>
      <c r="BJ59" s="346"/>
      <c r="BK59" s="346">
        <v>7.4517255124798107E-2</v>
      </c>
      <c r="BL59" s="346">
        <v>7.5305692197567997E-2</v>
      </c>
      <c r="BM59" s="347"/>
      <c r="BN59" s="346">
        <v>1.96497951685865E-2</v>
      </c>
      <c r="BO59" s="346">
        <v>2.0499080847880401E-2</v>
      </c>
    </row>
    <row r="60" spans="2:67" s="255" customFormat="1" ht="15" customHeight="1">
      <c r="B60" s="1257" t="s">
        <v>14</v>
      </c>
      <c r="C60" s="262" t="s">
        <v>531</v>
      </c>
      <c r="D60" s="339"/>
      <c r="E60" s="331">
        <v>0.32113210895156102</v>
      </c>
      <c r="F60" s="346">
        <v>2.18020891995713E-4</v>
      </c>
      <c r="G60" s="896"/>
      <c r="H60" s="896"/>
      <c r="I60" s="896">
        <v>0.15154070295994701</v>
      </c>
      <c r="J60" s="346">
        <v>0.13075508581314199</v>
      </c>
      <c r="K60" s="346"/>
      <c r="L60" s="346"/>
      <c r="M60" s="346">
        <v>0.445824133581878</v>
      </c>
      <c r="N60" s="346">
        <v>0.12802266258823999</v>
      </c>
      <c r="O60" s="346"/>
      <c r="P60" s="346">
        <v>0.12811184537933901</v>
      </c>
      <c r="Q60" s="346"/>
      <c r="R60" s="346"/>
      <c r="S60" s="346"/>
      <c r="T60" s="346"/>
      <c r="U60" s="346"/>
      <c r="V60" s="346">
        <v>0.32735924667524502</v>
      </c>
      <c r="W60" s="346">
        <v>0.129215178035886</v>
      </c>
      <c r="X60" s="346"/>
      <c r="Y60" s="346"/>
      <c r="Z60" s="346"/>
      <c r="AA60" s="346"/>
      <c r="AB60" s="346"/>
      <c r="AC60" s="346"/>
      <c r="AD60" s="346"/>
      <c r="AE60" s="346">
        <v>0.40959040660583201</v>
      </c>
      <c r="AF60" s="346">
        <v>0.35399928174963002</v>
      </c>
      <c r="AG60" s="347"/>
      <c r="AH60" s="346">
        <v>0.20956121244710099</v>
      </c>
      <c r="AI60" s="346">
        <v>0.15133291107824801</v>
      </c>
      <c r="AJ60" s="331"/>
      <c r="AK60" s="346">
        <v>0.334128524910353</v>
      </c>
      <c r="AL60" s="346">
        <v>1.2024220075174299E-3</v>
      </c>
      <c r="AM60" s="896"/>
      <c r="AN60" s="896"/>
      <c r="AO60" s="896">
        <v>0.17080098117634601</v>
      </c>
      <c r="AP60" s="346">
        <v>0.31836145206425898</v>
      </c>
      <c r="AQ60" s="346"/>
      <c r="AR60" s="346"/>
      <c r="AS60" s="346">
        <v>0.37709756335186101</v>
      </c>
      <c r="AT60" s="346">
        <v>0.14221608758388801</v>
      </c>
      <c r="AU60" s="346"/>
      <c r="AV60" s="346">
        <v>0.141326259387824</v>
      </c>
      <c r="AW60" s="346"/>
      <c r="AX60" s="346"/>
      <c r="AY60" s="346"/>
      <c r="AZ60" s="346"/>
      <c r="BA60" s="346"/>
      <c r="BB60" s="346">
        <v>0.34190255942347703</v>
      </c>
      <c r="BC60" s="346">
        <v>0.14352632788144901</v>
      </c>
      <c r="BD60" s="346"/>
      <c r="BE60" s="346"/>
      <c r="BF60" s="346"/>
      <c r="BG60" s="346"/>
      <c r="BH60" s="346"/>
      <c r="BI60" s="346"/>
      <c r="BJ60" s="346"/>
      <c r="BK60" s="346">
        <v>0.41362355784899102</v>
      </c>
      <c r="BL60" s="346">
        <v>0.37438911100209799</v>
      </c>
      <c r="BM60" s="347"/>
      <c r="BN60" s="346">
        <v>0.219278257638716</v>
      </c>
      <c r="BO60" s="346">
        <v>0.165343485411173</v>
      </c>
    </row>
    <row r="61" spans="2:67" s="255" customFormat="1" ht="15" customHeight="1">
      <c r="B61" s="1257" t="s">
        <v>14</v>
      </c>
      <c r="C61" s="262" t="s">
        <v>532</v>
      </c>
      <c r="D61" s="339"/>
      <c r="E61" s="331">
        <v>0.53750847737850305</v>
      </c>
      <c r="F61" s="346">
        <v>0.110191260988057</v>
      </c>
      <c r="G61" s="896"/>
      <c r="H61" s="896"/>
      <c r="I61" s="896">
        <v>0.73584762379202795</v>
      </c>
      <c r="J61" s="346">
        <v>0.69300700321029096</v>
      </c>
      <c r="K61" s="346"/>
      <c r="L61" s="346"/>
      <c r="M61" s="346">
        <v>0.35328849799914402</v>
      </c>
      <c r="N61" s="346">
        <v>0.55074839291597799</v>
      </c>
      <c r="O61" s="346"/>
      <c r="P61" s="346">
        <v>0.54737430033350398</v>
      </c>
      <c r="Q61" s="346"/>
      <c r="R61" s="346"/>
      <c r="S61" s="346"/>
      <c r="T61" s="346"/>
      <c r="U61" s="346"/>
      <c r="V61" s="346">
        <v>0.54522252716137698</v>
      </c>
      <c r="W61" s="346">
        <v>0.55110859980233196</v>
      </c>
      <c r="X61" s="346"/>
      <c r="Y61" s="346"/>
      <c r="Z61" s="346"/>
      <c r="AA61" s="346"/>
      <c r="AB61" s="346"/>
      <c r="AC61" s="346"/>
      <c r="AD61" s="346"/>
      <c r="AE61" s="346">
        <v>0.44301100797711301</v>
      </c>
      <c r="AF61" s="346">
        <v>0.52806692938975797</v>
      </c>
      <c r="AG61" s="347"/>
      <c r="AH61" s="346">
        <v>0.70502143035859199</v>
      </c>
      <c r="AI61" s="346">
        <v>0.54322810919801201</v>
      </c>
      <c r="AJ61" s="331"/>
      <c r="AK61" s="346">
        <v>0.51255857381040404</v>
      </c>
      <c r="AL61" s="346">
        <v>0.11485677063215401</v>
      </c>
      <c r="AM61" s="896"/>
      <c r="AN61" s="896"/>
      <c r="AO61" s="896">
        <v>0.71252148042608199</v>
      </c>
      <c r="AP61" s="346">
        <v>0.51759802201709004</v>
      </c>
      <c r="AQ61" s="346"/>
      <c r="AR61" s="346"/>
      <c r="AS61" s="346">
        <v>0.42675375895066903</v>
      </c>
      <c r="AT61" s="346">
        <v>0.53814535830880605</v>
      </c>
      <c r="AU61" s="346"/>
      <c r="AV61" s="346">
        <v>0.53566014672842699</v>
      </c>
      <c r="AW61" s="346"/>
      <c r="AX61" s="346"/>
      <c r="AY61" s="346"/>
      <c r="AZ61" s="346"/>
      <c r="BA61" s="346"/>
      <c r="BB61" s="346">
        <v>0.51807261241597302</v>
      </c>
      <c r="BC61" s="346">
        <v>0.53831428493220401</v>
      </c>
      <c r="BD61" s="346"/>
      <c r="BE61" s="346"/>
      <c r="BF61" s="346"/>
      <c r="BG61" s="346"/>
      <c r="BH61" s="346"/>
      <c r="BI61" s="346"/>
      <c r="BJ61" s="346"/>
      <c r="BK61" s="346">
        <v>0.43078032974279701</v>
      </c>
      <c r="BL61" s="346">
        <v>0.47954453640045103</v>
      </c>
      <c r="BM61" s="347"/>
      <c r="BN61" s="346">
        <v>0.68997175186035298</v>
      </c>
      <c r="BO61" s="346">
        <v>0.529287274799498</v>
      </c>
    </row>
    <row r="62" spans="2:67" s="255" customFormat="1" ht="15" customHeight="1">
      <c r="B62" s="1257" t="s">
        <v>14</v>
      </c>
      <c r="C62" s="262" t="s">
        <v>533</v>
      </c>
      <c r="D62" s="339"/>
      <c r="E62" s="346">
        <v>6.6733042736650497E-2</v>
      </c>
      <c r="F62" s="346">
        <v>0.88959071811994705</v>
      </c>
      <c r="G62" s="896"/>
      <c r="H62" s="896"/>
      <c r="I62" s="896">
        <v>0.10741480673066101</v>
      </c>
      <c r="J62" s="346">
        <v>0.16774975682572901</v>
      </c>
      <c r="K62" s="346"/>
      <c r="L62" s="346"/>
      <c r="M62" s="346">
        <v>1.6847400273078E-2</v>
      </c>
      <c r="N62" s="346">
        <v>0.30591547968663901</v>
      </c>
      <c r="O62" s="346"/>
      <c r="P62" s="346">
        <v>0.30961044985598102</v>
      </c>
      <c r="Q62" s="346"/>
      <c r="R62" s="346"/>
      <c r="S62" s="346"/>
      <c r="T62" s="346"/>
      <c r="U62" s="346"/>
      <c r="V62" s="346">
        <v>5.9788024062379097E-2</v>
      </c>
      <c r="W62" s="346">
        <v>0.30399921711143402</v>
      </c>
      <c r="X62" s="346"/>
      <c r="Y62" s="346"/>
      <c r="Z62" s="346"/>
      <c r="AA62" s="346"/>
      <c r="AB62" s="346"/>
      <c r="AC62" s="346"/>
      <c r="AD62" s="346"/>
      <c r="AE62" s="346">
        <v>3.7178301910384903E-2</v>
      </c>
      <c r="AF62" s="346">
        <v>2.3677101277706999E-2</v>
      </c>
      <c r="AG62" s="347"/>
      <c r="AH62" s="346">
        <v>6.4943548139314605E-2</v>
      </c>
      <c r="AI62" s="346">
        <v>0.28203476214130102</v>
      </c>
      <c r="AJ62" s="331"/>
      <c r="AK62" s="346">
        <v>6.4093820320662395E-2</v>
      </c>
      <c r="AL62" s="346">
        <v>0.88383505644488103</v>
      </c>
      <c r="AM62" s="896"/>
      <c r="AN62" s="896"/>
      <c r="AO62" s="896">
        <v>0.10176868803620701</v>
      </c>
      <c r="AP62" s="346">
        <v>4.75562029006181E-2</v>
      </c>
      <c r="AQ62" s="346"/>
      <c r="AR62" s="346"/>
      <c r="AS62" s="346">
        <v>3.3228414323667702E-2</v>
      </c>
      <c r="AT62" s="346">
        <v>0.29784777871187401</v>
      </c>
      <c r="AU62" s="346"/>
      <c r="AV62" s="346">
        <v>0.30189335555600499</v>
      </c>
      <c r="AW62" s="346"/>
      <c r="AX62" s="346"/>
      <c r="AY62" s="346"/>
      <c r="AZ62" s="346"/>
      <c r="BA62" s="346"/>
      <c r="BB62" s="346">
        <v>5.7298644714382799E-2</v>
      </c>
      <c r="BC62" s="346">
        <v>0.295922194880056</v>
      </c>
      <c r="BD62" s="346"/>
      <c r="BE62" s="346"/>
      <c r="BF62" s="346"/>
      <c r="BG62" s="346"/>
      <c r="BH62" s="346"/>
      <c r="BI62" s="346"/>
      <c r="BJ62" s="346"/>
      <c r="BK62" s="346">
        <v>3.6926451374049797E-2</v>
      </c>
      <c r="BL62" s="346">
        <v>2.0856290020793599E-2</v>
      </c>
      <c r="BM62" s="347"/>
      <c r="BN62" s="346">
        <v>6.3677568661898998E-2</v>
      </c>
      <c r="BO62" s="346">
        <v>0.274483646190674</v>
      </c>
    </row>
    <row r="63" spans="2:67" s="255" customFormat="1" ht="15" customHeight="1">
      <c r="B63" s="1253" t="s">
        <v>14</v>
      </c>
      <c r="C63" s="338" t="s">
        <v>527</v>
      </c>
      <c r="D63" s="339"/>
      <c r="E63" s="345">
        <v>1</v>
      </c>
      <c r="F63" s="345">
        <v>1</v>
      </c>
      <c r="G63" s="897"/>
      <c r="H63" s="897"/>
      <c r="I63" s="897">
        <v>1</v>
      </c>
      <c r="J63" s="345">
        <v>1</v>
      </c>
      <c r="K63" s="345"/>
      <c r="L63" s="345"/>
      <c r="M63" s="345">
        <v>1</v>
      </c>
      <c r="N63" s="345">
        <v>1</v>
      </c>
      <c r="O63" s="345"/>
      <c r="P63" s="345">
        <v>1</v>
      </c>
      <c r="Q63" s="345"/>
      <c r="R63" s="345"/>
      <c r="S63" s="345"/>
      <c r="T63" s="345"/>
      <c r="U63" s="345"/>
      <c r="V63" s="345">
        <v>1</v>
      </c>
      <c r="W63" s="345">
        <v>1</v>
      </c>
      <c r="X63" s="345"/>
      <c r="Y63" s="345"/>
      <c r="Z63" s="345"/>
      <c r="AA63" s="345"/>
      <c r="AB63" s="345"/>
      <c r="AC63" s="345"/>
      <c r="AD63" s="345"/>
      <c r="AE63" s="345">
        <v>1</v>
      </c>
      <c r="AF63" s="345">
        <v>1</v>
      </c>
      <c r="AG63" s="348"/>
      <c r="AH63" s="348">
        <v>1</v>
      </c>
      <c r="AI63" s="345">
        <v>1</v>
      </c>
      <c r="AJ63" s="331"/>
      <c r="AK63" s="345">
        <v>1</v>
      </c>
      <c r="AL63" s="345">
        <v>1</v>
      </c>
      <c r="AM63" s="897"/>
      <c r="AN63" s="897"/>
      <c r="AO63" s="897">
        <v>1</v>
      </c>
      <c r="AP63" s="345">
        <v>1</v>
      </c>
      <c r="AQ63" s="345"/>
      <c r="AR63" s="345"/>
      <c r="AS63" s="345">
        <v>1</v>
      </c>
      <c r="AT63" s="345">
        <v>1</v>
      </c>
      <c r="AU63" s="345"/>
      <c r="AV63" s="345">
        <v>1</v>
      </c>
      <c r="AW63" s="345"/>
      <c r="AX63" s="345"/>
      <c r="AY63" s="345"/>
      <c r="AZ63" s="345"/>
      <c r="BA63" s="345"/>
      <c r="BB63" s="345">
        <v>1</v>
      </c>
      <c r="BC63" s="345">
        <v>1</v>
      </c>
      <c r="BD63" s="345"/>
      <c r="BE63" s="345"/>
      <c r="BF63" s="345"/>
      <c r="BG63" s="345"/>
      <c r="BH63" s="345"/>
      <c r="BI63" s="345"/>
      <c r="BJ63" s="345"/>
      <c r="BK63" s="345">
        <v>1</v>
      </c>
      <c r="BL63" s="345">
        <v>1</v>
      </c>
      <c r="BM63" s="348"/>
      <c r="BN63" s="348">
        <v>1</v>
      </c>
      <c r="BO63" s="345">
        <v>1</v>
      </c>
    </row>
    <row r="64" spans="2:67" s="255" customFormat="1" ht="15" customHeight="1">
      <c r="B64" s="1251" t="s">
        <v>15</v>
      </c>
      <c r="C64" s="262" t="s">
        <v>528</v>
      </c>
      <c r="D64" s="339"/>
      <c r="E64" s="350">
        <v>7.0915629847668096E-2</v>
      </c>
      <c r="F64" s="346">
        <v>8.2755545724577195E-4</v>
      </c>
      <c r="G64" s="896">
        <v>3.1059906625122201E-4</v>
      </c>
      <c r="H64" s="896">
        <v>4.537683020500047E-4</v>
      </c>
      <c r="I64" s="896">
        <v>4.1645998304934407E-4</v>
      </c>
      <c r="J64" s="346">
        <v>1.0419277230313799E-4</v>
      </c>
      <c r="K64" s="346">
        <v>2.238932609237446E-3</v>
      </c>
      <c r="L64" s="346"/>
      <c r="M64" s="346">
        <v>0.107665154374505</v>
      </c>
      <c r="N64" s="346">
        <v>6.5335386776058197E-3</v>
      </c>
      <c r="O64" s="346">
        <v>3.8280118681792196E-3</v>
      </c>
      <c r="P64" s="346">
        <v>3.5923659382327499E-3</v>
      </c>
      <c r="Q64" s="346"/>
      <c r="R64" s="346">
        <v>6.7111348941885196E-2</v>
      </c>
      <c r="S64" s="346"/>
      <c r="T64" s="346"/>
      <c r="U64" s="346"/>
      <c r="V64" s="346">
        <v>5.8739558039675101E-2</v>
      </c>
      <c r="W64" s="346">
        <v>7.04412369992062E-3</v>
      </c>
      <c r="X64" s="346">
        <v>0.13814675135831969</v>
      </c>
      <c r="Y64" s="346">
        <v>0.14344252737774685</v>
      </c>
      <c r="Z64" s="346"/>
      <c r="AA64" s="346">
        <v>0.10302013018198719</v>
      </c>
      <c r="AB64" s="346">
        <v>5.6017928444857798E-2</v>
      </c>
      <c r="AC64" s="346"/>
      <c r="AD64" s="346">
        <v>1.7501398971182615E-2</v>
      </c>
      <c r="AE64" s="346">
        <v>0.105138218794757</v>
      </c>
      <c r="AF64" s="346">
        <v>4.8809728996735802E-2</v>
      </c>
      <c r="AG64" s="346"/>
      <c r="AH64" s="347"/>
      <c r="AI64" s="346">
        <v>1.234561349641E-2</v>
      </c>
      <c r="AJ64" s="331"/>
      <c r="AK64" s="346">
        <v>7.7503463280257395E-2</v>
      </c>
      <c r="AL64" s="346">
        <v>2.5185289824556402E-3</v>
      </c>
      <c r="AM64" s="896">
        <v>2.26725856255215E-4</v>
      </c>
      <c r="AN64" s="896">
        <v>1.5837294054725085E-3</v>
      </c>
      <c r="AO64" s="896">
        <v>1.2301092927662987E-3</v>
      </c>
      <c r="AP64" s="346">
        <v>5.2785488790416099E-2</v>
      </c>
      <c r="AQ64" s="346">
        <v>2.2389326092374455E-3</v>
      </c>
      <c r="AR64" s="346"/>
      <c r="AS64" s="346">
        <v>5.83661941445743E-2</v>
      </c>
      <c r="AT64" s="346">
        <v>1.12470534729556E-2</v>
      </c>
      <c r="AU64" s="346">
        <v>7.4946307592188826E-3</v>
      </c>
      <c r="AV64" s="346">
        <v>7.2106887272934397E-3</v>
      </c>
      <c r="AW64" s="346"/>
      <c r="AX64" s="346">
        <v>7.4032125059659531E-2</v>
      </c>
      <c r="AY64" s="346"/>
      <c r="AZ64" s="346"/>
      <c r="BA64" s="346"/>
      <c r="BB64" s="346">
        <v>6.6032803073279203E-2</v>
      </c>
      <c r="BC64" s="346">
        <v>1.1848604941422199E-2</v>
      </c>
      <c r="BD64" s="346">
        <v>0.14443597725781576</v>
      </c>
      <c r="BE64" s="346">
        <v>0.14833576485668151</v>
      </c>
      <c r="BF64" s="346"/>
      <c r="BG64" s="346">
        <v>0.1114116495670434</v>
      </c>
      <c r="BH64" s="346">
        <v>5.9257281746425E-2</v>
      </c>
      <c r="BI64" s="346"/>
      <c r="BJ64" s="346">
        <v>2.9830586561878217E-2</v>
      </c>
      <c r="BK64" s="346">
        <v>0.111389581485038</v>
      </c>
      <c r="BL64" s="346">
        <v>5.6379640067427399E-2</v>
      </c>
      <c r="BM64" s="350"/>
      <c r="BN64" s="347"/>
      <c r="BO64" s="346">
        <v>1.73347989617256E-2</v>
      </c>
    </row>
    <row r="65" spans="2:67" s="255" customFormat="1" ht="15" customHeight="1">
      <c r="B65" s="1257" t="s">
        <v>15</v>
      </c>
      <c r="C65" s="262" t="s">
        <v>529</v>
      </c>
      <c r="D65" s="339"/>
      <c r="E65" s="346">
        <v>0.13535864938834799</v>
      </c>
      <c r="F65" s="346">
        <v>7.5353400574005702E-3</v>
      </c>
      <c r="G65" s="896">
        <v>5.9426157211791798E-3</v>
      </c>
      <c r="H65" s="896">
        <v>6.9024800186293974E-3</v>
      </c>
      <c r="I65" s="896">
        <v>6.6523500014730001E-3</v>
      </c>
      <c r="J65" s="346">
        <v>2.2489405516478399E-3</v>
      </c>
      <c r="K65" s="346">
        <v>2.0388969487570546E-2</v>
      </c>
      <c r="L65" s="346"/>
      <c r="M65" s="346">
        <v>0.20254582529908699</v>
      </c>
      <c r="N65" s="346">
        <v>2.7155530302517002E-2</v>
      </c>
      <c r="O65" s="346">
        <v>1.6965674863183434E-2</v>
      </c>
      <c r="P65" s="346">
        <v>1.6162961438398699E-2</v>
      </c>
      <c r="Q65" s="346"/>
      <c r="R65" s="346">
        <v>0.13588635242838429</v>
      </c>
      <c r="S65" s="346"/>
      <c r="T65" s="346"/>
      <c r="U65" s="346"/>
      <c r="V65" s="346">
        <v>0.121146337215223</v>
      </c>
      <c r="W65" s="346">
        <v>2.8469071115421001E-2</v>
      </c>
      <c r="X65" s="346">
        <v>0.21234819620112202</v>
      </c>
      <c r="Y65" s="346">
        <v>0.23583474069017174</v>
      </c>
      <c r="Z65" s="346"/>
      <c r="AA65" s="346">
        <v>0.1955725328367271</v>
      </c>
      <c r="AB65" s="346">
        <v>0.16439183652747927</v>
      </c>
      <c r="AC65" s="346"/>
      <c r="AD65" s="346">
        <v>2.7622427142592595E-2</v>
      </c>
      <c r="AE65" s="346">
        <v>0.18859916438500801</v>
      </c>
      <c r="AF65" s="346">
        <v>9.9577783202464798E-2</v>
      </c>
      <c r="AG65" s="346"/>
      <c r="AH65" s="347"/>
      <c r="AI65" s="346">
        <v>3.7268481064168898E-2</v>
      </c>
      <c r="AJ65" s="331"/>
      <c r="AK65" s="346">
        <v>0.14109783615830701</v>
      </c>
      <c r="AL65" s="346">
        <v>8.7124301872382997E-3</v>
      </c>
      <c r="AM65" s="896">
        <v>3.6063327022137202E-3</v>
      </c>
      <c r="AN65" s="896">
        <v>7.3312632124340965E-3</v>
      </c>
      <c r="AO65" s="896">
        <v>6.3605875295247322E-3</v>
      </c>
      <c r="AP65" s="346">
        <v>4.17790964738965E-2</v>
      </c>
      <c r="AQ65" s="346">
        <v>1.6196860885929018E-2</v>
      </c>
      <c r="AR65" s="346"/>
      <c r="AS65" s="346">
        <v>5.6444956971912999E-2</v>
      </c>
      <c r="AT65" s="346">
        <v>3.1642181103127297E-2</v>
      </c>
      <c r="AU65" s="346">
        <v>2.0085721716521385E-2</v>
      </c>
      <c r="AV65" s="346">
        <v>1.9099796320107498E-2</v>
      </c>
      <c r="AW65" s="346"/>
      <c r="AX65" s="346">
        <v>0.14319157746837052</v>
      </c>
      <c r="AY65" s="346"/>
      <c r="AZ65" s="346"/>
      <c r="BA65" s="346"/>
      <c r="BB65" s="346">
        <v>0.12914304499604201</v>
      </c>
      <c r="BC65" s="346">
        <v>3.3083622776723998E-2</v>
      </c>
      <c r="BD65" s="346">
        <v>0.21330910415334234</v>
      </c>
      <c r="BE65" s="346">
        <v>0.23846215276238716</v>
      </c>
      <c r="BF65" s="346"/>
      <c r="BG65" s="346">
        <v>0.19806565889437849</v>
      </c>
      <c r="BH65" s="346">
        <v>0.17050428265925682</v>
      </c>
      <c r="BI65" s="346"/>
      <c r="BJ65" s="346">
        <v>3.1401392104113995E-2</v>
      </c>
      <c r="BK65" s="346">
        <v>0.191653043594364</v>
      </c>
      <c r="BL65" s="346">
        <v>0.105933727397461</v>
      </c>
      <c r="BM65" s="346"/>
      <c r="BN65" s="347"/>
      <c r="BO65" s="346">
        <v>4.1917903657109901E-2</v>
      </c>
    </row>
    <row r="66" spans="2:67" s="255" customFormat="1" ht="15" customHeight="1">
      <c r="B66" s="1257" t="s">
        <v>15</v>
      </c>
      <c r="C66" s="262" t="s">
        <v>530</v>
      </c>
      <c r="D66" s="339"/>
      <c r="E66" s="346">
        <v>0.15951933996860901</v>
      </c>
      <c r="F66" s="346">
        <v>2.6014369261343699E-2</v>
      </c>
      <c r="G66" s="896">
        <v>2.0945338064894001E-2</v>
      </c>
      <c r="H66" s="896">
        <v>2.719665035965825E-2</v>
      </c>
      <c r="I66" s="896">
        <v>2.5567627532480465E-2</v>
      </c>
      <c r="J66" s="346">
        <v>8.8914810580478197E-3</v>
      </c>
      <c r="K66" s="346">
        <v>0.1092387055140852</v>
      </c>
      <c r="L66" s="346"/>
      <c r="M66" s="346">
        <v>0.20438136862798501</v>
      </c>
      <c r="N66" s="346">
        <v>5.2525348007567703E-2</v>
      </c>
      <c r="O66" s="346">
        <v>3.6416460732917849E-2</v>
      </c>
      <c r="P66" s="346">
        <v>3.5475046132182601E-2</v>
      </c>
      <c r="Q66" s="346"/>
      <c r="R66" s="346">
        <v>0.16560321248353235</v>
      </c>
      <c r="S66" s="346"/>
      <c r="T66" s="346"/>
      <c r="U66" s="346"/>
      <c r="V66" s="346">
        <v>0.15741883324530201</v>
      </c>
      <c r="W66" s="346">
        <v>5.43222447016607E-2</v>
      </c>
      <c r="X66" s="346">
        <v>0.22987981964921547</v>
      </c>
      <c r="Y66" s="346">
        <v>0.22752247900896491</v>
      </c>
      <c r="Z66" s="346"/>
      <c r="AA66" s="346">
        <v>0.20287395076586595</v>
      </c>
      <c r="AB66" s="346">
        <v>0.16783141403237328</v>
      </c>
      <c r="AC66" s="346"/>
      <c r="AD66" s="346">
        <v>5.5911362219221855E-2</v>
      </c>
      <c r="AE66" s="346">
        <v>0.19561485038656801</v>
      </c>
      <c r="AF66" s="346">
        <v>0.13322950981294099</v>
      </c>
      <c r="AG66" s="346"/>
      <c r="AH66" s="347"/>
      <c r="AI66" s="346">
        <v>6.2887454665941894E-2</v>
      </c>
      <c r="AJ66" s="331"/>
      <c r="AK66" s="346">
        <v>0.16863639187537899</v>
      </c>
      <c r="AL66" s="346">
        <v>3.0046041563003601E-2</v>
      </c>
      <c r="AM66" s="896">
        <v>1.9157615462054699E-2</v>
      </c>
      <c r="AN66" s="896">
        <v>3.0556055001693696E-2</v>
      </c>
      <c r="AO66" s="896">
        <v>2.7585747755992724E-2</v>
      </c>
      <c r="AP66" s="346">
        <v>9.8390841098277004E-2</v>
      </c>
      <c r="AQ66" s="346">
        <v>0.1153983653932415</v>
      </c>
      <c r="AR66" s="346"/>
      <c r="AS66" s="346">
        <v>0.108559014154555</v>
      </c>
      <c r="AT66" s="346">
        <v>6.3558419890388795E-2</v>
      </c>
      <c r="AU66" s="346">
        <v>4.6748227140579787E-2</v>
      </c>
      <c r="AV66" s="346">
        <v>4.5589828156311303E-2</v>
      </c>
      <c r="AW66" s="346"/>
      <c r="AX66" s="346">
        <v>0.17585697644711967</v>
      </c>
      <c r="AY66" s="346"/>
      <c r="AZ66" s="346"/>
      <c r="BA66" s="346"/>
      <c r="BB66" s="346">
        <v>0.16887277364012199</v>
      </c>
      <c r="BC66" s="346">
        <v>6.5421343442667604E-2</v>
      </c>
      <c r="BD66" s="346">
        <v>0.2297498308392763</v>
      </c>
      <c r="BE66" s="346">
        <v>0.2311606596044542</v>
      </c>
      <c r="BF66" s="346"/>
      <c r="BG66" s="346">
        <v>0.2093084683343916</v>
      </c>
      <c r="BH66" s="346">
        <v>0.18092693652942443</v>
      </c>
      <c r="BI66" s="346"/>
      <c r="BJ66" s="346">
        <v>7.2399899914153118E-2</v>
      </c>
      <c r="BK66" s="346">
        <v>0.202117178656119</v>
      </c>
      <c r="BL66" s="346">
        <v>0.144480237921747</v>
      </c>
      <c r="BM66" s="346"/>
      <c r="BN66" s="347"/>
      <c r="BO66" s="346">
        <v>7.3842617485582698E-2</v>
      </c>
    </row>
    <row r="67" spans="2:67" s="255" customFormat="1" ht="15" customHeight="1">
      <c r="B67" s="1257" t="s">
        <v>15</v>
      </c>
      <c r="C67" s="262" t="s">
        <v>531</v>
      </c>
      <c r="D67" s="339"/>
      <c r="E67" s="346">
        <v>0.36901550377377301</v>
      </c>
      <c r="F67" s="346">
        <v>0.18595740963426299</v>
      </c>
      <c r="G67" s="896">
        <v>0.167142531462006</v>
      </c>
      <c r="H67" s="896">
        <v>0.19767982788929758</v>
      </c>
      <c r="I67" s="896">
        <v>0.18972214626746964</v>
      </c>
      <c r="J67" s="346">
        <v>0.12426932059340801</v>
      </c>
      <c r="K67" s="346">
        <v>0.45234058139247008</v>
      </c>
      <c r="L67" s="346"/>
      <c r="M67" s="346">
        <v>0.33243522863367098</v>
      </c>
      <c r="N67" s="346">
        <v>0.23004880210956</v>
      </c>
      <c r="O67" s="346">
        <v>0.20453669295316049</v>
      </c>
      <c r="P67" s="346">
        <v>0.20071991591653901</v>
      </c>
      <c r="Q67" s="346"/>
      <c r="R67" s="346">
        <v>0.39347359210728022</v>
      </c>
      <c r="S67" s="346"/>
      <c r="T67" s="346"/>
      <c r="U67" s="346"/>
      <c r="V67" s="346">
        <v>0.408795195964957</v>
      </c>
      <c r="W67" s="346">
        <v>0.233129804185016</v>
      </c>
      <c r="X67" s="346">
        <v>0.32223778838537126</v>
      </c>
      <c r="Y67" s="346">
        <v>0.31107218927025643</v>
      </c>
      <c r="Z67" s="346"/>
      <c r="AA67" s="346">
        <v>0.39009059410352742</v>
      </c>
      <c r="AB67" s="346">
        <v>0.44129837711128617</v>
      </c>
      <c r="AC67" s="346"/>
      <c r="AD67" s="346">
        <v>0.43284915574026511</v>
      </c>
      <c r="AE67" s="346">
        <v>0.36728249567178201</v>
      </c>
      <c r="AF67" s="346">
        <v>0.37546962813153301</v>
      </c>
      <c r="AG67" s="346"/>
      <c r="AH67" s="347"/>
      <c r="AI67" s="346">
        <v>0.24460301635470699</v>
      </c>
      <c r="AJ67" s="331"/>
      <c r="AK67" s="346">
        <v>0.37065643292864497</v>
      </c>
      <c r="AL67" s="346">
        <v>0.193088139520147</v>
      </c>
      <c r="AM67" s="896">
        <v>0.14457263998826</v>
      </c>
      <c r="AN67" s="896">
        <v>0.20189534041188598</v>
      </c>
      <c r="AO67" s="896">
        <v>0.18695767882940986</v>
      </c>
      <c r="AP67" s="346">
        <v>0.31452210468110398</v>
      </c>
      <c r="AQ67" s="346">
        <v>0.44954144985933281</v>
      </c>
      <c r="AR67" s="346"/>
      <c r="AS67" s="346">
        <v>0.31589312397077701</v>
      </c>
      <c r="AT67" s="346">
        <v>0.25355839359042498</v>
      </c>
      <c r="AU67" s="346">
        <v>0.22754982182340383</v>
      </c>
      <c r="AV67" s="346">
        <v>0.22451389106893499</v>
      </c>
      <c r="AW67" s="346"/>
      <c r="AX67" s="346">
        <v>0.39167083004808995</v>
      </c>
      <c r="AY67" s="346"/>
      <c r="AZ67" s="346"/>
      <c r="BA67" s="346"/>
      <c r="BB67" s="346">
        <v>0.40727097978682603</v>
      </c>
      <c r="BC67" s="346">
        <v>0.25647248433484099</v>
      </c>
      <c r="BD67" s="346">
        <v>0.31643168141983291</v>
      </c>
      <c r="BE67" s="346">
        <v>0.30330366725172986</v>
      </c>
      <c r="BF67" s="346"/>
      <c r="BG67" s="346">
        <v>0.37547681965281138</v>
      </c>
      <c r="BH67" s="346">
        <v>0.43284495129918565</v>
      </c>
      <c r="BI67" s="346"/>
      <c r="BJ67" s="346">
        <v>0.43165634710216616</v>
      </c>
      <c r="BK67" s="346">
        <v>0.35874165985130102</v>
      </c>
      <c r="BL67" s="346">
        <v>0.37976990899737201</v>
      </c>
      <c r="BM67" s="346"/>
      <c r="BN67" s="347"/>
      <c r="BO67" s="346">
        <v>0.26595163404372002</v>
      </c>
    </row>
    <row r="68" spans="2:67" s="255" customFormat="1" ht="15" customHeight="1">
      <c r="B68" s="1257" t="s">
        <v>15</v>
      </c>
      <c r="C68" s="262" t="s">
        <v>532</v>
      </c>
      <c r="D68" s="339"/>
      <c r="E68" s="346">
        <v>0.23903525692255101</v>
      </c>
      <c r="F68" s="346">
        <v>0.51471970389090604</v>
      </c>
      <c r="G68" s="896">
        <v>0.57217381155140501</v>
      </c>
      <c r="H68" s="896">
        <v>0.53017465729865521</v>
      </c>
      <c r="I68" s="896">
        <v>0.54111917226988659</v>
      </c>
      <c r="J68" s="346">
        <v>0.57274017386748</v>
      </c>
      <c r="K68" s="346">
        <v>0.39610142656978214</v>
      </c>
      <c r="L68" s="346"/>
      <c r="M68" s="346">
        <v>0.146617363649162</v>
      </c>
      <c r="N68" s="346">
        <v>0.43620287944027902</v>
      </c>
      <c r="O68" s="346">
        <v>0.47037155046459705</v>
      </c>
      <c r="P68" s="346">
        <v>0.47010612660613299</v>
      </c>
      <c r="Q68" s="346"/>
      <c r="R68" s="346">
        <v>0.22606226214092517</v>
      </c>
      <c r="S68" s="346"/>
      <c r="T68" s="346"/>
      <c r="U68" s="346"/>
      <c r="V68" s="346">
        <v>0.241844565973414</v>
      </c>
      <c r="W68" s="346">
        <v>0.43271348423109801</v>
      </c>
      <c r="X68" s="346">
        <v>9.5361557013833267E-2</v>
      </c>
      <c r="Y68" s="346">
        <v>7.9912195168068953E-2</v>
      </c>
      <c r="Z68" s="346"/>
      <c r="AA68" s="346">
        <v>0.10680285142565127</v>
      </c>
      <c r="AB68" s="346">
        <v>0.16418326271340822</v>
      </c>
      <c r="AC68" s="346"/>
      <c r="AD68" s="346">
        <v>0.44591312785252851</v>
      </c>
      <c r="AE68" s="346">
        <v>0.139152363937532</v>
      </c>
      <c r="AF68" s="346">
        <v>0.306128319286603</v>
      </c>
      <c r="AG68" s="346"/>
      <c r="AH68" s="347"/>
      <c r="AI68" s="346">
        <v>0.41676893413350902</v>
      </c>
      <c r="AJ68" s="331"/>
      <c r="AK68" s="346">
        <v>0.22010768195012201</v>
      </c>
      <c r="AL68" s="346">
        <v>0.52041305582555497</v>
      </c>
      <c r="AM68" s="896">
        <v>0.60173109729201302</v>
      </c>
      <c r="AN68" s="896">
        <v>0.53798917917070876</v>
      </c>
      <c r="AO68" s="896">
        <v>0.55459961787086276</v>
      </c>
      <c r="AP68" s="346">
        <v>0.39319282666903699</v>
      </c>
      <c r="AQ68" s="346">
        <v>0.39654811402084655</v>
      </c>
      <c r="AR68" s="346"/>
      <c r="AS68" s="346">
        <v>0.37005211246365999</v>
      </c>
      <c r="AT68" s="346">
        <v>0.42030629083096199</v>
      </c>
      <c r="AU68" s="346">
        <v>0.45726393685272099</v>
      </c>
      <c r="AV68" s="346">
        <v>0.45712535102280599</v>
      </c>
      <c r="AW68" s="346"/>
      <c r="AX68" s="346">
        <v>0.20547306444779198</v>
      </c>
      <c r="AY68" s="346"/>
      <c r="AZ68" s="346"/>
      <c r="BA68" s="346"/>
      <c r="BB68" s="346">
        <v>0.218777969766599</v>
      </c>
      <c r="BC68" s="346">
        <v>0.41657293379418397</v>
      </c>
      <c r="BD68" s="346">
        <v>9.4047518937594485E-2</v>
      </c>
      <c r="BE68" s="346">
        <v>7.6693728154871577E-2</v>
      </c>
      <c r="BF68" s="346"/>
      <c r="BG68" s="346">
        <v>0.104621592577529</v>
      </c>
      <c r="BH68" s="346">
        <v>0.15018936659511292</v>
      </c>
      <c r="BI68" s="346"/>
      <c r="BJ68" s="346">
        <v>0.41450924624347929</v>
      </c>
      <c r="BK68" s="346">
        <v>0.13209162727195001</v>
      </c>
      <c r="BL68" s="346">
        <v>0.282522042623852</v>
      </c>
      <c r="BM68" s="346"/>
      <c r="BN68" s="347"/>
      <c r="BO68" s="346">
        <v>0.40055759055589502</v>
      </c>
    </row>
    <row r="69" spans="2:67" s="255" customFormat="1" ht="15" customHeight="1">
      <c r="B69" s="1257" t="s">
        <v>15</v>
      </c>
      <c r="C69" s="262" t="s">
        <v>533</v>
      </c>
      <c r="D69" s="339"/>
      <c r="E69" s="346">
        <v>2.6155620099051501E-2</v>
      </c>
      <c r="F69" s="346">
        <v>0.26494562169884101</v>
      </c>
      <c r="G69" s="896">
        <v>0.23348510413426499</v>
      </c>
      <c r="H69" s="896">
        <v>0.23759261613170957</v>
      </c>
      <c r="I69" s="896">
        <v>0.236522243945641</v>
      </c>
      <c r="J69" s="346">
        <v>0.29174589115711302</v>
      </c>
      <c r="K69" s="346">
        <v>1.9691384426854672E-2</v>
      </c>
      <c r="L69" s="346"/>
      <c r="M69" s="346">
        <v>6.3550594155898496E-3</v>
      </c>
      <c r="N69" s="346">
        <v>0.24753390146247001</v>
      </c>
      <c r="O69" s="346">
        <v>0.26788160911796211</v>
      </c>
      <c r="P69" s="346">
        <v>0.27394358396851398</v>
      </c>
      <c r="Q69" s="346"/>
      <c r="R69" s="346">
        <v>1.1863231897992908E-2</v>
      </c>
      <c r="S69" s="346"/>
      <c r="T69" s="346"/>
      <c r="U69" s="346"/>
      <c r="V69" s="346">
        <v>1.2055509561428399E-2</v>
      </c>
      <c r="W69" s="346">
        <v>0.244321272066884</v>
      </c>
      <c r="X69" s="346">
        <v>2.0258873921381649E-3</v>
      </c>
      <c r="Y69" s="346">
        <v>2.2158684847912499E-3</v>
      </c>
      <c r="Z69" s="346"/>
      <c r="AA69" s="346">
        <v>1.6399406862411187E-3</v>
      </c>
      <c r="AB69" s="346">
        <v>6.2771811705951324E-3</v>
      </c>
      <c r="AC69" s="346"/>
      <c r="AD69" s="346">
        <v>2.0202528074209258E-2</v>
      </c>
      <c r="AE69" s="346">
        <v>4.2129068243534898E-3</v>
      </c>
      <c r="AF69" s="346">
        <v>3.67850305697223E-2</v>
      </c>
      <c r="AG69" s="346"/>
      <c r="AH69" s="347"/>
      <c r="AI69" s="346">
        <v>0.22612650028526299</v>
      </c>
      <c r="AJ69" s="331"/>
      <c r="AK69" s="346">
        <v>2.1998193807290501E-2</v>
      </c>
      <c r="AL69" s="346">
        <v>0.24522180392160001</v>
      </c>
      <c r="AM69" s="896">
        <v>0.23070558869920399</v>
      </c>
      <c r="AN69" s="896">
        <v>0.22064443279780493</v>
      </c>
      <c r="AO69" s="896">
        <v>0.22326625872144348</v>
      </c>
      <c r="AP69" s="346">
        <v>9.9329642287270203E-2</v>
      </c>
      <c r="AQ69" s="346">
        <v>2.0076277231412656E-2</v>
      </c>
      <c r="AR69" s="346"/>
      <c r="AS69" s="346">
        <v>9.0684598294520802E-2</v>
      </c>
      <c r="AT69" s="346">
        <v>0.219687661112141</v>
      </c>
      <c r="AU69" s="346">
        <v>0.24085766170755524</v>
      </c>
      <c r="AV69" s="346">
        <v>0.246460444704547</v>
      </c>
      <c r="AW69" s="346"/>
      <c r="AX69" s="346">
        <v>9.7754265289682497E-3</v>
      </c>
      <c r="AY69" s="346"/>
      <c r="AZ69" s="346"/>
      <c r="BA69" s="346"/>
      <c r="BB69" s="346">
        <v>9.9024287371318395E-3</v>
      </c>
      <c r="BC69" s="346">
        <v>0.216601010710162</v>
      </c>
      <c r="BD69" s="346">
        <v>2.0258873921381649E-3</v>
      </c>
      <c r="BE69" s="346">
        <v>2.0440273698755212E-3</v>
      </c>
      <c r="BF69" s="346"/>
      <c r="BG69" s="346">
        <v>1.1158109738461581E-3</v>
      </c>
      <c r="BH69" s="346">
        <v>6.2771811705951324E-3</v>
      </c>
      <c r="BI69" s="346"/>
      <c r="BJ69" s="346">
        <v>2.0202528074209261E-2</v>
      </c>
      <c r="BK69" s="346">
        <v>4.0069091412270798E-3</v>
      </c>
      <c r="BL69" s="346">
        <v>3.09144429921407E-2</v>
      </c>
      <c r="BM69" s="346"/>
      <c r="BN69" s="347"/>
      <c r="BO69" s="346">
        <v>0.200395455295967</v>
      </c>
    </row>
    <row r="70" spans="2:67" s="255" customFormat="1" ht="15" customHeight="1">
      <c r="B70" s="1253" t="s">
        <v>15</v>
      </c>
      <c r="C70" s="338" t="s">
        <v>527</v>
      </c>
      <c r="D70" s="339"/>
      <c r="E70" s="345">
        <v>1</v>
      </c>
      <c r="F70" s="345">
        <v>1</v>
      </c>
      <c r="G70" s="897">
        <v>1</v>
      </c>
      <c r="H70" s="897">
        <v>1</v>
      </c>
      <c r="I70" s="897">
        <v>1</v>
      </c>
      <c r="J70" s="345">
        <v>1</v>
      </c>
      <c r="K70" s="345">
        <v>1</v>
      </c>
      <c r="L70" s="345"/>
      <c r="M70" s="345">
        <v>1</v>
      </c>
      <c r="N70" s="345">
        <v>1</v>
      </c>
      <c r="O70" s="345">
        <v>1</v>
      </c>
      <c r="P70" s="345">
        <v>1</v>
      </c>
      <c r="Q70" s="345"/>
      <c r="R70" s="345">
        <v>1</v>
      </c>
      <c r="S70" s="345"/>
      <c r="T70" s="345"/>
      <c r="U70" s="345"/>
      <c r="V70" s="345">
        <v>1</v>
      </c>
      <c r="W70" s="345">
        <v>1</v>
      </c>
      <c r="X70" s="345">
        <v>1</v>
      </c>
      <c r="Y70" s="345">
        <v>1</v>
      </c>
      <c r="Z70" s="345"/>
      <c r="AA70" s="345">
        <v>1</v>
      </c>
      <c r="AB70" s="345">
        <v>1</v>
      </c>
      <c r="AC70" s="345"/>
      <c r="AD70" s="345">
        <v>1</v>
      </c>
      <c r="AE70" s="345">
        <v>1</v>
      </c>
      <c r="AF70" s="345">
        <v>1</v>
      </c>
      <c r="AG70" s="348"/>
      <c r="AH70" s="348"/>
      <c r="AI70" s="345">
        <v>1</v>
      </c>
      <c r="AJ70" s="331"/>
      <c r="AK70" s="345">
        <v>1</v>
      </c>
      <c r="AL70" s="345">
        <v>0.999999999999999</v>
      </c>
      <c r="AM70" s="897">
        <v>1</v>
      </c>
      <c r="AN70" s="897">
        <v>1</v>
      </c>
      <c r="AO70" s="897">
        <v>1</v>
      </c>
      <c r="AP70" s="345">
        <v>1</v>
      </c>
      <c r="AQ70" s="345">
        <v>1</v>
      </c>
      <c r="AR70" s="345"/>
      <c r="AS70" s="345">
        <v>1</v>
      </c>
      <c r="AT70" s="345">
        <v>1</v>
      </c>
      <c r="AU70" s="345">
        <v>1</v>
      </c>
      <c r="AV70" s="345">
        <v>1</v>
      </c>
      <c r="AW70" s="345"/>
      <c r="AX70" s="345">
        <v>1</v>
      </c>
      <c r="AY70" s="345"/>
      <c r="AZ70" s="345"/>
      <c r="BA70" s="345"/>
      <c r="BB70" s="345">
        <v>1</v>
      </c>
      <c r="BC70" s="345">
        <v>1</v>
      </c>
      <c r="BD70" s="345">
        <v>1</v>
      </c>
      <c r="BE70" s="345">
        <v>1</v>
      </c>
      <c r="BF70" s="345"/>
      <c r="BG70" s="345">
        <v>1</v>
      </c>
      <c r="BH70" s="345">
        <v>1</v>
      </c>
      <c r="BI70" s="345"/>
      <c r="BJ70" s="345">
        <v>1</v>
      </c>
      <c r="BK70" s="345">
        <v>0.999999999999999</v>
      </c>
      <c r="BL70" s="345">
        <v>1</v>
      </c>
      <c r="BM70" s="348"/>
      <c r="BN70" s="348"/>
      <c r="BO70" s="345">
        <v>1</v>
      </c>
    </row>
    <row r="71" spans="2:67" s="255" customFormat="1" ht="15" customHeight="1">
      <c r="B71" s="1251" t="s">
        <v>279</v>
      </c>
      <c r="C71" s="262" t="s">
        <v>528</v>
      </c>
      <c r="D71" s="339"/>
      <c r="E71" s="350">
        <v>6.0589830552423903E-2</v>
      </c>
      <c r="F71" s="346">
        <v>3.6207151906478198E-4</v>
      </c>
      <c r="G71" s="896">
        <v>2.63308945900439E-4</v>
      </c>
      <c r="H71" s="896">
        <v>3.1885589788211615E-4</v>
      </c>
      <c r="I71" s="896">
        <v>2.9400347767309345E-4</v>
      </c>
      <c r="J71" s="346">
        <v>6.4031104555703895E-5</v>
      </c>
      <c r="K71" s="346">
        <v>3.0528988410701715E-3</v>
      </c>
      <c r="L71" s="346"/>
      <c r="M71" s="346">
        <v>0.11544888287303499</v>
      </c>
      <c r="N71" s="346">
        <v>4.6355199724184299E-3</v>
      </c>
      <c r="O71" s="346">
        <v>2.3331859424567244E-3</v>
      </c>
      <c r="P71" s="346">
        <v>2.1569932043296099E-3</v>
      </c>
      <c r="Q71" s="346"/>
      <c r="R71" s="346">
        <v>5.7693554902599545E-2</v>
      </c>
      <c r="S71" s="346"/>
      <c r="T71" s="346"/>
      <c r="U71" s="346"/>
      <c r="V71" s="346">
        <v>5.1351156356763003E-2</v>
      </c>
      <c r="W71" s="346">
        <v>5.0255506755549203E-3</v>
      </c>
      <c r="X71" s="346">
        <v>0.11284762834226002</v>
      </c>
      <c r="Y71" s="346">
        <v>0.12310465270816548</v>
      </c>
      <c r="Z71" s="346"/>
      <c r="AA71" s="346">
        <v>8.448718340717648E-2</v>
      </c>
      <c r="AB71" s="346">
        <v>7.5233804002576149E-2</v>
      </c>
      <c r="AC71" s="346"/>
      <c r="AD71" s="346">
        <v>3.8250179215535265E-2</v>
      </c>
      <c r="AE71" s="346">
        <v>9.3359914096697097E-2</v>
      </c>
      <c r="AF71" s="346">
        <v>5.0809470167132199E-2</v>
      </c>
      <c r="AG71" s="346"/>
      <c r="AH71" s="347"/>
      <c r="AI71" s="346">
        <v>1.00535532639606E-2</v>
      </c>
      <c r="AJ71" s="331"/>
      <c r="AK71" s="346">
        <v>6.7480453188342907E-2</v>
      </c>
      <c r="AL71" s="346">
        <v>1.8753313497479E-3</v>
      </c>
      <c r="AM71" s="896">
        <v>2.63308945900439E-4</v>
      </c>
      <c r="AN71" s="896">
        <v>1.9712182678184335E-3</v>
      </c>
      <c r="AO71" s="896">
        <v>1.2070776870496791E-3</v>
      </c>
      <c r="AP71" s="346">
        <v>7.5649137326557606E-2</v>
      </c>
      <c r="AQ71" s="346">
        <v>3.0528988410701715E-3</v>
      </c>
      <c r="AR71" s="346"/>
      <c r="AS71" s="346">
        <v>8.0132076999466298E-2</v>
      </c>
      <c r="AT71" s="346">
        <v>1.06804657988273E-2</v>
      </c>
      <c r="AU71" s="346">
        <v>6.6778205895696588E-3</v>
      </c>
      <c r="AV71" s="346">
        <v>6.4741935969032096E-3</v>
      </c>
      <c r="AW71" s="346"/>
      <c r="AX71" s="346">
        <v>6.6151073456107268E-2</v>
      </c>
      <c r="AY71" s="346"/>
      <c r="AZ71" s="346"/>
      <c r="BA71" s="346"/>
      <c r="BB71" s="346">
        <v>5.9865146033005703E-2</v>
      </c>
      <c r="BC71" s="346">
        <v>1.11901666055706E-2</v>
      </c>
      <c r="BD71" s="346">
        <v>0.11709358736541446</v>
      </c>
      <c r="BE71" s="346">
        <v>0.12791724622148742</v>
      </c>
      <c r="BF71" s="346"/>
      <c r="BG71" s="346">
        <v>9.3507808948333271E-2</v>
      </c>
      <c r="BH71" s="346">
        <v>8.1811687389217874E-2</v>
      </c>
      <c r="BI71" s="346"/>
      <c r="BJ71" s="346">
        <v>4.6542011283571487E-2</v>
      </c>
      <c r="BK71" s="346">
        <v>9.9739153289497604E-2</v>
      </c>
      <c r="BL71" s="346">
        <v>6.6859627020279505E-2</v>
      </c>
      <c r="BM71" s="350"/>
      <c r="BN71" s="347"/>
      <c r="BO71" s="346">
        <v>1.6740766706950801E-2</v>
      </c>
    </row>
    <row r="72" spans="2:67" s="255" customFormat="1" ht="15" customHeight="1">
      <c r="B72" s="1257" t="s">
        <v>279</v>
      </c>
      <c r="C72" s="262" t="s">
        <v>529</v>
      </c>
      <c r="D72" s="339"/>
      <c r="E72" s="346">
        <v>0.108810418944111</v>
      </c>
      <c r="F72" s="346">
        <v>3.7965579894632001E-3</v>
      </c>
      <c r="G72" s="896">
        <v>1.16418562148972E-3</v>
      </c>
      <c r="H72" s="896">
        <v>3.9616987339517913E-3</v>
      </c>
      <c r="I72" s="896">
        <v>2.7100554136469815E-3</v>
      </c>
      <c r="J72" s="346">
        <v>1.16729270931699E-3</v>
      </c>
      <c r="K72" s="346">
        <v>1.2447786333643554E-2</v>
      </c>
      <c r="L72" s="346"/>
      <c r="M72" s="346">
        <v>0.18942444617556101</v>
      </c>
      <c r="N72" s="346">
        <v>1.9538814416642299E-2</v>
      </c>
      <c r="O72" s="346">
        <v>1.1137113424706401E-2</v>
      </c>
      <c r="P72" s="346">
        <v>1.0347945662508601E-2</v>
      </c>
      <c r="Q72" s="346"/>
      <c r="R72" s="346">
        <v>9.8459558505249303E-2</v>
      </c>
      <c r="S72" s="346"/>
      <c r="T72" s="346"/>
      <c r="U72" s="346"/>
      <c r="V72" s="346">
        <v>8.8404568977962894E-2</v>
      </c>
      <c r="W72" s="346">
        <v>2.04572803871091E-2</v>
      </c>
      <c r="X72" s="346">
        <v>0.18719832873062642</v>
      </c>
      <c r="Y72" s="346">
        <v>0.19638736009415494</v>
      </c>
      <c r="Z72" s="346"/>
      <c r="AA72" s="346">
        <v>0.17326312067373589</v>
      </c>
      <c r="AB72" s="346">
        <v>0.11945747739221721</v>
      </c>
      <c r="AC72" s="346"/>
      <c r="AD72" s="346">
        <v>2.2919129040261985E-2</v>
      </c>
      <c r="AE72" s="346">
        <v>0.16127582593819001</v>
      </c>
      <c r="AF72" s="346">
        <v>8.3655275575018104E-2</v>
      </c>
      <c r="AG72" s="346"/>
      <c r="AH72" s="347"/>
      <c r="AI72" s="346">
        <v>2.7961560852794699E-2</v>
      </c>
      <c r="AJ72" s="331"/>
      <c r="AK72" s="346">
        <v>0.11584850832756</v>
      </c>
      <c r="AL72" s="346">
        <v>5.9342026694018399E-3</v>
      </c>
      <c r="AM72" s="896">
        <v>4.8160781557858097E-5</v>
      </c>
      <c r="AN72" s="896">
        <v>6.205632735436715E-3</v>
      </c>
      <c r="AO72" s="896">
        <v>3.45070064710994E-3</v>
      </c>
      <c r="AP72" s="346">
        <v>5.94441922354721E-2</v>
      </c>
      <c r="AQ72" s="346">
        <v>9.9967575082082014E-3</v>
      </c>
      <c r="AR72" s="346"/>
      <c r="AS72" s="346">
        <v>7.2910743500431002E-2</v>
      </c>
      <c r="AT72" s="346">
        <v>2.52668931605711E-2</v>
      </c>
      <c r="AU72" s="346">
        <v>1.6514589063329352E-2</v>
      </c>
      <c r="AV72" s="346">
        <v>1.5286002005265399E-2</v>
      </c>
      <c r="AW72" s="346"/>
      <c r="AX72" s="346">
        <v>0.10630330847826844</v>
      </c>
      <c r="AY72" s="346"/>
      <c r="AZ72" s="346"/>
      <c r="BA72" s="346"/>
      <c r="BB72" s="346">
        <v>9.6580759644941103E-2</v>
      </c>
      <c r="BC72" s="346">
        <v>2.62467507521695E-2</v>
      </c>
      <c r="BD72" s="346">
        <v>0.19010152932547203</v>
      </c>
      <c r="BE72" s="346">
        <v>0.19745735144816626</v>
      </c>
      <c r="BF72" s="346"/>
      <c r="BG72" s="346">
        <v>0.1772316490963422</v>
      </c>
      <c r="BH72" s="346">
        <v>0.12594381291965781</v>
      </c>
      <c r="BI72" s="346"/>
      <c r="BJ72" s="346">
        <v>3.8585219871602343E-2</v>
      </c>
      <c r="BK72" s="346">
        <v>0.16580103770712601</v>
      </c>
      <c r="BL72" s="346">
        <v>9.7183184762190997E-2</v>
      </c>
      <c r="BM72" s="346"/>
      <c r="BN72" s="347"/>
      <c r="BO72" s="346">
        <v>3.4117360624095802E-2</v>
      </c>
    </row>
    <row r="73" spans="2:67" s="255" customFormat="1" ht="15" customHeight="1">
      <c r="B73" s="1257" t="s">
        <v>279</v>
      </c>
      <c r="C73" s="262" t="s">
        <v>530</v>
      </c>
      <c r="D73" s="339"/>
      <c r="E73" s="346">
        <v>0.150719574597519</v>
      </c>
      <c r="F73" s="346">
        <v>1.6452352000399701E-2</v>
      </c>
      <c r="G73" s="896">
        <v>1.5844334151674199E-2</v>
      </c>
      <c r="H73" s="896">
        <v>1.765386957667088E-2</v>
      </c>
      <c r="I73" s="896">
        <v>1.6844260171280549E-2</v>
      </c>
      <c r="J73" s="346">
        <v>7.21719370944977E-3</v>
      </c>
      <c r="K73" s="346">
        <v>4.4965039000501042E-2</v>
      </c>
      <c r="L73" s="346"/>
      <c r="M73" s="346">
        <v>0.199251088998491</v>
      </c>
      <c r="N73" s="346">
        <v>4.3467140389242098E-2</v>
      </c>
      <c r="O73" s="346">
        <v>2.8930758711201713E-2</v>
      </c>
      <c r="P73" s="346">
        <v>2.8145023328511799E-2</v>
      </c>
      <c r="Q73" s="346"/>
      <c r="R73" s="346">
        <v>0.14376889097869527</v>
      </c>
      <c r="S73" s="346"/>
      <c r="T73" s="346"/>
      <c r="U73" s="346"/>
      <c r="V73" s="346">
        <v>0.13855520812832101</v>
      </c>
      <c r="W73" s="346">
        <v>4.4898588740418903E-2</v>
      </c>
      <c r="X73" s="346">
        <v>0.21854315255914186</v>
      </c>
      <c r="Y73" s="346">
        <v>0.21881549189482638</v>
      </c>
      <c r="Z73" s="346"/>
      <c r="AA73" s="346">
        <v>0.20699492904357197</v>
      </c>
      <c r="AB73" s="346">
        <v>0.18377057657190418</v>
      </c>
      <c r="AC73" s="346"/>
      <c r="AD73" s="346">
        <v>3.950784400727772E-2</v>
      </c>
      <c r="AE73" s="346">
        <v>0.19483343027799799</v>
      </c>
      <c r="AF73" s="346">
        <v>0.116258138596182</v>
      </c>
      <c r="AG73" s="346"/>
      <c r="AH73" s="347"/>
      <c r="AI73" s="346">
        <v>5.31012152585046E-2</v>
      </c>
      <c r="AJ73" s="331"/>
      <c r="AK73" s="346">
        <v>0.156704063748004</v>
      </c>
      <c r="AL73" s="346">
        <v>1.9880312347431699E-2</v>
      </c>
      <c r="AM73" s="896">
        <v>1.08551045707785E-2</v>
      </c>
      <c r="AN73" s="896">
        <v>2.0737473255827914E-2</v>
      </c>
      <c r="AO73" s="896">
        <v>1.6315974497401887E-2</v>
      </c>
      <c r="AP73" s="346">
        <v>7.4599096901668396E-2</v>
      </c>
      <c r="AQ73" s="346">
        <v>4.3837172369963782E-2</v>
      </c>
      <c r="AR73" s="346"/>
      <c r="AS73" s="346">
        <v>8.7606747415443095E-2</v>
      </c>
      <c r="AT73" s="346">
        <v>5.0755165187714502E-2</v>
      </c>
      <c r="AU73" s="346">
        <v>3.5842487568909995E-2</v>
      </c>
      <c r="AV73" s="346">
        <v>3.4740845291457399E-2</v>
      </c>
      <c r="AW73" s="346"/>
      <c r="AX73" s="346">
        <v>0.15017325746191659</v>
      </c>
      <c r="AY73" s="346"/>
      <c r="AZ73" s="346"/>
      <c r="BA73" s="346"/>
      <c r="BB73" s="346">
        <v>0.145099690461377</v>
      </c>
      <c r="BC73" s="346">
        <v>5.22257944558841E-2</v>
      </c>
      <c r="BD73" s="346">
        <v>0.21965624137599096</v>
      </c>
      <c r="BE73" s="346">
        <v>0.22053036879495244</v>
      </c>
      <c r="BF73" s="346"/>
      <c r="BG73" s="346">
        <v>0.20799624495968602</v>
      </c>
      <c r="BH73" s="346">
        <v>0.18941005153264989</v>
      </c>
      <c r="BI73" s="346"/>
      <c r="BJ73" s="346">
        <v>5.1599608140618106E-2</v>
      </c>
      <c r="BK73" s="346">
        <v>0.197263955360826</v>
      </c>
      <c r="BL73" s="346">
        <v>0.133058287156191</v>
      </c>
      <c r="BM73" s="346"/>
      <c r="BN73" s="347"/>
      <c r="BO73" s="346">
        <v>6.0776870361363498E-2</v>
      </c>
    </row>
    <row r="74" spans="2:67" s="255" customFormat="1" ht="15" customHeight="1">
      <c r="B74" s="1257" t="s">
        <v>279</v>
      </c>
      <c r="C74" s="262" t="s">
        <v>531</v>
      </c>
      <c r="D74" s="339"/>
      <c r="E74" s="346">
        <v>0.36164617208651301</v>
      </c>
      <c r="F74" s="346">
        <v>0.14735871682750101</v>
      </c>
      <c r="G74" s="896">
        <v>0.146517443468791</v>
      </c>
      <c r="H74" s="896">
        <v>0.16030418660640672</v>
      </c>
      <c r="I74" s="896">
        <v>0.1541358205386717</v>
      </c>
      <c r="J74" s="346">
        <v>0.103335412350251</v>
      </c>
      <c r="K74" s="346">
        <v>0.44452665735829688</v>
      </c>
      <c r="L74" s="346"/>
      <c r="M74" s="346">
        <v>0.34370319159398699</v>
      </c>
      <c r="N74" s="346">
        <v>0.203427425176961</v>
      </c>
      <c r="O74" s="346">
        <v>0.17814573808137912</v>
      </c>
      <c r="P74" s="346">
        <v>0.17387221111880899</v>
      </c>
      <c r="Q74" s="346"/>
      <c r="R74" s="346">
        <v>0.37324170986174154</v>
      </c>
      <c r="S74" s="346"/>
      <c r="T74" s="346"/>
      <c r="U74" s="346"/>
      <c r="V74" s="346">
        <v>0.379252875801602</v>
      </c>
      <c r="W74" s="346">
        <v>0.206150182225044</v>
      </c>
      <c r="X74" s="346">
        <v>0.36629103147357228</v>
      </c>
      <c r="Y74" s="346">
        <v>0.34037736835556642</v>
      </c>
      <c r="Z74" s="346"/>
      <c r="AA74" s="346">
        <v>0.39604821738846308</v>
      </c>
      <c r="AB74" s="346">
        <v>0.4471439936004582</v>
      </c>
      <c r="AC74" s="346"/>
      <c r="AD74" s="346">
        <v>0.38158421979308688</v>
      </c>
      <c r="AE74" s="346">
        <v>0.37732020217651002</v>
      </c>
      <c r="AF74" s="346">
        <v>0.33912744085409202</v>
      </c>
      <c r="AG74" s="346"/>
      <c r="AH74" s="347"/>
      <c r="AI74" s="346">
        <v>0.218204278030528</v>
      </c>
      <c r="AJ74" s="331"/>
      <c r="AK74" s="346">
        <v>0.36398744238342201</v>
      </c>
      <c r="AL74" s="346">
        <v>0.15280670740529201</v>
      </c>
      <c r="AM74" s="896">
        <v>0.131194196567399</v>
      </c>
      <c r="AN74" s="896">
        <v>0.16548619263067132</v>
      </c>
      <c r="AO74" s="896">
        <v>0.15014351286938171</v>
      </c>
      <c r="AP74" s="346">
        <v>0.23810996092758899</v>
      </c>
      <c r="AQ74" s="346">
        <v>0.44835533066072158</v>
      </c>
      <c r="AR74" s="346"/>
      <c r="AS74" s="346">
        <v>0.24783634409635699</v>
      </c>
      <c r="AT74" s="346">
        <v>0.21989822237996301</v>
      </c>
      <c r="AU74" s="346">
        <v>0.19712852853606685</v>
      </c>
      <c r="AV74" s="346">
        <v>0.19312541830077101</v>
      </c>
      <c r="AW74" s="346"/>
      <c r="AX74" s="346">
        <v>0.37766141145190962</v>
      </c>
      <c r="AY74" s="346"/>
      <c r="AZ74" s="346"/>
      <c r="BA74" s="346"/>
      <c r="BB74" s="346">
        <v>0.38403890569781801</v>
      </c>
      <c r="BC74" s="346">
        <v>0.22238927194161201</v>
      </c>
      <c r="BD74" s="346">
        <v>0.36587680994958155</v>
      </c>
      <c r="BE74" s="346">
        <v>0.33608098847849044</v>
      </c>
      <c r="BF74" s="346"/>
      <c r="BG74" s="346">
        <v>0.38718609637326012</v>
      </c>
      <c r="BH74" s="346">
        <v>0.43120384506601861</v>
      </c>
      <c r="BI74" s="346"/>
      <c r="BJ74" s="346">
        <v>0.38399516456114552</v>
      </c>
      <c r="BK74" s="346">
        <v>0.37155028693064102</v>
      </c>
      <c r="BL74" s="346">
        <v>0.35376124682139998</v>
      </c>
      <c r="BM74" s="346"/>
      <c r="BN74" s="347"/>
      <c r="BO74" s="346">
        <v>0.233702441997517</v>
      </c>
    </row>
    <row r="75" spans="2:67" s="255" customFormat="1" ht="15" customHeight="1">
      <c r="B75" s="1257" t="s">
        <v>279</v>
      </c>
      <c r="C75" s="262" t="s">
        <v>532</v>
      </c>
      <c r="D75" s="339"/>
      <c r="E75" s="346">
        <v>0.28888235882055602</v>
      </c>
      <c r="F75" s="346">
        <v>0.47407850286754</v>
      </c>
      <c r="G75" s="896">
        <v>0.59924892881921399</v>
      </c>
      <c r="H75" s="896">
        <v>0.50336814105082939</v>
      </c>
      <c r="I75" s="896">
        <v>0.54626643776345596</v>
      </c>
      <c r="J75" s="346">
        <v>0.55406627565131294</v>
      </c>
      <c r="K75" s="346">
        <v>0.48593141399786816</v>
      </c>
      <c r="L75" s="346"/>
      <c r="M75" s="346">
        <v>0.14739618901249099</v>
      </c>
      <c r="N75" s="346">
        <v>0.46451495326928099</v>
      </c>
      <c r="O75" s="346">
        <v>0.5187460231991573</v>
      </c>
      <c r="P75" s="346">
        <v>0.51898893699657001</v>
      </c>
      <c r="Q75" s="346"/>
      <c r="R75" s="346">
        <v>0.30928135346761987</v>
      </c>
      <c r="S75" s="346"/>
      <c r="T75" s="346"/>
      <c r="U75" s="346"/>
      <c r="V75" s="346">
        <v>0.325269819149336</v>
      </c>
      <c r="W75" s="346">
        <v>0.46043134617817</v>
      </c>
      <c r="X75" s="346">
        <v>0.11315570305036456</v>
      </c>
      <c r="Y75" s="346">
        <v>0.11782822453757341</v>
      </c>
      <c r="Z75" s="346"/>
      <c r="AA75" s="346">
        <v>0.13373891279499969</v>
      </c>
      <c r="AB75" s="346">
        <v>0.16928318756791022</v>
      </c>
      <c r="AC75" s="346"/>
      <c r="AD75" s="346">
        <v>0.48630879625882728</v>
      </c>
      <c r="AE75" s="346">
        <v>0.165453054848613</v>
      </c>
      <c r="AF75" s="346">
        <v>0.368196081979972</v>
      </c>
      <c r="AG75" s="346"/>
      <c r="AH75" s="347"/>
      <c r="AI75" s="346">
        <v>0.446808227154187</v>
      </c>
      <c r="AJ75" s="331"/>
      <c r="AK75" s="346">
        <v>0.270229626550472</v>
      </c>
      <c r="AL75" s="346">
        <v>0.475011778572628</v>
      </c>
      <c r="AM75" s="896">
        <v>0.61681141669914297</v>
      </c>
      <c r="AN75" s="896">
        <v>0.50408718630853866</v>
      </c>
      <c r="AO75" s="896">
        <v>0.55452145572317846</v>
      </c>
      <c r="AP75" s="346">
        <v>0.43210812562115097</v>
      </c>
      <c r="AQ75" s="346">
        <v>0.48407001604832139</v>
      </c>
      <c r="AR75" s="346"/>
      <c r="AS75" s="346">
        <v>0.40305005156065099</v>
      </c>
      <c r="AT75" s="346">
        <v>0.45271368044823201</v>
      </c>
      <c r="AU75" s="346">
        <v>0.50821633909564323</v>
      </c>
      <c r="AV75" s="346">
        <v>0.50951161690840296</v>
      </c>
      <c r="AW75" s="346"/>
      <c r="AX75" s="346">
        <v>0.28453361306795943</v>
      </c>
      <c r="AY75" s="346"/>
      <c r="AZ75" s="346"/>
      <c r="BA75" s="346"/>
      <c r="BB75" s="346">
        <v>0.29956092615415297</v>
      </c>
      <c r="BC75" s="346">
        <v>0.448415564260356</v>
      </c>
      <c r="BD75" s="346">
        <v>0.10530767613950602</v>
      </c>
      <c r="BE75" s="346">
        <v>0.11491114874188528</v>
      </c>
      <c r="BF75" s="346"/>
      <c r="BG75" s="346">
        <v>0.12891915644568097</v>
      </c>
      <c r="BH75" s="346">
        <v>0.16786889584481191</v>
      </c>
      <c r="BI75" s="346"/>
      <c r="BJ75" s="346">
        <v>0.44926577310700605</v>
      </c>
      <c r="BK75" s="346">
        <v>0.15840689003723599</v>
      </c>
      <c r="BL75" s="346">
        <v>0.31724750221850501</v>
      </c>
      <c r="BM75" s="346"/>
      <c r="BN75" s="347"/>
      <c r="BO75" s="346">
        <v>0.43290787890645799</v>
      </c>
    </row>
    <row r="76" spans="2:67" s="255" customFormat="1" ht="15" customHeight="1">
      <c r="B76" s="1257" t="s">
        <v>279</v>
      </c>
      <c r="C76" s="262" t="s">
        <v>533</v>
      </c>
      <c r="D76" s="339"/>
      <c r="E76" s="346">
        <v>2.9351644998877401E-2</v>
      </c>
      <c r="F76" s="346">
        <v>0.35795179879603101</v>
      </c>
      <c r="G76" s="896">
        <v>0.23696179899293099</v>
      </c>
      <c r="H76" s="896">
        <v>0.31439324813425906</v>
      </c>
      <c r="I76" s="896">
        <v>0.27974942263527153</v>
      </c>
      <c r="J76" s="346">
        <v>0.334149794475113</v>
      </c>
      <c r="K76" s="346">
        <v>9.0762044686201835E-3</v>
      </c>
      <c r="L76" s="346"/>
      <c r="M76" s="346">
        <v>4.7762013464346499E-3</v>
      </c>
      <c r="N76" s="346">
        <v>0.264416146775455</v>
      </c>
      <c r="O76" s="346">
        <v>0.26070718064109888</v>
      </c>
      <c r="P76" s="346">
        <v>0.26648888968927098</v>
      </c>
      <c r="Q76" s="346"/>
      <c r="R76" s="346">
        <v>1.7554932284094559E-2</v>
      </c>
      <c r="S76" s="346"/>
      <c r="T76" s="346"/>
      <c r="U76" s="346"/>
      <c r="V76" s="346">
        <v>1.7166371586015E-2</v>
      </c>
      <c r="W76" s="346">
        <v>0.26303705179370201</v>
      </c>
      <c r="X76" s="346">
        <v>1.9641558440349721E-3</v>
      </c>
      <c r="Y76" s="346">
        <v>3.4869024097133319E-3</v>
      </c>
      <c r="Z76" s="346"/>
      <c r="AA76" s="346">
        <v>5.4676366920530664E-3</v>
      </c>
      <c r="AB76" s="346">
        <v>5.1109608649342452E-3</v>
      </c>
      <c r="AC76" s="346"/>
      <c r="AD76" s="346">
        <v>3.1429831685010796E-2</v>
      </c>
      <c r="AE76" s="346">
        <v>7.7575726619914503E-3</v>
      </c>
      <c r="AF76" s="346">
        <v>4.1953592827602901E-2</v>
      </c>
      <c r="AG76" s="346"/>
      <c r="AH76" s="347"/>
      <c r="AI76" s="346">
        <v>0.24387116544002499</v>
      </c>
      <c r="AJ76" s="331"/>
      <c r="AK76" s="346">
        <v>2.5749905802199002E-2</v>
      </c>
      <c r="AL76" s="346">
        <v>0.34449166765549799</v>
      </c>
      <c r="AM76" s="896">
        <v>0.240827812435222</v>
      </c>
      <c r="AN76" s="896">
        <v>0.30151229680170694</v>
      </c>
      <c r="AO76" s="896">
        <v>0.27436127857587805</v>
      </c>
      <c r="AP76" s="346">
        <v>0.120089486987562</v>
      </c>
      <c r="AQ76" s="346">
        <v>1.0687824571714837E-2</v>
      </c>
      <c r="AR76" s="346"/>
      <c r="AS76" s="346">
        <v>0.108464036427652</v>
      </c>
      <c r="AT76" s="346">
        <v>0.24068557302469201</v>
      </c>
      <c r="AU76" s="346">
        <v>0.23562023514648089</v>
      </c>
      <c r="AV76" s="346">
        <v>0.24086192389719999</v>
      </c>
      <c r="AW76" s="346"/>
      <c r="AX76" s="346">
        <v>1.5177336083838717E-2</v>
      </c>
      <c r="AY76" s="346"/>
      <c r="AZ76" s="346"/>
      <c r="BA76" s="346"/>
      <c r="BB76" s="346">
        <v>1.48545720087059E-2</v>
      </c>
      <c r="BC76" s="346">
        <v>0.23953245198440801</v>
      </c>
      <c r="BD76" s="346">
        <v>1.9641558440349717E-3</v>
      </c>
      <c r="BE76" s="346">
        <v>3.1028963150181686E-3</v>
      </c>
      <c r="BF76" s="346"/>
      <c r="BG76" s="346">
        <v>5.1590441766974238E-3</v>
      </c>
      <c r="BH76" s="346">
        <v>3.7617072476438767E-3</v>
      </c>
      <c r="BI76" s="346"/>
      <c r="BJ76" s="346">
        <v>3.0012223036056555E-2</v>
      </c>
      <c r="BK76" s="346">
        <v>7.2386766746741198E-3</v>
      </c>
      <c r="BL76" s="346">
        <v>3.1890152021433402E-2</v>
      </c>
      <c r="BM76" s="346"/>
      <c r="BN76" s="347"/>
      <c r="BO76" s="346">
        <v>0.22175468140361601</v>
      </c>
    </row>
    <row r="77" spans="2:67" s="255" customFormat="1" ht="15" customHeight="1">
      <c r="B77" s="1253" t="s">
        <v>279</v>
      </c>
      <c r="C77" s="338" t="s">
        <v>527</v>
      </c>
      <c r="D77" s="339"/>
      <c r="E77" s="345">
        <v>1</v>
      </c>
      <c r="F77" s="345">
        <v>1</v>
      </c>
      <c r="G77" s="897">
        <v>1</v>
      </c>
      <c r="H77" s="897">
        <v>1</v>
      </c>
      <c r="I77" s="897">
        <v>1</v>
      </c>
      <c r="J77" s="345">
        <v>0.999999999999999</v>
      </c>
      <c r="K77" s="345">
        <v>1</v>
      </c>
      <c r="L77" s="345"/>
      <c r="M77" s="345">
        <v>1</v>
      </c>
      <c r="N77" s="345">
        <v>1</v>
      </c>
      <c r="O77" s="345">
        <v>1</v>
      </c>
      <c r="P77" s="345">
        <v>1</v>
      </c>
      <c r="Q77" s="345"/>
      <c r="R77" s="345">
        <v>1</v>
      </c>
      <c r="S77" s="345"/>
      <c r="T77" s="345"/>
      <c r="U77" s="345"/>
      <c r="V77" s="345">
        <v>1</v>
      </c>
      <c r="W77" s="345">
        <v>1</v>
      </c>
      <c r="X77" s="345">
        <v>1</v>
      </c>
      <c r="Y77" s="345">
        <v>1</v>
      </c>
      <c r="Z77" s="345"/>
      <c r="AA77" s="345">
        <v>1</v>
      </c>
      <c r="AB77" s="345">
        <v>1</v>
      </c>
      <c r="AC77" s="345"/>
      <c r="AD77" s="345">
        <v>1</v>
      </c>
      <c r="AE77" s="345">
        <v>1</v>
      </c>
      <c r="AF77" s="345">
        <v>0.999999999999999</v>
      </c>
      <c r="AG77" s="348"/>
      <c r="AH77" s="348"/>
      <c r="AI77" s="345">
        <v>1</v>
      </c>
      <c r="AJ77" s="331"/>
      <c r="AK77" s="345">
        <v>1</v>
      </c>
      <c r="AL77" s="345">
        <v>0.999999999999999</v>
      </c>
      <c r="AM77" s="897">
        <v>1</v>
      </c>
      <c r="AN77" s="897">
        <v>1</v>
      </c>
      <c r="AO77" s="897">
        <v>1</v>
      </c>
      <c r="AP77" s="345">
        <v>1</v>
      </c>
      <c r="AQ77" s="345">
        <v>1</v>
      </c>
      <c r="AR77" s="345"/>
      <c r="AS77" s="345">
        <v>1</v>
      </c>
      <c r="AT77" s="345">
        <v>1</v>
      </c>
      <c r="AU77" s="345">
        <v>1</v>
      </c>
      <c r="AV77" s="345">
        <v>1</v>
      </c>
      <c r="AW77" s="345"/>
      <c r="AX77" s="345">
        <v>1</v>
      </c>
      <c r="AY77" s="345"/>
      <c r="AZ77" s="345"/>
      <c r="BA77" s="345"/>
      <c r="BB77" s="345">
        <v>1</v>
      </c>
      <c r="BC77" s="345">
        <v>1</v>
      </c>
      <c r="BD77" s="345">
        <v>1</v>
      </c>
      <c r="BE77" s="345">
        <v>1</v>
      </c>
      <c r="BF77" s="345"/>
      <c r="BG77" s="345">
        <v>1</v>
      </c>
      <c r="BH77" s="345">
        <v>1</v>
      </c>
      <c r="BI77" s="345"/>
      <c r="BJ77" s="345">
        <v>1</v>
      </c>
      <c r="BK77" s="345">
        <v>1</v>
      </c>
      <c r="BL77" s="345">
        <v>1</v>
      </c>
      <c r="BM77" s="348"/>
      <c r="BN77" s="348"/>
      <c r="BO77" s="345">
        <v>1</v>
      </c>
    </row>
    <row r="78" spans="2:67" s="255" customFormat="1" ht="15" customHeight="1">
      <c r="B78" s="1251" t="s">
        <v>715</v>
      </c>
      <c r="C78" s="262" t="s">
        <v>528</v>
      </c>
      <c r="D78" s="262"/>
      <c r="E78" s="658"/>
      <c r="F78" s="658"/>
      <c r="G78" s="700"/>
      <c r="H78" s="700"/>
      <c r="I78" s="700"/>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658"/>
      <c r="AJ78" s="262"/>
      <c r="AK78" s="658"/>
      <c r="AL78" s="658"/>
      <c r="AM78" s="700"/>
      <c r="AN78" s="700"/>
      <c r="AO78" s="700"/>
      <c r="AP78" s="658"/>
      <c r="AQ78" s="658"/>
      <c r="AR78" s="658"/>
      <c r="AS78" s="658"/>
      <c r="AT78" s="658"/>
      <c r="AU78" s="658"/>
      <c r="AV78" s="658"/>
      <c r="AW78" s="658"/>
      <c r="AX78" s="658"/>
      <c r="AY78" s="658"/>
      <c r="AZ78" s="658"/>
      <c r="BA78" s="658"/>
      <c r="BB78" s="658"/>
      <c r="BC78" s="658"/>
      <c r="BD78" s="658"/>
      <c r="BE78" s="658"/>
      <c r="BF78" s="658"/>
      <c r="BG78" s="658"/>
      <c r="BH78" s="658"/>
      <c r="BI78" s="658"/>
      <c r="BJ78" s="658"/>
      <c r="BK78" s="658"/>
      <c r="BL78" s="658"/>
      <c r="BM78" s="658"/>
      <c r="BN78" s="658"/>
      <c r="BO78" s="658"/>
    </row>
    <row r="79" spans="2:67" s="255" customFormat="1" ht="15" customHeight="1">
      <c r="B79" s="1252"/>
      <c r="C79" s="262" t="s">
        <v>529</v>
      </c>
      <c r="D79" s="262"/>
      <c r="E79" s="658"/>
      <c r="F79" s="658"/>
      <c r="G79" s="700"/>
      <c r="H79" s="700"/>
      <c r="I79" s="700"/>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658"/>
      <c r="AJ79" s="262"/>
      <c r="AK79" s="658"/>
      <c r="AL79" s="658"/>
      <c r="AM79" s="700"/>
      <c r="AN79" s="700"/>
      <c r="AO79" s="700"/>
      <c r="AP79" s="658"/>
      <c r="AQ79" s="658"/>
      <c r="AR79" s="658"/>
      <c r="AS79" s="658"/>
      <c r="AT79" s="658"/>
      <c r="AU79" s="658"/>
      <c r="AV79" s="658"/>
      <c r="AW79" s="658"/>
      <c r="AX79" s="658"/>
      <c r="AY79" s="658"/>
      <c r="AZ79" s="658"/>
      <c r="BA79" s="658"/>
      <c r="BB79" s="658"/>
      <c r="BC79" s="658"/>
      <c r="BD79" s="658"/>
      <c r="BE79" s="658"/>
      <c r="BF79" s="658"/>
      <c r="BG79" s="658"/>
      <c r="BH79" s="658"/>
      <c r="BI79" s="658"/>
      <c r="BJ79" s="658"/>
      <c r="BK79" s="658"/>
      <c r="BL79" s="658"/>
      <c r="BM79" s="658"/>
      <c r="BN79" s="658"/>
      <c r="BO79" s="658"/>
    </row>
    <row r="80" spans="2:67" s="255" customFormat="1" ht="15" customHeight="1">
      <c r="B80" s="1252"/>
      <c r="C80" s="262" t="s">
        <v>530</v>
      </c>
      <c r="D80" s="262"/>
      <c r="E80" s="658"/>
      <c r="F80" s="658"/>
      <c r="G80" s="700"/>
      <c r="H80" s="700"/>
      <c r="I80" s="700"/>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658"/>
      <c r="AJ80" s="262"/>
      <c r="AK80" s="658"/>
      <c r="AL80" s="658"/>
      <c r="AM80" s="700"/>
      <c r="AN80" s="700"/>
      <c r="AO80" s="700"/>
      <c r="AP80" s="658"/>
      <c r="AQ80" s="658"/>
      <c r="AR80" s="658"/>
      <c r="AS80" s="658"/>
      <c r="AT80" s="658"/>
      <c r="AU80" s="658"/>
      <c r="AV80" s="658"/>
      <c r="AW80" s="658"/>
      <c r="AX80" s="658"/>
      <c r="AY80" s="658"/>
      <c r="AZ80" s="658"/>
      <c r="BA80" s="658"/>
      <c r="BB80" s="658"/>
      <c r="BC80" s="658"/>
      <c r="BD80" s="658"/>
      <c r="BE80" s="658"/>
      <c r="BF80" s="658"/>
      <c r="BG80" s="658"/>
      <c r="BH80" s="658"/>
      <c r="BI80" s="658"/>
      <c r="BJ80" s="658"/>
      <c r="BK80" s="658"/>
      <c r="BL80" s="658"/>
      <c r="BM80" s="658"/>
      <c r="BN80" s="658"/>
      <c r="BO80" s="658"/>
    </row>
    <row r="81" spans="2:67" s="255" customFormat="1" ht="15" customHeight="1">
      <c r="B81" s="1252"/>
      <c r="C81" s="262" t="s">
        <v>531</v>
      </c>
      <c r="D81" s="262"/>
      <c r="E81" s="658"/>
      <c r="F81" s="658"/>
      <c r="G81" s="700"/>
      <c r="H81" s="700"/>
      <c r="I81" s="700"/>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658"/>
      <c r="AJ81" s="262"/>
      <c r="AK81" s="658"/>
      <c r="AL81" s="658"/>
      <c r="AM81" s="700"/>
      <c r="AN81" s="700"/>
      <c r="AO81" s="700"/>
      <c r="AP81" s="658"/>
      <c r="AQ81" s="658"/>
      <c r="AR81" s="658"/>
      <c r="AS81" s="658"/>
      <c r="AT81" s="658"/>
      <c r="AU81" s="658"/>
      <c r="AV81" s="658"/>
      <c r="AW81" s="658"/>
      <c r="AX81" s="658"/>
      <c r="AY81" s="658"/>
      <c r="AZ81" s="658"/>
      <c r="BA81" s="658"/>
      <c r="BB81" s="658"/>
      <c r="BC81" s="658"/>
      <c r="BD81" s="658"/>
      <c r="BE81" s="658"/>
      <c r="BF81" s="658"/>
      <c r="BG81" s="658"/>
      <c r="BH81" s="658"/>
      <c r="BI81" s="658"/>
      <c r="BJ81" s="658"/>
      <c r="BK81" s="658"/>
      <c r="BL81" s="658"/>
      <c r="BM81" s="658"/>
      <c r="BN81" s="658"/>
      <c r="BO81" s="658"/>
    </row>
    <row r="82" spans="2:67" s="255" customFormat="1" ht="15" customHeight="1">
      <c r="B82" s="1252"/>
      <c r="C82" s="262" t="s">
        <v>532</v>
      </c>
      <c r="D82" s="262"/>
      <c r="E82" s="658"/>
      <c r="F82" s="658"/>
      <c r="G82" s="700"/>
      <c r="H82" s="700"/>
      <c r="I82" s="700"/>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262"/>
      <c r="AK82" s="658"/>
      <c r="AL82" s="658"/>
      <c r="AM82" s="700"/>
      <c r="AN82" s="700"/>
      <c r="AO82" s="700"/>
      <c r="AP82" s="658"/>
      <c r="AQ82" s="658"/>
      <c r="AR82" s="658"/>
      <c r="AS82" s="658"/>
      <c r="AT82" s="658"/>
      <c r="AU82" s="658"/>
      <c r="AV82" s="658"/>
      <c r="AW82" s="658"/>
      <c r="AX82" s="658"/>
      <c r="AY82" s="658"/>
      <c r="AZ82" s="658"/>
      <c r="BA82" s="658"/>
      <c r="BB82" s="658"/>
      <c r="BC82" s="658"/>
      <c r="BD82" s="658"/>
      <c r="BE82" s="658"/>
      <c r="BF82" s="658"/>
      <c r="BG82" s="658"/>
      <c r="BH82" s="658"/>
      <c r="BI82" s="658"/>
      <c r="BJ82" s="658"/>
      <c r="BK82" s="658"/>
      <c r="BL82" s="658"/>
      <c r="BM82" s="658"/>
      <c r="BN82" s="658"/>
      <c r="BO82" s="658"/>
    </row>
    <row r="83" spans="2:67" s="255" customFormat="1" ht="15" customHeight="1">
      <c r="B83" s="1252"/>
      <c r="C83" s="262" t="s">
        <v>533</v>
      </c>
      <c r="D83" s="262"/>
      <c r="E83" s="658"/>
      <c r="F83" s="658"/>
      <c r="G83" s="700"/>
      <c r="H83" s="700"/>
      <c r="I83" s="700"/>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262"/>
      <c r="AK83" s="658"/>
      <c r="AL83" s="658"/>
      <c r="AM83" s="700"/>
      <c r="AN83" s="700"/>
      <c r="AO83" s="700"/>
      <c r="AP83" s="658"/>
      <c r="AQ83" s="658"/>
      <c r="AR83" s="658"/>
      <c r="AS83" s="658"/>
      <c r="AT83" s="658"/>
      <c r="AU83" s="658"/>
      <c r="AV83" s="658"/>
      <c r="AW83" s="658"/>
      <c r="AX83" s="658"/>
      <c r="AY83" s="658"/>
      <c r="AZ83" s="658"/>
      <c r="BA83" s="658"/>
      <c r="BB83" s="658"/>
      <c r="BC83" s="658"/>
      <c r="BD83" s="658"/>
      <c r="BE83" s="658"/>
      <c r="BF83" s="658"/>
      <c r="BG83" s="658"/>
      <c r="BH83" s="658"/>
      <c r="BI83" s="658"/>
      <c r="BJ83" s="658"/>
      <c r="BK83" s="658"/>
      <c r="BL83" s="658"/>
      <c r="BM83" s="658"/>
      <c r="BN83" s="658"/>
      <c r="BO83" s="658"/>
    </row>
    <row r="84" spans="2:67" s="255" customFormat="1" ht="15" customHeight="1">
      <c r="B84" s="1253"/>
      <c r="C84" s="338" t="s">
        <v>527</v>
      </c>
      <c r="D84" s="339"/>
      <c r="E84" s="680"/>
      <c r="F84" s="680"/>
      <c r="G84" s="712"/>
      <c r="H84" s="712"/>
      <c r="I84" s="712"/>
      <c r="J84" s="680"/>
      <c r="K84" s="680"/>
      <c r="L84" s="680"/>
      <c r="M84" s="680"/>
      <c r="N84" s="680"/>
      <c r="O84" s="680"/>
      <c r="P84" s="680"/>
      <c r="Q84" s="680"/>
      <c r="R84" s="680"/>
      <c r="S84" s="680"/>
      <c r="T84" s="680"/>
      <c r="U84" s="680"/>
      <c r="V84" s="680"/>
      <c r="W84" s="680"/>
      <c r="X84" s="680"/>
      <c r="Y84" s="680"/>
      <c r="Z84" s="680"/>
      <c r="AA84" s="680"/>
      <c r="AB84" s="680"/>
      <c r="AC84" s="680"/>
      <c r="AD84" s="680"/>
      <c r="AE84" s="680"/>
      <c r="AF84" s="680"/>
      <c r="AG84" s="681"/>
      <c r="AH84" s="681"/>
      <c r="AI84" s="680"/>
      <c r="AJ84" s="331"/>
      <c r="AK84" s="680"/>
      <c r="AL84" s="680"/>
      <c r="AM84" s="712"/>
      <c r="AN84" s="712"/>
      <c r="AO84" s="712"/>
      <c r="AP84" s="680"/>
      <c r="AQ84" s="680"/>
      <c r="AR84" s="680"/>
      <c r="AS84" s="680"/>
      <c r="AT84" s="680"/>
      <c r="AU84" s="680"/>
      <c r="AV84" s="680"/>
      <c r="AW84" s="680"/>
      <c r="AX84" s="680"/>
      <c r="AY84" s="680"/>
      <c r="AZ84" s="680"/>
      <c r="BA84" s="680"/>
      <c r="BB84" s="680"/>
      <c r="BC84" s="680"/>
      <c r="BD84" s="680"/>
      <c r="BE84" s="680"/>
      <c r="BF84" s="680"/>
      <c r="BG84" s="680"/>
      <c r="BH84" s="680"/>
      <c r="BI84" s="680"/>
      <c r="BJ84" s="680"/>
      <c r="BK84" s="680"/>
      <c r="BL84" s="680"/>
      <c r="BM84" s="681"/>
      <c r="BN84" s="681"/>
      <c r="BO84" s="680"/>
    </row>
    <row r="85" spans="2:67" s="255" customFormat="1" ht="15" customHeight="1">
      <c r="B85" s="1251" t="s">
        <v>16</v>
      </c>
      <c r="C85" s="262" t="s">
        <v>528</v>
      </c>
      <c r="D85" s="339"/>
      <c r="E85" s="350"/>
      <c r="F85" s="346">
        <v>1.3633819254792799E-3</v>
      </c>
      <c r="G85" s="934"/>
      <c r="H85" s="934"/>
      <c r="I85" s="934"/>
      <c r="J85" s="346"/>
      <c r="K85" s="346"/>
      <c r="L85" s="346"/>
      <c r="M85" s="346">
        <v>9.1329533687140405E-2</v>
      </c>
      <c r="N85" s="346">
        <v>2.6863266377039402E-3</v>
      </c>
      <c r="O85" s="346"/>
      <c r="P85" s="346">
        <v>5.2310757269560196E-3</v>
      </c>
      <c r="Q85" s="346"/>
      <c r="R85" s="346"/>
      <c r="S85" s="346"/>
      <c r="T85" s="346"/>
      <c r="U85" s="346"/>
      <c r="V85" s="347"/>
      <c r="W85" s="346">
        <v>2.4389825649452699E-3</v>
      </c>
      <c r="X85" s="346"/>
      <c r="Y85" s="346"/>
      <c r="Z85" s="346"/>
      <c r="AA85" s="346"/>
      <c r="AB85" s="346"/>
      <c r="AC85" s="346"/>
      <c r="AD85" s="346"/>
      <c r="AE85" s="346">
        <v>3.0168191394385199E-2</v>
      </c>
      <c r="AF85" s="346">
        <v>2.75365029475572E-2</v>
      </c>
      <c r="AG85" s="346">
        <v>3.9449797973176402E-2</v>
      </c>
      <c r="AH85" s="347"/>
      <c r="AI85" s="346">
        <v>9.3085990874628797E-3</v>
      </c>
      <c r="AJ85" s="331"/>
      <c r="AK85" s="346"/>
      <c r="AL85" s="347"/>
      <c r="AM85" s="934"/>
      <c r="AN85" s="934"/>
      <c r="AO85" s="934"/>
      <c r="AP85" s="346"/>
      <c r="AQ85" s="346"/>
      <c r="AR85" s="346"/>
      <c r="AS85" s="347"/>
      <c r="AT85" s="347"/>
      <c r="AU85" s="347"/>
      <c r="AV85" s="347"/>
      <c r="AW85" s="347"/>
      <c r="AX85" s="347"/>
      <c r="AY85" s="347"/>
      <c r="AZ85" s="347"/>
      <c r="BA85" s="347"/>
      <c r="BB85" s="347"/>
      <c r="BC85" s="347"/>
      <c r="BD85" s="347"/>
      <c r="BE85" s="347"/>
      <c r="BF85" s="347"/>
      <c r="BG85" s="347"/>
      <c r="BH85" s="347"/>
      <c r="BI85" s="347"/>
      <c r="BJ85" s="347"/>
      <c r="BK85" s="347"/>
      <c r="BL85" s="347"/>
      <c r="BM85" s="347"/>
      <c r="BN85" s="347"/>
      <c r="BO85" s="347"/>
    </row>
    <row r="86" spans="2:67" s="255" customFormat="1" ht="15" customHeight="1">
      <c r="B86" s="1252" t="s">
        <v>16</v>
      </c>
      <c r="C86" s="262" t="s">
        <v>529</v>
      </c>
      <c r="D86" s="339"/>
      <c r="E86" s="346"/>
      <c r="F86" s="346">
        <v>2.5794421949439602E-3</v>
      </c>
      <c r="G86" s="934"/>
      <c r="H86" s="934"/>
      <c r="I86" s="934"/>
      <c r="J86" s="346"/>
      <c r="K86" s="346"/>
      <c r="L86" s="346"/>
      <c r="M86" s="346">
        <v>0.12754535746328</v>
      </c>
      <c r="N86" s="346">
        <v>8.5900646634129996E-3</v>
      </c>
      <c r="O86" s="346"/>
      <c r="P86" s="346">
        <v>5.0647130482430703E-3</v>
      </c>
      <c r="Q86" s="346"/>
      <c r="R86" s="346"/>
      <c r="S86" s="346"/>
      <c r="T86" s="346"/>
      <c r="U86" s="346"/>
      <c r="V86" s="347"/>
      <c r="W86" s="346">
        <v>9.14324270999794E-3</v>
      </c>
      <c r="X86" s="346"/>
      <c r="Y86" s="346"/>
      <c r="Z86" s="346"/>
      <c r="AA86" s="346"/>
      <c r="AB86" s="346"/>
      <c r="AC86" s="346"/>
      <c r="AD86" s="346"/>
      <c r="AE86" s="346">
        <v>5.6963475497145297E-2</v>
      </c>
      <c r="AF86" s="346">
        <v>5.2938980173601803E-2</v>
      </c>
      <c r="AG86" s="346">
        <v>7.4358739249438199E-2</v>
      </c>
      <c r="AH86" s="347"/>
      <c r="AI86" s="346">
        <v>2.1302829757801501E-2</v>
      </c>
      <c r="AJ86" s="331"/>
      <c r="AK86" s="346"/>
      <c r="AL86" s="347"/>
      <c r="AM86" s="934"/>
      <c r="AN86" s="934"/>
      <c r="AO86" s="934"/>
      <c r="AP86" s="346"/>
      <c r="AQ86" s="346"/>
      <c r="AR86" s="346"/>
      <c r="AS86" s="347"/>
      <c r="AT86" s="347"/>
      <c r="AU86" s="347"/>
      <c r="AV86" s="347"/>
      <c r="AW86" s="347"/>
      <c r="AX86" s="347"/>
      <c r="AY86" s="347"/>
      <c r="AZ86" s="347"/>
      <c r="BA86" s="347"/>
      <c r="BB86" s="347"/>
      <c r="BC86" s="347"/>
      <c r="BD86" s="347"/>
      <c r="BE86" s="347"/>
      <c r="BF86" s="347"/>
      <c r="BG86" s="347"/>
      <c r="BH86" s="347"/>
      <c r="BI86" s="347"/>
      <c r="BJ86" s="347"/>
      <c r="BK86" s="347"/>
      <c r="BL86" s="347"/>
      <c r="BM86" s="347"/>
      <c r="BN86" s="347"/>
      <c r="BO86" s="347"/>
    </row>
    <row r="87" spans="2:67" s="255" customFormat="1" ht="15" customHeight="1">
      <c r="B87" s="1252" t="s">
        <v>16</v>
      </c>
      <c r="C87" s="262" t="s">
        <v>530</v>
      </c>
      <c r="D87" s="339"/>
      <c r="E87" s="346"/>
      <c r="F87" s="346">
        <v>1.1003745323074699E-2</v>
      </c>
      <c r="G87" s="934"/>
      <c r="H87" s="934"/>
      <c r="I87" s="934"/>
      <c r="J87" s="346"/>
      <c r="K87" s="346"/>
      <c r="L87" s="346"/>
      <c r="M87" s="346">
        <v>0.16716187570110499</v>
      </c>
      <c r="N87" s="346">
        <v>2.1852197295987801E-2</v>
      </c>
      <c r="O87" s="346"/>
      <c r="P87" s="346">
        <v>1.7591831908177698E-2</v>
      </c>
      <c r="Q87" s="346"/>
      <c r="R87" s="346"/>
      <c r="S87" s="346"/>
      <c r="T87" s="346"/>
      <c r="U87" s="346"/>
      <c r="V87" s="347"/>
      <c r="W87" s="346">
        <v>2.2518950679903199E-2</v>
      </c>
      <c r="X87" s="346"/>
      <c r="Y87" s="346"/>
      <c r="Z87" s="346"/>
      <c r="AA87" s="346"/>
      <c r="AB87" s="346"/>
      <c r="AC87" s="346"/>
      <c r="AD87" s="346"/>
      <c r="AE87" s="346">
        <v>0.103966620031596</v>
      </c>
      <c r="AF87" s="346">
        <v>8.86111688729493E-2</v>
      </c>
      <c r="AG87" s="346">
        <v>0.111192249306153</v>
      </c>
      <c r="AH87" s="347"/>
      <c r="AI87" s="346">
        <v>4.1387339435017899E-2</v>
      </c>
      <c r="AJ87" s="331"/>
      <c r="AK87" s="346"/>
      <c r="AL87" s="347"/>
      <c r="AM87" s="934"/>
      <c r="AN87" s="934"/>
      <c r="AO87" s="934"/>
      <c r="AP87" s="346"/>
      <c r="AQ87" s="346"/>
      <c r="AR87" s="346"/>
      <c r="AS87" s="347"/>
      <c r="AT87" s="347"/>
      <c r="AU87" s="347"/>
      <c r="AV87" s="347"/>
      <c r="AW87" s="347"/>
      <c r="AX87" s="347"/>
      <c r="AY87" s="347"/>
      <c r="AZ87" s="347"/>
      <c r="BA87" s="347"/>
      <c r="BB87" s="347"/>
      <c r="BC87" s="347"/>
      <c r="BD87" s="347"/>
      <c r="BE87" s="347"/>
      <c r="BF87" s="347"/>
      <c r="BG87" s="347"/>
      <c r="BH87" s="347"/>
      <c r="BI87" s="347"/>
      <c r="BJ87" s="347"/>
      <c r="BK87" s="347"/>
      <c r="BL87" s="347"/>
      <c r="BM87" s="347"/>
      <c r="BN87" s="347"/>
      <c r="BO87" s="347"/>
    </row>
    <row r="88" spans="2:67" s="255" customFormat="1" ht="15" customHeight="1">
      <c r="B88" s="1252" t="s">
        <v>16</v>
      </c>
      <c r="C88" s="262" t="s">
        <v>531</v>
      </c>
      <c r="D88" s="339"/>
      <c r="E88" s="346"/>
      <c r="F88" s="346">
        <v>0.11289760055142301</v>
      </c>
      <c r="G88" s="934"/>
      <c r="H88" s="934"/>
      <c r="I88" s="934"/>
      <c r="J88" s="346"/>
      <c r="K88" s="346"/>
      <c r="L88" s="346"/>
      <c r="M88" s="346">
        <v>0.41699095588497997</v>
      </c>
      <c r="N88" s="346">
        <v>0.16921153731015801</v>
      </c>
      <c r="O88" s="346"/>
      <c r="P88" s="346">
        <v>0.15832519357022701</v>
      </c>
      <c r="Q88" s="346"/>
      <c r="R88" s="346"/>
      <c r="S88" s="346"/>
      <c r="T88" s="346"/>
      <c r="U88" s="346"/>
      <c r="V88" s="347"/>
      <c r="W88" s="346">
        <v>0.17089788284413099</v>
      </c>
      <c r="X88" s="346"/>
      <c r="Y88" s="346"/>
      <c r="Z88" s="346"/>
      <c r="AA88" s="346"/>
      <c r="AB88" s="346"/>
      <c r="AC88" s="346"/>
      <c r="AD88" s="346"/>
      <c r="AE88" s="346">
        <v>0.38155577262143803</v>
      </c>
      <c r="AF88" s="346">
        <v>0.38091369492027999</v>
      </c>
      <c r="AG88" s="346">
        <v>0.43313169070358698</v>
      </c>
      <c r="AH88" s="347"/>
      <c r="AI88" s="346">
        <v>0.22496148821531101</v>
      </c>
      <c r="AJ88" s="331"/>
      <c r="AK88" s="346"/>
      <c r="AL88" s="347"/>
      <c r="AM88" s="934"/>
      <c r="AN88" s="934"/>
      <c r="AO88" s="934"/>
      <c r="AP88" s="346"/>
      <c r="AQ88" s="346"/>
      <c r="AR88" s="346"/>
      <c r="AS88" s="347"/>
      <c r="AT88" s="347"/>
      <c r="AU88" s="347"/>
      <c r="AV88" s="347"/>
      <c r="AW88" s="347"/>
      <c r="AX88" s="347"/>
      <c r="AY88" s="347"/>
      <c r="AZ88" s="347"/>
      <c r="BA88" s="347"/>
      <c r="BB88" s="347"/>
      <c r="BC88" s="347"/>
      <c r="BD88" s="347"/>
      <c r="BE88" s="347"/>
      <c r="BF88" s="347"/>
      <c r="BG88" s="347"/>
      <c r="BH88" s="347"/>
      <c r="BI88" s="347"/>
      <c r="BJ88" s="347"/>
      <c r="BK88" s="347"/>
      <c r="BL88" s="347"/>
      <c r="BM88" s="347"/>
      <c r="BN88" s="347"/>
      <c r="BO88" s="347"/>
    </row>
    <row r="89" spans="2:67" s="255" customFormat="1" ht="15" customHeight="1">
      <c r="B89" s="1252" t="s">
        <v>16</v>
      </c>
      <c r="C89" s="262" t="s">
        <v>532</v>
      </c>
      <c r="D89" s="339"/>
      <c r="E89" s="346"/>
      <c r="F89" s="346">
        <v>0.53898418416712301</v>
      </c>
      <c r="G89" s="934"/>
      <c r="H89" s="934"/>
      <c r="I89" s="934"/>
      <c r="J89" s="346"/>
      <c r="K89" s="346"/>
      <c r="L89" s="346"/>
      <c r="M89" s="346">
        <v>0.19041913889187501</v>
      </c>
      <c r="N89" s="346">
        <v>0.57649481032194805</v>
      </c>
      <c r="O89" s="346"/>
      <c r="P89" s="346">
        <v>0.54804232987851498</v>
      </c>
      <c r="Q89" s="346"/>
      <c r="R89" s="346"/>
      <c r="S89" s="346"/>
      <c r="T89" s="346"/>
      <c r="U89" s="346"/>
      <c r="V89" s="347"/>
      <c r="W89" s="346">
        <v>0.58088164935500497</v>
      </c>
      <c r="X89" s="346"/>
      <c r="Y89" s="346"/>
      <c r="Z89" s="346"/>
      <c r="AA89" s="346"/>
      <c r="AB89" s="346"/>
      <c r="AC89" s="346"/>
      <c r="AD89" s="346"/>
      <c r="AE89" s="346">
        <v>0.40010185455803499</v>
      </c>
      <c r="AF89" s="346">
        <v>0.42258481781180801</v>
      </c>
      <c r="AG89" s="346">
        <v>0.31659393702492</v>
      </c>
      <c r="AH89" s="347"/>
      <c r="AI89" s="346">
        <v>0.53486426672213805</v>
      </c>
      <c r="AJ89" s="331"/>
      <c r="AK89" s="346"/>
      <c r="AL89" s="347"/>
      <c r="AM89" s="934"/>
      <c r="AN89" s="934"/>
      <c r="AO89" s="934"/>
      <c r="AP89" s="346"/>
      <c r="AQ89" s="346"/>
      <c r="AR89" s="346"/>
      <c r="AS89" s="347"/>
      <c r="AT89" s="347"/>
      <c r="AU89" s="347"/>
      <c r="AV89" s="347"/>
      <c r="AW89" s="347"/>
      <c r="AX89" s="347"/>
      <c r="AY89" s="347"/>
      <c r="AZ89" s="347"/>
      <c r="BA89" s="347"/>
      <c r="BB89" s="347"/>
      <c r="BC89" s="347"/>
      <c r="BD89" s="347"/>
      <c r="BE89" s="347"/>
      <c r="BF89" s="347"/>
      <c r="BG89" s="347"/>
      <c r="BH89" s="347"/>
      <c r="BI89" s="347"/>
      <c r="BJ89" s="347"/>
      <c r="BK89" s="347"/>
      <c r="BL89" s="347"/>
      <c r="BM89" s="347"/>
      <c r="BN89" s="347"/>
      <c r="BO89" s="347"/>
    </row>
    <row r="90" spans="2:67" s="255" customFormat="1" ht="15" customHeight="1">
      <c r="B90" s="1252" t="s">
        <v>16</v>
      </c>
      <c r="C90" s="262" t="s">
        <v>533</v>
      </c>
      <c r="D90" s="339"/>
      <c r="E90" s="346"/>
      <c r="F90" s="346">
        <v>0.33317164583794701</v>
      </c>
      <c r="G90" s="934"/>
      <c r="H90" s="934"/>
      <c r="I90" s="934"/>
      <c r="J90" s="346"/>
      <c r="K90" s="346"/>
      <c r="L90" s="346"/>
      <c r="M90" s="346">
        <v>6.5531383716196604E-3</v>
      </c>
      <c r="N90" s="346">
        <v>0.2211650637708</v>
      </c>
      <c r="O90" s="346"/>
      <c r="P90" s="346">
        <v>0.26574485586787999</v>
      </c>
      <c r="Q90" s="346"/>
      <c r="R90" s="346"/>
      <c r="S90" s="346"/>
      <c r="T90" s="346"/>
      <c r="U90" s="346"/>
      <c r="V90" s="347"/>
      <c r="W90" s="346">
        <v>0.21411929184601999</v>
      </c>
      <c r="X90" s="346"/>
      <c r="Y90" s="346"/>
      <c r="Z90" s="346"/>
      <c r="AA90" s="346"/>
      <c r="AB90" s="346"/>
      <c r="AC90" s="346"/>
      <c r="AD90" s="346"/>
      <c r="AE90" s="346">
        <v>2.7244085897400801E-2</v>
      </c>
      <c r="AF90" s="346">
        <v>2.7414835273798399E-2</v>
      </c>
      <c r="AG90" s="346">
        <v>2.5273585742729299E-2</v>
      </c>
      <c r="AH90" s="347"/>
      <c r="AI90" s="346">
        <v>0.16817547678226399</v>
      </c>
      <c r="AJ90" s="331"/>
      <c r="AK90" s="346"/>
      <c r="AL90" s="347"/>
      <c r="AM90" s="934"/>
      <c r="AN90" s="934"/>
      <c r="AO90" s="934"/>
      <c r="AP90" s="346"/>
      <c r="AQ90" s="346"/>
      <c r="AR90" s="346"/>
      <c r="AS90" s="347"/>
      <c r="AT90" s="347"/>
      <c r="AU90" s="347"/>
      <c r="AV90" s="347"/>
      <c r="AW90" s="347"/>
      <c r="AX90" s="347"/>
      <c r="AY90" s="347"/>
      <c r="AZ90" s="347"/>
      <c r="BA90" s="347"/>
      <c r="BB90" s="347"/>
      <c r="BC90" s="347"/>
      <c r="BD90" s="347"/>
      <c r="BE90" s="347"/>
      <c r="BF90" s="347"/>
      <c r="BG90" s="347"/>
      <c r="BH90" s="347"/>
      <c r="BI90" s="347"/>
      <c r="BJ90" s="347"/>
      <c r="BK90" s="347"/>
      <c r="BL90" s="347"/>
      <c r="BM90" s="347"/>
      <c r="BN90" s="347"/>
      <c r="BO90" s="347"/>
    </row>
    <row r="91" spans="2:67" s="255" customFormat="1" ht="15" customHeight="1">
      <c r="B91" s="1253" t="s">
        <v>16</v>
      </c>
      <c r="C91" s="338" t="s">
        <v>527</v>
      </c>
      <c r="D91" s="339"/>
      <c r="E91" s="345"/>
      <c r="F91" s="345">
        <v>0.99999999999999101</v>
      </c>
      <c r="G91" s="897"/>
      <c r="H91" s="897"/>
      <c r="I91" s="897"/>
      <c r="J91" s="345"/>
      <c r="K91" s="345"/>
      <c r="L91" s="345"/>
      <c r="M91" s="345">
        <v>1</v>
      </c>
      <c r="N91" s="345">
        <v>1.00000000000001</v>
      </c>
      <c r="O91" s="345"/>
      <c r="P91" s="345">
        <v>0.999999999999998</v>
      </c>
      <c r="Q91" s="345"/>
      <c r="R91" s="345"/>
      <c r="S91" s="345"/>
      <c r="T91" s="345"/>
      <c r="U91" s="345"/>
      <c r="V91" s="345"/>
      <c r="W91" s="345">
        <v>1</v>
      </c>
      <c r="X91" s="345"/>
      <c r="Y91" s="345"/>
      <c r="Z91" s="345"/>
      <c r="AA91" s="345"/>
      <c r="AB91" s="345"/>
      <c r="AC91" s="345"/>
      <c r="AD91" s="345"/>
      <c r="AE91" s="345">
        <v>1</v>
      </c>
      <c r="AF91" s="345">
        <v>0.999999999999995</v>
      </c>
      <c r="AG91" s="348">
        <v>1</v>
      </c>
      <c r="AH91" s="348"/>
      <c r="AI91" s="345">
        <v>0.999999999999996</v>
      </c>
      <c r="AJ91" s="331"/>
      <c r="AK91" s="345"/>
      <c r="AL91" s="345"/>
      <c r="AM91" s="897"/>
      <c r="AN91" s="897"/>
      <c r="AO91" s="897"/>
      <c r="AP91" s="345"/>
      <c r="AQ91" s="345"/>
      <c r="AR91" s="345"/>
      <c r="AS91" s="345"/>
      <c r="AT91" s="345"/>
      <c r="AU91" s="345"/>
      <c r="AV91" s="345"/>
      <c r="AW91" s="345"/>
      <c r="AX91" s="345"/>
      <c r="AY91" s="345"/>
      <c r="AZ91" s="345"/>
      <c r="BA91" s="345"/>
      <c r="BB91" s="345"/>
      <c r="BC91" s="345"/>
      <c r="BD91" s="345"/>
      <c r="BE91" s="345"/>
      <c r="BF91" s="345"/>
      <c r="BG91" s="345"/>
      <c r="BH91" s="345"/>
      <c r="BI91" s="345"/>
      <c r="BJ91" s="345"/>
      <c r="BK91" s="345"/>
      <c r="BL91" s="345"/>
      <c r="BM91" s="348"/>
      <c r="BN91" s="348"/>
      <c r="BO91" s="345"/>
    </row>
    <row r="92" spans="2:67" s="255" customFormat="1" ht="15" customHeight="1">
      <c r="B92" s="1251" t="s">
        <v>710</v>
      </c>
      <c r="C92" s="262" t="s">
        <v>528</v>
      </c>
      <c r="D92" s="262"/>
      <c r="E92" s="658"/>
      <c r="F92" s="658"/>
      <c r="G92" s="700"/>
      <c r="H92" s="700"/>
      <c r="I92" s="700"/>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262"/>
      <c r="AK92" s="658"/>
      <c r="AL92" s="658"/>
      <c r="AM92" s="700"/>
      <c r="AN92" s="700"/>
      <c r="AO92" s="700"/>
      <c r="AP92" s="658"/>
      <c r="AQ92" s="658"/>
      <c r="AR92" s="658"/>
      <c r="AS92" s="658"/>
      <c r="AT92" s="658"/>
      <c r="AU92" s="658"/>
      <c r="AV92" s="658"/>
      <c r="AW92" s="658"/>
      <c r="AX92" s="658"/>
      <c r="AY92" s="658"/>
      <c r="AZ92" s="658"/>
      <c r="BA92" s="658"/>
      <c r="BB92" s="658"/>
      <c r="BC92" s="658"/>
      <c r="BD92" s="658"/>
      <c r="BE92" s="658"/>
      <c r="BF92" s="658"/>
      <c r="BG92" s="658"/>
      <c r="BH92" s="658"/>
      <c r="BI92" s="658"/>
      <c r="BJ92" s="658"/>
      <c r="BK92" s="658"/>
      <c r="BL92" s="658"/>
      <c r="BM92" s="658"/>
      <c r="BN92" s="658"/>
      <c r="BO92" s="658"/>
    </row>
    <row r="93" spans="2:67" s="255" customFormat="1" ht="15" customHeight="1">
      <c r="B93" s="1252"/>
      <c r="C93" s="262" t="s">
        <v>529</v>
      </c>
      <c r="D93" s="262"/>
      <c r="E93" s="658"/>
      <c r="F93" s="658"/>
      <c r="G93" s="700"/>
      <c r="H93" s="700"/>
      <c r="I93" s="700"/>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658"/>
      <c r="AJ93" s="262"/>
      <c r="AK93" s="658"/>
      <c r="AL93" s="658"/>
      <c r="AM93" s="700"/>
      <c r="AN93" s="700"/>
      <c r="AO93" s="700"/>
      <c r="AP93" s="658"/>
      <c r="AQ93" s="658"/>
      <c r="AR93" s="658"/>
      <c r="AS93" s="658"/>
      <c r="AT93" s="658"/>
      <c r="AU93" s="658"/>
      <c r="AV93" s="658"/>
      <c r="AW93" s="658"/>
      <c r="AX93" s="658"/>
      <c r="AY93" s="658"/>
      <c r="AZ93" s="658"/>
      <c r="BA93" s="658"/>
      <c r="BB93" s="658"/>
      <c r="BC93" s="658"/>
      <c r="BD93" s="658"/>
      <c r="BE93" s="658"/>
      <c r="BF93" s="658"/>
      <c r="BG93" s="658"/>
      <c r="BH93" s="658"/>
      <c r="BI93" s="658"/>
      <c r="BJ93" s="658"/>
      <c r="BK93" s="658"/>
      <c r="BL93" s="658"/>
      <c r="BM93" s="658"/>
      <c r="BN93" s="658"/>
      <c r="BO93" s="658"/>
    </row>
    <row r="94" spans="2:67" s="255" customFormat="1" ht="15" customHeight="1">
      <c r="B94" s="1252"/>
      <c r="C94" s="262" t="s">
        <v>530</v>
      </c>
      <c r="D94" s="262"/>
      <c r="E94" s="658"/>
      <c r="F94" s="658"/>
      <c r="G94" s="700"/>
      <c r="H94" s="700"/>
      <c r="I94" s="700"/>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658"/>
      <c r="AJ94" s="262"/>
      <c r="AK94" s="658"/>
      <c r="AL94" s="658"/>
      <c r="AM94" s="700"/>
      <c r="AN94" s="700"/>
      <c r="AO94" s="700"/>
      <c r="AP94" s="658"/>
      <c r="AQ94" s="658"/>
      <c r="AR94" s="658"/>
      <c r="AS94" s="658"/>
      <c r="AT94" s="658"/>
      <c r="AU94" s="658"/>
      <c r="AV94" s="658"/>
      <c r="AW94" s="658"/>
      <c r="AX94" s="658"/>
      <c r="AY94" s="658"/>
      <c r="AZ94" s="658"/>
      <c r="BA94" s="658"/>
      <c r="BB94" s="658"/>
      <c r="BC94" s="658"/>
      <c r="BD94" s="658"/>
      <c r="BE94" s="658"/>
      <c r="BF94" s="658"/>
      <c r="BG94" s="658"/>
      <c r="BH94" s="658"/>
      <c r="BI94" s="658"/>
      <c r="BJ94" s="658"/>
      <c r="BK94" s="658"/>
      <c r="BL94" s="658"/>
      <c r="BM94" s="658"/>
      <c r="BN94" s="658"/>
      <c r="BO94" s="658"/>
    </row>
    <row r="95" spans="2:67" s="255" customFormat="1" ht="15" customHeight="1">
      <c r="B95" s="1252"/>
      <c r="C95" s="262" t="s">
        <v>531</v>
      </c>
      <c r="D95" s="262"/>
      <c r="E95" s="658"/>
      <c r="F95" s="658"/>
      <c r="G95" s="700"/>
      <c r="H95" s="700"/>
      <c r="I95" s="700"/>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658"/>
      <c r="AJ95" s="262"/>
      <c r="AK95" s="658"/>
      <c r="AL95" s="658"/>
      <c r="AM95" s="700"/>
      <c r="AN95" s="700"/>
      <c r="AO95" s="700"/>
      <c r="AP95" s="658"/>
      <c r="AQ95" s="658"/>
      <c r="AR95" s="658"/>
      <c r="AS95" s="658"/>
      <c r="AT95" s="658"/>
      <c r="AU95" s="658"/>
      <c r="AV95" s="658"/>
      <c r="AW95" s="658"/>
      <c r="AX95" s="658"/>
      <c r="AY95" s="658"/>
      <c r="AZ95" s="658"/>
      <c r="BA95" s="658"/>
      <c r="BB95" s="658"/>
      <c r="BC95" s="658"/>
      <c r="BD95" s="658"/>
      <c r="BE95" s="658"/>
      <c r="BF95" s="658"/>
      <c r="BG95" s="658"/>
      <c r="BH95" s="658"/>
      <c r="BI95" s="658"/>
      <c r="BJ95" s="658"/>
      <c r="BK95" s="658"/>
      <c r="BL95" s="658"/>
      <c r="BM95" s="658"/>
      <c r="BN95" s="658"/>
      <c r="BO95" s="658"/>
    </row>
    <row r="96" spans="2:67" s="255" customFormat="1" ht="15" customHeight="1">
      <c r="B96" s="1252"/>
      <c r="C96" s="262" t="s">
        <v>532</v>
      </c>
      <c r="D96" s="262"/>
      <c r="E96" s="658"/>
      <c r="F96" s="658"/>
      <c r="G96" s="700"/>
      <c r="H96" s="700"/>
      <c r="I96" s="700"/>
      <c r="J96" s="658"/>
      <c r="K96" s="658"/>
      <c r="L96" s="658"/>
      <c r="M96" s="658"/>
      <c r="N96" s="658"/>
      <c r="O96" s="658"/>
      <c r="P96" s="658"/>
      <c r="Q96" s="658"/>
      <c r="R96" s="658"/>
      <c r="S96" s="658"/>
      <c r="T96" s="658"/>
      <c r="U96" s="658"/>
      <c r="V96" s="658"/>
      <c r="W96" s="658"/>
      <c r="X96" s="658"/>
      <c r="Y96" s="658"/>
      <c r="Z96" s="658"/>
      <c r="AA96" s="658"/>
      <c r="AB96" s="658"/>
      <c r="AC96" s="658"/>
      <c r="AD96" s="658"/>
      <c r="AE96" s="658"/>
      <c r="AF96" s="658"/>
      <c r="AG96" s="658"/>
      <c r="AH96" s="658"/>
      <c r="AI96" s="658"/>
      <c r="AJ96" s="262"/>
      <c r="AK96" s="658"/>
      <c r="AL96" s="658"/>
      <c r="AM96" s="700"/>
      <c r="AN96" s="700"/>
      <c r="AO96" s="700"/>
      <c r="AP96" s="658"/>
      <c r="AQ96" s="658"/>
      <c r="AR96" s="658"/>
      <c r="AS96" s="658"/>
      <c r="AT96" s="658"/>
      <c r="AU96" s="658"/>
      <c r="AV96" s="658"/>
      <c r="AW96" s="658"/>
      <c r="AX96" s="658"/>
      <c r="AY96" s="658"/>
      <c r="AZ96" s="658"/>
      <c r="BA96" s="658"/>
      <c r="BB96" s="658"/>
      <c r="BC96" s="658"/>
      <c r="BD96" s="658"/>
      <c r="BE96" s="658"/>
      <c r="BF96" s="658"/>
      <c r="BG96" s="658"/>
      <c r="BH96" s="658"/>
      <c r="BI96" s="658"/>
      <c r="BJ96" s="658"/>
      <c r="BK96" s="658"/>
      <c r="BL96" s="658"/>
      <c r="BM96" s="658"/>
      <c r="BN96" s="658"/>
      <c r="BO96" s="658"/>
    </row>
    <row r="97" spans="2:67" s="255" customFormat="1" ht="15" customHeight="1">
      <c r="B97" s="1252"/>
      <c r="C97" s="262" t="s">
        <v>533</v>
      </c>
      <c r="D97" s="262"/>
      <c r="E97" s="658"/>
      <c r="F97" s="658"/>
      <c r="G97" s="700"/>
      <c r="H97" s="700"/>
      <c r="I97" s="700"/>
      <c r="J97" s="658"/>
      <c r="K97" s="658"/>
      <c r="L97" s="658"/>
      <c r="M97" s="658"/>
      <c r="N97" s="658"/>
      <c r="O97" s="658"/>
      <c r="P97" s="658"/>
      <c r="Q97" s="658"/>
      <c r="R97" s="658"/>
      <c r="S97" s="658"/>
      <c r="T97" s="658"/>
      <c r="U97" s="658"/>
      <c r="V97" s="658"/>
      <c r="W97" s="658"/>
      <c r="X97" s="658"/>
      <c r="Y97" s="658"/>
      <c r="Z97" s="658"/>
      <c r="AA97" s="658"/>
      <c r="AB97" s="658"/>
      <c r="AC97" s="658"/>
      <c r="AD97" s="658"/>
      <c r="AE97" s="658"/>
      <c r="AF97" s="658"/>
      <c r="AG97" s="658"/>
      <c r="AH97" s="658"/>
      <c r="AI97" s="658"/>
      <c r="AJ97" s="262"/>
      <c r="AK97" s="658"/>
      <c r="AL97" s="658"/>
      <c r="AM97" s="700"/>
      <c r="AN97" s="700"/>
      <c r="AO97" s="700"/>
      <c r="AP97" s="658"/>
      <c r="AQ97" s="658"/>
      <c r="AR97" s="658"/>
      <c r="AS97" s="658"/>
      <c r="AT97" s="658"/>
      <c r="AU97" s="658"/>
      <c r="AV97" s="658"/>
      <c r="AW97" s="658"/>
      <c r="AX97" s="658"/>
      <c r="AY97" s="658"/>
      <c r="AZ97" s="658"/>
      <c r="BA97" s="658"/>
      <c r="BB97" s="658"/>
      <c r="BC97" s="658"/>
      <c r="BD97" s="658"/>
      <c r="BE97" s="658"/>
      <c r="BF97" s="658"/>
      <c r="BG97" s="658"/>
      <c r="BH97" s="658"/>
      <c r="BI97" s="658"/>
      <c r="BJ97" s="658"/>
      <c r="BK97" s="658"/>
      <c r="BL97" s="658"/>
      <c r="BM97" s="658"/>
      <c r="BN97" s="658"/>
      <c r="BO97" s="658"/>
    </row>
    <row r="98" spans="2:67" s="255" customFormat="1" ht="15" customHeight="1">
      <c r="B98" s="1253"/>
      <c r="C98" s="338" t="s">
        <v>527</v>
      </c>
      <c r="D98" s="339"/>
      <c r="E98" s="680"/>
      <c r="F98" s="680"/>
      <c r="G98" s="712"/>
      <c r="H98" s="712"/>
      <c r="I98" s="712"/>
      <c r="J98" s="680"/>
      <c r="K98" s="680"/>
      <c r="L98" s="680"/>
      <c r="M98" s="680"/>
      <c r="N98" s="680"/>
      <c r="O98" s="680"/>
      <c r="P98" s="680"/>
      <c r="Q98" s="680"/>
      <c r="R98" s="680"/>
      <c r="S98" s="680"/>
      <c r="T98" s="680"/>
      <c r="U98" s="680"/>
      <c r="V98" s="680"/>
      <c r="W98" s="680"/>
      <c r="X98" s="680"/>
      <c r="Y98" s="680"/>
      <c r="Z98" s="680"/>
      <c r="AA98" s="680"/>
      <c r="AB98" s="680"/>
      <c r="AC98" s="680"/>
      <c r="AD98" s="680"/>
      <c r="AE98" s="680"/>
      <c r="AF98" s="680"/>
      <c r="AG98" s="681"/>
      <c r="AH98" s="681"/>
      <c r="AI98" s="680"/>
      <c r="AJ98" s="331"/>
      <c r="AK98" s="680"/>
      <c r="AL98" s="680"/>
      <c r="AM98" s="712"/>
      <c r="AN98" s="712"/>
      <c r="AO98" s="712"/>
      <c r="AP98" s="680"/>
      <c r="AQ98" s="680"/>
      <c r="AR98" s="680"/>
      <c r="AS98" s="680"/>
      <c r="AT98" s="680"/>
      <c r="AU98" s="680"/>
      <c r="AV98" s="680"/>
      <c r="AW98" s="680"/>
      <c r="AX98" s="680"/>
      <c r="AY98" s="680"/>
      <c r="AZ98" s="680"/>
      <c r="BA98" s="680"/>
      <c r="BB98" s="680"/>
      <c r="BC98" s="680"/>
      <c r="BD98" s="680"/>
      <c r="BE98" s="680"/>
      <c r="BF98" s="680"/>
      <c r="BG98" s="680"/>
      <c r="BH98" s="680"/>
      <c r="BI98" s="680"/>
      <c r="BJ98" s="680"/>
      <c r="BK98" s="680"/>
      <c r="BL98" s="680"/>
      <c r="BM98" s="681"/>
      <c r="BN98" s="681"/>
      <c r="BO98" s="680"/>
    </row>
    <row r="99" spans="2:67" s="255" customFormat="1" ht="15" customHeight="1">
      <c r="B99" s="1251" t="s">
        <v>724</v>
      </c>
      <c r="C99" s="262" t="s">
        <v>528</v>
      </c>
      <c r="D99" s="339"/>
      <c r="E99" s="346">
        <v>5.84841797764587E-2</v>
      </c>
      <c r="F99" s="350">
        <v>0</v>
      </c>
      <c r="G99" s="939"/>
      <c r="H99" s="939"/>
      <c r="I99" s="939"/>
      <c r="J99" s="349">
        <v>2.32083212983364E-3</v>
      </c>
      <c r="K99" s="349">
        <v>0.10430400905494468</v>
      </c>
      <c r="L99" s="349"/>
      <c r="M99" s="350">
        <v>9.3605879060792194E-2</v>
      </c>
      <c r="N99" s="350">
        <v>6.4103158651396298E-3</v>
      </c>
      <c r="O99" s="350">
        <v>4.4052374865841135E-3</v>
      </c>
      <c r="P99" s="350">
        <v>3.4579553659602998E-3</v>
      </c>
      <c r="Q99" s="350"/>
      <c r="R99" s="350">
        <v>2.0307674167860792E-2</v>
      </c>
      <c r="S99" s="350"/>
      <c r="T99" s="350"/>
      <c r="U99" s="350"/>
      <c r="V99" s="350">
        <v>2.0307674167860799E-2</v>
      </c>
      <c r="W99" s="350">
        <v>6.8328131001812202E-3</v>
      </c>
      <c r="X99" s="350">
        <v>8.1186084049402557E-2</v>
      </c>
      <c r="Y99" s="350">
        <v>0.11975962749814907</v>
      </c>
      <c r="Z99" s="350"/>
      <c r="AA99" s="350">
        <v>7.7667874248814758E-2</v>
      </c>
      <c r="AB99" s="350">
        <v>5.9710667485382792E-2</v>
      </c>
      <c r="AC99" s="350"/>
      <c r="AD99" s="350">
        <v>1.5641248706390536E-2</v>
      </c>
      <c r="AE99" s="350">
        <v>9.1283802512437007E-2</v>
      </c>
      <c r="AF99" s="350">
        <v>9.3048322004786299E-2</v>
      </c>
      <c r="AG99" s="347"/>
      <c r="AH99" s="347"/>
      <c r="AI99" s="350">
        <v>1.0543547892326199E-2</v>
      </c>
      <c r="AJ99" s="331"/>
      <c r="AK99" s="331">
        <v>6.0461775400495098E-2</v>
      </c>
      <c r="AL99" s="350">
        <v>0</v>
      </c>
      <c r="AM99" s="934"/>
      <c r="AN99" s="934"/>
      <c r="AO99" s="934"/>
      <c r="AP99" s="349">
        <v>3.75328209716271E-2</v>
      </c>
      <c r="AQ99" s="349">
        <v>0.10914528193846545</v>
      </c>
      <c r="AR99" s="349"/>
      <c r="AS99" s="350">
        <v>6.7502123790440294E-2</v>
      </c>
      <c r="AT99" s="350">
        <v>6.9373723058153702E-3</v>
      </c>
      <c r="AU99" s="350">
        <v>4.8247305394222449E-3</v>
      </c>
      <c r="AV99" s="350">
        <v>3.76474880684813E-3</v>
      </c>
      <c r="AW99" s="350"/>
      <c r="AX99" s="350">
        <v>2.2182505558906364E-2</v>
      </c>
      <c r="AY99" s="350"/>
      <c r="AZ99" s="350"/>
      <c r="BA99" s="350"/>
      <c r="BB99" s="350">
        <v>2.2182505558906399E-2</v>
      </c>
      <c r="BC99" s="350">
        <v>7.3955367836090096E-3</v>
      </c>
      <c r="BD99" s="350">
        <v>8.238321105363404E-2</v>
      </c>
      <c r="BE99" s="350">
        <v>0.12045474845273554</v>
      </c>
      <c r="BF99" s="350"/>
      <c r="BG99" s="350">
        <v>8.0538727541017943E-2</v>
      </c>
      <c r="BH99" s="350">
        <v>6.1076817091371E-2</v>
      </c>
      <c r="BI99" s="350"/>
      <c r="BJ99" s="350">
        <v>1.5641248706390533E-2</v>
      </c>
      <c r="BK99" s="350">
        <v>9.2479758666009507E-2</v>
      </c>
      <c r="BL99" s="350">
        <v>9.5299396075048101E-2</v>
      </c>
      <c r="BM99" s="347"/>
      <c r="BN99" s="347"/>
      <c r="BO99" s="350">
        <v>1.11495060869806E-2</v>
      </c>
    </row>
    <row r="100" spans="2:67" s="255" customFormat="1" ht="15" customHeight="1">
      <c r="B100" s="1252" t="s">
        <v>17</v>
      </c>
      <c r="C100" s="262" t="s">
        <v>529</v>
      </c>
      <c r="D100" s="339"/>
      <c r="E100" s="346">
        <v>0.14259014563515801</v>
      </c>
      <c r="F100" s="346">
        <v>1.1618515573557601E-4</v>
      </c>
      <c r="G100" s="934"/>
      <c r="H100" s="934"/>
      <c r="I100" s="934"/>
      <c r="J100" s="347">
        <v>3.3091158031699403E-2</v>
      </c>
      <c r="K100" s="347">
        <v>0.21669577940651238</v>
      </c>
      <c r="L100" s="347"/>
      <c r="M100" s="346">
        <v>0.20768530307062499</v>
      </c>
      <c r="N100" s="346">
        <v>3.3729757315733598E-2</v>
      </c>
      <c r="O100" s="346">
        <v>2.8442656288487179E-2</v>
      </c>
      <c r="P100" s="346">
        <v>2.2896645677534699E-2</v>
      </c>
      <c r="Q100" s="346"/>
      <c r="R100" s="346">
        <v>6.3437130827424165E-2</v>
      </c>
      <c r="S100" s="346"/>
      <c r="T100" s="346"/>
      <c r="U100" s="346"/>
      <c r="V100" s="346">
        <v>6.3437130827424207E-2</v>
      </c>
      <c r="W100" s="346">
        <v>3.4996177573349802E-2</v>
      </c>
      <c r="X100" s="346">
        <v>0.25053199329574438</v>
      </c>
      <c r="Y100" s="346">
        <v>0.24760143433142498</v>
      </c>
      <c r="Z100" s="346"/>
      <c r="AA100" s="346">
        <v>0.17670879546503127</v>
      </c>
      <c r="AB100" s="346">
        <v>0.1332212685283386</v>
      </c>
      <c r="AC100" s="346"/>
      <c r="AD100" s="346">
        <v>5.8696192732563879E-2</v>
      </c>
      <c r="AE100" s="346">
        <v>0.20104018312372901</v>
      </c>
      <c r="AF100" s="346">
        <v>0.216070923788345</v>
      </c>
      <c r="AG100" s="347"/>
      <c r="AH100" s="347"/>
      <c r="AI100" s="346">
        <v>4.2463074530568301E-2</v>
      </c>
      <c r="AJ100" s="331"/>
      <c r="AK100" s="331">
        <v>0.142671471575014</v>
      </c>
      <c r="AL100" s="346">
        <v>1.1618515573557601E-4</v>
      </c>
      <c r="AM100" s="934"/>
      <c r="AN100" s="934"/>
      <c r="AO100" s="934"/>
      <c r="AP100" s="347">
        <v>4.4585998310426603E-2</v>
      </c>
      <c r="AQ100" s="347">
        <v>0.21599620370520858</v>
      </c>
      <c r="AR100" s="347"/>
      <c r="AS100" s="346">
        <v>0.126815579834027</v>
      </c>
      <c r="AT100" s="346">
        <v>3.4050679919706998E-2</v>
      </c>
      <c r="AU100" s="346">
        <v>2.869193322670277E-2</v>
      </c>
      <c r="AV100" s="346">
        <v>2.3059824097271302E-2</v>
      </c>
      <c r="AW100" s="346"/>
      <c r="AX100" s="346">
        <v>6.4999497491998751E-2</v>
      </c>
      <c r="AY100" s="346"/>
      <c r="AZ100" s="346"/>
      <c r="BA100" s="346"/>
      <c r="BB100" s="346">
        <v>6.4999497491998806E-2</v>
      </c>
      <c r="BC100" s="346">
        <v>3.5346327076452098E-2</v>
      </c>
      <c r="BD100" s="346">
        <v>0.24933486629151289</v>
      </c>
      <c r="BE100" s="346">
        <v>0.2481970919315365</v>
      </c>
      <c r="BF100" s="346"/>
      <c r="BG100" s="346">
        <v>0.1778416580054249</v>
      </c>
      <c r="BH100" s="346">
        <v>0.13185511892235036</v>
      </c>
      <c r="BI100" s="346"/>
      <c r="BJ100" s="346">
        <v>6.2372029257173368E-2</v>
      </c>
      <c r="BK100" s="346">
        <v>0.20137366768760601</v>
      </c>
      <c r="BL100" s="346">
        <v>0.214659920303094</v>
      </c>
      <c r="BM100" s="347"/>
      <c r="BN100" s="347"/>
      <c r="BO100" s="346">
        <v>4.2786694151409801E-2</v>
      </c>
    </row>
    <row r="101" spans="2:67" s="255" customFormat="1" ht="15" customHeight="1">
      <c r="B101" s="1252" t="s">
        <v>17</v>
      </c>
      <c r="C101" s="262" t="s">
        <v>530</v>
      </c>
      <c r="D101" s="339"/>
      <c r="E101" s="346">
        <v>0.174595097529402</v>
      </c>
      <c r="F101" s="346">
        <v>1.0867038225871801E-3</v>
      </c>
      <c r="G101" s="934"/>
      <c r="H101" s="934"/>
      <c r="I101" s="934"/>
      <c r="J101" s="347">
        <v>4.9172676430955901E-2</v>
      </c>
      <c r="K101" s="347">
        <v>0.21179721425648354</v>
      </c>
      <c r="L101" s="347"/>
      <c r="M101" s="346">
        <v>0.21694993050279399</v>
      </c>
      <c r="N101" s="346">
        <v>6.8810140954860002E-2</v>
      </c>
      <c r="O101" s="346">
        <v>6.1407111303714464E-2</v>
      </c>
      <c r="P101" s="346">
        <v>4.8237647676301301E-2</v>
      </c>
      <c r="Q101" s="346"/>
      <c r="R101" s="346">
        <v>0.10402734475649258</v>
      </c>
      <c r="S101" s="346"/>
      <c r="T101" s="346"/>
      <c r="U101" s="346"/>
      <c r="V101" s="346">
        <v>0.104027344756493</v>
      </c>
      <c r="W101" s="346">
        <v>7.0932444438813205E-2</v>
      </c>
      <c r="X101" s="346">
        <v>0.27722037255235876</v>
      </c>
      <c r="Y101" s="346">
        <v>0.24421525087688017</v>
      </c>
      <c r="Z101" s="346"/>
      <c r="AA101" s="346">
        <v>0.24559520236709281</v>
      </c>
      <c r="AB101" s="346">
        <v>0.19917055129677838</v>
      </c>
      <c r="AC101" s="346"/>
      <c r="AD101" s="346">
        <v>0.10421306541331274</v>
      </c>
      <c r="AE101" s="346">
        <v>0.229246661780938</v>
      </c>
      <c r="AF101" s="346">
        <v>0.241162719481501</v>
      </c>
      <c r="AG101" s="347"/>
      <c r="AH101" s="347"/>
      <c r="AI101" s="346">
        <v>7.8016017778022806E-2</v>
      </c>
      <c r="AJ101" s="331"/>
      <c r="AK101" s="331">
        <v>0.17731957065967999</v>
      </c>
      <c r="AL101" s="346">
        <v>1.0867038225871801E-3</v>
      </c>
      <c r="AM101" s="934"/>
      <c r="AN101" s="934"/>
      <c r="AO101" s="934"/>
      <c r="AP101" s="347">
        <v>0.115609717893359</v>
      </c>
      <c r="AQ101" s="347">
        <v>0.21191510105212705</v>
      </c>
      <c r="AR101" s="347"/>
      <c r="AS101" s="346">
        <v>0.167168450019203</v>
      </c>
      <c r="AT101" s="346">
        <v>7.0784633905233998E-2</v>
      </c>
      <c r="AU101" s="346">
        <v>6.2848830374453116E-2</v>
      </c>
      <c r="AV101" s="346">
        <v>4.94907676280084E-2</v>
      </c>
      <c r="AW101" s="346"/>
      <c r="AX101" s="346">
        <v>0.10713721512154914</v>
      </c>
      <c r="AY101" s="346"/>
      <c r="AZ101" s="346"/>
      <c r="BA101" s="346"/>
      <c r="BB101" s="346">
        <v>0.107137215121549</v>
      </c>
      <c r="BC101" s="346">
        <v>7.2980028831865607E-2</v>
      </c>
      <c r="BD101" s="346">
        <v>0.27722037255235876</v>
      </c>
      <c r="BE101" s="346">
        <v>0.24572841950136021</v>
      </c>
      <c r="BF101" s="346"/>
      <c r="BG101" s="346">
        <v>0.24259065369205635</v>
      </c>
      <c r="BH101" s="346">
        <v>0.20118004785791871</v>
      </c>
      <c r="BI101" s="346"/>
      <c r="BJ101" s="346">
        <v>0.10818545001017768</v>
      </c>
      <c r="BK101" s="346">
        <v>0.23013605599203901</v>
      </c>
      <c r="BL101" s="346">
        <v>0.24451433846406201</v>
      </c>
      <c r="BM101" s="347"/>
      <c r="BN101" s="347"/>
      <c r="BO101" s="346">
        <v>8.0049488649837894E-2</v>
      </c>
    </row>
    <row r="102" spans="2:67" s="255" customFormat="1" ht="15" customHeight="1">
      <c r="B102" s="1252" t="s">
        <v>17</v>
      </c>
      <c r="C102" s="262" t="s">
        <v>531</v>
      </c>
      <c r="D102" s="339"/>
      <c r="E102" s="346">
        <v>0.39750365100407797</v>
      </c>
      <c r="F102" s="346">
        <v>1.10083300657075E-2</v>
      </c>
      <c r="G102" s="934"/>
      <c r="H102" s="934"/>
      <c r="I102" s="934"/>
      <c r="J102" s="347">
        <v>0.25268307607910601</v>
      </c>
      <c r="K102" s="347">
        <v>0.37576465738846099</v>
      </c>
      <c r="L102" s="347"/>
      <c r="M102" s="346">
        <v>0.366277240456098</v>
      </c>
      <c r="N102" s="346">
        <v>0.29971510242712102</v>
      </c>
      <c r="O102" s="346">
        <v>0.29492691373813984</v>
      </c>
      <c r="P102" s="346">
        <v>0.24885687929906999</v>
      </c>
      <c r="Q102" s="346"/>
      <c r="R102" s="346">
        <v>0.40712811705237839</v>
      </c>
      <c r="S102" s="346"/>
      <c r="T102" s="346"/>
      <c r="U102" s="346"/>
      <c r="V102" s="346">
        <v>0.407128117052378</v>
      </c>
      <c r="W102" s="346">
        <v>0.305233126262278</v>
      </c>
      <c r="X102" s="346">
        <v>0.30802270972691942</v>
      </c>
      <c r="Y102" s="346">
        <v>0.32583378686712866</v>
      </c>
      <c r="Z102" s="346"/>
      <c r="AA102" s="346">
        <v>0.39319086980099466</v>
      </c>
      <c r="AB102" s="346">
        <v>0.46048163405450016</v>
      </c>
      <c r="AC102" s="346"/>
      <c r="AD102" s="346">
        <v>0.42246600716413396</v>
      </c>
      <c r="AE102" s="346">
        <v>0.36943097708875</v>
      </c>
      <c r="AF102" s="346">
        <v>0.36762183612586202</v>
      </c>
      <c r="AG102" s="347"/>
      <c r="AH102" s="347"/>
      <c r="AI102" s="346">
        <v>0.30800734911591998</v>
      </c>
      <c r="AJ102" s="331"/>
      <c r="AK102" s="331">
        <v>0.39661762059142502</v>
      </c>
      <c r="AL102" s="346">
        <v>1.26375871724665E-2</v>
      </c>
      <c r="AM102" s="934"/>
      <c r="AN102" s="934"/>
      <c r="AO102" s="934"/>
      <c r="AP102" s="347">
        <v>0.383504271381924</v>
      </c>
      <c r="AQ102" s="347">
        <v>0.37445389643160149</v>
      </c>
      <c r="AR102" s="347"/>
      <c r="AS102" s="346">
        <v>0.37400034045490999</v>
      </c>
      <c r="AT102" s="346">
        <v>0.30274479101003599</v>
      </c>
      <c r="AU102" s="346">
        <v>0.29719323317114199</v>
      </c>
      <c r="AV102" s="346">
        <v>0.25166990903247799</v>
      </c>
      <c r="AW102" s="346"/>
      <c r="AX102" s="346">
        <v>0.40786966618126202</v>
      </c>
      <c r="AY102" s="346"/>
      <c r="AZ102" s="346"/>
      <c r="BA102" s="346"/>
      <c r="BB102" s="346">
        <v>0.40786966618126202</v>
      </c>
      <c r="BC102" s="346">
        <v>0.308249707878541</v>
      </c>
      <c r="BD102" s="346">
        <v>0.30802270972691942</v>
      </c>
      <c r="BE102" s="346">
        <v>0.32384118756790509</v>
      </c>
      <c r="BF102" s="346"/>
      <c r="BG102" s="346">
        <v>0.39219170264343428</v>
      </c>
      <c r="BH102" s="346">
        <v>0.46433658332569988</v>
      </c>
      <c r="BI102" s="346"/>
      <c r="BJ102" s="346">
        <v>0.41771431388380104</v>
      </c>
      <c r="BK102" s="346">
        <v>0.36879460646113399</v>
      </c>
      <c r="BL102" s="346">
        <v>0.36456611619989299</v>
      </c>
      <c r="BM102" s="347"/>
      <c r="BN102" s="347"/>
      <c r="BO102" s="346">
        <v>0.31082876605703902</v>
      </c>
    </row>
    <row r="103" spans="2:67" s="255" customFormat="1" ht="15" customHeight="1">
      <c r="B103" s="1252" t="s">
        <v>17</v>
      </c>
      <c r="C103" s="262" t="s">
        <v>532</v>
      </c>
      <c r="D103" s="339"/>
      <c r="E103" s="346">
        <v>0.21268899076349601</v>
      </c>
      <c r="F103" s="346">
        <v>0.56412078577742897</v>
      </c>
      <c r="G103" s="934"/>
      <c r="H103" s="934"/>
      <c r="I103" s="934"/>
      <c r="J103" s="347">
        <v>0.61173344905711102</v>
      </c>
      <c r="K103" s="347">
        <v>8.9331814938922047E-2</v>
      </c>
      <c r="L103" s="347"/>
      <c r="M103" s="346">
        <v>0.113195441074479</v>
      </c>
      <c r="N103" s="346">
        <v>0.46023153744791501</v>
      </c>
      <c r="O103" s="346">
        <v>0.47197014680182975</v>
      </c>
      <c r="P103" s="346">
        <v>0.48770604190831002</v>
      </c>
      <c r="Q103" s="346"/>
      <c r="R103" s="346">
        <v>0.37900516136956408</v>
      </c>
      <c r="S103" s="346"/>
      <c r="T103" s="346"/>
      <c r="U103" s="346"/>
      <c r="V103" s="346">
        <v>0.37900516136956403</v>
      </c>
      <c r="W103" s="346">
        <v>0.45694123398867298</v>
      </c>
      <c r="X103" s="346">
        <v>8.3038840375574935E-2</v>
      </c>
      <c r="Y103" s="346">
        <v>6.2386504676896957E-2</v>
      </c>
      <c r="Z103" s="346"/>
      <c r="AA103" s="346">
        <v>0.10619694562701699</v>
      </c>
      <c r="AB103" s="346">
        <v>0.14311750817129174</v>
      </c>
      <c r="AC103" s="346"/>
      <c r="AD103" s="346">
        <v>0.38286635450588091</v>
      </c>
      <c r="AE103" s="346">
        <v>0.106947081295779</v>
      </c>
      <c r="AF103" s="346">
        <v>8.0868745496475103E-2</v>
      </c>
      <c r="AG103" s="347"/>
      <c r="AH103" s="347"/>
      <c r="AI103" s="346">
        <v>0.44128510167944701</v>
      </c>
      <c r="AJ103" s="331"/>
      <c r="AK103" s="331">
        <v>0.20888594724578</v>
      </c>
      <c r="AL103" s="346">
        <v>0.56249152867066998</v>
      </c>
      <c r="AM103" s="934"/>
      <c r="AN103" s="934"/>
      <c r="AO103" s="934"/>
      <c r="AP103" s="347">
        <v>0.37196849241145002</v>
      </c>
      <c r="AQ103" s="347">
        <v>8.6382991917921301E-2</v>
      </c>
      <c r="AR103" s="347"/>
      <c r="AS103" s="346">
        <v>0.240146755604076</v>
      </c>
      <c r="AT103" s="346">
        <v>0.454951931024491</v>
      </c>
      <c r="AU103" s="346">
        <v>0.46824440506686832</v>
      </c>
      <c r="AV103" s="346">
        <v>0.484039761322755</v>
      </c>
      <c r="AW103" s="346"/>
      <c r="AX103" s="346">
        <v>0.37182671551786639</v>
      </c>
      <c r="AY103" s="346"/>
      <c r="AZ103" s="346"/>
      <c r="BA103" s="346"/>
      <c r="BB103" s="346">
        <v>0.371826715517866</v>
      </c>
      <c r="BC103" s="346">
        <v>0.45150670067118698</v>
      </c>
      <c r="BD103" s="346">
        <v>8.3038840375574935E-2</v>
      </c>
      <c r="BE103" s="346">
        <v>6.1575156796942337E-2</v>
      </c>
      <c r="BF103" s="346"/>
      <c r="BG103" s="346">
        <v>0.10619694562701699</v>
      </c>
      <c r="BH103" s="346">
        <v>0.13725306233895146</v>
      </c>
      <c r="BI103" s="346"/>
      <c r="BJ103" s="346">
        <v>0.37996982666473922</v>
      </c>
      <c r="BK103" s="346">
        <v>0.105164616994845</v>
      </c>
      <c r="BL103" s="346">
        <v>7.9741463206285307E-2</v>
      </c>
      <c r="BM103" s="347"/>
      <c r="BN103" s="347"/>
      <c r="BO103" s="346">
        <v>0.43601960064193301</v>
      </c>
    </row>
    <row r="104" spans="2:67" s="255" customFormat="1" ht="15" customHeight="1">
      <c r="B104" s="1252" t="s">
        <v>17</v>
      </c>
      <c r="C104" s="243" t="s">
        <v>533</v>
      </c>
      <c r="D104" s="344"/>
      <c r="E104" s="346">
        <v>1.41379352914078E-2</v>
      </c>
      <c r="F104" s="346">
        <v>0.42366799517854098</v>
      </c>
      <c r="G104" s="934"/>
      <c r="H104" s="934"/>
      <c r="I104" s="934"/>
      <c r="J104" s="347">
        <v>5.09988082712945E-2</v>
      </c>
      <c r="K104" s="347">
        <v>2.1065249546763421E-3</v>
      </c>
      <c r="L104" s="347"/>
      <c r="M104" s="346">
        <v>2.2862058352120201E-3</v>
      </c>
      <c r="N104" s="346">
        <v>0.13110314598923101</v>
      </c>
      <c r="O104" s="346">
        <v>0.1388479343812446</v>
      </c>
      <c r="P104" s="346">
        <v>0.18884483007282299</v>
      </c>
      <c r="Q104" s="346"/>
      <c r="R104" s="346">
        <v>2.6094571826279875E-2</v>
      </c>
      <c r="S104" s="346"/>
      <c r="T104" s="346"/>
      <c r="U104" s="346"/>
      <c r="V104" s="346">
        <v>2.6094571826279899E-2</v>
      </c>
      <c r="W104" s="346">
        <v>0.12506420463670401</v>
      </c>
      <c r="X104" s="346">
        <v>0</v>
      </c>
      <c r="Y104" s="346">
        <v>2.0339574952030196E-4</v>
      </c>
      <c r="Z104" s="346"/>
      <c r="AA104" s="346">
        <v>6.403124910495827E-4</v>
      </c>
      <c r="AB104" s="346">
        <v>4.29837046370853E-3</v>
      </c>
      <c r="AC104" s="346"/>
      <c r="AD104" s="346">
        <v>1.6117131477718094E-2</v>
      </c>
      <c r="AE104" s="346">
        <v>2.0512941983671599E-3</v>
      </c>
      <c r="AF104" s="346">
        <v>1.22745310303161E-3</v>
      </c>
      <c r="AG104" s="347"/>
      <c r="AH104" s="347"/>
      <c r="AI104" s="346">
        <v>0.11968490900371601</v>
      </c>
      <c r="AJ104" s="329"/>
      <c r="AK104" s="329">
        <v>1.4043614527606701E-2</v>
      </c>
      <c r="AL104" s="346">
        <v>0.42366799517854098</v>
      </c>
      <c r="AM104" s="934"/>
      <c r="AN104" s="934"/>
      <c r="AO104" s="934"/>
      <c r="AP104" s="347">
        <v>4.6798699031212899E-2</v>
      </c>
      <c r="AQ104" s="347">
        <v>2.1065249546763426E-3</v>
      </c>
      <c r="AR104" s="347"/>
      <c r="AS104" s="346">
        <v>2.4366750297343899E-2</v>
      </c>
      <c r="AT104" s="346">
        <v>0.13053059183471699</v>
      </c>
      <c r="AU104" s="346">
        <v>0.13819686762141151</v>
      </c>
      <c r="AV104" s="346">
        <v>0.18797498911263999</v>
      </c>
      <c r="AW104" s="346"/>
      <c r="AX104" s="346">
        <v>2.5984400128417223E-2</v>
      </c>
      <c r="AY104" s="346"/>
      <c r="AZ104" s="346"/>
      <c r="BA104" s="346"/>
      <c r="BB104" s="346">
        <v>2.5984400128417202E-2</v>
      </c>
      <c r="BC104" s="346">
        <v>0.124521698758346</v>
      </c>
      <c r="BD104" s="346">
        <v>0</v>
      </c>
      <c r="BE104" s="346">
        <v>2.033957495203019E-4</v>
      </c>
      <c r="BF104" s="346"/>
      <c r="BG104" s="346">
        <v>6.403124910495827E-4</v>
      </c>
      <c r="BH104" s="346">
        <v>4.2983704637085292E-3</v>
      </c>
      <c r="BI104" s="346"/>
      <c r="BJ104" s="346">
        <v>1.6117131477718091E-2</v>
      </c>
      <c r="BK104" s="346">
        <v>2.0512941983671599E-3</v>
      </c>
      <c r="BL104" s="346">
        <v>1.21876575161781E-3</v>
      </c>
      <c r="BM104" s="347"/>
      <c r="BN104" s="347"/>
      <c r="BO104" s="346">
        <v>0.1191659444128</v>
      </c>
    </row>
    <row r="105" spans="2:67" s="255" customFormat="1" ht="15" customHeight="1">
      <c r="B105" s="1253" t="s">
        <v>17</v>
      </c>
      <c r="C105" s="338" t="s">
        <v>527</v>
      </c>
      <c r="D105" s="339"/>
      <c r="E105" s="345">
        <v>1</v>
      </c>
      <c r="F105" s="345">
        <v>1</v>
      </c>
      <c r="G105" s="897"/>
      <c r="H105" s="897"/>
      <c r="I105" s="897"/>
      <c r="J105" s="345">
        <v>1</v>
      </c>
      <c r="K105" s="345">
        <v>1</v>
      </c>
      <c r="L105" s="345"/>
      <c r="M105" s="345">
        <v>1</v>
      </c>
      <c r="N105" s="345">
        <v>1</v>
      </c>
      <c r="O105" s="345">
        <v>1</v>
      </c>
      <c r="P105" s="345">
        <v>1</v>
      </c>
      <c r="Q105" s="345"/>
      <c r="R105" s="345">
        <v>0.99999999999999989</v>
      </c>
      <c r="S105" s="345"/>
      <c r="T105" s="345"/>
      <c r="U105" s="345"/>
      <c r="V105" s="345">
        <v>1</v>
      </c>
      <c r="W105" s="345">
        <v>1</v>
      </c>
      <c r="X105" s="345">
        <v>1</v>
      </c>
      <c r="Y105" s="345">
        <v>1</v>
      </c>
      <c r="Z105" s="345"/>
      <c r="AA105" s="345">
        <v>1</v>
      </c>
      <c r="AB105" s="345">
        <v>1</v>
      </c>
      <c r="AC105" s="345"/>
      <c r="AD105" s="345">
        <v>1</v>
      </c>
      <c r="AE105" s="345">
        <v>1</v>
      </c>
      <c r="AF105" s="345">
        <v>1</v>
      </c>
      <c r="AG105" s="348"/>
      <c r="AH105" s="348"/>
      <c r="AI105" s="345">
        <v>1</v>
      </c>
      <c r="AJ105" s="331"/>
      <c r="AK105" s="345">
        <v>1</v>
      </c>
      <c r="AL105" s="345">
        <v>1</v>
      </c>
      <c r="AM105" s="897"/>
      <c r="AN105" s="897"/>
      <c r="AO105" s="897"/>
      <c r="AP105" s="345">
        <v>1</v>
      </c>
      <c r="AQ105" s="345">
        <v>1</v>
      </c>
      <c r="AR105" s="345"/>
      <c r="AS105" s="345">
        <v>1</v>
      </c>
      <c r="AT105" s="345">
        <v>1</v>
      </c>
      <c r="AU105" s="345">
        <v>1</v>
      </c>
      <c r="AV105" s="345">
        <v>1</v>
      </c>
      <c r="AW105" s="345"/>
      <c r="AX105" s="345">
        <v>0.99999999999999989</v>
      </c>
      <c r="AY105" s="345"/>
      <c r="AZ105" s="345"/>
      <c r="BA105" s="345"/>
      <c r="BB105" s="345">
        <v>1</v>
      </c>
      <c r="BC105" s="345">
        <v>1</v>
      </c>
      <c r="BD105" s="345">
        <v>1</v>
      </c>
      <c r="BE105" s="345">
        <v>1</v>
      </c>
      <c r="BF105" s="345"/>
      <c r="BG105" s="345">
        <v>1</v>
      </c>
      <c r="BH105" s="345">
        <v>1</v>
      </c>
      <c r="BI105" s="345"/>
      <c r="BJ105" s="345">
        <v>1</v>
      </c>
      <c r="BK105" s="345">
        <v>1</v>
      </c>
      <c r="BL105" s="345">
        <v>1</v>
      </c>
      <c r="BM105" s="348"/>
      <c r="BN105" s="348"/>
      <c r="BO105" s="345">
        <v>1</v>
      </c>
    </row>
    <row r="106" spans="2:67" s="255" customFormat="1" ht="15" customHeight="1">
      <c r="B106" s="1251" t="s">
        <v>18</v>
      </c>
      <c r="C106" s="243" t="s">
        <v>528</v>
      </c>
      <c r="D106" s="344"/>
      <c r="E106" s="331">
        <v>3.4481221523179201E-2</v>
      </c>
      <c r="F106" s="346">
        <v>0</v>
      </c>
      <c r="G106" s="896"/>
      <c r="H106" s="896">
        <v>4.8474922056297502E-5</v>
      </c>
      <c r="I106" s="896"/>
      <c r="J106" s="346">
        <v>1.4777599182535599E-3</v>
      </c>
      <c r="K106" s="346"/>
      <c r="L106" s="346"/>
      <c r="M106" s="346">
        <v>8.9599938714083005E-2</v>
      </c>
      <c r="N106" s="346">
        <v>4.1260838582250804E-3</v>
      </c>
      <c r="O106" s="346"/>
      <c r="P106" s="346">
        <v>3.2468842371548299E-3</v>
      </c>
      <c r="Q106" s="346"/>
      <c r="R106" s="346"/>
      <c r="S106" s="346"/>
      <c r="T106" s="346"/>
      <c r="U106" s="346"/>
      <c r="V106" s="346">
        <v>1.6916447527091899E-2</v>
      </c>
      <c r="W106" s="346">
        <v>4.71531413729653E-3</v>
      </c>
      <c r="X106" s="346"/>
      <c r="Y106" s="346"/>
      <c r="Z106" s="346"/>
      <c r="AA106" s="346"/>
      <c r="AB106" s="346"/>
      <c r="AC106" s="346"/>
      <c r="AD106" s="346"/>
      <c r="AE106" s="346">
        <v>4.3447296926701601E-2</v>
      </c>
      <c r="AF106" s="346">
        <v>3.7731560408210497E-2</v>
      </c>
      <c r="AG106" s="347"/>
      <c r="AH106" s="347"/>
      <c r="AI106" s="346">
        <v>7.1533565592232298E-3</v>
      </c>
      <c r="AJ106" s="329"/>
      <c r="AK106" s="350"/>
      <c r="AL106" s="349"/>
      <c r="AM106" s="920"/>
      <c r="AN106" s="920"/>
      <c r="AO106" s="920"/>
      <c r="AP106" s="350"/>
      <c r="AQ106" s="350"/>
      <c r="AR106" s="350"/>
      <c r="AS106" s="349"/>
      <c r="AT106" s="349"/>
      <c r="AU106" s="349"/>
      <c r="AV106" s="349"/>
      <c r="AW106" s="349"/>
      <c r="AX106" s="349"/>
      <c r="AY106" s="349"/>
      <c r="AZ106" s="349"/>
      <c r="BA106" s="349"/>
      <c r="BB106" s="349"/>
      <c r="BC106" s="349"/>
      <c r="BD106" s="349"/>
      <c r="BE106" s="349"/>
      <c r="BF106" s="349"/>
      <c r="BG106" s="349"/>
      <c r="BH106" s="349"/>
      <c r="BI106" s="349"/>
      <c r="BJ106" s="349"/>
      <c r="BK106" s="349"/>
      <c r="BL106" s="349"/>
      <c r="BM106" s="349"/>
      <c r="BN106" s="349"/>
      <c r="BO106" s="349"/>
    </row>
    <row r="107" spans="2:67" s="255" customFormat="1" ht="15" customHeight="1">
      <c r="B107" s="1257" t="s">
        <v>18</v>
      </c>
      <c r="C107" s="243" t="s">
        <v>529</v>
      </c>
      <c r="D107" s="344"/>
      <c r="E107" s="329">
        <v>7.3747341480055795E-2</v>
      </c>
      <c r="F107" s="346">
        <v>2.3324721860762299E-5</v>
      </c>
      <c r="G107" s="896"/>
      <c r="H107" s="896">
        <v>7.7650869609869699E-4</v>
      </c>
      <c r="I107" s="896"/>
      <c r="J107" s="346">
        <v>6.6388300494418196E-3</v>
      </c>
      <c r="K107" s="346"/>
      <c r="L107" s="346"/>
      <c r="M107" s="346">
        <v>0.151270429601391</v>
      </c>
      <c r="N107" s="346">
        <v>1.6762173690107001E-2</v>
      </c>
      <c r="O107" s="346"/>
      <c r="P107" s="346">
        <v>1.2844005129627901E-2</v>
      </c>
      <c r="Q107" s="346"/>
      <c r="R107" s="346"/>
      <c r="S107" s="346"/>
      <c r="T107" s="346"/>
      <c r="U107" s="346"/>
      <c r="V107" s="346">
        <v>4.1455423108757203E-2</v>
      </c>
      <c r="W107" s="346">
        <v>1.8040918468234E-2</v>
      </c>
      <c r="X107" s="346"/>
      <c r="Y107" s="346"/>
      <c r="Z107" s="346"/>
      <c r="AA107" s="346"/>
      <c r="AB107" s="346"/>
      <c r="AC107" s="346"/>
      <c r="AD107" s="346"/>
      <c r="AE107" s="346">
        <v>0.110054939985078</v>
      </c>
      <c r="AF107" s="346">
        <v>0.105171198102063</v>
      </c>
      <c r="AG107" s="347"/>
      <c r="AH107" s="347"/>
      <c r="AI107" s="346">
        <v>2.4028512304006398E-2</v>
      </c>
      <c r="AJ107" s="329"/>
      <c r="AK107" s="346"/>
      <c r="AL107" s="347"/>
      <c r="AM107" s="934"/>
      <c r="AN107" s="934"/>
      <c r="AO107" s="934"/>
      <c r="AP107" s="346"/>
      <c r="AQ107" s="346"/>
      <c r="AR107" s="346"/>
      <c r="AS107" s="347"/>
      <c r="AT107" s="347"/>
      <c r="AU107" s="347"/>
      <c r="AV107" s="347"/>
      <c r="AW107" s="347"/>
      <c r="AX107" s="347"/>
      <c r="AY107" s="347"/>
      <c r="AZ107" s="347"/>
      <c r="BA107" s="347"/>
      <c r="BB107" s="347"/>
      <c r="BC107" s="347"/>
      <c r="BD107" s="347"/>
      <c r="BE107" s="347"/>
      <c r="BF107" s="347"/>
      <c r="BG107" s="347"/>
      <c r="BH107" s="347"/>
      <c r="BI107" s="347"/>
      <c r="BJ107" s="347"/>
      <c r="BK107" s="347"/>
      <c r="BL107" s="347"/>
      <c r="BM107" s="347"/>
      <c r="BN107" s="347"/>
      <c r="BO107" s="347"/>
    </row>
    <row r="108" spans="2:67" s="255" customFormat="1" ht="15" customHeight="1">
      <c r="B108" s="1257" t="s">
        <v>18</v>
      </c>
      <c r="C108" s="243" t="s">
        <v>530</v>
      </c>
      <c r="D108" s="344"/>
      <c r="E108" s="329">
        <v>0.134044369851513</v>
      </c>
      <c r="F108" s="346">
        <v>1.3354772914928299E-3</v>
      </c>
      <c r="G108" s="896"/>
      <c r="H108" s="896">
        <v>8.4224421996947595E-3</v>
      </c>
      <c r="I108" s="896"/>
      <c r="J108" s="346">
        <v>1.5974661687507701E-2</v>
      </c>
      <c r="K108" s="346"/>
      <c r="L108" s="346"/>
      <c r="M108" s="346">
        <v>0.22064622706199699</v>
      </c>
      <c r="N108" s="346">
        <v>4.60250611546359E-2</v>
      </c>
      <c r="O108" s="346"/>
      <c r="P108" s="346">
        <v>3.6876979291099003E-2</v>
      </c>
      <c r="Q108" s="346"/>
      <c r="R108" s="346"/>
      <c r="S108" s="346"/>
      <c r="T108" s="346"/>
      <c r="U108" s="346"/>
      <c r="V108" s="346">
        <v>8.3366694290679E-2</v>
      </c>
      <c r="W108" s="346">
        <v>4.8163679398411E-2</v>
      </c>
      <c r="X108" s="346"/>
      <c r="Y108" s="346"/>
      <c r="Z108" s="346"/>
      <c r="AA108" s="346"/>
      <c r="AB108" s="346"/>
      <c r="AC108" s="346"/>
      <c r="AD108" s="346"/>
      <c r="AE108" s="346">
        <v>0.19987541029247199</v>
      </c>
      <c r="AF108" s="346">
        <v>0.16353294002697899</v>
      </c>
      <c r="AG108" s="347"/>
      <c r="AH108" s="347"/>
      <c r="AI108" s="346">
        <v>5.7399434179429998E-2</v>
      </c>
      <c r="AJ108" s="329"/>
      <c r="AK108" s="346"/>
      <c r="AL108" s="347"/>
      <c r="AM108" s="934"/>
      <c r="AN108" s="934"/>
      <c r="AO108" s="934"/>
      <c r="AP108" s="346"/>
      <c r="AQ108" s="346"/>
      <c r="AR108" s="346"/>
      <c r="AS108" s="347"/>
      <c r="AT108" s="347"/>
      <c r="AU108" s="347"/>
      <c r="AV108" s="347"/>
      <c r="AW108" s="347"/>
      <c r="AX108" s="347"/>
      <c r="AY108" s="347"/>
      <c r="AZ108" s="347"/>
      <c r="BA108" s="347"/>
      <c r="BB108" s="347"/>
      <c r="BC108" s="347"/>
      <c r="BD108" s="347"/>
      <c r="BE108" s="347"/>
      <c r="BF108" s="347"/>
      <c r="BG108" s="347"/>
      <c r="BH108" s="347"/>
      <c r="BI108" s="347"/>
      <c r="BJ108" s="347"/>
      <c r="BK108" s="347"/>
      <c r="BL108" s="347"/>
      <c r="BM108" s="347"/>
      <c r="BN108" s="347"/>
      <c r="BO108" s="347"/>
    </row>
    <row r="109" spans="2:67" s="255" customFormat="1" ht="15" customHeight="1">
      <c r="B109" s="1257" t="s">
        <v>18</v>
      </c>
      <c r="C109" s="243" t="s">
        <v>531</v>
      </c>
      <c r="D109" s="344"/>
      <c r="E109" s="329">
        <v>0.43286469885349599</v>
      </c>
      <c r="F109" s="346">
        <v>1.4311958428017199E-2</v>
      </c>
      <c r="G109" s="896"/>
      <c r="H109" s="896">
        <v>0.160656553910629</v>
      </c>
      <c r="I109" s="896"/>
      <c r="J109" s="346">
        <v>0.17883348484942499</v>
      </c>
      <c r="K109" s="346"/>
      <c r="L109" s="346"/>
      <c r="M109" s="346">
        <v>0.45014193948730302</v>
      </c>
      <c r="N109" s="346">
        <v>0.27830917198813299</v>
      </c>
      <c r="O109" s="346"/>
      <c r="P109" s="346">
        <v>0.24415523889180599</v>
      </c>
      <c r="Q109" s="346"/>
      <c r="R109" s="346"/>
      <c r="S109" s="346"/>
      <c r="T109" s="346"/>
      <c r="U109" s="346"/>
      <c r="V109" s="346">
        <v>0.34560354076112298</v>
      </c>
      <c r="W109" s="346">
        <v>0.28328633793075803</v>
      </c>
      <c r="X109" s="346"/>
      <c r="Y109" s="346"/>
      <c r="Z109" s="346"/>
      <c r="AA109" s="346"/>
      <c r="AB109" s="346"/>
      <c r="AC109" s="346"/>
      <c r="AD109" s="346"/>
      <c r="AE109" s="346">
        <v>0.48704452012269001</v>
      </c>
      <c r="AF109" s="346">
        <v>0.45619985719334499</v>
      </c>
      <c r="AG109" s="347"/>
      <c r="AH109" s="347"/>
      <c r="AI109" s="346">
        <v>0.29609474746355002</v>
      </c>
      <c r="AJ109" s="329"/>
      <c r="AK109" s="346"/>
      <c r="AL109" s="347"/>
      <c r="AM109" s="934"/>
      <c r="AN109" s="934"/>
      <c r="AO109" s="934"/>
      <c r="AP109" s="346"/>
      <c r="AQ109" s="346"/>
      <c r="AR109" s="346"/>
      <c r="AS109" s="347"/>
      <c r="AT109" s="347"/>
      <c r="AU109" s="347"/>
      <c r="AV109" s="347"/>
      <c r="AW109" s="347"/>
      <c r="AX109" s="347"/>
      <c r="AY109" s="347"/>
      <c r="AZ109" s="347"/>
      <c r="BA109" s="347"/>
      <c r="BB109" s="347"/>
      <c r="BC109" s="347"/>
      <c r="BD109" s="347"/>
      <c r="BE109" s="347"/>
      <c r="BF109" s="347"/>
      <c r="BG109" s="347"/>
      <c r="BH109" s="347"/>
      <c r="BI109" s="347"/>
      <c r="BJ109" s="347"/>
      <c r="BK109" s="347"/>
      <c r="BL109" s="347"/>
      <c r="BM109" s="347"/>
      <c r="BN109" s="347"/>
      <c r="BO109" s="347"/>
    </row>
    <row r="110" spans="2:67" s="255" customFormat="1" ht="15" customHeight="1">
      <c r="B110" s="1257" t="s">
        <v>18</v>
      </c>
      <c r="C110" s="243" t="s">
        <v>532</v>
      </c>
      <c r="D110" s="344"/>
      <c r="E110" s="329">
        <v>0.30861534169032101</v>
      </c>
      <c r="F110" s="346">
        <v>0.42522939732236698</v>
      </c>
      <c r="G110" s="896"/>
      <c r="H110" s="896">
        <v>0.66229725493635505</v>
      </c>
      <c r="I110" s="896"/>
      <c r="J110" s="346">
        <v>0.696365075597282</v>
      </c>
      <c r="K110" s="346"/>
      <c r="L110" s="346"/>
      <c r="M110" s="346">
        <v>8.8152681529146903E-2</v>
      </c>
      <c r="N110" s="346">
        <v>0.53136768286431701</v>
      </c>
      <c r="O110" s="346"/>
      <c r="P110" s="346">
        <v>0.55482262281977202</v>
      </c>
      <c r="Q110" s="346"/>
      <c r="R110" s="346"/>
      <c r="S110" s="346"/>
      <c r="T110" s="346"/>
      <c r="U110" s="346"/>
      <c r="V110" s="346">
        <v>0.44968208449149399</v>
      </c>
      <c r="W110" s="346">
        <v>0.52647052818791795</v>
      </c>
      <c r="X110" s="346"/>
      <c r="Y110" s="346"/>
      <c r="Z110" s="346"/>
      <c r="AA110" s="346"/>
      <c r="AB110" s="346"/>
      <c r="AC110" s="346"/>
      <c r="AD110" s="346"/>
      <c r="AE110" s="346">
        <v>0.15841460539883701</v>
      </c>
      <c r="AF110" s="346">
        <v>0.23051702422446299</v>
      </c>
      <c r="AG110" s="347"/>
      <c r="AH110" s="347"/>
      <c r="AI110" s="346">
        <v>0.50370292264687799</v>
      </c>
      <c r="AJ110" s="329"/>
      <c r="AK110" s="346"/>
      <c r="AL110" s="347"/>
      <c r="AM110" s="934"/>
      <c r="AN110" s="934"/>
      <c r="AO110" s="934"/>
      <c r="AP110" s="346"/>
      <c r="AQ110" s="346"/>
      <c r="AR110" s="346"/>
      <c r="AS110" s="347"/>
      <c r="AT110" s="347"/>
      <c r="AU110" s="347"/>
      <c r="AV110" s="347"/>
      <c r="AW110" s="347"/>
      <c r="AX110" s="347"/>
      <c r="AY110" s="347"/>
      <c r="AZ110" s="347"/>
      <c r="BA110" s="347"/>
      <c r="BB110" s="347"/>
      <c r="BC110" s="347"/>
      <c r="BD110" s="347"/>
      <c r="BE110" s="347"/>
      <c r="BF110" s="347"/>
      <c r="BG110" s="347"/>
      <c r="BH110" s="347"/>
      <c r="BI110" s="347"/>
      <c r="BJ110" s="347"/>
      <c r="BK110" s="347"/>
      <c r="BL110" s="347"/>
      <c r="BM110" s="347"/>
      <c r="BN110" s="347"/>
      <c r="BO110" s="347"/>
    </row>
    <row r="111" spans="2:67" s="255" customFormat="1" ht="15" customHeight="1">
      <c r="B111" s="1257" t="s">
        <v>18</v>
      </c>
      <c r="C111" s="243" t="s">
        <v>533</v>
      </c>
      <c r="D111" s="344"/>
      <c r="E111" s="346">
        <v>1.6247026601435999E-2</v>
      </c>
      <c r="F111" s="346">
        <v>0.55909984223626297</v>
      </c>
      <c r="G111" s="896"/>
      <c r="H111" s="896">
        <v>0.16779876533516599</v>
      </c>
      <c r="I111" s="896"/>
      <c r="J111" s="346">
        <v>0.10071018789809</v>
      </c>
      <c r="K111" s="346"/>
      <c r="L111" s="346"/>
      <c r="M111" s="346">
        <v>1.8878360607964601E-4</v>
      </c>
      <c r="N111" s="346">
        <v>0.123409826444582</v>
      </c>
      <c r="O111" s="346"/>
      <c r="P111" s="346">
        <v>0.148054269630539</v>
      </c>
      <c r="Q111" s="346"/>
      <c r="R111" s="346"/>
      <c r="S111" s="346"/>
      <c r="T111" s="346"/>
      <c r="U111" s="346"/>
      <c r="V111" s="346">
        <v>6.2975809820855294E-2</v>
      </c>
      <c r="W111" s="346">
        <v>0.11932322187738199</v>
      </c>
      <c r="X111" s="346"/>
      <c r="Y111" s="346"/>
      <c r="Z111" s="346"/>
      <c r="AA111" s="346"/>
      <c r="AB111" s="346"/>
      <c r="AC111" s="346"/>
      <c r="AD111" s="346"/>
      <c r="AE111" s="346">
        <v>1.16322727422126E-3</v>
      </c>
      <c r="AF111" s="346">
        <v>6.8474200449388598E-3</v>
      </c>
      <c r="AG111" s="347"/>
      <c r="AH111" s="347"/>
      <c r="AI111" s="346">
        <v>0.111621026846913</v>
      </c>
      <c r="AJ111" s="329"/>
      <c r="AK111" s="346"/>
      <c r="AL111" s="347"/>
      <c r="AM111" s="934"/>
      <c r="AN111" s="934"/>
      <c r="AO111" s="934"/>
      <c r="AP111" s="346"/>
      <c r="AQ111" s="346"/>
      <c r="AR111" s="346"/>
      <c r="AS111" s="347"/>
      <c r="AT111" s="347"/>
      <c r="AU111" s="347"/>
      <c r="AV111" s="347"/>
      <c r="AW111" s="347"/>
      <c r="AX111" s="347"/>
      <c r="AY111" s="347"/>
      <c r="AZ111" s="347"/>
      <c r="BA111" s="347"/>
      <c r="BB111" s="347"/>
      <c r="BC111" s="347"/>
      <c r="BD111" s="347"/>
      <c r="BE111" s="347"/>
      <c r="BF111" s="347"/>
      <c r="BG111" s="347"/>
      <c r="BH111" s="347"/>
      <c r="BI111" s="347"/>
      <c r="BJ111" s="347"/>
      <c r="BK111" s="347"/>
      <c r="BL111" s="347"/>
      <c r="BM111" s="347"/>
      <c r="BN111" s="347"/>
      <c r="BO111" s="347"/>
    </row>
    <row r="112" spans="2:67" s="255" customFormat="1" ht="15" customHeight="1">
      <c r="B112" s="1253" t="s">
        <v>18</v>
      </c>
      <c r="C112" s="338" t="s">
        <v>527</v>
      </c>
      <c r="D112" s="339"/>
      <c r="E112" s="345">
        <v>1</v>
      </c>
      <c r="F112" s="345">
        <v>1</v>
      </c>
      <c r="G112" s="897"/>
      <c r="H112" s="897">
        <v>1</v>
      </c>
      <c r="I112" s="897"/>
      <c r="J112" s="345">
        <v>1</v>
      </c>
      <c r="K112" s="345"/>
      <c r="L112" s="345"/>
      <c r="M112" s="345">
        <v>1</v>
      </c>
      <c r="N112" s="345">
        <v>1</v>
      </c>
      <c r="O112" s="345"/>
      <c r="P112" s="345">
        <v>1</v>
      </c>
      <c r="Q112" s="345"/>
      <c r="R112" s="345"/>
      <c r="S112" s="345"/>
      <c r="T112" s="345"/>
      <c r="U112" s="345"/>
      <c r="V112" s="345">
        <v>1</v>
      </c>
      <c r="W112" s="345">
        <v>1</v>
      </c>
      <c r="X112" s="345"/>
      <c r="Y112" s="345"/>
      <c r="Z112" s="345"/>
      <c r="AA112" s="345"/>
      <c r="AB112" s="345"/>
      <c r="AC112" s="345"/>
      <c r="AD112" s="345"/>
      <c r="AE112" s="345">
        <v>1</v>
      </c>
      <c r="AF112" s="345">
        <v>1</v>
      </c>
      <c r="AG112" s="348"/>
      <c r="AH112" s="348"/>
      <c r="AI112" s="345">
        <v>1</v>
      </c>
      <c r="AJ112" s="331"/>
      <c r="AK112" s="345"/>
      <c r="AL112" s="345"/>
      <c r="AM112" s="897"/>
      <c r="AN112" s="897"/>
      <c r="AO112" s="897"/>
      <c r="AP112" s="345"/>
      <c r="AQ112" s="345"/>
      <c r="AR112" s="345"/>
      <c r="AS112" s="345"/>
      <c r="AT112" s="345"/>
      <c r="AU112" s="345"/>
      <c r="AV112" s="345"/>
      <c r="AW112" s="345"/>
      <c r="AX112" s="345"/>
      <c r="AY112" s="345"/>
      <c r="AZ112" s="345"/>
      <c r="BA112" s="345"/>
      <c r="BB112" s="345"/>
      <c r="BC112" s="345"/>
      <c r="BD112" s="345"/>
      <c r="BE112" s="345"/>
      <c r="BF112" s="345"/>
      <c r="BG112" s="345"/>
      <c r="BH112" s="345"/>
      <c r="BI112" s="345"/>
      <c r="BJ112" s="345"/>
      <c r="BK112" s="345"/>
      <c r="BL112" s="345"/>
      <c r="BM112" s="348"/>
      <c r="BN112" s="348"/>
      <c r="BO112" s="345"/>
    </row>
    <row r="113" spans="2:67" s="255" customFormat="1" ht="15" customHeight="1">
      <c r="B113" s="1251" t="s">
        <v>716</v>
      </c>
      <c r="C113" s="262" t="s">
        <v>528</v>
      </c>
      <c r="D113" s="262"/>
      <c r="E113" s="658"/>
      <c r="F113" s="658"/>
      <c r="G113" s="700"/>
      <c r="H113" s="700"/>
      <c r="I113" s="700"/>
      <c r="J113" s="658"/>
      <c r="K113" s="658"/>
      <c r="L113" s="658"/>
      <c r="M113" s="658"/>
      <c r="N113" s="658"/>
      <c r="O113" s="658"/>
      <c r="P113" s="658"/>
      <c r="Q113" s="658"/>
      <c r="R113" s="658"/>
      <c r="S113" s="658"/>
      <c r="T113" s="658"/>
      <c r="U113" s="658"/>
      <c r="V113" s="658"/>
      <c r="W113" s="658"/>
      <c r="X113" s="658"/>
      <c r="Y113" s="658"/>
      <c r="Z113" s="658"/>
      <c r="AA113" s="658"/>
      <c r="AB113" s="658"/>
      <c r="AC113" s="658"/>
      <c r="AD113" s="658"/>
      <c r="AE113" s="658"/>
      <c r="AF113" s="658"/>
      <c r="AG113" s="658"/>
      <c r="AH113" s="658"/>
      <c r="AI113" s="658"/>
      <c r="AJ113" s="262"/>
      <c r="AK113" s="658"/>
      <c r="AL113" s="658"/>
      <c r="AM113" s="700"/>
      <c r="AN113" s="700"/>
      <c r="AO113" s="700"/>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8"/>
      <c r="BN113" s="658"/>
      <c r="BO113" s="658"/>
    </row>
    <row r="114" spans="2:67" s="255" customFormat="1" ht="15" customHeight="1">
      <c r="B114" s="1252"/>
      <c r="C114" s="262" t="s">
        <v>529</v>
      </c>
      <c r="D114" s="262"/>
      <c r="E114" s="658"/>
      <c r="F114" s="658"/>
      <c r="G114" s="700"/>
      <c r="H114" s="700"/>
      <c r="I114" s="700"/>
      <c r="J114" s="658"/>
      <c r="K114" s="658"/>
      <c r="L114" s="658"/>
      <c r="M114" s="658"/>
      <c r="N114" s="658"/>
      <c r="O114" s="658"/>
      <c r="P114" s="658"/>
      <c r="Q114" s="658"/>
      <c r="R114" s="658"/>
      <c r="S114" s="658"/>
      <c r="T114" s="658"/>
      <c r="U114" s="658"/>
      <c r="V114" s="658"/>
      <c r="W114" s="658"/>
      <c r="X114" s="658"/>
      <c r="Y114" s="658"/>
      <c r="Z114" s="658"/>
      <c r="AA114" s="658"/>
      <c r="AB114" s="658"/>
      <c r="AC114" s="658"/>
      <c r="AD114" s="658"/>
      <c r="AE114" s="658"/>
      <c r="AF114" s="658"/>
      <c r="AG114" s="658"/>
      <c r="AH114" s="658"/>
      <c r="AI114" s="658"/>
      <c r="AJ114" s="262"/>
      <c r="AK114" s="658"/>
      <c r="AL114" s="658"/>
      <c r="AM114" s="700"/>
      <c r="AN114" s="700"/>
      <c r="AO114" s="700"/>
      <c r="AP114" s="658"/>
      <c r="AQ114" s="658"/>
      <c r="AR114" s="658"/>
      <c r="AS114" s="658"/>
      <c r="AT114" s="658"/>
      <c r="AU114" s="658"/>
      <c r="AV114" s="658"/>
      <c r="AW114" s="658"/>
      <c r="AX114" s="658"/>
      <c r="AY114" s="658"/>
      <c r="AZ114" s="658"/>
      <c r="BA114" s="658"/>
      <c r="BB114" s="658"/>
      <c r="BC114" s="658"/>
      <c r="BD114" s="658"/>
      <c r="BE114" s="658"/>
      <c r="BF114" s="658"/>
      <c r="BG114" s="658"/>
      <c r="BH114" s="658"/>
      <c r="BI114" s="658"/>
      <c r="BJ114" s="658"/>
      <c r="BK114" s="658"/>
      <c r="BL114" s="658"/>
      <c r="BM114" s="658"/>
      <c r="BN114" s="658"/>
      <c r="BO114" s="658"/>
    </row>
    <row r="115" spans="2:67" s="255" customFormat="1" ht="15" customHeight="1">
      <c r="B115" s="1252"/>
      <c r="C115" s="262" t="s">
        <v>530</v>
      </c>
      <c r="D115" s="262"/>
      <c r="E115" s="658"/>
      <c r="F115" s="658"/>
      <c r="G115" s="700"/>
      <c r="H115" s="700"/>
      <c r="I115" s="700"/>
      <c r="J115" s="658"/>
      <c r="K115" s="658"/>
      <c r="L115" s="658"/>
      <c r="M115" s="658"/>
      <c r="N115" s="658"/>
      <c r="O115" s="658"/>
      <c r="P115" s="658"/>
      <c r="Q115" s="658"/>
      <c r="R115" s="658"/>
      <c r="S115" s="658"/>
      <c r="T115" s="658"/>
      <c r="U115" s="658"/>
      <c r="V115" s="658"/>
      <c r="W115" s="658"/>
      <c r="X115" s="658"/>
      <c r="Y115" s="658"/>
      <c r="Z115" s="658"/>
      <c r="AA115" s="658"/>
      <c r="AB115" s="658"/>
      <c r="AC115" s="658"/>
      <c r="AD115" s="658"/>
      <c r="AE115" s="658"/>
      <c r="AF115" s="658"/>
      <c r="AG115" s="658"/>
      <c r="AH115" s="658"/>
      <c r="AI115" s="658"/>
      <c r="AJ115" s="262"/>
      <c r="AK115" s="658"/>
      <c r="AL115" s="658"/>
      <c r="AM115" s="700"/>
      <c r="AN115" s="700"/>
      <c r="AO115" s="700"/>
      <c r="AP115" s="658"/>
      <c r="AQ115" s="658"/>
      <c r="AR115" s="658"/>
      <c r="AS115" s="658"/>
      <c r="AT115" s="658"/>
      <c r="AU115" s="658"/>
      <c r="AV115" s="658"/>
      <c r="AW115" s="658"/>
      <c r="AX115" s="658"/>
      <c r="AY115" s="658"/>
      <c r="AZ115" s="658"/>
      <c r="BA115" s="658"/>
      <c r="BB115" s="658"/>
      <c r="BC115" s="658"/>
      <c r="BD115" s="658"/>
      <c r="BE115" s="658"/>
      <c r="BF115" s="658"/>
      <c r="BG115" s="658"/>
      <c r="BH115" s="658"/>
      <c r="BI115" s="658"/>
      <c r="BJ115" s="658"/>
      <c r="BK115" s="658"/>
      <c r="BL115" s="658"/>
      <c r="BM115" s="658"/>
      <c r="BN115" s="658"/>
      <c r="BO115" s="658"/>
    </row>
    <row r="116" spans="2:67" s="255" customFormat="1" ht="15" customHeight="1">
      <c r="B116" s="1252"/>
      <c r="C116" s="262" t="s">
        <v>531</v>
      </c>
      <c r="D116" s="262"/>
      <c r="E116" s="658"/>
      <c r="F116" s="658"/>
      <c r="G116" s="700"/>
      <c r="H116" s="700"/>
      <c r="I116" s="700"/>
      <c r="J116" s="658"/>
      <c r="K116" s="658"/>
      <c r="L116" s="658"/>
      <c r="M116" s="658"/>
      <c r="N116" s="658"/>
      <c r="O116" s="658"/>
      <c r="P116" s="658"/>
      <c r="Q116" s="658"/>
      <c r="R116" s="658"/>
      <c r="S116" s="658"/>
      <c r="T116" s="658"/>
      <c r="U116" s="658"/>
      <c r="V116" s="658"/>
      <c r="W116" s="658"/>
      <c r="X116" s="658"/>
      <c r="Y116" s="658"/>
      <c r="Z116" s="658"/>
      <c r="AA116" s="658"/>
      <c r="AB116" s="658"/>
      <c r="AC116" s="658"/>
      <c r="AD116" s="658"/>
      <c r="AE116" s="658"/>
      <c r="AF116" s="658"/>
      <c r="AG116" s="658"/>
      <c r="AH116" s="658"/>
      <c r="AI116" s="658"/>
      <c r="AJ116" s="262"/>
      <c r="AK116" s="658"/>
      <c r="AL116" s="658"/>
      <c r="AM116" s="700"/>
      <c r="AN116" s="700"/>
      <c r="AO116" s="700"/>
      <c r="AP116" s="658"/>
      <c r="AQ116" s="658"/>
      <c r="AR116" s="658"/>
      <c r="AS116" s="658"/>
      <c r="AT116" s="658"/>
      <c r="AU116" s="658"/>
      <c r="AV116" s="658"/>
      <c r="AW116" s="658"/>
      <c r="AX116" s="658"/>
      <c r="AY116" s="658"/>
      <c r="AZ116" s="658"/>
      <c r="BA116" s="658"/>
      <c r="BB116" s="658"/>
      <c r="BC116" s="658"/>
      <c r="BD116" s="658"/>
      <c r="BE116" s="658"/>
      <c r="BF116" s="658"/>
      <c r="BG116" s="658"/>
      <c r="BH116" s="658"/>
      <c r="BI116" s="658"/>
      <c r="BJ116" s="658"/>
      <c r="BK116" s="658"/>
      <c r="BL116" s="658"/>
      <c r="BM116" s="658"/>
      <c r="BN116" s="658"/>
      <c r="BO116" s="658"/>
    </row>
    <row r="117" spans="2:67" s="255" customFormat="1" ht="15" customHeight="1">
      <c r="B117" s="1252"/>
      <c r="C117" s="262" t="s">
        <v>532</v>
      </c>
      <c r="D117" s="262"/>
      <c r="E117" s="658"/>
      <c r="F117" s="658"/>
      <c r="G117" s="700"/>
      <c r="H117" s="700"/>
      <c r="I117" s="700"/>
      <c r="J117" s="658"/>
      <c r="K117" s="658"/>
      <c r="L117" s="658"/>
      <c r="M117" s="658"/>
      <c r="N117" s="658"/>
      <c r="O117" s="658"/>
      <c r="P117" s="658"/>
      <c r="Q117" s="658"/>
      <c r="R117" s="658"/>
      <c r="S117" s="658"/>
      <c r="T117" s="658"/>
      <c r="U117" s="658"/>
      <c r="V117" s="658"/>
      <c r="W117" s="658"/>
      <c r="X117" s="658"/>
      <c r="Y117" s="658"/>
      <c r="Z117" s="658"/>
      <c r="AA117" s="658"/>
      <c r="AB117" s="658"/>
      <c r="AC117" s="658"/>
      <c r="AD117" s="658"/>
      <c r="AE117" s="658"/>
      <c r="AF117" s="658"/>
      <c r="AG117" s="658"/>
      <c r="AH117" s="658"/>
      <c r="AI117" s="658"/>
      <c r="AJ117" s="262"/>
      <c r="AK117" s="658"/>
      <c r="AL117" s="658"/>
      <c r="AM117" s="700"/>
      <c r="AN117" s="700"/>
      <c r="AO117" s="700"/>
      <c r="AP117" s="658"/>
      <c r="AQ117" s="658"/>
      <c r="AR117" s="658"/>
      <c r="AS117" s="658"/>
      <c r="AT117" s="658"/>
      <c r="AU117" s="658"/>
      <c r="AV117" s="658"/>
      <c r="AW117" s="658"/>
      <c r="AX117" s="658"/>
      <c r="AY117" s="658"/>
      <c r="AZ117" s="658"/>
      <c r="BA117" s="658"/>
      <c r="BB117" s="658"/>
      <c r="BC117" s="658"/>
      <c r="BD117" s="658"/>
      <c r="BE117" s="658"/>
      <c r="BF117" s="658"/>
      <c r="BG117" s="658"/>
      <c r="BH117" s="658"/>
      <c r="BI117" s="658"/>
      <c r="BJ117" s="658"/>
      <c r="BK117" s="658"/>
      <c r="BL117" s="658"/>
      <c r="BM117" s="658"/>
      <c r="BN117" s="658"/>
      <c r="BO117" s="658"/>
    </row>
    <row r="118" spans="2:67" s="255" customFormat="1" ht="15" customHeight="1">
      <c r="B118" s="1252"/>
      <c r="C118" s="262" t="s">
        <v>533</v>
      </c>
      <c r="D118" s="262"/>
      <c r="E118" s="658"/>
      <c r="F118" s="658"/>
      <c r="G118" s="700"/>
      <c r="H118" s="700"/>
      <c r="I118" s="700"/>
      <c r="J118" s="658"/>
      <c r="K118" s="658"/>
      <c r="L118" s="658"/>
      <c r="M118" s="658"/>
      <c r="N118" s="658"/>
      <c r="O118" s="658"/>
      <c r="P118" s="658"/>
      <c r="Q118" s="658"/>
      <c r="R118" s="658"/>
      <c r="S118" s="658"/>
      <c r="T118" s="658"/>
      <c r="U118" s="658"/>
      <c r="V118" s="658"/>
      <c r="W118" s="658"/>
      <c r="X118" s="658"/>
      <c r="Y118" s="658"/>
      <c r="Z118" s="658"/>
      <c r="AA118" s="658"/>
      <c r="AB118" s="658"/>
      <c r="AC118" s="658"/>
      <c r="AD118" s="658"/>
      <c r="AE118" s="658"/>
      <c r="AF118" s="658"/>
      <c r="AG118" s="658"/>
      <c r="AH118" s="658"/>
      <c r="AI118" s="658"/>
      <c r="AJ118" s="262"/>
      <c r="AK118" s="658"/>
      <c r="AL118" s="658"/>
      <c r="AM118" s="700"/>
      <c r="AN118" s="700"/>
      <c r="AO118" s="700"/>
      <c r="AP118" s="658"/>
      <c r="AQ118" s="658"/>
      <c r="AR118" s="658"/>
      <c r="AS118" s="658"/>
      <c r="AT118" s="658"/>
      <c r="AU118" s="658"/>
      <c r="AV118" s="658"/>
      <c r="AW118" s="658"/>
      <c r="AX118" s="658"/>
      <c r="AY118" s="658"/>
      <c r="AZ118" s="658"/>
      <c r="BA118" s="658"/>
      <c r="BB118" s="658"/>
      <c r="BC118" s="658"/>
      <c r="BD118" s="658"/>
      <c r="BE118" s="658"/>
      <c r="BF118" s="658"/>
      <c r="BG118" s="658"/>
      <c r="BH118" s="658"/>
      <c r="BI118" s="658"/>
      <c r="BJ118" s="658"/>
      <c r="BK118" s="658"/>
      <c r="BL118" s="658"/>
      <c r="BM118" s="658"/>
      <c r="BN118" s="658"/>
      <c r="BO118" s="658"/>
    </row>
    <row r="119" spans="2:67" s="255" customFormat="1" ht="15" customHeight="1">
      <c r="B119" s="1253"/>
      <c r="C119" s="338" t="s">
        <v>527</v>
      </c>
      <c r="D119" s="339"/>
      <c r="E119" s="680"/>
      <c r="F119" s="680"/>
      <c r="G119" s="712"/>
      <c r="H119" s="712"/>
      <c r="I119" s="712"/>
      <c r="J119" s="680"/>
      <c r="K119" s="680"/>
      <c r="L119" s="680"/>
      <c r="M119" s="680"/>
      <c r="N119" s="680"/>
      <c r="O119" s="680"/>
      <c r="P119" s="680"/>
      <c r="Q119" s="680"/>
      <c r="R119" s="680"/>
      <c r="S119" s="680"/>
      <c r="T119" s="680"/>
      <c r="U119" s="680"/>
      <c r="V119" s="680"/>
      <c r="W119" s="680"/>
      <c r="X119" s="680"/>
      <c r="Y119" s="680"/>
      <c r="Z119" s="680"/>
      <c r="AA119" s="680"/>
      <c r="AB119" s="680"/>
      <c r="AC119" s="680"/>
      <c r="AD119" s="680"/>
      <c r="AE119" s="680"/>
      <c r="AF119" s="680"/>
      <c r="AG119" s="681"/>
      <c r="AH119" s="681"/>
      <c r="AI119" s="680"/>
      <c r="AJ119" s="331"/>
      <c r="AK119" s="680"/>
      <c r="AL119" s="680"/>
      <c r="AM119" s="712"/>
      <c r="AN119" s="712"/>
      <c r="AO119" s="712"/>
      <c r="AP119" s="680"/>
      <c r="AQ119" s="680"/>
      <c r="AR119" s="680"/>
      <c r="AS119" s="680"/>
      <c r="AT119" s="680"/>
      <c r="AU119" s="680"/>
      <c r="AV119" s="680"/>
      <c r="AW119" s="680"/>
      <c r="AX119" s="680"/>
      <c r="AY119" s="680"/>
      <c r="AZ119" s="680"/>
      <c r="BA119" s="680"/>
      <c r="BB119" s="680"/>
      <c r="BC119" s="680"/>
      <c r="BD119" s="680"/>
      <c r="BE119" s="680"/>
      <c r="BF119" s="680"/>
      <c r="BG119" s="680"/>
      <c r="BH119" s="680"/>
      <c r="BI119" s="680"/>
      <c r="BJ119" s="680"/>
      <c r="BK119" s="680"/>
      <c r="BL119" s="680"/>
      <c r="BM119" s="681"/>
      <c r="BN119" s="681"/>
      <c r="BO119" s="680"/>
    </row>
    <row r="120" spans="2:67" s="255" customFormat="1" ht="15" customHeight="1">
      <c r="B120" s="1251" t="s">
        <v>19</v>
      </c>
      <c r="C120" s="243" t="s">
        <v>528</v>
      </c>
      <c r="D120" s="344"/>
      <c r="E120" s="350">
        <v>4.1596110548736402E-2</v>
      </c>
      <c r="F120" s="346">
        <v>6.2413364666486773E-5</v>
      </c>
      <c r="G120" s="896"/>
      <c r="H120" s="896"/>
      <c r="I120" s="896"/>
      <c r="J120" s="346">
        <v>3.9156880810756769E-4</v>
      </c>
      <c r="K120" s="346"/>
      <c r="L120" s="346">
        <v>0.27990832221696571</v>
      </c>
      <c r="M120" s="346">
        <v>6.2423731875056739E-2</v>
      </c>
      <c r="N120" s="346">
        <v>7.0342841371804701E-3</v>
      </c>
      <c r="O120" s="346"/>
      <c r="P120" s="346">
        <v>7.0047103104471002E-3</v>
      </c>
      <c r="Q120" s="346"/>
      <c r="R120" s="346">
        <v>2.4444875633461049E-2</v>
      </c>
      <c r="S120" s="346"/>
      <c r="T120" s="346"/>
      <c r="U120" s="346"/>
      <c r="V120" s="346">
        <v>1.1402953713967E-2</v>
      </c>
      <c r="W120" s="346">
        <v>7.1754233279745401E-3</v>
      </c>
      <c r="X120" s="346">
        <v>7.9204460574990226E-2</v>
      </c>
      <c r="Y120" s="346">
        <v>6.8604396777376203E-2</v>
      </c>
      <c r="Z120" s="346"/>
      <c r="AA120" s="346"/>
      <c r="AB120" s="346">
        <v>1.0852960601448544E-2</v>
      </c>
      <c r="AC120" s="346"/>
      <c r="AD120" s="346">
        <v>0</v>
      </c>
      <c r="AE120" s="346">
        <v>5.699699361362362E-2</v>
      </c>
      <c r="AF120" s="346">
        <v>3.0394910691262E-2</v>
      </c>
      <c r="AG120" s="347"/>
      <c r="AH120" s="347"/>
      <c r="AI120" s="346">
        <v>9.2657415170065392E-3</v>
      </c>
      <c r="AJ120" s="329"/>
      <c r="AK120" s="346">
        <v>4.6119480569641699E-2</v>
      </c>
      <c r="AL120" s="346">
        <v>6.3154430302922267E-5</v>
      </c>
      <c r="AM120" s="896"/>
      <c r="AN120" s="896"/>
      <c r="AO120" s="896"/>
      <c r="AP120" s="346">
        <v>9.9838695244881023E-2</v>
      </c>
      <c r="AQ120" s="346"/>
      <c r="AR120" s="346">
        <v>0.29202842273454488</v>
      </c>
      <c r="AS120" s="346">
        <v>8.6768883165683916E-2</v>
      </c>
      <c r="AT120" s="346">
        <v>1.1708678656246819E-2</v>
      </c>
      <c r="AU120" s="346">
        <v>8.3015364098988648E-3</v>
      </c>
      <c r="AV120" s="346">
        <v>8.1288011118994304E-3</v>
      </c>
      <c r="AW120" s="346"/>
      <c r="AX120" s="346">
        <v>3.1184705098889983E-2</v>
      </c>
      <c r="AY120" s="346"/>
      <c r="AZ120" s="346"/>
      <c r="BA120" s="346"/>
      <c r="BB120" s="346">
        <v>1.783742176924832E-2</v>
      </c>
      <c r="BC120" s="346">
        <v>1.2262595009275956E-2</v>
      </c>
      <c r="BD120" s="346">
        <v>8.224065575552976E-2</v>
      </c>
      <c r="BE120" s="346">
        <v>7.3229837056322244E-2</v>
      </c>
      <c r="BF120" s="346"/>
      <c r="BG120" s="346"/>
      <c r="BH120" s="346">
        <v>1.6494064600460236E-2</v>
      </c>
      <c r="BI120" s="346"/>
      <c r="BJ120" s="346">
        <v>2.8558163670911085E-3</v>
      </c>
      <c r="BK120" s="346">
        <v>6.1476388101040363E-2</v>
      </c>
      <c r="BL120" s="346">
        <v>3.864151089941404E-2</v>
      </c>
      <c r="BM120" s="347"/>
      <c r="BN120" s="347"/>
      <c r="BO120" s="346">
        <v>1.4750724578338453E-2</v>
      </c>
    </row>
    <row r="121" spans="2:67" s="255" customFormat="1" ht="15" customHeight="1">
      <c r="B121" s="1257" t="s">
        <v>19</v>
      </c>
      <c r="C121" s="243" t="s">
        <v>529</v>
      </c>
      <c r="D121" s="344"/>
      <c r="E121" s="346">
        <v>0.14561366522201599</v>
      </c>
      <c r="F121" s="346">
        <v>5.8488386697671743E-3</v>
      </c>
      <c r="G121" s="896"/>
      <c r="H121" s="896"/>
      <c r="I121" s="896"/>
      <c r="J121" s="346">
        <v>9.8156058624244754E-3</v>
      </c>
      <c r="K121" s="346"/>
      <c r="L121" s="346">
        <v>0.18907769185480328</v>
      </c>
      <c r="M121" s="346">
        <v>0.19106889103263217</v>
      </c>
      <c r="N121" s="346">
        <v>4.4987898810918497E-2</v>
      </c>
      <c r="O121" s="346"/>
      <c r="P121" s="346">
        <v>4.50017078761396E-2</v>
      </c>
      <c r="Q121" s="346"/>
      <c r="R121" s="346">
        <v>0.12506402724775106</v>
      </c>
      <c r="S121" s="346"/>
      <c r="T121" s="346"/>
      <c r="U121" s="346"/>
      <c r="V121" s="346">
        <v>7.1057438427423902E-2</v>
      </c>
      <c r="W121" s="346">
        <v>4.58060270183928E-2</v>
      </c>
      <c r="X121" s="346">
        <v>0.20911881704963839</v>
      </c>
      <c r="Y121" s="346">
        <v>0.23094737572116561</v>
      </c>
      <c r="Z121" s="346"/>
      <c r="AA121" s="346"/>
      <c r="AB121" s="346">
        <v>0.14662586127530103</v>
      </c>
      <c r="AC121" s="346"/>
      <c r="AD121" s="346">
        <v>2.0433948714127122E-2</v>
      </c>
      <c r="AE121" s="346">
        <v>0.20230972014352916</v>
      </c>
      <c r="AF121" s="346">
        <v>0.112924036367668</v>
      </c>
      <c r="AG121" s="347"/>
      <c r="AH121" s="347"/>
      <c r="AI121" s="346">
        <v>5.2128648962591999E-2</v>
      </c>
      <c r="AJ121" s="329"/>
      <c r="AK121" s="346">
        <v>0.150730881451238</v>
      </c>
      <c r="AL121" s="346">
        <v>6.304147067919437E-3</v>
      </c>
      <c r="AM121" s="896"/>
      <c r="AN121" s="896"/>
      <c r="AO121" s="896"/>
      <c r="AP121" s="346">
        <v>9.595750482719409E-2</v>
      </c>
      <c r="AQ121" s="346"/>
      <c r="AR121" s="346">
        <v>0.21930654342450259</v>
      </c>
      <c r="AS121" s="346">
        <v>0.13647170165893935</v>
      </c>
      <c r="AT121" s="346">
        <v>5.5330146310725595E-2</v>
      </c>
      <c r="AU121" s="346">
        <v>4.2386160317257553E-2</v>
      </c>
      <c r="AV121" s="346">
        <v>4.1960778784727176E-2</v>
      </c>
      <c r="AW121" s="346"/>
      <c r="AX121" s="346">
        <v>0.13114321297913317</v>
      </c>
      <c r="AY121" s="346"/>
      <c r="AZ121" s="346"/>
      <c r="BA121" s="346"/>
      <c r="BB121" s="346">
        <v>8.3779551572213798E-2</v>
      </c>
      <c r="BC121" s="346">
        <v>5.7552500840428109E-2</v>
      </c>
      <c r="BD121" s="346">
        <v>0.21380244900860634</v>
      </c>
      <c r="BE121" s="346">
        <v>0.23397441690549797</v>
      </c>
      <c r="BF121" s="346"/>
      <c r="BG121" s="346"/>
      <c r="BH121" s="346">
        <v>0.15181995823359404</v>
      </c>
      <c r="BI121" s="346"/>
      <c r="BJ121" s="346">
        <v>3.4804830572032812E-2</v>
      </c>
      <c r="BK121" s="346">
        <v>0.20662126929674426</v>
      </c>
      <c r="BL121" s="346">
        <v>0.126490839989719</v>
      </c>
      <c r="BM121" s="347"/>
      <c r="BN121" s="347"/>
      <c r="BO121" s="346">
        <v>6.464784147252127E-2</v>
      </c>
    </row>
    <row r="122" spans="2:67" s="255" customFormat="1" ht="15" customHeight="1">
      <c r="B122" s="1257" t="s">
        <v>19</v>
      </c>
      <c r="C122" s="243" t="s">
        <v>530</v>
      </c>
      <c r="D122" s="344"/>
      <c r="E122" s="346">
        <v>0.198958274659504</v>
      </c>
      <c r="F122" s="346">
        <v>4.1578183822762634E-2</v>
      </c>
      <c r="G122" s="896"/>
      <c r="H122" s="896"/>
      <c r="I122" s="896"/>
      <c r="J122" s="346">
        <v>4.4970644553585883E-2</v>
      </c>
      <c r="K122" s="346"/>
      <c r="L122" s="346">
        <v>0.20861333467509882</v>
      </c>
      <c r="M122" s="346">
        <v>0.23058898433615205</v>
      </c>
      <c r="N122" s="346">
        <v>9.7650419365879496E-2</v>
      </c>
      <c r="O122" s="346"/>
      <c r="P122" s="346">
        <v>9.7678710848954894E-2</v>
      </c>
      <c r="Q122" s="346"/>
      <c r="R122" s="346">
        <v>0.20150662030324987</v>
      </c>
      <c r="S122" s="346"/>
      <c r="T122" s="346"/>
      <c r="U122" s="346"/>
      <c r="V122" s="346">
        <v>0.13411742788329201</v>
      </c>
      <c r="W122" s="346">
        <v>9.8793709223494203E-2</v>
      </c>
      <c r="X122" s="346">
        <v>0.26383022666497363</v>
      </c>
      <c r="Y122" s="346">
        <v>0.28315309172726283</v>
      </c>
      <c r="Z122" s="346"/>
      <c r="AA122" s="346"/>
      <c r="AB122" s="346">
        <v>0.22401051450612894</v>
      </c>
      <c r="AC122" s="346"/>
      <c r="AD122" s="346">
        <v>8.7704421027086948E-2</v>
      </c>
      <c r="AE122" s="346">
        <v>0.25907178789277963</v>
      </c>
      <c r="AF122" s="346">
        <v>0.17245101693877901</v>
      </c>
      <c r="AG122" s="347"/>
      <c r="AH122" s="347"/>
      <c r="AI122" s="346">
        <v>0.10524806768379</v>
      </c>
      <c r="AJ122" s="329"/>
      <c r="AK122" s="346">
        <v>0.19975779443265201</v>
      </c>
      <c r="AL122" s="346">
        <v>4.2575270229322858E-2</v>
      </c>
      <c r="AM122" s="896"/>
      <c r="AN122" s="896"/>
      <c r="AO122" s="896"/>
      <c r="AP122" s="346">
        <v>0.10568251572422771</v>
      </c>
      <c r="AQ122" s="346"/>
      <c r="AR122" s="346">
        <v>0.19948768062857594</v>
      </c>
      <c r="AS122" s="346">
        <v>0.15676825503043026</v>
      </c>
      <c r="AT122" s="346">
        <v>0.11415325761969865</v>
      </c>
      <c r="AU122" s="346">
        <v>9.7698674716084982E-2</v>
      </c>
      <c r="AV122" s="346">
        <v>9.6097395923753451E-2</v>
      </c>
      <c r="AW122" s="346"/>
      <c r="AX122" s="346">
        <v>0.20558976430306797</v>
      </c>
      <c r="AY122" s="346"/>
      <c r="AZ122" s="346"/>
      <c r="BA122" s="346"/>
      <c r="BB122" s="346">
        <v>0.15118815365901275</v>
      </c>
      <c r="BC122" s="346">
        <v>0.11711629540779843</v>
      </c>
      <c r="BD122" s="346">
        <v>0.26151585745713279</v>
      </c>
      <c r="BE122" s="346">
        <v>0.28139509102681082</v>
      </c>
      <c r="BF122" s="346"/>
      <c r="BG122" s="346"/>
      <c r="BH122" s="346">
        <v>0.22531074163884229</v>
      </c>
      <c r="BI122" s="346"/>
      <c r="BJ122" s="346">
        <v>9.5798301275256792E-2</v>
      </c>
      <c r="BK122" s="346">
        <v>0.25840278103419179</v>
      </c>
      <c r="BL122" s="346">
        <v>0.18442524636724042</v>
      </c>
      <c r="BM122" s="347"/>
      <c r="BN122" s="347"/>
      <c r="BO122" s="346">
        <v>0.12392048128433468</v>
      </c>
    </row>
    <row r="123" spans="2:67" s="255" customFormat="1" ht="15" customHeight="1">
      <c r="B123" s="1257" t="s">
        <v>19</v>
      </c>
      <c r="C123" s="243" t="s">
        <v>531</v>
      </c>
      <c r="D123" s="344"/>
      <c r="E123" s="346">
        <v>0.42865847083796699</v>
      </c>
      <c r="F123" s="346">
        <v>0.3046494901203719</v>
      </c>
      <c r="G123" s="896"/>
      <c r="H123" s="896"/>
      <c r="I123" s="896"/>
      <c r="J123" s="346">
        <v>0.25427032000293004</v>
      </c>
      <c r="K123" s="346"/>
      <c r="L123" s="346">
        <v>0.19834501173794497</v>
      </c>
      <c r="M123" s="346">
        <v>0.39653514385230698</v>
      </c>
      <c r="N123" s="346">
        <v>0.39048277182180202</v>
      </c>
      <c r="O123" s="346"/>
      <c r="P123" s="346">
        <v>0.39080035012325998</v>
      </c>
      <c r="Q123" s="346"/>
      <c r="R123" s="346">
        <v>0.45741717517321856</v>
      </c>
      <c r="S123" s="346"/>
      <c r="T123" s="346"/>
      <c r="U123" s="346"/>
      <c r="V123" s="346">
        <v>0.44391581578657502</v>
      </c>
      <c r="W123" s="346">
        <v>0.392075896659488</v>
      </c>
      <c r="X123" s="346">
        <v>0.38020689589554352</v>
      </c>
      <c r="Y123" s="346">
        <v>0.36410864212364302</v>
      </c>
      <c r="Z123" s="346"/>
      <c r="AA123" s="346"/>
      <c r="AB123" s="346">
        <v>0.51266049153490856</v>
      </c>
      <c r="AC123" s="346"/>
      <c r="AD123" s="346">
        <v>0.51712732117665372</v>
      </c>
      <c r="AE123" s="346">
        <v>0.39599352805402155</v>
      </c>
      <c r="AF123" s="346">
        <v>0.43911140254374698</v>
      </c>
      <c r="AG123" s="347"/>
      <c r="AH123" s="347"/>
      <c r="AI123" s="346">
        <v>0.39451990522144897</v>
      </c>
      <c r="AJ123" s="329"/>
      <c r="AK123" s="346">
        <v>0.42616994945065201</v>
      </c>
      <c r="AL123" s="346">
        <v>0.31162581889080004</v>
      </c>
      <c r="AM123" s="896"/>
      <c r="AN123" s="896"/>
      <c r="AO123" s="896"/>
      <c r="AP123" s="346">
        <v>0.26462787515155411</v>
      </c>
      <c r="AQ123" s="346"/>
      <c r="AR123" s="346">
        <v>0.23399398253148299</v>
      </c>
      <c r="AS123" s="346">
        <v>0.3170875842440487</v>
      </c>
      <c r="AT123" s="346">
        <v>0.39967066706623089</v>
      </c>
      <c r="AU123" s="346">
        <v>0.38992597162926496</v>
      </c>
      <c r="AV123" s="346">
        <v>0.38606062283097387</v>
      </c>
      <c r="AW123" s="346"/>
      <c r="AX123" s="346">
        <v>0.45171770714628906</v>
      </c>
      <c r="AY123" s="346"/>
      <c r="AZ123" s="346"/>
      <c r="BA123" s="346"/>
      <c r="BB123" s="346">
        <v>0.45429154213710682</v>
      </c>
      <c r="BC123" s="346">
        <v>0.40264223879256611</v>
      </c>
      <c r="BD123" s="346">
        <v>0.37818060362779288</v>
      </c>
      <c r="BE123" s="346">
        <v>0.35944571861212715</v>
      </c>
      <c r="BF123" s="346"/>
      <c r="BG123" s="346"/>
      <c r="BH123" s="346">
        <v>0.50500527427236153</v>
      </c>
      <c r="BI123" s="346"/>
      <c r="BJ123" s="346">
        <v>0.49996175051673425</v>
      </c>
      <c r="BK123" s="346">
        <v>0.39023095609470021</v>
      </c>
      <c r="BL123" s="346">
        <v>0.42634335415894586</v>
      </c>
      <c r="BM123" s="347"/>
      <c r="BN123" s="347"/>
      <c r="BO123" s="346">
        <v>0.40323630208636757</v>
      </c>
    </row>
    <row r="124" spans="2:67" s="255" customFormat="1" ht="15" customHeight="1">
      <c r="B124" s="1257" t="s">
        <v>19</v>
      </c>
      <c r="C124" s="243" t="s">
        <v>532</v>
      </c>
      <c r="D124" s="344"/>
      <c r="E124" s="346">
        <v>0.18183329497741299</v>
      </c>
      <c r="F124" s="346">
        <v>0.60401267148046356</v>
      </c>
      <c r="G124" s="896"/>
      <c r="H124" s="896"/>
      <c r="I124" s="896"/>
      <c r="J124" s="346">
        <v>0.60601621765275371</v>
      </c>
      <c r="K124" s="346"/>
      <c r="L124" s="346">
        <v>0.12405563951518712</v>
      </c>
      <c r="M124" s="346">
        <v>0.11842192048858727</v>
      </c>
      <c r="N124" s="346">
        <v>0.42521583304135502</v>
      </c>
      <c r="O124" s="346"/>
      <c r="P124" s="346">
        <v>0.42505813483351701</v>
      </c>
      <c r="Q124" s="346"/>
      <c r="R124" s="346">
        <v>0.18781505516516653</v>
      </c>
      <c r="S124" s="346"/>
      <c r="T124" s="346"/>
      <c r="U124" s="346"/>
      <c r="V124" s="346">
        <v>0.326236394618168</v>
      </c>
      <c r="W124" s="346">
        <v>0.42207414693916601</v>
      </c>
      <c r="X124" s="346">
        <v>6.7639599814854415E-2</v>
      </c>
      <c r="Y124" s="346">
        <v>5.3025854547502929E-2</v>
      </c>
      <c r="Z124" s="346"/>
      <c r="AA124" s="346"/>
      <c r="AB124" s="346">
        <v>0.10585017208221306</v>
      </c>
      <c r="AC124" s="346"/>
      <c r="AD124" s="346">
        <v>0.37409291471961542</v>
      </c>
      <c r="AE124" s="346">
        <v>8.546516678078947E-2</v>
      </c>
      <c r="AF124" s="346">
        <v>0.24067176645573701</v>
      </c>
      <c r="AG124" s="347"/>
      <c r="AH124" s="347"/>
      <c r="AI124" s="346">
        <v>0.40686375398271402</v>
      </c>
      <c r="AJ124" s="329"/>
      <c r="AK124" s="346">
        <v>0.17440522842157599</v>
      </c>
      <c r="AL124" s="346">
        <v>0.59831274718509708</v>
      </c>
      <c r="AM124" s="896"/>
      <c r="AN124" s="896"/>
      <c r="AO124" s="896"/>
      <c r="AP124" s="346">
        <v>0.42335938797480205</v>
      </c>
      <c r="AQ124" s="346"/>
      <c r="AR124" s="346">
        <v>5.5183370680893587E-2</v>
      </c>
      <c r="AS124" s="346">
        <v>0.2962917697169053</v>
      </c>
      <c r="AT124" s="346">
        <v>0.38758839964962538</v>
      </c>
      <c r="AU124" s="346">
        <v>0.42466612798006159</v>
      </c>
      <c r="AV124" s="346">
        <v>0.43109312366610975</v>
      </c>
      <c r="AW124" s="346"/>
      <c r="AX124" s="346">
        <v>0.1767201953258942</v>
      </c>
      <c r="AY124" s="346"/>
      <c r="AZ124" s="346"/>
      <c r="BA124" s="346"/>
      <c r="BB124" s="346">
        <v>0.28250750258034779</v>
      </c>
      <c r="BC124" s="346">
        <v>0.38001109787246073</v>
      </c>
      <c r="BD124" s="346">
        <v>6.4260434150938101E-2</v>
      </c>
      <c r="BE124" s="346">
        <v>5.1794297296192567E-2</v>
      </c>
      <c r="BF124" s="346"/>
      <c r="BG124" s="346"/>
      <c r="BH124" s="346">
        <v>0.10136996125474181</v>
      </c>
      <c r="BI124" s="346"/>
      <c r="BJ124" s="346">
        <v>0.36593790690636824</v>
      </c>
      <c r="BK124" s="346">
        <v>8.310580195806655E-2</v>
      </c>
      <c r="BL124" s="346">
        <v>0.22023512113996899</v>
      </c>
      <c r="BM124" s="347"/>
      <c r="BN124" s="347"/>
      <c r="BO124" s="346">
        <v>0.36497482298357947</v>
      </c>
    </row>
    <row r="125" spans="2:67" s="255" customFormat="1" ht="15" customHeight="1">
      <c r="B125" s="1257" t="s">
        <v>19</v>
      </c>
      <c r="C125" s="243" t="s">
        <v>533</v>
      </c>
      <c r="D125" s="344"/>
      <c r="E125" s="346">
        <v>3.3401837543633201E-3</v>
      </c>
      <c r="F125" s="346">
        <v>4.3848402541968097E-2</v>
      </c>
      <c r="G125" s="896"/>
      <c r="H125" s="896"/>
      <c r="I125" s="896"/>
      <c r="J125" s="346">
        <v>8.4535643120198484E-2</v>
      </c>
      <c r="K125" s="346"/>
      <c r="L125" s="346">
        <v>0</v>
      </c>
      <c r="M125" s="346">
        <v>9.6132841526488965E-4</v>
      </c>
      <c r="N125" s="346">
        <v>3.4628792822873601E-2</v>
      </c>
      <c r="O125" s="346"/>
      <c r="P125" s="346">
        <v>3.4456386007681701E-2</v>
      </c>
      <c r="Q125" s="346"/>
      <c r="R125" s="346">
        <v>3.7522464771529256E-3</v>
      </c>
      <c r="S125" s="346"/>
      <c r="T125" s="346"/>
      <c r="U125" s="346"/>
      <c r="V125" s="346">
        <v>1.32699625050138E-2</v>
      </c>
      <c r="W125" s="346">
        <v>3.39789045181682E-2</v>
      </c>
      <c r="X125" s="346">
        <v>0</v>
      </c>
      <c r="Y125" s="346">
        <v>1.6063910304938794E-4</v>
      </c>
      <c r="Z125" s="346"/>
      <c r="AA125" s="346"/>
      <c r="AB125" s="346">
        <v>0</v>
      </c>
      <c r="AC125" s="346"/>
      <c r="AD125" s="346">
        <v>6.4139436251687187E-4</v>
      </c>
      <c r="AE125" s="346">
        <v>1.6280351525668247E-4</v>
      </c>
      <c r="AF125" s="346">
        <v>4.4468753500679498E-3</v>
      </c>
      <c r="AG125" s="347"/>
      <c r="AH125" s="347"/>
      <c r="AI125" s="346">
        <v>3.1973882632445001E-2</v>
      </c>
      <c r="AJ125" s="329"/>
      <c r="AK125" s="346">
        <v>2.8166656742407499E-3</v>
      </c>
      <c r="AL125" s="346">
        <v>4.1118862196557547E-2</v>
      </c>
      <c r="AM125" s="896"/>
      <c r="AN125" s="896"/>
      <c r="AO125" s="896"/>
      <c r="AP125" s="346">
        <v>1.0534021077340944E-2</v>
      </c>
      <c r="AQ125" s="346"/>
      <c r="AR125" s="346">
        <v>0</v>
      </c>
      <c r="AS125" s="346">
        <v>6.6118061839925794E-3</v>
      </c>
      <c r="AT125" s="346">
        <v>3.1548850697472659E-2</v>
      </c>
      <c r="AU125" s="346">
        <v>3.7021528947431992E-2</v>
      </c>
      <c r="AV125" s="346">
        <v>3.6659277682536288E-2</v>
      </c>
      <c r="AW125" s="346"/>
      <c r="AX125" s="346">
        <v>3.6444151467257598E-3</v>
      </c>
      <c r="AY125" s="346"/>
      <c r="AZ125" s="346"/>
      <c r="BA125" s="346"/>
      <c r="BB125" s="346">
        <v>1.0395828282070608E-2</v>
      </c>
      <c r="BC125" s="346">
        <v>3.0415272077470659E-2</v>
      </c>
      <c r="BD125" s="346">
        <v>0</v>
      </c>
      <c r="BE125" s="346">
        <v>1.6063910304938797E-4</v>
      </c>
      <c r="BF125" s="346"/>
      <c r="BG125" s="346"/>
      <c r="BH125" s="346">
        <v>0</v>
      </c>
      <c r="BI125" s="346"/>
      <c r="BJ125" s="346">
        <v>6.4139436251687187E-4</v>
      </c>
      <c r="BK125" s="346">
        <v>1.6280351525668245E-4</v>
      </c>
      <c r="BL125" s="346">
        <v>3.8639274447115428E-3</v>
      </c>
      <c r="BM125" s="347"/>
      <c r="BN125" s="347"/>
      <c r="BO125" s="346">
        <v>2.8469827594858638E-2</v>
      </c>
    </row>
    <row r="126" spans="2:67" s="255" customFormat="1" ht="15" customHeight="1">
      <c r="B126" s="1253" t="s">
        <v>19</v>
      </c>
      <c r="C126" s="338" t="s">
        <v>527</v>
      </c>
      <c r="D126" s="339"/>
      <c r="E126" s="345">
        <v>1</v>
      </c>
      <c r="F126" s="345">
        <v>0.99999999999999989</v>
      </c>
      <c r="G126" s="897"/>
      <c r="H126" s="897"/>
      <c r="I126" s="897"/>
      <c r="J126" s="345">
        <v>1</v>
      </c>
      <c r="K126" s="345"/>
      <c r="L126" s="345">
        <v>1</v>
      </c>
      <c r="M126" s="345">
        <v>1</v>
      </c>
      <c r="N126" s="345">
        <v>1.00000000000001</v>
      </c>
      <c r="O126" s="345"/>
      <c r="P126" s="345">
        <v>1</v>
      </c>
      <c r="Q126" s="345"/>
      <c r="R126" s="345">
        <v>0.99999999999999989</v>
      </c>
      <c r="S126" s="345"/>
      <c r="T126" s="345"/>
      <c r="U126" s="345"/>
      <c r="V126" s="345">
        <v>0.99999999293443997</v>
      </c>
      <c r="W126" s="345">
        <v>0.99990410768668403</v>
      </c>
      <c r="X126" s="345">
        <v>1</v>
      </c>
      <c r="Y126" s="345">
        <v>1</v>
      </c>
      <c r="Z126" s="345"/>
      <c r="AA126" s="345"/>
      <c r="AB126" s="345">
        <v>1</v>
      </c>
      <c r="AC126" s="345"/>
      <c r="AD126" s="345">
        <v>1</v>
      </c>
      <c r="AE126" s="345">
        <v>1</v>
      </c>
      <c r="AF126" s="345">
        <v>1.00000000834726</v>
      </c>
      <c r="AG126" s="348"/>
      <c r="AH126" s="348"/>
      <c r="AI126" s="345">
        <v>0.999999999999997</v>
      </c>
      <c r="AJ126" s="331"/>
      <c r="AK126" s="345">
        <v>1</v>
      </c>
      <c r="AL126" s="345">
        <v>0.99999999999999989</v>
      </c>
      <c r="AM126" s="897"/>
      <c r="AN126" s="897"/>
      <c r="AO126" s="897"/>
      <c r="AP126" s="345">
        <v>1</v>
      </c>
      <c r="AQ126" s="345"/>
      <c r="AR126" s="345">
        <v>1</v>
      </c>
      <c r="AS126" s="345">
        <v>1</v>
      </c>
      <c r="AT126" s="345">
        <v>1</v>
      </c>
      <c r="AU126" s="345">
        <v>1</v>
      </c>
      <c r="AV126" s="345">
        <v>0.99999999999999989</v>
      </c>
      <c r="AW126" s="345"/>
      <c r="AX126" s="345">
        <v>1</v>
      </c>
      <c r="AY126" s="345"/>
      <c r="AZ126" s="345"/>
      <c r="BA126" s="345"/>
      <c r="BB126" s="345">
        <v>1</v>
      </c>
      <c r="BC126" s="345">
        <v>1</v>
      </c>
      <c r="BD126" s="345">
        <v>1</v>
      </c>
      <c r="BE126" s="345">
        <v>1</v>
      </c>
      <c r="BF126" s="345"/>
      <c r="BG126" s="345"/>
      <c r="BH126" s="345">
        <v>1</v>
      </c>
      <c r="BI126" s="345"/>
      <c r="BJ126" s="345">
        <v>1</v>
      </c>
      <c r="BK126" s="345">
        <v>1</v>
      </c>
      <c r="BL126" s="345">
        <v>1</v>
      </c>
      <c r="BM126" s="348"/>
      <c r="BN126" s="348"/>
      <c r="BO126" s="345">
        <v>1</v>
      </c>
    </row>
    <row r="127" spans="2:67" s="255" customFormat="1" ht="15" customHeight="1">
      <c r="B127" s="1251" t="s">
        <v>280</v>
      </c>
      <c r="C127" s="243" t="s">
        <v>528</v>
      </c>
      <c r="D127" s="344"/>
      <c r="E127" s="331">
        <v>0.31914408702511299</v>
      </c>
      <c r="F127" s="350">
        <v>7.6265628173065397E-2</v>
      </c>
      <c r="G127" s="920">
        <v>0.11416939527024825</v>
      </c>
      <c r="H127" s="920"/>
      <c r="I127" s="920"/>
      <c r="J127" s="858"/>
      <c r="K127" s="858"/>
      <c r="L127" s="858"/>
      <c r="M127" s="350">
        <v>0.58615058529995101</v>
      </c>
      <c r="N127" s="350">
        <v>0.161010859281385</v>
      </c>
      <c r="O127" s="857"/>
      <c r="P127" s="350">
        <v>0.13173352191275101</v>
      </c>
      <c r="Q127" s="857"/>
      <c r="R127" s="857"/>
      <c r="S127" s="857"/>
      <c r="T127" s="857"/>
      <c r="U127" s="857"/>
      <c r="V127" s="350">
        <v>0.12462140396836401</v>
      </c>
      <c r="W127" s="350">
        <v>0.16213270313378</v>
      </c>
      <c r="X127" s="857"/>
      <c r="Y127" s="857"/>
      <c r="Z127" s="857"/>
      <c r="AA127" s="857"/>
      <c r="AB127" s="857"/>
      <c r="AC127" s="857"/>
      <c r="AD127" s="857"/>
      <c r="AE127" s="350">
        <v>0.27868431599242499</v>
      </c>
      <c r="AF127" s="350">
        <v>0.28303645452061799</v>
      </c>
      <c r="AG127" s="842"/>
      <c r="AH127" s="842"/>
      <c r="AI127" s="350">
        <v>0.16731420635383901</v>
      </c>
      <c r="AJ127" s="329"/>
      <c r="AK127" s="857"/>
      <c r="AL127" s="842"/>
      <c r="AM127" s="936"/>
      <c r="AN127" s="936"/>
      <c r="AO127" s="936"/>
      <c r="AP127" s="838"/>
      <c r="AQ127" s="838"/>
      <c r="AR127" s="838"/>
      <c r="AS127" s="842"/>
      <c r="AT127" s="842"/>
      <c r="AU127" s="842"/>
      <c r="AV127" s="842"/>
      <c r="AW127" s="842"/>
      <c r="AX127" s="842"/>
      <c r="AY127" s="842"/>
      <c r="AZ127" s="842"/>
      <c r="BA127" s="842"/>
      <c r="BB127" s="842"/>
      <c r="BC127" s="842"/>
      <c r="BD127" s="842"/>
      <c r="BE127" s="842"/>
      <c r="BF127" s="842"/>
      <c r="BG127" s="842"/>
      <c r="BH127" s="842"/>
      <c r="BI127" s="842"/>
      <c r="BJ127" s="842"/>
      <c r="BK127" s="842"/>
      <c r="BL127" s="842"/>
      <c r="BM127" s="842"/>
      <c r="BN127" s="842"/>
      <c r="BO127" s="842"/>
    </row>
    <row r="128" spans="2:67" s="255" customFormat="1" ht="15" customHeight="1">
      <c r="B128" s="1257" t="s">
        <v>280</v>
      </c>
      <c r="C128" s="243" t="s">
        <v>529</v>
      </c>
      <c r="D128" s="344"/>
      <c r="E128" s="329">
        <v>0.49735823494584203</v>
      </c>
      <c r="F128" s="346">
        <v>0.269626270633056</v>
      </c>
      <c r="G128" s="934">
        <v>0.35398349134099893</v>
      </c>
      <c r="H128" s="934"/>
      <c r="I128" s="934"/>
      <c r="J128" s="347"/>
      <c r="K128" s="347"/>
      <c r="L128" s="347"/>
      <c r="M128" s="346">
        <v>0.33635583317047402</v>
      </c>
      <c r="N128" s="346">
        <v>0.46868931349707899</v>
      </c>
      <c r="O128" s="346"/>
      <c r="P128" s="346">
        <v>0.42536168096801902</v>
      </c>
      <c r="Q128" s="346"/>
      <c r="R128" s="346"/>
      <c r="S128" s="346"/>
      <c r="T128" s="346"/>
      <c r="U128" s="346"/>
      <c r="V128" s="346">
        <v>0.40404818708475898</v>
      </c>
      <c r="W128" s="346">
        <v>0.47023013731489</v>
      </c>
      <c r="X128" s="346"/>
      <c r="Y128" s="346"/>
      <c r="Z128" s="346"/>
      <c r="AA128" s="346"/>
      <c r="AB128" s="346"/>
      <c r="AC128" s="346"/>
      <c r="AD128" s="346"/>
      <c r="AE128" s="346">
        <v>0.45143956721421502</v>
      </c>
      <c r="AF128" s="346">
        <v>0.47943609587735098</v>
      </c>
      <c r="AG128" s="347"/>
      <c r="AH128" s="347"/>
      <c r="AI128" s="346">
        <v>0.468814752309688</v>
      </c>
      <c r="AJ128" s="329"/>
      <c r="AK128" s="346"/>
      <c r="AL128" s="347"/>
      <c r="AM128" s="934"/>
      <c r="AN128" s="934"/>
      <c r="AO128" s="934"/>
      <c r="AP128" s="346"/>
      <c r="AQ128" s="346"/>
      <c r="AR128" s="346"/>
      <c r="AS128" s="347"/>
      <c r="AT128" s="347"/>
      <c r="AU128" s="347"/>
      <c r="AV128" s="347"/>
      <c r="AW128" s="347"/>
      <c r="AX128" s="347"/>
      <c r="AY128" s="347"/>
      <c r="AZ128" s="347"/>
      <c r="BA128" s="347"/>
      <c r="BB128" s="347"/>
      <c r="BC128" s="347"/>
      <c r="BD128" s="347"/>
      <c r="BE128" s="347"/>
      <c r="BF128" s="347"/>
      <c r="BG128" s="347"/>
      <c r="BH128" s="347"/>
      <c r="BI128" s="347"/>
      <c r="BJ128" s="347"/>
      <c r="BK128" s="347"/>
      <c r="BL128" s="347"/>
      <c r="BM128" s="347"/>
      <c r="BN128" s="347"/>
      <c r="BO128" s="347"/>
    </row>
    <row r="129" spans="2:67" s="255" customFormat="1" ht="15" customHeight="1">
      <c r="B129" s="1257" t="s">
        <v>280</v>
      </c>
      <c r="C129" s="243" t="s">
        <v>530</v>
      </c>
      <c r="D129" s="344"/>
      <c r="E129" s="329">
        <v>0.13582669410260301</v>
      </c>
      <c r="F129" s="346">
        <v>0.22345785435038501</v>
      </c>
      <c r="G129" s="934">
        <v>0.25639386865536479</v>
      </c>
      <c r="H129" s="934"/>
      <c r="I129" s="934"/>
      <c r="J129" s="347"/>
      <c r="K129" s="347"/>
      <c r="L129" s="347"/>
      <c r="M129" s="346">
        <v>6.3185441987245294E-2</v>
      </c>
      <c r="N129" s="346">
        <v>0.21626285744443499</v>
      </c>
      <c r="O129" s="346"/>
      <c r="P129" s="346">
        <v>0.23230366305334901</v>
      </c>
      <c r="Q129" s="346"/>
      <c r="R129" s="346"/>
      <c r="S129" s="346"/>
      <c r="T129" s="346"/>
      <c r="U129" s="346"/>
      <c r="V129" s="346">
        <v>0.24622497012762901</v>
      </c>
      <c r="W129" s="346">
        <v>0.21572638299337499</v>
      </c>
      <c r="X129" s="346"/>
      <c r="Y129" s="346"/>
      <c r="Z129" s="346"/>
      <c r="AA129" s="346"/>
      <c r="AB129" s="346"/>
      <c r="AC129" s="346"/>
      <c r="AD129" s="346"/>
      <c r="AE129" s="346">
        <v>0.16229691151919401</v>
      </c>
      <c r="AF129" s="346">
        <v>0.16350767220131901</v>
      </c>
      <c r="AG129" s="347"/>
      <c r="AH129" s="347"/>
      <c r="AI129" s="346">
        <v>0.21330241851790999</v>
      </c>
      <c r="AJ129" s="329"/>
      <c r="AK129" s="346"/>
      <c r="AL129" s="347"/>
      <c r="AM129" s="934"/>
      <c r="AN129" s="934"/>
      <c r="AO129" s="934"/>
      <c r="AP129" s="346"/>
      <c r="AQ129" s="346"/>
      <c r="AR129" s="346"/>
      <c r="AS129" s="347"/>
      <c r="AT129" s="347"/>
      <c r="AU129" s="347"/>
      <c r="AV129" s="347"/>
      <c r="AW129" s="347"/>
      <c r="AX129" s="347"/>
      <c r="AY129" s="347"/>
      <c r="AZ129" s="347"/>
      <c r="BA129" s="347"/>
      <c r="BB129" s="347"/>
      <c r="BC129" s="347"/>
      <c r="BD129" s="347"/>
      <c r="BE129" s="347"/>
      <c r="BF129" s="347"/>
      <c r="BG129" s="347"/>
      <c r="BH129" s="347"/>
      <c r="BI129" s="347"/>
      <c r="BJ129" s="347"/>
      <c r="BK129" s="347"/>
      <c r="BL129" s="347"/>
      <c r="BM129" s="347"/>
      <c r="BN129" s="347"/>
      <c r="BO129" s="347"/>
    </row>
    <row r="130" spans="2:67" s="255" customFormat="1" ht="15" customHeight="1">
      <c r="B130" s="1257" t="s">
        <v>280</v>
      </c>
      <c r="C130" s="243" t="s">
        <v>531</v>
      </c>
      <c r="D130" s="344"/>
      <c r="E130" s="329">
        <v>4.38159848912274E-2</v>
      </c>
      <c r="F130" s="346">
        <v>0.26681632049580301</v>
      </c>
      <c r="G130" s="934">
        <v>0.21960203898558864</v>
      </c>
      <c r="H130" s="934"/>
      <c r="I130" s="934"/>
      <c r="J130" s="347"/>
      <c r="K130" s="347"/>
      <c r="L130" s="347"/>
      <c r="M130" s="346">
        <v>1.24498712981556E-2</v>
      </c>
      <c r="N130" s="346">
        <v>0.121422252825669</v>
      </c>
      <c r="O130" s="346"/>
      <c r="P130" s="346">
        <v>0.16609679838646499</v>
      </c>
      <c r="Q130" s="346"/>
      <c r="R130" s="346"/>
      <c r="S130" s="346"/>
      <c r="T130" s="346"/>
      <c r="U130" s="346"/>
      <c r="V130" s="346">
        <v>0.19378750624369001</v>
      </c>
      <c r="W130" s="346">
        <v>0.11983210156891901</v>
      </c>
      <c r="X130" s="346"/>
      <c r="Y130" s="346"/>
      <c r="Z130" s="346"/>
      <c r="AA130" s="346"/>
      <c r="AB130" s="346"/>
      <c r="AC130" s="346"/>
      <c r="AD130" s="346"/>
      <c r="AE130" s="346">
        <v>9.0080768523847901E-2</v>
      </c>
      <c r="AF130" s="346">
        <v>6.6847971765181494E-2</v>
      </c>
      <c r="AG130" s="347"/>
      <c r="AH130" s="347"/>
      <c r="AI130" s="346">
        <v>0.119102049742757</v>
      </c>
      <c r="AJ130" s="329"/>
      <c r="AK130" s="346"/>
      <c r="AL130" s="347"/>
      <c r="AM130" s="934"/>
      <c r="AN130" s="934"/>
      <c r="AO130" s="934"/>
      <c r="AP130" s="346"/>
      <c r="AQ130" s="346"/>
      <c r="AR130" s="346"/>
      <c r="AS130" s="347"/>
      <c r="AT130" s="347"/>
      <c r="AU130" s="347"/>
      <c r="AV130" s="347"/>
      <c r="AW130" s="347"/>
      <c r="AX130" s="347"/>
      <c r="AY130" s="347"/>
      <c r="AZ130" s="347"/>
      <c r="BA130" s="347"/>
      <c r="BB130" s="347"/>
      <c r="BC130" s="347"/>
      <c r="BD130" s="347"/>
      <c r="BE130" s="347"/>
      <c r="BF130" s="347"/>
      <c r="BG130" s="347"/>
      <c r="BH130" s="347"/>
      <c r="BI130" s="347"/>
      <c r="BJ130" s="347"/>
      <c r="BK130" s="347"/>
      <c r="BL130" s="347"/>
      <c r="BM130" s="347"/>
      <c r="BN130" s="347"/>
      <c r="BO130" s="347"/>
    </row>
    <row r="131" spans="2:67" s="255" customFormat="1" ht="15" customHeight="1">
      <c r="B131" s="1257" t="s">
        <v>280</v>
      </c>
      <c r="C131" s="243" t="s">
        <v>532</v>
      </c>
      <c r="D131" s="344"/>
      <c r="E131" s="329">
        <v>3.7618922609105E-3</v>
      </c>
      <c r="F131" s="346">
        <v>0.11570262947525101</v>
      </c>
      <c r="G131" s="934">
        <v>5.5851205747799386E-2</v>
      </c>
      <c r="H131" s="934"/>
      <c r="I131" s="934"/>
      <c r="J131" s="347"/>
      <c r="K131" s="347"/>
      <c r="L131" s="347"/>
      <c r="M131" s="346">
        <v>1.8060326178526E-3</v>
      </c>
      <c r="N131" s="346">
        <v>2.76127062004414E-2</v>
      </c>
      <c r="O131" s="346"/>
      <c r="P131" s="346">
        <v>3.9748230781548897E-2</v>
      </c>
      <c r="Q131" s="346"/>
      <c r="R131" s="346"/>
      <c r="S131" s="346"/>
      <c r="T131" s="346"/>
      <c r="U131" s="346"/>
      <c r="V131" s="346">
        <v>3.0837910478476799E-2</v>
      </c>
      <c r="W131" s="346">
        <v>2.70918161050679E-2</v>
      </c>
      <c r="X131" s="346"/>
      <c r="Y131" s="346"/>
      <c r="Z131" s="346"/>
      <c r="AA131" s="346"/>
      <c r="AB131" s="346"/>
      <c r="AC131" s="346"/>
      <c r="AD131" s="346"/>
      <c r="AE131" s="346">
        <v>1.73427454309362E-2</v>
      </c>
      <c r="AF131" s="346">
        <v>7.1174741434899399E-3</v>
      </c>
      <c r="AG131" s="347"/>
      <c r="AH131" s="347"/>
      <c r="AI131" s="346">
        <v>2.6741482473391101E-2</v>
      </c>
      <c r="AJ131" s="329"/>
      <c r="AK131" s="346"/>
      <c r="AL131" s="347"/>
      <c r="AM131" s="934"/>
      <c r="AN131" s="934"/>
      <c r="AO131" s="934"/>
      <c r="AP131" s="346"/>
      <c r="AQ131" s="346"/>
      <c r="AR131" s="346"/>
      <c r="AS131" s="347"/>
      <c r="AT131" s="347"/>
      <c r="AU131" s="347"/>
      <c r="AV131" s="347"/>
      <c r="AW131" s="347"/>
      <c r="AX131" s="347"/>
      <c r="AY131" s="347"/>
      <c r="AZ131" s="347"/>
      <c r="BA131" s="347"/>
      <c r="BB131" s="347"/>
      <c r="BC131" s="347"/>
      <c r="BD131" s="347"/>
      <c r="BE131" s="347"/>
      <c r="BF131" s="347"/>
      <c r="BG131" s="347"/>
      <c r="BH131" s="347"/>
      <c r="BI131" s="347"/>
      <c r="BJ131" s="347"/>
      <c r="BK131" s="347"/>
      <c r="BL131" s="347"/>
      <c r="BM131" s="347"/>
      <c r="BN131" s="347"/>
      <c r="BO131" s="347"/>
    </row>
    <row r="132" spans="2:67" s="255" customFormat="1" ht="15" customHeight="1">
      <c r="B132" s="1257" t="s">
        <v>280</v>
      </c>
      <c r="C132" s="243" t="s">
        <v>533</v>
      </c>
      <c r="D132" s="344"/>
      <c r="E132" s="346">
        <v>2.5318785541158102E-4</v>
      </c>
      <c r="F132" s="346">
        <v>4.8131296872438403E-2</v>
      </c>
      <c r="G132" s="934">
        <v>0</v>
      </c>
      <c r="H132" s="934"/>
      <c r="I132" s="934"/>
      <c r="J132" s="347"/>
      <c r="K132" s="347"/>
      <c r="L132" s="347"/>
      <c r="M132" s="346">
        <v>5.2235626321181398E-5</v>
      </c>
      <c r="N132" s="346">
        <v>5.0020107509902798E-3</v>
      </c>
      <c r="O132" s="346"/>
      <c r="P132" s="346">
        <v>4.7561048978673401E-3</v>
      </c>
      <c r="Q132" s="346"/>
      <c r="R132" s="346"/>
      <c r="S132" s="346"/>
      <c r="T132" s="346"/>
      <c r="U132" s="346"/>
      <c r="V132" s="346">
        <v>4.8002209708145001E-4</v>
      </c>
      <c r="W132" s="346">
        <v>4.9868588839684898E-3</v>
      </c>
      <c r="X132" s="346"/>
      <c r="Y132" s="346"/>
      <c r="Z132" s="346"/>
      <c r="AA132" s="346"/>
      <c r="AB132" s="346"/>
      <c r="AC132" s="346"/>
      <c r="AD132" s="346"/>
      <c r="AE132" s="346">
        <v>1.5569131938246301E-4</v>
      </c>
      <c r="AF132" s="346">
        <v>5.4331492040351502E-5</v>
      </c>
      <c r="AG132" s="347"/>
      <c r="AH132" s="347"/>
      <c r="AI132" s="346">
        <v>4.7250906024158901E-3</v>
      </c>
      <c r="AJ132" s="329"/>
      <c r="AK132" s="346"/>
      <c r="AL132" s="347"/>
      <c r="AM132" s="934"/>
      <c r="AN132" s="934"/>
      <c r="AO132" s="934"/>
      <c r="AP132" s="346"/>
      <c r="AQ132" s="346"/>
      <c r="AR132" s="346"/>
      <c r="AS132" s="347"/>
      <c r="AT132" s="347"/>
      <c r="AU132" s="347"/>
      <c r="AV132" s="347"/>
      <c r="AW132" s="347"/>
      <c r="AX132" s="347"/>
      <c r="AY132" s="347"/>
      <c r="AZ132" s="347"/>
      <c r="BA132" s="347"/>
      <c r="BB132" s="347"/>
      <c r="BC132" s="347"/>
      <c r="BD132" s="347"/>
      <c r="BE132" s="347"/>
      <c r="BF132" s="347"/>
      <c r="BG132" s="347"/>
      <c r="BH132" s="347"/>
      <c r="BI132" s="347"/>
      <c r="BJ132" s="347"/>
      <c r="BK132" s="347"/>
      <c r="BL132" s="347"/>
      <c r="BM132" s="347"/>
      <c r="BN132" s="347"/>
      <c r="BO132" s="347"/>
    </row>
    <row r="133" spans="2:67" s="255" customFormat="1" ht="15" customHeight="1">
      <c r="B133" s="1253" t="s">
        <v>280</v>
      </c>
      <c r="C133" s="338" t="s">
        <v>527</v>
      </c>
      <c r="D133" s="339"/>
      <c r="E133" s="345">
        <v>1.00016008108111</v>
      </c>
      <c r="F133" s="345">
        <v>1</v>
      </c>
      <c r="G133" s="897">
        <v>1</v>
      </c>
      <c r="H133" s="897"/>
      <c r="I133" s="897"/>
      <c r="J133" s="345"/>
      <c r="K133" s="345"/>
      <c r="L133" s="345"/>
      <c r="M133" s="345">
        <v>1</v>
      </c>
      <c r="N133" s="345">
        <v>1</v>
      </c>
      <c r="O133" s="345"/>
      <c r="P133" s="345">
        <v>1</v>
      </c>
      <c r="Q133" s="345"/>
      <c r="R133" s="345"/>
      <c r="S133" s="345"/>
      <c r="T133" s="345"/>
      <c r="U133" s="345"/>
      <c r="V133" s="345">
        <v>1</v>
      </c>
      <c r="W133" s="345">
        <v>1</v>
      </c>
      <c r="X133" s="345"/>
      <c r="Y133" s="345"/>
      <c r="Z133" s="345"/>
      <c r="AA133" s="345"/>
      <c r="AB133" s="345"/>
      <c r="AC133" s="345"/>
      <c r="AD133" s="345"/>
      <c r="AE133" s="345">
        <v>1</v>
      </c>
      <c r="AF133" s="345">
        <v>1</v>
      </c>
      <c r="AG133" s="348"/>
      <c r="AH133" s="348"/>
      <c r="AI133" s="345">
        <v>1</v>
      </c>
      <c r="AJ133" s="331"/>
      <c r="AK133" s="345"/>
      <c r="AL133" s="345"/>
      <c r="AM133" s="897"/>
      <c r="AN133" s="897"/>
      <c r="AO133" s="897"/>
      <c r="AP133" s="345"/>
      <c r="AQ133" s="345"/>
      <c r="AR133" s="345"/>
      <c r="AS133" s="345"/>
      <c r="AT133" s="345"/>
      <c r="AU133" s="345"/>
      <c r="AV133" s="345"/>
      <c r="AW133" s="345"/>
      <c r="AX133" s="345"/>
      <c r="AY133" s="345"/>
      <c r="AZ133" s="345"/>
      <c r="BA133" s="345"/>
      <c r="BB133" s="345"/>
      <c r="BC133" s="345"/>
      <c r="BD133" s="345"/>
      <c r="BE133" s="345"/>
      <c r="BF133" s="345"/>
      <c r="BG133" s="345"/>
      <c r="BH133" s="345"/>
      <c r="BI133" s="345"/>
      <c r="BJ133" s="345"/>
      <c r="BK133" s="345"/>
      <c r="BL133" s="345"/>
      <c r="BM133" s="348"/>
      <c r="BN133" s="348"/>
      <c r="BO133" s="345"/>
    </row>
    <row r="134" spans="2:67" s="255" customFormat="1" ht="15" customHeight="1">
      <c r="B134" s="1251" t="s">
        <v>20</v>
      </c>
      <c r="C134" s="243" t="s">
        <v>528</v>
      </c>
      <c r="D134" s="344"/>
      <c r="E134" s="349"/>
      <c r="F134" s="349"/>
      <c r="G134" s="920"/>
      <c r="H134" s="920"/>
      <c r="I134" s="920"/>
      <c r="J134" s="349"/>
      <c r="K134" s="349"/>
      <c r="L134" s="349"/>
      <c r="M134" s="349"/>
      <c r="N134" s="349"/>
      <c r="O134" s="349"/>
      <c r="P134" s="349"/>
      <c r="Q134" s="349"/>
      <c r="R134" s="349"/>
      <c r="S134" s="349"/>
      <c r="T134" s="349"/>
      <c r="U134" s="349"/>
      <c r="V134" s="349"/>
      <c r="W134" s="349"/>
      <c r="X134" s="349"/>
      <c r="Y134" s="349"/>
      <c r="Z134" s="349"/>
      <c r="AA134" s="349"/>
      <c r="AB134" s="349"/>
      <c r="AC134" s="349"/>
      <c r="AD134" s="349"/>
      <c r="AE134" s="349"/>
      <c r="AF134" s="349"/>
      <c r="AG134" s="349"/>
      <c r="AH134" s="349"/>
      <c r="AI134" s="349"/>
      <c r="AJ134" s="329"/>
      <c r="AK134" s="329">
        <v>0.204709940850235</v>
      </c>
      <c r="AL134" s="346">
        <v>1.0083699923645799E-3</v>
      </c>
      <c r="AM134" s="934"/>
      <c r="AN134" s="934"/>
      <c r="AO134" s="934"/>
      <c r="AP134" s="842"/>
      <c r="AQ134" s="842"/>
      <c r="AR134" s="842"/>
      <c r="AS134" s="346">
        <v>0.33015256900705903</v>
      </c>
      <c r="AT134" s="346">
        <v>8.0689998121905193E-2</v>
      </c>
      <c r="AU134" s="346"/>
      <c r="AV134" s="346">
        <v>0.109330427311529</v>
      </c>
      <c r="AW134" s="838"/>
      <c r="AX134" s="838"/>
      <c r="AY134" s="838"/>
      <c r="AZ134" s="838"/>
      <c r="BA134" s="838"/>
      <c r="BB134" s="346">
        <v>0.22675894812758701</v>
      </c>
      <c r="BC134" s="346">
        <v>7.8303679321614E-2</v>
      </c>
      <c r="BD134" s="838"/>
      <c r="BE134" s="838"/>
      <c r="BF134" s="838"/>
      <c r="BG134" s="838"/>
      <c r="BH134" s="838"/>
      <c r="BI134" s="838"/>
      <c r="BJ134" s="838"/>
      <c r="BK134" s="346">
        <v>0.21076352514923799</v>
      </c>
      <c r="BL134" s="346">
        <v>0.27824749469965998</v>
      </c>
      <c r="BM134" s="842"/>
      <c r="BN134" s="842"/>
      <c r="BO134" s="346">
        <v>8.7445265208230899E-2</v>
      </c>
    </row>
    <row r="135" spans="2:67" s="255" customFormat="1" ht="15" customHeight="1">
      <c r="B135" s="1257" t="s">
        <v>20</v>
      </c>
      <c r="C135" s="243" t="s">
        <v>529</v>
      </c>
      <c r="D135" s="344"/>
      <c r="E135" s="562"/>
      <c r="F135" s="562"/>
      <c r="G135" s="921"/>
      <c r="H135" s="921"/>
      <c r="I135" s="921"/>
      <c r="J135" s="562"/>
      <c r="K135" s="562"/>
      <c r="L135" s="562"/>
      <c r="M135" s="562"/>
      <c r="N135" s="562"/>
      <c r="O135" s="562"/>
      <c r="P135" s="562"/>
      <c r="Q135" s="562"/>
      <c r="R135" s="562"/>
      <c r="S135" s="562"/>
      <c r="T135" s="562"/>
      <c r="U135" s="562"/>
      <c r="V135" s="562"/>
      <c r="W135" s="562"/>
      <c r="X135" s="562"/>
      <c r="Y135" s="562"/>
      <c r="Z135" s="562"/>
      <c r="AA135" s="562"/>
      <c r="AB135" s="562"/>
      <c r="AC135" s="562"/>
      <c r="AD135" s="562"/>
      <c r="AE135" s="562"/>
      <c r="AF135" s="562"/>
      <c r="AG135" s="562"/>
      <c r="AH135" s="562"/>
      <c r="AI135" s="562"/>
      <c r="AJ135" s="329"/>
      <c r="AK135" s="329">
        <v>0.187145959895273</v>
      </c>
      <c r="AL135" s="346">
        <v>1.51550386175532E-2</v>
      </c>
      <c r="AM135" s="934"/>
      <c r="AN135" s="934"/>
      <c r="AO135" s="934"/>
      <c r="AP135" s="347"/>
      <c r="AQ135" s="347"/>
      <c r="AR135" s="347"/>
      <c r="AS135" s="346">
        <v>0.20908138344562499</v>
      </c>
      <c r="AT135" s="346">
        <v>0.100381891475565</v>
      </c>
      <c r="AU135" s="346"/>
      <c r="AV135" s="346">
        <v>0.11597589554894901</v>
      </c>
      <c r="AW135" s="346"/>
      <c r="AX135" s="346"/>
      <c r="AY135" s="346"/>
      <c r="AZ135" s="346"/>
      <c r="BA135" s="346"/>
      <c r="BB135" s="346">
        <v>0.10540457387834901</v>
      </c>
      <c r="BC135" s="346">
        <v>9.83729362759551E-2</v>
      </c>
      <c r="BD135" s="346"/>
      <c r="BE135" s="346"/>
      <c r="BF135" s="346"/>
      <c r="BG135" s="346"/>
      <c r="BH135" s="346"/>
      <c r="BI135" s="346"/>
      <c r="BJ135" s="346"/>
      <c r="BK135" s="346">
        <v>0.18980883828977399</v>
      </c>
      <c r="BL135" s="346">
        <v>0.213313335008398</v>
      </c>
      <c r="BM135" s="347"/>
      <c r="BN135" s="347"/>
      <c r="BO135" s="346">
        <v>0.104263946577815</v>
      </c>
    </row>
    <row r="136" spans="2:67" s="255" customFormat="1" ht="15" customHeight="1">
      <c r="B136" s="1257" t="s">
        <v>20</v>
      </c>
      <c r="C136" s="243" t="s">
        <v>530</v>
      </c>
      <c r="D136" s="344"/>
      <c r="E136" s="562"/>
      <c r="F136" s="562"/>
      <c r="G136" s="921"/>
      <c r="H136" s="921"/>
      <c r="I136" s="921"/>
      <c r="J136" s="562"/>
      <c r="K136" s="562"/>
      <c r="L136" s="562"/>
      <c r="M136" s="562"/>
      <c r="N136" s="562"/>
      <c r="O136" s="562"/>
      <c r="P136" s="562"/>
      <c r="Q136" s="562"/>
      <c r="R136" s="562"/>
      <c r="S136" s="562"/>
      <c r="T136" s="562"/>
      <c r="U136" s="562"/>
      <c r="V136" s="562"/>
      <c r="W136" s="562"/>
      <c r="X136" s="562"/>
      <c r="Y136" s="562"/>
      <c r="Z136" s="562"/>
      <c r="AA136" s="562"/>
      <c r="AB136" s="562"/>
      <c r="AC136" s="562"/>
      <c r="AD136" s="562"/>
      <c r="AE136" s="562"/>
      <c r="AF136" s="562"/>
      <c r="AG136" s="562"/>
      <c r="AH136" s="562"/>
      <c r="AI136" s="562"/>
      <c r="AJ136" s="329"/>
      <c r="AK136" s="329">
        <v>0.27866864322335499</v>
      </c>
      <c r="AL136" s="346">
        <v>0.13083146150681299</v>
      </c>
      <c r="AM136" s="934"/>
      <c r="AN136" s="934"/>
      <c r="AO136" s="934"/>
      <c r="AP136" s="347"/>
      <c r="AQ136" s="347"/>
      <c r="AR136" s="347"/>
      <c r="AS136" s="346">
        <v>0.24027253102721499</v>
      </c>
      <c r="AT136" s="346">
        <v>0.22108579769132</v>
      </c>
      <c r="AU136" s="346"/>
      <c r="AV136" s="346">
        <v>0.242375419013905</v>
      </c>
      <c r="AW136" s="346"/>
      <c r="AX136" s="346"/>
      <c r="AY136" s="346"/>
      <c r="AZ136" s="346"/>
      <c r="BA136" s="346"/>
      <c r="BB136" s="346">
        <v>0.21109941956200301</v>
      </c>
      <c r="BC136" s="346">
        <v>0.21806455288676899</v>
      </c>
      <c r="BD136" s="346"/>
      <c r="BE136" s="346"/>
      <c r="BF136" s="346"/>
      <c r="BG136" s="346"/>
      <c r="BH136" s="346"/>
      <c r="BI136" s="346"/>
      <c r="BJ136" s="346"/>
      <c r="BK136" s="346">
        <v>0.30309687970692001</v>
      </c>
      <c r="BL136" s="346">
        <v>0.25150816952674998</v>
      </c>
      <c r="BM136" s="347"/>
      <c r="BN136" s="347"/>
      <c r="BO136" s="346">
        <v>0.222208456567557</v>
      </c>
    </row>
    <row r="137" spans="2:67" s="255" customFormat="1" ht="15" customHeight="1">
      <c r="B137" s="1257" t="s">
        <v>20</v>
      </c>
      <c r="C137" s="243" t="s">
        <v>531</v>
      </c>
      <c r="D137" s="344"/>
      <c r="E137" s="562"/>
      <c r="F137" s="562"/>
      <c r="G137" s="921"/>
      <c r="H137" s="921"/>
      <c r="I137" s="921"/>
      <c r="J137" s="562"/>
      <c r="K137" s="562"/>
      <c r="L137" s="562"/>
      <c r="M137" s="562"/>
      <c r="N137" s="562"/>
      <c r="O137" s="562"/>
      <c r="P137" s="562"/>
      <c r="Q137" s="562"/>
      <c r="R137" s="562"/>
      <c r="S137" s="562"/>
      <c r="T137" s="562"/>
      <c r="U137" s="562"/>
      <c r="V137" s="562"/>
      <c r="W137" s="562"/>
      <c r="X137" s="562"/>
      <c r="Y137" s="562"/>
      <c r="Z137" s="562"/>
      <c r="AA137" s="562"/>
      <c r="AB137" s="562"/>
      <c r="AC137" s="562"/>
      <c r="AD137" s="562"/>
      <c r="AE137" s="562"/>
      <c r="AF137" s="562"/>
      <c r="AG137" s="562"/>
      <c r="AH137" s="562"/>
      <c r="AI137" s="562"/>
      <c r="AJ137" s="329"/>
      <c r="AK137" s="329">
        <v>0.22051749649939401</v>
      </c>
      <c r="AL137" s="346">
        <v>0.33503426392402702</v>
      </c>
      <c r="AM137" s="934"/>
      <c r="AN137" s="934"/>
      <c r="AO137" s="934"/>
      <c r="AP137" s="347"/>
      <c r="AQ137" s="347"/>
      <c r="AR137" s="347"/>
      <c r="AS137" s="346">
        <v>0.158181318610502</v>
      </c>
      <c r="AT137" s="346">
        <v>0.28789819812715201</v>
      </c>
      <c r="AU137" s="346"/>
      <c r="AV137" s="346">
        <v>0.27863690051457701</v>
      </c>
      <c r="AW137" s="346"/>
      <c r="AX137" s="346"/>
      <c r="AY137" s="346"/>
      <c r="AZ137" s="346"/>
      <c r="BA137" s="346"/>
      <c r="BB137" s="346">
        <v>0.187529580000626</v>
      </c>
      <c r="BC137" s="346">
        <v>0.288385928341723</v>
      </c>
      <c r="BD137" s="346"/>
      <c r="BE137" s="346"/>
      <c r="BF137" s="346"/>
      <c r="BG137" s="346"/>
      <c r="BH137" s="346"/>
      <c r="BI137" s="346"/>
      <c r="BJ137" s="346"/>
      <c r="BK137" s="346">
        <v>0.21385469710812</v>
      </c>
      <c r="BL137" s="346">
        <v>0.18304385342891699</v>
      </c>
      <c r="BM137" s="347"/>
      <c r="BN137" s="347"/>
      <c r="BO137" s="346">
        <v>0.283372331371196</v>
      </c>
    </row>
    <row r="138" spans="2:67" s="255" customFormat="1" ht="15" customHeight="1">
      <c r="B138" s="1257" t="s">
        <v>20</v>
      </c>
      <c r="C138" s="243" t="s">
        <v>532</v>
      </c>
      <c r="D138" s="344"/>
      <c r="E138" s="562"/>
      <c r="F138" s="562"/>
      <c r="G138" s="921"/>
      <c r="H138" s="921"/>
      <c r="I138" s="921"/>
      <c r="J138" s="562"/>
      <c r="K138" s="562"/>
      <c r="L138" s="562"/>
      <c r="M138" s="562"/>
      <c r="N138" s="562"/>
      <c r="O138" s="562"/>
      <c r="P138" s="562"/>
      <c r="Q138" s="562"/>
      <c r="R138" s="562"/>
      <c r="S138" s="562"/>
      <c r="T138" s="562"/>
      <c r="U138" s="562"/>
      <c r="V138" s="562"/>
      <c r="W138" s="562"/>
      <c r="X138" s="562"/>
      <c r="Y138" s="562"/>
      <c r="Z138" s="562"/>
      <c r="AA138" s="562"/>
      <c r="AB138" s="562"/>
      <c r="AC138" s="562"/>
      <c r="AD138" s="562"/>
      <c r="AE138" s="562"/>
      <c r="AF138" s="562"/>
      <c r="AG138" s="562"/>
      <c r="AH138" s="562"/>
      <c r="AI138" s="562"/>
      <c r="AJ138" s="329"/>
      <c r="AK138" s="329">
        <v>0.108158248614043</v>
      </c>
      <c r="AL138" s="346">
        <v>0.50742219799278798</v>
      </c>
      <c r="AM138" s="934"/>
      <c r="AN138" s="934"/>
      <c r="AO138" s="934"/>
      <c r="AP138" s="347"/>
      <c r="AQ138" s="347"/>
      <c r="AR138" s="347"/>
      <c r="AS138" s="346">
        <v>6.1617223257534597E-2</v>
      </c>
      <c r="AT138" s="346">
        <v>0.30037381978480399</v>
      </c>
      <c r="AU138" s="346"/>
      <c r="AV138" s="346">
        <v>0.246297507353963</v>
      </c>
      <c r="AW138" s="346"/>
      <c r="AX138" s="346"/>
      <c r="AY138" s="346"/>
      <c r="AZ138" s="346"/>
      <c r="BA138" s="346"/>
      <c r="BB138" s="346">
        <v>0.240259210906906</v>
      </c>
      <c r="BC138" s="346">
        <v>0.30694990040956899</v>
      </c>
      <c r="BD138" s="346"/>
      <c r="BE138" s="346"/>
      <c r="BF138" s="346"/>
      <c r="BG138" s="346"/>
      <c r="BH138" s="346"/>
      <c r="BI138" s="346"/>
      <c r="BJ138" s="346"/>
      <c r="BK138" s="346">
        <v>8.2476065682552405E-2</v>
      </c>
      <c r="BL138" s="346">
        <v>7.3494163443580507E-2</v>
      </c>
      <c r="BM138" s="347"/>
      <c r="BN138" s="347"/>
      <c r="BO138" s="346">
        <v>0.29337282527594299</v>
      </c>
    </row>
    <row r="139" spans="2:67" s="255" customFormat="1" ht="15" customHeight="1">
      <c r="B139" s="1257" t="s">
        <v>20</v>
      </c>
      <c r="C139" s="243" t="s">
        <v>533</v>
      </c>
      <c r="D139" s="344"/>
      <c r="E139" s="562"/>
      <c r="F139" s="562"/>
      <c r="G139" s="921"/>
      <c r="H139" s="921"/>
      <c r="I139" s="921"/>
      <c r="J139" s="562"/>
      <c r="K139" s="562"/>
      <c r="L139" s="562"/>
      <c r="M139" s="562"/>
      <c r="N139" s="562"/>
      <c r="O139" s="562"/>
      <c r="P139" s="562"/>
      <c r="Q139" s="562"/>
      <c r="R139" s="562"/>
      <c r="S139" s="562"/>
      <c r="T139" s="562"/>
      <c r="U139" s="562"/>
      <c r="V139" s="562"/>
      <c r="W139" s="562"/>
      <c r="X139" s="562"/>
      <c r="Y139" s="562"/>
      <c r="Z139" s="562"/>
      <c r="AA139" s="562"/>
      <c r="AB139" s="562"/>
      <c r="AC139" s="562"/>
      <c r="AD139" s="562"/>
      <c r="AE139" s="562"/>
      <c r="AF139" s="562"/>
      <c r="AG139" s="562"/>
      <c r="AH139" s="562"/>
      <c r="AI139" s="562"/>
      <c r="AJ139" s="329"/>
      <c r="AK139" s="329">
        <v>7.9943881463196201E-4</v>
      </c>
      <c r="AL139" s="346">
        <v>1.05486692742755E-2</v>
      </c>
      <c r="AM139" s="934"/>
      <c r="AN139" s="934"/>
      <c r="AO139" s="934"/>
      <c r="AP139" s="347"/>
      <c r="AQ139" s="347"/>
      <c r="AR139" s="347"/>
      <c r="AS139" s="346">
        <v>6.9497465206367498E-4</v>
      </c>
      <c r="AT139" s="346">
        <v>9.5702947992533996E-3</v>
      </c>
      <c r="AU139" s="346"/>
      <c r="AV139" s="346">
        <v>7.3838482530439401E-3</v>
      </c>
      <c r="AW139" s="346"/>
      <c r="AX139" s="346"/>
      <c r="AY139" s="346"/>
      <c r="AZ139" s="346"/>
      <c r="BA139" s="346"/>
      <c r="BB139" s="346">
        <v>2.8948267524529E-2</v>
      </c>
      <c r="BC139" s="346">
        <v>9.9230028956581902E-3</v>
      </c>
      <c r="BD139" s="346"/>
      <c r="BE139" s="346"/>
      <c r="BF139" s="346"/>
      <c r="BG139" s="346"/>
      <c r="BH139" s="346"/>
      <c r="BI139" s="346"/>
      <c r="BJ139" s="346"/>
      <c r="BK139" s="346">
        <v>0</v>
      </c>
      <c r="BL139" s="346">
        <v>3.9298389269456097E-4</v>
      </c>
      <c r="BM139" s="347"/>
      <c r="BN139" s="347"/>
      <c r="BO139" s="346">
        <v>9.3371749992589795E-3</v>
      </c>
    </row>
    <row r="140" spans="2:67" s="255" customFormat="1" ht="15" customHeight="1">
      <c r="B140" s="1253" t="s">
        <v>20</v>
      </c>
      <c r="C140" s="338" t="s">
        <v>527</v>
      </c>
      <c r="D140" s="339"/>
      <c r="E140" s="348"/>
      <c r="F140" s="348"/>
      <c r="G140" s="922"/>
      <c r="H140" s="922"/>
      <c r="I140" s="922"/>
      <c r="J140" s="348"/>
      <c r="K140" s="348"/>
      <c r="L140" s="348"/>
      <c r="M140" s="348"/>
      <c r="N140" s="348"/>
      <c r="O140" s="348"/>
      <c r="P140" s="348"/>
      <c r="Q140" s="348"/>
      <c r="R140" s="348"/>
      <c r="S140" s="348"/>
      <c r="T140" s="348"/>
      <c r="U140" s="348"/>
      <c r="V140" s="348"/>
      <c r="W140" s="348"/>
      <c r="X140" s="348"/>
      <c r="Y140" s="348"/>
      <c r="Z140" s="348"/>
      <c r="AA140" s="348"/>
      <c r="AB140" s="348"/>
      <c r="AC140" s="348"/>
      <c r="AD140" s="348"/>
      <c r="AE140" s="348"/>
      <c r="AF140" s="348"/>
      <c r="AG140" s="348"/>
      <c r="AH140" s="348"/>
      <c r="AI140" s="348"/>
      <c r="AJ140" s="331"/>
      <c r="AK140" s="345">
        <v>0.99999972789693203</v>
      </c>
      <c r="AL140" s="345">
        <v>1.0000000013078201</v>
      </c>
      <c r="AM140" s="897"/>
      <c r="AN140" s="897"/>
      <c r="AO140" s="897"/>
      <c r="AP140" s="345"/>
      <c r="AQ140" s="345"/>
      <c r="AR140" s="345"/>
      <c r="AS140" s="345">
        <v>1</v>
      </c>
      <c r="AT140" s="345">
        <v>1</v>
      </c>
      <c r="AU140" s="345"/>
      <c r="AV140" s="345">
        <v>0.99999999799596695</v>
      </c>
      <c r="AW140" s="345"/>
      <c r="AX140" s="345"/>
      <c r="AY140" s="345"/>
      <c r="AZ140" s="345"/>
      <c r="BA140" s="345"/>
      <c r="BB140" s="345">
        <v>1</v>
      </c>
      <c r="BC140" s="345">
        <v>1.0000000001312901</v>
      </c>
      <c r="BD140" s="345"/>
      <c r="BE140" s="345"/>
      <c r="BF140" s="345"/>
      <c r="BG140" s="345"/>
      <c r="BH140" s="345"/>
      <c r="BI140" s="345"/>
      <c r="BJ140" s="345"/>
      <c r="BK140" s="345">
        <v>1.0000000059366001</v>
      </c>
      <c r="BL140" s="345">
        <v>1</v>
      </c>
      <c r="BM140" s="348"/>
      <c r="BN140" s="348"/>
      <c r="BO140" s="345">
        <v>1</v>
      </c>
    </row>
    <row r="141" spans="2:67" s="255" customFormat="1" ht="15" customHeight="1">
      <c r="B141" s="1251" t="s">
        <v>281</v>
      </c>
      <c r="C141" s="243" t="s">
        <v>528</v>
      </c>
      <c r="D141" s="344"/>
      <c r="E141" s="331">
        <v>5.7563928788837197E-2</v>
      </c>
      <c r="F141" s="346">
        <v>4.9967806765713601E-4</v>
      </c>
      <c r="G141" s="918">
        <v>6.3886877194930505E-4</v>
      </c>
      <c r="H141" s="912"/>
      <c r="I141" s="918">
        <v>6.3886877194930505E-4</v>
      </c>
      <c r="J141" s="346">
        <v>6.7790175652143497E-4</v>
      </c>
      <c r="K141" s="346">
        <v>0.16098315799765342</v>
      </c>
      <c r="L141" s="346"/>
      <c r="M141" s="346">
        <v>0.18375097540513799</v>
      </c>
      <c r="N141" s="346">
        <v>9.48676657647839E-3</v>
      </c>
      <c r="O141" s="346">
        <v>8.3974257586337895E-3</v>
      </c>
      <c r="P141" s="346">
        <v>8.6890912207476592E-3</v>
      </c>
      <c r="Q141" s="346">
        <v>2.3202549904476965E-2</v>
      </c>
      <c r="R141" s="346">
        <v>2.8913473371034249E-3</v>
      </c>
      <c r="S141" s="346"/>
      <c r="T141" s="346"/>
      <c r="U141" s="346"/>
      <c r="V141" s="346">
        <v>5.4122420689493404E-3</v>
      </c>
      <c r="W141" s="346">
        <v>9.4469522294180104E-3</v>
      </c>
      <c r="X141" s="346">
        <v>0.1071479759055995</v>
      </c>
      <c r="Y141" s="346">
        <v>9.7182650144921626E-2</v>
      </c>
      <c r="Z141" s="346"/>
      <c r="AA141" s="346">
        <v>5.7420629592212551E-2</v>
      </c>
      <c r="AB141" s="346">
        <v>2.3975203028228753E-2</v>
      </c>
      <c r="AC141" s="346">
        <v>4.933748915908311E-3</v>
      </c>
      <c r="AD141" s="346">
        <v>0</v>
      </c>
      <c r="AE141" s="346">
        <v>4.3163933334119602E-2</v>
      </c>
      <c r="AF141" s="346">
        <v>4.3682631195292802E-2</v>
      </c>
      <c r="AG141" s="347"/>
      <c r="AH141" s="347"/>
      <c r="AI141" s="346">
        <v>1.27757282046181E-2</v>
      </c>
      <c r="AJ141" s="329"/>
      <c r="AK141" s="346"/>
      <c r="AL141" s="347"/>
      <c r="AM141" s="934"/>
      <c r="AN141" s="934"/>
      <c r="AO141" s="934"/>
      <c r="AP141" s="347"/>
      <c r="AQ141" s="347"/>
      <c r="AR141" s="347"/>
      <c r="AS141" s="347"/>
      <c r="AT141" s="347"/>
      <c r="AU141" s="347"/>
      <c r="AV141" s="347"/>
      <c r="AW141" s="347"/>
      <c r="AX141" s="347"/>
      <c r="AY141" s="347"/>
      <c r="AZ141" s="347"/>
      <c r="BA141" s="347"/>
      <c r="BB141" s="347"/>
      <c r="BC141" s="347"/>
      <c r="BD141" s="347"/>
      <c r="BE141" s="347"/>
      <c r="BF141" s="347"/>
      <c r="BG141" s="347"/>
      <c r="BH141" s="347"/>
      <c r="BI141" s="347"/>
      <c r="BJ141" s="347"/>
      <c r="BK141" s="347"/>
      <c r="BL141" s="347"/>
      <c r="BM141" s="347"/>
      <c r="BN141" s="347"/>
      <c r="BO141" s="347"/>
    </row>
    <row r="142" spans="2:67" s="255" customFormat="1" ht="15" customHeight="1">
      <c r="B142" s="1257" t="s">
        <v>281</v>
      </c>
      <c r="C142" s="243" t="s">
        <v>529</v>
      </c>
      <c r="D142" s="344"/>
      <c r="E142" s="331">
        <v>0.20002673945666199</v>
      </c>
      <c r="F142" s="346">
        <v>1.0683166834496599E-2</v>
      </c>
      <c r="G142" s="896">
        <v>1.21027383542553E-2</v>
      </c>
      <c r="H142" s="896"/>
      <c r="I142" s="896">
        <v>1.21027383542553E-2</v>
      </c>
      <c r="J142" s="346">
        <v>1.62994337166752E-2</v>
      </c>
      <c r="K142" s="346">
        <v>0.27289179861257162</v>
      </c>
      <c r="L142" s="346"/>
      <c r="M142" s="346">
        <v>0.30222613671853199</v>
      </c>
      <c r="N142" s="346">
        <v>6.8524894229202396E-2</v>
      </c>
      <c r="O142" s="346">
        <v>6.3377746613092922E-2</v>
      </c>
      <c r="P142" s="346">
        <v>6.4805752997859303E-2</v>
      </c>
      <c r="Q142" s="346">
        <v>0.14864208834033701</v>
      </c>
      <c r="R142" s="346">
        <v>5.0719994535150095E-2</v>
      </c>
      <c r="S142" s="346"/>
      <c r="T142" s="346"/>
      <c r="U142" s="346"/>
      <c r="V142" s="346">
        <v>5.8874563996847103E-2</v>
      </c>
      <c r="W142" s="346">
        <v>6.8556871993906393E-2</v>
      </c>
      <c r="X142" s="346">
        <v>0.35327947286653749</v>
      </c>
      <c r="Y142" s="346">
        <v>0.29810478982718769</v>
      </c>
      <c r="Z142" s="346"/>
      <c r="AA142" s="346">
        <v>0.23633191772388487</v>
      </c>
      <c r="AB142" s="346">
        <v>0.16965972742759772</v>
      </c>
      <c r="AC142" s="346">
        <v>6.2221326298468937E-2</v>
      </c>
      <c r="AD142" s="346">
        <v>1.3589648524720039E-2</v>
      </c>
      <c r="AE142" s="346">
        <v>0.16035396161526999</v>
      </c>
      <c r="AF142" s="346">
        <v>0.160386029536326</v>
      </c>
      <c r="AG142" s="347"/>
      <c r="AH142" s="347"/>
      <c r="AI142" s="346">
        <v>7.7577868413870293E-2</v>
      </c>
      <c r="AJ142" s="329"/>
      <c r="AK142" s="346"/>
      <c r="AL142" s="347"/>
      <c r="AM142" s="934"/>
      <c r="AN142" s="934"/>
      <c r="AO142" s="934"/>
      <c r="AP142" s="347"/>
      <c r="AQ142" s="347"/>
      <c r="AR142" s="347"/>
      <c r="AS142" s="347"/>
      <c r="AT142" s="347"/>
      <c r="AU142" s="347"/>
      <c r="AV142" s="347"/>
      <c r="AW142" s="347"/>
      <c r="AX142" s="347"/>
      <c r="AY142" s="347"/>
      <c r="AZ142" s="347"/>
      <c r="BA142" s="347"/>
      <c r="BB142" s="347"/>
      <c r="BC142" s="347"/>
      <c r="BD142" s="347"/>
      <c r="BE142" s="347"/>
      <c r="BF142" s="347"/>
      <c r="BG142" s="347"/>
      <c r="BH142" s="347"/>
      <c r="BI142" s="347"/>
      <c r="BJ142" s="347"/>
      <c r="BK142" s="347"/>
      <c r="BL142" s="347"/>
      <c r="BM142" s="347"/>
      <c r="BN142" s="347"/>
      <c r="BO142" s="347"/>
    </row>
    <row r="143" spans="2:67" s="255" customFormat="1" ht="15" customHeight="1">
      <c r="B143" s="1257" t="s">
        <v>281</v>
      </c>
      <c r="C143" s="243" t="s">
        <v>530</v>
      </c>
      <c r="D143" s="344"/>
      <c r="E143" s="331">
        <v>0.223342786144683</v>
      </c>
      <c r="F143" s="346">
        <v>3.6759193322178703E-2</v>
      </c>
      <c r="G143" s="896">
        <v>3.9667840943758102E-2</v>
      </c>
      <c r="H143" s="896"/>
      <c r="I143" s="896">
        <v>3.9667840943758102E-2</v>
      </c>
      <c r="J143" s="346">
        <v>6.4212119426715397E-2</v>
      </c>
      <c r="K143" s="346">
        <v>0.25536024992751444</v>
      </c>
      <c r="L143" s="346"/>
      <c r="M143" s="346">
        <v>0.268236704257237</v>
      </c>
      <c r="N143" s="346">
        <v>0.127097654407167</v>
      </c>
      <c r="O143" s="346">
        <v>0.12165304110613165</v>
      </c>
      <c r="P143" s="346">
        <v>0.122433077331498</v>
      </c>
      <c r="Q143" s="346">
        <v>0.20360623771692546</v>
      </c>
      <c r="R143" s="346">
        <v>0.10937090863733584</v>
      </c>
      <c r="S143" s="346"/>
      <c r="T143" s="346"/>
      <c r="U143" s="346"/>
      <c r="V143" s="346">
        <v>0.114127431212362</v>
      </c>
      <c r="W143" s="346">
        <v>0.12711758326033501</v>
      </c>
      <c r="X143" s="346">
        <v>0.2688582903862502</v>
      </c>
      <c r="Y143" s="346">
        <v>0.28587103562505489</v>
      </c>
      <c r="Z143" s="346"/>
      <c r="AA143" s="346">
        <v>0.27933037135104477</v>
      </c>
      <c r="AB143" s="346">
        <v>0.19154931079990983</v>
      </c>
      <c r="AC143" s="346">
        <v>0.15628161466003826</v>
      </c>
      <c r="AD143" s="346">
        <v>4.2600406657113205E-2</v>
      </c>
      <c r="AE143" s="346">
        <v>0.18007267590428</v>
      </c>
      <c r="AF143" s="346">
        <v>0.25065505589988302</v>
      </c>
      <c r="AG143" s="347"/>
      <c r="AH143" s="347"/>
      <c r="AI143" s="346">
        <v>0.13446145469269999</v>
      </c>
      <c r="AJ143" s="329"/>
      <c r="AK143" s="346"/>
      <c r="AL143" s="347"/>
      <c r="AM143" s="934"/>
      <c r="AN143" s="934"/>
      <c r="AO143" s="934"/>
      <c r="AP143" s="347"/>
      <c r="AQ143" s="347"/>
      <c r="AR143" s="347"/>
      <c r="AS143" s="347"/>
      <c r="AT143" s="347"/>
      <c r="AU143" s="347"/>
      <c r="AV143" s="347"/>
      <c r="AW143" s="347"/>
      <c r="AX143" s="347"/>
      <c r="AY143" s="347"/>
      <c r="AZ143" s="347"/>
      <c r="BA143" s="347"/>
      <c r="BB143" s="347"/>
      <c r="BC143" s="347"/>
      <c r="BD143" s="347"/>
      <c r="BE143" s="347"/>
      <c r="BF143" s="347"/>
      <c r="BG143" s="347"/>
      <c r="BH143" s="347"/>
      <c r="BI143" s="347"/>
      <c r="BJ143" s="347"/>
      <c r="BK143" s="347"/>
      <c r="BL143" s="347"/>
      <c r="BM143" s="347"/>
      <c r="BN143" s="347"/>
      <c r="BO143" s="347"/>
    </row>
    <row r="144" spans="2:67" s="255" customFormat="1" ht="15" customHeight="1">
      <c r="B144" s="1257" t="s">
        <v>281</v>
      </c>
      <c r="C144" s="243" t="s">
        <v>531</v>
      </c>
      <c r="D144" s="344"/>
      <c r="E144" s="331">
        <v>0.37827886819814899</v>
      </c>
      <c r="F144" s="346">
        <v>0.27752281159184999</v>
      </c>
      <c r="G144" s="896">
        <v>0.28673869409649499</v>
      </c>
      <c r="H144" s="896"/>
      <c r="I144" s="896">
        <v>0.28673869409649499</v>
      </c>
      <c r="J144" s="346">
        <v>0.38289602968632402</v>
      </c>
      <c r="K144" s="346">
        <v>0.25957631242022183</v>
      </c>
      <c r="L144" s="346"/>
      <c r="M144" s="346">
        <v>0.215590034751212</v>
      </c>
      <c r="N144" s="346">
        <v>0.40323382638008798</v>
      </c>
      <c r="O144" s="346">
        <v>0.39862769539856491</v>
      </c>
      <c r="P144" s="346">
        <v>0.39616700024409301</v>
      </c>
      <c r="Q144" s="346">
        <v>0.46586083979145337</v>
      </c>
      <c r="R144" s="346">
        <v>0.42689980740236777</v>
      </c>
      <c r="S144" s="346"/>
      <c r="T144" s="346"/>
      <c r="U144" s="346"/>
      <c r="V144" s="346">
        <v>0.42453627903867203</v>
      </c>
      <c r="W144" s="346">
        <v>0.40421744162673501</v>
      </c>
      <c r="X144" s="346">
        <v>0.24801406863580025</v>
      </c>
      <c r="Y144" s="346">
        <v>0.28489469666970374</v>
      </c>
      <c r="Z144" s="346"/>
      <c r="AA144" s="346">
        <v>0.35478707126257725</v>
      </c>
      <c r="AB144" s="346">
        <v>0.44584545063455444</v>
      </c>
      <c r="AC144" s="346">
        <v>0.44757758192755182</v>
      </c>
      <c r="AD144" s="346">
        <v>0.32974132157851765</v>
      </c>
      <c r="AE144" s="346">
        <v>0.35282242277407</v>
      </c>
      <c r="AF144" s="346">
        <v>0.40324631244533399</v>
      </c>
      <c r="AG144" s="347"/>
      <c r="AH144" s="347"/>
      <c r="AI144" s="346">
        <v>0.40069649749271302</v>
      </c>
      <c r="AJ144" s="329"/>
      <c r="AK144" s="346"/>
      <c r="AL144" s="347"/>
      <c r="AM144" s="934"/>
      <c r="AN144" s="934"/>
      <c r="AO144" s="934"/>
      <c r="AP144" s="347"/>
      <c r="AQ144" s="347"/>
      <c r="AR144" s="347"/>
      <c r="AS144" s="347"/>
      <c r="AT144" s="347"/>
      <c r="AU144" s="347"/>
      <c r="AV144" s="347"/>
      <c r="AW144" s="347"/>
      <c r="AX144" s="347"/>
      <c r="AY144" s="347"/>
      <c r="AZ144" s="347"/>
      <c r="BA144" s="347"/>
      <c r="BB144" s="347"/>
      <c r="BC144" s="347"/>
      <c r="BD144" s="347"/>
      <c r="BE144" s="347"/>
      <c r="BF144" s="347"/>
      <c r="BG144" s="347"/>
      <c r="BH144" s="347"/>
      <c r="BI144" s="347"/>
      <c r="BJ144" s="347"/>
      <c r="BK144" s="347"/>
      <c r="BL144" s="347"/>
      <c r="BM144" s="347"/>
      <c r="BN144" s="347"/>
      <c r="BO144" s="347"/>
    </row>
    <row r="145" spans="2:67" s="255" customFormat="1" ht="15" customHeight="1">
      <c r="B145" s="1257" t="s">
        <v>281</v>
      </c>
      <c r="C145" s="243" t="s">
        <v>532</v>
      </c>
      <c r="D145" s="344"/>
      <c r="E145" s="331">
        <v>0.13857557561103201</v>
      </c>
      <c r="F145" s="346">
        <v>0.60713774926423203</v>
      </c>
      <c r="G145" s="896">
        <v>0.61914944020073104</v>
      </c>
      <c r="H145" s="896"/>
      <c r="I145" s="896">
        <v>0.61914944020073104</v>
      </c>
      <c r="J145" s="346">
        <v>0.45246672838687901</v>
      </c>
      <c r="K145" s="346">
        <v>5.1188481042038679E-2</v>
      </c>
      <c r="L145" s="346"/>
      <c r="M145" s="346">
        <v>3.0196148867881301E-2</v>
      </c>
      <c r="N145" s="346">
        <v>0.36824360861848698</v>
      </c>
      <c r="O145" s="346">
        <v>0.38133844718152182</v>
      </c>
      <c r="P145" s="346">
        <v>0.38064952354213499</v>
      </c>
      <c r="Q145" s="346">
        <v>0.15128103661947373</v>
      </c>
      <c r="R145" s="346">
        <v>0.39606275168529304</v>
      </c>
      <c r="S145" s="346"/>
      <c r="T145" s="346"/>
      <c r="U145" s="346"/>
      <c r="V145" s="346">
        <v>0.38333614407014399</v>
      </c>
      <c r="W145" s="346">
        <v>0.367738876812365</v>
      </c>
      <c r="X145" s="346">
        <v>2.2190019922030017E-2</v>
      </c>
      <c r="Y145" s="346">
        <v>3.3814416499347646E-2</v>
      </c>
      <c r="Z145" s="346"/>
      <c r="AA145" s="346">
        <v>7.1802394008076462E-2</v>
      </c>
      <c r="AB145" s="346">
        <v>0.16897030810970926</v>
      </c>
      <c r="AC145" s="346">
        <v>0.31156588137763203</v>
      </c>
      <c r="AD145" s="346">
        <v>0.58885238634083226</v>
      </c>
      <c r="AE145" s="346">
        <v>0.25562222689970898</v>
      </c>
      <c r="AF145" s="346">
        <v>0.14061311280382099</v>
      </c>
      <c r="AG145" s="347"/>
      <c r="AH145" s="347"/>
      <c r="AI145" s="346">
        <v>0.35323447949953801</v>
      </c>
      <c r="AJ145" s="329"/>
      <c r="AK145" s="346"/>
      <c r="AL145" s="347"/>
      <c r="AM145" s="934"/>
      <c r="AN145" s="934"/>
      <c r="AO145" s="934"/>
      <c r="AP145" s="347"/>
      <c r="AQ145" s="347"/>
      <c r="AR145" s="347"/>
      <c r="AS145" s="347"/>
      <c r="AT145" s="347"/>
      <c r="AU145" s="347"/>
      <c r="AV145" s="347"/>
      <c r="AW145" s="347"/>
      <c r="AX145" s="347"/>
      <c r="AY145" s="347"/>
      <c r="AZ145" s="347"/>
      <c r="BA145" s="347"/>
      <c r="BB145" s="347"/>
      <c r="BC145" s="347"/>
      <c r="BD145" s="347"/>
      <c r="BE145" s="347"/>
      <c r="BF145" s="347"/>
      <c r="BG145" s="347"/>
      <c r="BH145" s="347"/>
      <c r="BI145" s="347"/>
      <c r="BJ145" s="347"/>
      <c r="BK145" s="347"/>
      <c r="BL145" s="347"/>
      <c r="BM145" s="347"/>
      <c r="BN145" s="347"/>
      <c r="BO145" s="347"/>
    </row>
    <row r="146" spans="2:67" s="255" customFormat="1" ht="15" customHeight="1">
      <c r="B146" s="1257" t="s">
        <v>281</v>
      </c>
      <c r="C146" s="243" t="s">
        <v>533</v>
      </c>
      <c r="D146" s="344"/>
      <c r="E146" s="346">
        <v>2.21210180063598E-3</v>
      </c>
      <c r="F146" s="346">
        <v>6.7397400919586001E-2</v>
      </c>
      <c r="G146" s="896">
        <v>4.1702417632810899E-2</v>
      </c>
      <c r="H146" s="896"/>
      <c r="I146" s="896">
        <v>4.1702417632810899E-2</v>
      </c>
      <c r="J146" s="346">
        <v>8.3447787026885004E-2</v>
      </c>
      <c r="K146" s="346">
        <v>0</v>
      </c>
      <c r="L146" s="346"/>
      <c r="M146" s="346">
        <v>0</v>
      </c>
      <c r="N146" s="346">
        <v>2.3413249788576701E-2</v>
      </c>
      <c r="O146" s="346">
        <v>2.6605643942054912E-2</v>
      </c>
      <c r="P146" s="346">
        <v>2.7255554663666099E-2</v>
      </c>
      <c r="Q146" s="346">
        <v>7.4072476273334001E-3</v>
      </c>
      <c r="R146" s="346">
        <v>1.4055190402749881E-2</v>
      </c>
      <c r="S146" s="346"/>
      <c r="T146" s="346"/>
      <c r="U146" s="346"/>
      <c r="V146" s="346">
        <v>1.3713339613025099E-2</v>
      </c>
      <c r="W146" s="346">
        <v>2.2922274077240099E-2</v>
      </c>
      <c r="X146" s="346">
        <v>5.1017228378233425E-4</v>
      </c>
      <c r="Y146" s="346">
        <v>1.3241123378437898E-4</v>
      </c>
      <c r="Z146" s="346"/>
      <c r="AA146" s="346">
        <v>3.2761606220421078E-4</v>
      </c>
      <c r="AB146" s="346">
        <v>0</v>
      </c>
      <c r="AC146" s="346">
        <v>1.7419846820400549E-2</v>
      </c>
      <c r="AD146" s="346">
        <v>2.5216236898816882E-2</v>
      </c>
      <c r="AE146" s="346">
        <v>7.9647794725511405E-3</v>
      </c>
      <c r="AF146" s="346">
        <v>1.41685811934277E-3</v>
      </c>
      <c r="AG146" s="347"/>
      <c r="AH146" s="347"/>
      <c r="AI146" s="346">
        <v>2.1253971696560899E-2</v>
      </c>
      <c r="AJ146" s="329"/>
      <c r="AK146" s="346"/>
      <c r="AL146" s="347"/>
      <c r="AM146" s="934"/>
      <c r="AN146" s="934"/>
      <c r="AO146" s="934"/>
      <c r="AP146" s="347"/>
      <c r="AQ146" s="347"/>
      <c r="AR146" s="347"/>
      <c r="AS146" s="347"/>
      <c r="AT146" s="347"/>
      <c r="AU146" s="347"/>
      <c r="AV146" s="347"/>
      <c r="AW146" s="347"/>
      <c r="AX146" s="347"/>
      <c r="AY146" s="347"/>
      <c r="AZ146" s="347"/>
      <c r="BA146" s="347"/>
      <c r="BB146" s="347"/>
      <c r="BC146" s="347"/>
      <c r="BD146" s="347"/>
      <c r="BE146" s="347"/>
      <c r="BF146" s="347"/>
      <c r="BG146" s="347"/>
      <c r="BH146" s="347"/>
      <c r="BI146" s="347"/>
      <c r="BJ146" s="347"/>
      <c r="BK146" s="347"/>
      <c r="BL146" s="347"/>
      <c r="BM146" s="347"/>
      <c r="BN146" s="347"/>
      <c r="BO146" s="347"/>
    </row>
    <row r="147" spans="2:67" s="255" customFormat="1" ht="15" customHeight="1">
      <c r="B147" s="1253" t="s">
        <v>281</v>
      </c>
      <c r="C147" s="338" t="s">
        <v>527</v>
      </c>
      <c r="D147" s="339"/>
      <c r="E147" s="345">
        <v>1</v>
      </c>
      <c r="F147" s="345">
        <v>1</v>
      </c>
      <c r="G147" s="897">
        <v>1</v>
      </c>
      <c r="H147" s="897"/>
      <c r="I147" s="897">
        <v>1</v>
      </c>
      <c r="J147" s="345">
        <v>1</v>
      </c>
      <c r="K147" s="345">
        <v>1</v>
      </c>
      <c r="L147" s="345"/>
      <c r="M147" s="345">
        <v>1</v>
      </c>
      <c r="N147" s="345">
        <v>1</v>
      </c>
      <c r="O147" s="345">
        <v>1</v>
      </c>
      <c r="P147" s="345">
        <v>1</v>
      </c>
      <c r="Q147" s="345">
        <v>1</v>
      </c>
      <c r="R147" s="345">
        <v>1</v>
      </c>
      <c r="S147" s="345"/>
      <c r="T147" s="345"/>
      <c r="U147" s="345"/>
      <c r="V147" s="345">
        <v>1</v>
      </c>
      <c r="W147" s="345">
        <v>1</v>
      </c>
      <c r="X147" s="345">
        <v>0.99999999999999989</v>
      </c>
      <c r="Y147" s="345">
        <v>0.99999999999999989</v>
      </c>
      <c r="Z147" s="345"/>
      <c r="AA147" s="345">
        <v>1</v>
      </c>
      <c r="AB147" s="345">
        <v>1</v>
      </c>
      <c r="AC147" s="345">
        <v>1</v>
      </c>
      <c r="AD147" s="345">
        <v>0.99999999999999989</v>
      </c>
      <c r="AE147" s="345">
        <v>1</v>
      </c>
      <c r="AF147" s="345">
        <v>1</v>
      </c>
      <c r="AG147" s="348"/>
      <c r="AH147" s="348"/>
      <c r="AI147" s="345">
        <v>1</v>
      </c>
      <c r="AJ147" s="331"/>
      <c r="AK147" s="345"/>
      <c r="AL147" s="345"/>
      <c r="AM147" s="897"/>
      <c r="AN147" s="897"/>
      <c r="AO147" s="897"/>
      <c r="AP147" s="345"/>
      <c r="AQ147" s="345"/>
      <c r="AR147" s="345"/>
      <c r="AS147" s="345"/>
      <c r="AT147" s="345"/>
      <c r="AU147" s="345"/>
      <c r="AV147" s="345"/>
      <c r="AW147" s="345"/>
      <c r="AX147" s="345"/>
      <c r="AY147" s="345"/>
      <c r="AZ147" s="345"/>
      <c r="BA147" s="345"/>
      <c r="BB147" s="345"/>
      <c r="BC147" s="345"/>
      <c r="BD147" s="345"/>
      <c r="BE147" s="345"/>
      <c r="BF147" s="345"/>
      <c r="BG147" s="345"/>
      <c r="BH147" s="345"/>
      <c r="BI147" s="345"/>
      <c r="BJ147" s="345"/>
      <c r="BK147" s="345"/>
      <c r="BL147" s="345"/>
      <c r="BM147" s="348"/>
      <c r="BN147" s="348"/>
      <c r="BO147" s="345"/>
    </row>
    <row r="148" spans="2:67" s="255" customFormat="1" ht="15" customHeight="1">
      <c r="B148" s="1251" t="s">
        <v>21</v>
      </c>
      <c r="C148" s="243" t="s">
        <v>528</v>
      </c>
      <c r="D148" s="344"/>
      <c r="E148" s="350">
        <v>5.6235868749678002E-2</v>
      </c>
      <c r="F148" s="350">
        <v>1.6517334611323401E-4</v>
      </c>
      <c r="G148" s="918">
        <v>1.1429759689885199E-3</v>
      </c>
      <c r="H148" s="918"/>
      <c r="I148" s="918"/>
      <c r="J148" s="350"/>
      <c r="K148" s="350"/>
      <c r="L148" s="350"/>
      <c r="M148" s="350">
        <v>8.1995355029731001E-2</v>
      </c>
      <c r="N148" s="350">
        <v>9.6364619939082498E-3</v>
      </c>
      <c r="O148" s="350"/>
      <c r="P148" s="350">
        <v>8.8721090598758504E-3</v>
      </c>
      <c r="Q148" s="351"/>
      <c r="R148" s="351"/>
      <c r="S148" s="351"/>
      <c r="T148" s="351"/>
      <c r="U148" s="351"/>
      <c r="V148" s="346">
        <v>2.6839181258664399E-2</v>
      </c>
      <c r="W148" s="350">
        <v>9.7516836884019697E-3</v>
      </c>
      <c r="X148" s="350"/>
      <c r="Y148" s="350"/>
      <c r="Z148" s="350"/>
      <c r="AA148" s="350"/>
      <c r="AB148" s="350"/>
      <c r="AC148" s="350"/>
      <c r="AD148" s="350"/>
      <c r="AE148" s="350">
        <v>6.0763753885980598E-2</v>
      </c>
      <c r="AF148" s="350">
        <v>2.80144670419636E-2</v>
      </c>
      <c r="AG148" s="347"/>
      <c r="AH148" s="347"/>
      <c r="AI148" s="350">
        <v>1.1355034069302401E-2</v>
      </c>
      <c r="AJ148" s="329"/>
      <c r="AK148" s="350">
        <v>5.6657338179719401E-2</v>
      </c>
      <c r="AL148" s="350">
        <v>1.6517334611323401E-4</v>
      </c>
      <c r="AM148" s="918"/>
      <c r="AN148" s="918"/>
      <c r="AO148" s="918">
        <v>1.16763347401277E-3</v>
      </c>
      <c r="AP148" s="350">
        <v>1.4214187819415599E-3</v>
      </c>
      <c r="AQ148" s="350"/>
      <c r="AR148" s="350"/>
      <c r="AS148" s="350">
        <v>5.7236461361643301E-2</v>
      </c>
      <c r="AT148" s="350">
        <v>9.8019826847819697E-3</v>
      </c>
      <c r="AU148" s="350"/>
      <c r="AV148" s="350">
        <v>8.9895573307333908E-3</v>
      </c>
      <c r="AW148" s="350"/>
      <c r="AX148" s="350"/>
      <c r="AY148" s="350"/>
      <c r="AZ148" s="350"/>
      <c r="BA148" s="350"/>
      <c r="BB148" s="350">
        <v>2.7065691071828501E-2</v>
      </c>
      <c r="BC148" s="350">
        <v>9.92141681805799E-3</v>
      </c>
      <c r="BD148" s="350"/>
      <c r="BE148" s="350"/>
      <c r="BF148" s="350"/>
      <c r="BG148" s="350"/>
      <c r="BH148" s="350"/>
      <c r="BI148" s="350"/>
      <c r="BJ148" s="350"/>
      <c r="BK148" s="350">
        <v>6.1589336771341603E-2</v>
      </c>
      <c r="BL148" s="350">
        <v>2.8140764586308799E-2</v>
      </c>
      <c r="BM148" s="349"/>
      <c r="BN148" s="349"/>
      <c r="BO148" s="350">
        <v>1.15543548318051E-2</v>
      </c>
    </row>
    <row r="149" spans="2:67" s="255" customFormat="1" ht="15" customHeight="1">
      <c r="B149" s="1257" t="s">
        <v>21</v>
      </c>
      <c r="C149" s="243" t="s">
        <v>529</v>
      </c>
      <c r="D149" s="344"/>
      <c r="E149" s="346">
        <v>0.27635482028076203</v>
      </c>
      <c r="F149" s="346">
        <v>5.76754325213104E-3</v>
      </c>
      <c r="G149" s="896">
        <v>2.3834459271141101E-2</v>
      </c>
      <c r="H149" s="896"/>
      <c r="I149" s="896"/>
      <c r="J149" s="346"/>
      <c r="K149" s="346"/>
      <c r="L149" s="346"/>
      <c r="M149" s="346">
        <v>0.43895529369431302</v>
      </c>
      <c r="N149" s="346">
        <v>9.3027190781148794E-2</v>
      </c>
      <c r="O149" s="346"/>
      <c r="P149" s="346">
        <v>8.9214798567188197E-2</v>
      </c>
      <c r="Q149" s="346"/>
      <c r="R149" s="346"/>
      <c r="S149" s="346"/>
      <c r="T149" s="346"/>
      <c r="U149" s="346"/>
      <c r="V149" s="346">
        <v>0.15296133497209499</v>
      </c>
      <c r="W149" s="346">
        <v>9.3495539438001193E-2</v>
      </c>
      <c r="X149" s="346"/>
      <c r="Y149" s="346"/>
      <c r="Z149" s="346"/>
      <c r="AA149" s="346"/>
      <c r="AB149" s="346"/>
      <c r="AC149" s="346"/>
      <c r="AD149" s="346"/>
      <c r="AE149" s="346">
        <v>0.29731989204789999</v>
      </c>
      <c r="AF149" s="346">
        <v>0.16603156625488399</v>
      </c>
      <c r="AG149" s="347"/>
      <c r="AH149" s="347"/>
      <c r="AI149" s="346">
        <v>9.9892211993043697E-2</v>
      </c>
      <c r="AJ149" s="329"/>
      <c r="AK149" s="346">
        <v>0.27622405476137502</v>
      </c>
      <c r="AL149" s="346">
        <v>5.7812264393529399E-3</v>
      </c>
      <c r="AM149" s="896"/>
      <c r="AN149" s="896"/>
      <c r="AO149" s="896">
        <v>2.3909889739642799E-2</v>
      </c>
      <c r="AP149" s="346">
        <v>1.0971769596387701E-2</v>
      </c>
      <c r="AQ149" s="346"/>
      <c r="AR149" s="346"/>
      <c r="AS149" s="346">
        <v>0.30595688836033402</v>
      </c>
      <c r="AT149" s="346">
        <v>9.3691618805903598E-2</v>
      </c>
      <c r="AU149" s="346"/>
      <c r="AV149" s="346">
        <v>8.9258731117100795E-2</v>
      </c>
      <c r="AW149" s="346"/>
      <c r="AX149" s="346"/>
      <c r="AY149" s="346"/>
      <c r="AZ149" s="346"/>
      <c r="BA149" s="346"/>
      <c r="BB149" s="346">
        <v>0.15307210331291701</v>
      </c>
      <c r="BC149" s="346">
        <v>9.4198754397517404E-2</v>
      </c>
      <c r="BD149" s="346"/>
      <c r="BE149" s="346"/>
      <c r="BF149" s="346"/>
      <c r="BG149" s="346"/>
      <c r="BH149" s="346"/>
      <c r="BI149" s="346"/>
      <c r="BJ149" s="346"/>
      <c r="BK149" s="346">
        <v>0.29674750641405101</v>
      </c>
      <c r="BL149" s="346">
        <v>0.165959897322633</v>
      </c>
      <c r="BM149" s="347"/>
      <c r="BN149" s="347"/>
      <c r="BO149" s="346">
        <v>0.100607795841203</v>
      </c>
    </row>
    <row r="150" spans="2:67" s="255" customFormat="1" ht="15" customHeight="1">
      <c r="B150" s="1257" t="s">
        <v>21</v>
      </c>
      <c r="C150" s="243" t="s">
        <v>530</v>
      </c>
      <c r="D150" s="344"/>
      <c r="E150" s="346">
        <v>0.25234356542778302</v>
      </c>
      <c r="F150" s="346">
        <v>2.0538785754322601E-2</v>
      </c>
      <c r="G150" s="896">
        <v>7.7657259090401595E-2</v>
      </c>
      <c r="H150" s="896"/>
      <c r="I150" s="896"/>
      <c r="J150" s="346"/>
      <c r="K150" s="346"/>
      <c r="L150" s="346"/>
      <c r="M150" s="346">
        <v>0.26513068497154502</v>
      </c>
      <c r="N150" s="346">
        <v>0.13830604589645901</v>
      </c>
      <c r="O150" s="346"/>
      <c r="P150" s="346">
        <v>0.14261441157851301</v>
      </c>
      <c r="Q150" s="346"/>
      <c r="R150" s="346"/>
      <c r="S150" s="346"/>
      <c r="T150" s="346"/>
      <c r="U150" s="346"/>
      <c r="V150" s="346">
        <v>0.213231884701688</v>
      </c>
      <c r="W150" s="346">
        <v>0.13836323916033799</v>
      </c>
      <c r="X150" s="346"/>
      <c r="Y150" s="346"/>
      <c r="Z150" s="346"/>
      <c r="AA150" s="346"/>
      <c r="AB150" s="346"/>
      <c r="AC150" s="346"/>
      <c r="AD150" s="346"/>
      <c r="AE150" s="346">
        <v>0.244824878798272</v>
      </c>
      <c r="AF150" s="346">
        <v>0.17589369967771901</v>
      </c>
      <c r="AG150" s="347"/>
      <c r="AH150" s="347"/>
      <c r="AI150" s="346">
        <v>0.14169640726654401</v>
      </c>
      <c r="AJ150" s="329"/>
      <c r="AK150" s="346">
        <v>0.25251163396367199</v>
      </c>
      <c r="AL150" s="346">
        <v>2.0557729762885401E-2</v>
      </c>
      <c r="AM150" s="896"/>
      <c r="AN150" s="896"/>
      <c r="AO150" s="896">
        <v>7.6794888098612804E-2</v>
      </c>
      <c r="AP150" s="346">
        <v>5.3789660988420598E-2</v>
      </c>
      <c r="AQ150" s="346"/>
      <c r="AR150" s="346"/>
      <c r="AS150" s="346">
        <v>0.19888202803523899</v>
      </c>
      <c r="AT150" s="346">
        <v>0.13930638224386399</v>
      </c>
      <c r="AU150" s="346"/>
      <c r="AV150" s="346">
        <v>0.14294509711082501</v>
      </c>
      <c r="AW150" s="346"/>
      <c r="AX150" s="346"/>
      <c r="AY150" s="346"/>
      <c r="AZ150" s="346"/>
      <c r="BA150" s="346"/>
      <c r="BB150" s="346">
        <v>0.21332758111018399</v>
      </c>
      <c r="BC150" s="346">
        <v>0.13939975243348801</v>
      </c>
      <c r="BD150" s="346"/>
      <c r="BE150" s="346"/>
      <c r="BF150" s="346"/>
      <c r="BG150" s="346"/>
      <c r="BH150" s="346"/>
      <c r="BI150" s="346"/>
      <c r="BJ150" s="346"/>
      <c r="BK150" s="346">
        <v>0.244697840207625</v>
      </c>
      <c r="BL150" s="346">
        <v>0.177243713872063</v>
      </c>
      <c r="BM150" s="347"/>
      <c r="BN150" s="347"/>
      <c r="BO150" s="346">
        <v>0.14274368685129901</v>
      </c>
    </row>
    <row r="151" spans="2:67" s="255" customFormat="1" ht="15" customHeight="1">
      <c r="B151" s="1257" t="s">
        <v>21</v>
      </c>
      <c r="C151" s="243" t="s">
        <v>531</v>
      </c>
      <c r="D151" s="344"/>
      <c r="E151" s="346">
        <v>0.303696701607159</v>
      </c>
      <c r="F151" s="346">
        <v>0.117059538515829</v>
      </c>
      <c r="G151" s="896">
        <v>0.32824924116998999</v>
      </c>
      <c r="H151" s="896"/>
      <c r="I151" s="896"/>
      <c r="J151" s="346"/>
      <c r="K151" s="346"/>
      <c r="L151" s="346"/>
      <c r="M151" s="346">
        <v>0.19147421630960701</v>
      </c>
      <c r="N151" s="346">
        <v>0.31733191380785603</v>
      </c>
      <c r="O151" s="346"/>
      <c r="P151" s="346">
        <v>0.377826706895175</v>
      </c>
      <c r="Q151" s="346"/>
      <c r="R151" s="346"/>
      <c r="S151" s="346"/>
      <c r="T151" s="346"/>
      <c r="U151" s="346"/>
      <c r="V151" s="346">
        <v>0.39454410334810402</v>
      </c>
      <c r="W151" s="346">
        <v>0.314127356094342</v>
      </c>
      <c r="X151" s="346"/>
      <c r="Y151" s="346"/>
      <c r="Z151" s="346"/>
      <c r="AA151" s="346"/>
      <c r="AB151" s="346"/>
      <c r="AC151" s="346"/>
      <c r="AD151" s="346"/>
      <c r="AE151" s="346">
        <v>0.28550928823327898</v>
      </c>
      <c r="AF151" s="346">
        <v>0.38279479987057502</v>
      </c>
      <c r="AG151" s="347"/>
      <c r="AH151" s="347"/>
      <c r="AI151" s="346">
        <v>0.31498610281426498</v>
      </c>
      <c r="AJ151" s="329"/>
      <c r="AK151" s="346">
        <v>0.30577890679752501</v>
      </c>
      <c r="AL151" s="346">
        <v>0.12129044089524001</v>
      </c>
      <c r="AM151" s="896"/>
      <c r="AN151" s="896"/>
      <c r="AO151" s="896">
        <v>0.32906577460284903</v>
      </c>
      <c r="AP151" s="346">
        <v>0.219739903348807</v>
      </c>
      <c r="AQ151" s="346"/>
      <c r="AR151" s="346"/>
      <c r="AS151" s="346">
        <v>0.20028063974996599</v>
      </c>
      <c r="AT151" s="346">
        <v>0.321233211983732</v>
      </c>
      <c r="AU151" s="346"/>
      <c r="AV151" s="346">
        <v>0.383963464863257</v>
      </c>
      <c r="AW151" s="346"/>
      <c r="AX151" s="346"/>
      <c r="AY151" s="346"/>
      <c r="AZ151" s="346"/>
      <c r="BA151" s="346"/>
      <c r="BB151" s="346">
        <v>0.39850241710781098</v>
      </c>
      <c r="BC151" s="346">
        <v>0.31786595349792202</v>
      </c>
      <c r="BD151" s="346"/>
      <c r="BE151" s="346"/>
      <c r="BF151" s="346"/>
      <c r="BG151" s="346"/>
      <c r="BH151" s="346"/>
      <c r="BI151" s="346"/>
      <c r="BJ151" s="346"/>
      <c r="BK151" s="346">
        <v>0.28701945712452798</v>
      </c>
      <c r="BL151" s="346">
        <v>0.38255331446471402</v>
      </c>
      <c r="BM151" s="347"/>
      <c r="BN151" s="347"/>
      <c r="BO151" s="346">
        <v>0.31859048767230902</v>
      </c>
    </row>
    <row r="152" spans="2:67" s="255" customFormat="1" ht="15" customHeight="1">
      <c r="B152" s="1257" t="s">
        <v>21</v>
      </c>
      <c r="C152" s="243" t="s">
        <v>532</v>
      </c>
      <c r="D152" s="344"/>
      <c r="E152" s="346">
        <v>0.105574573717388</v>
      </c>
      <c r="F152" s="346">
        <v>0.64759849197854302</v>
      </c>
      <c r="G152" s="896">
        <v>0.45681198355451103</v>
      </c>
      <c r="H152" s="896"/>
      <c r="I152" s="896"/>
      <c r="J152" s="346"/>
      <c r="K152" s="346"/>
      <c r="L152" s="346"/>
      <c r="M152" s="346">
        <v>1.9832119063312701E-2</v>
      </c>
      <c r="N152" s="346">
        <v>0.31647775877807599</v>
      </c>
      <c r="O152" s="346"/>
      <c r="P152" s="346">
        <v>0.34872252509853602</v>
      </c>
      <c r="Q152" s="346"/>
      <c r="R152" s="346"/>
      <c r="S152" s="346"/>
      <c r="T152" s="346"/>
      <c r="U152" s="346"/>
      <c r="V152" s="346">
        <v>0.19882727354865201</v>
      </c>
      <c r="W152" s="346">
        <v>0.31411681393647001</v>
      </c>
      <c r="X152" s="346"/>
      <c r="Y152" s="346"/>
      <c r="Z152" s="346"/>
      <c r="AA152" s="346"/>
      <c r="AB152" s="346"/>
      <c r="AC152" s="346"/>
      <c r="AD152" s="346"/>
      <c r="AE152" s="346">
        <v>0.10903910455824301</v>
      </c>
      <c r="AF152" s="346">
        <v>0.233789909336169</v>
      </c>
      <c r="AG152" s="347"/>
      <c r="AH152" s="347"/>
      <c r="AI152" s="346">
        <v>0.30751715886084002</v>
      </c>
      <c r="AJ152" s="329"/>
      <c r="AK152" s="346">
        <v>0.103036670504915</v>
      </c>
      <c r="AL152" s="346">
        <v>0.64334991819958098</v>
      </c>
      <c r="AM152" s="896"/>
      <c r="AN152" s="896"/>
      <c r="AO152" s="896">
        <v>0.44461129018886802</v>
      </c>
      <c r="AP152" s="346">
        <v>0.46408461758327402</v>
      </c>
      <c r="AQ152" s="346"/>
      <c r="AR152" s="346"/>
      <c r="AS152" s="346">
        <v>0.15803111472817499</v>
      </c>
      <c r="AT152" s="346">
        <v>0.309826837691699</v>
      </c>
      <c r="AU152" s="346"/>
      <c r="AV152" s="346">
        <v>0.34212361019722898</v>
      </c>
      <c r="AW152" s="346"/>
      <c r="AX152" s="346"/>
      <c r="AY152" s="346"/>
      <c r="AZ152" s="346"/>
      <c r="BA152" s="346"/>
      <c r="BB152" s="346">
        <v>0.19444452285601599</v>
      </c>
      <c r="BC152" s="346">
        <v>0.30744903655367101</v>
      </c>
      <c r="BD152" s="346"/>
      <c r="BE152" s="346"/>
      <c r="BF152" s="346"/>
      <c r="BG152" s="346"/>
      <c r="BH152" s="346"/>
      <c r="BI152" s="346"/>
      <c r="BJ152" s="346"/>
      <c r="BK152" s="346">
        <v>0.107402777006129</v>
      </c>
      <c r="BL152" s="346">
        <v>0.23262675193559301</v>
      </c>
      <c r="BM152" s="347"/>
      <c r="BN152" s="347"/>
      <c r="BO152" s="346">
        <v>0.301030395299693</v>
      </c>
    </row>
    <row r="153" spans="2:67" s="255" customFormat="1" ht="15" customHeight="1">
      <c r="B153" s="1257" t="s">
        <v>21</v>
      </c>
      <c r="C153" s="243" t="s">
        <v>533</v>
      </c>
      <c r="D153" s="344"/>
      <c r="E153" s="346">
        <v>5.7944702172306297E-3</v>
      </c>
      <c r="F153" s="346">
        <v>0.20887046715306101</v>
      </c>
      <c r="G153" s="896">
        <v>0.11230408094496799</v>
      </c>
      <c r="H153" s="896"/>
      <c r="I153" s="896"/>
      <c r="J153" s="346"/>
      <c r="K153" s="346"/>
      <c r="L153" s="346"/>
      <c r="M153" s="346">
        <v>2.6123309314914399E-3</v>
      </c>
      <c r="N153" s="346">
        <v>0.12522062874255199</v>
      </c>
      <c r="O153" s="346"/>
      <c r="P153" s="346">
        <v>3.2749448800711803E-2</v>
      </c>
      <c r="Q153" s="346"/>
      <c r="R153" s="346"/>
      <c r="S153" s="346"/>
      <c r="T153" s="346"/>
      <c r="U153" s="346"/>
      <c r="V153" s="346">
        <v>1.35962221707965E-2</v>
      </c>
      <c r="W153" s="346">
        <v>0.130145367682447</v>
      </c>
      <c r="X153" s="346"/>
      <c r="Y153" s="346"/>
      <c r="Z153" s="346"/>
      <c r="AA153" s="346"/>
      <c r="AB153" s="346"/>
      <c r="AC153" s="346"/>
      <c r="AD153" s="346"/>
      <c r="AE153" s="346">
        <v>2.54308247632558E-3</v>
      </c>
      <c r="AF153" s="346">
        <v>1.34755578186885E-2</v>
      </c>
      <c r="AG153" s="347"/>
      <c r="AH153" s="347"/>
      <c r="AI153" s="346">
        <v>0.12455308499600599</v>
      </c>
      <c r="AJ153" s="329"/>
      <c r="AK153" s="346">
        <v>5.7913957927936298E-3</v>
      </c>
      <c r="AL153" s="346">
        <v>0.20885551135682701</v>
      </c>
      <c r="AM153" s="896"/>
      <c r="AN153" s="896"/>
      <c r="AO153" s="896">
        <v>0.12445052389601501</v>
      </c>
      <c r="AP153" s="346">
        <v>0.24999262970116901</v>
      </c>
      <c r="AQ153" s="346"/>
      <c r="AR153" s="346"/>
      <c r="AS153" s="346">
        <v>7.9612867764642797E-2</v>
      </c>
      <c r="AT153" s="346">
        <v>0.12613996659002</v>
      </c>
      <c r="AU153" s="346"/>
      <c r="AV153" s="346">
        <v>3.2719539380854298E-2</v>
      </c>
      <c r="AW153" s="346"/>
      <c r="AX153" s="346"/>
      <c r="AY153" s="346"/>
      <c r="AZ153" s="346"/>
      <c r="BA153" s="346"/>
      <c r="BB153" s="346">
        <v>1.3587684541243801E-2</v>
      </c>
      <c r="BC153" s="346">
        <v>0.13116508629934301</v>
      </c>
      <c r="BD153" s="346"/>
      <c r="BE153" s="346"/>
      <c r="BF153" s="346"/>
      <c r="BG153" s="346"/>
      <c r="BH153" s="346"/>
      <c r="BI153" s="346"/>
      <c r="BJ153" s="346"/>
      <c r="BK153" s="346">
        <v>2.54308247632558E-3</v>
      </c>
      <c r="BL153" s="346">
        <v>1.34755578186885E-2</v>
      </c>
      <c r="BM153" s="347"/>
      <c r="BN153" s="347"/>
      <c r="BO153" s="346">
        <v>0.125473279503691</v>
      </c>
    </row>
    <row r="154" spans="2:67" s="255" customFormat="1" ht="15" customHeight="1">
      <c r="B154" s="1253" t="s">
        <v>21</v>
      </c>
      <c r="C154" s="338" t="s">
        <v>527</v>
      </c>
      <c r="D154" s="339"/>
      <c r="E154" s="345">
        <v>1</v>
      </c>
      <c r="F154" s="345">
        <v>1</v>
      </c>
      <c r="G154" s="897">
        <v>1</v>
      </c>
      <c r="H154" s="897"/>
      <c r="I154" s="897"/>
      <c r="J154" s="345"/>
      <c r="K154" s="345"/>
      <c r="L154" s="345"/>
      <c r="M154" s="345">
        <v>1</v>
      </c>
      <c r="N154" s="345">
        <v>1</v>
      </c>
      <c r="O154" s="345"/>
      <c r="P154" s="345">
        <v>1</v>
      </c>
      <c r="Q154" s="345"/>
      <c r="R154" s="345"/>
      <c r="S154" s="345"/>
      <c r="T154" s="345"/>
      <c r="U154" s="345"/>
      <c r="V154" s="345">
        <v>1</v>
      </c>
      <c r="W154" s="345">
        <v>1</v>
      </c>
      <c r="X154" s="345"/>
      <c r="Y154" s="345"/>
      <c r="Z154" s="345"/>
      <c r="AA154" s="345"/>
      <c r="AB154" s="345"/>
      <c r="AC154" s="345"/>
      <c r="AD154" s="345"/>
      <c r="AE154" s="345">
        <v>1</v>
      </c>
      <c r="AF154" s="345">
        <v>1</v>
      </c>
      <c r="AG154" s="348"/>
      <c r="AH154" s="348"/>
      <c r="AI154" s="345">
        <v>1</v>
      </c>
      <c r="AJ154" s="331"/>
      <c r="AK154" s="345">
        <v>1</v>
      </c>
      <c r="AL154" s="345">
        <v>1</v>
      </c>
      <c r="AM154" s="897"/>
      <c r="AN154" s="897"/>
      <c r="AO154" s="897">
        <v>1</v>
      </c>
      <c r="AP154" s="345">
        <v>1</v>
      </c>
      <c r="AQ154" s="345"/>
      <c r="AR154" s="345"/>
      <c r="AS154" s="345">
        <v>1</v>
      </c>
      <c r="AT154" s="345">
        <v>1</v>
      </c>
      <c r="AU154" s="345"/>
      <c r="AV154" s="345">
        <v>1</v>
      </c>
      <c r="AW154" s="345"/>
      <c r="AX154" s="345"/>
      <c r="AY154" s="345"/>
      <c r="AZ154" s="345"/>
      <c r="BA154" s="345"/>
      <c r="BB154" s="345">
        <v>1</v>
      </c>
      <c r="BC154" s="345">
        <v>1</v>
      </c>
      <c r="BD154" s="345"/>
      <c r="BE154" s="345"/>
      <c r="BF154" s="345"/>
      <c r="BG154" s="345"/>
      <c r="BH154" s="345"/>
      <c r="BI154" s="345"/>
      <c r="BJ154" s="345"/>
      <c r="BK154" s="345">
        <v>1</v>
      </c>
      <c r="BL154" s="345">
        <v>1</v>
      </c>
      <c r="BM154" s="348"/>
      <c r="BN154" s="348"/>
      <c r="BO154" s="345">
        <v>1</v>
      </c>
    </row>
    <row r="155" spans="2:67" s="255" customFormat="1" ht="15" customHeight="1">
      <c r="B155" s="1251" t="s">
        <v>717</v>
      </c>
      <c r="C155" s="262" t="s">
        <v>528</v>
      </c>
      <c r="D155" s="262"/>
      <c r="E155" s="658"/>
      <c r="F155" s="658"/>
      <c r="G155" s="700"/>
      <c r="H155" s="700"/>
      <c r="I155" s="700"/>
      <c r="J155" s="658"/>
      <c r="K155" s="658"/>
      <c r="L155" s="658"/>
      <c r="M155" s="658"/>
      <c r="N155" s="658"/>
      <c r="O155" s="658"/>
      <c r="P155" s="658"/>
      <c r="Q155" s="658"/>
      <c r="R155" s="658"/>
      <c r="S155" s="658"/>
      <c r="T155" s="658"/>
      <c r="U155" s="658"/>
      <c r="V155" s="658"/>
      <c r="W155" s="658"/>
      <c r="X155" s="658"/>
      <c r="Y155" s="658"/>
      <c r="Z155" s="658"/>
      <c r="AA155" s="658"/>
      <c r="AB155" s="658"/>
      <c r="AC155" s="658"/>
      <c r="AD155" s="658"/>
      <c r="AE155" s="658"/>
      <c r="AF155" s="658"/>
      <c r="AG155" s="658"/>
      <c r="AH155" s="658"/>
      <c r="AI155" s="658"/>
      <c r="AJ155" s="262"/>
      <c r="AK155" s="658"/>
      <c r="AL155" s="658"/>
      <c r="AM155" s="700"/>
      <c r="AN155" s="700"/>
      <c r="AO155" s="700"/>
      <c r="AP155" s="658"/>
      <c r="AQ155" s="658"/>
      <c r="AR155" s="658"/>
      <c r="AS155" s="658"/>
      <c r="AT155" s="658"/>
      <c r="AU155" s="658"/>
      <c r="AV155" s="658"/>
      <c r="AW155" s="658"/>
      <c r="AX155" s="658"/>
      <c r="AY155" s="658"/>
      <c r="AZ155" s="658"/>
      <c r="BA155" s="658"/>
      <c r="BB155" s="658"/>
      <c r="BC155" s="658"/>
      <c r="BD155" s="658"/>
      <c r="BE155" s="658"/>
      <c r="BF155" s="658"/>
      <c r="BG155" s="658"/>
      <c r="BH155" s="658"/>
      <c r="BI155" s="658"/>
      <c r="BJ155" s="658"/>
      <c r="BK155" s="658"/>
      <c r="BL155" s="658"/>
      <c r="BM155" s="658"/>
      <c r="BN155" s="658"/>
      <c r="BO155" s="658"/>
    </row>
    <row r="156" spans="2:67" s="255" customFormat="1" ht="15" customHeight="1">
      <c r="B156" s="1252"/>
      <c r="C156" s="262" t="s">
        <v>529</v>
      </c>
      <c r="D156" s="262"/>
      <c r="E156" s="658"/>
      <c r="F156" s="658"/>
      <c r="G156" s="700"/>
      <c r="H156" s="700"/>
      <c r="I156" s="700"/>
      <c r="J156" s="658"/>
      <c r="K156" s="658"/>
      <c r="L156" s="658"/>
      <c r="M156" s="658"/>
      <c r="N156" s="658"/>
      <c r="O156" s="658"/>
      <c r="P156" s="658"/>
      <c r="Q156" s="658"/>
      <c r="R156" s="658"/>
      <c r="S156" s="658"/>
      <c r="T156" s="658"/>
      <c r="U156" s="658"/>
      <c r="V156" s="658"/>
      <c r="W156" s="658"/>
      <c r="X156" s="658"/>
      <c r="Y156" s="658"/>
      <c r="Z156" s="658"/>
      <c r="AA156" s="658"/>
      <c r="AB156" s="658"/>
      <c r="AC156" s="658"/>
      <c r="AD156" s="658"/>
      <c r="AE156" s="658"/>
      <c r="AF156" s="658"/>
      <c r="AG156" s="658"/>
      <c r="AH156" s="658"/>
      <c r="AI156" s="658"/>
      <c r="AJ156" s="262"/>
      <c r="AK156" s="658"/>
      <c r="AL156" s="658"/>
      <c r="AM156" s="700"/>
      <c r="AN156" s="700"/>
      <c r="AO156" s="700"/>
      <c r="AP156" s="658"/>
      <c r="AQ156" s="658"/>
      <c r="AR156" s="658"/>
      <c r="AS156" s="658"/>
      <c r="AT156" s="658"/>
      <c r="AU156" s="658"/>
      <c r="AV156" s="658"/>
      <c r="AW156" s="658"/>
      <c r="AX156" s="658"/>
      <c r="AY156" s="658"/>
      <c r="AZ156" s="658"/>
      <c r="BA156" s="658"/>
      <c r="BB156" s="658"/>
      <c r="BC156" s="658"/>
      <c r="BD156" s="658"/>
      <c r="BE156" s="658"/>
      <c r="BF156" s="658"/>
      <c r="BG156" s="658"/>
      <c r="BH156" s="658"/>
      <c r="BI156" s="658"/>
      <c r="BJ156" s="658"/>
      <c r="BK156" s="658"/>
      <c r="BL156" s="658"/>
      <c r="BM156" s="658"/>
      <c r="BN156" s="658"/>
      <c r="BO156" s="658"/>
    </row>
    <row r="157" spans="2:67" s="255" customFormat="1" ht="15" customHeight="1">
      <c r="B157" s="1252"/>
      <c r="C157" s="262" t="s">
        <v>530</v>
      </c>
      <c r="D157" s="262"/>
      <c r="E157" s="658"/>
      <c r="F157" s="658"/>
      <c r="G157" s="700"/>
      <c r="H157" s="700"/>
      <c r="I157" s="700"/>
      <c r="J157" s="658"/>
      <c r="K157" s="658"/>
      <c r="L157" s="658"/>
      <c r="M157" s="658"/>
      <c r="N157" s="658"/>
      <c r="O157" s="658"/>
      <c r="P157" s="658"/>
      <c r="Q157" s="658"/>
      <c r="R157" s="658"/>
      <c r="S157" s="658"/>
      <c r="T157" s="658"/>
      <c r="U157" s="658"/>
      <c r="V157" s="658"/>
      <c r="W157" s="658"/>
      <c r="X157" s="658"/>
      <c r="Y157" s="658"/>
      <c r="Z157" s="658"/>
      <c r="AA157" s="658"/>
      <c r="AB157" s="658"/>
      <c r="AC157" s="658"/>
      <c r="AD157" s="658"/>
      <c r="AE157" s="658"/>
      <c r="AF157" s="658"/>
      <c r="AG157" s="658"/>
      <c r="AH157" s="658"/>
      <c r="AI157" s="658"/>
      <c r="AJ157" s="262"/>
      <c r="AK157" s="658"/>
      <c r="AL157" s="658"/>
      <c r="AM157" s="700"/>
      <c r="AN157" s="700"/>
      <c r="AO157" s="700"/>
      <c r="AP157" s="658"/>
      <c r="AQ157" s="658"/>
      <c r="AR157" s="658"/>
      <c r="AS157" s="658"/>
      <c r="AT157" s="658"/>
      <c r="AU157" s="658"/>
      <c r="AV157" s="658"/>
      <c r="AW157" s="658"/>
      <c r="AX157" s="658"/>
      <c r="AY157" s="658"/>
      <c r="AZ157" s="658"/>
      <c r="BA157" s="658"/>
      <c r="BB157" s="658"/>
      <c r="BC157" s="658"/>
      <c r="BD157" s="658"/>
      <c r="BE157" s="658"/>
      <c r="BF157" s="658"/>
      <c r="BG157" s="658"/>
      <c r="BH157" s="658"/>
      <c r="BI157" s="658"/>
      <c r="BJ157" s="658"/>
      <c r="BK157" s="658"/>
      <c r="BL157" s="658"/>
      <c r="BM157" s="658"/>
      <c r="BN157" s="658"/>
      <c r="BO157" s="658"/>
    </row>
    <row r="158" spans="2:67" s="255" customFormat="1" ht="15" customHeight="1">
      <c r="B158" s="1252"/>
      <c r="C158" s="262" t="s">
        <v>531</v>
      </c>
      <c r="D158" s="262"/>
      <c r="E158" s="658"/>
      <c r="F158" s="658"/>
      <c r="G158" s="700"/>
      <c r="H158" s="700"/>
      <c r="I158" s="700"/>
      <c r="J158" s="658"/>
      <c r="K158" s="658"/>
      <c r="L158" s="658"/>
      <c r="M158" s="658"/>
      <c r="N158" s="658"/>
      <c r="O158" s="658"/>
      <c r="P158" s="658"/>
      <c r="Q158" s="658"/>
      <c r="R158" s="658"/>
      <c r="S158" s="658"/>
      <c r="T158" s="658"/>
      <c r="U158" s="658"/>
      <c r="V158" s="658"/>
      <c r="W158" s="658"/>
      <c r="X158" s="658"/>
      <c r="Y158" s="658"/>
      <c r="Z158" s="658"/>
      <c r="AA158" s="658"/>
      <c r="AB158" s="658"/>
      <c r="AC158" s="658"/>
      <c r="AD158" s="658"/>
      <c r="AE158" s="658"/>
      <c r="AF158" s="658"/>
      <c r="AG158" s="658"/>
      <c r="AH158" s="658"/>
      <c r="AI158" s="658"/>
      <c r="AJ158" s="262"/>
      <c r="AK158" s="658"/>
      <c r="AL158" s="658"/>
      <c r="AM158" s="700"/>
      <c r="AN158" s="700"/>
      <c r="AO158" s="700"/>
      <c r="AP158" s="658"/>
      <c r="AQ158" s="658"/>
      <c r="AR158" s="658"/>
      <c r="AS158" s="658"/>
      <c r="AT158" s="658"/>
      <c r="AU158" s="658"/>
      <c r="AV158" s="658"/>
      <c r="AW158" s="658"/>
      <c r="AX158" s="658"/>
      <c r="AY158" s="658"/>
      <c r="AZ158" s="658"/>
      <c r="BA158" s="658"/>
      <c r="BB158" s="658"/>
      <c r="BC158" s="658"/>
      <c r="BD158" s="658"/>
      <c r="BE158" s="658"/>
      <c r="BF158" s="658"/>
      <c r="BG158" s="658"/>
      <c r="BH158" s="658"/>
      <c r="BI158" s="658"/>
      <c r="BJ158" s="658"/>
      <c r="BK158" s="658"/>
      <c r="BL158" s="658"/>
      <c r="BM158" s="658"/>
      <c r="BN158" s="658"/>
      <c r="BO158" s="658"/>
    </row>
    <row r="159" spans="2:67" s="255" customFormat="1" ht="15" customHeight="1">
      <c r="B159" s="1252"/>
      <c r="C159" s="262" t="s">
        <v>532</v>
      </c>
      <c r="D159" s="262"/>
      <c r="E159" s="658"/>
      <c r="F159" s="658"/>
      <c r="G159" s="700"/>
      <c r="H159" s="700"/>
      <c r="I159" s="700"/>
      <c r="J159" s="658"/>
      <c r="K159" s="658"/>
      <c r="L159" s="658"/>
      <c r="M159" s="658"/>
      <c r="N159" s="658"/>
      <c r="O159" s="658"/>
      <c r="P159" s="658"/>
      <c r="Q159" s="658"/>
      <c r="R159" s="658"/>
      <c r="S159" s="658"/>
      <c r="T159" s="658"/>
      <c r="U159" s="658"/>
      <c r="V159" s="658"/>
      <c r="W159" s="658"/>
      <c r="X159" s="658"/>
      <c r="Y159" s="658"/>
      <c r="Z159" s="658"/>
      <c r="AA159" s="658"/>
      <c r="AB159" s="658"/>
      <c r="AC159" s="658"/>
      <c r="AD159" s="658"/>
      <c r="AE159" s="658"/>
      <c r="AF159" s="658"/>
      <c r="AG159" s="658"/>
      <c r="AH159" s="658"/>
      <c r="AI159" s="658"/>
      <c r="AJ159" s="262"/>
      <c r="AK159" s="658"/>
      <c r="AL159" s="658"/>
      <c r="AM159" s="700"/>
      <c r="AN159" s="700"/>
      <c r="AO159" s="700"/>
      <c r="AP159" s="658"/>
      <c r="AQ159" s="658"/>
      <c r="AR159" s="658"/>
      <c r="AS159" s="658"/>
      <c r="AT159" s="658"/>
      <c r="AU159" s="658"/>
      <c r="AV159" s="658"/>
      <c r="AW159" s="658"/>
      <c r="AX159" s="658"/>
      <c r="AY159" s="658"/>
      <c r="AZ159" s="658"/>
      <c r="BA159" s="658"/>
      <c r="BB159" s="658"/>
      <c r="BC159" s="658"/>
      <c r="BD159" s="658"/>
      <c r="BE159" s="658"/>
      <c r="BF159" s="658"/>
      <c r="BG159" s="658"/>
      <c r="BH159" s="658"/>
      <c r="BI159" s="658"/>
      <c r="BJ159" s="658"/>
      <c r="BK159" s="658"/>
      <c r="BL159" s="658"/>
      <c r="BM159" s="658"/>
      <c r="BN159" s="658"/>
      <c r="BO159" s="658"/>
    </row>
    <row r="160" spans="2:67" s="255" customFormat="1" ht="15" customHeight="1">
      <c r="B160" s="1252"/>
      <c r="C160" s="262" t="s">
        <v>533</v>
      </c>
      <c r="D160" s="262"/>
      <c r="E160" s="658"/>
      <c r="F160" s="658"/>
      <c r="G160" s="700"/>
      <c r="H160" s="700"/>
      <c r="I160" s="700"/>
      <c r="J160" s="658"/>
      <c r="K160" s="658"/>
      <c r="L160" s="658"/>
      <c r="M160" s="658"/>
      <c r="N160" s="658"/>
      <c r="O160" s="658"/>
      <c r="P160" s="658"/>
      <c r="Q160" s="658"/>
      <c r="R160" s="658"/>
      <c r="S160" s="658"/>
      <c r="T160" s="658"/>
      <c r="U160" s="658"/>
      <c r="V160" s="658"/>
      <c r="W160" s="658"/>
      <c r="X160" s="658"/>
      <c r="Y160" s="658"/>
      <c r="Z160" s="658"/>
      <c r="AA160" s="658"/>
      <c r="AB160" s="658"/>
      <c r="AC160" s="658"/>
      <c r="AD160" s="658"/>
      <c r="AE160" s="658"/>
      <c r="AF160" s="658"/>
      <c r="AG160" s="658"/>
      <c r="AH160" s="658"/>
      <c r="AI160" s="658"/>
      <c r="AJ160" s="262"/>
      <c r="AK160" s="658"/>
      <c r="AL160" s="658"/>
      <c r="AM160" s="700"/>
      <c r="AN160" s="700"/>
      <c r="AO160" s="700"/>
      <c r="AP160" s="658"/>
      <c r="AQ160" s="658"/>
      <c r="AR160" s="658"/>
      <c r="AS160" s="658"/>
      <c r="AT160" s="658"/>
      <c r="AU160" s="658"/>
      <c r="AV160" s="658"/>
      <c r="AW160" s="658"/>
      <c r="AX160" s="658"/>
      <c r="AY160" s="658"/>
      <c r="AZ160" s="658"/>
      <c r="BA160" s="658"/>
      <c r="BB160" s="658"/>
      <c r="BC160" s="658"/>
      <c r="BD160" s="658"/>
      <c r="BE160" s="658"/>
      <c r="BF160" s="658"/>
      <c r="BG160" s="658"/>
      <c r="BH160" s="658"/>
      <c r="BI160" s="658"/>
      <c r="BJ160" s="658"/>
      <c r="BK160" s="658"/>
      <c r="BL160" s="658"/>
      <c r="BM160" s="658"/>
      <c r="BN160" s="658"/>
      <c r="BO160" s="658"/>
    </row>
    <row r="161" spans="2:67" s="255" customFormat="1" ht="15" customHeight="1">
      <c r="B161" s="1253"/>
      <c r="C161" s="338" t="s">
        <v>527</v>
      </c>
      <c r="D161" s="339"/>
      <c r="E161" s="680"/>
      <c r="F161" s="680"/>
      <c r="G161" s="712"/>
      <c r="H161" s="712"/>
      <c r="I161" s="712"/>
      <c r="J161" s="680"/>
      <c r="K161" s="680"/>
      <c r="L161" s="680"/>
      <c r="M161" s="680"/>
      <c r="N161" s="680"/>
      <c r="O161" s="680"/>
      <c r="P161" s="680"/>
      <c r="Q161" s="680"/>
      <c r="R161" s="680"/>
      <c r="S161" s="680"/>
      <c r="T161" s="680"/>
      <c r="U161" s="680"/>
      <c r="V161" s="680"/>
      <c r="W161" s="680"/>
      <c r="X161" s="680"/>
      <c r="Y161" s="680"/>
      <c r="Z161" s="680"/>
      <c r="AA161" s="680"/>
      <c r="AB161" s="680"/>
      <c r="AC161" s="680"/>
      <c r="AD161" s="680"/>
      <c r="AE161" s="680"/>
      <c r="AF161" s="680"/>
      <c r="AG161" s="681"/>
      <c r="AH161" s="681"/>
      <c r="AI161" s="680"/>
      <c r="AJ161" s="331"/>
      <c r="AK161" s="680"/>
      <c r="AL161" s="680"/>
      <c r="AM161" s="712"/>
      <c r="AN161" s="712"/>
      <c r="AO161" s="712"/>
      <c r="AP161" s="680"/>
      <c r="AQ161" s="680"/>
      <c r="AR161" s="680"/>
      <c r="AS161" s="680"/>
      <c r="AT161" s="680"/>
      <c r="AU161" s="680"/>
      <c r="AV161" s="680"/>
      <c r="AW161" s="680"/>
      <c r="AX161" s="680"/>
      <c r="AY161" s="680"/>
      <c r="AZ161" s="680"/>
      <c r="BA161" s="680"/>
      <c r="BB161" s="680"/>
      <c r="BC161" s="680"/>
      <c r="BD161" s="680"/>
      <c r="BE161" s="680"/>
      <c r="BF161" s="680"/>
      <c r="BG161" s="680"/>
      <c r="BH161" s="680"/>
      <c r="BI161" s="680"/>
      <c r="BJ161" s="680"/>
      <c r="BK161" s="680"/>
      <c r="BL161" s="680"/>
      <c r="BM161" s="681"/>
      <c r="BN161" s="681"/>
      <c r="BO161" s="680"/>
    </row>
    <row r="162" spans="2:67" s="255" customFormat="1" ht="15" customHeight="1">
      <c r="B162" s="1251" t="s">
        <v>22</v>
      </c>
      <c r="C162" s="243" t="s">
        <v>528</v>
      </c>
      <c r="D162" s="344"/>
      <c r="E162" s="331">
        <v>0.10302936328359701</v>
      </c>
      <c r="F162" s="346">
        <v>0</v>
      </c>
      <c r="G162" s="896"/>
      <c r="H162" s="896">
        <v>1.98065440380403E-4</v>
      </c>
      <c r="I162" s="896"/>
      <c r="J162" s="346"/>
      <c r="K162" s="346"/>
      <c r="L162" s="346"/>
      <c r="M162" s="346">
        <v>0.15778466906107599</v>
      </c>
      <c r="N162" s="346">
        <v>9.5316089941799593E-3</v>
      </c>
      <c r="O162" s="346"/>
      <c r="P162" s="346">
        <v>3.55698635077757E-3</v>
      </c>
      <c r="Q162" s="346"/>
      <c r="R162" s="346"/>
      <c r="S162" s="346"/>
      <c r="T162" s="346"/>
      <c r="U162" s="346"/>
      <c r="V162" s="350">
        <v>8.2911802759680797E-2</v>
      </c>
      <c r="W162" s="346">
        <v>1.0012392873046399E-2</v>
      </c>
      <c r="X162" s="346"/>
      <c r="Y162" s="346"/>
      <c r="Z162" s="346"/>
      <c r="AA162" s="346"/>
      <c r="AB162" s="346"/>
      <c r="AC162" s="346"/>
      <c r="AD162" s="346"/>
      <c r="AE162" s="346">
        <v>9.9609033158038401E-2</v>
      </c>
      <c r="AF162" s="346">
        <v>0.103336106597279</v>
      </c>
      <c r="AG162" s="347"/>
      <c r="AH162" s="347"/>
      <c r="AI162" s="346">
        <v>1.23908079649598E-2</v>
      </c>
      <c r="AJ162" s="329"/>
      <c r="AK162" s="346">
        <v>0.104857121529363</v>
      </c>
      <c r="AL162" s="346">
        <v>0</v>
      </c>
      <c r="AM162" s="896"/>
      <c r="AN162" s="896"/>
      <c r="AO162" s="896">
        <v>1.9807418886598E-4</v>
      </c>
      <c r="AP162" s="346">
        <v>0.109293600937117</v>
      </c>
      <c r="AQ162" s="346"/>
      <c r="AR162" s="346"/>
      <c r="AS162" s="346">
        <v>0.125773805385959</v>
      </c>
      <c r="AT162" s="346">
        <v>1.1174327091903E-2</v>
      </c>
      <c r="AU162" s="346"/>
      <c r="AV162" s="346">
        <v>6.0911423871578101E-3</v>
      </c>
      <c r="AW162" s="346"/>
      <c r="AX162" s="346"/>
      <c r="AY162" s="346"/>
      <c r="AZ162" s="346"/>
      <c r="BA162" s="346"/>
      <c r="BB162" s="346">
        <v>8.9136238001118195E-2</v>
      </c>
      <c r="BC162" s="346">
        <v>1.15954998020588E-2</v>
      </c>
      <c r="BD162" s="346"/>
      <c r="BE162" s="346"/>
      <c r="BF162" s="346"/>
      <c r="BG162" s="346"/>
      <c r="BH162" s="346"/>
      <c r="BI162" s="346"/>
      <c r="BJ162" s="346"/>
      <c r="BK162" s="346">
        <v>0.103125423202502</v>
      </c>
      <c r="BL162" s="346">
        <v>0.10386538554071</v>
      </c>
      <c r="BM162" s="347"/>
      <c r="BN162" s="347"/>
      <c r="BO162" s="346">
        <v>1.40098216461677E-2</v>
      </c>
    </row>
    <row r="163" spans="2:67" s="255" customFormat="1" ht="15" customHeight="1">
      <c r="B163" s="1257" t="s">
        <v>22</v>
      </c>
      <c r="C163" s="243" t="s">
        <v>529</v>
      </c>
      <c r="D163" s="344"/>
      <c r="E163" s="331">
        <v>0.14899831982544801</v>
      </c>
      <c r="F163" s="346">
        <v>0</v>
      </c>
      <c r="G163" s="896"/>
      <c r="H163" s="896">
        <v>3.1937975681754398E-3</v>
      </c>
      <c r="I163" s="896"/>
      <c r="J163" s="346"/>
      <c r="K163" s="346"/>
      <c r="L163" s="346"/>
      <c r="M163" s="346">
        <v>0.201385589246764</v>
      </c>
      <c r="N163" s="346">
        <v>3.36094633574643E-2</v>
      </c>
      <c r="O163" s="346"/>
      <c r="P163" s="346">
        <v>1.60769310955458E-2</v>
      </c>
      <c r="Q163" s="346"/>
      <c r="R163" s="346"/>
      <c r="S163" s="346"/>
      <c r="T163" s="346"/>
      <c r="U163" s="346"/>
      <c r="V163" s="346">
        <v>0.10849302771215801</v>
      </c>
      <c r="W163" s="346">
        <v>3.4908313201733002E-2</v>
      </c>
      <c r="X163" s="346"/>
      <c r="Y163" s="346"/>
      <c r="Z163" s="346"/>
      <c r="AA163" s="346"/>
      <c r="AB163" s="346"/>
      <c r="AC163" s="346"/>
      <c r="AD163" s="346"/>
      <c r="AE163" s="346">
        <v>0.14648298309029401</v>
      </c>
      <c r="AF163" s="346">
        <v>0.16404587306057</v>
      </c>
      <c r="AG163" s="347"/>
      <c r="AH163" s="347"/>
      <c r="AI163" s="346">
        <v>3.7949257474193102E-2</v>
      </c>
      <c r="AJ163" s="329"/>
      <c r="AK163" s="346">
        <v>0.15014556209976501</v>
      </c>
      <c r="AL163" s="346">
        <v>0</v>
      </c>
      <c r="AM163" s="896"/>
      <c r="AN163" s="896"/>
      <c r="AO163" s="896">
        <v>3.1937887603190099E-3</v>
      </c>
      <c r="AP163" s="346">
        <v>5.6329599851302897E-2</v>
      </c>
      <c r="AQ163" s="346"/>
      <c r="AR163" s="346"/>
      <c r="AS163" s="346">
        <v>0.104504133026112</v>
      </c>
      <c r="AT163" s="346">
        <v>3.4725862474598503E-2</v>
      </c>
      <c r="AU163" s="346"/>
      <c r="AV163" s="346">
        <v>1.78549224294729E-2</v>
      </c>
      <c r="AW163" s="346"/>
      <c r="AX163" s="346"/>
      <c r="AY163" s="346"/>
      <c r="AZ163" s="346"/>
      <c r="BA163" s="346"/>
      <c r="BB163" s="346">
        <v>0.11073865470781399</v>
      </c>
      <c r="BC163" s="346">
        <v>3.5977776335580601E-2</v>
      </c>
      <c r="BD163" s="346"/>
      <c r="BE163" s="346"/>
      <c r="BF163" s="346"/>
      <c r="BG163" s="346"/>
      <c r="BH163" s="346"/>
      <c r="BI163" s="346"/>
      <c r="BJ163" s="346"/>
      <c r="BK163" s="346">
        <v>0.14783525498974101</v>
      </c>
      <c r="BL163" s="346">
        <v>0.16476502149879799</v>
      </c>
      <c r="BM163" s="347"/>
      <c r="BN163" s="347"/>
      <c r="BO163" s="346">
        <v>3.9026529808634802E-2</v>
      </c>
    </row>
    <row r="164" spans="2:67" s="255" customFormat="1" ht="15" customHeight="1">
      <c r="B164" s="1257" t="s">
        <v>22</v>
      </c>
      <c r="C164" s="243" t="s">
        <v>530</v>
      </c>
      <c r="D164" s="344"/>
      <c r="E164" s="331">
        <v>0.14692263732337099</v>
      </c>
      <c r="F164" s="346">
        <v>1.8684202573068501E-3</v>
      </c>
      <c r="G164" s="896"/>
      <c r="H164" s="896">
        <v>1.2605061065174301E-2</v>
      </c>
      <c r="I164" s="896"/>
      <c r="J164" s="346"/>
      <c r="K164" s="346"/>
      <c r="L164" s="346"/>
      <c r="M164" s="346">
        <v>0.16789033261397401</v>
      </c>
      <c r="N164" s="346">
        <v>5.5744314410473103E-2</v>
      </c>
      <c r="O164" s="346"/>
      <c r="P164" s="346">
        <v>3.77706398066718E-2</v>
      </c>
      <c r="Q164" s="346"/>
      <c r="R164" s="346"/>
      <c r="S164" s="346"/>
      <c r="T164" s="346"/>
      <c r="U164" s="346"/>
      <c r="V164" s="346">
        <v>0.150144101597732</v>
      </c>
      <c r="W164" s="346">
        <v>5.70899068905222E-2</v>
      </c>
      <c r="X164" s="346"/>
      <c r="Y164" s="346"/>
      <c r="Z164" s="346"/>
      <c r="AA164" s="346"/>
      <c r="AB164" s="346"/>
      <c r="AC164" s="346"/>
      <c r="AD164" s="346"/>
      <c r="AE164" s="346">
        <v>0.140757208277279</v>
      </c>
      <c r="AF164" s="346">
        <v>0.15354192029129801</v>
      </c>
      <c r="AG164" s="347"/>
      <c r="AH164" s="347"/>
      <c r="AI164" s="346">
        <v>5.9367884439683001E-2</v>
      </c>
      <c r="AJ164" s="329"/>
      <c r="AK164" s="346">
        <v>0.14620357645895601</v>
      </c>
      <c r="AL164" s="346">
        <v>1.86842027514262E-3</v>
      </c>
      <c r="AM164" s="896"/>
      <c r="AN164" s="896"/>
      <c r="AO164" s="896">
        <v>1.2605060844536499E-2</v>
      </c>
      <c r="AP164" s="346">
        <v>3.1843960927436903E-2</v>
      </c>
      <c r="AQ164" s="346"/>
      <c r="AR164" s="346"/>
      <c r="AS164" s="346">
        <v>7.6350406211806096E-2</v>
      </c>
      <c r="AT164" s="346">
        <v>5.5894336645730999E-2</v>
      </c>
      <c r="AU164" s="346"/>
      <c r="AV164" s="346">
        <v>3.79013306847059E-2</v>
      </c>
      <c r="AW164" s="346"/>
      <c r="AX164" s="346"/>
      <c r="AY164" s="346"/>
      <c r="AZ164" s="346"/>
      <c r="BA164" s="346"/>
      <c r="BB164" s="346">
        <v>0.14808622018489501</v>
      </c>
      <c r="BC164" s="346">
        <v>5.72383975951503E-2</v>
      </c>
      <c r="BD164" s="346"/>
      <c r="BE164" s="346"/>
      <c r="BF164" s="346"/>
      <c r="BG164" s="346"/>
      <c r="BH164" s="346"/>
      <c r="BI164" s="346"/>
      <c r="BJ164" s="346"/>
      <c r="BK164" s="346">
        <v>0.138724078097298</v>
      </c>
      <c r="BL164" s="346">
        <v>0.15339973237137799</v>
      </c>
      <c r="BM164" s="347"/>
      <c r="BN164" s="347"/>
      <c r="BO164" s="346">
        <v>5.9473709843442801E-2</v>
      </c>
    </row>
    <row r="165" spans="2:67" s="255" customFormat="1" ht="15" customHeight="1">
      <c r="B165" s="1257" t="s">
        <v>22</v>
      </c>
      <c r="C165" s="243" t="s">
        <v>531</v>
      </c>
      <c r="D165" s="344"/>
      <c r="E165" s="331">
        <v>0.364826469663243</v>
      </c>
      <c r="F165" s="346">
        <v>1.3640412923072401E-2</v>
      </c>
      <c r="G165" s="896"/>
      <c r="H165" s="896">
        <v>0.17746139041081499</v>
      </c>
      <c r="I165" s="896"/>
      <c r="J165" s="346"/>
      <c r="K165" s="346"/>
      <c r="L165" s="346"/>
      <c r="M165" s="346">
        <v>0.33908025667430203</v>
      </c>
      <c r="N165" s="346">
        <v>0.27182033287761098</v>
      </c>
      <c r="O165" s="346"/>
      <c r="P165" s="346">
        <v>0.25827633544703599</v>
      </c>
      <c r="Q165" s="346"/>
      <c r="R165" s="346"/>
      <c r="S165" s="346"/>
      <c r="T165" s="346"/>
      <c r="U165" s="346"/>
      <c r="V165" s="346">
        <v>0.39653011891650097</v>
      </c>
      <c r="W165" s="346">
        <v>0.27287702592904201</v>
      </c>
      <c r="X165" s="346"/>
      <c r="Y165" s="346"/>
      <c r="Z165" s="346"/>
      <c r="AA165" s="346"/>
      <c r="AB165" s="346"/>
      <c r="AC165" s="346"/>
      <c r="AD165" s="346"/>
      <c r="AE165" s="346">
        <v>0.360517228518212</v>
      </c>
      <c r="AF165" s="346">
        <v>0.36877934806278201</v>
      </c>
      <c r="AG165" s="347"/>
      <c r="AH165" s="347"/>
      <c r="AI165" s="346">
        <v>0.27523176889357898</v>
      </c>
      <c r="AJ165" s="329"/>
      <c r="AK165" s="346">
        <v>0.36617562657784097</v>
      </c>
      <c r="AL165" s="346">
        <v>1.36404130532825E-2</v>
      </c>
      <c r="AM165" s="896"/>
      <c r="AN165" s="896"/>
      <c r="AO165" s="896">
        <v>0.18081979328973399</v>
      </c>
      <c r="AP165" s="346">
        <v>0.191583083587342</v>
      </c>
      <c r="AQ165" s="346"/>
      <c r="AR165" s="346"/>
      <c r="AS165" s="346">
        <v>0.24043160609912201</v>
      </c>
      <c r="AT165" s="346">
        <v>0.27547634169184299</v>
      </c>
      <c r="AU165" s="346"/>
      <c r="AV165" s="346">
        <v>0.26326647749686399</v>
      </c>
      <c r="AW165" s="346"/>
      <c r="AX165" s="346"/>
      <c r="AY165" s="346"/>
      <c r="AZ165" s="346"/>
      <c r="BA165" s="346"/>
      <c r="BB165" s="346">
        <v>0.398426057259963</v>
      </c>
      <c r="BC165" s="346">
        <v>0.276436637401135</v>
      </c>
      <c r="BD165" s="346"/>
      <c r="BE165" s="346"/>
      <c r="BF165" s="346"/>
      <c r="BG165" s="346"/>
      <c r="BH165" s="346"/>
      <c r="BI165" s="346"/>
      <c r="BJ165" s="346"/>
      <c r="BK165" s="346">
        <v>0.36070049262769799</v>
      </c>
      <c r="BL165" s="346">
        <v>0.37018659479294602</v>
      </c>
      <c r="BM165" s="347"/>
      <c r="BN165" s="347"/>
      <c r="BO165" s="346">
        <v>0.27871327891736802</v>
      </c>
    </row>
    <row r="166" spans="2:67" s="255" customFormat="1" ht="15" customHeight="1">
      <c r="B166" s="1257" t="s">
        <v>22</v>
      </c>
      <c r="C166" s="243" t="s">
        <v>532</v>
      </c>
      <c r="D166" s="344"/>
      <c r="E166" s="331">
        <v>0.22309511892772299</v>
      </c>
      <c r="F166" s="346">
        <v>0.73221932223950104</v>
      </c>
      <c r="G166" s="896"/>
      <c r="H166" s="896">
        <v>0.61341353319339098</v>
      </c>
      <c r="I166" s="896"/>
      <c r="J166" s="346"/>
      <c r="K166" s="346"/>
      <c r="L166" s="346"/>
      <c r="M166" s="346">
        <v>0.12777183159130701</v>
      </c>
      <c r="N166" s="346">
        <v>0.47326995307397401</v>
      </c>
      <c r="O166" s="346"/>
      <c r="P166" s="346">
        <v>0.55126854934492098</v>
      </c>
      <c r="Q166" s="346"/>
      <c r="R166" s="346"/>
      <c r="S166" s="346"/>
      <c r="T166" s="346"/>
      <c r="U166" s="346"/>
      <c r="V166" s="346">
        <v>0.23816434859968899</v>
      </c>
      <c r="W166" s="346">
        <v>0.46756982374288802</v>
      </c>
      <c r="X166" s="346"/>
      <c r="Y166" s="346"/>
      <c r="Z166" s="346"/>
      <c r="AA166" s="346"/>
      <c r="AB166" s="346"/>
      <c r="AC166" s="346"/>
      <c r="AD166" s="346"/>
      <c r="AE166" s="346">
        <v>0.243765251174588</v>
      </c>
      <c r="AF166" s="346">
        <v>0.19943714304208801</v>
      </c>
      <c r="AG166" s="347"/>
      <c r="AH166" s="347"/>
      <c r="AI166" s="346">
        <v>0.46141436804014402</v>
      </c>
      <c r="AJ166" s="329"/>
      <c r="AK166" s="346">
        <v>0.21984882100205999</v>
      </c>
      <c r="AL166" s="346">
        <v>0.73221932922919797</v>
      </c>
      <c r="AM166" s="896"/>
      <c r="AN166" s="896"/>
      <c r="AO166" s="896">
        <v>0.61005511121989997</v>
      </c>
      <c r="AP166" s="346">
        <v>0.55248897298444999</v>
      </c>
      <c r="AQ166" s="346"/>
      <c r="AR166" s="346"/>
      <c r="AS166" s="346">
        <v>0.41182213362852998</v>
      </c>
      <c r="AT166" s="346">
        <v>0.47118317822602601</v>
      </c>
      <c r="AU166" s="346"/>
      <c r="AV166" s="346">
        <v>0.54967837640583495</v>
      </c>
      <c r="AW166" s="346"/>
      <c r="AX166" s="346"/>
      <c r="AY166" s="346"/>
      <c r="AZ166" s="346"/>
      <c r="BA166" s="346"/>
      <c r="BB166" s="346">
        <v>0.23098641094644501</v>
      </c>
      <c r="BC166" s="346">
        <v>0.46544903589085301</v>
      </c>
      <c r="BD166" s="346"/>
      <c r="BE166" s="346"/>
      <c r="BF166" s="346"/>
      <c r="BG166" s="346"/>
      <c r="BH166" s="346"/>
      <c r="BI166" s="346"/>
      <c r="BJ166" s="346"/>
      <c r="BK166" s="346">
        <v>0.24074645060597999</v>
      </c>
      <c r="BL166" s="346">
        <v>0.19712587105759199</v>
      </c>
      <c r="BM166" s="347"/>
      <c r="BN166" s="347"/>
      <c r="BO166" s="346">
        <v>0.45926568271677298</v>
      </c>
    </row>
    <row r="167" spans="2:67" s="255" customFormat="1" ht="15" customHeight="1">
      <c r="B167" s="1257" t="s">
        <v>22</v>
      </c>
      <c r="C167" s="243" t="s">
        <v>533</v>
      </c>
      <c r="D167" s="344"/>
      <c r="E167" s="346">
        <v>1.31281240171958E-2</v>
      </c>
      <c r="F167" s="346">
        <v>0.25227184458011997</v>
      </c>
      <c r="G167" s="896"/>
      <c r="H167" s="896">
        <v>0.19312816457479801</v>
      </c>
      <c r="I167" s="896"/>
      <c r="J167" s="346"/>
      <c r="K167" s="346"/>
      <c r="L167" s="346"/>
      <c r="M167" s="346">
        <v>6.0873340331791597E-3</v>
      </c>
      <c r="N167" s="346">
        <v>0.156024327286297</v>
      </c>
      <c r="O167" s="346"/>
      <c r="P167" s="346">
        <v>0.13305055726085499</v>
      </c>
      <c r="Q167" s="346"/>
      <c r="R167" s="346"/>
      <c r="S167" s="346"/>
      <c r="T167" s="346"/>
      <c r="U167" s="346"/>
      <c r="V167" s="346">
        <v>2.3756477374046701E-2</v>
      </c>
      <c r="W167" s="346">
        <v>0.15754253731370599</v>
      </c>
      <c r="X167" s="346"/>
      <c r="Y167" s="346"/>
      <c r="Z167" s="346"/>
      <c r="AA167" s="346"/>
      <c r="AB167" s="346"/>
      <c r="AC167" s="346"/>
      <c r="AD167" s="346"/>
      <c r="AE167" s="346">
        <v>8.8682981501910108E-3</v>
      </c>
      <c r="AF167" s="346">
        <v>1.08596089459827E-2</v>
      </c>
      <c r="AG167" s="347"/>
      <c r="AH167" s="347"/>
      <c r="AI167" s="346">
        <v>0.153645913187441</v>
      </c>
      <c r="AJ167" s="329"/>
      <c r="AK167" s="346">
        <v>1.27693021218169E-2</v>
      </c>
      <c r="AL167" s="346">
        <v>0.25227184698828298</v>
      </c>
      <c r="AM167" s="896"/>
      <c r="AN167" s="896"/>
      <c r="AO167" s="896">
        <v>0.19312816294469201</v>
      </c>
      <c r="AP167" s="346">
        <v>5.84607817123503E-2</v>
      </c>
      <c r="AQ167" s="346"/>
      <c r="AR167" s="346"/>
      <c r="AS167" s="346">
        <v>4.1117915648471601E-2</v>
      </c>
      <c r="AT167" s="346">
        <v>0.15154595382397101</v>
      </c>
      <c r="AU167" s="346"/>
      <c r="AV167" s="346">
        <v>0.12520775129183201</v>
      </c>
      <c r="AW167" s="346"/>
      <c r="AX167" s="346"/>
      <c r="AY167" s="346"/>
      <c r="AZ167" s="346"/>
      <c r="BA167" s="346"/>
      <c r="BB167" s="346">
        <v>2.2626480419872301E-2</v>
      </c>
      <c r="BC167" s="346">
        <v>0.153302652975223</v>
      </c>
      <c r="BD167" s="346"/>
      <c r="BE167" s="346"/>
      <c r="BF167" s="346"/>
      <c r="BG167" s="346"/>
      <c r="BH167" s="346"/>
      <c r="BI167" s="346"/>
      <c r="BJ167" s="346"/>
      <c r="BK167" s="346">
        <v>8.8682981081800796E-3</v>
      </c>
      <c r="BL167" s="346">
        <v>1.06574025421613E-2</v>
      </c>
      <c r="BM167" s="347"/>
      <c r="BN167" s="347"/>
      <c r="BO167" s="346">
        <v>0.149510977019775</v>
      </c>
    </row>
    <row r="168" spans="2:67" s="255" customFormat="1" ht="15" customHeight="1">
      <c r="B168" s="1253" t="s">
        <v>22</v>
      </c>
      <c r="C168" s="338" t="s">
        <v>527</v>
      </c>
      <c r="D168" s="339"/>
      <c r="E168" s="345">
        <v>1.00000003304058</v>
      </c>
      <c r="F168" s="345">
        <v>1</v>
      </c>
      <c r="G168" s="897"/>
      <c r="H168" s="897">
        <v>1.0000000122527299</v>
      </c>
      <c r="I168" s="897"/>
      <c r="J168" s="345"/>
      <c r="K168" s="345"/>
      <c r="L168" s="345"/>
      <c r="M168" s="345">
        <v>1.0000000132205999</v>
      </c>
      <c r="N168" s="345">
        <v>1</v>
      </c>
      <c r="O168" s="345"/>
      <c r="P168" s="345">
        <v>0.99999999930580696</v>
      </c>
      <c r="Q168" s="345"/>
      <c r="R168" s="345"/>
      <c r="S168" s="345"/>
      <c r="T168" s="345"/>
      <c r="U168" s="345"/>
      <c r="V168" s="345">
        <v>0.99999987695980697</v>
      </c>
      <c r="W168" s="345">
        <v>0.99999999995093702</v>
      </c>
      <c r="X168" s="345"/>
      <c r="Y168" s="345"/>
      <c r="Z168" s="345"/>
      <c r="AA168" s="345"/>
      <c r="AB168" s="345"/>
      <c r="AC168" s="345"/>
      <c r="AD168" s="345"/>
      <c r="AE168" s="345">
        <v>1.0000000023686</v>
      </c>
      <c r="AF168" s="345">
        <v>1</v>
      </c>
      <c r="AG168" s="348"/>
      <c r="AH168" s="348"/>
      <c r="AI168" s="345">
        <v>1</v>
      </c>
      <c r="AJ168" s="331"/>
      <c r="AK168" s="345">
        <v>1.0000000097898001</v>
      </c>
      <c r="AL168" s="345">
        <v>1.0000000095459101</v>
      </c>
      <c r="AM168" s="897"/>
      <c r="AN168" s="897"/>
      <c r="AO168" s="897">
        <v>0.99999999124804795</v>
      </c>
      <c r="AP168" s="345">
        <v>1</v>
      </c>
      <c r="AQ168" s="345"/>
      <c r="AR168" s="345"/>
      <c r="AS168" s="345">
        <v>1</v>
      </c>
      <c r="AT168" s="345">
        <v>0.99999999995407296</v>
      </c>
      <c r="AU168" s="345"/>
      <c r="AV168" s="345">
        <v>1.00000000069587</v>
      </c>
      <c r="AW168" s="345"/>
      <c r="AX168" s="345"/>
      <c r="AY168" s="345"/>
      <c r="AZ168" s="345"/>
      <c r="BA168" s="345"/>
      <c r="BB168" s="345">
        <v>1.0000000615201099</v>
      </c>
      <c r="BC168" s="345">
        <v>1</v>
      </c>
      <c r="BD168" s="345"/>
      <c r="BE168" s="345"/>
      <c r="BF168" s="345"/>
      <c r="BG168" s="345"/>
      <c r="BH168" s="345"/>
      <c r="BI168" s="345"/>
      <c r="BJ168" s="345"/>
      <c r="BK168" s="345">
        <v>0.99999999763139802</v>
      </c>
      <c r="BL168" s="345">
        <v>1.00000000780358</v>
      </c>
      <c r="BM168" s="348"/>
      <c r="BN168" s="348"/>
      <c r="BO168" s="345">
        <v>0.99999999995216005</v>
      </c>
    </row>
    <row r="169" spans="2:67" s="255" customFormat="1" ht="15" customHeight="1">
      <c r="B169" s="1251" t="s">
        <v>23</v>
      </c>
      <c r="C169" s="565" t="s">
        <v>528</v>
      </c>
      <c r="D169" s="339"/>
      <c r="E169" s="351">
        <v>0.12071400202776</v>
      </c>
      <c r="F169" s="860"/>
      <c r="G169" s="935"/>
      <c r="H169" s="935"/>
      <c r="I169" s="935"/>
      <c r="J169" s="860"/>
      <c r="K169" s="860"/>
      <c r="L169" s="860"/>
      <c r="M169" s="351">
        <v>0.211067299369675</v>
      </c>
      <c r="N169" s="351">
        <v>4.03402178823727E-2</v>
      </c>
      <c r="O169" s="860"/>
      <c r="P169" s="351">
        <v>3.9090085616982802E-2</v>
      </c>
      <c r="Q169" s="860"/>
      <c r="R169" s="860"/>
      <c r="S169" s="860"/>
      <c r="T169" s="860"/>
      <c r="U169" s="860"/>
      <c r="V169" s="351">
        <v>4.1403943821776201E-2</v>
      </c>
      <c r="W169" s="351">
        <v>4.05099347555921E-2</v>
      </c>
      <c r="X169" s="860"/>
      <c r="Y169" s="860"/>
      <c r="Z169" s="860"/>
      <c r="AA169" s="860"/>
      <c r="AB169" s="860"/>
      <c r="AC169" s="860"/>
      <c r="AD169" s="860"/>
      <c r="AE169" s="351">
        <v>0.114773345970571</v>
      </c>
      <c r="AF169" s="351">
        <v>8.8509018064971898E-2</v>
      </c>
      <c r="AG169" s="859"/>
      <c r="AH169" s="562">
        <v>5.7377517969935399E-2</v>
      </c>
      <c r="AI169" s="351">
        <v>4.5245556395238397E-2</v>
      </c>
      <c r="AJ169" s="331"/>
      <c r="AK169" s="351">
        <v>0.12554757658929</v>
      </c>
      <c r="AL169" s="860"/>
      <c r="AM169" s="912">
        <v>1.8346326763313998E-2</v>
      </c>
      <c r="AN169" s="912"/>
      <c r="AO169" s="912"/>
      <c r="AP169" s="351">
        <v>0.26417630349453403</v>
      </c>
      <c r="AQ169" s="860"/>
      <c r="AR169" s="860"/>
      <c r="AS169" s="351">
        <v>0.246200106999791</v>
      </c>
      <c r="AT169" s="351">
        <v>4.4208756731831299E-2</v>
      </c>
      <c r="AU169" s="860"/>
      <c r="AV169" s="351">
        <v>4.2410495573462E-2</v>
      </c>
      <c r="AW169" s="860"/>
      <c r="AX169" s="860"/>
      <c r="AY169" s="860"/>
      <c r="AZ169" s="860"/>
      <c r="BA169" s="860"/>
      <c r="BB169" s="351">
        <v>4.63099021127127E-2</v>
      </c>
      <c r="BC169" s="351">
        <v>4.4499993864148497E-2</v>
      </c>
      <c r="BD169" s="860"/>
      <c r="BE169" s="860"/>
      <c r="BF169" s="860"/>
      <c r="BG169" s="860"/>
      <c r="BH169" s="860"/>
      <c r="BI169" s="860"/>
      <c r="BJ169" s="860"/>
      <c r="BK169" s="351">
        <v>0.118066482586777</v>
      </c>
      <c r="BL169" s="351">
        <v>9.5265510954081298E-2</v>
      </c>
      <c r="BM169" s="859"/>
      <c r="BN169" s="562">
        <v>6.1363994906979497E-2</v>
      </c>
      <c r="BO169" s="351">
        <v>4.9249174985275999E-2</v>
      </c>
    </row>
    <row r="170" spans="2:67" s="255" customFormat="1" ht="15" customHeight="1">
      <c r="B170" s="1257" t="s">
        <v>23</v>
      </c>
      <c r="C170" s="565" t="s">
        <v>529</v>
      </c>
      <c r="D170" s="339"/>
      <c r="E170" s="351">
        <v>0.44323886068206297</v>
      </c>
      <c r="F170" s="351"/>
      <c r="G170" s="912"/>
      <c r="H170" s="912"/>
      <c r="I170" s="912"/>
      <c r="J170" s="351"/>
      <c r="K170" s="351"/>
      <c r="L170" s="351"/>
      <c r="M170" s="351">
        <v>0.52171988873132302</v>
      </c>
      <c r="N170" s="351">
        <v>0.252462682913908</v>
      </c>
      <c r="O170" s="351"/>
      <c r="P170" s="351">
        <v>0.282182979519225</v>
      </c>
      <c r="Q170" s="351"/>
      <c r="R170" s="351"/>
      <c r="S170" s="351"/>
      <c r="T170" s="351"/>
      <c r="U170" s="351"/>
      <c r="V170" s="351">
        <v>0.29293582888817599</v>
      </c>
      <c r="W170" s="351">
        <v>0.25376885379339997</v>
      </c>
      <c r="X170" s="351"/>
      <c r="Y170" s="351"/>
      <c r="Z170" s="351"/>
      <c r="AA170" s="351"/>
      <c r="AB170" s="351"/>
      <c r="AC170" s="351"/>
      <c r="AD170" s="351"/>
      <c r="AE170" s="351">
        <v>0.43449295353670098</v>
      </c>
      <c r="AF170" s="351">
        <v>0.40262824995832702</v>
      </c>
      <c r="AG170" s="562"/>
      <c r="AH170" s="562">
        <v>0.295600905682875</v>
      </c>
      <c r="AI170" s="351">
        <v>0.26575685999527898</v>
      </c>
      <c r="AJ170" s="331"/>
      <c r="AK170" s="351">
        <v>0.444448793469645</v>
      </c>
      <c r="AL170" s="351"/>
      <c r="AM170" s="912">
        <v>0.10202627256675501</v>
      </c>
      <c r="AN170" s="912"/>
      <c r="AO170" s="912"/>
      <c r="AP170" s="351">
        <v>0.18964057002384099</v>
      </c>
      <c r="AQ170" s="351"/>
      <c r="AR170" s="351"/>
      <c r="AS170" s="351">
        <v>0.306180341141639</v>
      </c>
      <c r="AT170" s="351">
        <v>0.25574253811964198</v>
      </c>
      <c r="AU170" s="351"/>
      <c r="AV170" s="351">
        <v>0.28482536132929998</v>
      </c>
      <c r="AW170" s="351"/>
      <c r="AX170" s="351"/>
      <c r="AY170" s="351"/>
      <c r="AZ170" s="351"/>
      <c r="BA170" s="351"/>
      <c r="BB170" s="351">
        <v>0.29572976880973201</v>
      </c>
      <c r="BC170" s="351">
        <v>0.25705502431684102</v>
      </c>
      <c r="BD170" s="351"/>
      <c r="BE170" s="351"/>
      <c r="BF170" s="351"/>
      <c r="BG170" s="351"/>
      <c r="BH170" s="351"/>
      <c r="BI170" s="351"/>
      <c r="BJ170" s="351"/>
      <c r="BK170" s="351">
        <v>0.43632746607203099</v>
      </c>
      <c r="BL170" s="351">
        <v>0.40937062220975701</v>
      </c>
      <c r="BM170" s="562"/>
      <c r="BN170" s="562">
        <v>0.29835879817434102</v>
      </c>
      <c r="BO170" s="351">
        <v>0.26905379853066402</v>
      </c>
    </row>
    <row r="171" spans="2:67" s="255" customFormat="1" ht="15" customHeight="1">
      <c r="B171" s="1257" t="s">
        <v>23</v>
      </c>
      <c r="C171" s="565" t="s">
        <v>530</v>
      </c>
      <c r="D171" s="339"/>
      <c r="E171" s="351">
        <v>0.21992430331368401</v>
      </c>
      <c r="F171" s="351"/>
      <c r="G171" s="912"/>
      <c r="H171" s="912"/>
      <c r="I171" s="912"/>
      <c r="J171" s="351"/>
      <c r="K171" s="351"/>
      <c r="L171" s="351"/>
      <c r="M171" s="351">
        <v>0.183950117021944</v>
      </c>
      <c r="N171" s="351">
        <v>0.21549632357278301</v>
      </c>
      <c r="O171" s="351"/>
      <c r="P171" s="351">
        <v>0.239863027005807</v>
      </c>
      <c r="Q171" s="351"/>
      <c r="R171" s="351"/>
      <c r="S171" s="351"/>
      <c r="T171" s="351"/>
      <c r="U171" s="351"/>
      <c r="V171" s="351">
        <v>0.234978419530015</v>
      </c>
      <c r="W171" s="351">
        <v>0.21545449761707</v>
      </c>
      <c r="X171" s="351"/>
      <c r="Y171" s="351"/>
      <c r="Z171" s="351"/>
      <c r="AA171" s="351"/>
      <c r="AB171" s="351"/>
      <c r="AC171" s="351"/>
      <c r="AD171" s="351"/>
      <c r="AE171" s="351">
        <v>0.21842971401418501</v>
      </c>
      <c r="AF171" s="351">
        <v>0.218999796395623</v>
      </c>
      <c r="AG171" s="562"/>
      <c r="AH171" s="562">
        <v>0.209790534763071</v>
      </c>
      <c r="AI171" s="351">
        <v>0.215836488851949</v>
      </c>
      <c r="AJ171" s="331"/>
      <c r="AK171" s="351">
        <v>0.21862093307873601</v>
      </c>
      <c r="AL171" s="351"/>
      <c r="AM171" s="912">
        <v>0.20077085011425899</v>
      </c>
      <c r="AN171" s="912"/>
      <c r="AO171" s="912"/>
      <c r="AP171" s="351">
        <v>0.19317471182412699</v>
      </c>
      <c r="AQ171" s="351"/>
      <c r="AR171" s="351"/>
      <c r="AS171" s="351">
        <v>0.18977921411312301</v>
      </c>
      <c r="AT171" s="351">
        <v>0.216520234741196</v>
      </c>
      <c r="AU171" s="351"/>
      <c r="AV171" s="351">
        <v>0.24038275539462101</v>
      </c>
      <c r="AW171" s="351"/>
      <c r="AX171" s="351"/>
      <c r="AY171" s="351"/>
      <c r="AZ171" s="351"/>
      <c r="BA171" s="351"/>
      <c r="BB171" s="351">
        <v>0.23553345071624701</v>
      </c>
      <c r="BC171" s="351">
        <v>0.216473816479577</v>
      </c>
      <c r="BD171" s="351"/>
      <c r="BE171" s="351"/>
      <c r="BF171" s="351"/>
      <c r="BG171" s="351"/>
      <c r="BH171" s="351"/>
      <c r="BI171" s="351"/>
      <c r="BJ171" s="351"/>
      <c r="BK171" s="351">
        <v>0.216511823207819</v>
      </c>
      <c r="BL171" s="351">
        <v>0.21739958029849099</v>
      </c>
      <c r="BM171" s="562"/>
      <c r="BN171" s="562">
        <v>0.20923914861123799</v>
      </c>
      <c r="BO171" s="351">
        <v>0.21668196696522499</v>
      </c>
    </row>
    <row r="172" spans="2:67" s="255" customFormat="1" ht="15" customHeight="1">
      <c r="B172" s="1257" t="s">
        <v>23</v>
      </c>
      <c r="C172" s="565" t="s">
        <v>531</v>
      </c>
      <c r="D172" s="339"/>
      <c r="E172" s="351">
        <v>0.186230491513102</v>
      </c>
      <c r="F172" s="351"/>
      <c r="G172" s="912"/>
      <c r="H172" s="912"/>
      <c r="I172" s="912"/>
      <c r="J172" s="351"/>
      <c r="K172" s="351"/>
      <c r="L172" s="351"/>
      <c r="M172" s="351">
        <v>7.8464995316367206E-2</v>
      </c>
      <c r="N172" s="351">
        <v>0.339171524880298</v>
      </c>
      <c r="O172" s="351"/>
      <c r="P172" s="351">
        <v>0.32740998058485798</v>
      </c>
      <c r="Q172" s="351"/>
      <c r="R172" s="351"/>
      <c r="S172" s="351"/>
      <c r="T172" s="351"/>
      <c r="U172" s="351"/>
      <c r="V172" s="351">
        <v>0.32180912940626999</v>
      </c>
      <c r="W172" s="351">
        <v>0.33854534146172299</v>
      </c>
      <c r="X172" s="351"/>
      <c r="Y172" s="351"/>
      <c r="Z172" s="351"/>
      <c r="AA172" s="351"/>
      <c r="AB172" s="351"/>
      <c r="AC172" s="351"/>
      <c r="AD172" s="351"/>
      <c r="AE172" s="351">
        <v>0.19853116633839299</v>
      </c>
      <c r="AF172" s="351">
        <v>0.23554797242582401</v>
      </c>
      <c r="AG172" s="562"/>
      <c r="AH172" s="562">
        <v>0.30848714811292299</v>
      </c>
      <c r="AI172" s="351">
        <v>0.32938599598184998</v>
      </c>
      <c r="AJ172" s="331"/>
      <c r="AK172" s="351">
        <v>0.182561706857571</v>
      </c>
      <c r="AL172" s="351"/>
      <c r="AM172" s="912">
        <v>0.52825167314511401</v>
      </c>
      <c r="AN172" s="912"/>
      <c r="AO172" s="912"/>
      <c r="AP172" s="351">
        <v>0.28656663628163598</v>
      </c>
      <c r="AQ172" s="351"/>
      <c r="AR172" s="351"/>
      <c r="AS172" s="351">
        <v>0.213123553383466</v>
      </c>
      <c r="AT172" s="351">
        <v>0.334872890904654</v>
      </c>
      <c r="AU172" s="351"/>
      <c r="AV172" s="351">
        <v>0.32359547362351998</v>
      </c>
      <c r="AW172" s="351"/>
      <c r="AX172" s="351"/>
      <c r="AY172" s="351"/>
      <c r="AZ172" s="351"/>
      <c r="BA172" s="351"/>
      <c r="BB172" s="351">
        <v>0.31632990123621102</v>
      </c>
      <c r="BC172" s="351">
        <v>0.334116658948998</v>
      </c>
      <c r="BD172" s="351"/>
      <c r="BE172" s="351"/>
      <c r="BF172" s="351"/>
      <c r="BG172" s="351"/>
      <c r="BH172" s="351"/>
      <c r="BI172" s="351"/>
      <c r="BJ172" s="351"/>
      <c r="BK172" s="351">
        <v>0.19643610024783301</v>
      </c>
      <c r="BL172" s="351">
        <v>0.22522340227136101</v>
      </c>
      <c r="BM172" s="562"/>
      <c r="BN172" s="562">
        <v>0.30820233769096</v>
      </c>
      <c r="BO172" s="351">
        <v>0.32487078608866299</v>
      </c>
    </row>
    <row r="173" spans="2:67" s="255" customFormat="1" ht="15" customHeight="1">
      <c r="B173" s="1257" t="s">
        <v>23</v>
      </c>
      <c r="C173" s="565" t="s">
        <v>532</v>
      </c>
      <c r="D173" s="339"/>
      <c r="E173" s="351">
        <v>2.9155443633392002E-2</v>
      </c>
      <c r="F173" s="351"/>
      <c r="G173" s="912"/>
      <c r="H173" s="912"/>
      <c r="I173" s="912"/>
      <c r="J173" s="351"/>
      <c r="K173" s="351"/>
      <c r="L173" s="351"/>
      <c r="M173" s="351">
        <v>4.7036507823452001E-3</v>
      </c>
      <c r="N173" s="351">
        <v>0.1348202070691</v>
      </c>
      <c r="O173" s="351"/>
      <c r="P173" s="351">
        <v>9.9713631143461198E-2</v>
      </c>
      <c r="Q173" s="351"/>
      <c r="R173" s="351"/>
      <c r="S173" s="351"/>
      <c r="T173" s="351"/>
      <c r="U173" s="351"/>
      <c r="V173" s="351">
        <v>0.105713140999393</v>
      </c>
      <c r="W173" s="351">
        <v>0.13479616217986201</v>
      </c>
      <c r="X173" s="351"/>
      <c r="Y173" s="351"/>
      <c r="Z173" s="351"/>
      <c r="AA173" s="351"/>
      <c r="AB173" s="351"/>
      <c r="AC173" s="351"/>
      <c r="AD173" s="351"/>
      <c r="AE173" s="351">
        <v>3.3229301298307597E-2</v>
      </c>
      <c r="AF173" s="351">
        <v>5.29078026798908E-2</v>
      </c>
      <c r="AG173" s="562"/>
      <c r="AH173" s="562">
        <v>0.122956704974527</v>
      </c>
      <c r="AI173" s="351">
        <v>0.127772994403789</v>
      </c>
      <c r="AJ173" s="331"/>
      <c r="AK173" s="351">
        <v>2.8088249930106401E-2</v>
      </c>
      <c r="AL173" s="351"/>
      <c r="AM173" s="912">
        <v>0.14784478713556501</v>
      </c>
      <c r="AN173" s="912"/>
      <c r="AO173" s="912"/>
      <c r="AP173" s="351">
        <v>6.1852915067249298E-2</v>
      </c>
      <c r="AQ173" s="351"/>
      <c r="AR173" s="351"/>
      <c r="AS173" s="351">
        <v>4.1708657082860097E-2</v>
      </c>
      <c r="AT173" s="351">
        <v>0.130973888361335</v>
      </c>
      <c r="AU173" s="351"/>
      <c r="AV173" s="351">
        <v>9.70950142360575E-2</v>
      </c>
      <c r="AW173" s="351"/>
      <c r="AX173" s="351"/>
      <c r="AY173" s="351"/>
      <c r="AZ173" s="351"/>
      <c r="BA173" s="351"/>
      <c r="BB173" s="351">
        <v>0.102972305422618</v>
      </c>
      <c r="BC173" s="351">
        <v>0.130957757581114</v>
      </c>
      <c r="BD173" s="351"/>
      <c r="BE173" s="351"/>
      <c r="BF173" s="351"/>
      <c r="BG173" s="351"/>
      <c r="BH173" s="351"/>
      <c r="BI173" s="351"/>
      <c r="BJ173" s="351"/>
      <c r="BK173" s="351">
        <v>3.2114609043696299E-2</v>
      </c>
      <c r="BL173" s="351">
        <v>5.1343792875168298E-2</v>
      </c>
      <c r="BM173" s="562"/>
      <c r="BN173" s="562">
        <v>0.11705246845193</v>
      </c>
      <c r="BO173" s="351">
        <v>0.12417150712602899</v>
      </c>
    </row>
    <row r="174" spans="2:67" s="255" customFormat="1" ht="15" customHeight="1">
      <c r="B174" s="1257" t="s">
        <v>23</v>
      </c>
      <c r="C174" s="565" t="s">
        <v>533</v>
      </c>
      <c r="D174" s="339"/>
      <c r="E174" s="351">
        <v>7.3689882999941798E-4</v>
      </c>
      <c r="F174" s="351"/>
      <c r="G174" s="912"/>
      <c r="H174" s="912"/>
      <c r="I174" s="912"/>
      <c r="J174" s="351"/>
      <c r="K174" s="351"/>
      <c r="L174" s="351"/>
      <c r="M174" s="351">
        <v>9.4048778346763606E-5</v>
      </c>
      <c r="N174" s="351">
        <v>1.7709043681538399E-2</v>
      </c>
      <c r="O174" s="351"/>
      <c r="P174" s="351">
        <v>1.1740296755269299E-2</v>
      </c>
      <c r="Q174" s="351"/>
      <c r="R174" s="351"/>
      <c r="S174" s="351"/>
      <c r="T174" s="351"/>
      <c r="U174" s="351"/>
      <c r="V174" s="351">
        <v>3.1595373543691898E-3</v>
      </c>
      <c r="W174" s="351">
        <v>1.69252101923533E-2</v>
      </c>
      <c r="X174" s="351"/>
      <c r="Y174" s="351"/>
      <c r="Z174" s="351"/>
      <c r="AA174" s="351"/>
      <c r="AB174" s="351"/>
      <c r="AC174" s="351"/>
      <c r="AD174" s="351"/>
      <c r="AE174" s="351">
        <v>5.4351884184257904E-4</v>
      </c>
      <c r="AF174" s="351">
        <v>1.40716047536403E-3</v>
      </c>
      <c r="AG174" s="562"/>
      <c r="AH174" s="562">
        <v>5.7871884966680404E-3</v>
      </c>
      <c r="AI174" s="351">
        <v>1.6002104371894001E-2</v>
      </c>
      <c r="AJ174" s="331"/>
      <c r="AK174" s="351">
        <v>7.3274007465128901E-4</v>
      </c>
      <c r="AL174" s="351"/>
      <c r="AM174" s="912">
        <v>2.76009027499091E-3</v>
      </c>
      <c r="AN174" s="912"/>
      <c r="AO174" s="912"/>
      <c r="AP174" s="351">
        <v>4.5888633086127598E-3</v>
      </c>
      <c r="AQ174" s="351"/>
      <c r="AR174" s="351"/>
      <c r="AS174" s="351">
        <v>3.0081272791197202E-3</v>
      </c>
      <c r="AT174" s="351">
        <v>1.7681691141341101E-2</v>
      </c>
      <c r="AU174" s="351"/>
      <c r="AV174" s="351">
        <v>1.1690899843039001E-2</v>
      </c>
      <c r="AW174" s="351"/>
      <c r="AX174" s="351"/>
      <c r="AY174" s="351"/>
      <c r="AZ174" s="351"/>
      <c r="BA174" s="351"/>
      <c r="BB174" s="351">
        <v>3.1246717024775899E-3</v>
      </c>
      <c r="BC174" s="351">
        <v>1.68967488093223E-2</v>
      </c>
      <c r="BD174" s="351"/>
      <c r="BE174" s="351"/>
      <c r="BF174" s="351"/>
      <c r="BG174" s="351"/>
      <c r="BH174" s="351"/>
      <c r="BI174" s="351"/>
      <c r="BJ174" s="351"/>
      <c r="BK174" s="351">
        <v>5.4351884184257796E-4</v>
      </c>
      <c r="BL174" s="351">
        <v>1.3970913911400401E-3</v>
      </c>
      <c r="BM174" s="562"/>
      <c r="BN174" s="562">
        <v>5.7832521645519303E-3</v>
      </c>
      <c r="BO174" s="351">
        <v>1.59727663041433E-2</v>
      </c>
    </row>
    <row r="175" spans="2:67" s="255" customFormat="1" ht="15" customHeight="1">
      <c r="B175" s="1253" t="s">
        <v>23</v>
      </c>
      <c r="C175" s="338" t="s">
        <v>527</v>
      </c>
      <c r="D175" s="339"/>
      <c r="E175" s="345">
        <v>1</v>
      </c>
      <c r="F175" s="345"/>
      <c r="G175" s="897"/>
      <c r="H175" s="897"/>
      <c r="I175" s="897"/>
      <c r="J175" s="345"/>
      <c r="K175" s="345"/>
      <c r="L175" s="345"/>
      <c r="M175" s="345">
        <v>1</v>
      </c>
      <c r="N175" s="345">
        <v>1</v>
      </c>
      <c r="O175" s="345"/>
      <c r="P175" s="345">
        <v>1.0000000006256</v>
      </c>
      <c r="Q175" s="345"/>
      <c r="R175" s="345"/>
      <c r="S175" s="345"/>
      <c r="T175" s="345"/>
      <c r="U175" s="345"/>
      <c r="V175" s="345">
        <v>1</v>
      </c>
      <c r="W175" s="345">
        <v>0.999999999999999</v>
      </c>
      <c r="X175" s="345"/>
      <c r="Y175" s="345"/>
      <c r="Z175" s="345"/>
      <c r="AA175" s="345"/>
      <c r="AB175" s="345"/>
      <c r="AC175" s="345"/>
      <c r="AD175" s="345"/>
      <c r="AE175" s="345">
        <v>1</v>
      </c>
      <c r="AF175" s="345">
        <v>1</v>
      </c>
      <c r="AG175" s="348"/>
      <c r="AH175" s="348">
        <v>1</v>
      </c>
      <c r="AI175" s="345">
        <v>1</v>
      </c>
      <c r="AJ175" s="331"/>
      <c r="AK175" s="345">
        <v>1</v>
      </c>
      <c r="AL175" s="345"/>
      <c r="AM175" s="897">
        <v>0.999999999999998</v>
      </c>
      <c r="AN175" s="897"/>
      <c r="AO175" s="897"/>
      <c r="AP175" s="345">
        <v>1</v>
      </c>
      <c r="AQ175" s="345"/>
      <c r="AR175" s="345"/>
      <c r="AS175" s="345">
        <v>1</v>
      </c>
      <c r="AT175" s="345">
        <v>1</v>
      </c>
      <c r="AU175" s="345"/>
      <c r="AV175" s="345">
        <v>1</v>
      </c>
      <c r="AW175" s="345"/>
      <c r="AX175" s="345"/>
      <c r="AY175" s="345"/>
      <c r="AZ175" s="345"/>
      <c r="BA175" s="345"/>
      <c r="BB175" s="345">
        <v>0.999999999999999</v>
      </c>
      <c r="BC175" s="345">
        <v>1</v>
      </c>
      <c r="BD175" s="345"/>
      <c r="BE175" s="345"/>
      <c r="BF175" s="345"/>
      <c r="BG175" s="345"/>
      <c r="BH175" s="345"/>
      <c r="BI175" s="345"/>
      <c r="BJ175" s="345"/>
      <c r="BK175" s="345">
        <v>1</v>
      </c>
      <c r="BL175" s="345">
        <v>0.999999999999999</v>
      </c>
      <c r="BM175" s="348"/>
      <c r="BN175" s="348">
        <v>1</v>
      </c>
      <c r="BO175" s="345">
        <v>1</v>
      </c>
    </row>
    <row r="176" spans="2:67" s="255" customFormat="1" ht="15" customHeight="1">
      <c r="B176" s="1251" t="s">
        <v>24</v>
      </c>
      <c r="C176" s="243" t="s">
        <v>528</v>
      </c>
      <c r="D176" s="339"/>
      <c r="E176" s="351">
        <v>3.6164015528206701E-2</v>
      </c>
      <c r="F176" s="347">
        <v>7.8060641463526903E-4</v>
      </c>
      <c r="G176" s="934"/>
      <c r="H176" s="934"/>
      <c r="I176" s="934"/>
      <c r="J176" s="347">
        <v>7.9628707721870898E-5</v>
      </c>
      <c r="K176" s="347"/>
      <c r="L176" s="347"/>
      <c r="M176" s="346">
        <v>4.0979391023800799E-2</v>
      </c>
      <c r="N176" s="346">
        <v>8.1365428099031707E-3</v>
      </c>
      <c r="O176" s="346"/>
      <c r="P176" s="346">
        <v>1.46798356685965E-2</v>
      </c>
      <c r="Q176" s="346"/>
      <c r="R176" s="346"/>
      <c r="S176" s="346"/>
      <c r="T176" s="346"/>
      <c r="U176" s="346"/>
      <c r="V176" s="346"/>
      <c r="W176" s="346">
        <v>7.9299955327048494E-3</v>
      </c>
      <c r="X176" s="346"/>
      <c r="Y176" s="346"/>
      <c r="Z176" s="346"/>
      <c r="AA176" s="346"/>
      <c r="AB176" s="346"/>
      <c r="AC176" s="346"/>
      <c r="AD176" s="346"/>
      <c r="AE176" s="346">
        <v>3.4070115643401698E-2</v>
      </c>
      <c r="AF176" s="346">
        <v>2.9632746125005601E-2</v>
      </c>
      <c r="AG176" s="347"/>
      <c r="AH176" s="346">
        <v>1.7168482631880599E-2</v>
      </c>
      <c r="AI176" s="346">
        <v>1.08499302284402E-2</v>
      </c>
      <c r="AJ176" s="331"/>
      <c r="AK176" s="329"/>
      <c r="AL176" s="347"/>
      <c r="AM176" s="896"/>
      <c r="AN176" s="896"/>
      <c r="AO176" s="896"/>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6"/>
      <c r="BK176" s="346"/>
      <c r="BL176" s="346"/>
      <c r="BM176" s="562"/>
      <c r="BN176" s="346"/>
      <c r="BO176" s="346"/>
    </row>
    <row r="177" spans="2:67" s="255" customFormat="1" ht="15" customHeight="1">
      <c r="B177" s="1257" t="s">
        <v>24</v>
      </c>
      <c r="C177" s="243" t="s">
        <v>529</v>
      </c>
      <c r="D177" s="339"/>
      <c r="E177" s="346">
        <v>6.6467692873317996E-2</v>
      </c>
      <c r="F177" s="347">
        <v>2.2968332490195002E-3</v>
      </c>
      <c r="G177" s="934"/>
      <c r="H177" s="934"/>
      <c r="I177" s="934"/>
      <c r="J177" s="347">
        <v>1.7470468680452899E-4</v>
      </c>
      <c r="K177" s="347"/>
      <c r="L177" s="347"/>
      <c r="M177" s="346">
        <v>7.3334158223607296E-2</v>
      </c>
      <c r="N177" s="346">
        <v>2.1101901795897202E-2</v>
      </c>
      <c r="O177" s="346"/>
      <c r="P177" s="346">
        <v>2.9808574536179602E-2</v>
      </c>
      <c r="Q177" s="346"/>
      <c r="R177" s="346"/>
      <c r="S177" s="346"/>
      <c r="T177" s="346"/>
      <c r="U177" s="346"/>
      <c r="V177" s="346"/>
      <c r="W177" s="346">
        <v>2.0814108604933702E-2</v>
      </c>
      <c r="X177" s="346"/>
      <c r="Y177" s="346"/>
      <c r="Z177" s="346"/>
      <c r="AA177" s="346"/>
      <c r="AB177" s="346"/>
      <c r="AC177" s="346"/>
      <c r="AD177" s="346"/>
      <c r="AE177" s="346">
        <v>4.7882593388052702E-2</v>
      </c>
      <c r="AF177" s="346">
        <v>6.2044257004714901E-2</v>
      </c>
      <c r="AG177" s="347"/>
      <c r="AH177" s="346">
        <v>3.1572919681653801E-2</v>
      </c>
      <c r="AI177" s="346">
        <v>2.4725830471843398E-2</v>
      </c>
      <c r="AJ177" s="331"/>
      <c r="AK177" s="329"/>
      <c r="AL177" s="347"/>
      <c r="AM177" s="896"/>
      <c r="AN177" s="896"/>
      <c r="AO177" s="896"/>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6"/>
      <c r="BK177" s="346"/>
      <c r="BL177" s="346"/>
      <c r="BM177" s="347"/>
      <c r="BN177" s="346"/>
      <c r="BO177" s="346"/>
    </row>
    <row r="178" spans="2:67" s="255" customFormat="1" ht="15" customHeight="1">
      <c r="B178" s="1257" t="s">
        <v>24</v>
      </c>
      <c r="C178" s="243" t="s">
        <v>530</v>
      </c>
      <c r="D178" s="339"/>
      <c r="E178" s="346">
        <v>0.107993288959166</v>
      </c>
      <c r="F178" s="347">
        <v>1.23262960587593E-2</v>
      </c>
      <c r="G178" s="934"/>
      <c r="H178" s="934"/>
      <c r="I178" s="934"/>
      <c r="J178" s="347">
        <v>3.2199455637112102E-3</v>
      </c>
      <c r="K178" s="347"/>
      <c r="L178" s="347"/>
      <c r="M178" s="346">
        <v>0.10718497258500601</v>
      </c>
      <c r="N178" s="346">
        <v>4.4491504588042401E-2</v>
      </c>
      <c r="O178" s="346"/>
      <c r="P178" s="346">
        <v>5.6913095052016499E-2</v>
      </c>
      <c r="Q178" s="346"/>
      <c r="R178" s="346"/>
      <c r="S178" s="346"/>
      <c r="T178" s="346"/>
      <c r="U178" s="346"/>
      <c r="V178" s="346"/>
      <c r="W178" s="346">
        <v>4.4080778318689097E-2</v>
      </c>
      <c r="X178" s="346"/>
      <c r="Y178" s="346"/>
      <c r="Z178" s="346"/>
      <c r="AA178" s="346"/>
      <c r="AB178" s="346"/>
      <c r="AC178" s="346"/>
      <c r="AD178" s="346"/>
      <c r="AE178" s="346">
        <v>8.82955967279139E-2</v>
      </c>
      <c r="AF178" s="346">
        <v>0.11206290673748701</v>
      </c>
      <c r="AG178" s="347"/>
      <c r="AH178" s="346">
        <v>5.7208915563168601E-2</v>
      </c>
      <c r="AI178" s="346">
        <v>5.0596755303529299E-2</v>
      </c>
      <c r="AJ178" s="331"/>
      <c r="AK178" s="329"/>
      <c r="AL178" s="347"/>
      <c r="AM178" s="896"/>
      <c r="AN178" s="896"/>
      <c r="AO178" s="896"/>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6"/>
      <c r="BK178" s="346"/>
      <c r="BL178" s="346"/>
      <c r="BM178" s="347"/>
      <c r="BN178" s="346"/>
      <c r="BO178" s="346"/>
    </row>
    <row r="179" spans="2:67" s="255" customFormat="1" ht="15" customHeight="1">
      <c r="B179" s="1257" t="s">
        <v>24</v>
      </c>
      <c r="C179" s="243" t="s">
        <v>531</v>
      </c>
      <c r="D179" s="344"/>
      <c r="E179" s="346">
        <v>0.40599186951562199</v>
      </c>
      <c r="F179" s="347">
        <v>0.23313468527515099</v>
      </c>
      <c r="G179" s="934"/>
      <c r="H179" s="934"/>
      <c r="I179" s="934"/>
      <c r="J179" s="347">
        <v>0.14165880049753199</v>
      </c>
      <c r="K179" s="347"/>
      <c r="L179" s="347"/>
      <c r="M179" s="346">
        <v>0.39714402842442897</v>
      </c>
      <c r="N179" s="346">
        <v>0.28300466014328601</v>
      </c>
      <c r="O179" s="346"/>
      <c r="P179" s="346">
        <v>0.30329975715558699</v>
      </c>
      <c r="Q179" s="346"/>
      <c r="R179" s="346"/>
      <c r="S179" s="346"/>
      <c r="T179" s="346"/>
      <c r="U179" s="346"/>
      <c r="V179" s="346"/>
      <c r="W179" s="346">
        <v>0.28233156013646499</v>
      </c>
      <c r="X179" s="346"/>
      <c r="Y179" s="346"/>
      <c r="Z179" s="346"/>
      <c r="AA179" s="346"/>
      <c r="AB179" s="346"/>
      <c r="AC179" s="346"/>
      <c r="AD179" s="346"/>
      <c r="AE179" s="346">
        <v>0.38286983083661702</v>
      </c>
      <c r="AF179" s="346">
        <v>0.40665668134392802</v>
      </c>
      <c r="AG179" s="347"/>
      <c r="AH179" s="346">
        <v>0.28426036124728699</v>
      </c>
      <c r="AI179" s="346">
        <v>0.297321181409677</v>
      </c>
      <c r="AJ179" s="331"/>
      <c r="AK179" s="329"/>
      <c r="AL179" s="347"/>
      <c r="AM179" s="896"/>
      <c r="AN179" s="896"/>
      <c r="AO179" s="896"/>
      <c r="AP179" s="346"/>
      <c r="AQ179" s="346"/>
      <c r="AR179" s="346"/>
      <c r="AS179" s="346"/>
      <c r="AT179" s="346"/>
      <c r="AU179" s="346"/>
      <c r="AV179" s="346"/>
      <c r="AW179" s="346"/>
      <c r="AX179" s="346"/>
      <c r="AY179" s="346"/>
      <c r="AZ179" s="346"/>
      <c r="BA179" s="346"/>
      <c r="BB179" s="346"/>
      <c r="BC179" s="346"/>
      <c r="BD179" s="346"/>
      <c r="BE179" s="346"/>
      <c r="BF179" s="346"/>
      <c r="BG179" s="346"/>
      <c r="BH179" s="346"/>
      <c r="BI179" s="346"/>
      <c r="BJ179" s="346"/>
      <c r="BK179" s="346"/>
      <c r="BL179" s="346"/>
      <c r="BM179" s="347"/>
      <c r="BN179" s="346"/>
      <c r="BO179" s="346"/>
    </row>
    <row r="180" spans="2:67" s="255" customFormat="1" ht="15" customHeight="1">
      <c r="B180" s="1257" t="s">
        <v>24</v>
      </c>
      <c r="C180" s="243" t="s">
        <v>532</v>
      </c>
      <c r="D180" s="344"/>
      <c r="E180" s="346">
        <v>0.37422561002126198</v>
      </c>
      <c r="F180" s="347">
        <v>0.67627122842229404</v>
      </c>
      <c r="G180" s="934"/>
      <c r="H180" s="934"/>
      <c r="I180" s="934"/>
      <c r="J180" s="347">
        <v>0.78654600572115896</v>
      </c>
      <c r="K180" s="347"/>
      <c r="L180" s="347"/>
      <c r="M180" s="346">
        <v>0.37305800470071199</v>
      </c>
      <c r="N180" s="346">
        <v>0.58582708859204502</v>
      </c>
      <c r="O180" s="346"/>
      <c r="P180" s="346">
        <v>0.55342008636208695</v>
      </c>
      <c r="Q180" s="346"/>
      <c r="R180" s="346"/>
      <c r="S180" s="346"/>
      <c r="T180" s="346"/>
      <c r="U180" s="346"/>
      <c r="V180" s="346"/>
      <c r="W180" s="346">
        <v>0.58689186097675905</v>
      </c>
      <c r="X180" s="346"/>
      <c r="Y180" s="346"/>
      <c r="Z180" s="346"/>
      <c r="AA180" s="346"/>
      <c r="AB180" s="346"/>
      <c r="AC180" s="346"/>
      <c r="AD180" s="346"/>
      <c r="AE180" s="346">
        <v>0.43989069860276098</v>
      </c>
      <c r="AF180" s="346">
        <v>0.380493077815238</v>
      </c>
      <c r="AG180" s="347"/>
      <c r="AH180" s="346">
        <v>0.57783629765247302</v>
      </c>
      <c r="AI180" s="346">
        <v>0.56367304370444604</v>
      </c>
      <c r="AJ180" s="329"/>
      <c r="AK180" s="329"/>
      <c r="AL180" s="347"/>
      <c r="AM180" s="896"/>
      <c r="AN180" s="896"/>
      <c r="AO180" s="896"/>
      <c r="AP180" s="346"/>
      <c r="AQ180" s="346"/>
      <c r="AR180" s="346"/>
      <c r="AS180" s="346"/>
      <c r="AT180" s="346"/>
      <c r="AU180" s="346"/>
      <c r="AV180" s="346"/>
      <c r="AW180" s="346"/>
      <c r="AX180" s="346"/>
      <c r="AY180" s="346"/>
      <c r="AZ180" s="346"/>
      <c r="BA180" s="346"/>
      <c r="BB180" s="346"/>
      <c r="BC180" s="346"/>
      <c r="BD180" s="346"/>
      <c r="BE180" s="346"/>
      <c r="BF180" s="346"/>
      <c r="BG180" s="346"/>
      <c r="BH180" s="346"/>
      <c r="BI180" s="346"/>
      <c r="BJ180" s="346"/>
      <c r="BK180" s="346"/>
      <c r="BL180" s="346"/>
      <c r="BM180" s="347"/>
      <c r="BN180" s="346"/>
      <c r="BO180" s="346"/>
    </row>
    <row r="181" spans="2:67" s="255" customFormat="1" ht="15" customHeight="1">
      <c r="B181" s="1257" t="s">
        <v>24</v>
      </c>
      <c r="C181" s="243" t="s">
        <v>533</v>
      </c>
      <c r="D181" s="344"/>
      <c r="E181" s="346">
        <v>9.1575231024251004E-3</v>
      </c>
      <c r="F181" s="347">
        <v>7.5190350580140397E-2</v>
      </c>
      <c r="G181" s="934"/>
      <c r="H181" s="934"/>
      <c r="I181" s="934"/>
      <c r="J181" s="347">
        <v>6.8320914823071593E-2</v>
      </c>
      <c r="K181" s="347"/>
      <c r="L181" s="347"/>
      <c r="M181" s="346">
        <v>8.2994450424452096E-3</v>
      </c>
      <c r="N181" s="346">
        <v>5.7438302070822497E-2</v>
      </c>
      <c r="O181" s="346"/>
      <c r="P181" s="346">
        <v>4.1878651225533699E-2</v>
      </c>
      <c r="Q181" s="346"/>
      <c r="R181" s="346"/>
      <c r="S181" s="346"/>
      <c r="T181" s="346"/>
      <c r="U181" s="346"/>
      <c r="V181" s="346"/>
      <c r="W181" s="346">
        <v>5.7951696430445503E-2</v>
      </c>
      <c r="X181" s="346"/>
      <c r="Y181" s="346"/>
      <c r="Z181" s="346"/>
      <c r="AA181" s="346"/>
      <c r="AB181" s="346"/>
      <c r="AC181" s="346"/>
      <c r="AD181" s="346"/>
      <c r="AE181" s="346">
        <v>6.9911648012538404E-3</v>
      </c>
      <c r="AF181" s="346">
        <v>9.1103309736265698E-3</v>
      </c>
      <c r="AG181" s="347"/>
      <c r="AH181" s="346">
        <v>3.1953023223536797E-2</v>
      </c>
      <c r="AI181" s="346">
        <v>5.2833258882065803E-2</v>
      </c>
      <c r="AJ181" s="329"/>
      <c r="AK181" s="329"/>
      <c r="AL181" s="347"/>
      <c r="AM181" s="896"/>
      <c r="AN181" s="896"/>
      <c r="AO181" s="896"/>
      <c r="AP181" s="346"/>
      <c r="AQ181" s="346"/>
      <c r="AR181" s="346"/>
      <c r="AS181" s="346"/>
      <c r="AT181" s="346"/>
      <c r="AU181" s="346"/>
      <c r="AV181" s="346"/>
      <c r="AW181" s="346"/>
      <c r="AX181" s="346"/>
      <c r="AY181" s="346"/>
      <c r="AZ181" s="346"/>
      <c r="BA181" s="346"/>
      <c r="BB181" s="346"/>
      <c r="BC181" s="346"/>
      <c r="BD181" s="346"/>
      <c r="BE181" s="346"/>
      <c r="BF181" s="346"/>
      <c r="BG181" s="346"/>
      <c r="BH181" s="346"/>
      <c r="BI181" s="346"/>
      <c r="BJ181" s="346"/>
      <c r="BK181" s="346"/>
      <c r="BL181" s="346"/>
      <c r="BM181" s="347"/>
      <c r="BN181" s="346"/>
      <c r="BO181" s="346"/>
    </row>
    <row r="182" spans="2:67" s="255" customFormat="1" ht="15" customHeight="1">
      <c r="B182" s="1253" t="s">
        <v>24</v>
      </c>
      <c r="C182" s="338" t="s">
        <v>527</v>
      </c>
      <c r="D182" s="339"/>
      <c r="E182" s="345">
        <v>1</v>
      </c>
      <c r="F182" s="345">
        <v>1</v>
      </c>
      <c r="G182" s="897"/>
      <c r="H182" s="897"/>
      <c r="I182" s="897"/>
      <c r="J182" s="345">
        <v>1</v>
      </c>
      <c r="K182" s="345"/>
      <c r="L182" s="345"/>
      <c r="M182" s="345">
        <v>1</v>
      </c>
      <c r="N182" s="345">
        <v>0.999999999999997</v>
      </c>
      <c r="O182" s="345"/>
      <c r="P182" s="345">
        <v>1</v>
      </c>
      <c r="Q182" s="345"/>
      <c r="R182" s="345"/>
      <c r="S182" s="345"/>
      <c r="T182" s="345"/>
      <c r="U182" s="345"/>
      <c r="V182" s="345"/>
      <c r="W182" s="345">
        <v>0.999999999999997</v>
      </c>
      <c r="X182" s="345"/>
      <c r="Y182" s="345"/>
      <c r="Z182" s="345"/>
      <c r="AA182" s="345"/>
      <c r="AB182" s="345"/>
      <c r="AC182" s="345"/>
      <c r="AD182" s="345"/>
      <c r="AE182" s="345">
        <v>1</v>
      </c>
      <c r="AF182" s="345">
        <v>1</v>
      </c>
      <c r="AG182" s="348"/>
      <c r="AH182" s="348">
        <v>1</v>
      </c>
      <c r="AI182" s="345">
        <v>1</v>
      </c>
      <c r="AJ182" s="331"/>
      <c r="AK182" s="345"/>
      <c r="AL182" s="345"/>
      <c r="AM182" s="897"/>
      <c r="AN182" s="897"/>
      <c r="AO182" s="897"/>
      <c r="AP182" s="345"/>
      <c r="AQ182" s="345"/>
      <c r="AR182" s="345"/>
      <c r="AS182" s="345"/>
      <c r="AT182" s="345"/>
      <c r="AU182" s="345"/>
      <c r="AV182" s="345"/>
      <c r="AW182" s="345"/>
      <c r="AX182" s="345"/>
      <c r="AY182" s="345"/>
      <c r="AZ182" s="345"/>
      <c r="BA182" s="345"/>
      <c r="BB182" s="345"/>
      <c r="BC182" s="345"/>
      <c r="BD182" s="345"/>
      <c r="BE182" s="345"/>
      <c r="BF182" s="345"/>
      <c r="BG182" s="345"/>
      <c r="BH182" s="345"/>
      <c r="BI182" s="345"/>
      <c r="BJ182" s="345"/>
      <c r="BK182" s="345"/>
      <c r="BL182" s="345"/>
      <c r="BM182" s="348"/>
      <c r="BN182" s="348"/>
      <c r="BO182" s="345"/>
    </row>
    <row r="183" spans="2:67" s="255" customFormat="1" ht="15" customHeight="1">
      <c r="B183" s="1251" t="s">
        <v>25</v>
      </c>
      <c r="C183" s="243" t="s">
        <v>528</v>
      </c>
      <c r="D183" s="344"/>
      <c r="E183" s="331">
        <v>4.73395725945571E-3</v>
      </c>
      <c r="F183" s="350">
        <v>0</v>
      </c>
      <c r="G183" s="936"/>
      <c r="H183" s="936"/>
      <c r="I183" s="934">
        <v>5.3597207438874756E-4</v>
      </c>
      <c r="J183" s="350">
        <v>0</v>
      </c>
      <c r="K183" s="857"/>
      <c r="L183" s="857"/>
      <c r="M183" s="350">
        <v>4.1284429445159303E-2</v>
      </c>
      <c r="N183" s="350">
        <v>1.12362355725517E-3</v>
      </c>
      <c r="O183" s="857"/>
      <c r="P183" s="350">
        <v>1.04492685531392E-3</v>
      </c>
      <c r="Q183" s="860"/>
      <c r="R183" s="860"/>
      <c r="S183" s="860"/>
      <c r="T183" s="860"/>
      <c r="U183" s="860"/>
      <c r="V183" s="347">
        <v>2.6498012530016099E-3</v>
      </c>
      <c r="W183" s="350">
        <v>1.1787032599712599E-3</v>
      </c>
      <c r="X183" s="857"/>
      <c r="Y183" s="857"/>
      <c r="Z183" s="857"/>
      <c r="AA183" s="857"/>
      <c r="AB183" s="857"/>
      <c r="AC183" s="857"/>
      <c r="AD183" s="857"/>
      <c r="AE183" s="350">
        <v>6.4418145272060303E-3</v>
      </c>
      <c r="AF183" s="350">
        <v>1.40971722922718E-3</v>
      </c>
      <c r="AG183" s="842"/>
      <c r="AH183" s="857"/>
      <c r="AI183" s="350">
        <v>1.36449432916446E-3</v>
      </c>
      <c r="AJ183" s="329"/>
      <c r="AK183" s="350">
        <v>1.0410331244040699E-2</v>
      </c>
      <c r="AL183" s="347">
        <v>2.3174141147972401E-3</v>
      </c>
      <c r="AM183" s="934"/>
      <c r="AN183" s="934"/>
      <c r="AO183" s="934">
        <v>1.7699659543049301E-3</v>
      </c>
      <c r="AP183" s="346">
        <v>2.3363758389261701E-2</v>
      </c>
      <c r="AQ183" s="838"/>
      <c r="AR183" s="838"/>
      <c r="AS183" s="347">
        <v>2.6688524425551498E-2</v>
      </c>
      <c r="AT183" s="347">
        <v>3.57242174197646E-3</v>
      </c>
      <c r="AU183" s="842"/>
      <c r="AV183" s="347">
        <v>3.7462647710197099E-3</v>
      </c>
      <c r="AW183" s="842"/>
      <c r="AX183" s="842"/>
      <c r="AY183" s="842"/>
      <c r="AZ183" s="842"/>
      <c r="BA183" s="842"/>
      <c r="BB183" s="347">
        <v>6.4923272860694502E-3</v>
      </c>
      <c r="BC183" s="347">
        <v>3.6677508389562699E-3</v>
      </c>
      <c r="BD183" s="842"/>
      <c r="BE183" s="842"/>
      <c r="BF183" s="842"/>
      <c r="BG183" s="842"/>
      <c r="BH183" s="842"/>
      <c r="BI183" s="842"/>
      <c r="BJ183" s="842"/>
      <c r="BK183" s="347">
        <v>1.31536097631545E-2</v>
      </c>
      <c r="BL183" s="347">
        <v>3.8139459178767499E-3</v>
      </c>
      <c r="BM183" s="842"/>
      <c r="BN183" s="347"/>
      <c r="BO183" s="347">
        <v>3.9940527604088701E-3</v>
      </c>
    </row>
    <row r="184" spans="2:67" s="255" customFormat="1" ht="15" customHeight="1">
      <c r="B184" s="1257" t="s">
        <v>25</v>
      </c>
      <c r="C184" s="243" t="s">
        <v>529</v>
      </c>
      <c r="D184" s="344"/>
      <c r="E184" s="331">
        <v>4.7693775592549698E-2</v>
      </c>
      <c r="F184" s="346">
        <v>7.6748279682216196E-4</v>
      </c>
      <c r="G184" s="934"/>
      <c r="H184" s="934"/>
      <c r="I184" s="934">
        <v>1.2283012763129089E-2</v>
      </c>
      <c r="J184" s="346">
        <v>1.41072471247776E-2</v>
      </c>
      <c r="K184" s="346"/>
      <c r="L184" s="346"/>
      <c r="M184" s="346">
        <v>0.143914437873472</v>
      </c>
      <c r="N184" s="346">
        <v>1.6616342664523699E-2</v>
      </c>
      <c r="O184" s="346"/>
      <c r="P184" s="346">
        <v>1.79939555221478E-2</v>
      </c>
      <c r="Q184" s="346"/>
      <c r="R184" s="346"/>
      <c r="S184" s="346"/>
      <c r="T184" s="346"/>
      <c r="U184" s="346"/>
      <c r="V184" s="347">
        <v>3.09618156188417E-2</v>
      </c>
      <c r="W184" s="346">
        <v>1.7068474500929302E-2</v>
      </c>
      <c r="X184" s="346"/>
      <c r="Y184" s="346"/>
      <c r="Z184" s="346"/>
      <c r="AA184" s="346"/>
      <c r="AB184" s="346"/>
      <c r="AC184" s="346"/>
      <c r="AD184" s="346"/>
      <c r="AE184" s="346">
        <v>5.3354454080488202E-2</v>
      </c>
      <c r="AF184" s="346">
        <v>2.1408945047756801E-2</v>
      </c>
      <c r="AG184" s="347"/>
      <c r="AH184" s="346"/>
      <c r="AI184" s="346">
        <v>1.8530453021000801E-2</v>
      </c>
      <c r="AJ184" s="329"/>
      <c r="AK184" s="346">
        <v>7.8379171069842296E-2</v>
      </c>
      <c r="AL184" s="347">
        <v>1.1605384195515101E-3</v>
      </c>
      <c r="AM184" s="934"/>
      <c r="AN184" s="934"/>
      <c r="AO184" s="934">
        <v>2.18462090557426E-2</v>
      </c>
      <c r="AP184" s="346">
        <v>9.4119238926174506E-2</v>
      </c>
      <c r="AQ184" s="346"/>
      <c r="AR184" s="346"/>
      <c r="AS184" s="347">
        <v>0.10350894138721201</v>
      </c>
      <c r="AT184" s="347">
        <v>3.1335041406045601E-2</v>
      </c>
      <c r="AU184" s="347"/>
      <c r="AV184" s="347">
        <v>3.4963046638158198E-2</v>
      </c>
      <c r="AW184" s="347"/>
      <c r="AX184" s="347"/>
      <c r="AY184" s="347"/>
      <c r="AZ184" s="347"/>
      <c r="BA184" s="347"/>
      <c r="BB184" s="347">
        <v>5.1242387377275898E-2</v>
      </c>
      <c r="BC184" s="347">
        <v>3.1909297252486001E-2</v>
      </c>
      <c r="BD184" s="347"/>
      <c r="BE184" s="347"/>
      <c r="BF184" s="347"/>
      <c r="BG184" s="347"/>
      <c r="BH184" s="347"/>
      <c r="BI184" s="347"/>
      <c r="BJ184" s="347"/>
      <c r="BK184" s="347">
        <v>0.104178460551779</v>
      </c>
      <c r="BL184" s="347">
        <v>2.66219483076016E-2</v>
      </c>
      <c r="BM184" s="347"/>
      <c r="BN184" s="347"/>
      <c r="BO184" s="347">
        <v>3.4192578644974603E-2</v>
      </c>
    </row>
    <row r="185" spans="2:67" s="255" customFormat="1" ht="15" customHeight="1">
      <c r="B185" s="1257" t="s">
        <v>25</v>
      </c>
      <c r="C185" s="243" t="s">
        <v>530</v>
      </c>
      <c r="D185" s="344"/>
      <c r="E185" s="331">
        <v>0.20571057935125001</v>
      </c>
      <c r="F185" s="346">
        <v>1.4977624505667501E-3</v>
      </c>
      <c r="G185" s="934"/>
      <c r="H185" s="934"/>
      <c r="I185" s="934">
        <v>0.10613435265072095</v>
      </c>
      <c r="J185" s="346">
        <v>0.10598171645089199</v>
      </c>
      <c r="K185" s="346"/>
      <c r="L185" s="346"/>
      <c r="M185" s="346">
        <v>0.25694639261480401</v>
      </c>
      <c r="N185" s="346">
        <v>0.103286723810483</v>
      </c>
      <c r="O185" s="346"/>
      <c r="P185" s="346">
        <v>0.11609105362377301</v>
      </c>
      <c r="Q185" s="346"/>
      <c r="R185" s="346"/>
      <c r="S185" s="346"/>
      <c r="T185" s="346"/>
      <c r="U185" s="346"/>
      <c r="V185" s="347">
        <v>0.14905886424551501</v>
      </c>
      <c r="W185" s="346">
        <v>0.10446883163432</v>
      </c>
      <c r="X185" s="346"/>
      <c r="Y185" s="346"/>
      <c r="Z185" s="346"/>
      <c r="AA185" s="346"/>
      <c r="AB185" s="346"/>
      <c r="AC185" s="346"/>
      <c r="AD185" s="346"/>
      <c r="AE185" s="346">
        <v>0.26420041899059299</v>
      </c>
      <c r="AF185" s="346">
        <v>0.12256951499626501</v>
      </c>
      <c r="AG185" s="347"/>
      <c r="AH185" s="346"/>
      <c r="AI185" s="346">
        <v>0.110612529543792</v>
      </c>
      <c r="AJ185" s="329"/>
      <c r="AK185" s="346">
        <v>0.22248478645026201</v>
      </c>
      <c r="AL185" s="347">
        <v>2.6731130204919401E-3</v>
      </c>
      <c r="AM185" s="934"/>
      <c r="AN185" s="934"/>
      <c r="AO185" s="934">
        <v>0.116186513407551</v>
      </c>
      <c r="AP185" s="346">
        <v>0.188811510067114</v>
      </c>
      <c r="AQ185" s="346"/>
      <c r="AR185" s="346"/>
      <c r="AS185" s="347">
        <v>0.200638407681338</v>
      </c>
      <c r="AT185" s="347">
        <v>0.120160414162943</v>
      </c>
      <c r="AU185" s="347"/>
      <c r="AV185" s="347">
        <v>0.133672791328875</v>
      </c>
      <c r="AW185" s="347"/>
      <c r="AX185" s="347"/>
      <c r="AY185" s="347"/>
      <c r="AZ185" s="347"/>
      <c r="BA185" s="347"/>
      <c r="BB185" s="347">
        <v>0.16268186199478299</v>
      </c>
      <c r="BC185" s="347">
        <v>0.121208461449531</v>
      </c>
      <c r="BD185" s="347"/>
      <c r="BE185" s="347"/>
      <c r="BF185" s="347"/>
      <c r="BG185" s="347"/>
      <c r="BH185" s="347"/>
      <c r="BI185" s="347"/>
      <c r="BJ185" s="347"/>
      <c r="BK185" s="347">
        <v>0.28404082306237599</v>
      </c>
      <c r="BL185" s="347">
        <v>0.131808188176153</v>
      </c>
      <c r="BM185" s="347"/>
      <c r="BN185" s="347"/>
      <c r="BO185" s="347">
        <v>0.12706586674171499</v>
      </c>
    </row>
    <row r="186" spans="2:67" s="255" customFormat="1" ht="15" customHeight="1">
      <c r="B186" s="1257" t="s">
        <v>25</v>
      </c>
      <c r="C186" s="243" t="s">
        <v>531</v>
      </c>
      <c r="D186" s="344"/>
      <c r="E186" s="331">
        <v>0.57933636119592902</v>
      </c>
      <c r="F186" s="346">
        <v>4.48418505948062E-2</v>
      </c>
      <c r="G186" s="934"/>
      <c r="H186" s="934"/>
      <c r="I186" s="934">
        <v>0.57833061370222028</v>
      </c>
      <c r="J186" s="346">
        <v>0.49625912590266302</v>
      </c>
      <c r="K186" s="346"/>
      <c r="L186" s="346"/>
      <c r="M186" s="346">
        <v>0.42445999992896</v>
      </c>
      <c r="N186" s="346">
        <v>0.51997690687520004</v>
      </c>
      <c r="O186" s="346"/>
      <c r="P186" s="346">
        <v>0.55033417739257395</v>
      </c>
      <c r="Q186" s="346"/>
      <c r="R186" s="346"/>
      <c r="S186" s="346"/>
      <c r="T186" s="346"/>
      <c r="U186" s="346"/>
      <c r="V186" s="347">
        <v>0.54081488952434498</v>
      </c>
      <c r="W186" s="346">
        <v>0.51975516898921503</v>
      </c>
      <c r="X186" s="346"/>
      <c r="Y186" s="346"/>
      <c r="Z186" s="346"/>
      <c r="AA186" s="346"/>
      <c r="AB186" s="346"/>
      <c r="AC186" s="346"/>
      <c r="AD186" s="346"/>
      <c r="AE186" s="346">
        <v>0.58576903073624298</v>
      </c>
      <c r="AF186" s="346">
        <v>0.52097746432859204</v>
      </c>
      <c r="AG186" s="347"/>
      <c r="AH186" s="346"/>
      <c r="AI186" s="346">
        <v>0.52190643718709195</v>
      </c>
      <c r="AJ186" s="329"/>
      <c r="AK186" s="346">
        <v>0.54859414530498996</v>
      </c>
      <c r="AL186" s="347">
        <v>4.96813230208627E-2</v>
      </c>
      <c r="AM186" s="934"/>
      <c r="AN186" s="934"/>
      <c r="AO186" s="934">
        <v>0.57180505731276798</v>
      </c>
      <c r="AP186" s="346">
        <v>0.47592286442953002</v>
      </c>
      <c r="AQ186" s="346"/>
      <c r="AR186" s="346"/>
      <c r="AS186" s="347">
        <v>0.46496225812184999</v>
      </c>
      <c r="AT186" s="347">
        <v>0.51686660415352703</v>
      </c>
      <c r="AU186" s="347"/>
      <c r="AV186" s="347">
        <v>0.54213907469321998</v>
      </c>
      <c r="AW186" s="347"/>
      <c r="AX186" s="347"/>
      <c r="AY186" s="347"/>
      <c r="AZ186" s="347"/>
      <c r="BA186" s="347"/>
      <c r="BB186" s="347">
        <v>0.52905580602208202</v>
      </c>
      <c r="BC186" s="347">
        <v>0.51650407856719804</v>
      </c>
      <c r="BD186" s="347"/>
      <c r="BE186" s="347"/>
      <c r="BF186" s="347"/>
      <c r="BG186" s="347"/>
      <c r="BH186" s="347"/>
      <c r="BI186" s="347"/>
      <c r="BJ186" s="347"/>
      <c r="BK186" s="347">
        <v>0.52654074408102702</v>
      </c>
      <c r="BL186" s="347">
        <v>0.56196222271013196</v>
      </c>
      <c r="BM186" s="347"/>
      <c r="BN186" s="347"/>
      <c r="BO186" s="347">
        <v>0.51828383935923905</v>
      </c>
    </row>
    <row r="187" spans="2:67" s="255" customFormat="1" ht="15" customHeight="1">
      <c r="B187" s="1257" t="s">
        <v>25</v>
      </c>
      <c r="C187" s="243" t="s">
        <v>532</v>
      </c>
      <c r="D187" s="344"/>
      <c r="E187" s="331">
        <v>0.16104678254701099</v>
      </c>
      <c r="F187" s="346">
        <v>0.57263393418225805</v>
      </c>
      <c r="G187" s="934"/>
      <c r="H187" s="934"/>
      <c r="I187" s="934">
        <v>0.29817438902121585</v>
      </c>
      <c r="J187" s="346">
        <v>0.37974126039963102</v>
      </c>
      <c r="K187" s="346"/>
      <c r="L187" s="346"/>
      <c r="M187" s="346">
        <v>0.13339474490744799</v>
      </c>
      <c r="N187" s="346">
        <v>0.34873726572517799</v>
      </c>
      <c r="O187" s="346"/>
      <c r="P187" s="346">
        <v>0.30804155787979698</v>
      </c>
      <c r="Q187" s="346"/>
      <c r="R187" s="346"/>
      <c r="S187" s="346"/>
      <c r="T187" s="346"/>
      <c r="U187" s="346"/>
      <c r="V187" s="347">
        <v>0.27001548964394101</v>
      </c>
      <c r="W187" s="346">
        <v>0.34728273989168901</v>
      </c>
      <c r="X187" s="346"/>
      <c r="Y187" s="346"/>
      <c r="Z187" s="346"/>
      <c r="AA187" s="346"/>
      <c r="AB187" s="346"/>
      <c r="AC187" s="346"/>
      <c r="AD187" s="346"/>
      <c r="AE187" s="346">
        <v>9.0234281665469901E-2</v>
      </c>
      <c r="AF187" s="346">
        <v>0.33363204365597099</v>
      </c>
      <c r="AG187" s="347"/>
      <c r="AH187" s="346"/>
      <c r="AI187" s="346">
        <v>0.33801182018311599</v>
      </c>
      <c r="AJ187" s="329"/>
      <c r="AK187" s="346">
        <v>0.13892636613385601</v>
      </c>
      <c r="AL187" s="347">
        <v>0.58395903209845701</v>
      </c>
      <c r="AM187" s="934"/>
      <c r="AN187" s="934"/>
      <c r="AO187" s="934">
        <v>0.28369654550644202</v>
      </c>
      <c r="AP187" s="346">
        <v>0.21778262684563801</v>
      </c>
      <c r="AQ187" s="346"/>
      <c r="AR187" s="346"/>
      <c r="AS187" s="347">
        <v>0.204201869519435</v>
      </c>
      <c r="AT187" s="347">
        <v>0.31935336346419002</v>
      </c>
      <c r="AU187" s="347"/>
      <c r="AV187" s="347">
        <v>0.28005735098427198</v>
      </c>
      <c r="AW187" s="347"/>
      <c r="AX187" s="347"/>
      <c r="AY187" s="347"/>
      <c r="AZ187" s="347"/>
      <c r="BA187" s="347"/>
      <c r="BB187" s="347">
        <v>0.24475944032037</v>
      </c>
      <c r="BC187" s="347">
        <v>0.31799785370025002</v>
      </c>
      <c r="BD187" s="347"/>
      <c r="BE187" s="347"/>
      <c r="BF187" s="347"/>
      <c r="BG187" s="347"/>
      <c r="BH187" s="347"/>
      <c r="BI187" s="347"/>
      <c r="BJ187" s="347"/>
      <c r="BK187" s="347">
        <v>7.2086367935182402E-2</v>
      </c>
      <c r="BL187" s="347">
        <v>0.27579369488823702</v>
      </c>
      <c r="BM187" s="347"/>
      <c r="BN187" s="347"/>
      <c r="BO187" s="347">
        <v>0.30832243263187398</v>
      </c>
    </row>
    <row r="188" spans="2:67" s="255" customFormat="1" ht="15" customHeight="1">
      <c r="B188" s="1257" t="s">
        <v>25</v>
      </c>
      <c r="C188" s="243" t="s">
        <v>533</v>
      </c>
      <c r="D188" s="344"/>
      <c r="E188" s="346">
        <v>1.4785440538041101E-3</v>
      </c>
      <c r="F188" s="346">
        <v>0.38025896921633601</v>
      </c>
      <c r="G188" s="934"/>
      <c r="H188" s="934"/>
      <c r="I188" s="934">
        <v>4.5416597883250424E-3</v>
      </c>
      <c r="J188" s="346">
        <v>3.9106501220361502E-3</v>
      </c>
      <c r="K188" s="346"/>
      <c r="L188" s="346"/>
      <c r="M188" s="346">
        <v>0</v>
      </c>
      <c r="N188" s="346">
        <v>1.0259136727481299E-2</v>
      </c>
      <c r="O188" s="346"/>
      <c r="P188" s="346">
        <v>6.4943298791775399E-3</v>
      </c>
      <c r="Q188" s="346"/>
      <c r="R188" s="346"/>
      <c r="S188" s="346"/>
      <c r="T188" s="346"/>
      <c r="U188" s="346"/>
      <c r="V188" s="347">
        <v>6.4991397457976599E-3</v>
      </c>
      <c r="W188" s="346">
        <v>1.0246081741559601E-2</v>
      </c>
      <c r="X188" s="346"/>
      <c r="Y188" s="346"/>
      <c r="Z188" s="346"/>
      <c r="AA188" s="346"/>
      <c r="AB188" s="346"/>
      <c r="AC188" s="346"/>
      <c r="AD188" s="346"/>
      <c r="AE188" s="346">
        <v>0</v>
      </c>
      <c r="AF188" s="346">
        <v>2.3191173754490299E-6</v>
      </c>
      <c r="AG188" s="347"/>
      <c r="AH188" s="346"/>
      <c r="AI188" s="346">
        <v>9.5742656270535499E-3</v>
      </c>
      <c r="AJ188" s="329"/>
      <c r="AK188" s="346">
        <v>1.2052372663739299E-3</v>
      </c>
      <c r="AL188" s="347">
        <v>0.36020858700450697</v>
      </c>
      <c r="AM188" s="934"/>
      <c r="AN188" s="934"/>
      <c r="AO188" s="934">
        <v>4.6956981365300597E-3</v>
      </c>
      <c r="AP188" s="346">
        <v>0</v>
      </c>
      <c r="AQ188" s="346"/>
      <c r="AR188" s="346"/>
      <c r="AS188" s="347">
        <v>0</v>
      </c>
      <c r="AT188" s="347">
        <v>8.7121552677409102E-3</v>
      </c>
      <c r="AU188" s="347"/>
      <c r="AV188" s="347">
        <v>5.4214684255049902E-3</v>
      </c>
      <c r="AW188" s="347"/>
      <c r="AX188" s="347"/>
      <c r="AY188" s="347"/>
      <c r="AZ188" s="347"/>
      <c r="BA188" s="347"/>
      <c r="BB188" s="347">
        <v>5.7681769994198896E-3</v>
      </c>
      <c r="BC188" s="347">
        <v>8.7125581915781895E-3</v>
      </c>
      <c r="BD188" s="347"/>
      <c r="BE188" s="347"/>
      <c r="BF188" s="347"/>
      <c r="BG188" s="347"/>
      <c r="BH188" s="347"/>
      <c r="BI188" s="347"/>
      <c r="BJ188" s="347"/>
      <c r="BK188" s="347">
        <v>0</v>
      </c>
      <c r="BL188" s="347">
        <v>0</v>
      </c>
      <c r="BM188" s="347"/>
      <c r="BN188" s="347"/>
      <c r="BO188" s="347">
        <v>8.1412298617886299E-3</v>
      </c>
    </row>
    <row r="189" spans="2:67" s="255" customFormat="1" ht="15" customHeight="1">
      <c r="B189" s="1253" t="s">
        <v>25</v>
      </c>
      <c r="C189" s="338" t="s">
        <v>527</v>
      </c>
      <c r="D189" s="339"/>
      <c r="E189" s="345">
        <v>1</v>
      </c>
      <c r="F189" s="345">
        <v>0.99999999924078897</v>
      </c>
      <c r="G189" s="897"/>
      <c r="H189" s="897"/>
      <c r="I189" s="897">
        <v>1</v>
      </c>
      <c r="J189" s="345">
        <v>1</v>
      </c>
      <c r="K189" s="345"/>
      <c r="L189" s="345"/>
      <c r="M189" s="345">
        <v>1.0000000047698401</v>
      </c>
      <c r="N189" s="345">
        <v>0.99999999936012096</v>
      </c>
      <c r="O189" s="345"/>
      <c r="P189" s="345">
        <v>1.0000000011527801</v>
      </c>
      <c r="Q189" s="345"/>
      <c r="R189" s="345"/>
      <c r="S189" s="345"/>
      <c r="T189" s="345"/>
      <c r="U189" s="345"/>
      <c r="V189" s="345">
        <v>1.00000000003144</v>
      </c>
      <c r="W189" s="345">
        <v>1.0000000000176801</v>
      </c>
      <c r="X189" s="345"/>
      <c r="Y189" s="345"/>
      <c r="Z189" s="345"/>
      <c r="AA189" s="345"/>
      <c r="AB189" s="345"/>
      <c r="AC189" s="345"/>
      <c r="AD189" s="345"/>
      <c r="AE189" s="345">
        <v>1</v>
      </c>
      <c r="AF189" s="345">
        <v>1.00000000437519</v>
      </c>
      <c r="AG189" s="348"/>
      <c r="AH189" s="348"/>
      <c r="AI189" s="345">
        <v>0.99999999989121902</v>
      </c>
      <c r="AJ189" s="331"/>
      <c r="AK189" s="345">
        <v>1.0000000374693601</v>
      </c>
      <c r="AL189" s="345">
        <v>1.0000000076786699</v>
      </c>
      <c r="AM189" s="897"/>
      <c r="AN189" s="897"/>
      <c r="AO189" s="897">
        <v>0.999999989373339</v>
      </c>
      <c r="AP189" s="345">
        <v>0.99999999865771805</v>
      </c>
      <c r="AQ189" s="345"/>
      <c r="AR189" s="345"/>
      <c r="AS189" s="345">
        <v>1.00000000113539</v>
      </c>
      <c r="AT189" s="345">
        <v>1.00000000019642</v>
      </c>
      <c r="AU189" s="345"/>
      <c r="AV189" s="345">
        <v>0.99999999684105001</v>
      </c>
      <c r="AW189" s="345"/>
      <c r="AX189" s="345"/>
      <c r="AY189" s="345"/>
      <c r="AZ189" s="345"/>
      <c r="BA189" s="345"/>
      <c r="BB189" s="345">
        <v>1</v>
      </c>
      <c r="BC189" s="345">
        <v>1</v>
      </c>
      <c r="BD189" s="345"/>
      <c r="BE189" s="345"/>
      <c r="BF189" s="345"/>
      <c r="BG189" s="345"/>
      <c r="BH189" s="345"/>
      <c r="BI189" s="345"/>
      <c r="BJ189" s="345"/>
      <c r="BK189" s="345">
        <v>1.0000000053935201</v>
      </c>
      <c r="BL189" s="345">
        <v>1</v>
      </c>
      <c r="BM189" s="348"/>
      <c r="BN189" s="348"/>
      <c r="BO189" s="345">
        <v>1</v>
      </c>
    </row>
    <row r="190" spans="2:67" s="255" customFormat="1" ht="15" customHeight="1">
      <c r="B190" s="1251" t="s">
        <v>718</v>
      </c>
      <c r="C190" s="243" t="s">
        <v>528</v>
      </c>
      <c r="D190" s="344"/>
      <c r="E190" s="658"/>
      <c r="F190" s="658"/>
      <c r="G190" s="700"/>
      <c r="H190" s="700"/>
      <c r="I190" s="700"/>
      <c r="J190" s="658"/>
      <c r="K190" s="658"/>
      <c r="L190" s="658"/>
      <c r="M190" s="658"/>
      <c r="N190" s="658"/>
      <c r="O190" s="658"/>
      <c r="P190" s="658"/>
      <c r="Q190" s="658"/>
      <c r="R190" s="658"/>
      <c r="S190" s="658"/>
      <c r="T190" s="658"/>
      <c r="U190" s="658"/>
      <c r="V190" s="658"/>
      <c r="W190" s="658"/>
      <c r="X190" s="658"/>
      <c r="Y190" s="658"/>
      <c r="Z190" s="658"/>
      <c r="AA190" s="658"/>
      <c r="AB190" s="658"/>
      <c r="AC190" s="658"/>
      <c r="AD190" s="658"/>
      <c r="AE190" s="658"/>
      <c r="AF190" s="658"/>
      <c r="AG190" s="658"/>
      <c r="AH190" s="658"/>
      <c r="AI190" s="658"/>
      <c r="AJ190" s="331"/>
      <c r="AK190" s="658"/>
      <c r="AL190" s="658"/>
      <c r="AM190" s="700"/>
      <c r="AN190" s="700"/>
      <c r="AO190" s="700"/>
      <c r="AP190" s="658"/>
      <c r="AQ190" s="658"/>
      <c r="AR190" s="658"/>
      <c r="AS190" s="658"/>
      <c r="AT190" s="658"/>
      <c r="AU190" s="658"/>
      <c r="AV190" s="658"/>
      <c r="AW190" s="658"/>
      <c r="AX190" s="658"/>
      <c r="AY190" s="658"/>
      <c r="AZ190" s="658"/>
      <c r="BA190" s="658"/>
      <c r="BB190" s="658"/>
      <c r="BC190" s="658"/>
      <c r="BD190" s="658"/>
      <c r="BE190" s="658"/>
      <c r="BF190" s="658"/>
      <c r="BG190" s="658"/>
      <c r="BH190" s="658"/>
      <c r="BI190" s="658"/>
      <c r="BJ190" s="658"/>
      <c r="BK190" s="658"/>
      <c r="BL190" s="658"/>
      <c r="BM190" s="658"/>
      <c r="BN190" s="658"/>
      <c r="BO190" s="658"/>
    </row>
    <row r="191" spans="2:67" s="255" customFormat="1" ht="15" customHeight="1">
      <c r="B191" s="1252"/>
      <c r="C191" s="243" t="s">
        <v>529</v>
      </c>
      <c r="D191" s="344"/>
      <c r="E191" s="658"/>
      <c r="F191" s="658"/>
      <c r="G191" s="700"/>
      <c r="H191" s="700"/>
      <c r="I191" s="700"/>
      <c r="J191" s="658"/>
      <c r="K191" s="658"/>
      <c r="L191" s="658"/>
      <c r="M191" s="658"/>
      <c r="N191" s="658"/>
      <c r="O191" s="658"/>
      <c r="P191" s="658"/>
      <c r="Q191" s="658"/>
      <c r="R191" s="658"/>
      <c r="S191" s="658"/>
      <c r="T191" s="658"/>
      <c r="U191" s="658"/>
      <c r="V191" s="658"/>
      <c r="W191" s="658"/>
      <c r="X191" s="658"/>
      <c r="Y191" s="658"/>
      <c r="Z191" s="658"/>
      <c r="AA191" s="658"/>
      <c r="AB191" s="658"/>
      <c r="AC191" s="658"/>
      <c r="AD191" s="658"/>
      <c r="AE191" s="658"/>
      <c r="AF191" s="658"/>
      <c r="AG191" s="658"/>
      <c r="AH191" s="658"/>
      <c r="AI191" s="658"/>
      <c r="AJ191" s="331"/>
      <c r="AK191" s="658"/>
      <c r="AL191" s="658"/>
      <c r="AM191" s="700"/>
      <c r="AN191" s="700"/>
      <c r="AO191" s="700"/>
      <c r="AP191" s="658"/>
      <c r="AQ191" s="658"/>
      <c r="AR191" s="658"/>
      <c r="AS191" s="658"/>
      <c r="AT191" s="658"/>
      <c r="AU191" s="658"/>
      <c r="AV191" s="658"/>
      <c r="AW191" s="658"/>
      <c r="AX191" s="658"/>
      <c r="AY191" s="658"/>
      <c r="AZ191" s="658"/>
      <c r="BA191" s="658"/>
      <c r="BB191" s="658"/>
      <c r="BC191" s="658"/>
      <c r="BD191" s="658"/>
      <c r="BE191" s="658"/>
      <c r="BF191" s="658"/>
      <c r="BG191" s="658"/>
      <c r="BH191" s="658"/>
      <c r="BI191" s="658"/>
      <c r="BJ191" s="658"/>
      <c r="BK191" s="658"/>
      <c r="BL191" s="658"/>
      <c r="BM191" s="658"/>
      <c r="BN191" s="658"/>
      <c r="BO191" s="658"/>
    </row>
    <row r="192" spans="2:67" s="255" customFormat="1" ht="15" customHeight="1">
      <c r="B192" s="1252"/>
      <c r="C192" s="243" t="s">
        <v>530</v>
      </c>
      <c r="D192" s="344"/>
      <c r="E192" s="658"/>
      <c r="F192" s="658"/>
      <c r="G192" s="700"/>
      <c r="H192" s="700"/>
      <c r="I192" s="700"/>
      <c r="J192" s="658"/>
      <c r="K192" s="658"/>
      <c r="L192" s="658"/>
      <c r="M192" s="658"/>
      <c r="N192" s="658"/>
      <c r="O192" s="658"/>
      <c r="P192" s="658"/>
      <c r="Q192" s="658"/>
      <c r="R192" s="658"/>
      <c r="S192" s="658"/>
      <c r="T192" s="658"/>
      <c r="U192" s="658"/>
      <c r="V192" s="658"/>
      <c r="W192" s="658"/>
      <c r="X192" s="658"/>
      <c r="Y192" s="658"/>
      <c r="Z192" s="658"/>
      <c r="AA192" s="658"/>
      <c r="AB192" s="658"/>
      <c r="AC192" s="658"/>
      <c r="AD192" s="658"/>
      <c r="AE192" s="658"/>
      <c r="AF192" s="658"/>
      <c r="AG192" s="658"/>
      <c r="AH192" s="658"/>
      <c r="AI192" s="658"/>
      <c r="AJ192" s="331"/>
      <c r="AK192" s="658"/>
      <c r="AL192" s="658"/>
      <c r="AM192" s="700"/>
      <c r="AN192" s="700"/>
      <c r="AO192" s="700"/>
      <c r="AP192" s="658"/>
      <c r="AQ192" s="658"/>
      <c r="AR192" s="658"/>
      <c r="AS192" s="658"/>
      <c r="AT192" s="658"/>
      <c r="AU192" s="658"/>
      <c r="AV192" s="658"/>
      <c r="AW192" s="658"/>
      <c r="AX192" s="658"/>
      <c r="AY192" s="658"/>
      <c r="AZ192" s="658"/>
      <c r="BA192" s="658"/>
      <c r="BB192" s="658"/>
      <c r="BC192" s="658"/>
      <c r="BD192" s="658"/>
      <c r="BE192" s="658"/>
      <c r="BF192" s="658"/>
      <c r="BG192" s="658"/>
      <c r="BH192" s="658"/>
      <c r="BI192" s="658"/>
      <c r="BJ192" s="658"/>
      <c r="BK192" s="658"/>
      <c r="BL192" s="658"/>
      <c r="BM192" s="658"/>
      <c r="BN192" s="658"/>
      <c r="BO192" s="658"/>
    </row>
    <row r="193" spans="2:67" s="255" customFormat="1" ht="15" customHeight="1">
      <c r="B193" s="1252"/>
      <c r="C193" s="243" t="s">
        <v>531</v>
      </c>
      <c r="D193" s="344"/>
      <c r="E193" s="658"/>
      <c r="F193" s="658"/>
      <c r="G193" s="700"/>
      <c r="H193" s="700"/>
      <c r="I193" s="700"/>
      <c r="J193" s="658"/>
      <c r="K193" s="658"/>
      <c r="L193" s="658"/>
      <c r="M193" s="658"/>
      <c r="N193" s="658"/>
      <c r="O193" s="658"/>
      <c r="P193" s="658"/>
      <c r="Q193" s="658"/>
      <c r="R193" s="658"/>
      <c r="S193" s="658"/>
      <c r="T193" s="658"/>
      <c r="U193" s="658"/>
      <c r="V193" s="658"/>
      <c r="W193" s="658"/>
      <c r="X193" s="658"/>
      <c r="Y193" s="658"/>
      <c r="Z193" s="658"/>
      <c r="AA193" s="658"/>
      <c r="AB193" s="658"/>
      <c r="AC193" s="658"/>
      <c r="AD193" s="658"/>
      <c r="AE193" s="658"/>
      <c r="AF193" s="658"/>
      <c r="AG193" s="658"/>
      <c r="AH193" s="658"/>
      <c r="AI193" s="658"/>
      <c r="AJ193" s="331"/>
      <c r="AK193" s="658"/>
      <c r="AL193" s="658"/>
      <c r="AM193" s="700"/>
      <c r="AN193" s="700"/>
      <c r="AO193" s="700"/>
      <c r="AP193" s="658"/>
      <c r="AQ193" s="658"/>
      <c r="AR193" s="658"/>
      <c r="AS193" s="658"/>
      <c r="AT193" s="658"/>
      <c r="AU193" s="658"/>
      <c r="AV193" s="658"/>
      <c r="AW193" s="658"/>
      <c r="AX193" s="658"/>
      <c r="AY193" s="658"/>
      <c r="AZ193" s="658"/>
      <c r="BA193" s="658"/>
      <c r="BB193" s="658"/>
      <c r="BC193" s="658"/>
      <c r="BD193" s="658"/>
      <c r="BE193" s="658"/>
      <c r="BF193" s="658"/>
      <c r="BG193" s="658"/>
      <c r="BH193" s="658"/>
      <c r="BI193" s="658"/>
      <c r="BJ193" s="658"/>
      <c r="BK193" s="658"/>
      <c r="BL193" s="658"/>
      <c r="BM193" s="658"/>
      <c r="BN193" s="658"/>
      <c r="BO193" s="658"/>
    </row>
    <row r="194" spans="2:67" s="255" customFormat="1" ht="15" customHeight="1">
      <c r="B194" s="1252"/>
      <c r="C194" s="243" t="s">
        <v>532</v>
      </c>
      <c r="D194" s="344"/>
      <c r="E194" s="658"/>
      <c r="F194" s="658"/>
      <c r="G194" s="700"/>
      <c r="H194" s="700"/>
      <c r="I194" s="700"/>
      <c r="J194" s="658"/>
      <c r="K194" s="658"/>
      <c r="L194" s="658"/>
      <c r="M194" s="658"/>
      <c r="N194" s="658"/>
      <c r="O194" s="658"/>
      <c r="P194" s="658"/>
      <c r="Q194" s="658"/>
      <c r="R194" s="658"/>
      <c r="S194" s="658"/>
      <c r="T194" s="658"/>
      <c r="U194" s="658"/>
      <c r="V194" s="658"/>
      <c r="W194" s="658"/>
      <c r="X194" s="658"/>
      <c r="Y194" s="658"/>
      <c r="Z194" s="658"/>
      <c r="AA194" s="658"/>
      <c r="AB194" s="658"/>
      <c r="AC194" s="658"/>
      <c r="AD194" s="658"/>
      <c r="AE194" s="658"/>
      <c r="AF194" s="658"/>
      <c r="AG194" s="658"/>
      <c r="AH194" s="658"/>
      <c r="AI194" s="658"/>
      <c r="AJ194" s="331"/>
      <c r="AK194" s="658"/>
      <c r="AL194" s="658"/>
      <c r="AM194" s="700"/>
      <c r="AN194" s="700"/>
      <c r="AO194" s="700"/>
      <c r="AP194" s="658"/>
      <c r="AQ194" s="658"/>
      <c r="AR194" s="658"/>
      <c r="AS194" s="658"/>
      <c r="AT194" s="658"/>
      <c r="AU194" s="658"/>
      <c r="AV194" s="658"/>
      <c r="AW194" s="658"/>
      <c r="AX194" s="658"/>
      <c r="AY194" s="658"/>
      <c r="AZ194" s="658"/>
      <c r="BA194" s="658"/>
      <c r="BB194" s="658"/>
      <c r="BC194" s="658"/>
      <c r="BD194" s="658"/>
      <c r="BE194" s="658"/>
      <c r="BF194" s="658"/>
      <c r="BG194" s="658"/>
      <c r="BH194" s="658"/>
      <c r="BI194" s="658"/>
      <c r="BJ194" s="658"/>
      <c r="BK194" s="658"/>
      <c r="BL194" s="658"/>
      <c r="BM194" s="658"/>
      <c r="BN194" s="658"/>
      <c r="BO194" s="658"/>
    </row>
    <row r="195" spans="2:67" s="255" customFormat="1" ht="15" customHeight="1">
      <c r="B195" s="1252"/>
      <c r="C195" s="243" t="s">
        <v>533</v>
      </c>
      <c r="D195" s="344"/>
      <c r="E195" s="658"/>
      <c r="F195" s="658"/>
      <c r="G195" s="700"/>
      <c r="H195" s="700"/>
      <c r="I195" s="700"/>
      <c r="J195" s="658"/>
      <c r="K195" s="658"/>
      <c r="L195" s="658"/>
      <c r="M195" s="658"/>
      <c r="N195" s="658"/>
      <c r="O195" s="658"/>
      <c r="P195" s="658"/>
      <c r="Q195" s="658"/>
      <c r="R195" s="658"/>
      <c r="S195" s="658"/>
      <c r="T195" s="658"/>
      <c r="U195" s="658"/>
      <c r="V195" s="658"/>
      <c r="W195" s="658"/>
      <c r="X195" s="658"/>
      <c r="Y195" s="658"/>
      <c r="Z195" s="658"/>
      <c r="AA195" s="658"/>
      <c r="AB195" s="658"/>
      <c r="AC195" s="658"/>
      <c r="AD195" s="658"/>
      <c r="AE195" s="658"/>
      <c r="AF195" s="658"/>
      <c r="AG195" s="658"/>
      <c r="AH195" s="658"/>
      <c r="AI195" s="658"/>
      <c r="AJ195" s="331"/>
      <c r="AK195" s="658"/>
      <c r="AL195" s="658"/>
      <c r="AM195" s="700"/>
      <c r="AN195" s="700"/>
      <c r="AO195" s="700"/>
      <c r="AP195" s="658"/>
      <c r="AQ195" s="658"/>
      <c r="AR195" s="658"/>
      <c r="AS195" s="658"/>
      <c r="AT195" s="658"/>
      <c r="AU195" s="658"/>
      <c r="AV195" s="658"/>
      <c r="AW195" s="658"/>
      <c r="AX195" s="658"/>
      <c r="AY195" s="658"/>
      <c r="AZ195" s="658"/>
      <c r="BA195" s="658"/>
      <c r="BB195" s="658"/>
      <c r="BC195" s="658"/>
      <c r="BD195" s="658"/>
      <c r="BE195" s="658"/>
      <c r="BF195" s="658"/>
      <c r="BG195" s="658"/>
      <c r="BH195" s="658"/>
      <c r="BI195" s="658"/>
      <c r="BJ195" s="658"/>
      <c r="BK195" s="658"/>
      <c r="BL195" s="658"/>
      <c r="BM195" s="658"/>
      <c r="BN195" s="658"/>
      <c r="BO195" s="658"/>
    </row>
    <row r="196" spans="2:67" s="255" customFormat="1" ht="15" customHeight="1">
      <c r="B196" s="1252"/>
      <c r="C196" s="338" t="s">
        <v>527</v>
      </c>
      <c r="D196" s="339"/>
      <c r="E196" s="680"/>
      <c r="F196" s="680"/>
      <c r="G196" s="712"/>
      <c r="H196" s="712"/>
      <c r="I196" s="712"/>
      <c r="J196" s="680"/>
      <c r="K196" s="680"/>
      <c r="L196" s="680"/>
      <c r="M196" s="680"/>
      <c r="N196" s="680"/>
      <c r="O196" s="680"/>
      <c r="P196" s="680"/>
      <c r="Q196" s="680"/>
      <c r="R196" s="680"/>
      <c r="S196" s="680"/>
      <c r="T196" s="680"/>
      <c r="U196" s="680"/>
      <c r="V196" s="680"/>
      <c r="W196" s="680"/>
      <c r="X196" s="680"/>
      <c r="Y196" s="680"/>
      <c r="Z196" s="680"/>
      <c r="AA196" s="680"/>
      <c r="AB196" s="680"/>
      <c r="AC196" s="680"/>
      <c r="AD196" s="680"/>
      <c r="AE196" s="680"/>
      <c r="AF196" s="680"/>
      <c r="AG196" s="680"/>
      <c r="AH196" s="680"/>
      <c r="AI196" s="680"/>
      <c r="AJ196" s="331"/>
      <c r="AK196" s="680"/>
      <c r="AL196" s="680"/>
      <c r="AM196" s="712"/>
      <c r="AN196" s="712"/>
      <c r="AO196" s="712"/>
      <c r="AP196" s="680"/>
      <c r="AQ196" s="680"/>
      <c r="AR196" s="680"/>
      <c r="AS196" s="680"/>
      <c r="AT196" s="680"/>
      <c r="AU196" s="680"/>
      <c r="AV196" s="680"/>
      <c r="AW196" s="680"/>
      <c r="AX196" s="680"/>
      <c r="AY196" s="680"/>
      <c r="AZ196" s="680"/>
      <c r="BA196" s="680"/>
      <c r="BB196" s="680"/>
      <c r="BC196" s="680"/>
      <c r="BD196" s="680"/>
      <c r="BE196" s="680"/>
      <c r="BF196" s="680"/>
      <c r="BG196" s="680"/>
      <c r="BH196" s="680"/>
      <c r="BI196" s="680"/>
      <c r="BJ196" s="680"/>
      <c r="BK196" s="680"/>
      <c r="BL196" s="680"/>
      <c r="BM196" s="680"/>
      <c r="BN196" s="680"/>
      <c r="BO196" s="680"/>
    </row>
    <row r="197" spans="2:67" s="255" customFormat="1" ht="15" customHeight="1">
      <c r="B197" s="1252" t="s">
        <v>719</v>
      </c>
      <c r="C197" s="262" t="s">
        <v>528</v>
      </c>
      <c r="D197" s="262"/>
      <c r="E197" s="658"/>
      <c r="F197" s="658"/>
      <c r="G197" s="700"/>
      <c r="H197" s="700"/>
      <c r="I197" s="700"/>
      <c r="J197" s="658"/>
      <c r="K197" s="658"/>
      <c r="L197" s="658"/>
      <c r="M197" s="658"/>
      <c r="N197" s="658"/>
      <c r="O197" s="658"/>
      <c r="P197" s="658"/>
      <c r="Q197" s="658"/>
      <c r="R197" s="658"/>
      <c r="S197" s="658"/>
      <c r="T197" s="658"/>
      <c r="U197" s="658"/>
      <c r="V197" s="658"/>
      <c r="W197" s="658"/>
      <c r="X197" s="658"/>
      <c r="Y197" s="658"/>
      <c r="Z197" s="658"/>
      <c r="AA197" s="658"/>
      <c r="AB197" s="658"/>
      <c r="AC197" s="658"/>
      <c r="AD197" s="658"/>
      <c r="AE197" s="658"/>
      <c r="AF197" s="658"/>
      <c r="AG197" s="658"/>
      <c r="AH197" s="658"/>
      <c r="AI197" s="658"/>
      <c r="AJ197" s="262"/>
      <c r="AK197" s="658"/>
      <c r="AL197" s="658"/>
      <c r="AM197" s="700"/>
      <c r="AN197" s="700"/>
      <c r="AO197" s="700"/>
      <c r="AP197" s="658"/>
      <c r="AQ197" s="658"/>
      <c r="AR197" s="658"/>
      <c r="AS197" s="658"/>
      <c r="AT197" s="658"/>
      <c r="AU197" s="658"/>
      <c r="AV197" s="658"/>
      <c r="AW197" s="658"/>
      <c r="AX197" s="658"/>
      <c r="AY197" s="658"/>
      <c r="AZ197" s="658"/>
      <c r="BA197" s="658"/>
      <c r="BB197" s="658"/>
      <c r="BC197" s="658"/>
      <c r="BD197" s="658"/>
      <c r="BE197" s="658"/>
      <c r="BF197" s="658"/>
      <c r="BG197" s="658"/>
      <c r="BH197" s="658"/>
      <c r="BI197" s="658"/>
      <c r="BJ197" s="658"/>
      <c r="BK197" s="658"/>
      <c r="BL197" s="658"/>
      <c r="BM197" s="658"/>
      <c r="BN197" s="658"/>
      <c r="BO197" s="658"/>
    </row>
    <row r="198" spans="2:67" s="255" customFormat="1" ht="15" customHeight="1">
      <c r="B198" s="1252"/>
      <c r="C198" s="262" t="s">
        <v>529</v>
      </c>
      <c r="D198" s="262"/>
      <c r="E198" s="658"/>
      <c r="F198" s="658"/>
      <c r="G198" s="700"/>
      <c r="H198" s="700"/>
      <c r="I198" s="700"/>
      <c r="J198" s="658"/>
      <c r="K198" s="658"/>
      <c r="L198" s="658"/>
      <c r="M198" s="658"/>
      <c r="N198" s="658"/>
      <c r="O198" s="658"/>
      <c r="P198" s="658"/>
      <c r="Q198" s="658"/>
      <c r="R198" s="658"/>
      <c r="S198" s="658"/>
      <c r="T198" s="658"/>
      <c r="U198" s="658"/>
      <c r="V198" s="658"/>
      <c r="W198" s="658"/>
      <c r="X198" s="658"/>
      <c r="Y198" s="658"/>
      <c r="Z198" s="658"/>
      <c r="AA198" s="658"/>
      <c r="AB198" s="658"/>
      <c r="AC198" s="658"/>
      <c r="AD198" s="658"/>
      <c r="AE198" s="658"/>
      <c r="AF198" s="658"/>
      <c r="AG198" s="658"/>
      <c r="AH198" s="658"/>
      <c r="AI198" s="658"/>
      <c r="AJ198" s="262"/>
      <c r="AK198" s="658"/>
      <c r="AL198" s="658"/>
      <c r="AM198" s="700"/>
      <c r="AN198" s="700"/>
      <c r="AO198" s="700"/>
      <c r="AP198" s="658"/>
      <c r="AQ198" s="658"/>
      <c r="AR198" s="658"/>
      <c r="AS198" s="658"/>
      <c r="AT198" s="658"/>
      <c r="AU198" s="658"/>
      <c r="AV198" s="658"/>
      <c r="AW198" s="658"/>
      <c r="AX198" s="658"/>
      <c r="AY198" s="658"/>
      <c r="AZ198" s="658"/>
      <c r="BA198" s="658"/>
      <c r="BB198" s="658"/>
      <c r="BC198" s="658"/>
      <c r="BD198" s="658"/>
      <c r="BE198" s="658"/>
      <c r="BF198" s="658"/>
      <c r="BG198" s="658"/>
      <c r="BH198" s="658"/>
      <c r="BI198" s="658"/>
      <c r="BJ198" s="658"/>
      <c r="BK198" s="658"/>
      <c r="BL198" s="658"/>
      <c r="BM198" s="658"/>
      <c r="BN198" s="658"/>
      <c r="BO198" s="658"/>
    </row>
    <row r="199" spans="2:67" s="255" customFormat="1" ht="15" customHeight="1">
      <c r="B199" s="1252"/>
      <c r="C199" s="262" t="s">
        <v>530</v>
      </c>
      <c r="D199" s="262"/>
      <c r="E199" s="658"/>
      <c r="F199" s="658"/>
      <c r="G199" s="700"/>
      <c r="H199" s="700"/>
      <c r="I199" s="700"/>
      <c r="J199" s="658"/>
      <c r="K199" s="658"/>
      <c r="L199" s="658"/>
      <c r="M199" s="658"/>
      <c r="N199" s="658"/>
      <c r="O199" s="658"/>
      <c r="P199" s="658"/>
      <c r="Q199" s="658"/>
      <c r="R199" s="658"/>
      <c r="S199" s="658"/>
      <c r="T199" s="658"/>
      <c r="U199" s="658"/>
      <c r="V199" s="658"/>
      <c r="W199" s="658"/>
      <c r="X199" s="658"/>
      <c r="Y199" s="658"/>
      <c r="Z199" s="658"/>
      <c r="AA199" s="658"/>
      <c r="AB199" s="658"/>
      <c r="AC199" s="658"/>
      <c r="AD199" s="658"/>
      <c r="AE199" s="658"/>
      <c r="AF199" s="658"/>
      <c r="AG199" s="658"/>
      <c r="AH199" s="658"/>
      <c r="AI199" s="658"/>
      <c r="AJ199" s="262"/>
      <c r="AK199" s="658"/>
      <c r="AL199" s="658"/>
      <c r="AM199" s="700"/>
      <c r="AN199" s="700"/>
      <c r="AO199" s="700"/>
      <c r="AP199" s="658"/>
      <c r="AQ199" s="658"/>
      <c r="AR199" s="658"/>
      <c r="AS199" s="658"/>
      <c r="AT199" s="658"/>
      <c r="AU199" s="658"/>
      <c r="AV199" s="658"/>
      <c r="AW199" s="658"/>
      <c r="AX199" s="658"/>
      <c r="AY199" s="658"/>
      <c r="AZ199" s="658"/>
      <c r="BA199" s="658"/>
      <c r="BB199" s="658"/>
      <c r="BC199" s="658"/>
      <c r="BD199" s="658"/>
      <c r="BE199" s="658"/>
      <c r="BF199" s="658"/>
      <c r="BG199" s="658"/>
      <c r="BH199" s="658"/>
      <c r="BI199" s="658"/>
      <c r="BJ199" s="658"/>
      <c r="BK199" s="658"/>
      <c r="BL199" s="658"/>
      <c r="BM199" s="658"/>
      <c r="BN199" s="658"/>
      <c r="BO199" s="658"/>
    </row>
    <row r="200" spans="2:67" s="255" customFormat="1" ht="15" customHeight="1">
      <c r="B200" s="1252"/>
      <c r="C200" s="262" t="s">
        <v>531</v>
      </c>
      <c r="D200" s="262"/>
      <c r="E200" s="658"/>
      <c r="F200" s="658"/>
      <c r="G200" s="700"/>
      <c r="H200" s="700"/>
      <c r="I200" s="700"/>
      <c r="J200" s="658"/>
      <c r="K200" s="658"/>
      <c r="L200" s="658"/>
      <c r="M200" s="658"/>
      <c r="N200" s="658"/>
      <c r="O200" s="658"/>
      <c r="P200" s="658"/>
      <c r="Q200" s="658"/>
      <c r="R200" s="658"/>
      <c r="S200" s="658"/>
      <c r="T200" s="658"/>
      <c r="U200" s="658"/>
      <c r="V200" s="658"/>
      <c r="W200" s="658"/>
      <c r="X200" s="658"/>
      <c r="Y200" s="658"/>
      <c r="Z200" s="658"/>
      <c r="AA200" s="658"/>
      <c r="AB200" s="658"/>
      <c r="AC200" s="658"/>
      <c r="AD200" s="658"/>
      <c r="AE200" s="658"/>
      <c r="AF200" s="658"/>
      <c r="AG200" s="658"/>
      <c r="AH200" s="658"/>
      <c r="AI200" s="658"/>
      <c r="AJ200" s="262"/>
      <c r="AK200" s="658"/>
      <c r="AL200" s="658"/>
      <c r="AM200" s="700"/>
      <c r="AN200" s="700"/>
      <c r="AO200" s="700"/>
      <c r="AP200" s="658"/>
      <c r="AQ200" s="658"/>
      <c r="AR200" s="658"/>
      <c r="AS200" s="658"/>
      <c r="AT200" s="658"/>
      <c r="AU200" s="658"/>
      <c r="AV200" s="658"/>
      <c r="AW200" s="658"/>
      <c r="AX200" s="658"/>
      <c r="AY200" s="658"/>
      <c r="AZ200" s="658"/>
      <c r="BA200" s="658"/>
      <c r="BB200" s="658"/>
      <c r="BC200" s="658"/>
      <c r="BD200" s="658"/>
      <c r="BE200" s="658"/>
      <c r="BF200" s="658"/>
      <c r="BG200" s="658"/>
      <c r="BH200" s="658"/>
      <c r="BI200" s="658"/>
      <c r="BJ200" s="658"/>
      <c r="BK200" s="658"/>
      <c r="BL200" s="658"/>
      <c r="BM200" s="658"/>
      <c r="BN200" s="658"/>
      <c r="BO200" s="658"/>
    </row>
    <row r="201" spans="2:67" s="255" customFormat="1" ht="15" customHeight="1">
      <c r="B201" s="1252"/>
      <c r="C201" s="262" t="s">
        <v>532</v>
      </c>
      <c r="D201" s="262"/>
      <c r="E201" s="658"/>
      <c r="F201" s="658"/>
      <c r="G201" s="700"/>
      <c r="H201" s="700"/>
      <c r="I201" s="700"/>
      <c r="J201" s="658"/>
      <c r="K201" s="658"/>
      <c r="L201" s="658"/>
      <c r="M201" s="658"/>
      <c r="N201" s="658"/>
      <c r="O201" s="658"/>
      <c r="P201" s="658"/>
      <c r="Q201" s="658"/>
      <c r="R201" s="658"/>
      <c r="S201" s="658"/>
      <c r="T201" s="658"/>
      <c r="U201" s="658"/>
      <c r="V201" s="658"/>
      <c r="W201" s="658"/>
      <c r="X201" s="658"/>
      <c r="Y201" s="658"/>
      <c r="Z201" s="658"/>
      <c r="AA201" s="658"/>
      <c r="AB201" s="658"/>
      <c r="AC201" s="658"/>
      <c r="AD201" s="658"/>
      <c r="AE201" s="658"/>
      <c r="AF201" s="658"/>
      <c r="AG201" s="658"/>
      <c r="AH201" s="658"/>
      <c r="AI201" s="658"/>
      <c r="AJ201" s="262"/>
      <c r="AK201" s="658"/>
      <c r="AL201" s="658"/>
      <c r="AM201" s="700"/>
      <c r="AN201" s="700"/>
      <c r="AO201" s="700"/>
      <c r="AP201" s="658"/>
      <c r="AQ201" s="658"/>
      <c r="AR201" s="658"/>
      <c r="AS201" s="658"/>
      <c r="AT201" s="658"/>
      <c r="AU201" s="658"/>
      <c r="AV201" s="658"/>
      <c r="AW201" s="658"/>
      <c r="AX201" s="658"/>
      <c r="AY201" s="658"/>
      <c r="AZ201" s="658"/>
      <c r="BA201" s="658"/>
      <c r="BB201" s="658"/>
      <c r="BC201" s="658"/>
      <c r="BD201" s="658"/>
      <c r="BE201" s="658"/>
      <c r="BF201" s="658"/>
      <c r="BG201" s="658"/>
      <c r="BH201" s="658"/>
      <c r="BI201" s="658"/>
      <c r="BJ201" s="658"/>
      <c r="BK201" s="658"/>
      <c r="BL201" s="658"/>
      <c r="BM201" s="658"/>
      <c r="BN201" s="658"/>
      <c r="BO201" s="658"/>
    </row>
    <row r="202" spans="2:67" s="255" customFormat="1" ht="15" customHeight="1">
      <c r="B202" s="1252"/>
      <c r="C202" s="262" t="s">
        <v>533</v>
      </c>
      <c r="D202" s="262"/>
      <c r="E202" s="658"/>
      <c r="F202" s="658"/>
      <c r="G202" s="700"/>
      <c r="H202" s="700"/>
      <c r="I202" s="700"/>
      <c r="J202" s="658"/>
      <c r="K202" s="658"/>
      <c r="L202" s="658"/>
      <c r="M202" s="658"/>
      <c r="N202" s="658"/>
      <c r="O202" s="658"/>
      <c r="P202" s="658"/>
      <c r="Q202" s="658"/>
      <c r="R202" s="658"/>
      <c r="S202" s="658"/>
      <c r="T202" s="658"/>
      <c r="U202" s="658"/>
      <c r="V202" s="658"/>
      <c r="W202" s="658"/>
      <c r="X202" s="658"/>
      <c r="Y202" s="658"/>
      <c r="Z202" s="658"/>
      <c r="AA202" s="658"/>
      <c r="AB202" s="658"/>
      <c r="AC202" s="658"/>
      <c r="AD202" s="658"/>
      <c r="AE202" s="658"/>
      <c r="AF202" s="658"/>
      <c r="AG202" s="658"/>
      <c r="AH202" s="658"/>
      <c r="AI202" s="658"/>
      <c r="AJ202" s="262"/>
      <c r="AK202" s="658"/>
      <c r="AL202" s="658"/>
      <c r="AM202" s="700"/>
      <c r="AN202" s="700"/>
      <c r="AO202" s="700"/>
      <c r="AP202" s="658"/>
      <c r="AQ202" s="658"/>
      <c r="AR202" s="658"/>
      <c r="AS202" s="658"/>
      <c r="AT202" s="658"/>
      <c r="AU202" s="658"/>
      <c r="AV202" s="658"/>
      <c r="AW202" s="658"/>
      <c r="AX202" s="658"/>
      <c r="AY202" s="658"/>
      <c r="AZ202" s="658"/>
      <c r="BA202" s="658"/>
      <c r="BB202" s="658"/>
      <c r="BC202" s="658"/>
      <c r="BD202" s="658"/>
      <c r="BE202" s="658"/>
      <c r="BF202" s="658"/>
      <c r="BG202" s="658"/>
      <c r="BH202" s="658"/>
      <c r="BI202" s="658"/>
      <c r="BJ202" s="658"/>
      <c r="BK202" s="658"/>
      <c r="BL202" s="658"/>
      <c r="BM202" s="658"/>
      <c r="BN202" s="658"/>
      <c r="BO202" s="658"/>
    </row>
    <row r="203" spans="2:67" s="255" customFormat="1" ht="15" customHeight="1">
      <c r="B203" s="1252"/>
      <c r="C203" s="338" t="s">
        <v>527</v>
      </c>
      <c r="D203" s="339"/>
      <c r="E203" s="680"/>
      <c r="F203" s="680"/>
      <c r="G203" s="712"/>
      <c r="H203" s="712"/>
      <c r="I203" s="712"/>
      <c r="J203" s="680"/>
      <c r="K203" s="680"/>
      <c r="L203" s="680"/>
      <c r="M203" s="680"/>
      <c r="N203" s="680"/>
      <c r="O203" s="680"/>
      <c r="P203" s="680"/>
      <c r="Q203" s="680"/>
      <c r="R203" s="680"/>
      <c r="S203" s="680"/>
      <c r="T203" s="680"/>
      <c r="U203" s="680"/>
      <c r="V203" s="680"/>
      <c r="W203" s="680"/>
      <c r="X203" s="680"/>
      <c r="Y203" s="680"/>
      <c r="Z203" s="680"/>
      <c r="AA203" s="680"/>
      <c r="AB203" s="680"/>
      <c r="AC203" s="680"/>
      <c r="AD203" s="680"/>
      <c r="AE203" s="680"/>
      <c r="AF203" s="680"/>
      <c r="AG203" s="681"/>
      <c r="AH203" s="681"/>
      <c r="AI203" s="680"/>
      <c r="AJ203" s="331"/>
      <c r="AK203" s="680"/>
      <c r="AL203" s="680"/>
      <c r="AM203" s="712"/>
      <c r="AN203" s="712"/>
      <c r="AO203" s="712"/>
      <c r="AP203" s="680"/>
      <c r="AQ203" s="680"/>
      <c r="AR203" s="680"/>
      <c r="AS203" s="680"/>
      <c r="AT203" s="680"/>
      <c r="AU203" s="680"/>
      <c r="AV203" s="680"/>
      <c r="AW203" s="680"/>
      <c r="AX203" s="680"/>
      <c r="AY203" s="680"/>
      <c r="AZ203" s="680"/>
      <c r="BA203" s="680"/>
      <c r="BB203" s="680"/>
      <c r="BC203" s="680"/>
      <c r="BD203" s="680"/>
      <c r="BE203" s="680"/>
      <c r="BF203" s="680"/>
      <c r="BG203" s="680"/>
      <c r="BH203" s="680"/>
      <c r="BI203" s="680"/>
      <c r="BJ203" s="680"/>
      <c r="BK203" s="680"/>
      <c r="BL203" s="680"/>
      <c r="BM203" s="681"/>
      <c r="BN203" s="681"/>
      <c r="BO203" s="680"/>
    </row>
    <row r="204" spans="2:67" s="255" customFormat="1" ht="15" customHeight="1">
      <c r="B204" s="1252" t="s">
        <v>26</v>
      </c>
      <c r="C204" s="262" t="s">
        <v>528</v>
      </c>
      <c r="D204" s="262"/>
      <c r="E204" s="347"/>
      <c r="F204" s="347"/>
      <c r="G204" s="934"/>
      <c r="H204" s="934"/>
      <c r="I204" s="934"/>
      <c r="J204" s="347"/>
      <c r="K204" s="347"/>
      <c r="L204" s="347"/>
      <c r="M204" s="347"/>
      <c r="N204" s="347"/>
      <c r="O204" s="347"/>
      <c r="P204" s="347"/>
      <c r="Q204" s="347"/>
      <c r="R204" s="347"/>
      <c r="S204" s="347"/>
      <c r="T204" s="347"/>
      <c r="U204" s="347"/>
      <c r="V204" s="347"/>
      <c r="W204" s="347"/>
      <c r="X204" s="347"/>
      <c r="Y204" s="347"/>
      <c r="Z204" s="347"/>
      <c r="AA204" s="347"/>
      <c r="AB204" s="347"/>
      <c r="AC204" s="347"/>
      <c r="AD204" s="347"/>
      <c r="AE204" s="347"/>
      <c r="AF204" s="347"/>
      <c r="AG204" s="347"/>
      <c r="AH204" s="347"/>
      <c r="AI204" s="347"/>
      <c r="AJ204" s="331"/>
      <c r="AK204" s="347"/>
      <c r="AL204" s="347"/>
      <c r="AM204" s="934"/>
      <c r="AN204" s="934"/>
      <c r="AO204" s="934"/>
      <c r="AP204" s="347"/>
      <c r="AQ204" s="347"/>
      <c r="AR204" s="347"/>
      <c r="AS204" s="347"/>
      <c r="AT204" s="347"/>
      <c r="AU204" s="347"/>
      <c r="AV204" s="347"/>
      <c r="AW204" s="347"/>
      <c r="AX204" s="347"/>
      <c r="AY204" s="347"/>
      <c r="AZ204" s="347"/>
      <c r="BA204" s="347"/>
      <c r="BB204" s="347"/>
      <c r="BC204" s="347"/>
      <c r="BD204" s="347"/>
      <c r="BE204" s="347"/>
      <c r="BF204" s="347"/>
      <c r="BG204" s="347"/>
      <c r="BH204" s="347"/>
      <c r="BI204" s="347"/>
      <c r="BJ204" s="347"/>
      <c r="BK204" s="347"/>
      <c r="BL204" s="347"/>
      <c r="BM204" s="347"/>
      <c r="BN204" s="347"/>
      <c r="BO204" s="347"/>
    </row>
    <row r="205" spans="2:67" s="255" customFormat="1" ht="15" customHeight="1">
      <c r="B205" s="1257" t="s">
        <v>26</v>
      </c>
      <c r="C205" s="262" t="s">
        <v>529</v>
      </c>
      <c r="D205" s="262"/>
      <c r="E205" s="347"/>
      <c r="F205" s="347"/>
      <c r="G205" s="934"/>
      <c r="H205" s="934"/>
      <c r="I205" s="934"/>
      <c r="J205" s="347"/>
      <c r="K205" s="347"/>
      <c r="L205" s="347"/>
      <c r="M205" s="347"/>
      <c r="N205" s="347"/>
      <c r="O205" s="347"/>
      <c r="P205" s="347"/>
      <c r="Q205" s="347"/>
      <c r="R205" s="347"/>
      <c r="S205" s="347"/>
      <c r="T205" s="347"/>
      <c r="U205" s="347"/>
      <c r="V205" s="347"/>
      <c r="W205" s="347"/>
      <c r="X205" s="347"/>
      <c r="Y205" s="347"/>
      <c r="Z205" s="347"/>
      <c r="AA205" s="347"/>
      <c r="AB205" s="347"/>
      <c r="AC205" s="347"/>
      <c r="AD205" s="347"/>
      <c r="AE205" s="347"/>
      <c r="AF205" s="347"/>
      <c r="AG205" s="347"/>
      <c r="AH205" s="347"/>
      <c r="AI205" s="347"/>
      <c r="AJ205" s="331"/>
      <c r="AK205" s="347"/>
      <c r="AL205" s="347"/>
      <c r="AM205" s="934"/>
      <c r="AN205" s="934"/>
      <c r="AO205" s="934"/>
      <c r="AP205" s="347"/>
      <c r="AQ205" s="347"/>
      <c r="AR205" s="347"/>
      <c r="AS205" s="347"/>
      <c r="AT205" s="347"/>
      <c r="AU205" s="347"/>
      <c r="AV205" s="347"/>
      <c r="AW205" s="347"/>
      <c r="AX205" s="347"/>
      <c r="AY205" s="347"/>
      <c r="AZ205" s="347"/>
      <c r="BA205" s="347"/>
      <c r="BB205" s="347"/>
      <c r="BC205" s="347"/>
      <c r="BD205" s="347"/>
      <c r="BE205" s="347"/>
      <c r="BF205" s="347"/>
      <c r="BG205" s="347"/>
      <c r="BH205" s="347"/>
      <c r="BI205" s="347"/>
      <c r="BJ205" s="347"/>
      <c r="BK205" s="347"/>
      <c r="BL205" s="347"/>
      <c r="BM205" s="347"/>
      <c r="BN205" s="347"/>
      <c r="BO205" s="347"/>
    </row>
    <row r="206" spans="2:67" s="255" customFormat="1" ht="15" customHeight="1">
      <c r="B206" s="1257" t="s">
        <v>26</v>
      </c>
      <c r="C206" s="262" t="s">
        <v>530</v>
      </c>
      <c r="D206" s="262"/>
      <c r="E206" s="347"/>
      <c r="F206" s="347"/>
      <c r="G206" s="934"/>
      <c r="H206" s="934"/>
      <c r="I206" s="934"/>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c r="AH206" s="347"/>
      <c r="AI206" s="347"/>
      <c r="AJ206" s="331"/>
      <c r="AK206" s="347"/>
      <c r="AL206" s="347"/>
      <c r="AM206" s="934"/>
      <c r="AN206" s="934"/>
      <c r="AO206" s="934"/>
      <c r="AP206" s="347"/>
      <c r="AQ206" s="347"/>
      <c r="AR206" s="347"/>
      <c r="AS206" s="347"/>
      <c r="AT206" s="347"/>
      <c r="AU206" s="347"/>
      <c r="AV206" s="347"/>
      <c r="AW206" s="347"/>
      <c r="AX206" s="347"/>
      <c r="AY206" s="347"/>
      <c r="AZ206" s="347"/>
      <c r="BA206" s="347"/>
      <c r="BB206" s="347"/>
      <c r="BC206" s="347"/>
      <c r="BD206" s="347"/>
      <c r="BE206" s="347"/>
      <c r="BF206" s="347"/>
      <c r="BG206" s="347"/>
      <c r="BH206" s="347"/>
      <c r="BI206" s="347"/>
      <c r="BJ206" s="347"/>
      <c r="BK206" s="347"/>
      <c r="BL206" s="347"/>
      <c r="BM206" s="347"/>
      <c r="BN206" s="347"/>
      <c r="BO206" s="347"/>
    </row>
    <row r="207" spans="2:67" s="255" customFormat="1" ht="15" customHeight="1">
      <c r="B207" s="1257" t="s">
        <v>26</v>
      </c>
      <c r="C207" s="262" t="s">
        <v>531</v>
      </c>
      <c r="D207" s="262"/>
      <c r="E207" s="347"/>
      <c r="F207" s="347"/>
      <c r="G207" s="934"/>
      <c r="H207" s="934"/>
      <c r="I207" s="934"/>
      <c r="J207" s="347"/>
      <c r="K207" s="347"/>
      <c r="L207" s="347"/>
      <c r="M207" s="347"/>
      <c r="N207" s="347"/>
      <c r="O207" s="347"/>
      <c r="P207" s="347"/>
      <c r="Q207" s="347"/>
      <c r="R207" s="347"/>
      <c r="S207" s="347"/>
      <c r="T207" s="347"/>
      <c r="U207" s="347"/>
      <c r="V207" s="347"/>
      <c r="W207" s="347"/>
      <c r="X207" s="347"/>
      <c r="Y207" s="347"/>
      <c r="Z207" s="347"/>
      <c r="AA207" s="347"/>
      <c r="AB207" s="347"/>
      <c r="AC207" s="347"/>
      <c r="AD207" s="347"/>
      <c r="AE207" s="347"/>
      <c r="AF207" s="347"/>
      <c r="AG207" s="347"/>
      <c r="AH207" s="347"/>
      <c r="AI207" s="347"/>
      <c r="AJ207" s="331"/>
      <c r="AK207" s="347"/>
      <c r="AL207" s="347"/>
      <c r="AM207" s="934"/>
      <c r="AN207" s="934"/>
      <c r="AO207" s="934"/>
      <c r="AP207" s="347"/>
      <c r="AQ207" s="347"/>
      <c r="AR207" s="347"/>
      <c r="AS207" s="347"/>
      <c r="AT207" s="347"/>
      <c r="AU207" s="347"/>
      <c r="AV207" s="347"/>
      <c r="AW207" s="347"/>
      <c r="AX207" s="347"/>
      <c r="AY207" s="347"/>
      <c r="AZ207" s="347"/>
      <c r="BA207" s="347"/>
      <c r="BB207" s="347"/>
      <c r="BC207" s="347"/>
      <c r="BD207" s="347"/>
      <c r="BE207" s="347"/>
      <c r="BF207" s="347"/>
      <c r="BG207" s="347"/>
      <c r="BH207" s="347"/>
      <c r="BI207" s="347"/>
      <c r="BJ207" s="347"/>
      <c r="BK207" s="347"/>
      <c r="BL207" s="347"/>
      <c r="BM207" s="347"/>
      <c r="BN207" s="347"/>
      <c r="BO207" s="347"/>
    </row>
    <row r="208" spans="2:67" s="255" customFormat="1" ht="15" customHeight="1">
      <c r="B208" s="1257" t="s">
        <v>26</v>
      </c>
      <c r="C208" s="262" t="s">
        <v>532</v>
      </c>
      <c r="D208" s="262"/>
      <c r="E208" s="347"/>
      <c r="F208" s="347"/>
      <c r="G208" s="934"/>
      <c r="H208" s="934"/>
      <c r="I208" s="934"/>
      <c r="J208" s="347"/>
      <c r="K208" s="347"/>
      <c r="L208" s="347"/>
      <c r="M208" s="347"/>
      <c r="N208" s="347"/>
      <c r="O208" s="347"/>
      <c r="P208" s="347"/>
      <c r="Q208" s="347"/>
      <c r="R208" s="347"/>
      <c r="S208" s="347"/>
      <c r="T208" s="347"/>
      <c r="U208" s="347"/>
      <c r="V208" s="347"/>
      <c r="W208" s="347"/>
      <c r="X208" s="347"/>
      <c r="Y208" s="347"/>
      <c r="Z208" s="347"/>
      <c r="AA208" s="347"/>
      <c r="AB208" s="347"/>
      <c r="AC208" s="347"/>
      <c r="AD208" s="347"/>
      <c r="AE208" s="347"/>
      <c r="AF208" s="347"/>
      <c r="AG208" s="347"/>
      <c r="AH208" s="347"/>
      <c r="AI208" s="347"/>
      <c r="AJ208" s="331"/>
      <c r="AK208" s="347"/>
      <c r="AL208" s="347"/>
      <c r="AM208" s="934"/>
      <c r="AN208" s="934"/>
      <c r="AO208" s="934"/>
      <c r="AP208" s="347"/>
      <c r="AQ208" s="347"/>
      <c r="AR208" s="347"/>
      <c r="AS208" s="347"/>
      <c r="AT208" s="347"/>
      <c r="AU208" s="347"/>
      <c r="AV208" s="347"/>
      <c r="AW208" s="347"/>
      <c r="AX208" s="347"/>
      <c r="AY208" s="347"/>
      <c r="AZ208" s="347"/>
      <c r="BA208" s="347"/>
      <c r="BB208" s="347"/>
      <c r="BC208" s="347"/>
      <c r="BD208" s="347"/>
      <c r="BE208" s="347"/>
      <c r="BF208" s="347"/>
      <c r="BG208" s="347"/>
      <c r="BH208" s="347"/>
      <c r="BI208" s="347"/>
      <c r="BJ208" s="347"/>
      <c r="BK208" s="347"/>
      <c r="BL208" s="347"/>
      <c r="BM208" s="347"/>
      <c r="BN208" s="347"/>
      <c r="BO208" s="347"/>
    </row>
    <row r="209" spans="2:67" s="255" customFormat="1" ht="15" customHeight="1">
      <c r="B209" s="1257" t="s">
        <v>26</v>
      </c>
      <c r="C209" s="262" t="s">
        <v>533</v>
      </c>
      <c r="D209" s="262"/>
      <c r="E209" s="347"/>
      <c r="F209" s="347"/>
      <c r="G209" s="934"/>
      <c r="H209" s="934"/>
      <c r="I209" s="934"/>
      <c r="J209" s="347"/>
      <c r="K209" s="347"/>
      <c r="L209" s="347"/>
      <c r="M209" s="347"/>
      <c r="N209" s="347"/>
      <c r="O209" s="347"/>
      <c r="P209" s="347"/>
      <c r="Q209" s="347"/>
      <c r="R209" s="347"/>
      <c r="S209" s="347"/>
      <c r="T209" s="347"/>
      <c r="U209" s="347"/>
      <c r="V209" s="347"/>
      <c r="W209" s="347"/>
      <c r="X209" s="347"/>
      <c r="Y209" s="347"/>
      <c r="Z209" s="347"/>
      <c r="AA209" s="347"/>
      <c r="AB209" s="347"/>
      <c r="AC209" s="347"/>
      <c r="AD209" s="347"/>
      <c r="AE209" s="347"/>
      <c r="AF209" s="347"/>
      <c r="AG209" s="347"/>
      <c r="AH209" s="347"/>
      <c r="AI209" s="347"/>
      <c r="AJ209" s="331"/>
      <c r="AK209" s="347"/>
      <c r="AL209" s="347"/>
      <c r="AM209" s="934"/>
      <c r="AN209" s="934"/>
      <c r="AO209" s="934"/>
      <c r="AP209" s="347"/>
      <c r="AQ209" s="347"/>
      <c r="AR209" s="347"/>
      <c r="AS209" s="347"/>
      <c r="AT209" s="347"/>
      <c r="AU209" s="347"/>
      <c r="AV209" s="347"/>
      <c r="AW209" s="347"/>
      <c r="AX209" s="347"/>
      <c r="AY209" s="347"/>
      <c r="AZ209" s="347"/>
      <c r="BA209" s="347"/>
      <c r="BB209" s="347"/>
      <c r="BC209" s="347"/>
      <c r="BD209" s="347"/>
      <c r="BE209" s="347"/>
      <c r="BF209" s="347"/>
      <c r="BG209" s="347"/>
      <c r="BH209" s="347"/>
      <c r="BI209" s="347"/>
      <c r="BJ209" s="347"/>
      <c r="BK209" s="347"/>
      <c r="BL209" s="347"/>
      <c r="BM209" s="347"/>
      <c r="BN209" s="347"/>
      <c r="BO209" s="347"/>
    </row>
    <row r="210" spans="2:67" s="255" customFormat="1" ht="15" customHeight="1">
      <c r="B210" s="1253" t="s">
        <v>26</v>
      </c>
      <c r="C210" s="338" t="s">
        <v>527</v>
      </c>
      <c r="D210" s="339"/>
      <c r="E210" s="345"/>
      <c r="F210" s="345"/>
      <c r="G210" s="897"/>
      <c r="H210" s="897"/>
      <c r="I210" s="897"/>
      <c r="J210" s="345"/>
      <c r="K210" s="345"/>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5"/>
      <c r="AH210" s="345"/>
      <c r="AI210" s="345"/>
      <c r="AJ210" s="331"/>
      <c r="AK210" s="345"/>
      <c r="AL210" s="345"/>
      <c r="AM210" s="897"/>
      <c r="AN210" s="897"/>
      <c r="AO210" s="897"/>
      <c r="AP210" s="345"/>
      <c r="AQ210" s="345"/>
      <c r="AR210" s="345"/>
      <c r="AS210" s="345"/>
      <c r="AT210" s="345"/>
      <c r="AU210" s="345"/>
      <c r="AV210" s="345"/>
      <c r="AW210" s="345"/>
      <c r="AX210" s="345"/>
      <c r="AY210" s="345"/>
      <c r="AZ210" s="345"/>
      <c r="BA210" s="345"/>
      <c r="BB210" s="345"/>
      <c r="BC210" s="345"/>
      <c r="BD210" s="345"/>
      <c r="BE210" s="345"/>
      <c r="BF210" s="345"/>
      <c r="BG210" s="345"/>
      <c r="BH210" s="345"/>
      <c r="BI210" s="345"/>
      <c r="BJ210" s="345"/>
      <c r="BK210" s="345"/>
      <c r="BL210" s="345"/>
      <c r="BM210" s="345"/>
      <c r="BN210" s="345"/>
      <c r="BO210" s="345"/>
    </row>
    <row r="211" spans="2:67" s="255" customFormat="1" ht="15" customHeight="1">
      <c r="B211" s="1251" t="s">
        <v>27</v>
      </c>
      <c r="C211" s="243" t="s">
        <v>528</v>
      </c>
      <c r="D211" s="344"/>
      <c r="E211" s="350">
        <v>4.8783244705058001E-2</v>
      </c>
      <c r="F211" s="347">
        <v>4.45323042075179E-5</v>
      </c>
      <c r="G211" s="934">
        <v>3.8477020565603797E-5</v>
      </c>
      <c r="H211" s="934">
        <v>7.4818602140321586E-5</v>
      </c>
      <c r="I211" s="934">
        <v>6.379340373120727E-5</v>
      </c>
      <c r="J211" s="346">
        <v>1.23533463853543E-4</v>
      </c>
      <c r="K211" s="346">
        <v>0.17974351007599404</v>
      </c>
      <c r="L211" s="346">
        <v>9.3953613858452398E-2</v>
      </c>
      <c r="M211" s="347">
        <v>0.13802212943650199</v>
      </c>
      <c r="N211" s="347">
        <v>6.5054918393709802E-3</v>
      </c>
      <c r="O211" s="347">
        <v>4.2386518836432163E-3</v>
      </c>
      <c r="P211" s="347">
        <v>4.1038592835851498E-3</v>
      </c>
      <c r="Q211" s="347">
        <v>8.4558000909688499E-3</v>
      </c>
      <c r="R211" s="347">
        <v>1.1448702600653176E-2</v>
      </c>
      <c r="S211" s="347">
        <v>8.6217639183149876E-3</v>
      </c>
      <c r="T211" s="347"/>
      <c r="U211" s="347"/>
      <c r="V211" s="347">
        <v>9.8306737162634997E-3</v>
      </c>
      <c r="W211" s="347">
        <v>6.7577734622157101E-3</v>
      </c>
      <c r="X211" s="347">
        <v>7.4299317515128346E-2</v>
      </c>
      <c r="Y211" s="347">
        <v>8.9947120285807577E-2</v>
      </c>
      <c r="Z211" s="347">
        <v>5.4691812691399957E-2</v>
      </c>
      <c r="AA211" s="347"/>
      <c r="AB211" s="347"/>
      <c r="AC211" s="347"/>
      <c r="AD211" s="347">
        <v>3.4659824775719224E-3</v>
      </c>
      <c r="AE211" s="347">
        <v>5.58159242066587E-2</v>
      </c>
      <c r="AF211" s="347">
        <v>4.5337301983452698E-2</v>
      </c>
      <c r="AG211" s="347"/>
      <c r="AH211" s="347"/>
      <c r="AI211" s="347">
        <v>1.10535452465206E-2</v>
      </c>
      <c r="AJ211" s="331"/>
      <c r="AK211" s="346">
        <v>5.1658784134081398E-2</v>
      </c>
      <c r="AL211" s="347">
        <v>4.45323042075179E-5</v>
      </c>
      <c r="AM211" s="934">
        <v>3.8477020565603797E-5</v>
      </c>
      <c r="AN211" s="934">
        <v>7.4818602140321586E-5</v>
      </c>
      <c r="AO211" s="934">
        <v>6.379340373120727E-5</v>
      </c>
      <c r="AP211" s="347">
        <v>1.6494855437051498E-2</v>
      </c>
      <c r="AQ211" s="347">
        <v>0.18406734032926994</v>
      </c>
      <c r="AR211" s="347">
        <v>0.10555638729558689</v>
      </c>
      <c r="AS211" s="347">
        <v>4.8230226816876602E-2</v>
      </c>
      <c r="AT211" s="347">
        <v>7.9375623153157496E-3</v>
      </c>
      <c r="AU211" s="347">
        <v>5.53458174533297E-3</v>
      </c>
      <c r="AV211" s="347">
        <v>5.3704741734079504E-3</v>
      </c>
      <c r="AW211" s="347">
        <v>1.1007617057879268E-2</v>
      </c>
      <c r="AX211" s="347">
        <v>1.4854950223615077E-2</v>
      </c>
      <c r="AY211" s="347">
        <v>1.0511494412205145E-2</v>
      </c>
      <c r="AZ211" s="347"/>
      <c r="BA211" s="347"/>
      <c r="BB211" s="347">
        <v>1.24120511259694E-2</v>
      </c>
      <c r="BC211" s="347">
        <v>8.2418877927333302E-3</v>
      </c>
      <c r="BD211" s="347">
        <v>7.8717073228782186E-2</v>
      </c>
      <c r="BE211" s="347">
        <v>9.2627169948436075E-2</v>
      </c>
      <c r="BF211" s="347">
        <v>5.844119152910917E-2</v>
      </c>
      <c r="BG211" s="347"/>
      <c r="BH211" s="347"/>
      <c r="BI211" s="347"/>
      <c r="BJ211" s="347">
        <v>4.7621381142563118E-3</v>
      </c>
      <c r="BK211" s="347">
        <v>5.8711963555395902E-2</v>
      </c>
      <c r="BL211" s="347">
        <v>4.8398447130330001E-2</v>
      </c>
      <c r="BM211" s="347"/>
      <c r="BN211" s="347"/>
      <c r="BO211" s="347">
        <v>1.26802067959868E-2</v>
      </c>
    </row>
    <row r="212" spans="2:67" s="255" customFormat="1" ht="15" customHeight="1">
      <c r="B212" s="1257" t="s">
        <v>27</v>
      </c>
      <c r="C212" s="243" t="s">
        <v>529</v>
      </c>
      <c r="D212" s="344"/>
      <c r="E212" s="346">
        <v>8.1669792671284602E-2</v>
      </c>
      <c r="F212" s="347">
        <v>9.7879647283026202E-4</v>
      </c>
      <c r="G212" s="934">
        <v>1.19490795352874E-3</v>
      </c>
      <c r="H212" s="934">
        <v>2.2238974998426463E-3</v>
      </c>
      <c r="I212" s="934">
        <v>1.9117257831084539E-3</v>
      </c>
      <c r="J212" s="346">
        <v>2.59058611749466E-3</v>
      </c>
      <c r="K212" s="346">
        <v>0.22604592053625641</v>
      </c>
      <c r="L212" s="346">
        <v>0.13708622233034842</v>
      </c>
      <c r="M212" s="347">
        <v>0.173789889866552</v>
      </c>
      <c r="N212" s="347">
        <v>1.7926304864019901E-2</v>
      </c>
      <c r="O212" s="347">
        <v>1.2940410047467918E-2</v>
      </c>
      <c r="P212" s="347">
        <v>1.26307930313116E-2</v>
      </c>
      <c r="Q212" s="347">
        <v>3.0935664743329157E-2</v>
      </c>
      <c r="R212" s="347">
        <v>2.8994055107157947E-2</v>
      </c>
      <c r="S212" s="347">
        <v>2.3035087429595608E-2</v>
      </c>
      <c r="T212" s="347"/>
      <c r="U212" s="347"/>
      <c r="V212" s="347">
        <v>2.6057065524561801E-2</v>
      </c>
      <c r="W212" s="347">
        <v>1.8512668255285601E-2</v>
      </c>
      <c r="X212" s="347">
        <v>0.11591111036183005</v>
      </c>
      <c r="Y212" s="347">
        <v>0.12416864289081408</v>
      </c>
      <c r="Z212" s="347">
        <v>0.10061692838177351</v>
      </c>
      <c r="AA212" s="347"/>
      <c r="AB212" s="347"/>
      <c r="AC212" s="347"/>
      <c r="AD212" s="347">
        <v>2.5001487621241131E-2</v>
      </c>
      <c r="AE212" s="347">
        <v>9.1782841951470198E-2</v>
      </c>
      <c r="AF212" s="347">
        <v>7.19977812141646E-2</v>
      </c>
      <c r="AG212" s="347"/>
      <c r="AH212" s="347"/>
      <c r="AI212" s="347">
        <v>2.4761001610924802E-2</v>
      </c>
      <c r="AJ212" s="329"/>
      <c r="AK212" s="346">
        <v>8.7103156719976899E-2</v>
      </c>
      <c r="AL212" s="347">
        <v>1.50855658818906E-3</v>
      </c>
      <c r="AM212" s="934">
        <v>2.63160849627121E-3</v>
      </c>
      <c r="AN212" s="934">
        <v>3.5034346708087143E-3</v>
      </c>
      <c r="AO212" s="934">
        <v>3.2389426994625351E-3</v>
      </c>
      <c r="AP212" s="347">
        <v>4.7453759516340697E-2</v>
      </c>
      <c r="AQ212" s="347">
        <v>0.22685465985421729</v>
      </c>
      <c r="AR212" s="347">
        <v>0.14626512337303851</v>
      </c>
      <c r="AS212" s="347">
        <v>8.0304474335016598E-2</v>
      </c>
      <c r="AT212" s="347">
        <v>2.2043000540783099E-2</v>
      </c>
      <c r="AU212" s="347">
        <v>1.7203642978125214E-2</v>
      </c>
      <c r="AV212" s="347">
        <v>1.6838752353103701E-2</v>
      </c>
      <c r="AW212" s="347">
        <v>3.7285861573552383E-2</v>
      </c>
      <c r="AX212" s="347">
        <v>3.3800328993651749E-2</v>
      </c>
      <c r="AY212" s="347">
        <v>2.7935055388127229E-2</v>
      </c>
      <c r="AZ212" s="347"/>
      <c r="BA212" s="347"/>
      <c r="BB212" s="347">
        <v>3.09999139467577E-2</v>
      </c>
      <c r="BC212" s="347">
        <v>2.2655656671613001E-2</v>
      </c>
      <c r="BD212" s="347">
        <v>0.12032489929331777</v>
      </c>
      <c r="BE212" s="347">
        <v>0.12736098176039168</v>
      </c>
      <c r="BF212" s="347">
        <v>0.1032737789835117</v>
      </c>
      <c r="BG212" s="347"/>
      <c r="BH212" s="347"/>
      <c r="BI212" s="347"/>
      <c r="BJ212" s="347">
        <v>4.3525697344333564E-2</v>
      </c>
      <c r="BK212" s="347">
        <v>9.8553073756420806E-2</v>
      </c>
      <c r="BL212" s="347">
        <v>7.8038776520492806E-2</v>
      </c>
      <c r="BM212" s="347"/>
      <c r="BN212" s="347"/>
      <c r="BO212" s="347">
        <v>2.9127233488018298E-2</v>
      </c>
    </row>
    <row r="213" spans="2:67" s="255" customFormat="1" ht="15" customHeight="1">
      <c r="B213" s="1257" t="s">
        <v>27</v>
      </c>
      <c r="C213" s="243" t="s">
        <v>530</v>
      </c>
      <c r="D213" s="344"/>
      <c r="E213" s="346">
        <v>0.13183114017633199</v>
      </c>
      <c r="F213" s="347">
        <v>8.7491535034275505E-3</v>
      </c>
      <c r="G213" s="934">
        <v>1.20055230637496E-2</v>
      </c>
      <c r="H213" s="934">
        <v>1.6231932412730084E-2</v>
      </c>
      <c r="I213" s="934">
        <v>1.4949737207910969E-2</v>
      </c>
      <c r="J213" s="346">
        <v>8.6882461280778801E-3</v>
      </c>
      <c r="K213" s="346">
        <v>0.24427275383029817</v>
      </c>
      <c r="L213" s="346">
        <v>0.13683864971164611</v>
      </c>
      <c r="M213" s="347">
        <v>0.18926435012605899</v>
      </c>
      <c r="N213" s="347">
        <v>4.2389555983035697E-2</v>
      </c>
      <c r="O213" s="347">
        <v>3.5613130090054068E-2</v>
      </c>
      <c r="P213" s="347">
        <v>3.4774635950277799E-2</v>
      </c>
      <c r="Q213" s="347">
        <v>7.9875804141906759E-2</v>
      </c>
      <c r="R213" s="347">
        <v>6.2856540301402725E-2</v>
      </c>
      <c r="S213" s="347">
        <v>4.9159523507474913E-2</v>
      </c>
      <c r="T213" s="347"/>
      <c r="U213" s="347"/>
      <c r="V213" s="347">
        <v>5.6826619340731299E-2</v>
      </c>
      <c r="W213" s="347">
        <v>4.3336146068874003E-2</v>
      </c>
      <c r="X213" s="347">
        <v>0.18428802210291026</v>
      </c>
      <c r="Y213" s="347">
        <v>0.20232134159112355</v>
      </c>
      <c r="Z213" s="347">
        <v>0.14991045743989767</v>
      </c>
      <c r="AA213" s="347"/>
      <c r="AB213" s="347"/>
      <c r="AC213" s="347"/>
      <c r="AD213" s="347">
        <v>5.8372157330822474E-2</v>
      </c>
      <c r="AE213" s="347">
        <v>0.14847509063348499</v>
      </c>
      <c r="AF213" s="347">
        <v>0.11931079508089799</v>
      </c>
      <c r="AG213" s="347"/>
      <c r="AH213" s="347"/>
      <c r="AI213" s="347">
        <v>5.2270828709543103E-2</v>
      </c>
      <c r="AJ213" s="329"/>
      <c r="AK213" s="346">
        <v>0.13678879742851499</v>
      </c>
      <c r="AL213" s="347">
        <v>8.4837082664949298E-3</v>
      </c>
      <c r="AM213" s="934">
        <v>1.1559865049272399E-2</v>
      </c>
      <c r="AN213" s="934">
        <v>1.580982438973233E-2</v>
      </c>
      <c r="AO213" s="934">
        <v>1.4520484660174792E-2</v>
      </c>
      <c r="AP213" s="347">
        <v>6.18790118027331E-2</v>
      </c>
      <c r="AQ213" s="347">
        <v>0.24616794084029614</v>
      </c>
      <c r="AR213" s="347">
        <v>0.15603858857875383</v>
      </c>
      <c r="AS213" s="347">
        <v>9.4754023012806998E-2</v>
      </c>
      <c r="AT213" s="347">
        <v>4.7893353656543097E-2</v>
      </c>
      <c r="AU213" s="347">
        <v>4.0766964493407706E-2</v>
      </c>
      <c r="AV213" s="347">
        <v>3.9810536540568098E-2</v>
      </c>
      <c r="AW213" s="347">
        <v>8.8468287032942627E-2</v>
      </c>
      <c r="AX213" s="347">
        <v>6.9611525094758292E-2</v>
      </c>
      <c r="AY213" s="347">
        <v>5.4377536830578943E-2</v>
      </c>
      <c r="AZ213" s="347"/>
      <c r="BA213" s="347"/>
      <c r="BB213" s="347">
        <v>6.2900824538333094E-2</v>
      </c>
      <c r="BC213" s="347">
        <v>4.8886178130292203E-2</v>
      </c>
      <c r="BD213" s="347">
        <v>0.17998902193035524</v>
      </c>
      <c r="BE213" s="347">
        <v>0.20569000150291622</v>
      </c>
      <c r="BF213" s="347">
        <v>0.15665106639842333</v>
      </c>
      <c r="BG213" s="347"/>
      <c r="BH213" s="347"/>
      <c r="BI213" s="347"/>
      <c r="BJ213" s="347">
        <v>6.6109887955868404E-2</v>
      </c>
      <c r="BK213" s="347">
        <v>0.15323611618577901</v>
      </c>
      <c r="BL213" s="347">
        <v>0.126260237576868</v>
      </c>
      <c r="BM213" s="347"/>
      <c r="BN213" s="347"/>
      <c r="BO213" s="347">
        <v>5.78336259716924E-2</v>
      </c>
    </row>
    <row r="214" spans="2:67" s="255" customFormat="1" ht="15" customHeight="1">
      <c r="B214" s="1257" t="s">
        <v>27</v>
      </c>
      <c r="C214" s="243" t="s">
        <v>531</v>
      </c>
      <c r="D214" s="344"/>
      <c r="E214" s="346">
        <v>0.39697547574708297</v>
      </c>
      <c r="F214" s="347">
        <v>0.13453303761054999</v>
      </c>
      <c r="G214" s="934">
        <v>0.19116339698151399</v>
      </c>
      <c r="H214" s="934">
        <v>0.22341255378809199</v>
      </c>
      <c r="I214" s="934">
        <v>0.21362890274945595</v>
      </c>
      <c r="J214" s="346">
        <v>0.118224399207329</v>
      </c>
      <c r="K214" s="346">
        <v>0.29959908325946299</v>
      </c>
      <c r="L214" s="346">
        <v>0.40744760817558862</v>
      </c>
      <c r="M214" s="347">
        <v>0.32631300357792797</v>
      </c>
      <c r="N214" s="347">
        <v>0.23704619499502699</v>
      </c>
      <c r="O214" s="347">
        <v>0.21692627350744773</v>
      </c>
      <c r="P214" s="347">
        <v>0.215203028744652</v>
      </c>
      <c r="Q214" s="347">
        <v>0.36265567474242838</v>
      </c>
      <c r="R214" s="347">
        <v>0.30612827490313071</v>
      </c>
      <c r="S214" s="347">
        <v>0.28225703809105424</v>
      </c>
      <c r="T214" s="347"/>
      <c r="U214" s="347"/>
      <c r="V214" s="347">
        <v>0.29716178906075003</v>
      </c>
      <c r="W214" s="347">
        <v>0.240465984101809</v>
      </c>
      <c r="X214" s="347">
        <v>0.46212863481208361</v>
      </c>
      <c r="Y214" s="347">
        <v>0.4269318659881613</v>
      </c>
      <c r="Z214" s="347">
        <v>0.46201509678316793</v>
      </c>
      <c r="AA214" s="347"/>
      <c r="AB214" s="347"/>
      <c r="AC214" s="347"/>
      <c r="AD214" s="347">
        <v>0.2969057478184472</v>
      </c>
      <c r="AE214" s="347">
        <v>0.41170539154138702</v>
      </c>
      <c r="AF214" s="347">
        <v>0.376330737073588</v>
      </c>
      <c r="AG214" s="347"/>
      <c r="AH214" s="347"/>
      <c r="AI214" s="347">
        <v>0.255509230113944</v>
      </c>
      <c r="AJ214" s="329"/>
      <c r="AK214" s="346">
        <v>0.40205753143923301</v>
      </c>
      <c r="AL214" s="347">
        <v>0.13502708913003</v>
      </c>
      <c r="AM214" s="934">
        <v>0.18897516873171299</v>
      </c>
      <c r="AN214" s="934">
        <v>0.22379576827649511</v>
      </c>
      <c r="AO214" s="934">
        <v>0.21323200076637072</v>
      </c>
      <c r="AP214" s="347">
        <v>0.312789108450654</v>
      </c>
      <c r="AQ214" s="347">
        <v>0.2907060834381574</v>
      </c>
      <c r="AR214" s="347">
        <v>0.41242479250685404</v>
      </c>
      <c r="AS214" s="347">
        <v>0.31566293483362401</v>
      </c>
      <c r="AT214" s="347">
        <v>0.25691871040803599</v>
      </c>
      <c r="AU214" s="347">
        <v>0.23901371140430164</v>
      </c>
      <c r="AV214" s="347">
        <v>0.23751398559078901</v>
      </c>
      <c r="AW214" s="347">
        <v>0.37722177435562515</v>
      </c>
      <c r="AX214" s="347">
        <v>0.32190418937787502</v>
      </c>
      <c r="AY214" s="347">
        <v>0.29998421412163834</v>
      </c>
      <c r="AZ214" s="347"/>
      <c r="BA214" s="347"/>
      <c r="BB214" s="347">
        <v>0.313866461871527</v>
      </c>
      <c r="BC214" s="347">
        <v>0.26009019771513298</v>
      </c>
      <c r="BD214" s="347">
        <v>0.46824590876004341</v>
      </c>
      <c r="BE214" s="347">
        <v>0.41916453552344646</v>
      </c>
      <c r="BF214" s="347">
        <v>0.4573996666277943</v>
      </c>
      <c r="BG214" s="347"/>
      <c r="BH214" s="347"/>
      <c r="BI214" s="347"/>
      <c r="BJ214" s="347">
        <v>0.32727072256388889</v>
      </c>
      <c r="BK214" s="347">
        <v>0.41548577693906102</v>
      </c>
      <c r="BL214" s="347">
        <v>0.385042447300744</v>
      </c>
      <c r="BM214" s="347"/>
      <c r="BN214" s="347"/>
      <c r="BO214" s="347">
        <v>0.27380877757812799</v>
      </c>
    </row>
    <row r="215" spans="2:67" s="255" customFormat="1" ht="15" customHeight="1">
      <c r="B215" s="1257" t="s">
        <v>27</v>
      </c>
      <c r="C215" s="243" t="s">
        <v>532</v>
      </c>
      <c r="D215" s="344"/>
      <c r="E215" s="346">
        <v>0.313763287366987</v>
      </c>
      <c r="F215" s="347">
        <v>0.54532730297528398</v>
      </c>
      <c r="G215" s="934">
        <v>0.60706908649575397</v>
      </c>
      <c r="H215" s="934">
        <v>0.59799737927849184</v>
      </c>
      <c r="I215" s="934">
        <v>0.60074952620347022</v>
      </c>
      <c r="J215" s="346">
        <v>0.57004869128842095</v>
      </c>
      <c r="K215" s="346">
        <v>4.9081120905829986E-2</v>
      </c>
      <c r="L215" s="346">
        <v>0.21605253062102908</v>
      </c>
      <c r="M215" s="347">
        <v>0.160688195364452</v>
      </c>
      <c r="N215" s="347">
        <v>0.50770766977590298</v>
      </c>
      <c r="O215" s="347">
        <v>0.51324801489841099</v>
      </c>
      <c r="P215" s="347">
        <v>0.51478724578319601</v>
      </c>
      <c r="Q215" s="347">
        <v>0.44582257179895352</v>
      </c>
      <c r="R215" s="347">
        <v>0.46745941728910623</v>
      </c>
      <c r="S215" s="347">
        <v>0.51021828201470532</v>
      </c>
      <c r="T215" s="347"/>
      <c r="U215" s="347"/>
      <c r="V215" s="347">
        <v>0.48809157015371701</v>
      </c>
      <c r="W215" s="347">
        <v>0.50659430906796399</v>
      </c>
      <c r="X215" s="347">
        <v>0.16114432740233289</v>
      </c>
      <c r="Y215" s="347">
        <v>0.15470190954858792</v>
      </c>
      <c r="Z215" s="347">
        <v>0.22983522451635108</v>
      </c>
      <c r="AA215" s="347"/>
      <c r="AB215" s="347"/>
      <c r="AC215" s="347"/>
      <c r="AD215" s="347">
        <v>0.57239675033515236</v>
      </c>
      <c r="AE215" s="347">
        <v>0.27998092085115001</v>
      </c>
      <c r="AF215" s="347">
        <v>0.35675911426680901</v>
      </c>
      <c r="AG215" s="347"/>
      <c r="AH215" s="347"/>
      <c r="AI215" s="347">
        <v>0.48790078685187699</v>
      </c>
      <c r="AJ215" s="329"/>
      <c r="AK215" s="346">
        <v>0.29945338268219701</v>
      </c>
      <c r="AL215" s="347">
        <v>0.55273430453755001</v>
      </c>
      <c r="AM215" s="934">
        <v>0.61112276603746596</v>
      </c>
      <c r="AN215" s="934">
        <v>0.60158490969895151</v>
      </c>
      <c r="AO215" s="934">
        <v>0.60447847552556699</v>
      </c>
      <c r="AP215" s="347">
        <v>0.47413399881236901</v>
      </c>
      <c r="AQ215" s="347">
        <v>5.0946364145900848E-2</v>
      </c>
      <c r="AR215" s="347">
        <v>0.17397103361373367</v>
      </c>
      <c r="AS215" s="347">
        <v>0.39321721669231502</v>
      </c>
      <c r="AT215" s="347">
        <v>0.50131432287965705</v>
      </c>
      <c r="AU215" s="347">
        <v>0.51136545227320573</v>
      </c>
      <c r="AV215" s="347">
        <v>0.514234364522277</v>
      </c>
      <c r="AW215" s="347">
        <v>0.43200347284240947</v>
      </c>
      <c r="AX215" s="347">
        <v>0.45818056919678157</v>
      </c>
      <c r="AY215" s="347">
        <v>0.50005822474609829</v>
      </c>
      <c r="AZ215" s="347"/>
      <c r="BA215" s="347"/>
      <c r="BB215" s="347">
        <v>0.47810124227925299</v>
      </c>
      <c r="BC215" s="347">
        <v>0.49975655533076402</v>
      </c>
      <c r="BD215" s="347">
        <v>0.15049450898178651</v>
      </c>
      <c r="BE215" s="347">
        <v>0.15344457528734973</v>
      </c>
      <c r="BF215" s="347">
        <v>0.22130381627375159</v>
      </c>
      <c r="BG215" s="347"/>
      <c r="BH215" s="347"/>
      <c r="BI215" s="347"/>
      <c r="BJ215" s="347">
        <v>0.52327024652509191</v>
      </c>
      <c r="BK215" s="347">
        <v>0.263927300961602</v>
      </c>
      <c r="BL215" s="347">
        <v>0.33688108619450902</v>
      </c>
      <c r="BM215" s="347"/>
      <c r="BN215" s="347"/>
      <c r="BO215" s="347">
        <v>0.48002129462395998</v>
      </c>
    </row>
    <row r="216" spans="2:67" s="255" customFormat="1" ht="15" customHeight="1">
      <c r="B216" s="1257" t="s">
        <v>27</v>
      </c>
      <c r="C216" s="243" t="s">
        <v>533</v>
      </c>
      <c r="D216" s="344"/>
      <c r="E216" s="346">
        <v>2.6977059333255601E-2</v>
      </c>
      <c r="F216" s="347">
        <v>0.31036717713369999</v>
      </c>
      <c r="G216" s="934">
        <v>0.18852860848488801</v>
      </c>
      <c r="H216" s="934">
        <v>0.16005941841870291</v>
      </c>
      <c r="I216" s="934">
        <v>0.16869631465232313</v>
      </c>
      <c r="J216" s="346">
        <v>0.30032454379482398</v>
      </c>
      <c r="K216" s="346">
        <v>1.2576113921583274E-3</v>
      </c>
      <c r="L216" s="346">
        <v>8.6213753029353146E-3</v>
      </c>
      <c r="M216" s="347">
        <v>1.19224316285066E-2</v>
      </c>
      <c r="N216" s="347">
        <v>0.188424782542643</v>
      </c>
      <c r="O216" s="347">
        <v>0.21703351957297609</v>
      </c>
      <c r="P216" s="347">
        <v>0.21850043720697701</v>
      </c>
      <c r="Q216" s="347">
        <v>7.2254484482413284E-2</v>
      </c>
      <c r="R216" s="347">
        <v>0.12311300979854915</v>
      </c>
      <c r="S216" s="347">
        <v>0.12670830503885505</v>
      </c>
      <c r="T216" s="347"/>
      <c r="U216" s="347"/>
      <c r="V216" s="347">
        <v>0.12203228220397699</v>
      </c>
      <c r="W216" s="347">
        <v>0.184333119043851</v>
      </c>
      <c r="X216" s="347">
        <v>2.2285878057149437E-3</v>
      </c>
      <c r="Y216" s="347">
        <v>1.9291196955055565E-3</v>
      </c>
      <c r="Z216" s="347">
        <v>2.9304801874097375E-3</v>
      </c>
      <c r="AA216" s="347"/>
      <c r="AB216" s="347"/>
      <c r="AC216" s="347"/>
      <c r="AD216" s="347">
        <v>4.3857874416764982E-2</v>
      </c>
      <c r="AE216" s="347">
        <v>1.2239830815849E-2</v>
      </c>
      <c r="AF216" s="347">
        <v>3.02642703810873E-2</v>
      </c>
      <c r="AG216" s="347"/>
      <c r="AH216" s="347"/>
      <c r="AI216" s="347">
        <v>0.16850460746719001</v>
      </c>
      <c r="AJ216" s="329"/>
      <c r="AK216" s="346">
        <v>2.2938347595996701E-2</v>
      </c>
      <c r="AL216" s="347">
        <v>0.30220180917352901</v>
      </c>
      <c r="AM216" s="934">
        <v>0.18567211466471201</v>
      </c>
      <c r="AN216" s="934">
        <v>0.1552312443618718</v>
      </c>
      <c r="AO216" s="934">
        <v>0.16446630294469392</v>
      </c>
      <c r="AP216" s="347">
        <v>8.72492659808521E-2</v>
      </c>
      <c r="AQ216" s="347">
        <v>1.2576113921583274E-3</v>
      </c>
      <c r="AR216" s="347">
        <v>5.7440746320330119E-3</v>
      </c>
      <c r="AS216" s="347">
        <v>6.7831124309361293E-2</v>
      </c>
      <c r="AT216" s="347">
        <v>0.16389305019966499</v>
      </c>
      <c r="AU216" s="347">
        <v>0.1861156471056267</v>
      </c>
      <c r="AV216" s="347">
        <v>0.186231886819854</v>
      </c>
      <c r="AW216" s="347">
        <v>5.401298713759102E-2</v>
      </c>
      <c r="AX216" s="347">
        <v>0.1016484371133182</v>
      </c>
      <c r="AY216" s="347">
        <v>0.10713347450135205</v>
      </c>
      <c r="AZ216" s="347"/>
      <c r="BA216" s="347"/>
      <c r="BB216" s="347">
        <v>0.10171950623816001</v>
      </c>
      <c r="BC216" s="347">
        <v>0.160369524359464</v>
      </c>
      <c r="BD216" s="347">
        <v>2.2285878057149433E-3</v>
      </c>
      <c r="BE216" s="347">
        <v>1.7127359774598784E-3</v>
      </c>
      <c r="BF216" s="347">
        <v>2.9304801874097371E-3</v>
      </c>
      <c r="BG216" s="347"/>
      <c r="BH216" s="347"/>
      <c r="BI216" s="347"/>
      <c r="BJ216" s="347">
        <v>3.5061307496560966E-2</v>
      </c>
      <c r="BK216" s="347">
        <v>1.00857686017417E-2</v>
      </c>
      <c r="BL216" s="347">
        <v>2.5379005277055999E-2</v>
      </c>
      <c r="BM216" s="347"/>
      <c r="BN216" s="347"/>
      <c r="BO216" s="347">
        <v>0.14652886154221501</v>
      </c>
    </row>
    <row r="217" spans="2:67" s="255" customFormat="1" ht="15" customHeight="1">
      <c r="B217" s="1253" t="s">
        <v>27</v>
      </c>
      <c r="C217" s="338" t="s">
        <v>527</v>
      </c>
      <c r="D217" s="339"/>
      <c r="E217" s="345">
        <v>1</v>
      </c>
      <c r="F217" s="345">
        <v>0.999999999999999</v>
      </c>
      <c r="G217" s="897">
        <v>1</v>
      </c>
      <c r="H217" s="897">
        <v>1</v>
      </c>
      <c r="I217" s="897">
        <v>1</v>
      </c>
      <c r="J217" s="345">
        <v>1</v>
      </c>
      <c r="K217" s="345">
        <v>0.99999999999999989</v>
      </c>
      <c r="L217" s="345">
        <v>1</v>
      </c>
      <c r="M217" s="345">
        <v>1</v>
      </c>
      <c r="N217" s="345">
        <v>1</v>
      </c>
      <c r="O217" s="345">
        <v>1</v>
      </c>
      <c r="P217" s="345">
        <v>1</v>
      </c>
      <c r="Q217" s="345">
        <v>1</v>
      </c>
      <c r="R217" s="345">
        <v>1</v>
      </c>
      <c r="S217" s="345">
        <v>1</v>
      </c>
      <c r="T217" s="345"/>
      <c r="U217" s="345"/>
      <c r="V217" s="345">
        <v>1</v>
      </c>
      <c r="W217" s="345">
        <v>1</v>
      </c>
      <c r="X217" s="345">
        <v>1</v>
      </c>
      <c r="Y217" s="345">
        <v>1</v>
      </c>
      <c r="Z217" s="345">
        <v>1</v>
      </c>
      <c r="AA217" s="345"/>
      <c r="AB217" s="345"/>
      <c r="AC217" s="345"/>
      <c r="AD217" s="345">
        <v>1</v>
      </c>
      <c r="AE217" s="345">
        <v>1</v>
      </c>
      <c r="AF217" s="345">
        <v>0.999999999999999</v>
      </c>
      <c r="AG217" s="348"/>
      <c r="AH217" s="348"/>
      <c r="AI217" s="345">
        <v>1</v>
      </c>
      <c r="AJ217" s="331"/>
      <c r="AK217" s="345">
        <v>1</v>
      </c>
      <c r="AL217" s="345">
        <v>1</v>
      </c>
      <c r="AM217" s="897">
        <v>1</v>
      </c>
      <c r="AN217" s="897">
        <v>1</v>
      </c>
      <c r="AO217" s="897">
        <v>1</v>
      </c>
      <c r="AP217" s="345">
        <v>1</v>
      </c>
      <c r="AQ217" s="345">
        <v>0.99999999999999989</v>
      </c>
      <c r="AR217" s="345">
        <v>1</v>
      </c>
      <c r="AS217" s="345">
        <v>1</v>
      </c>
      <c r="AT217" s="345">
        <v>1</v>
      </c>
      <c r="AU217" s="345">
        <v>1</v>
      </c>
      <c r="AV217" s="345">
        <v>1</v>
      </c>
      <c r="AW217" s="345">
        <v>1</v>
      </c>
      <c r="AX217" s="345">
        <v>1</v>
      </c>
      <c r="AY217" s="345">
        <v>1</v>
      </c>
      <c r="AZ217" s="345"/>
      <c r="BA217" s="345"/>
      <c r="BB217" s="345">
        <v>1</v>
      </c>
      <c r="BC217" s="345">
        <v>1</v>
      </c>
      <c r="BD217" s="345">
        <v>1</v>
      </c>
      <c r="BE217" s="345">
        <v>1</v>
      </c>
      <c r="BF217" s="345">
        <v>1</v>
      </c>
      <c r="BG217" s="345"/>
      <c r="BH217" s="345"/>
      <c r="BI217" s="345"/>
      <c r="BJ217" s="345">
        <v>1</v>
      </c>
      <c r="BK217" s="345">
        <v>1</v>
      </c>
      <c r="BL217" s="345">
        <v>1</v>
      </c>
      <c r="BM217" s="348"/>
      <c r="BN217" s="348"/>
      <c r="BO217" s="345">
        <v>1</v>
      </c>
    </row>
    <row r="218" spans="2:67" s="255" customFormat="1" ht="15" customHeight="1">
      <c r="B218" s="1251" t="s">
        <v>28</v>
      </c>
      <c r="C218" s="243" t="s">
        <v>528</v>
      </c>
      <c r="D218" s="344"/>
      <c r="E218" s="350">
        <v>5.0469953575087899E-2</v>
      </c>
      <c r="F218" s="346">
        <v>1.3094596844733501E-4</v>
      </c>
      <c r="G218" s="896">
        <v>1.5660912454368799E-4</v>
      </c>
      <c r="H218" s="896">
        <v>3.098960761808465E-4</v>
      </c>
      <c r="I218" s="896">
        <v>2.6282417987023339E-4</v>
      </c>
      <c r="J218" s="346">
        <v>8.9917348264781095E-5</v>
      </c>
      <c r="K218" s="346">
        <v>0.17568523989189722</v>
      </c>
      <c r="L218" s="346">
        <v>9.1219764023635089E-2</v>
      </c>
      <c r="M218" s="346">
        <v>0.14007330648108501</v>
      </c>
      <c r="N218" s="346">
        <v>7.2380452541710404E-3</v>
      </c>
      <c r="O218" s="346">
        <v>5.4092250806567228E-3</v>
      </c>
      <c r="P218" s="346">
        <v>5.3952950883916096E-3</v>
      </c>
      <c r="Q218" s="346"/>
      <c r="R218" s="346">
        <v>1.2454234562962687E-2</v>
      </c>
      <c r="S218" s="346">
        <v>9.7969896364977927E-3</v>
      </c>
      <c r="T218" s="346"/>
      <c r="U218" s="346"/>
      <c r="V218" s="346">
        <v>1.20771464741988E-2</v>
      </c>
      <c r="W218" s="346">
        <v>7.4479052273692401E-3</v>
      </c>
      <c r="X218" s="346">
        <v>8.8726194936970704E-2</v>
      </c>
      <c r="Y218" s="346">
        <v>8.903304267142377E-2</v>
      </c>
      <c r="Z218" s="346">
        <v>5.8323639788074692E-2</v>
      </c>
      <c r="AA218" s="346"/>
      <c r="AB218" s="346"/>
      <c r="AC218" s="346"/>
      <c r="AD218" s="346">
        <v>4.2890303362779231E-3</v>
      </c>
      <c r="AE218" s="346">
        <v>5.4436462876320701E-2</v>
      </c>
      <c r="AF218" s="346">
        <v>4.4191904520004301E-2</v>
      </c>
      <c r="AG218" s="347"/>
      <c r="AH218" s="347"/>
      <c r="AI218" s="346">
        <v>1.18265364741213E-2</v>
      </c>
      <c r="AJ218" s="329"/>
      <c r="AK218" s="346">
        <v>5.3379383397264397E-2</v>
      </c>
      <c r="AL218" s="346">
        <v>1.15684329581568E-4</v>
      </c>
      <c r="AM218" s="896">
        <v>1.38272223416922E-4</v>
      </c>
      <c r="AN218" s="896">
        <v>2.7361125736803367E-4</v>
      </c>
      <c r="AO218" s="896">
        <v>2.3205087075401113E-4</v>
      </c>
      <c r="AP218" s="346">
        <v>2.1956849412606401E-2</v>
      </c>
      <c r="AQ218" s="346">
        <v>0.17779260637083871</v>
      </c>
      <c r="AR218" s="346">
        <v>0.10059729678401289</v>
      </c>
      <c r="AS218" s="346">
        <v>5.9187763097898E-2</v>
      </c>
      <c r="AT218" s="346">
        <v>8.8084227980802197E-3</v>
      </c>
      <c r="AU218" s="346">
        <v>6.9907407999360493E-3</v>
      </c>
      <c r="AV218" s="346">
        <v>6.9755846022066404E-3</v>
      </c>
      <c r="AW218" s="346"/>
      <c r="AX218" s="346">
        <v>1.4731426881538317E-2</v>
      </c>
      <c r="AY218" s="346">
        <v>1.1469872454500832E-2</v>
      </c>
      <c r="AZ218" s="346"/>
      <c r="BA218" s="346"/>
      <c r="BB218" s="346">
        <v>1.42685815814902E-2</v>
      </c>
      <c r="BC218" s="346">
        <v>9.0315686611537396E-3</v>
      </c>
      <c r="BD218" s="346">
        <v>8.9671137381042321E-2</v>
      </c>
      <c r="BE218" s="346">
        <v>9.1258599353964909E-2</v>
      </c>
      <c r="BF218" s="346">
        <v>6.0754276352077044E-2</v>
      </c>
      <c r="BG218" s="346"/>
      <c r="BH218" s="346"/>
      <c r="BI218" s="346"/>
      <c r="BJ218" s="346">
        <v>7.3805928827410825E-3</v>
      </c>
      <c r="BK218" s="346">
        <v>5.6863801699503197E-2</v>
      </c>
      <c r="BL218" s="346">
        <v>4.7396981468671599E-2</v>
      </c>
      <c r="BM218" s="347"/>
      <c r="BN218" s="347"/>
      <c r="BO218" s="346">
        <v>1.35255794373838E-2</v>
      </c>
    </row>
    <row r="219" spans="2:67" s="255" customFormat="1" ht="15" customHeight="1">
      <c r="B219" s="1257" t="s">
        <v>28</v>
      </c>
      <c r="C219" s="243" t="s">
        <v>529</v>
      </c>
      <c r="D219" s="344"/>
      <c r="E219" s="346">
        <v>8.0575524664623199E-2</v>
      </c>
      <c r="F219" s="346">
        <v>1.3131673074176799E-3</v>
      </c>
      <c r="G219" s="896">
        <v>1.61509959968623E-3</v>
      </c>
      <c r="H219" s="896">
        <v>2.7866884699084909E-3</v>
      </c>
      <c r="I219" s="896">
        <v>2.4269128384619728E-3</v>
      </c>
      <c r="J219" s="346">
        <v>1.4863013301367801E-3</v>
      </c>
      <c r="K219" s="346">
        <v>0.21756381221675289</v>
      </c>
      <c r="L219" s="346">
        <v>0.13978911384482054</v>
      </c>
      <c r="M219" s="346">
        <v>0.16742661190056099</v>
      </c>
      <c r="N219" s="346">
        <v>1.9022752947531502E-2</v>
      </c>
      <c r="O219" s="346">
        <v>1.5343410388522962E-2</v>
      </c>
      <c r="P219" s="346">
        <v>1.52421947559919E-2</v>
      </c>
      <c r="Q219" s="346"/>
      <c r="R219" s="346">
        <v>3.0176269326368653E-2</v>
      </c>
      <c r="S219" s="346">
        <v>2.3445996720205191E-2</v>
      </c>
      <c r="T219" s="346"/>
      <c r="U219" s="346"/>
      <c r="V219" s="346">
        <v>2.9221180238177401E-2</v>
      </c>
      <c r="W219" s="346">
        <v>1.9459326465076799E-2</v>
      </c>
      <c r="X219" s="346">
        <v>0.11530336175542369</v>
      </c>
      <c r="Y219" s="346">
        <v>0.12298416633215044</v>
      </c>
      <c r="Z219" s="346">
        <v>0.1057470116961013</v>
      </c>
      <c r="AA219" s="346"/>
      <c r="AB219" s="346"/>
      <c r="AC219" s="346"/>
      <c r="AD219" s="346">
        <v>2.8501463749762888E-2</v>
      </c>
      <c r="AE219" s="346">
        <v>8.9336071449495597E-2</v>
      </c>
      <c r="AF219" s="346">
        <v>7.2825483577873801E-2</v>
      </c>
      <c r="AG219" s="347"/>
      <c r="AH219" s="347"/>
      <c r="AI219" s="346">
        <v>2.5922021788262799E-2</v>
      </c>
      <c r="AJ219" s="329"/>
      <c r="AK219" s="346">
        <v>8.7644160050556794E-2</v>
      </c>
      <c r="AL219" s="346">
        <v>1.6039449648039201E-3</v>
      </c>
      <c r="AM219" s="896">
        <v>2.02005987506016E-3</v>
      </c>
      <c r="AN219" s="896">
        <v>3.4006730616676605E-3</v>
      </c>
      <c r="AO219" s="896">
        <v>2.9767095078820451E-3</v>
      </c>
      <c r="AP219" s="346">
        <v>5.0622261030969298E-2</v>
      </c>
      <c r="AQ219" s="346">
        <v>0.21957368886735457</v>
      </c>
      <c r="AR219" s="346">
        <v>0.16693736274612078</v>
      </c>
      <c r="AS219" s="346">
        <v>8.8944230946523498E-2</v>
      </c>
      <c r="AT219" s="346">
        <v>2.3495966739420299E-2</v>
      </c>
      <c r="AU219" s="346">
        <v>2.0023499418880899E-2</v>
      </c>
      <c r="AV219" s="346">
        <v>1.99499628001206E-2</v>
      </c>
      <c r="AW219" s="346"/>
      <c r="AX219" s="346">
        <v>3.8112745855789942E-2</v>
      </c>
      <c r="AY219" s="346">
        <v>2.882793716087988E-2</v>
      </c>
      <c r="AZ219" s="346"/>
      <c r="BA219" s="346"/>
      <c r="BB219" s="346">
        <v>3.6795144030518999E-2</v>
      </c>
      <c r="BC219" s="346">
        <v>2.39886225140752E-2</v>
      </c>
      <c r="BD219" s="346">
        <v>0.12299300390282618</v>
      </c>
      <c r="BE219" s="346">
        <v>0.12675857171440341</v>
      </c>
      <c r="BF219" s="346">
        <v>0.10929667701662167</v>
      </c>
      <c r="BG219" s="346"/>
      <c r="BH219" s="346"/>
      <c r="BI219" s="346"/>
      <c r="BJ219" s="346">
        <v>3.5157872205160805E-2</v>
      </c>
      <c r="BK219" s="346">
        <v>9.4222863233724502E-2</v>
      </c>
      <c r="BL219" s="346">
        <v>8.13633104398475E-2</v>
      </c>
      <c r="BM219" s="347"/>
      <c r="BN219" s="347"/>
      <c r="BO219" s="346">
        <v>3.0627176838858499E-2</v>
      </c>
    </row>
    <row r="220" spans="2:67" s="255" customFormat="1" ht="15" customHeight="1">
      <c r="B220" s="1257" t="s">
        <v>28</v>
      </c>
      <c r="C220" s="243" t="s">
        <v>530</v>
      </c>
      <c r="D220" s="344"/>
      <c r="E220" s="346">
        <v>0.13775942837771499</v>
      </c>
      <c r="F220" s="346">
        <v>1.0828449075579999E-2</v>
      </c>
      <c r="G220" s="896">
        <v>1.4422653753258701E-2</v>
      </c>
      <c r="H220" s="896">
        <v>1.9898730011665797E-2</v>
      </c>
      <c r="I220" s="896">
        <v>1.8217117251599264E-2</v>
      </c>
      <c r="J220" s="346">
        <v>1.28982684373665E-2</v>
      </c>
      <c r="K220" s="346">
        <v>0.23821401616354754</v>
      </c>
      <c r="L220" s="346">
        <v>0.18223035380405564</v>
      </c>
      <c r="M220" s="346">
        <v>0.19305622147500301</v>
      </c>
      <c r="N220" s="346">
        <v>4.6878494373090801E-2</v>
      </c>
      <c r="O220" s="346">
        <v>4.2571364055554319E-2</v>
      </c>
      <c r="P220" s="346">
        <v>4.2632174703902501E-2</v>
      </c>
      <c r="Q220" s="346"/>
      <c r="R220" s="346">
        <v>7.2961903766281824E-2</v>
      </c>
      <c r="S220" s="346">
        <v>5.7263127112521142E-2</v>
      </c>
      <c r="T220" s="346"/>
      <c r="U220" s="346"/>
      <c r="V220" s="346">
        <v>7.0734099462154906E-2</v>
      </c>
      <c r="W220" s="346">
        <v>4.7645096181462003E-2</v>
      </c>
      <c r="X220" s="346">
        <v>0.18430152396190333</v>
      </c>
      <c r="Y220" s="346">
        <v>0.19294155712506933</v>
      </c>
      <c r="Z220" s="346">
        <v>0.16661155654874704</v>
      </c>
      <c r="AA220" s="346"/>
      <c r="AB220" s="346"/>
      <c r="AC220" s="346"/>
      <c r="AD220" s="346">
        <v>6.0672235409926847E-2</v>
      </c>
      <c r="AE220" s="346">
        <v>0.14530469520314601</v>
      </c>
      <c r="AF220" s="346">
        <v>0.119726476652096</v>
      </c>
      <c r="AG220" s="347"/>
      <c r="AH220" s="347"/>
      <c r="AI220" s="346">
        <v>5.6581663247830503E-2</v>
      </c>
      <c r="AJ220" s="329"/>
      <c r="AK220" s="346">
        <v>0.142306061419019</v>
      </c>
      <c r="AL220" s="346">
        <v>1.00344506115285E-2</v>
      </c>
      <c r="AM220" s="896">
        <v>1.3192023535256701E-2</v>
      </c>
      <c r="AN220" s="896">
        <v>1.8739395761293347E-2</v>
      </c>
      <c r="AO220" s="896">
        <v>1.7035889184696559E-2</v>
      </c>
      <c r="AP220" s="346">
        <v>8.8825670561485298E-2</v>
      </c>
      <c r="AQ220" s="346">
        <v>0.23707663298930085</v>
      </c>
      <c r="AR220" s="346">
        <v>0.18523074700883507</v>
      </c>
      <c r="AS220" s="346">
        <v>0.121609537241504</v>
      </c>
      <c r="AT220" s="346">
        <v>5.3235396191423499E-2</v>
      </c>
      <c r="AU220" s="346">
        <v>4.8576114383244391E-2</v>
      </c>
      <c r="AV220" s="346">
        <v>4.8526720484703301E-2</v>
      </c>
      <c r="AW220" s="346"/>
      <c r="AX220" s="346">
        <v>8.3108853252088818E-2</v>
      </c>
      <c r="AY220" s="346">
        <v>6.3540832420426574E-2</v>
      </c>
      <c r="AZ220" s="346"/>
      <c r="BA220" s="346"/>
      <c r="BB220" s="346">
        <v>8.0331966747268099E-2</v>
      </c>
      <c r="BC220" s="346">
        <v>5.4099802838539102E-2</v>
      </c>
      <c r="BD220" s="346">
        <v>0.18615718456978186</v>
      </c>
      <c r="BE220" s="346">
        <v>0.19194166185280709</v>
      </c>
      <c r="BF220" s="346">
        <v>0.17028443104256966</v>
      </c>
      <c r="BG220" s="346"/>
      <c r="BH220" s="346"/>
      <c r="BI220" s="346"/>
      <c r="BJ220" s="346">
        <v>7.1999953857275423E-2</v>
      </c>
      <c r="BK220" s="346">
        <v>0.14965911493130299</v>
      </c>
      <c r="BL220" s="346">
        <v>0.126016663169226</v>
      </c>
      <c r="BM220" s="347"/>
      <c r="BN220" s="347"/>
      <c r="BO220" s="346">
        <v>6.2897147861995004E-2</v>
      </c>
    </row>
    <row r="221" spans="2:67" s="255" customFormat="1" ht="15" customHeight="1">
      <c r="B221" s="1257" t="s">
        <v>28</v>
      </c>
      <c r="C221" s="243" t="s">
        <v>531</v>
      </c>
      <c r="D221" s="344"/>
      <c r="E221" s="346">
        <v>0.41363063522460802</v>
      </c>
      <c r="F221" s="346">
        <v>0.16349442475471801</v>
      </c>
      <c r="G221" s="896">
        <v>0.22207617689842599</v>
      </c>
      <c r="H221" s="896">
        <v>0.26419225252733486</v>
      </c>
      <c r="I221" s="896">
        <v>0.25125909987578615</v>
      </c>
      <c r="J221" s="346">
        <v>0.14120263609200701</v>
      </c>
      <c r="K221" s="346">
        <v>0.33618923631990238</v>
      </c>
      <c r="L221" s="346">
        <v>0.37842322208580426</v>
      </c>
      <c r="M221" s="346">
        <v>0.34879385556729903</v>
      </c>
      <c r="N221" s="346">
        <v>0.25244797948020298</v>
      </c>
      <c r="O221" s="346">
        <v>0.23770492818890199</v>
      </c>
      <c r="P221" s="346">
        <v>0.23744147284622699</v>
      </c>
      <c r="Q221" s="346"/>
      <c r="R221" s="346">
        <v>0.3161546565603634</v>
      </c>
      <c r="S221" s="346">
        <v>0.297268891297789</v>
      </c>
      <c r="T221" s="346"/>
      <c r="U221" s="346"/>
      <c r="V221" s="346">
        <v>0.31347458854827298</v>
      </c>
      <c r="W221" s="346">
        <v>0.25463857841230703</v>
      </c>
      <c r="X221" s="346">
        <v>0.45216691282144722</v>
      </c>
      <c r="Y221" s="346">
        <v>0.44250318039467229</v>
      </c>
      <c r="Z221" s="346">
        <v>0.47508975847412277</v>
      </c>
      <c r="AA221" s="346"/>
      <c r="AB221" s="346"/>
      <c r="AC221" s="346"/>
      <c r="AD221" s="346">
        <v>0.39375477449025115</v>
      </c>
      <c r="AE221" s="346">
        <v>0.44000658421558603</v>
      </c>
      <c r="AF221" s="346">
        <v>0.40093935445370799</v>
      </c>
      <c r="AG221" s="347"/>
      <c r="AH221" s="347"/>
      <c r="AI221" s="346">
        <v>0.271963602683576</v>
      </c>
      <c r="AJ221" s="329"/>
      <c r="AK221" s="346">
        <v>0.41389406589371203</v>
      </c>
      <c r="AL221" s="346">
        <v>0.16285853739192899</v>
      </c>
      <c r="AM221" s="896">
        <v>0.22078261584273801</v>
      </c>
      <c r="AN221" s="896">
        <v>0.26292471369874226</v>
      </c>
      <c r="AO221" s="896">
        <v>0.24998357005016128</v>
      </c>
      <c r="AP221" s="346">
        <v>0.29536504369970301</v>
      </c>
      <c r="AQ221" s="346">
        <v>0.33352020437135582</v>
      </c>
      <c r="AR221" s="346">
        <v>0.36705559166619861</v>
      </c>
      <c r="AS221" s="346">
        <v>0.310854869364593</v>
      </c>
      <c r="AT221" s="346">
        <v>0.26549370518854398</v>
      </c>
      <c r="AU221" s="346">
        <v>0.25147257296084008</v>
      </c>
      <c r="AV221" s="346">
        <v>0.25168484437580002</v>
      </c>
      <c r="AW221" s="346"/>
      <c r="AX221" s="346">
        <v>0.32542016125023621</v>
      </c>
      <c r="AY221" s="346">
        <v>0.30618514547500647</v>
      </c>
      <c r="AZ221" s="346"/>
      <c r="BA221" s="346"/>
      <c r="BB221" s="346">
        <v>0.32269053130013797</v>
      </c>
      <c r="BC221" s="346">
        <v>0.26753265781181401</v>
      </c>
      <c r="BD221" s="346">
        <v>0.44092272685979389</v>
      </c>
      <c r="BE221" s="346">
        <v>0.43946939717488986</v>
      </c>
      <c r="BF221" s="346">
        <v>0.46917193198833546</v>
      </c>
      <c r="BG221" s="346"/>
      <c r="BH221" s="346"/>
      <c r="BI221" s="346"/>
      <c r="BJ221" s="346">
        <v>0.40052557845032222</v>
      </c>
      <c r="BK221" s="346">
        <v>0.43811469570032702</v>
      </c>
      <c r="BL221" s="346">
        <v>0.402171521941659</v>
      </c>
      <c r="BM221" s="347"/>
      <c r="BN221" s="347"/>
      <c r="BO221" s="346">
        <v>0.28347604289371903</v>
      </c>
    </row>
    <row r="222" spans="2:67" s="255" customFormat="1" ht="15" customHeight="1">
      <c r="B222" s="1257" t="s">
        <v>28</v>
      </c>
      <c r="C222" s="243" t="s">
        <v>532</v>
      </c>
      <c r="D222" s="344"/>
      <c r="E222" s="346">
        <v>0.294113590950908</v>
      </c>
      <c r="F222" s="346">
        <v>0.51636052740420602</v>
      </c>
      <c r="G222" s="896">
        <v>0.58789162928664895</v>
      </c>
      <c r="H222" s="896">
        <v>0.56939452278170211</v>
      </c>
      <c r="I222" s="896">
        <v>0.57507467931262612</v>
      </c>
      <c r="J222" s="346">
        <v>0.58904581964338099</v>
      </c>
      <c r="K222" s="346">
        <v>3.2319407373536883E-2</v>
      </c>
      <c r="L222" s="346">
        <v>0.20483989610834263</v>
      </c>
      <c r="M222" s="346">
        <v>0.142984910379092</v>
      </c>
      <c r="N222" s="346">
        <v>0.48278901135008201</v>
      </c>
      <c r="O222" s="346">
        <v>0.49296098201739441</v>
      </c>
      <c r="P222" s="346">
        <v>0.495577530914805</v>
      </c>
      <c r="Q222" s="346"/>
      <c r="R222" s="346">
        <v>0.45329770851536444</v>
      </c>
      <c r="S222" s="346">
        <v>0.49621389748970135</v>
      </c>
      <c r="T222" s="346"/>
      <c r="U222" s="346"/>
      <c r="V222" s="346">
        <v>0.459387920040914</v>
      </c>
      <c r="W222" s="346">
        <v>0.481559415853337</v>
      </c>
      <c r="X222" s="346">
        <v>0.15907948765245844</v>
      </c>
      <c r="Y222" s="346">
        <v>0.15202674003955446</v>
      </c>
      <c r="Z222" s="346">
        <v>0.19148002145350432</v>
      </c>
      <c r="AA222" s="346"/>
      <c r="AB222" s="346"/>
      <c r="AC222" s="346"/>
      <c r="AD222" s="346">
        <v>0.49068878270365601</v>
      </c>
      <c r="AE222" s="346">
        <v>0.263444288049622</v>
      </c>
      <c r="AF222" s="346">
        <v>0.33315071209464397</v>
      </c>
      <c r="AG222" s="347"/>
      <c r="AH222" s="347"/>
      <c r="AI222" s="346">
        <v>0.46208115625659102</v>
      </c>
      <c r="AJ222" s="329"/>
      <c r="AK222" s="346">
        <v>0.28177217226062301</v>
      </c>
      <c r="AL222" s="346">
        <v>0.51626553028940703</v>
      </c>
      <c r="AM222" s="896">
        <v>0.58773062620827599</v>
      </c>
      <c r="AN222" s="896">
        <v>0.57055452670706641</v>
      </c>
      <c r="AO222" s="896">
        <v>0.57582902376051126</v>
      </c>
      <c r="AP222" s="346">
        <v>0.48685007804923303</v>
      </c>
      <c r="AQ222" s="346">
        <v>3.2008579366786929E-2</v>
      </c>
      <c r="AR222" s="346">
        <v>0.17707107911975628</v>
      </c>
      <c r="AS222" s="346">
        <v>0.37818240469724801</v>
      </c>
      <c r="AT222" s="346">
        <v>0.47378169513937701</v>
      </c>
      <c r="AU222" s="346">
        <v>0.48326970315259943</v>
      </c>
      <c r="AV222" s="346">
        <v>0.48524543264369802</v>
      </c>
      <c r="AW222" s="346"/>
      <c r="AX222" s="346">
        <v>0.43871447978634309</v>
      </c>
      <c r="AY222" s="346">
        <v>0.48383195266437928</v>
      </c>
      <c r="AZ222" s="346"/>
      <c r="BA222" s="346"/>
      <c r="BB222" s="346">
        <v>0.44511707423595198</v>
      </c>
      <c r="BC222" s="346">
        <v>0.47250822201904202</v>
      </c>
      <c r="BD222" s="346">
        <v>0.15983342841475898</v>
      </c>
      <c r="BE222" s="346">
        <v>0.1500248091818549</v>
      </c>
      <c r="BF222" s="346">
        <v>0.18800748309715037</v>
      </c>
      <c r="BG222" s="346"/>
      <c r="BH222" s="346"/>
      <c r="BI222" s="346"/>
      <c r="BJ222" s="346">
        <v>0.46166949504478411</v>
      </c>
      <c r="BK222" s="346">
        <v>0.25340485523024198</v>
      </c>
      <c r="BL222" s="346">
        <v>0.31734315556928899</v>
      </c>
      <c r="BM222" s="347"/>
      <c r="BN222" s="347"/>
      <c r="BO222" s="346">
        <v>0.45270914192914202</v>
      </c>
    </row>
    <row r="223" spans="2:67" s="255" customFormat="1" ht="15" customHeight="1">
      <c r="B223" s="1257" t="s">
        <v>28</v>
      </c>
      <c r="C223" s="243" t="s">
        <v>533</v>
      </c>
      <c r="D223" s="344"/>
      <c r="E223" s="346">
        <v>2.34508672070575E-2</v>
      </c>
      <c r="F223" s="346">
        <v>0.30787248548962998</v>
      </c>
      <c r="G223" s="896">
        <v>0.17383783133743599</v>
      </c>
      <c r="H223" s="896">
        <v>0.14341791013320812</v>
      </c>
      <c r="I223" s="896">
        <v>0.1527593665416565</v>
      </c>
      <c r="J223" s="346">
        <v>0.25527705714884402</v>
      </c>
      <c r="K223" s="346">
        <v>2.8288034363101111E-5</v>
      </c>
      <c r="L223" s="346">
        <v>3.4976501333418932E-3</v>
      </c>
      <c r="M223" s="346">
        <v>7.6650941969600098E-3</v>
      </c>
      <c r="N223" s="346">
        <v>0.191623716594921</v>
      </c>
      <c r="O223" s="346">
        <v>0.20601009026896971</v>
      </c>
      <c r="P223" s="346">
        <v>0.20371133169068201</v>
      </c>
      <c r="Q223" s="346"/>
      <c r="R223" s="346">
        <v>0.11495522726865885</v>
      </c>
      <c r="S223" s="346">
        <v>0.11601109774328559</v>
      </c>
      <c r="T223" s="346"/>
      <c r="U223" s="346"/>
      <c r="V223" s="346">
        <v>0.115105065236282</v>
      </c>
      <c r="W223" s="346">
        <v>0.189249677860448</v>
      </c>
      <c r="X223" s="346">
        <v>4.2251887179660109E-4</v>
      </c>
      <c r="Y223" s="346">
        <v>5.113134371296658E-4</v>
      </c>
      <c r="Z223" s="346">
        <v>2.7480120394496621E-3</v>
      </c>
      <c r="AA223" s="346"/>
      <c r="AB223" s="346"/>
      <c r="AC223" s="346"/>
      <c r="AD223" s="346">
        <v>2.2093713310125253E-2</v>
      </c>
      <c r="AE223" s="346">
        <v>7.4718982058296296E-3</v>
      </c>
      <c r="AF223" s="346">
        <v>2.9166068701674999E-2</v>
      </c>
      <c r="AG223" s="347"/>
      <c r="AH223" s="347"/>
      <c r="AI223" s="346">
        <v>0.17162501954961901</v>
      </c>
      <c r="AJ223" s="329"/>
      <c r="AK223" s="346">
        <v>2.1004156978825302E-2</v>
      </c>
      <c r="AL223" s="346">
        <v>0.30912185241274998</v>
      </c>
      <c r="AM223" s="896">
        <v>0.17613640231525199</v>
      </c>
      <c r="AN223" s="896">
        <v>0.14410707951386248</v>
      </c>
      <c r="AO223" s="896">
        <v>0.15394275662599502</v>
      </c>
      <c r="AP223" s="346">
        <v>5.6380097246002701E-2</v>
      </c>
      <c r="AQ223" s="346">
        <v>2.8288034363101111E-5</v>
      </c>
      <c r="AR223" s="346">
        <v>3.1079226750764344E-3</v>
      </c>
      <c r="AS223" s="346">
        <v>4.1221194652233499E-2</v>
      </c>
      <c r="AT223" s="346">
        <v>0.17518481394315599</v>
      </c>
      <c r="AU223" s="346">
        <v>0.18966736928449918</v>
      </c>
      <c r="AV223" s="346">
        <v>0.187617455093471</v>
      </c>
      <c r="AW223" s="346"/>
      <c r="AX223" s="346">
        <v>9.9912332974003579E-2</v>
      </c>
      <c r="AY223" s="346">
        <v>0.10614425982480691</v>
      </c>
      <c r="AZ223" s="346"/>
      <c r="BA223" s="346"/>
      <c r="BB223" s="346">
        <v>0.100796702104633</v>
      </c>
      <c r="BC223" s="346">
        <v>0.172839126155376</v>
      </c>
      <c r="BD223" s="346">
        <v>4.2251887179660109E-4</v>
      </c>
      <c r="BE223" s="346">
        <v>5.4696072207966991E-4</v>
      </c>
      <c r="BF223" s="346">
        <v>2.4852005032456352E-3</v>
      </c>
      <c r="BG223" s="346"/>
      <c r="BH223" s="346"/>
      <c r="BI223" s="346"/>
      <c r="BJ223" s="346">
        <v>2.3266507559716383E-2</v>
      </c>
      <c r="BK223" s="346">
        <v>7.7346692048999499E-3</v>
      </c>
      <c r="BL223" s="346">
        <v>2.5708367411307099E-2</v>
      </c>
      <c r="BM223" s="347"/>
      <c r="BN223" s="347"/>
      <c r="BO223" s="346">
        <v>0.156764911038901</v>
      </c>
    </row>
    <row r="224" spans="2:67" s="255" customFormat="1" ht="15" customHeight="1">
      <c r="B224" s="1253" t="s">
        <v>28</v>
      </c>
      <c r="C224" s="338" t="s">
        <v>527</v>
      </c>
      <c r="D224" s="339"/>
      <c r="E224" s="345">
        <v>1</v>
      </c>
      <c r="F224" s="345">
        <v>0.999999999999999</v>
      </c>
      <c r="G224" s="897">
        <v>1</v>
      </c>
      <c r="H224" s="897">
        <v>1</v>
      </c>
      <c r="I224" s="897">
        <v>1</v>
      </c>
      <c r="J224" s="345">
        <v>1</v>
      </c>
      <c r="K224" s="345">
        <v>1</v>
      </c>
      <c r="L224" s="345">
        <v>1</v>
      </c>
      <c r="M224" s="345">
        <v>1</v>
      </c>
      <c r="N224" s="345">
        <v>1</v>
      </c>
      <c r="O224" s="345">
        <v>1</v>
      </c>
      <c r="P224" s="345">
        <v>1</v>
      </c>
      <c r="Q224" s="345"/>
      <c r="R224" s="345">
        <v>1</v>
      </c>
      <c r="S224" s="345">
        <v>1</v>
      </c>
      <c r="T224" s="345"/>
      <c r="U224" s="345"/>
      <c r="V224" s="345">
        <v>1</v>
      </c>
      <c r="W224" s="345">
        <v>1</v>
      </c>
      <c r="X224" s="345">
        <v>0.99999999999999989</v>
      </c>
      <c r="Y224" s="345">
        <v>1</v>
      </c>
      <c r="Z224" s="345">
        <v>0.99999999999999989</v>
      </c>
      <c r="AA224" s="345"/>
      <c r="AB224" s="345"/>
      <c r="AC224" s="345"/>
      <c r="AD224" s="345">
        <v>1</v>
      </c>
      <c r="AE224" s="345">
        <v>1</v>
      </c>
      <c r="AF224" s="345">
        <v>1</v>
      </c>
      <c r="AG224" s="348"/>
      <c r="AH224" s="348"/>
      <c r="AI224" s="345">
        <v>1</v>
      </c>
      <c r="AJ224" s="331"/>
      <c r="AK224" s="345">
        <v>1</v>
      </c>
      <c r="AL224" s="345">
        <v>1</v>
      </c>
      <c r="AM224" s="897">
        <v>1</v>
      </c>
      <c r="AN224" s="897">
        <v>1</v>
      </c>
      <c r="AO224" s="897">
        <v>1</v>
      </c>
      <c r="AP224" s="345">
        <v>1</v>
      </c>
      <c r="AQ224" s="345">
        <v>1</v>
      </c>
      <c r="AR224" s="345">
        <v>1</v>
      </c>
      <c r="AS224" s="345">
        <v>1</v>
      </c>
      <c r="AT224" s="345">
        <v>1</v>
      </c>
      <c r="AU224" s="345">
        <v>1</v>
      </c>
      <c r="AV224" s="345">
        <v>1</v>
      </c>
      <c r="AW224" s="345"/>
      <c r="AX224" s="345">
        <v>1</v>
      </c>
      <c r="AY224" s="345">
        <v>0.99999999999999989</v>
      </c>
      <c r="AZ224" s="345"/>
      <c r="BA224" s="345"/>
      <c r="BB224" s="345">
        <v>1</v>
      </c>
      <c r="BC224" s="345">
        <v>1</v>
      </c>
      <c r="BD224" s="345">
        <v>0.99999999999999989</v>
      </c>
      <c r="BE224" s="345">
        <v>1</v>
      </c>
      <c r="BF224" s="345">
        <v>0.99999999999999989</v>
      </c>
      <c r="BG224" s="345"/>
      <c r="BH224" s="345"/>
      <c r="BI224" s="345"/>
      <c r="BJ224" s="345">
        <v>1</v>
      </c>
      <c r="BK224" s="345">
        <v>1</v>
      </c>
      <c r="BL224" s="345">
        <v>1</v>
      </c>
      <c r="BM224" s="348"/>
      <c r="BN224" s="348"/>
      <c r="BO224" s="345">
        <v>1</v>
      </c>
    </row>
    <row r="225" spans="2:67" s="255" customFormat="1" ht="15" customHeight="1">
      <c r="B225" s="1251" t="s">
        <v>720</v>
      </c>
      <c r="C225" s="262" t="s">
        <v>528</v>
      </c>
      <c r="D225" s="262"/>
      <c r="E225" s="658"/>
      <c r="F225" s="658"/>
      <c r="G225" s="700"/>
      <c r="H225" s="700"/>
      <c r="I225" s="700"/>
      <c r="J225" s="658"/>
      <c r="K225" s="658"/>
      <c r="L225" s="658"/>
      <c r="M225" s="658"/>
      <c r="N225" s="658"/>
      <c r="O225" s="658"/>
      <c r="P225" s="658"/>
      <c r="Q225" s="658"/>
      <c r="R225" s="658"/>
      <c r="S225" s="658"/>
      <c r="T225" s="658"/>
      <c r="U225" s="658"/>
      <c r="V225" s="658"/>
      <c r="W225" s="658"/>
      <c r="X225" s="658"/>
      <c r="Y225" s="658"/>
      <c r="Z225" s="658"/>
      <c r="AA225" s="658"/>
      <c r="AB225" s="658"/>
      <c r="AC225" s="658"/>
      <c r="AD225" s="658"/>
      <c r="AE225" s="658"/>
      <c r="AF225" s="658"/>
      <c r="AG225" s="658"/>
      <c r="AH225" s="658"/>
      <c r="AI225" s="658"/>
      <c r="AJ225" s="262"/>
      <c r="AK225" s="658"/>
      <c r="AL225" s="658"/>
      <c r="AM225" s="700"/>
      <c r="AN225" s="700"/>
      <c r="AO225" s="700"/>
      <c r="AP225" s="658"/>
      <c r="AQ225" s="658"/>
      <c r="AR225" s="658"/>
      <c r="AS225" s="658"/>
      <c r="AT225" s="658"/>
      <c r="AU225" s="658"/>
      <c r="AV225" s="658"/>
      <c r="AW225" s="658"/>
      <c r="AX225" s="658"/>
      <c r="AY225" s="658"/>
      <c r="AZ225" s="658"/>
      <c r="BA225" s="658"/>
      <c r="BB225" s="658"/>
      <c r="BC225" s="658"/>
      <c r="BD225" s="658"/>
      <c r="BE225" s="658"/>
      <c r="BF225" s="658"/>
      <c r="BG225" s="658"/>
      <c r="BH225" s="658"/>
      <c r="BI225" s="658"/>
      <c r="BJ225" s="658"/>
      <c r="BK225" s="658"/>
      <c r="BL225" s="658"/>
      <c r="BM225" s="658"/>
      <c r="BN225" s="658"/>
      <c r="BO225" s="658"/>
    </row>
    <row r="226" spans="2:67" s="255" customFormat="1" ht="15" customHeight="1">
      <c r="B226" s="1252"/>
      <c r="C226" s="262" t="s">
        <v>529</v>
      </c>
      <c r="D226" s="262"/>
      <c r="E226" s="658"/>
      <c r="F226" s="658"/>
      <c r="G226" s="700"/>
      <c r="H226" s="700"/>
      <c r="I226" s="700"/>
      <c r="J226" s="658"/>
      <c r="K226" s="658"/>
      <c r="L226" s="658"/>
      <c r="M226" s="658"/>
      <c r="N226" s="658"/>
      <c r="O226" s="658"/>
      <c r="P226" s="658"/>
      <c r="Q226" s="658"/>
      <c r="R226" s="658"/>
      <c r="S226" s="658"/>
      <c r="T226" s="658"/>
      <c r="U226" s="658"/>
      <c r="V226" s="658"/>
      <c r="W226" s="658"/>
      <c r="X226" s="658"/>
      <c r="Y226" s="658"/>
      <c r="Z226" s="658"/>
      <c r="AA226" s="658"/>
      <c r="AB226" s="658"/>
      <c r="AC226" s="658"/>
      <c r="AD226" s="658"/>
      <c r="AE226" s="658"/>
      <c r="AF226" s="658"/>
      <c r="AG226" s="658"/>
      <c r="AH226" s="658"/>
      <c r="AI226" s="658"/>
      <c r="AJ226" s="262"/>
      <c r="AK226" s="658"/>
      <c r="AL226" s="658"/>
      <c r="AM226" s="700"/>
      <c r="AN226" s="700"/>
      <c r="AO226" s="700"/>
      <c r="AP226" s="658"/>
      <c r="AQ226" s="658"/>
      <c r="AR226" s="658"/>
      <c r="AS226" s="658"/>
      <c r="AT226" s="658"/>
      <c r="AU226" s="658"/>
      <c r="AV226" s="658"/>
      <c r="AW226" s="658"/>
      <c r="AX226" s="658"/>
      <c r="AY226" s="658"/>
      <c r="AZ226" s="658"/>
      <c r="BA226" s="658"/>
      <c r="BB226" s="658"/>
      <c r="BC226" s="658"/>
      <c r="BD226" s="658"/>
      <c r="BE226" s="658"/>
      <c r="BF226" s="658"/>
      <c r="BG226" s="658"/>
      <c r="BH226" s="658"/>
      <c r="BI226" s="658"/>
      <c r="BJ226" s="658"/>
      <c r="BK226" s="658"/>
      <c r="BL226" s="658"/>
      <c r="BM226" s="658"/>
      <c r="BN226" s="658"/>
      <c r="BO226" s="658"/>
    </row>
    <row r="227" spans="2:67" s="255" customFormat="1" ht="15" customHeight="1">
      <c r="B227" s="1252"/>
      <c r="C227" s="262" t="s">
        <v>530</v>
      </c>
      <c r="D227" s="262"/>
      <c r="E227" s="658"/>
      <c r="F227" s="658"/>
      <c r="G227" s="700"/>
      <c r="H227" s="700"/>
      <c r="I227" s="700"/>
      <c r="J227" s="658"/>
      <c r="K227" s="658"/>
      <c r="L227" s="658"/>
      <c r="M227" s="658"/>
      <c r="N227" s="658"/>
      <c r="O227" s="658"/>
      <c r="P227" s="658"/>
      <c r="Q227" s="658"/>
      <c r="R227" s="658"/>
      <c r="S227" s="658"/>
      <c r="T227" s="658"/>
      <c r="U227" s="658"/>
      <c r="V227" s="658"/>
      <c r="W227" s="658"/>
      <c r="X227" s="658"/>
      <c r="Y227" s="658"/>
      <c r="Z227" s="658"/>
      <c r="AA227" s="658"/>
      <c r="AB227" s="658"/>
      <c r="AC227" s="658"/>
      <c r="AD227" s="658"/>
      <c r="AE227" s="658"/>
      <c r="AF227" s="658"/>
      <c r="AG227" s="658"/>
      <c r="AH227" s="658"/>
      <c r="AI227" s="658"/>
      <c r="AJ227" s="262"/>
      <c r="AK227" s="658"/>
      <c r="AL227" s="658"/>
      <c r="AM227" s="700"/>
      <c r="AN227" s="700"/>
      <c r="AO227" s="700"/>
      <c r="AP227" s="658"/>
      <c r="AQ227" s="658"/>
      <c r="AR227" s="658"/>
      <c r="AS227" s="658"/>
      <c r="AT227" s="658"/>
      <c r="AU227" s="658"/>
      <c r="AV227" s="658"/>
      <c r="AW227" s="658"/>
      <c r="AX227" s="658"/>
      <c r="AY227" s="658"/>
      <c r="AZ227" s="658"/>
      <c r="BA227" s="658"/>
      <c r="BB227" s="658"/>
      <c r="BC227" s="658"/>
      <c r="BD227" s="658"/>
      <c r="BE227" s="658"/>
      <c r="BF227" s="658"/>
      <c r="BG227" s="658"/>
      <c r="BH227" s="658"/>
      <c r="BI227" s="658"/>
      <c r="BJ227" s="658"/>
      <c r="BK227" s="658"/>
      <c r="BL227" s="658"/>
      <c r="BM227" s="658"/>
      <c r="BN227" s="658"/>
      <c r="BO227" s="658"/>
    </row>
    <row r="228" spans="2:67" s="255" customFormat="1" ht="15" customHeight="1">
      <c r="B228" s="1252"/>
      <c r="C228" s="262" t="s">
        <v>531</v>
      </c>
      <c r="D228" s="262"/>
      <c r="E228" s="658"/>
      <c r="F228" s="658"/>
      <c r="G228" s="700"/>
      <c r="H228" s="700"/>
      <c r="I228" s="700"/>
      <c r="J228" s="658"/>
      <c r="K228" s="658"/>
      <c r="L228" s="658"/>
      <c r="M228" s="658"/>
      <c r="N228" s="658"/>
      <c r="O228" s="658"/>
      <c r="P228" s="658"/>
      <c r="Q228" s="658"/>
      <c r="R228" s="658"/>
      <c r="S228" s="658"/>
      <c r="T228" s="658"/>
      <c r="U228" s="658"/>
      <c r="V228" s="658"/>
      <c r="W228" s="658"/>
      <c r="X228" s="658"/>
      <c r="Y228" s="658"/>
      <c r="Z228" s="658"/>
      <c r="AA228" s="658"/>
      <c r="AB228" s="658"/>
      <c r="AC228" s="658"/>
      <c r="AD228" s="658"/>
      <c r="AE228" s="658"/>
      <c r="AF228" s="658"/>
      <c r="AG228" s="658"/>
      <c r="AH228" s="658"/>
      <c r="AI228" s="658"/>
      <c r="AJ228" s="262"/>
      <c r="AK228" s="658"/>
      <c r="AL228" s="658"/>
      <c r="AM228" s="700"/>
      <c r="AN228" s="700"/>
      <c r="AO228" s="700"/>
      <c r="AP228" s="658"/>
      <c r="AQ228" s="658"/>
      <c r="AR228" s="658"/>
      <c r="AS228" s="658"/>
      <c r="AT228" s="658"/>
      <c r="AU228" s="658"/>
      <c r="AV228" s="658"/>
      <c r="AW228" s="658"/>
      <c r="AX228" s="658"/>
      <c r="AY228" s="658"/>
      <c r="AZ228" s="658"/>
      <c r="BA228" s="658"/>
      <c r="BB228" s="658"/>
      <c r="BC228" s="658"/>
      <c r="BD228" s="658"/>
      <c r="BE228" s="658"/>
      <c r="BF228" s="658"/>
      <c r="BG228" s="658"/>
      <c r="BH228" s="658"/>
      <c r="BI228" s="658"/>
      <c r="BJ228" s="658"/>
      <c r="BK228" s="658"/>
      <c r="BL228" s="658"/>
      <c r="BM228" s="658"/>
      <c r="BN228" s="658"/>
      <c r="BO228" s="658"/>
    </row>
    <row r="229" spans="2:67" s="255" customFormat="1" ht="15" customHeight="1">
      <c r="B229" s="1252"/>
      <c r="C229" s="262" t="s">
        <v>532</v>
      </c>
      <c r="D229" s="262"/>
      <c r="E229" s="658"/>
      <c r="F229" s="658"/>
      <c r="G229" s="700"/>
      <c r="H229" s="700"/>
      <c r="I229" s="700"/>
      <c r="J229" s="658"/>
      <c r="K229" s="658"/>
      <c r="L229" s="658"/>
      <c r="M229" s="658"/>
      <c r="N229" s="658"/>
      <c r="O229" s="658"/>
      <c r="P229" s="658"/>
      <c r="Q229" s="658"/>
      <c r="R229" s="658"/>
      <c r="S229" s="658"/>
      <c r="T229" s="658"/>
      <c r="U229" s="658"/>
      <c r="V229" s="658"/>
      <c r="W229" s="658"/>
      <c r="X229" s="658"/>
      <c r="Y229" s="658"/>
      <c r="Z229" s="658"/>
      <c r="AA229" s="658"/>
      <c r="AB229" s="658"/>
      <c r="AC229" s="658"/>
      <c r="AD229" s="658"/>
      <c r="AE229" s="658"/>
      <c r="AF229" s="658"/>
      <c r="AG229" s="658"/>
      <c r="AH229" s="658"/>
      <c r="AI229" s="658"/>
      <c r="AJ229" s="262"/>
      <c r="AK229" s="658"/>
      <c r="AL229" s="658"/>
      <c r="AM229" s="700"/>
      <c r="AN229" s="700"/>
      <c r="AO229" s="700"/>
      <c r="AP229" s="658"/>
      <c r="AQ229" s="658"/>
      <c r="AR229" s="658"/>
      <c r="AS229" s="658"/>
      <c r="AT229" s="658"/>
      <c r="AU229" s="658"/>
      <c r="AV229" s="658"/>
      <c r="AW229" s="658"/>
      <c r="AX229" s="658"/>
      <c r="AY229" s="658"/>
      <c r="AZ229" s="658"/>
      <c r="BA229" s="658"/>
      <c r="BB229" s="658"/>
      <c r="BC229" s="658"/>
      <c r="BD229" s="658"/>
      <c r="BE229" s="658"/>
      <c r="BF229" s="658"/>
      <c r="BG229" s="658"/>
      <c r="BH229" s="658"/>
      <c r="BI229" s="658"/>
      <c r="BJ229" s="658"/>
      <c r="BK229" s="658"/>
      <c r="BL229" s="658"/>
      <c r="BM229" s="658"/>
      <c r="BN229" s="658"/>
      <c r="BO229" s="658"/>
    </row>
    <row r="230" spans="2:67" s="255" customFormat="1" ht="15" customHeight="1">
      <c r="B230" s="1252"/>
      <c r="C230" s="262" t="s">
        <v>533</v>
      </c>
      <c r="D230" s="262"/>
      <c r="E230" s="658"/>
      <c r="F230" s="658"/>
      <c r="G230" s="700"/>
      <c r="H230" s="700"/>
      <c r="I230" s="700"/>
      <c r="J230" s="658"/>
      <c r="K230" s="658"/>
      <c r="L230" s="658"/>
      <c r="M230" s="658"/>
      <c r="N230" s="658"/>
      <c r="O230" s="658"/>
      <c r="P230" s="658"/>
      <c r="Q230" s="658"/>
      <c r="R230" s="658"/>
      <c r="S230" s="658"/>
      <c r="T230" s="658"/>
      <c r="U230" s="658"/>
      <c r="V230" s="658"/>
      <c r="W230" s="658"/>
      <c r="X230" s="658"/>
      <c r="Y230" s="658"/>
      <c r="Z230" s="658"/>
      <c r="AA230" s="658"/>
      <c r="AB230" s="658"/>
      <c r="AC230" s="658"/>
      <c r="AD230" s="658"/>
      <c r="AE230" s="658"/>
      <c r="AF230" s="658"/>
      <c r="AG230" s="658"/>
      <c r="AH230" s="658"/>
      <c r="AI230" s="658"/>
      <c r="AJ230" s="262"/>
      <c r="AK230" s="658"/>
      <c r="AL230" s="658"/>
      <c r="AM230" s="700"/>
      <c r="AN230" s="700"/>
      <c r="AO230" s="700"/>
      <c r="AP230" s="658"/>
      <c r="AQ230" s="658"/>
      <c r="AR230" s="658"/>
      <c r="AS230" s="658"/>
      <c r="AT230" s="658"/>
      <c r="AU230" s="658"/>
      <c r="AV230" s="658"/>
      <c r="AW230" s="658"/>
      <c r="AX230" s="658"/>
      <c r="AY230" s="658"/>
      <c r="AZ230" s="658"/>
      <c r="BA230" s="658"/>
      <c r="BB230" s="658"/>
      <c r="BC230" s="658"/>
      <c r="BD230" s="658"/>
      <c r="BE230" s="658"/>
      <c r="BF230" s="658"/>
      <c r="BG230" s="658"/>
      <c r="BH230" s="658"/>
      <c r="BI230" s="658"/>
      <c r="BJ230" s="658"/>
      <c r="BK230" s="658"/>
      <c r="BL230" s="658"/>
      <c r="BM230" s="658"/>
      <c r="BN230" s="658"/>
      <c r="BO230" s="658"/>
    </row>
    <row r="231" spans="2:67" s="255" customFormat="1" ht="15" customHeight="1">
      <c r="B231" s="1252"/>
      <c r="C231" s="338" t="s">
        <v>527</v>
      </c>
      <c r="D231" s="339"/>
      <c r="E231" s="680"/>
      <c r="F231" s="680"/>
      <c r="G231" s="712"/>
      <c r="H231" s="712"/>
      <c r="I231" s="712"/>
      <c r="J231" s="680"/>
      <c r="K231" s="680"/>
      <c r="L231" s="680"/>
      <c r="M231" s="680"/>
      <c r="N231" s="680"/>
      <c r="O231" s="680"/>
      <c r="P231" s="680"/>
      <c r="Q231" s="680"/>
      <c r="R231" s="680"/>
      <c r="S231" s="680"/>
      <c r="T231" s="680"/>
      <c r="U231" s="680"/>
      <c r="V231" s="680"/>
      <c r="W231" s="680"/>
      <c r="X231" s="680"/>
      <c r="Y231" s="680"/>
      <c r="Z231" s="680"/>
      <c r="AA231" s="680"/>
      <c r="AB231" s="680"/>
      <c r="AC231" s="680"/>
      <c r="AD231" s="680"/>
      <c r="AE231" s="680"/>
      <c r="AF231" s="680"/>
      <c r="AG231" s="681"/>
      <c r="AH231" s="681"/>
      <c r="AI231" s="680"/>
      <c r="AJ231" s="331"/>
      <c r="AK231" s="680"/>
      <c r="AL231" s="680"/>
      <c r="AM231" s="712"/>
      <c r="AN231" s="712"/>
      <c r="AO231" s="712"/>
      <c r="AP231" s="680"/>
      <c r="AQ231" s="680"/>
      <c r="AR231" s="680"/>
      <c r="AS231" s="680"/>
      <c r="AT231" s="680"/>
      <c r="AU231" s="680"/>
      <c r="AV231" s="680"/>
      <c r="AW231" s="680"/>
      <c r="AX231" s="680"/>
      <c r="AY231" s="680"/>
      <c r="AZ231" s="680"/>
      <c r="BA231" s="680"/>
      <c r="BB231" s="680"/>
      <c r="BC231" s="680"/>
      <c r="BD231" s="680"/>
      <c r="BE231" s="680"/>
      <c r="BF231" s="680"/>
      <c r="BG231" s="680"/>
      <c r="BH231" s="680"/>
      <c r="BI231" s="680"/>
      <c r="BJ231" s="680"/>
      <c r="BK231" s="680"/>
      <c r="BL231" s="680"/>
      <c r="BM231" s="681"/>
      <c r="BN231" s="681"/>
      <c r="BO231" s="680"/>
    </row>
    <row r="232" spans="2:67" s="255" customFormat="1" ht="15" customHeight="1">
      <c r="B232" s="1252" t="s">
        <v>727</v>
      </c>
      <c r="C232" s="262" t="s">
        <v>528</v>
      </c>
      <c r="D232" s="262"/>
      <c r="E232" s="658"/>
      <c r="F232" s="658"/>
      <c r="G232" s="700"/>
      <c r="H232" s="700"/>
      <c r="I232" s="700"/>
      <c r="J232" s="658"/>
      <c r="K232" s="658"/>
      <c r="L232" s="658"/>
      <c r="M232" s="658"/>
      <c r="N232" s="658"/>
      <c r="O232" s="658"/>
      <c r="P232" s="658"/>
      <c r="Q232" s="658"/>
      <c r="R232" s="658"/>
      <c r="S232" s="658"/>
      <c r="T232" s="658"/>
      <c r="U232" s="658"/>
      <c r="V232" s="658"/>
      <c r="W232" s="658"/>
      <c r="X232" s="658"/>
      <c r="Y232" s="658"/>
      <c r="Z232" s="658"/>
      <c r="AA232" s="658"/>
      <c r="AB232" s="658"/>
      <c r="AC232" s="658"/>
      <c r="AD232" s="658"/>
      <c r="AE232" s="658"/>
      <c r="AF232" s="658"/>
      <c r="AG232" s="658"/>
      <c r="AH232" s="658"/>
      <c r="AI232" s="658"/>
      <c r="AJ232" s="262"/>
      <c r="AK232" s="658"/>
      <c r="AL232" s="658"/>
      <c r="AM232" s="700"/>
      <c r="AN232" s="700"/>
      <c r="AO232" s="700"/>
      <c r="AP232" s="658"/>
      <c r="AQ232" s="658"/>
      <c r="AR232" s="658"/>
      <c r="AS232" s="658"/>
      <c r="AT232" s="658"/>
      <c r="AU232" s="658"/>
      <c r="AV232" s="658"/>
      <c r="AW232" s="658"/>
      <c r="AX232" s="658"/>
      <c r="AY232" s="658"/>
      <c r="AZ232" s="658"/>
      <c r="BA232" s="658"/>
      <c r="BB232" s="658"/>
      <c r="BC232" s="658"/>
      <c r="BD232" s="658"/>
      <c r="BE232" s="658"/>
      <c r="BF232" s="658"/>
      <c r="BG232" s="658"/>
      <c r="BH232" s="658"/>
      <c r="BI232" s="658"/>
      <c r="BJ232" s="658"/>
      <c r="BK232" s="658"/>
      <c r="BL232" s="658"/>
      <c r="BM232" s="658"/>
      <c r="BN232" s="658"/>
      <c r="BO232" s="658"/>
    </row>
    <row r="233" spans="2:67" s="255" customFormat="1" ht="15" customHeight="1">
      <c r="B233" s="1252"/>
      <c r="C233" s="262" t="s">
        <v>529</v>
      </c>
      <c r="D233" s="262"/>
      <c r="E233" s="658"/>
      <c r="F233" s="658"/>
      <c r="G233" s="700"/>
      <c r="H233" s="700"/>
      <c r="I233" s="700"/>
      <c r="J233" s="658"/>
      <c r="K233" s="658"/>
      <c r="L233" s="658"/>
      <c r="M233" s="658"/>
      <c r="N233" s="658"/>
      <c r="O233" s="658"/>
      <c r="P233" s="658"/>
      <c r="Q233" s="658"/>
      <c r="R233" s="658"/>
      <c r="S233" s="658"/>
      <c r="T233" s="658"/>
      <c r="U233" s="658"/>
      <c r="V233" s="658"/>
      <c r="W233" s="658"/>
      <c r="X233" s="658"/>
      <c r="Y233" s="658"/>
      <c r="Z233" s="658"/>
      <c r="AA233" s="658"/>
      <c r="AB233" s="658"/>
      <c r="AC233" s="658"/>
      <c r="AD233" s="658"/>
      <c r="AE233" s="658"/>
      <c r="AF233" s="658"/>
      <c r="AG233" s="658"/>
      <c r="AH233" s="658"/>
      <c r="AI233" s="658"/>
      <c r="AJ233" s="262"/>
      <c r="AK233" s="658"/>
      <c r="AL233" s="658"/>
      <c r="AM233" s="700"/>
      <c r="AN233" s="700"/>
      <c r="AO233" s="700"/>
      <c r="AP233" s="658"/>
      <c r="AQ233" s="658"/>
      <c r="AR233" s="658"/>
      <c r="AS233" s="658"/>
      <c r="AT233" s="658"/>
      <c r="AU233" s="658"/>
      <c r="AV233" s="658"/>
      <c r="AW233" s="658"/>
      <c r="AX233" s="658"/>
      <c r="AY233" s="658"/>
      <c r="AZ233" s="658"/>
      <c r="BA233" s="658"/>
      <c r="BB233" s="658"/>
      <c r="BC233" s="658"/>
      <c r="BD233" s="658"/>
      <c r="BE233" s="658"/>
      <c r="BF233" s="658"/>
      <c r="BG233" s="658"/>
      <c r="BH233" s="658"/>
      <c r="BI233" s="658"/>
      <c r="BJ233" s="658"/>
      <c r="BK233" s="658"/>
      <c r="BL233" s="658"/>
      <c r="BM233" s="658"/>
      <c r="BN233" s="658"/>
      <c r="BO233" s="658"/>
    </row>
    <row r="234" spans="2:67" s="255" customFormat="1" ht="15" customHeight="1">
      <c r="B234" s="1252"/>
      <c r="C234" s="262" t="s">
        <v>530</v>
      </c>
      <c r="D234" s="262"/>
      <c r="E234" s="658"/>
      <c r="F234" s="658"/>
      <c r="G234" s="700"/>
      <c r="H234" s="700"/>
      <c r="I234" s="700"/>
      <c r="J234" s="658"/>
      <c r="K234" s="658"/>
      <c r="L234" s="658"/>
      <c r="M234" s="658"/>
      <c r="N234" s="658"/>
      <c r="O234" s="658"/>
      <c r="P234" s="658"/>
      <c r="Q234" s="658"/>
      <c r="R234" s="658"/>
      <c r="S234" s="658"/>
      <c r="T234" s="658"/>
      <c r="U234" s="658"/>
      <c r="V234" s="658"/>
      <c r="W234" s="658"/>
      <c r="X234" s="658"/>
      <c r="Y234" s="658"/>
      <c r="Z234" s="658"/>
      <c r="AA234" s="658"/>
      <c r="AB234" s="658"/>
      <c r="AC234" s="658"/>
      <c r="AD234" s="658"/>
      <c r="AE234" s="658"/>
      <c r="AF234" s="658"/>
      <c r="AG234" s="658"/>
      <c r="AH234" s="658"/>
      <c r="AI234" s="658"/>
      <c r="AJ234" s="262"/>
      <c r="AK234" s="658"/>
      <c r="AL234" s="658"/>
      <c r="AM234" s="700"/>
      <c r="AN234" s="700"/>
      <c r="AO234" s="700"/>
      <c r="AP234" s="658"/>
      <c r="AQ234" s="658"/>
      <c r="AR234" s="658"/>
      <c r="AS234" s="658"/>
      <c r="AT234" s="658"/>
      <c r="AU234" s="658"/>
      <c r="AV234" s="658"/>
      <c r="AW234" s="658"/>
      <c r="AX234" s="658"/>
      <c r="AY234" s="658"/>
      <c r="AZ234" s="658"/>
      <c r="BA234" s="658"/>
      <c r="BB234" s="658"/>
      <c r="BC234" s="658"/>
      <c r="BD234" s="658"/>
      <c r="BE234" s="658"/>
      <c r="BF234" s="658"/>
      <c r="BG234" s="658"/>
      <c r="BH234" s="658"/>
      <c r="BI234" s="658"/>
      <c r="BJ234" s="658"/>
      <c r="BK234" s="658"/>
      <c r="BL234" s="658"/>
      <c r="BM234" s="658"/>
      <c r="BN234" s="658"/>
      <c r="BO234" s="658"/>
    </row>
    <row r="235" spans="2:67" s="255" customFormat="1" ht="15" customHeight="1">
      <c r="B235" s="1252"/>
      <c r="C235" s="262" t="s">
        <v>531</v>
      </c>
      <c r="D235" s="262"/>
      <c r="E235" s="658"/>
      <c r="F235" s="658"/>
      <c r="G235" s="700"/>
      <c r="H235" s="700"/>
      <c r="I235" s="700"/>
      <c r="J235" s="658"/>
      <c r="K235" s="658"/>
      <c r="L235" s="658"/>
      <c r="M235" s="658"/>
      <c r="N235" s="658"/>
      <c r="O235" s="658"/>
      <c r="P235" s="658"/>
      <c r="Q235" s="658"/>
      <c r="R235" s="658"/>
      <c r="S235" s="658"/>
      <c r="T235" s="658"/>
      <c r="U235" s="658"/>
      <c r="V235" s="658"/>
      <c r="W235" s="658"/>
      <c r="X235" s="658"/>
      <c r="Y235" s="658"/>
      <c r="Z235" s="658"/>
      <c r="AA235" s="658"/>
      <c r="AB235" s="658"/>
      <c r="AC235" s="658"/>
      <c r="AD235" s="658"/>
      <c r="AE235" s="658"/>
      <c r="AF235" s="658"/>
      <c r="AG235" s="658"/>
      <c r="AH235" s="658"/>
      <c r="AI235" s="658"/>
      <c r="AJ235" s="262"/>
      <c r="AK235" s="658"/>
      <c r="AL235" s="658"/>
      <c r="AM235" s="700"/>
      <c r="AN235" s="700"/>
      <c r="AO235" s="700"/>
      <c r="AP235" s="658"/>
      <c r="AQ235" s="658"/>
      <c r="AR235" s="658"/>
      <c r="AS235" s="658"/>
      <c r="AT235" s="658"/>
      <c r="AU235" s="658"/>
      <c r="AV235" s="658"/>
      <c r="AW235" s="658"/>
      <c r="AX235" s="658"/>
      <c r="AY235" s="658"/>
      <c r="AZ235" s="658"/>
      <c r="BA235" s="658"/>
      <c r="BB235" s="658"/>
      <c r="BC235" s="658"/>
      <c r="BD235" s="658"/>
      <c r="BE235" s="658"/>
      <c r="BF235" s="658"/>
      <c r="BG235" s="658"/>
      <c r="BH235" s="658"/>
      <c r="BI235" s="658"/>
      <c r="BJ235" s="658"/>
      <c r="BK235" s="658"/>
      <c r="BL235" s="658"/>
      <c r="BM235" s="658"/>
      <c r="BN235" s="658"/>
      <c r="BO235" s="658"/>
    </row>
    <row r="236" spans="2:67" s="255" customFormat="1" ht="15" customHeight="1">
      <c r="B236" s="1252"/>
      <c r="C236" s="262" t="s">
        <v>532</v>
      </c>
      <c r="D236" s="262"/>
      <c r="E236" s="658"/>
      <c r="F236" s="658"/>
      <c r="G236" s="700"/>
      <c r="H236" s="700"/>
      <c r="I236" s="700"/>
      <c r="J236" s="658"/>
      <c r="K236" s="658"/>
      <c r="L236" s="658"/>
      <c r="M236" s="658"/>
      <c r="N236" s="658"/>
      <c r="O236" s="658"/>
      <c r="P236" s="658"/>
      <c r="Q236" s="658"/>
      <c r="R236" s="658"/>
      <c r="S236" s="658"/>
      <c r="T236" s="658"/>
      <c r="U236" s="658"/>
      <c r="V236" s="658"/>
      <c r="W236" s="658"/>
      <c r="X236" s="658"/>
      <c r="Y236" s="658"/>
      <c r="Z236" s="658"/>
      <c r="AA236" s="658"/>
      <c r="AB236" s="658"/>
      <c r="AC236" s="658"/>
      <c r="AD236" s="658"/>
      <c r="AE236" s="658"/>
      <c r="AF236" s="658"/>
      <c r="AG236" s="658"/>
      <c r="AH236" s="658"/>
      <c r="AI236" s="658"/>
      <c r="AJ236" s="262"/>
      <c r="AK236" s="658"/>
      <c r="AL236" s="658"/>
      <c r="AM236" s="700"/>
      <c r="AN236" s="700"/>
      <c r="AO236" s="700"/>
      <c r="AP236" s="658"/>
      <c r="AQ236" s="658"/>
      <c r="AR236" s="658"/>
      <c r="AS236" s="658"/>
      <c r="AT236" s="658"/>
      <c r="AU236" s="658"/>
      <c r="AV236" s="658"/>
      <c r="AW236" s="658"/>
      <c r="AX236" s="658"/>
      <c r="AY236" s="658"/>
      <c r="AZ236" s="658"/>
      <c r="BA236" s="658"/>
      <c r="BB236" s="658"/>
      <c r="BC236" s="658"/>
      <c r="BD236" s="658"/>
      <c r="BE236" s="658"/>
      <c r="BF236" s="658"/>
      <c r="BG236" s="658"/>
      <c r="BH236" s="658"/>
      <c r="BI236" s="658"/>
      <c r="BJ236" s="658"/>
      <c r="BK236" s="658"/>
      <c r="BL236" s="658"/>
      <c r="BM236" s="658"/>
      <c r="BN236" s="658"/>
      <c r="BO236" s="658"/>
    </row>
    <row r="237" spans="2:67" s="255" customFormat="1" ht="15" customHeight="1">
      <c r="B237" s="1252"/>
      <c r="C237" s="262" t="s">
        <v>533</v>
      </c>
      <c r="D237" s="262"/>
      <c r="E237" s="658"/>
      <c r="F237" s="658"/>
      <c r="G237" s="700"/>
      <c r="H237" s="700"/>
      <c r="I237" s="700"/>
      <c r="J237" s="658"/>
      <c r="K237" s="658"/>
      <c r="L237" s="658"/>
      <c r="M237" s="658"/>
      <c r="N237" s="658"/>
      <c r="O237" s="658"/>
      <c r="P237" s="658"/>
      <c r="Q237" s="658"/>
      <c r="R237" s="658"/>
      <c r="S237" s="658"/>
      <c r="T237" s="658"/>
      <c r="U237" s="658"/>
      <c r="V237" s="658"/>
      <c r="W237" s="658"/>
      <c r="X237" s="658"/>
      <c r="Y237" s="658"/>
      <c r="Z237" s="658"/>
      <c r="AA237" s="658"/>
      <c r="AB237" s="658"/>
      <c r="AC237" s="658"/>
      <c r="AD237" s="658"/>
      <c r="AE237" s="658"/>
      <c r="AF237" s="658"/>
      <c r="AG237" s="658"/>
      <c r="AH237" s="658"/>
      <c r="AI237" s="658"/>
      <c r="AJ237" s="262"/>
      <c r="AK237" s="658"/>
      <c r="AL237" s="658"/>
      <c r="AM237" s="700"/>
      <c r="AN237" s="700"/>
      <c r="AO237" s="700"/>
      <c r="AP237" s="658"/>
      <c r="AQ237" s="658"/>
      <c r="AR237" s="658"/>
      <c r="AS237" s="658"/>
      <c r="AT237" s="658"/>
      <c r="AU237" s="658"/>
      <c r="AV237" s="658"/>
      <c r="AW237" s="658"/>
      <c r="AX237" s="658"/>
      <c r="AY237" s="658"/>
      <c r="AZ237" s="658"/>
      <c r="BA237" s="658"/>
      <c r="BB237" s="658"/>
      <c r="BC237" s="658"/>
      <c r="BD237" s="658"/>
      <c r="BE237" s="658"/>
      <c r="BF237" s="658"/>
      <c r="BG237" s="658"/>
      <c r="BH237" s="658"/>
      <c r="BI237" s="658"/>
      <c r="BJ237" s="658"/>
      <c r="BK237" s="658"/>
      <c r="BL237" s="658"/>
      <c r="BM237" s="658"/>
      <c r="BN237" s="658"/>
      <c r="BO237" s="658"/>
    </row>
    <row r="238" spans="2:67" s="255" customFormat="1" ht="15" customHeight="1">
      <c r="B238" s="1253"/>
      <c r="C238" s="338" t="s">
        <v>527</v>
      </c>
      <c r="D238" s="339"/>
      <c r="E238" s="680"/>
      <c r="F238" s="680"/>
      <c r="G238" s="712"/>
      <c r="H238" s="712"/>
      <c r="I238" s="712"/>
      <c r="J238" s="680"/>
      <c r="K238" s="680"/>
      <c r="L238" s="680"/>
      <c r="M238" s="680"/>
      <c r="N238" s="680"/>
      <c r="O238" s="680"/>
      <c r="P238" s="680"/>
      <c r="Q238" s="680"/>
      <c r="R238" s="680"/>
      <c r="S238" s="680"/>
      <c r="T238" s="680"/>
      <c r="U238" s="680"/>
      <c r="V238" s="680"/>
      <c r="W238" s="680"/>
      <c r="X238" s="680"/>
      <c r="Y238" s="680"/>
      <c r="Z238" s="680"/>
      <c r="AA238" s="680"/>
      <c r="AB238" s="680"/>
      <c r="AC238" s="680"/>
      <c r="AD238" s="680"/>
      <c r="AE238" s="680"/>
      <c r="AF238" s="680"/>
      <c r="AG238" s="681"/>
      <c r="AH238" s="681"/>
      <c r="AI238" s="680"/>
      <c r="AJ238" s="331"/>
      <c r="AK238" s="680"/>
      <c r="AL238" s="680"/>
      <c r="AM238" s="712"/>
      <c r="AN238" s="712"/>
      <c r="AO238" s="712"/>
      <c r="AP238" s="680"/>
      <c r="AQ238" s="680"/>
      <c r="AR238" s="680"/>
      <c r="AS238" s="680"/>
      <c r="AT238" s="680"/>
      <c r="AU238" s="680"/>
      <c r="AV238" s="680"/>
      <c r="AW238" s="680"/>
      <c r="AX238" s="680"/>
      <c r="AY238" s="680"/>
      <c r="AZ238" s="680"/>
      <c r="BA238" s="680"/>
      <c r="BB238" s="680"/>
      <c r="BC238" s="680"/>
      <c r="BD238" s="680"/>
      <c r="BE238" s="680"/>
      <c r="BF238" s="680"/>
      <c r="BG238" s="680"/>
      <c r="BH238" s="680"/>
      <c r="BI238" s="680"/>
      <c r="BJ238" s="680"/>
      <c r="BK238" s="680"/>
      <c r="BL238" s="680"/>
      <c r="BM238" s="681"/>
      <c r="BN238" s="681"/>
      <c r="BO238" s="680"/>
    </row>
    <row r="239" spans="2:67" s="255" customFormat="1" ht="15" customHeight="1">
      <c r="B239" s="1251" t="s">
        <v>29</v>
      </c>
      <c r="C239" s="243" t="s">
        <v>528</v>
      </c>
      <c r="D239" s="344"/>
      <c r="E239" s="331">
        <v>6.6519903020136398E-2</v>
      </c>
      <c r="F239" s="350">
        <v>0</v>
      </c>
      <c r="G239" s="918"/>
      <c r="H239" s="918">
        <v>9.2008763857181399E-3</v>
      </c>
      <c r="I239" s="918"/>
      <c r="J239" s="350"/>
      <c r="K239" s="350"/>
      <c r="L239" s="350"/>
      <c r="M239" s="350">
        <v>2.6605060349419701E-2</v>
      </c>
      <c r="N239" s="350">
        <v>1.03294760915555E-2</v>
      </c>
      <c r="O239" s="350"/>
      <c r="P239" s="350">
        <v>4.8477133524852502E-3</v>
      </c>
      <c r="Q239" s="350"/>
      <c r="R239" s="350"/>
      <c r="S239" s="350"/>
      <c r="T239" s="350"/>
      <c r="U239" s="350"/>
      <c r="V239" s="350">
        <v>2.2081729111490998E-2</v>
      </c>
      <c r="W239" s="350">
        <v>1.0602152986072901E-2</v>
      </c>
      <c r="X239" s="350"/>
      <c r="Y239" s="350"/>
      <c r="Z239" s="350"/>
      <c r="AA239" s="350"/>
      <c r="AB239" s="350"/>
      <c r="AC239" s="350"/>
      <c r="AD239" s="350"/>
      <c r="AE239" s="350">
        <v>6.98590348159948E-2</v>
      </c>
      <c r="AF239" s="350">
        <v>5.5675471429017902E-2</v>
      </c>
      <c r="AG239" s="347"/>
      <c r="AH239" s="347"/>
      <c r="AI239" s="350">
        <v>1.45518193996964E-2</v>
      </c>
      <c r="AJ239" s="329"/>
      <c r="AK239" s="350">
        <v>6.8969548191010602E-2</v>
      </c>
      <c r="AL239" s="350">
        <v>0</v>
      </c>
      <c r="AM239" s="918"/>
      <c r="AN239" s="918"/>
      <c r="AO239" s="918">
        <v>1.1590322230306401E-2</v>
      </c>
      <c r="AP239" s="350">
        <v>8.2656167800880198E-2</v>
      </c>
      <c r="AQ239" s="350"/>
      <c r="AR239" s="350"/>
      <c r="AS239" s="350">
        <v>7.4674513445177004E-2</v>
      </c>
      <c r="AT239" s="350">
        <v>1.16506490739425E-2</v>
      </c>
      <c r="AU239" s="350"/>
      <c r="AV239" s="350">
        <v>7.09783363537416E-3</v>
      </c>
      <c r="AW239" s="350"/>
      <c r="AX239" s="350"/>
      <c r="AY239" s="350"/>
      <c r="AZ239" s="350"/>
      <c r="BA239" s="350"/>
      <c r="BB239" s="350">
        <v>2.6086209100586299E-2</v>
      </c>
      <c r="BC239" s="350">
        <v>1.18961128859052E-2</v>
      </c>
      <c r="BD239" s="350"/>
      <c r="BE239" s="350"/>
      <c r="BF239" s="350"/>
      <c r="BG239" s="350"/>
      <c r="BH239" s="350"/>
      <c r="BI239" s="350"/>
      <c r="BJ239" s="350"/>
      <c r="BK239" s="350">
        <v>7.1311351276556398E-2</v>
      </c>
      <c r="BL239" s="350">
        <v>5.82047907556952E-2</v>
      </c>
      <c r="BM239" s="347"/>
      <c r="BN239" s="347"/>
      <c r="BO239" s="350">
        <v>1.5915106601769001E-2</v>
      </c>
    </row>
    <row r="240" spans="2:67" s="255" customFormat="1" ht="15" customHeight="1">
      <c r="B240" s="1257" t="s">
        <v>29</v>
      </c>
      <c r="C240" s="243" t="s">
        <v>529</v>
      </c>
      <c r="D240" s="344"/>
      <c r="E240" s="331">
        <v>0.203696216942408</v>
      </c>
      <c r="F240" s="346">
        <v>1.30883629316608E-3</v>
      </c>
      <c r="G240" s="896"/>
      <c r="H240" s="896">
        <v>5.1540501963522702E-2</v>
      </c>
      <c r="I240" s="896"/>
      <c r="J240" s="346"/>
      <c r="K240" s="346"/>
      <c r="L240" s="346"/>
      <c r="M240" s="346">
        <v>0.41766275047443802</v>
      </c>
      <c r="N240" s="346">
        <v>6.6126052393675902E-2</v>
      </c>
      <c r="O240" s="346"/>
      <c r="P240" s="346">
        <v>3.47536435958926E-2</v>
      </c>
      <c r="Q240" s="346"/>
      <c r="R240" s="346"/>
      <c r="S240" s="346"/>
      <c r="T240" s="346"/>
      <c r="U240" s="346"/>
      <c r="V240" s="346">
        <v>8.9291677872757394E-2</v>
      </c>
      <c r="W240" s="346">
        <v>6.7516138338356305E-2</v>
      </c>
      <c r="X240" s="346"/>
      <c r="Y240" s="346"/>
      <c r="Z240" s="346"/>
      <c r="AA240" s="346"/>
      <c r="AB240" s="346"/>
      <c r="AC240" s="346"/>
      <c r="AD240" s="346"/>
      <c r="AE240" s="346">
        <v>0.20730551294895599</v>
      </c>
      <c r="AF240" s="346">
        <v>0.20548989765126</v>
      </c>
      <c r="AG240" s="347"/>
      <c r="AH240" s="347"/>
      <c r="AI240" s="346">
        <v>7.8105561136903895E-2</v>
      </c>
      <c r="AJ240" s="329"/>
      <c r="AK240" s="346">
        <v>0.204447899339078</v>
      </c>
      <c r="AL240" s="346">
        <v>1.30883629316608E-3</v>
      </c>
      <c r="AM240" s="896"/>
      <c r="AN240" s="896"/>
      <c r="AO240" s="896">
        <v>6.8302705570555497E-2</v>
      </c>
      <c r="AP240" s="346">
        <v>6.1720804635070098E-2</v>
      </c>
      <c r="AQ240" s="346"/>
      <c r="AR240" s="346"/>
      <c r="AS240" s="346">
        <v>0.112661462658081</v>
      </c>
      <c r="AT240" s="346">
        <v>6.6949487780609801E-2</v>
      </c>
      <c r="AU240" s="346"/>
      <c r="AV240" s="346">
        <v>3.60705265582663E-2</v>
      </c>
      <c r="AW240" s="346"/>
      <c r="AX240" s="346"/>
      <c r="AY240" s="346"/>
      <c r="AZ240" s="346"/>
      <c r="BA240" s="346"/>
      <c r="BB240" s="346">
        <v>9.3309938291716701E-2</v>
      </c>
      <c r="BC240" s="346">
        <v>6.8336683671410395E-2</v>
      </c>
      <c r="BD240" s="346"/>
      <c r="BE240" s="346"/>
      <c r="BF240" s="346"/>
      <c r="BG240" s="346"/>
      <c r="BH240" s="346"/>
      <c r="BI240" s="346"/>
      <c r="BJ240" s="346"/>
      <c r="BK240" s="346">
        <v>0.20764237072900199</v>
      </c>
      <c r="BL240" s="346">
        <v>0.206445918541663</v>
      </c>
      <c r="BM240" s="347"/>
      <c r="BN240" s="347"/>
      <c r="BO240" s="346">
        <v>7.8950960555230404E-2</v>
      </c>
    </row>
    <row r="241" spans="2:67" s="255" customFormat="1" ht="15" customHeight="1">
      <c r="B241" s="1257" t="s">
        <v>29</v>
      </c>
      <c r="C241" s="243" t="s">
        <v>530</v>
      </c>
      <c r="D241" s="344"/>
      <c r="E241" s="331">
        <v>0.23124570631349001</v>
      </c>
      <c r="F241" s="346">
        <v>2.5131874824167902E-3</v>
      </c>
      <c r="G241" s="896"/>
      <c r="H241" s="896">
        <v>0.12380459174045901</v>
      </c>
      <c r="I241" s="896"/>
      <c r="J241" s="346"/>
      <c r="K241" s="346"/>
      <c r="L241" s="346"/>
      <c r="M241" s="346">
        <v>0.16412651163477901</v>
      </c>
      <c r="N241" s="346">
        <v>0.12263369737979</v>
      </c>
      <c r="O241" s="346"/>
      <c r="P241" s="346">
        <v>9.0637869912628399E-2</v>
      </c>
      <c r="Q241" s="346"/>
      <c r="R241" s="346"/>
      <c r="S241" s="346"/>
      <c r="T241" s="346"/>
      <c r="U241" s="346"/>
      <c r="V241" s="346">
        <v>0.160311740174849</v>
      </c>
      <c r="W241" s="346">
        <v>0.12410572989087799</v>
      </c>
      <c r="X241" s="346"/>
      <c r="Y241" s="346"/>
      <c r="Z241" s="346"/>
      <c r="AA241" s="346"/>
      <c r="AB241" s="346"/>
      <c r="AC241" s="346"/>
      <c r="AD241" s="346"/>
      <c r="AE241" s="346">
        <v>0.24034586298862301</v>
      </c>
      <c r="AF241" s="346">
        <v>0.21312075675681699</v>
      </c>
      <c r="AG241" s="347"/>
      <c r="AH241" s="347"/>
      <c r="AI241" s="346">
        <v>0.13187754807983601</v>
      </c>
      <c r="AJ241" s="329"/>
      <c r="AK241" s="346">
        <v>0.23447079495356399</v>
      </c>
      <c r="AL241" s="346">
        <v>2.5131874824167902E-3</v>
      </c>
      <c r="AM241" s="896"/>
      <c r="AN241" s="896"/>
      <c r="AO241" s="896">
        <v>0.15159404955750899</v>
      </c>
      <c r="AP241" s="346">
        <v>0.17679834243398199</v>
      </c>
      <c r="AQ241" s="346"/>
      <c r="AR241" s="346"/>
      <c r="AS241" s="346">
        <v>0.17526500987396801</v>
      </c>
      <c r="AT241" s="346">
        <v>0.125951128285063</v>
      </c>
      <c r="AU241" s="346"/>
      <c r="AV241" s="346">
        <v>9.6182356543195902E-2</v>
      </c>
      <c r="AW241" s="346"/>
      <c r="AX241" s="346"/>
      <c r="AY241" s="346"/>
      <c r="AZ241" s="346"/>
      <c r="BA241" s="346"/>
      <c r="BB241" s="346">
        <v>0.169965844917288</v>
      </c>
      <c r="BC241" s="346">
        <v>0.12736063452155499</v>
      </c>
      <c r="BD241" s="346"/>
      <c r="BE241" s="346"/>
      <c r="BF241" s="346"/>
      <c r="BG241" s="346"/>
      <c r="BH241" s="346"/>
      <c r="BI241" s="346"/>
      <c r="BJ241" s="346"/>
      <c r="BK241" s="346">
        <v>0.240468818810295</v>
      </c>
      <c r="BL241" s="346">
        <v>0.21909669340759</v>
      </c>
      <c r="BM241" s="347"/>
      <c r="BN241" s="347"/>
      <c r="BO241" s="346">
        <v>0.135155907049338</v>
      </c>
    </row>
    <row r="242" spans="2:67" s="255" customFormat="1" ht="15" customHeight="1">
      <c r="B242" s="1257" t="s">
        <v>29</v>
      </c>
      <c r="C242" s="243" t="s">
        <v>531</v>
      </c>
      <c r="D242" s="344"/>
      <c r="E242" s="331">
        <v>0.35642909583222099</v>
      </c>
      <c r="F242" s="346">
        <v>0.14569612062458401</v>
      </c>
      <c r="G242" s="896"/>
      <c r="H242" s="896">
        <v>0.47303260549464798</v>
      </c>
      <c r="I242" s="896"/>
      <c r="J242" s="346"/>
      <c r="K242" s="346"/>
      <c r="L242" s="346"/>
      <c r="M242" s="346">
        <v>0.29862402800382298</v>
      </c>
      <c r="N242" s="346">
        <v>0.36136106400841</v>
      </c>
      <c r="O242" s="346"/>
      <c r="P242" s="346">
        <v>0.39436082034579001</v>
      </c>
      <c r="Q242" s="346"/>
      <c r="R242" s="346"/>
      <c r="S242" s="346"/>
      <c r="T242" s="346"/>
      <c r="U242" s="346"/>
      <c r="V242" s="346">
        <v>0.468567224229408</v>
      </c>
      <c r="W242" s="346">
        <v>0.36040751623983802</v>
      </c>
      <c r="X242" s="346"/>
      <c r="Y242" s="346"/>
      <c r="Z242" s="346"/>
      <c r="AA242" s="346"/>
      <c r="AB242" s="346"/>
      <c r="AC242" s="346"/>
      <c r="AD242" s="346"/>
      <c r="AE242" s="346">
        <v>0.34204574106246599</v>
      </c>
      <c r="AF242" s="346">
        <v>0.36901973076347699</v>
      </c>
      <c r="AG242" s="347"/>
      <c r="AH242" s="347"/>
      <c r="AI242" s="346">
        <v>0.36009125527424402</v>
      </c>
      <c r="AJ242" s="329"/>
      <c r="AK242" s="346">
        <v>0.35268976208228903</v>
      </c>
      <c r="AL242" s="346">
        <v>0.14891875509722299</v>
      </c>
      <c r="AM242" s="896"/>
      <c r="AN242" s="896"/>
      <c r="AO242" s="896">
        <v>0.46809431638642002</v>
      </c>
      <c r="AP242" s="346">
        <v>0.34306043018235799</v>
      </c>
      <c r="AQ242" s="346"/>
      <c r="AR242" s="346"/>
      <c r="AS242" s="346">
        <v>0.33648324572565202</v>
      </c>
      <c r="AT242" s="346">
        <v>0.36067386532592999</v>
      </c>
      <c r="AU242" s="346"/>
      <c r="AV242" s="346">
        <v>0.39289323254988401</v>
      </c>
      <c r="AW242" s="346"/>
      <c r="AX242" s="346"/>
      <c r="AY242" s="346"/>
      <c r="AZ242" s="346"/>
      <c r="BA242" s="346"/>
      <c r="BB242" s="346">
        <v>0.45850802243962302</v>
      </c>
      <c r="BC242" s="346">
        <v>0.35971282458724801</v>
      </c>
      <c r="BD242" s="346"/>
      <c r="BE242" s="346"/>
      <c r="BF242" s="346"/>
      <c r="BG242" s="346"/>
      <c r="BH242" s="346"/>
      <c r="BI242" s="346"/>
      <c r="BJ242" s="346"/>
      <c r="BK242" s="346">
        <v>0.34138052689734</v>
      </c>
      <c r="BL242" s="346">
        <v>0.36442827451049697</v>
      </c>
      <c r="BM242" s="347"/>
      <c r="BN242" s="347"/>
      <c r="BO242" s="346">
        <v>0.35923934377554001</v>
      </c>
    </row>
    <row r="243" spans="2:67" s="255" customFormat="1" ht="15" customHeight="1">
      <c r="B243" s="1257" t="s">
        <v>29</v>
      </c>
      <c r="C243" s="243" t="s">
        <v>532</v>
      </c>
      <c r="D243" s="344"/>
      <c r="E243" s="331">
        <v>0.13523536382971599</v>
      </c>
      <c r="F243" s="346">
        <v>0.634256799369874</v>
      </c>
      <c r="G243" s="896"/>
      <c r="H243" s="896">
        <v>0.31541585105936398</v>
      </c>
      <c r="I243" s="896"/>
      <c r="J243" s="346"/>
      <c r="K243" s="346"/>
      <c r="L243" s="346"/>
      <c r="M243" s="346">
        <v>9.2758044089315705E-2</v>
      </c>
      <c r="N243" s="346">
        <v>0.36436114689613602</v>
      </c>
      <c r="O243" s="346"/>
      <c r="P243" s="346">
        <v>0.41526109054329802</v>
      </c>
      <c r="Q243" s="346"/>
      <c r="R243" s="346"/>
      <c r="S243" s="346"/>
      <c r="T243" s="346"/>
      <c r="U243" s="346"/>
      <c r="V243" s="346">
        <v>0.24369741305960099</v>
      </c>
      <c r="W243" s="346">
        <v>0.36178464053048698</v>
      </c>
      <c r="X243" s="346"/>
      <c r="Y243" s="346"/>
      <c r="Z243" s="346"/>
      <c r="AA243" s="346"/>
      <c r="AB243" s="346"/>
      <c r="AC243" s="346"/>
      <c r="AD243" s="346"/>
      <c r="AE243" s="346">
        <v>0.13671775012940501</v>
      </c>
      <c r="AF243" s="346">
        <v>0.14353691611806399</v>
      </c>
      <c r="AG243" s="347"/>
      <c r="AH243" s="347"/>
      <c r="AI243" s="346">
        <v>0.34489182180429701</v>
      </c>
      <c r="AJ243" s="329"/>
      <c r="AK243" s="346">
        <v>0.13267124925833401</v>
      </c>
      <c r="AL243" s="346">
        <v>0.63103416489723496</v>
      </c>
      <c r="AM243" s="896"/>
      <c r="AN243" s="896"/>
      <c r="AO243" s="896">
        <v>0.27760155020464999</v>
      </c>
      <c r="AP243" s="346">
        <v>0.32742537003879901</v>
      </c>
      <c r="AQ243" s="346"/>
      <c r="AR243" s="346"/>
      <c r="AS243" s="346">
        <v>0.293739387457982</v>
      </c>
      <c r="AT243" s="346">
        <v>0.36117711917254802</v>
      </c>
      <c r="AU243" s="346"/>
      <c r="AV243" s="346">
        <v>0.40932693743144999</v>
      </c>
      <c r="AW243" s="346"/>
      <c r="AX243" s="346"/>
      <c r="AY243" s="346"/>
      <c r="AZ243" s="346"/>
      <c r="BA243" s="346"/>
      <c r="BB243" s="346">
        <v>0.23612501551964199</v>
      </c>
      <c r="BC243" s="346">
        <v>0.35868829714078698</v>
      </c>
      <c r="BD243" s="346"/>
      <c r="BE243" s="346"/>
      <c r="BF243" s="346"/>
      <c r="BG243" s="346"/>
      <c r="BH243" s="346"/>
      <c r="BI243" s="346"/>
      <c r="BJ243" s="346"/>
      <c r="BK243" s="346">
        <v>0.13547083423225301</v>
      </c>
      <c r="BL243" s="346">
        <v>0.138742300895452</v>
      </c>
      <c r="BM243" s="347"/>
      <c r="BN243" s="347"/>
      <c r="BO243" s="346">
        <v>0.34173506447699997</v>
      </c>
    </row>
    <row r="244" spans="2:67" s="255" customFormat="1" ht="15" customHeight="1">
      <c r="B244" s="1257" t="s">
        <v>29</v>
      </c>
      <c r="C244" s="243" t="s">
        <v>533</v>
      </c>
      <c r="D244" s="344"/>
      <c r="E244" s="346">
        <v>6.8737140620281903E-3</v>
      </c>
      <c r="F244" s="346">
        <v>0.216225056229958</v>
      </c>
      <c r="G244" s="896"/>
      <c r="H244" s="896">
        <v>2.70055733562885E-2</v>
      </c>
      <c r="I244" s="896"/>
      <c r="J244" s="346"/>
      <c r="K244" s="346"/>
      <c r="L244" s="346"/>
      <c r="M244" s="346">
        <v>2.2360544822403299E-4</v>
      </c>
      <c r="N244" s="346">
        <v>7.5188563230432798E-2</v>
      </c>
      <c r="O244" s="346"/>
      <c r="P244" s="346">
        <v>6.0138862249906097E-2</v>
      </c>
      <c r="Q244" s="346"/>
      <c r="R244" s="346"/>
      <c r="S244" s="346"/>
      <c r="T244" s="346"/>
      <c r="U244" s="346"/>
      <c r="V244" s="346">
        <v>1.60502155518936E-2</v>
      </c>
      <c r="W244" s="346">
        <v>7.5583822014367599E-2</v>
      </c>
      <c r="X244" s="346"/>
      <c r="Y244" s="346"/>
      <c r="Z244" s="346"/>
      <c r="AA244" s="346"/>
      <c r="AB244" s="346"/>
      <c r="AC244" s="346"/>
      <c r="AD244" s="346"/>
      <c r="AE244" s="346">
        <v>3.7260980545546401E-3</v>
      </c>
      <c r="AF244" s="346">
        <v>1.3157227281364E-2</v>
      </c>
      <c r="AG244" s="347"/>
      <c r="AH244" s="347"/>
      <c r="AI244" s="346">
        <v>7.0481994305023304E-2</v>
      </c>
      <c r="AJ244" s="329"/>
      <c r="AK244" s="346">
        <v>6.75074617572475E-3</v>
      </c>
      <c r="AL244" s="346">
        <v>0.216225056229958</v>
      </c>
      <c r="AM244" s="896"/>
      <c r="AN244" s="896"/>
      <c r="AO244" s="896">
        <v>2.2817056050559999E-2</v>
      </c>
      <c r="AP244" s="346">
        <v>8.3388849089103198E-3</v>
      </c>
      <c r="AQ244" s="346"/>
      <c r="AR244" s="346"/>
      <c r="AS244" s="346">
        <v>7.1763808391397598E-3</v>
      </c>
      <c r="AT244" s="346">
        <v>7.3597750361906702E-2</v>
      </c>
      <c r="AU244" s="346"/>
      <c r="AV244" s="346">
        <v>5.84291132818298E-2</v>
      </c>
      <c r="AW244" s="346"/>
      <c r="AX244" s="346"/>
      <c r="AY244" s="346"/>
      <c r="AZ244" s="346"/>
      <c r="BA244" s="346"/>
      <c r="BB244" s="346">
        <v>1.6004969731144202E-2</v>
      </c>
      <c r="BC244" s="346">
        <v>7.4005447193095E-2</v>
      </c>
      <c r="BD244" s="346"/>
      <c r="BE244" s="346"/>
      <c r="BF244" s="346"/>
      <c r="BG244" s="346"/>
      <c r="BH244" s="346"/>
      <c r="BI244" s="346"/>
      <c r="BJ244" s="346"/>
      <c r="BK244" s="346">
        <v>3.7260980545546401E-3</v>
      </c>
      <c r="BL244" s="346">
        <v>1.30820218891023E-2</v>
      </c>
      <c r="BM244" s="347"/>
      <c r="BN244" s="347"/>
      <c r="BO244" s="346">
        <v>6.9003617541123496E-2</v>
      </c>
    </row>
    <row r="245" spans="2:67" s="255" customFormat="1" ht="15" customHeight="1">
      <c r="B245" s="1253" t="s">
        <v>29</v>
      </c>
      <c r="C245" s="338" t="s">
        <v>527</v>
      </c>
      <c r="D245" s="339"/>
      <c r="E245" s="345">
        <v>1</v>
      </c>
      <c r="F245" s="345">
        <v>1</v>
      </c>
      <c r="G245" s="897"/>
      <c r="H245" s="897">
        <v>1</v>
      </c>
      <c r="I245" s="897"/>
      <c r="J245" s="345"/>
      <c r="K245" s="345"/>
      <c r="L245" s="345"/>
      <c r="M245" s="345">
        <v>1</v>
      </c>
      <c r="N245" s="345">
        <v>1</v>
      </c>
      <c r="O245" s="345"/>
      <c r="P245" s="345">
        <v>1</v>
      </c>
      <c r="Q245" s="345"/>
      <c r="R245" s="345"/>
      <c r="S245" s="345"/>
      <c r="T245" s="345"/>
      <c r="U245" s="345"/>
      <c r="V245" s="345">
        <v>1</v>
      </c>
      <c r="W245" s="345">
        <v>1</v>
      </c>
      <c r="X245" s="345"/>
      <c r="Y245" s="345"/>
      <c r="Z245" s="345"/>
      <c r="AA245" s="345"/>
      <c r="AB245" s="345"/>
      <c r="AC245" s="345"/>
      <c r="AD245" s="345"/>
      <c r="AE245" s="345">
        <v>1</v>
      </c>
      <c r="AF245" s="345">
        <v>1</v>
      </c>
      <c r="AG245" s="348"/>
      <c r="AH245" s="348"/>
      <c r="AI245" s="345">
        <v>1</v>
      </c>
      <c r="AJ245" s="331"/>
      <c r="AK245" s="345">
        <v>1</v>
      </c>
      <c r="AL245" s="345">
        <v>1</v>
      </c>
      <c r="AM245" s="897"/>
      <c r="AN245" s="897"/>
      <c r="AO245" s="897">
        <v>1</v>
      </c>
      <c r="AP245" s="345">
        <v>1</v>
      </c>
      <c r="AQ245" s="345"/>
      <c r="AR245" s="345"/>
      <c r="AS245" s="345">
        <v>1</v>
      </c>
      <c r="AT245" s="345">
        <v>1</v>
      </c>
      <c r="AU245" s="345"/>
      <c r="AV245" s="345">
        <v>1</v>
      </c>
      <c r="AW245" s="345"/>
      <c r="AX245" s="345"/>
      <c r="AY245" s="345"/>
      <c r="AZ245" s="345"/>
      <c r="BA245" s="345"/>
      <c r="BB245" s="345">
        <v>1</v>
      </c>
      <c r="BC245" s="345">
        <v>1</v>
      </c>
      <c r="BD245" s="345"/>
      <c r="BE245" s="345"/>
      <c r="BF245" s="345"/>
      <c r="BG245" s="345"/>
      <c r="BH245" s="345"/>
      <c r="BI245" s="345"/>
      <c r="BJ245" s="345"/>
      <c r="BK245" s="345">
        <v>1</v>
      </c>
      <c r="BL245" s="345">
        <v>1</v>
      </c>
      <c r="BM245" s="348"/>
      <c r="BN245" s="348"/>
      <c r="BO245" s="345">
        <v>1</v>
      </c>
    </row>
    <row r="246" spans="2:67" s="255" customFormat="1" ht="15" customHeight="1">
      <c r="B246" s="1251" t="s">
        <v>728</v>
      </c>
      <c r="C246" s="262" t="s">
        <v>528</v>
      </c>
      <c r="D246" s="262"/>
      <c r="E246" s="658"/>
      <c r="F246" s="658"/>
      <c r="G246" s="700"/>
      <c r="H246" s="700"/>
      <c r="I246" s="700"/>
      <c r="J246" s="658"/>
      <c r="K246" s="658"/>
      <c r="L246" s="658"/>
      <c r="M246" s="658"/>
      <c r="N246" s="658"/>
      <c r="O246" s="658"/>
      <c r="P246" s="658"/>
      <c r="Q246" s="658"/>
      <c r="R246" s="658"/>
      <c r="S246" s="658"/>
      <c r="T246" s="658"/>
      <c r="U246" s="658"/>
      <c r="V246" s="658"/>
      <c r="W246" s="658"/>
      <c r="X246" s="658"/>
      <c r="Y246" s="658"/>
      <c r="Z246" s="658"/>
      <c r="AA246" s="658"/>
      <c r="AB246" s="658"/>
      <c r="AC246" s="658"/>
      <c r="AD246" s="658"/>
      <c r="AE246" s="658"/>
      <c r="AF246" s="658"/>
      <c r="AG246" s="658"/>
      <c r="AH246" s="658"/>
      <c r="AI246" s="658"/>
      <c r="AJ246" s="262"/>
      <c r="AK246" s="658"/>
      <c r="AL246" s="658"/>
      <c r="AM246" s="700"/>
      <c r="AN246" s="700"/>
      <c r="AO246" s="700"/>
      <c r="AP246" s="658"/>
      <c r="AQ246" s="658"/>
      <c r="AR246" s="658"/>
      <c r="AS246" s="658"/>
      <c r="AT246" s="658"/>
      <c r="AU246" s="658"/>
      <c r="AV246" s="658"/>
      <c r="AW246" s="658"/>
      <c r="AX246" s="658"/>
      <c r="AY246" s="658"/>
      <c r="AZ246" s="658"/>
      <c r="BA246" s="658"/>
      <c r="BB246" s="658"/>
      <c r="BC246" s="658"/>
      <c r="BD246" s="658"/>
      <c r="BE246" s="658"/>
      <c r="BF246" s="658"/>
      <c r="BG246" s="658"/>
      <c r="BH246" s="658"/>
      <c r="BI246" s="658"/>
      <c r="BJ246" s="658"/>
      <c r="BK246" s="658"/>
      <c r="BL246" s="658"/>
      <c r="BM246" s="658"/>
      <c r="BN246" s="658"/>
      <c r="BO246" s="658"/>
    </row>
    <row r="247" spans="2:67" s="255" customFormat="1" ht="15" customHeight="1">
      <c r="B247" s="1252"/>
      <c r="C247" s="262" t="s">
        <v>529</v>
      </c>
      <c r="D247" s="262"/>
      <c r="E247" s="658"/>
      <c r="F247" s="658"/>
      <c r="G247" s="700"/>
      <c r="H247" s="700"/>
      <c r="I247" s="700"/>
      <c r="J247" s="658"/>
      <c r="K247" s="658"/>
      <c r="L247" s="658"/>
      <c r="M247" s="658"/>
      <c r="N247" s="658"/>
      <c r="O247" s="658"/>
      <c r="P247" s="658"/>
      <c r="Q247" s="658"/>
      <c r="R247" s="658"/>
      <c r="S247" s="658"/>
      <c r="T247" s="658"/>
      <c r="U247" s="658"/>
      <c r="V247" s="658"/>
      <c r="W247" s="658"/>
      <c r="X247" s="658"/>
      <c r="Y247" s="658"/>
      <c r="Z247" s="658"/>
      <c r="AA247" s="658"/>
      <c r="AB247" s="658"/>
      <c r="AC247" s="658"/>
      <c r="AD247" s="658"/>
      <c r="AE247" s="658"/>
      <c r="AF247" s="658"/>
      <c r="AG247" s="658"/>
      <c r="AH247" s="658"/>
      <c r="AI247" s="658"/>
      <c r="AJ247" s="262"/>
      <c r="AK247" s="658"/>
      <c r="AL247" s="658"/>
      <c r="AM247" s="700"/>
      <c r="AN247" s="700"/>
      <c r="AO247" s="700"/>
      <c r="AP247" s="658"/>
      <c r="AQ247" s="658"/>
      <c r="AR247" s="658"/>
      <c r="AS247" s="658"/>
      <c r="AT247" s="658"/>
      <c r="AU247" s="658"/>
      <c r="AV247" s="658"/>
      <c r="AW247" s="658"/>
      <c r="AX247" s="658"/>
      <c r="AY247" s="658"/>
      <c r="AZ247" s="658"/>
      <c r="BA247" s="658"/>
      <c r="BB247" s="658"/>
      <c r="BC247" s="658"/>
      <c r="BD247" s="658"/>
      <c r="BE247" s="658"/>
      <c r="BF247" s="658"/>
      <c r="BG247" s="658"/>
      <c r="BH247" s="658"/>
      <c r="BI247" s="658"/>
      <c r="BJ247" s="658"/>
      <c r="BK247" s="658"/>
      <c r="BL247" s="658"/>
      <c r="BM247" s="658"/>
      <c r="BN247" s="658"/>
      <c r="BO247" s="658"/>
    </row>
    <row r="248" spans="2:67" s="255" customFormat="1" ht="15" customHeight="1">
      <c r="B248" s="1252"/>
      <c r="C248" s="262" t="s">
        <v>530</v>
      </c>
      <c r="D248" s="262"/>
      <c r="E248" s="658"/>
      <c r="F248" s="658"/>
      <c r="G248" s="700"/>
      <c r="H248" s="700"/>
      <c r="I248" s="700"/>
      <c r="J248" s="658"/>
      <c r="K248" s="658"/>
      <c r="L248" s="658"/>
      <c r="M248" s="658"/>
      <c r="N248" s="658"/>
      <c r="O248" s="658"/>
      <c r="P248" s="658"/>
      <c r="Q248" s="658"/>
      <c r="R248" s="658"/>
      <c r="S248" s="658"/>
      <c r="T248" s="658"/>
      <c r="U248" s="658"/>
      <c r="V248" s="658"/>
      <c r="W248" s="658"/>
      <c r="X248" s="658"/>
      <c r="Y248" s="658"/>
      <c r="Z248" s="658"/>
      <c r="AA248" s="658"/>
      <c r="AB248" s="658"/>
      <c r="AC248" s="658"/>
      <c r="AD248" s="658"/>
      <c r="AE248" s="658"/>
      <c r="AF248" s="658"/>
      <c r="AG248" s="658"/>
      <c r="AH248" s="658"/>
      <c r="AI248" s="658"/>
      <c r="AJ248" s="262"/>
      <c r="AK248" s="658"/>
      <c r="AL248" s="658"/>
      <c r="AM248" s="700"/>
      <c r="AN248" s="700"/>
      <c r="AO248" s="700"/>
      <c r="AP248" s="658"/>
      <c r="AQ248" s="658"/>
      <c r="AR248" s="658"/>
      <c r="AS248" s="658"/>
      <c r="AT248" s="658"/>
      <c r="AU248" s="658"/>
      <c r="AV248" s="658"/>
      <c r="AW248" s="658"/>
      <c r="AX248" s="658"/>
      <c r="AY248" s="658"/>
      <c r="AZ248" s="658"/>
      <c r="BA248" s="658"/>
      <c r="BB248" s="658"/>
      <c r="BC248" s="658"/>
      <c r="BD248" s="658"/>
      <c r="BE248" s="658"/>
      <c r="BF248" s="658"/>
      <c r="BG248" s="658"/>
      <c r="BH248" s="658"/>
      <c r="BI248" s="658"/>
      <c r="BJ248" s="658"/>
      <c r="BK248" s="658"/>
      <c r="BL248" s="658"/>
      <c r="BM248" s="658"/>
      <c r="BN248" s="658"/>
      <c r="BO248" s="658"/>
    </row>
    <row r="249" spans="2:67" s="255" customFormat="1" ht="15" customHeight="1">
      <c r="B249" s="1252"/>
      <c r="C249" s="262" t="s">
        <v>531</v>
      </c>
      <c r="D249" s="262"/>
      <c r="E249" s="658"/>
      <c r="F249" s="658"/>
      <c r="G249" s="700"/>
      <c r="H249" s="700"/>
      <c r="I249" s="700"/>
      <c r="J249" s="658"/>
      <c r="K249" s="658"/>
      <c r="L249" s="658"/>
      <c r="M249" s="658"/>
      <c r="N249" s="658"/>
      <c r="O249" s="658"/>
      <c r="P249" s="658"/>
      <c r="Q249" s="658"/>
      <c r="R249" s="658"/>
      <c r="S249" s="658"/>
      <c r="T249" s="658"/>
      <c r="U249" s="658"/>
      <c r="V249" s="658"/>
      <c r="W249" s="658"/>
      <c r="X249" s="658"/>
      <c r="Y249" s="658"/>
      <c r="Z249" s="658"/>
      <c r="AA249" s="658"/>
      <c r="AB249" s="658"/>
      <c r="AC249" s="658"/>
      <c r="AD249" s="658"/>
      <c r="AE249" s="658"/>
      <c r="AF249" s="658"/>
      <c r="AG249" s="658"/>
      <c r="AH249" s="658"/>
      <c r="AI249" s="658"/>
      <c r="AJ249" s="262"/>
      <c r="AK249" s="658"/>
      <c r="AL249" s="658"/>
      <c r="AM249" s="700"/>
      <c r="AN249" s="700"/>
      <c r="AO249" s="700"/>
      <c r="AP249" s="658"/>
      <c r="AQ249" s="658"/>
      <c r="AR249" s="658"/>
      <c r="AS249" s="658"/>
      <c r="AT249" s="658"/>
      <c r="AU249" s="658"/>
      <c r="AV249" s="658"/>
      <c r="AW249" s="658"/>
      <c r="AX249" s="658"/>
      <c r="AY249" s="658"/>
      <c r="AZ249" s="658"/>
      <c r="BA249" s="658"/>
      <c r="BB249" s="658"/>
      <c r="BC249" s="658"/>
      <c r="BD249" s="658"/>
      <c r="BE249" s="658"/>
      <c r="BF249" s="658"/>
      <c r="BG249" s="658"/>
      <c r="BH249" s="658"/>
      <c r="BI249" s="658"/>
      <c r="BJ249" s="658"/>
      <c r="BK249" s="658"/>
      <c r="BL249" s="658"/>
      <c r="BM249" s="658"/>
      <c r="BN249" s="658"/>
      <c r="BO249" s="658"/>
    </row>
    <row r="250" spans="2:67" s="255" customFormat="1" ht="15" customHeight="1">
      <c r="B250" s="1252"/>
      <c r="C250" s="262" t="s">
        <v>532</v>
      </c>
      <c r="D250" s="262"/>
      <c r="E250" s="658"/>
      <c r="F250" s="658"/>
      <c r="G250" s="700"/>
      <c r="H250" s="700"/>
      <c r="I250" s="700"/>
      <c r="J250" s="658"/>
      <c r="K250" s="658"/>
      <c r="L250" s="658"/>
      <c r="M250" s="658"/>
      <c r="N250" s="658"/>
      <c r="O250" s="658"/>
      <c r="P250" s="658"/>
      <c r="Q250" s="658"/>
      <c r="R250" s="658"/>
      <c r="S250" s="658"/>
      <c r="T250" s="658"/>
      <c r="U250" s="658"/>
      <c r="V250" s="658"/>
      <c r="W250" s="658"/>
      <c r="X250" s="658"/>
      <c r="Y250" s="658"/>
      <c r="Z250" s="658"/>
      <c r="AA250" s="658"/>
      <c r="AB250" s="658"/>
      <c r="AC250" s="658"/>
      <c r="AD250" s="658"/>
      <c r="AE250" s="658"/>
      <c r="AF250" s="658"/>
      <c r="AG250" s="658"/>
      <c r="AH250" s="658"/>
      <c r="AI250" s="658"/>
      <c r="AJ250" s="262"/>
      <c r="AK250" s="658"/>
      <c r="AL250" s="658"/>
      <c r="AM250" s="700"/>
      <c r="AN250" s="700"/>
      <c r="AO250" s="700"/>
      <c r="AP250" s="658"/>
      <c r="AQ250" s="658"/>
      <c r="AR250" s="658"/>
      <c r="AS250" s="658"/>
      <c r="AT250" s="658"/>
      <c r="AU250" s="658"/>
      <c r="AV250" s="658"/>
      <c r="AW250" s="658"/>
      <c r="AX250" s="658"/>
      <c r="AY250" s="658"/>
      <c r="AZ250" s="658"/>
      <c r="BA250" s="658"/>
      <c r="BB250" s="658"/>
      <c r="BC250" s="658"/>
      <c r="BD250" s="658"/>
      <c r="BE250" s="658"/>
      <c r="BF250" s="658"/>
      <c r="BG250" s="658"/>
      <c r="BH250" s="658"/>
      <c r="BI250" s="658"/>
      <c r="BJ250" s="658"/>
      <c r="BK250" s="658"/>
      <c r="BL250" s="658"/>
      <c r="BM250" s="658"/>
      <c r="BN250" s="658"/>
      <c r="BO250" s="658"/>
    </row>
    <row r="251" spans="2:67" s="255" customFormat="1" ht="15" customHeight="1">
      <c r="B251" s="1252"/>
      <c r="C251" s="262" t="s">
        <v>533</v>
      </c>
      <c r="D251" s="262"/>
      <c r="E251" s="658"/>
      <c r="F251" s="658"/>
      <c r="G251" s="700"/>
      <c r="H251" s="700"/>
      <c r="I251" s="700"/>
      <c r="J251" s="658"/>
      <c r="K251" s="658"/>
      <c r="L251" s="658"/>
      <c r="M251" s="658"/>
      <c r="N251" s="658"/>
      <c r="O251" s="658"/>
      <c r="P251" s="658"/>
      <c r="Q251" s="658"/>
      <c r="R251" s="658"/>
      <c r="S251" s="658"/>
      <c r="T251" s="658"/>
      <c r="U251" s="658"/>
      <c r="V251" s="658"/>
      <c r="W251" s="658"/>
      <c r="X251" s="658"/>
      <c r="Y251" s="658"/>
      <c r="Z251" s="658"/>
      <c r="AA251" s="658"/>
      <c r="AB251" s="658"/>
      <c r="AC251" s="658"/>
      <c r="AD251" s="658"/>
      <c r="AE251" s="658"/>
      <c r="AF251" s="658"/>
      <c r="AG251" s="658"/>
      <c r="AH251" s="658"/>
      <c r="AI251" s="658"/>
      <c r="AJ251" s="262"/>
      <c r="AK251" s="658"/>
      <c r="AL251" s="658"/>
      <c r="AM251" s="700"/>
      <c r="AN251" s="700"/>
      <c r="AO251" s="700"/>
      <c r="AP251" s="658"/>
      <c r="AQ251" s="658"/>
      <c r="AR251" s="658"/>
      <c r="AS251" s="658"/>
      <c r="AT251" s="658"/>
      <c r="AU251" s="658"/>
      <c r="AV251" s="658"/>
      <c r="AW251" s="658"/>
      <c r="AX251" s="658"/>
      <c r="AY251" s="658"/>
      <c r="AZ251" s="658"/>
      <c r="BA251" s="658"/>
      <c r="BB251" s="658"/>
      <c r="BC251" s="658"/>
      <c r="BD251" s="658"/>
      <c r="BE251" s="658"/>
      <c r="BF251" s="658"/>
      <c r="BG251" s="658"/>
      <c r="BH251" s="658"/>
      <c r="BI251" s="658"/>
      <c r="BJ251" s="658"/>
      <c r="BK251" s="658"/>
      <c r="BL251" s="658"/>
      <c r="BM251" s="658"/>
      <c r="BN251" s="658"/>
      <c r="BO251" s="658"/>
    </row>
    <row r="252" spans="2:67" s="255" customFormat="1" ht="15" customHeight="1">
      <c r="B252" s="1253"/>
      <c r="C252" s="338" t="s">
        <v>527</v>
      </c>
      <c r="D252" s="339"/>
      <c r="E252" s="680"/>
      <c r="F252" s="680"/>
      <c r="G252" s="712"/>
      <c r="H252" s="712"/>
      <c r="I252" s="712"/>
      <c r="J252" s="680"/>
      <c r="K252" s="680"/>
      <c r="L252" s="680"/>
      <c r="M252" s="680"/>
      <c r="N252" s="680"/>
      <c r="O252" s="680"/>
      <c r="P252" s="680"/>
      <c r="Q252" s="680"/>
      <c r="R252" s="680"/>
      <c r="S252" s="680"/>
      <c r="T252" s="680"/>
      <c r="U252" s="680"/>
      <c r="V252" s="680"/>
      <c r="W252" s="680"/>
      <c r="X252" s="680"/>
      <c r="Y252" s="680"/>
      <c r="Z252" s="680"/>
      <c r="AA252" s="680"/>
      <c r="AB252" s="680"/>
      <c r="AC252" s="680"/>
      <c r="AD252" s="680"/>
      <c r="AE252" s="680"/>
      <c r="AF252" s="680"/>
      <c r="AG252" s="681"/>
      <c r="AH252" s="681"/>
      <c r="AI252" s="680"/>
      <c r="AJ252" s="331"/>
      <c r="AK252" s="680"/>
      <c r="AL252" s="680"/>
      <c r="AM252" s="712"/>
      <c r="AN252" s="712"/>
      <c r="AO252" s="712"/>
      <c r="AP252" s="680"/>
      <c r="AQ252" s="680"/>
      <c r="AR252" s="680"/>
      <c r="AS252" s="680"/>
      <c r="AT252" s="680"/>
      <c r="AU252" s="680"/>
      <c r="AV252" s="680"/>
      <c r="AW252" s="680"/>
      <c r="AX252" s="680"/>
      <c r="AY252" s="680"/>
      <c r="AZ252" s="680"/>
      <c r="BA252" s="680"/>
      <c r="BB252" s="680"/>
      <c r="BC252" s="680"/>
      <c r="BD252" s="680"/>
      <c r="BE252" s="680"/>
      <c r="BF252" s="680"/>
      <c r="BG252" s="680"/>
      <c r="BH252" s="680"/>
      <c r="BI252" s="680"/>
      <c r="BJ252" s="680"/>
      <c r="BK252" s="680"/>
      <c r="BL252" s="680"/>
      <c r="BM252" s="681"/>
      <c r="BN252" s="681"/>
      <c r="BO252" s="680"/>
    </row>
    <row r="253" spans="2:67" s="255" customFormat="1" ht="15" customHeight="1">
      <c r="B253" s="1251" t="s">
        <v>30</v>
      </c>
      <c r="C253" s="243" t="s">
        <v>528</v>
      </c>
      <c r="D253" s="344"/>
      <c r="E253" s="331">
        <v>5.4563799628882199E-2</v>
      </c>
      <c r="F253" s="350">
        <v>1.2771429353143E-5</v>
      </c>
      <c r="G253" s="918">
        <v>1.4582954460897E-5</v>
      </c>
      <c r="H253" s="918">
        <v>1.5330963893629448E-5</v>
      </c>
      <c r="I253" s="918">
        <v>1.5009058754680262E-5</v>
      </c>
      <c r="J253" s="350">
        <v>1.17935378374642E-4</v>
      </c>
      <c r="K253" s="350">
        <v>0.2877696574799683</v>
      </c>
      <c r="L253" s="350">
        <v>0.1009534097313545</v>
      </c>
      <c r="M253" s="350">
        <v>0.103569821931178</v>
      </c>
      <c r="N253" s="350">
        <v>4.7177526565939003E-3</v>
      </c>
      <c r="O253" s="350">
        <v>2.6047096971798236E-3</v>
      </c>
      <c r="P253" s="350">
        <v>2.14358845987678E-3</v>
      </c>
      <c r="Q253" s="350">
        <v>1.6280252887933649E-2</v>
      </c>
      <c r="R253" s="350">
        <v>6.9482114358144637E-3</v>
      </c>
      <c r="S253" s="350"/>
      <c r="T253" s="350"/>
      <c r="U253" s="350">
        <v>4.4974570342751997E-3</v>
      </c>
      <c r="V253" s="350">
        <v>1.0789982513793799E-2</v>
      </c>
      <c r="W253" s="350">
        <v>4.83734784959392E-3</v>
      </c>
      <c r="X253" s="350">
        <v>7.266086725546185E-2</v>
      </c>
      <c r="Y253" s="350">
        <v>0.12135827703549409</v>
      </c>
      <c r="Z253" s="350">
        <v>6.3297191683751391E-2</v>
      </c>
      <c r="AA253" s="350"/>
      <c r="AB253" s="350"/>
      <c r="AC253" s="350"/>
      <c r="AD253" s="350">
        <v>7.4087658169814776E-3</v>
      </c>
      <c r="AE253" s="350">
        <v>6.01825105106348E-2</v>
      </c>
      <c r="AF253" s="350">
        <v>7.2212001131949199E-2</v>
      </c>
      <c r="AG253" s="347"/>
      <c r="AH253" s="347"/>
      <c r="AI253" s="350">
        <v>1.1461772767842099E-2</v>
      </c>
      <c r="AJ253" s="329"/>
      <c r="AK253" s="350">
        <v>6.0229256805474703E-2</v>
      </c>
      <c r="AL253" s="350">
        <v>1.2771429353143E-5</v>
      </c>
      <c r="AM253" s="918">
        <v>1.4582954460897E-5</v>
      </c>
      <c r="AN253" s="918">
        <v>1.5330963893629444E-5</v>
      </c>
      <c r="AO253" s="918">
        <v>1.5009058754680262E-5</v>
      </c>
      <c r="AP253" s="350">
        <v>4.5009669401201297E-2</v>
      </c>
      <c r="AQ253" s="350">
        <v>0.29687417451791848</v>
      </c>
      <c r="AR253" s="350">
        <v>0.11269490888596656</v>
      </c>
      <c r="AS253" s="350">
        <v>5.8594482229305397E-2</v>
      </c>
      <c r="AT253" s="350">
        <v>9.2051162616381202E-3</v>
      </c>
      <c r="AU253" s="350">
        <v>7.339519550334031E-3</v>
      </c>
      <c r="AV253" s="350">
        <v>7.0087059924690501E-3</v>
      </c>
      <c r="AW253" s="350">
        <v>2.1952106180801075E-2</v>
      </c>
      <c r="AX253" s="350">
        <v>1.193979301684284E-2</v>
      </c>
      <c r="AY253" s="350"/>
      <c r="AZ253" s="350"/>
      <c r="BA253" s="350">
        <v>4.4974570342751988E-3</v>
      </c>
      <c r="BB253" s="350">
        <v>1.48863160076926E-2</v>
      </c>
      <c r="BC253" s="350">
        <v>9.3110076066453794E-3</v>
      </c>
      <c r="BD253" s="350">
        <v>7.4387409522544662E-2</v>
      </c>
      <c r="BE253" s="350">
        <v>0.12760998267901599</v>
      </c>
      <c r="BF253" s="350">
        <v>6.8728758754489028E-2</v>
      </c>
      <c r="BG253" s="350"/>
      <c r="BH253" s="350"/>
      <c r="BI253" s="350"/>
      <c r="BJ253" s="350">
        <v>7.4087658169814776E-3</v>
      </c>
      <c r="BK253" s="350">
        <v>6.4081354711909205E-2</v>
      </c>
      <c r="BL253" s="350">
        <v>7.7426828380527904E-2</v>
      </c>
      <c r="BM253" s="347"/>
      <c r="BN253" s="347"/>
      <c r="BO253" s="350">
        <v>1.5982639416340601E-2</v>
      </c>
    </row>
    <row r="254" spans="2:67" s="255" customFormat="1" ht="15" customHeight="1">
      <c r="B254" s="1257" t="s">
        <v>30</v>
      </c>
      <c r="C254" s="243" t="s">
        <v>529</v>
      </c>
      <c r="D254" s="344"/>
      <c r="E254" s="331">
        <v>6.6859802831637699E-2</v>
      </c>
      <c r="F254" s="346">
        <v>1.46326746835519E-3</v>
      </c>
      <c r="G254" s="896">
        <v>1.71410683049609E-3</v>
      </c>
      <c r="H254" s="896">
        <v>1.7565223205463041E-3</v>
      </c>
      <c r="I254" s="896">
        <v>1.7382688552546484E-3</v>
      </c>
      <c r="J254" s="346">
        <v>1.27127997276124E-3</v>
      </c>
      <c r="K254" s="346">
        <v>0.27868275072642423</v>
      </c>
      <c r="L254" s="346">
        <v>0.15429895422380863</v>
      </c>
      <c r="M254" s="346">
        <v>0.131185525603215</v>
      </c>
      <c r="N254" s="346">
        <v>1.06531996193089E-2</v>
      </c>
      <c r="O254" s="346">
        <v>6.4254418318303759E-3</v>
      </c>
      <c r="P254" s="346">
        <v>5.4316682150198602E-3</v>
      </c>
      <c r="Q254" s="346">
        <v>4.0737449061453747E-2</v>
      </c>
      <c r="R254" s="346">
        <v>1.8653382097509622E-2</v>
      </c>
      <c r="S254" s="346"/>
      <c r="T254" s="346"/>
      <c r="U254" s="346">
        <v>9.4433085446179264E-3</v>
      </c>
      <c r="V254" s="346">
        <v>2.6912036234823598E-2</v>
      </c>
      <c r="W254" s="346">
        <v>1.0926111161453299E-2</v>
      </c>
      <c r="X254" s="346">
        <v>9.4773889368483966E-2</v>
      </c>
      <c r="Y254" s="346">
        <v>0.13238856926444298</v>
      </c>
      <c r="Z254" s="346">
        <v>8.4486839027477736E-2</v>
      </c>
      <c r="AA254" s="346"/>
      <c r="AB254" s="346"/>
      <c r="AC254" s="346"/>
      <c r="AD254" s="346">
        <v>8.8024940399779941E-3</v>
      </c>
      <c r="AE254" s="346">
        <v>7.2699107928112697E-2</v>
      </c>
      <c r="AF254" s="346">
        <v>8.3734343903413999E-2</v>
      </c>
      <c r="AG254" s="347"/>
      <c r="AH254" s="347"/>
      <c r="AI254" s="346">
        <v>1.8127373774982299E-2</v>
      </c>
      <c r="AJ254" s="329"/>
      <c r="AK254" s="346">
        <v>7.2343354460085593E-2</v>
      </c>
      <c r="AL254" s="346">
        <v>1.33593331534483E-3</v>
      </c>
      <c r="AM254" s="896">
        <v>1.5650160704431301E-3</v>
      </c>
      <c r="AN254" s="896">
        <v>1.6036690064615076E-3</v>
      </c>
      <c r="AO254" s="896">
        <v>1.5870347526736415E-3</v>
      </c>
      <c r="AP254" s="346">
        <v>3.2301840713193503E-2</v>
      </c>
      <c r="AQ254" s="346">
        <v>0.27991547063485073</v>
      </c>
      <c r="AR254" s="346">
        <v>0.17194251362013901</v>
      </c>
      <c r="AS254" s="346">
        <v>5.3999183062541201E-2</v>
      </c>
      <c r="AT254" s="346">
        <v>1.43998331749548E-2</v>
      </c>
      <c r="AU254" s="346">
        <v>1.0143465660970808E-2</v>
      </c>
      <c r="AV254" s="346">
        <v>9.0583547301127092E-3</v>
      </c>
      <c r="AW254" s="346">
        <v>4.7644597501809952E-2</v>
      </c>
      <c r="AX254" s="346">
        <v>2.8117381891242896E-2</v>
      </c>
      <c r="AY254" s="346"/>
      <c r="AZ254" s="346"/>
      <c r="BA254" s="346">
        <v>9.3245247893397141E-3</v>
      </c>
      <c r="BB254" s="346">
        <v>3.2819393355676102E-2</v>
      </c>
      <c r="BC254" s="346">
        <v>1.4692761606008501E-2</v>
      </c>
      <c r="BD254" s="346">
        <v>9.5544192841490141E-2</v>
      </c>
      <c r="BE254" s="346">
        <v>0.13248046516031656</v>
      </c>
      <c r="BF254" s="346">
        <v>9.1480110626470545E-2</v>
      </c>
      <c r="BG254" s="346"/>
      <c r="BH254" s="346"/>
      <c r="BI254" s="346"/>
      <c r="BJ254" s="346">
        <v>9.7927746194755184E-3</v>
      </c>
      <c r="BK254" s="346">
        <v>7.49328415965127E-2</v>
      </c>
      <c r="BL254" s="346">
        <v>8.8382599959956301E-2</v>
      </c>
      <c r="BM254" s="347"/>
      <c r="BN254" s="347"/>
      <c r="BO254" s="346">
        <v>2.19317622352968E-2</v>
      </c>
    </row>
    <row r="255" spans="2:67" s="255" customFormat="1" ht="15" customHeight="1">
      <c r="B255" s="1257" t="s">
        <v>30</v>
      </c>
      <c r="C255" s="243" t="s">
        <v>530</v>
      </c>
      <c r="D255" s="344"/>
      <c r="E255" s="331">
        <v>8.3246016978865994E-2</v>
      </c>
      <c r="F255" s="346">
        <v>7.5703538697475597E-3</v>
      </c>
      <c r="G255" s="896">
        <v>8.8376247624663597E-3</v>
      </c>
      <c r="H255" s="896">
        <v>9.0875358293811721E-3</v>
      </c>
      <c r="I255" s="896">
        <v>8.9799868424301869E-3</v>
      </c>
      <c r="J255" s="346">
        <v>4.6915200766372003E-3</v>
      </c>
      <c r="K255" s="346">
        <v>0.16939332570221008</v>
      </c>
      <c r="L255" s="346">
        <v>0.15819713194313983</v>
      </c>
      <c r="M255" s="346">
        <v>0.13963990727218301</v>
      </c>
      <c r="N255" s="346">
        <v>1.9674832286021599E-2</v>
      </c>
      <c r="O255" s="346">
        <v>1.3424639078787506E-2</v>
      </c>
      <c r="P255" s="346">
        <v>1.16958690772122E-2</v>
      </c>
      <c r="Q255" s="346">
        <v>7.4316468301986668E-2</v>
      </c>
      <c r="R255" s="346">
        <v>4.5829641385479673E-2</v>
      </c>
      <c r="S255" s="346"/>
      <c r="T255" s="346"/>
      <c r="U255" s="346">
        <v>3.0737043498168144E-2</v>
      </c>
      <c r="V255" s="346">
        <v>5.5698273550738503E-2</v>
      </c>
      <c r="W255" s="346">
        <v>2.0177852092030001E-2</v>
      </c>
      <c r="X255" s="346">
        <v>0.13520154060694603</v>
      </c>
      <c r="Y255" s="346">
        <v>0.15124115153911702</v>
      </c>
      <c r="Z255" s="346">
        <v>0.11206777935247739</v>
      </c>
      <c r="AA255" s="346"/>
      <c r="AB255" s="346"/>
      <c r="AC255" s="346"/>
      <c r="AD255" s="346">
        <v>2.5515007029769547E-2</v>
      </c>
      <c r="AE255" s="346">
        <v>9.5353805042508399E-2</v>
      </c>
      <c r="AF255" s="346">
        <v>9.6788732539635006E-2</v>
      </c>
      <c r="AG255" s="347"/>
      <c r="AH255" s="347"/>
      <c r="AI255" s="346">
        <v>2.7975895371067899E-2</v>
      </c>
      <c r="AJ255" s="329"/>
      <c r="AK255" s="346">
        <v>8.3131342909463807E-2</v>
      </c>
      <c r="AL255" s="346">
        <v>5.5567389833888602E-3</v>
      </c>
      <c r="AM255" s="896">
        <v>6.4383420564949698E-3</v>
      </c>
      <c r="AN255" s="896">
        <v>6.6703704311446184E-3</v>
      </c>
      <c r="AO255" s="896">
        <v>6.5705172435866609E-3</v>
      </c>
      <c r="AP255" s="346">
        <v>4.4953237956710197E-2</v>
      </c>
      <c r="AQ255" s="346">
        <v>0.1600950955357929</v>
      </c>
      <c r="AR255" s="346">
        <v>0.16726939695660342</v>
      </c>
      <c r="AS255" s="346">
        <v>6.3818087863381195E-2</v>
      </c>
      <c r="AT255" s="346">
        <v>2.35754901966269E-2</v>
      </c>
      <c r="AU255" s="346">
        <v>1.8244254666233823E-2</v>
      </c>
      <c r="AV255" s="346">
        <v>1.6826304517011899E-2</v>
      </c>
      <c r="AW255" s="346">
        <v>7.5275765867543823E-2</v>
      </c>
      <c r="AX255" s="346">
        <v>5.1529558402731927E-2</v>
      </c>
      <c r="AY255" s="346"/>
      <c r="AZ255" s="346"/>
      <c r="BA255" s="346">
        <v>2.4916639489535718E-2</v>
      </c>
      <c r="BB255" s="346">
        <v>5.63293599889476E-2</v>
      </c>
      <c r="BC255" s="346">
        <v>2.4018539182285099E-2</v>
      </c>
      <c r="BD255" s="346">
        <v>0.1231555880204529</v>
      </c>
      <c r="BE255" s="346">
        <v>0.13827547604858786</v>
      </c>
      <c r="BF255" s="346">
        <v>0.10950163050208456</v>
      </c>
      <c r="BG255" s="346"/>
      <c r="BH255" s="346"/>
      <c r="BI255" s="346"/>
      <c r="BJ255" s="346">
        <v>2.4964851152270921E-2</v>
      </c>
      <c r="BK255" s="346">
        <v>9.0338768597572297E-2</v>
      </c>
      <c r="BL255" s="346">
        <v>9.5309657304632103E-2</v>
      </c>
      <c r="BM255" s="347"/>
      <c r="BN255" s="347"/>
      <c r="BO255" s="346">
        <v>3.1196261678206098E-2</v>
      </c>
    </row>
    <row r="256" spans="2:67" s="255" customFormat="1" ht="15" customHeight="1">
      <c r="B256" s="1257" t="s">
        <v>30</v>
      </c>
      <c r="C256" s="243" t="s">
        <v>531</v>
      </c>
      <c r="D256" s="344"/>
      <c r="E256" s="331">
        <v>0.289224493772335</v>
      </c>
      <c r="F256" s="346">
        <v>9.1270664377666996E-2</v>
      </c>
      <c r="G256" s="896">
        <v>0.10604348825811</v>
      </c>
      <c r="H256" s="896">
        <v>0.10930256180774485</v>
      </c>
      <c r="I256" s="896">
        <v>0.10790002264455741</v>
      </c>
      <c r="J256" s="346">
        <v>5.7738561601411303E-2</v>
      </c>
      <c r="K256" s="346">
        <v>0.20357488773443691</v>
      </c>
      <c r="L256" s="346">
        <v>0.35189272966372348</v>
      </c>
      <c r="M256" s="346">
        <v>0.34662971140674398</v>
      </c>
      <c r="N256" s="346">
        <v>0.12560170009308599</v>
      </c>
      <c r="O256" s="346">
        <v>9.9402846448095508E-2</v>
      </c>
      <c r="P256" s="346">
        <v>8.9247575218047201E-2</v>
      </c>
      <c r="Q256" s="346">
        <v>0.30452934688467725</v>
      </c>
      <c r="R256" s="346">
        <v>0.23659095723681092</v>
      </c>
      <c r="S256" s="346"/>
      <c r="T256" s="346"/>
      <c r="U256" s="346">
        <v>0.19857017433555177</v>
      </c>
      <c r="V256" s="346">
        <v>0.25963188199723602</v>
      </c>
      <c r="W256" s="346">
        <v>0.12766203691386799</v>
      </c>
      <c r="X256" s="346">
        <v>0.43607145228766853</v>
      </c>
      <c r="Y256" s="346">
        <v>0.37085841905642408</v>
      </c>
      <c r="Z256" s="346">
        <v>0.39061532534364374</v>
      </c>
      <c r="AA256" s="346"/>
      <c r="AB256" s="346"/>
      <c r="AC256" s="346"/>
      <c r="AD256" s="346">
        <v>0.23561342380341097</v>
      </c>
      <c r="AE256" s="346">
        <v>0.33593063081025998</v>
      </c>
      <c r="AF256" s="346">
        <v>0.300633540346951</v>
      </c>
      <c r="AG256" s="347"/>
      <c r="AH256" s="347"/>
      <c r="AI256" s="346">
        <v>0.146104039052255</v>
      </c>
      <c r="AJ256" s="329"/>
      <c r="AK256" s="346">
        <v>0.29245541030737199</v>
      </c>
      <c r="AL256" s="346">
        <v>8.6670417301272507E-2</v>
      </c>
      <c r="AM256" s="896">
        <v>0.10064724223663001</v>
      </c>
      <c r="AN256" s="896">
        <v>0.10396164874640852</v>
      </c>
      <c r="AO256" s="896">
        <v>0.10253529709711576</v>
      </c>
      <c r="AP256" s="346">
        <v>0.23672753191073001</v>
      </c>
      <c r="AQ256" s="346">
        <v>0.20109183763317778</v>
      </c>
      <c r="AR256" s="346">
        <v>0.33280887970442735</v>
      </c>
      <c r="AS256" s="346">
        <v>0.25631237624486702</v>
      </c>
      <c r="AT256" s="346">
        <v>0.143366612239818</v>
      </c>
      <c r="AU256" s="346">
        <v>0.12086558605264246</v>
      </c>
      <c r="AV256" s="346">
        <v>0.112290452579726</v>
      </c>
      <c r="AW256" s="346">
        <v>0.30914458256910493</v>
      </c>
      <c r="AX256" s="346">
        <v>0.25224831436002282</v>
      </c>
      <c r="AY256" s="346"/>
      <c r="AZ256" s="346"/>
      <c r="BA256" s="346">
        <v>0.1977064134309498</v>
      </c>
      <c r="BB256" s="346">
        <v>0.26600094432486798</v>
      </c>
      <c r="BC256" s="346">
        <v>0.14518984647449301</v>
      </c>
      <c r="BD256" s="346">
        <v>0.43188790756358325</v>
      </c>
      <c r="BE256" s="346">
        <v>0.37042121736999517</v>
      </c>
      <c r="BF256" s="346">
        <v>0.37643958886580353</v>
      </c>
      <c r="BG256" s="346"/>
      <c r="BH256" s="346"/>
      <c r="BI256" s="346"/>
      <c r="BJ256" s="346">
        <v>0.2281435295555963</v>
      </c>
      <c r="BK256" s="346">
        <v>0.32875004617058001</v>
      </c>
      <c r="BL256" s="346">
        <v>0.30216949033163798</v>
      </c>
      <c r="BM256" s="347"/>
      <c r="BN256" s="347"/>
      <c r="BO256" s="346">
        <v>0.16180856965385099</v>
      </c>
    </row>
    <row r="257" spans="2:67" s="255" customFormat="1" ht="15" customHeight="1">
      <c r="B257" s="1257" t="s">
        <v>30</v>
      </c>
      <c r="C257" s="243" t="s">
        <v>532</v>
      </c>
      <c r="D257" s="344"/>
      <c r="E257" s="331">
        <v>0.46272889781474902</v>
      </c>
      <c r="F257" s="346">
        <v>0.58294775690104506</v>
      </c>
      <c r="G257" s="896">
        <v>0.63599729224208701</v>
      </c>
      <c r="H257" s="896">
        <v>0.65305434348163682</v>
      </c>
      <c r="I257" s="896">
        <v>0.64571385790878311</v>
      </c>
      <c r="J257" s="346">
        <v>0.50963238788027798</v>
      </c>
      <c r="K257" s="346">
        <v>6.0579378356960464E-2</v>
      </c>
      <c r="L257" s="346">
        <v>0.22751111528586637</v>
      </c>
      <c r="M257" s="346">
        <v>0.27185156294134499</v>
      </c>
      <c r="N257" s="346">
        <v>0.54504694232123296</v>
      </c>
      <c r="O257" s="346">
        <v>0.55231426800172501</v>
      </c>
      <c r="P257" s="346">
        <v>0.54935219633353305</v>
      </c>
      <c r="Q257" s="346">
        <v>0.5281332162060014</v>
      </c>
      <c r="R257" s="346">
        <v>0.610515203938512</v>
      </c>
      <c r="S257" s="346"/>
      <c r="T257" s="346"/>
      <c r="U257" s="346">
        <v>0.70965417002067122</v>
      </c>
      <c r="V257" s="346">
        <v>0.59552676257464898</v>
      </c>
      <c r="W257" s="346">
        <v>0.54531333915853297</v>
      </c>
      <c r="X257" s="346">
        <v>0.26129225048143967</v>
      </c>
      <c r="Y257" s="346">
        <v>0.22163340777829141</v>
      </c>
      <c r="Z257" s="346">
        <v>0.3431071728332209</v>
      </c>
      <c r="AA257" s="346"/>
      <c r="AB257" s="346"/>
      <c r="AC257" s="346"/>
      <c r="AD257" s="346">
        <v>0.69116694174460536</v>
      </c>
      <c r="AE257" s="346">
        <v>0.42243871395573901</v>
      </c>
      <c r="AF257" s="346">
        <v>0.41024061423914898</v>
      </c>
      <c r="AG257" s="347"/>
      <c r="AH257" s="347"/>
      <c r="AI257" s="346">
        <v>0.531774246003484</v>
      </c>
      <c r="AJ257" s="329"/>
      <c r="AK257" s="346">
        <v>0.45146090197751898</v>
      </c>
      <c r="AL257" s="346">
        <v>0.58412872043561903</v>
      </c>
      <c r="AM257" s="896">
        <v>0.63787201920208803</v>
      </c>
      <c r="AN257" s="896">
        <v>0.65679323762816033</v>
      </c>
      <c r="AO257" s="896">
        <v>0.64865050950201419</v>
      </c>
      <c r="AP257" s="346">
        <v>0.54974870919252805</v>
      </c>
      <c r="AQ257" s="346">
        <v>6.2023421678260103E-2</v>
      </c>
      <c r="AR257" s="346">
        <v>0.20813764168075646</v>
      </c>
      <c r="AS257" s="346">
        <v>0.49293513173584502</v>
      </c>
      <c r="AT257" s="346">
        <v>0.54712241880397805</v>
      </c>
      <c r="AU257" s="346">
        <v>0.55391805906559388</v>
      </c>
      <c r="AV257" s="346">
        <v>0.55073594742583998</v>
      </c>
      <c r="AW257" s="346">
        <v>0.51224018380615088</v>
      </c>
      <c r="AX257" s="346">
        <v>0.58128512054610992</v>
      </c>
      <c r="AY257" s="346"/>
      <c r="AZ257" s="346"/>
      <c r="BA257" s="346">
        <v>0.70937201705082464</v>
      </c>
      <c r="BB257" s="346">
        <v>0.579711493761907</v>
      </c>
      <c r="BC257" s="346">
        <v>0.54727078319162203</v>
      </c>
      <c r="BD257" s="346">
        <v>0.27502490205192909</v>
      </c>
      <c r="BE257" s="346">
        <v>0.228692683415854</v>
      </c>
      <c r="BF257" s="346">
        <v>0.34692887708628584</v>
      </c>
      <c r="BG257" s="346"/>
      <c r="BH257" s="346"/>
      <c r="BI257" s="346"/>
      <c r="BJ257" s="346">
        <v>0.69929702304541841</v>
      </c>
      <c r="BK257" s="346">
        <v>0.428805020035541</v>
      </c>
      <c r="BL257" s="346">
        <v>0.40230258337735297</v>
      </c>
      <c r="BM257" s="347"/>
      <c r="BN257" s="347"/>
      <c r="BO257" s="346">
        <v>0.53303060965761795</v>
      </c>
    </row>
    <row r="258" spans="2:67" s="255" customFormat="1" ht="15" customHeight="1">
      <c r="B258" s="1257" t="s">
        <v>30</v>
      </c>
      <c r="C258" s="243" t="s">
        <v>533</v>
      </c>
      <c r="D258" s="344"/>
      <c r="E258" s="346">
        <v>4.3376988973530102E-2</v>
      </c>
      <c r="F258" s="346">
        <v>0.31673518595383199</v>
      </c>
      <c r="G258" s="896">
        <v>0.24739290495238001</v>
      </c>
      <c r="H258" s="896">
        <v>0.22678370559679734</v>
      </c>
      <c r="I258" s="896">
        <v>0.2356528546902199</v>
      </c>
      <c r="J258" s="346">
        <v>0.42654831509053698</v>
      </c>
      <c r="K258" s="346">
        <v>0</v>
      </c>
      <c r="L258" s="346">
        <v>7.1466591521072076E-3</v>
      </c>
      <c r="M258" s="346">
        <v>7.1234708453342503E-3</v>
      </c>
      <c r="N258" s="346">
        <v>0.29430557302375598</v>
      </c>
      <c r="O258" s="346">
        <v>0.32582809494238174</v>
      </c>
      <c r="P258" s="346">
        <v>0.34212910269631103</v>
      </c>
      <c r="Q258" s="346">
        <v>3.6003266657947348E-2</v>
      </c>
      <c r="R258" s="346">
        <v>8.1462603905873274E-2</v>
      </c>
      <c r="S258" s="346"/>
      <c r="T258" s="346"/>
      <c r="U258" s="346">
        <v>4.7097846566715659E-2</v>
      </c>
      <c r="V258" s="346">
        <v>5.1441063128759498E-2</v>
      </c>
      <c r="W258" s="346">
        <v>0.29108331282452199</v>
      </c>
      <c r="X258" s="346">
        <v>0</v>
      </c>
      <c r="Y258" s="346">
        <v>2.5201753262304306E-3</v>
      </c>
      <c r="Z258" s="346">
        <v>6.4256917594287047E-3</v>
      </c>
      <c r="AA258" s="346"/>
      <c r="AB258" s="346"/>
      <c r="AC258" s="346"/>
      <c r="AD258" s="346">
        <v>3.1493367565254601E-2</v>
      </c>
      <c r="AE258" s="346">
        <v>1.3395231752745001E-2</v>
      </c>
      <c r="AF258" s="346">
        <v>3.6390767838902001E-2</v>
      </c>
      <c r="AG258" s="347"/>
      <c r="AH258" s="347"/>
      <c r="AI258" s="346">
        <v>0.26455667303036901</v>
      </c>
      <c r="AJ258" s="329"/>
      <c r="AK258" s="346">
        <v>4.0379733540084901E-2</v>
      </c>
      <c r="AL258" s="346">
        <v>0.32229541853502203</v>
      </c>
      <c r="AM258" s="896">
        <v>0.25346279747988298</v>
      </c>
      <c r="AN258" s="896">
        <v>0.23095574322393148</v>
      </c>
      <c r="AO258" s="896">
        <v>0.24064163234585509</v>
      </c>
      <c r="AP258" s="346">
        <v>9.1259010825637102E-2</v>
      </c>
      <c r="AQ258" s="346">
        <v>0</v>
      </c>
      <c r="AR258" s="346">
        <v>7.1466591521072076E-3</v>
      </c>
      <c r="AS258" s="346">
        <v>7.4340738864060202E-2</v>
      </c>
      <c r="AT258" s="346">
        <v>0.26233052932298401</v>
      </c>
      <c r="AU258" s="346">
        <v>0.28948911500422497</v>
      </c>
      <c r="AV258" s="346">
        <v>0.30408023475484097</v>
      </c>
      <c r="AW258" s="346">
        <v>3.3742764074589378E-2</v>
      </c>
      <c r="AX258" s="346">
        <v>7.4879831783049439E-2</v>
      </c>
      <c r="AY258" s="346"/>
      <c r="AZ258" s="346"/>
      <c r="BA258" s="346">
        <v>5.4182948205074959E-2</v>
      </c>
      <c r="BB258" s="346">
        <v>5.0252492560908801E-2</v>
      </c>
      <c r="BC258" s="346">
        <v>0.25951706193894603</v>
      </c>
      <c r="BD258" s="346">
        <v>0</v>
      </c>
      <c r="BE258" s="346">
        <v>2.5201753262304306E-3</v>
      </c>
      <c r="BF258" s="346">
        <v>6.9210341648664629E-3</v>
      </c>
      <c r="BG258" s="346"/>
      <c r="BH258" s="346"/>
      <c r="BI258" s="346"/>
      <c r="BJ258" s="346">
        <v>3.0393055810257353E-2</v>
      </c>
      <c r="BK258" s="346">
        <v>1.30919688878844E-2</v>
      </c>
      <c r="BL258" s="346">
        <v>3.4408840645892599E-2</v>
      </c>
      <c r="BM258" s="347"/>
      <c r="BN258" s="347"/>
      <c r="BO258" s="346">
        <v>0.23605015735868701</v>
      </c>
    </row>
    <row r="259" spans="2:67" s="255" customFormat="1" ht="15" customHeight="1">
      <c r="B259" s="1253" t="s">
        <v>30</v>
      </c>
      <c r="C259" s="338" t="s">
        <v>527</v>
      </c>
      <c r="D259" s="339"/>
      <c r="E259" s="345">
        <v>1</v>
      </c>
      <c r="F259" s="345">
        <v>1</v>
      </c>
      <c r="G259" s="897">
        <v>1</v>
      </c>
      <c r="H259" s="897">
        <v>1</v>
      </c>
      <c r="I259" s="897">
        <v>1</v>
      </c>
      <c r="J259" s="345">
        <v>0.999999999999999</v>
      </c>
      <c r="K259" s="345">
        <v>1</v>
      </c>
      <c r="L259" s="345">
        <v>1</v>
      </c>
      <c r="M259" s="345">
        <v>0.999999999999999</v>
      </c>
      <c r="N259" s="345">
        <v>1</v>
      </c>
      <c r="O259" s="345">
        <v>0.99999999999999989</v>
      </c>
      <c r="P259" s="345">
        <v>1</v>
      </c>
      <c r="Q259" s="345">
        <v>1</v>
      </c>
      <c r="R259" s="345">
        <v>1</v>
      </c>
      <c r="S259" s="345"/>
      <c r="T259" s="345"/>
      <c r="U259" s="345">
        <v>1</v>
      </c>
      <c r="V259" s="345">
        <v>1</v>
      </c>
      <c r="W259" s="345">
        <v>1</v>
      </c>
      <c r="X259" s="345">
        <v>1</v>
      </c>
      <c r="Y259" s="345">
        <v>1</v>
      </c>
      <c r="Z259" s="345">
        <v>1</v>
      </c>
      <c r="AA259" s="345"/>
      <c r="AB259" s="345"/>
      <c r="AC259" s="345"/>
      <c r="AD259" s="345">
        <v>1</v>
      </c>
      <c r="AE259" s="345">
        <v>1</v>
      </c>
      <c r="AF259" s="345">
        <v>1</v>
      </c>
      <c r="AG259" s="348"/>
      <c r="AH259" s="348"/>
      <c r="AI259" s="345">
        <v>1</v>
      </c>
      <c r="AJ259" s="331"/>
      <c r="AK259" s="345">
        <v>1</v>
      </c>
      <c r="AL259" s="345">
        <v>1</v>
      </c>
      <c r="AM259" s="897">
        <v>1</v>
      </c>
      <c r="AN259" s="897">
        <v>1</v>
      </c>
      <c r="AO259" s="897">
        <v>1</v>
      </c>
      <c r="AP259" s="345">
        <v>1</v>
      </c>
      <c r="AQ259" s="345">
        <v>1</v>
      </c>
      <c r="AR259" s="345">
        <v>1</v>
      </c>
      <c r="AS259" s="345">
        <v>1</v>
      </c>
      <c r="AT259" s="345">
        <v>1</v>
      </c>
      <c r="AU259" s="345">
        <v>0.99999999999999989</v>
      </c>
      <c r="AV259" s="345">
        <v>1</v>
      </c>
      <c r="AW259" s="345">
        <v>1</v>
      </c>
      <c r="AX259" s="345">
        <v>1</v>
      </c>
      <c r="AY259" s="345"/>
      <c r="AZ259" s="345"/>
      <c r="BA259" s="345">
        <v>1</v>
      </c>
      <c r="BB259" s="345">
        <v>1</v>
      </c>
      <c r="BC259" s="345">
        <v>1</v>
      </c>
      <c r="BD259" s="345">
        <v>1</v>
      </c>
      <c r="BE259" s="345">
        <v>1</v>
      </c>
      <c r="BF259" s="345">
        <v>1</v>
      </c>
      <c r="BG259" s="345"/>
      <c r="BH259" s="345"/>
      <c r="BI259" s="345"/>
      <c r="BJ259" s="345">
        <v>1</v>
      </c>
      <c r="BK259" s="345">
        <v>1</v>
      </c>
      <c r="BL259" s="345">
        <v>1</v>
      </c>
      <c r="BM259" s="348"/>
      <c r="BN259" s="348"/>
      <c r="BO259" s="345">
        <v>1</v>
      </c>
    </row>
    <row r="260" spans="2:67" s="255" customFormat="1" ht="15" customHeight="1">
      <c r="B260" s="1251" t="s">
        <v>31</v>
      </c>
      <c r="C260" s="243" t="s">
        <v>528</v>
      </c>
      <c r="D260" s="344"/>
      <c r="E260" s="350">
        <v>1.9271281308882102E-2</v>
      </c>
      <c r="F260" s="350">
        <v>1.19673609731917E-3</v>
      </c>
      <c r="G260" s="918"/>
      <c r="H260" s="918"/>
      <c r="I260" s="918"/>
      <c r="J260" s="350">
        <v>2.6660693144910498E-4</v>
      </c>
      <c r="K260" s="350"/>
      <c r="L260" s="350"/>
      <c r="M260" s="350">
        <v>5.8857200217672899E-2</v>
      </c>
      <c r="N260" s="350">
        <v>1.5586193675067501E-3</v>
      </c>
      <c r="O260" s="350"/>
      <c r="P260" s="350">
        <v>8.0954311021618896E-4</v>
      </c>
      <c r="Q260" s="350"/>
      <c r="R260" s="350"/>
      <c r="S260" s="350"/>
      <c r="T260" s="350"/>
      <c r="U260" s="350"/>
      <c r="V260" s="350">
        <v>2.8399512375853801E-2</v>
      </c>
      <c r="W260" s="350">
        <v>1.6118639361648399E-3</v>
      </c>
      <c r="X260" s="350"/>
      <c r="Y260" s="350"/>
      <c r="Z260" s="350"/>
      <c r="AA260" s="350"/>
      <c r="AB260" s="350"/>
      <c r="AC260" s="350"/>
      <c r="AD260" s="350"/>
      <c r="AE260" s="350">
        <v>2.10749375105969E-2</v>
      </c>
      <c r="AF260" s="350">
        <v>2.80419854058678E-2</v>
      </c>
      <c r="AG260" s="347"/>
      <c r="AH260" s="347">
        <v>1.6997169226936601E-2</v>
      </c>
      <c r="AI260" s="350">
        <v>2.9888819500076399E-3</v>
      </c>
      <c r="AJ260" s="329"/>
      <c r="AK260" s="350"/>
      <c r="AL260" s="350"/>
      <c r="AM260" s="918"/>
      <c r="AN260" s="918"/>
      <c r="AO260" s="918"/>
      <c r="AP260" s="350"/>
      <c r="AQ260" s="350"/>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350"/>
      <c r="BM260" s="347"/>
      <c r="BN260" s="347"/>
      <c r="BO260" s="350"/>
    </row>
    <row r="261" spans="2:67" s="255" customFormat="1" ht="15" customHeight="1">
      <c r="B261" s="1257" t="s">
        <v>31</v>
      </c>
      <c r="C261" s="243" t="s">
        <v>529</v>
      </c>
      <c r="D261" s="344"/>
      <c r="E261" s="346">
        <v>5.4084622618023701E-2</v>
      </c>
      <c r="F261" s="346">
        <v>2.4193240754731599E-3</v>
      </c>
      <c r="G261" s="896"/>
      <c r="H261" s="896"/>
      <c r="I261" s="896"/>
      <c r="J261" s="346">
        <v>0</v>
      </c>
      <c r="K261" s="346"/>
      <c r="L261" s="346"/>
      <c r="M261" s="346">
        <v>0.13240736452153801</v>
      </c>
      <c r="N261" s="346">
        <v>7.6062758415341202E-3</v>
      </c>
      <c r="O261" s="346"/>
      <c r="P261" s="346">
        <v>4.2723404443897797E-3</v>
      </c>
      <c r="Q261" s="346"/>
      <c r="R261" s="346"/>
      <c r="S261" s="346"/>
      <c r="T261" s="346"/>
      <c r="U261" s="346"/>
      <c r="V261" s="346">
        <v>8.05588292685923E-2</v>
      </c>
      <c r="W261" s="346">
        <v>7.7915829022760699E-3</v>
      </c>
      <c r="X261" s="346"/>
      <c r="Y261" s="346"/>
      <c r="Z261" s="346"/>
      <c r="AA261" s="346"/>
      <c r="AB261" s="346"/>
      <c r="AC261" s="346"/>
      <c r="AD261" s="346"/>
      <c r="AE261" s="346">
        <v>6.4991149694385505E-2</v>
      </c>
      <c r="AF261" s="346">
        <v>7.81878443766095E-2</v>
      </c>
      <c r="AG261" s="347"/>
      <c r="AH261" s="347">
        <v>5.5314277593776599E-2</v>
      </c>
      <c r="AI261" s="346">
        <v>1.1621636471794299E-2</v>
      </c>
      <c r="AJ261" s="329"/>
      <c r="AK261" s="346"/>
      <c r="AL261" s="346"/>
      <c r="AM261" s="896"/>
      <c r="AN261" s="896"/>
      <c r="AO261" s="896"/>
      <c r="AP261" s="346"/>
      <c r="AQ261" s="346"/>
      <c r="AR261" s="346"/>
      <c r="AS261" s="346"/>
      <c r="AT261" s="346"/>
      <c r="AU261" s="346"/>
      <c r="AV261" s="346"/>
      <c r="AW261" s="346"/>
      <c r="AX261" s="346"/>
      <c r="AY261" s="346"/>
      <c r="AZ261" s="346"/>
      <c r="BA261" s="346"/>
      <c r="BB261" s="346"/>
      <c r="BC261" s="346"/>
      <c r="BD261" s="346"/>
      <c r="BE261" s="346"/>
      <c r="BF261" s="346"/>
      <c r="BG261" s="346"/>
      <c r="BH261" s="346"/>
      <c r="BI261" s="346"/>
      <c r="BJ261" s="346"/>
      <c r="BK261" s="346"/>
      <c r="BL261" s="346"/>
      <c r="BM261" s="347"/>
      <c r="BN261" s="347"/>
      <c r="BO261" s="346"/>
    </row>
    <row r="262" spans="2:67" s="255" customFormat="1" ht="15" customHeight="1">
      <c r="B262" s="1257" t="s">
        <v>31</v>
      </c>
      <c r="C262" s="243" t="s">
        <v>530</v>
      </c>
      <c r="D262" s="344"/>
      <c r="E262" s="346">
        <v>8.9724451161742505E-2</v>
      </c>
      <c r="F262" s="346">
        <v>5.7270046545294696E-3</v>
      </c>
      <c r="G262" s="896"/>
      <c r="H262" s="896"/>
      <c r="I262" s="896"/>
      <c r="J262" s="346">
        <v>3.7859984951493101E-3</v>
      </c>
      <c r="K262" s="346"/>
      <c r="L262" s="346"/>
      <c r="M262" s="346">
        <v>0.21323611162362699</v>
      </c>
      <c r="N262" s="346">
        <v>1.9919853729642899E-2</v>
      </c>
      <c r="O262" s="346"/>
      <c r="P262" s="346">
        <v>1.20609684825308E-2</v>
      </c>
      <c r="Q262" s="346"/>
      <c r="R262" s="346"/>
      <c r="S262" s="346"/>
      <c r="T262" s="346"/>
      <c r="U262" s="346"/>
      <c r="V262" s="346">
        <v>0.13686794075435099</v>
      </c>
      <c r="W262" s="346">
        <v>2.02955428613407E-2</v>
      </c>
      <c r="X262" s="346"/>
      <c r="Y262" s="346"/>
      <c r="Z262" s="346"/>
      <c r="AA262" s="346"/>
      <c r="AB262" s="346"/>
      <c r="AC262" s="346"/>
      <c r="AD262" s="346"/>
      <c r="AE262" s="346">
        <v>0.103033011856717</v>
      </c>
      <c r="AF262" s="346">
        <v>0.124739597915154</v>
      </c>
      <c r="AG262" s="347"/>
      <c r="AH262" s="347">
        <v>9.44022897639447E-2</v>
      </c>
      <c r="AI262" s="346">
        <v>2.58886822758733E-2</v>
      </c>
      <c r="AJ262" s="329"/>
      <c r="AK262" s="346"/>
      <c r="AL262" s="346"/>
      <c r="AM262" s="896"/>
      <c r="AN262" s="896"/>
      <c r="AO262" s="896"/>
      <c r="AP262" s="346"/>
      <c r="AQ262" s="346"/>
      <c r="AR262" s="346"/>
      <c r="AS262" s="346"/>
      <c r="AT262" s="346"/>
      <c r="AU262" s="346"/>
      <c r="AV262" s="346"/>
      <c r="AW262" s="346"/>
      <c r="AX262" s="346"/>
      <c r="AY262" s="346"/>
      <c r="AZ262" s="346"/>
      <c r="BA262" s="346"/>
      <c r="BB262" s="346"/>
      <c r="BC262" s="346"/>
      <c r="BD262" s="346"/>
      <c r="BE262" s="346"/>
      <c r="BF262" s="346"/>
      <c r="BG262" s="346"/>
      <c r="BH262" s="346"/>
      <c r="BI262" s="346"/>
      <c r="BJ262" s="346"/>
      <c r="BK262" s="346"/>
      <c r="BL262" s="346"/>
      <c r="BM262" s="347"/>
      <c r="BN262" s="347"/>
      <c r="BO262" s="346"/>
    </row>
    <row r="263" spans="2:67" s="255" customFormat="1" ht="15" customHeight="1">
      <c r="B263" s="1257" t="s">
        <v>31</v>
      </c>
      <c r="C263" s="243" t="s">
        <v>531</v>
      </c>
      <c r="D263" s="344"/>
      <c r="E263" s="346">
        <v>0.33822957703439199</v>
      </c>
      <c r="F263" s="346">
        <v>7.6199796793992497E-2</v>
      </c>
      <c r="G263" s="896"/>
      <c r="H263" s="896"/>
      <c r="I263" s="896"/>
      <c r="J263" s="346">
        <v>4.0169538119417501E-2</v>
      </c>
      <c r="K263" s="346"/>
      <c r="L263" s="346"/>
      <c r="M263" s="346">
        <v>0.39995525705413398</v>
      </c>
      <c r="N263" s="346">
        <v>0.14699539754896601</v>
      </c>
      <c r="O263" s="346"/>
      <c r="P263" s="346">
        <v>0.116864287835755</v>
      </c>
      <c r="Q263" s="346"/>
      <c r="R263" s="346"/>
      <c r="S263" s="346"/>
      <c r="T263" s="346"/>
      <c r="U263" s="346"/>
      <c r="V263" s="346">
        <v>0.48480396143832599</v>
      </c>
      <c r="W263" s="346">
        <v>0.14831295377422901</v>
      </c>
      <c r="X263" s="346"/>
      <c r="Y263" s="346"/>
      <c r="Z263" s="346"/>
      <c r="AA263" s="346"/>
      <c r="AB263" s="346"/>
      <c r="AC263" s="346"/>
      <c r="AD263" s="346"/>
      <c r="AE263" s="346">
        <v>0.38232424159397399</v>
      </c>
      <c r="AF263" s="346">
        <v>0.40429992418951699</v>
      </c>
      <c r="AG263" s="347"/>
      <c r="AH263" s="347">
        <v>0.357847823891142</v>
      </c>
      <c r="AI263" s="346">
        <v>0.16300856572446701</v>
      </c>
      <c r="AJ263" s="329"/>
      <c r="AK263" s="346"/>
      <c r="AL263" s="346"/>
      <c r="AM263" s="896"/>
      <c r="AN263" s="896"/>
      <c r="AO263" s="896"/>
      <c r="AP263" s="346"/>
      <c r="AQ263" s="346"/>
      <c r="AR263" s="346"/>
      <c r="AS263" s="346"/>
      <c r="AT263" s="346"/>
      <c r="AU263" s="346"/>
      <c r="AV263" s="346"/>
      <c r="AW263" s="346"/>
      <c r="AX263" s="346"/>
      <c r="AY263" s="346"/>
      <c r="AZ263" s="346"/>
      <c r="BA263" s="346"/>
      <c r="BB263" s="346"/>
      <c r="BC263" s="346"/>
      <c r="BD263" s="346"/>
      <c r="BE263" s="346"/>
      <c r="BF263" s="346"/>
      <c r="BG263" s="346"/>
      <c r="BH263" s="346"/>
      <c r="BI263" s="346"/>
      <c r="BJ263" s="346"/>
      <c r="BK263" s="346"/>
      <c r="BL263" s="346"/>
      <c r="BM263" s="347"/>
      <c r="BN263" s="347"/>
      <c r="BO263" s="346"/>
    </row>
    <row r="264" spans="2:67" s="255" customFormat="1" ht="15" customHeight="1">
      <c r="B264" s="1257" t="s">
        <v>31</v>
      </c>
      <c r="C264" s="243" t="s">
        <v>532</v>
      </c>
      <c r="D264" s="344"/>
      <c r="E264" s="346">
        <v>0.45534697715686001</v>
      </c>
      <c r="F264" s="346">
        <v>0.44254396447935901</v>
      </c>
      <c r="G264" s="896"/>
      <c r="H264" s="896"/>
      <c r="I264" s="896"/>
      <c r="J264" s="346">
        <v>0.71751043212850396</v>
      </c>
      <c r="K264" s="346"/>
      <c r="L264" s="346"/>
      <c r="M264" s="346">
        <v>0.19221147437946901</v>
      </c>
      <c r="N264" s="346">
        <v>0.54730662991241497</v>
      </c>
      <c r="O264" s="346"/>
      <c r="P264" s="346">
        <v>0.57204023415123695</v>
      </c>
      <c r="Q264" s="346"/>
      <c r="R264" s="346"/>
      <c r="S264" s="346"/>
      <c r="T264" s="346"/>
      <c r="U264" s="346"/>
      <c r="V264" s="346">
        <v>0.26936975616287701</v>
      </c>
      <c r="W264" s="346">
        <v>0.54622437904169197</v>
      </c>
      <c r="X264" s="346"/>
      <c r="Y264" s="346"/>
      <c r="Z264" s="346"/>
      <c r="AA264" s="346"/>
      <c r="AB264" s="346"/>
      <c r="AC264" s="346"/>
      <c r="AD264" s="346"/>
      <c r="AE264" s="346">
        <v>0.39390368724532698</v>
      </c>
      <c r="AF264" s="346">
        <v>0.34669850742831998</v>
      </c>
      <c r="AG264" s="347"/>
      <c r="AH264" s="347">
        <v>0.450523009970769</v>
      </c>
      <c r="AI264" s="346">
        <v>0.53555706586101104</v>
      </c>
      <c r="AJ264" s="329"/>
      <c r="AK264" s="346"/>
      <c r="AL264" s="346"/>
      <c r="AM264" s="896"/>
      <c r="AN264" s="896"/>
      <c r="AO264" s="896"/>
      <c r="AP264" s="346"/>
      <c r="AQ264" s="346"/>
      <c r="AR264" s="346"/>
      <c r="AS264" s="346"/>
      <c r="AT264" s="346"/>
      <c r="AU264" s="346"/>
      <c r="AV264" s="346"/>
      <c r="AW264" s="346"/>
      <c r="AX264" s="346"/>
      <c r="AY264" s="346"/>
      <c r="AZ264" s="346"/>
      <c r="BA264" s="346"/>
      <c r="BB264" s="346"/>
      <c r="BC264" s="346"/>
      <c r="BD264" s="346"/>
      <c r="BE264" s="346"/>
      <c r="BF264" s="346"/>
      <c r="BG264" s="346"/>
      <c r="BH264" s="346"/>
      <c r="BI264" s="346"/>
      <c r="BJ264" s="346"/>
      <c r="BK264" s="346"/>
      <c r="BL264" s="346"/>
      <c r="BM264" s="347"/>
      <c r="BN264" s="347"/>
      <c r="BO264" s="346"/>
    </row>
    <row r="265" spans="2:67" s="255" customFormat="1" ht="15" customHeight="1">
      <c r="B265" s="1257" t="s">
        <v>31</v>
      </c>
      <c r="C265" s="243" t="s">
        <v>533</v>
      </c>
      <c r="D265" s="344"/>
      <c r="E265" s="346">
        <v>4.3343090720099897E-2</v>
      </c>
      <c r="F265" s="346">
        <v>0.47191317389932702</v>
      </c>
      <c r="G265" s="896"/>
      <c r="H265" s="896"/>
      <c r="I265" s="896"/>
      <c r="J265" s="346">
        <v>0.23826742432548001</v>
      </c>
      <c r="K265" s="346"/>
      <c r="L265" s="346"/>
      <c r="M265" s="346">
        <v>3.3325922035604499E-3</v>
      </c>
      <c r="N265" s="346">
        <v>0.27661322359993601</v>
      </c>
      <c r="O265" s="346"/>
      <c r="P265" s="346">
        <v>0.29395262597587102</v>
      </c>
      <c r="Q265" s="346"/>
      <c r="R265" s="346"/>
      <c r="S265" s="346"/>
      <c r="T265" s="346"/>
      <c r="U265" s="346"/>
      <c r="V265" s="346">
        <v>0</v>
      </c>
      <c r="W265" s="346">
        <v>0.27576367748429798</v>
      </c>
      <c r="X265" s="346"/>
      <c r="Y265" s="346"/>
      <c r="Z265" s="346"/>
      <c r="AA265" s="346"/>
      <c r="AB265" s="346"/>
      <c r="AC265" s="346"/>
      <c r="AD265" s="346"/>
      <c r="AE265" s="346">
        <v>3.46729720989985E-2</v>
      </c>
      <c r="AF265" s="346">
        <v>1.8032140684531899E-2</v>
      </c>
      <c r="AG265" s="347"/>
      <c r="AH265" s="347">
        <v>2.49154295534307E-2</v>
      </c>
      <c r="AI265" s="346">
        <v>0.26093516771684699</v>
      </c>
      <c r="AJ265" s="329"/>
      <c r="AK265" s="346"/>
      <c r="AL265" s="346"/>
      <c r="AM265" s="896"/>
      <c r="AN265" s="896"/>
      <c r="AO265" s="896"/>
      <c r="AP265" s="346"/>
      <c r="AQ265" s="346"/>
      <c r="AR265" s="346"/>
      <c r="AS265" s="346"/>
      <c r="AT265" s="346"/>
      <c r="AU265" s="346"/>
      <c r="AV265" s="346"/>
      <c r="AW265" s="346"/>
      <c r="AX265" s="346"/>
      <c r="AY265" s="346"/>
      <c r="AZ265" s="346"/>
      <c r="BA265" s="346"/>
      <c r="BB265" s="346"/>
      <c r="BC265" s="346"/>
      <c r="BD265" s="346"/>
      <c r="BE265" s="346"/>
      <c r="BF265" s="346"/>
      <c r="BG265" s="346"/>
      <c r="BH265" s="346"/>
      <c r="BI265" s="346"/>
      <c r="BJ265" s="346"/>
      <c r="BK265" s="346"/>
      <c r="BL265" s="346"/>
      <c r="BM265" s="347"/>
      <c r="BN265" s="347"/>
      <c r="BO265" s="346"/>
    </row>
    <row r="266" spans="2:67" s="255" customFormat="1" ht="15" customHeight="1">
      <c r="B266" s="1253" t="s">
        <v>31</v>
      </c>
      <c r="C266" s="338" t="s">
        <v>527</v>
      </c>
      <c r="D266" s="339"/>
      <c r="E266" s="345">
        <v>1</v>
      </c>
      <c r="F266" s="345">
        <v>1</v>
      </c>
      <c r="G266" s="897"/>
      <c r="H266" s="897"/>
      <c r="I266" s="897"/>
      <c r="J266" s="345">
        <v>1</v>
      </c>
      <c r="K266" s="345"/>
      <c r="L266" s="345"/>
      <c r="M266" s="345">
        <v>1</v>
      </c>
      <c r="N266" s="345">
        <v>1</v>
      </c>
      <c r="O266" s="345"/>
      <c r="P266" s="345">
        <v>1</v>
      </c>
      <c r="Q266" s="345"/>
      <c r="R266" s="345"/>
      <c r="S266" s="345"/>
      <c r="T266" s="345"/>
      <c r="U266" s="345"/>
      <c r="V266" s="345">
        <v>1</v>
      </c>
      <c r="W266" s="345">
        <v>1</v>
      </c>
      <c r="X266" s="345"/>
      <c r="Y266" s="345"/>
      <c r="Z266" s="345"/>
      <c r="AA266" s="345"/>
      <c r="AB266" s="345"/>
      <c r="AC266" s="345"/>
      <c r="AD266" s="345"/>
      <c r="AE266" s="345">
        <v>1</v>
      </c>
      <c r="AF266" s="345">
        <v>1</v>
      </c>
      <c r="AG266" s="348"/>
      <c r="AH266" s="348">
        <v>1</v>
      </c>
      <c r="AI266" s="345">
        <v>1</v>
      </c>
      <c r="AJ266" s="331"/>
      <c r="AK266" s="345"/>
      <c r="AL266" s="345"/>
      <c r="AM266" s="897"/>
      <c r="AN266" s="897"/>
      <c r="AO266" s="897"/>
      <c r="AP266" s="345"/>
      <c r="AQ266" s="345"/>
      <c r="AR266" s="345"/>
      <c r="AS266" s="345"/>
      <c r="AT266" s="345"/>
      <c r="AU266" s="345"/>
      <c r="AV266" s="345"/>
      <c r="AW266" s="345"/>
      <c r="AX266" s="345"/>
      <c r="AY266" s="345"/>
      <c r="AZ266" s="345"/>
      <c r="BA266" s="345"/>
      <c r="BB266" s="345"/>
      <c r="BC266" s="345"/>
      <c r="BD266" s="345"/>
      <c r="BE266" s="345"/>
      <c r="BF266" s="345"/>
      <c r="BG266" s="345"/>
      <c r="BH266" s="345"/>
      <c r="BI266" s="345"/>
      <c r="BJ266" s="345"/>
      <c r="BK266" s="345"/>
      <c r="BL266" s="345"/>
      <c r="BM266" s="348"/>
      <c r="BN266" s="348"/>
      <c r="BO266" s="345"/>
    </row>
    <row r="267" spans="2:67" s="255" customFormat="1" ht="15" customHeight="1">
      <c r="B267" s="1251" t="s">
        <v>32</v>
      </c>
      <c r="C267" s="243" t="s">
        <v>528</v>
      </c>
      <c r="D267" s="344"/>
      <c r="E267" s="331">
        <v>4.5491976388860801E-2</v>
      </c>
      <c r="F267" s="350">
        <v>0</v>
      </c>
      <c r="G267" s="918"/>
      <c r="H267" s="918"/>
      <c r="I267" s="918"/>
      <c r="J267" s="350"/>
      <c r="K267" s="350"/>
      <c r="L267" s="350"/>
      <c r="M267" s="350">
        <v>0.159588322787278</v>
      </c>
      <c r="N267" s="350">
        <v>4.5323052267015902E-3</v>
      </c>
      <c r="O267" s="350"/>
      <c r="P267" s="350">
        <v>3.5104800937129201E-3</v>
      </c>
      <c r="Q267" s="350"/>
      <c r="R267" s="350"/>
      <c r="S267" s="350"/>
      <c r="T267" s="350"/>
      <c r="U267" s="350"/>
      <c r="V267" s="350"/>
      <c r="W267" s="350">
        <v>4.56614307977804E-3</v>
      </c>
      <c r="X267" s="350"/>
      <c r="Y267" s="350"/>
      <c r="Z267" s="350"/>
      <c r="AA267" s="350"/>
      <c r="AB267" s="350"/>
      <c r="AC267" s="350"/>
      <c r="AD267" s="350"/>
      <c r="AE267" s="350"/>
      <c r="AF267" s="350"/>
      <c r="AG267" s="347"/>
      <c r="AH267" s="347"/>
      <c r="AI267" s="350"/>
      <c r="AJ267" s="329"/>
      <c r="AK267" s="350"/>
      <c r="AL267" s="350"/>
      <c r="AM267" s="918"/>
      <c r="AN267" s="918"/>
      <c r="AO267" s="918"/>
      <c r="AP267" s="350"/>
      <c r="AQ267" s="350"/>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350"/>
      <c r="BM267" s="347"/>
      <c r="BN267" s="347"/>
      <c r="BO267" s="350"/>
    </row>
    <row r="268" spans="2:67" s="255" customFormat="1" ht="15" customHeight="1">
      <c r="B268" s="1257" t="s">
        <v>32</v>
      </c>
      <c r="C268" s="243" t="s">
        <v>529</v>
      </c>
      <c r="D268" s="344"/>
      <c r="E268" s="331">
        <v>0.10596584027273501</v>
      </c>
      <c r="F268" s="346">
        <v>0</v>
      </c>
      <c r="G268" s="896"/>
      <c r="H268" s="896"/>
      <c r="I268" s="896"/>
      <c r="J268" s="346"/>
      <c r="K268" s="346"/>
      <c r="L268" s="346"/>
      <c r="M268" s="346">
        <v>0.30893018912347803</v>
      </c>
      <c r="N268" s="346">
        <v>2.0260885955567701E-2</v>
      </c>
      <c r="O268" s="346"/>
      <c r="P268" s="346">
        <v>1.08340639962264E-2</v>
      </c>
      <c r="Q268" s="346"/>
      <c r="R268" s="346"/>
      <c r="S268" s="346"/>
      <c r="T268" s="346"/>
      <c r="U268" s="346"/>
      <c r="V268" s="346"/>
      <c r="W268" s="346">
        <v>2.05730562145876E-2</v>
      </c>
      <c r="X268" s="346"/>
      <c r="Y268" s="346"/>
      <c r="Z268" s="346"/>
      <c r="AA268" s="346"/>
      <c r="AB268" s="346"/>
      <c r="AC268" s="346"/>
      <c r="AD268" s="346"/>
      <c r="AE268" s="346"/>
      <c r="AF268" s="346"/>
      <c r="AG268" s="347"/>
      <c r="AH268" s="347"/>
      <c r="AI268" s="346"/>
      <c r="AJ268" s="329"/>
      <c r="AK268" s="346"/>
      <c r="AL268" s="346"/>
      <c r="AM268" s="896"/>
      <c r="AN268" s="896"/>
      <c r="AO268" s="89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7"/>
      <c r="BN268" s="347"/>
      <c r="BO268" s="346"/>
    </row>
    <row r="269" spans="2:67" s="255" customFormat="1" ht="15" customHeight="1">
      <c r="B269" s="1257" t="s">
        <v>32</v>
      </c>
      <c r="C269" s="243" t="s">
        <v>530</v>
      </c>
      <c r="D269" s="344"/>
      <c r="E269" s="331">
        <v>0.13427449602225999</v>
      </c>
      <c r="F269" s="346">
        <v>0</v>
      </c>
      <c r="G269" s="896"/>
      <c r="H269" s="896"/>
      <c r="I269" s="896"/>
      <c r="J269" s="346"/>
      <c r="K269" s="346"/>
      <c r="L269" s="346"/>
      <c r="M269" s="346">
        <v>0.240323385046778</v>
      </c>
      <c r="N269" s="346">
        <v>4.1972359187776503E-2</v>
      </c>
      <c r="O269" s="346"/>
      <c r="P269" s="346">
        <v>3.2073869632941197E-2</v>
      </c>
      <c r="Q269" s="346"/>
      <c r="R269" s="346"/>
      <c r="S269" s="346"/>
      <c r="T269" s="346"/>
      <c r="U269" s="346"/>
      <c r="V269" s="346"/>
      <c r="W269" s="346">
        <v>4.2300148771749403E-2</v>
      </c>
      <c r="X269" s="346"/>
      <c r="Y269" s="346"/>
      <c r="Z269" s="346"/>
      <c r="AA269" s="346"/>
      <c r="AB269" s="346"/>
      <c r="AC269" s="346"/>
      <c r="AD269" s="346"/>
      <c r="AE269" s="346"/>
      <c r="AF269" s="346"/>
      <c r="AG269" s="347"/>
      <c r="AH269" s="347"/>
      <c r="AI269" s="346"/>
      <c r="AJ269" s="329"/>
      <c r="AK269" s="346"/>
      <c r="AL269" s="346"/>
      <c r="AM269" s="896"/>
      <c r="AN269" s="896"/>
      <c r="AO269" s="89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7"/>
      <c r="BN269" s="347"/>
      <c r="BO269" s="346"/>
    </row>
    <row r="270" spans="2:67" s="255" customFormat="1" ht="15" customHeight="1">
      <c r="B270" s="1257" t="s">
        <v>32</v>
      </c>
      <c r="C270" s="243" t="s">
        <v>531</v>
      </c>
      <c r="D270" s="344"/>
      <c r="E270" s="331">
        <v>0.37463154332578102</v>
      </c>
      <c r="F270" s="346">
        <v>6.0558838585410002E-3</v>
      </c>
      <c r="G270" s="896"/>
      <c r="H270" s="896"/>
      <c r="I270" s="896"/>
      <c r="J270" s="346"/>
      <c r="K270" s="346"/>
      <c r="L270" s="346"/>
      <c r="M270" s="346">
        <v>0.23971061039063499</v>
      </c>
      <c r="N270" s="346">
        <v>0.23461608345739199</v>
      </c>
      <c r="O270" s="346"/>
      <c r="P270" s="346">
        <v>0.23950329702619699</v>
      </c>
      <c r="Q270" s="346"/>
      <c r="R270" s="346"/>
      <c r="S270" s="346"/>
      <c r="T270" s="346"/>
      <c r="U270" s="346"/>
      <c r="V270" s="346"/>
      <c r="W270" s="346">
        <v>0.234454242835787</v>
      </c>
      <c r="X270" s="346"/>
      <c r="Y270" s="346"/>
      <c r="Z270" s="346"/>
      <c r="AA270" s="346"/>
      <c r="AB270" s="346"/>
      <c r="AC270" s="346"/>
      <c r="AD270" s="346"/>
      <c r="AE270" s="346"/>
      <c r="AF270" s="346"/>
      <c r="AG270" s="347"/>
      <c r="AH270" s="347"/>
      <c r="AI270" s="346"/>
      <c r="AJ270" s="329"/>
      <c r="AK270" s="346"/>
      <c r="AL270" s="346"/>
      <c r="AM270" s="896"/>
      <c r="AN270" s="896"/>
      <c r="AO270" s="89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7"/>
      <c r="BN270" s="347"/>
      <c r="BO270" s="346"/>
    </row>
    <row r="271" spans="2:67" s="255" customFormat="1" ht="15" customHeight="1">
      <c r="B271" s="1257" t="s">
        <v>32</v>
      </c>
      <c r="C271" s="243" t="s">
        <v>532</v>
      </c>
      <c r="D271" s="344"/>
      <c r="E271" s="331">
        <v>0.32004941302910001</v>
      </c>
      <c r="F271" s="346">
        <v>0.41622393893571202</v>
      </c>
      <c r="G271" s="896"/>
      <c r="H271" s="896"/>
      <c r="I271" s="896"/>
      <c r="J271" s="346"/>
      <c r="K271" s="346"/>
      <c r="L271" s="346"/>
      <c r="M271" s="346">
        <v>5.1426243940735403E-2</v>
      </c>
      <c r="N271" s="346">
        <v>0.54661847367660599</v>
      </c>
      <c r="O271" s="346"/>
      <c r="P271" s="346">
        <v>0.57925213265611497</v>
      </c>
      <c r="Q271" s="346"/>
      <c r="R271" s="346"/>
      <c r="S271" s="346"/>
      <c r="T271" s="346"/>
      <c r="U271" s="346"/>
      <c r="V271" s="346"/>
      <c r="W271" s="346">
        <v>0.54553780642518901</v>
      </c>
      <c r="X271" s="346"/>
      <c r="Y271" s="346"/>
      <c r="Z271" s="346"/>
      <c r="AA271" s="346"/>
      <c r="AB271" s="346"/>
      <c r="AC271" s="346"/>
      <c r="AD271" s="346"/>
      <c r="AE271" s="346"/>
      <c r="AF271" s="346"/>
      <c r="AG271" s="347"/>
      <c r="AH271" s="347"/>
      <c r="AI271" s="346"/>
      <c r="AJ271" s="329"/>
      <c r="AK271" s="346"/>
      <c r="AL271" s="346"/>
      <c r="AM271" s="896"/>
      <c r="AN271" s="896"/>
      <c r="AO271" s="89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7"/>
      <c r="BN271" s="347"/>
      <c r="BO271" s="346"/>
    </row>
    <row r="272" spans="2:67" s="255" customFormat="1" ht="15" customHeight="1">
      <c r="B272" s="1257" t="s">
        <v>32</v>
      </c>
      <c r="C272" s="243" t="s">
        <v>533</v>
      </c>
      <c r="D272" s="344"/>
      <c r="E272" s="346">
        <v>1.95867343449754E-2</v>
      </c>
      <c r="F272" s="346">
        <v>0.57772017720574698</v>
      </c>
      <c r="G272" s="896"/>
      <c r="H272" s="896"/>
      <c r="I272" s="896"/>
      <c r="J272" s="346"/>
      <c r="K272" s="346"/>
      <c r="L272" s="346"/>
      <c r="M272" s="346">
        <v>2.1248711094971901E-5</v>
      </c>
      <c r="N272" s="346">
        <v>0.151999892495956</v>
      </c>
      <c r="O272" s="346"/>
      <c r="P272" s="346">
        <v>0.13482615659480701</v>
      </c>
      <c r="Q272" s="346"/>
      <c r="R272" s="346"/>
      <c r="S272" s="346"/>
      <c r="T272" s="346"/>
      <c r="U272" s="346"/>
      <c r="V272" s="346"/>
      <c r="W272" s="346">
        <v>0.152568602672909</v>
      </c>
      <c r="X272" s="346"/>
      <c r="Y272" s="346"/>
      <c r="Z272" s="346"/>
      <c r="AA272" s="346"/>
      <c r="AB272" s="346"/>
      <c r="AC272" s="346"/>
      <c r="AD272" s="346"/>
      <c r="AE272" s="346"/>
      <c r="AF272" s="346"/>
      <c r="AG272" s="347"/>
      <c r="AH272" s="347"/>
      <c r="AI272" s="346"/>
      <c r="AJ272" s="329"/>
      <c r="AK272" s="346"/>
      <c r="AL272" s="346"/>
      <c r="AM272" s="896"/>
      <c r="AN272" s="896"/>
      <c r="AO272" s="89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7"/>
      <c r="BN272" s="347"/>
      <c r="BO272" s="346"/>
    </row>
    <row r="273" spans="2:67" s="255" customFormat="1" ht="15" customHeight="1">
      <c r="B273" s="1253" t="s">
        <v>32</v>
      </c>
      <c r="C273" s="338" t="s">
        <v>527</v>
      </c>
      <c r="D273" s="339"/>
      <c r="E273" s="345">
        <v>1.00000000338371</v>
      </c>
      <c r="F273" s="345">
        <v>1</v>
      </c>
      <c r="G273" s="897"/>
      <c r="H273" s="897"/>
      <c r="I273" s="897"/>
      <c r="J273" s="345"/>
      <c r="K273" s="345"/>
      <c r="L273" s="345"/>
      <c r="M273" s="345">
        <v>1</v>
      </c>
      <c r="N273" s="345">
        <v>1</v>
      </c>
      <c r="O273" s="345"/>
      <c r="P273" s="345">
        <v>1</v>
      </c>
      <c r="Q273" s="345"/>
      <c r="R273" s="345"/>
      <c r="S273" s="345"/>
      <c r="T273" s="345"/>
      <c r="U273" s="345"/>
      <c r="V273" s="345"/>
      <c r="W273" s="345">
        <v>1</v>
      </c>
      <c r="X273" s="345"/>
      <c r="Y273" s="345"/>
      <c r="Z273" s="345"/>
      <c r="AA273" s="345"/>
      <c r="AB273" s="345"/>
      <c r="AC273" s="345"/>
      <c r="AD273" s="345"/>
      <c r="AE273" s="345"/>
      <c r="AF273" s="345"/>
      <c r="AG273" s="348"/>
      <c r="AH273" s="348"/>
      <c r="AI273" s="345"/>
      <c r="AJ273" s="331"/>
      <c r="AK273" s="345"/>
      <c r="AL273" s="345"/>
      <c r="AM273" s="897"/>
      <c r="AN273" s="897"/>
      <c r="AO273" s="897"/>
      <c r="AP273" s="345"/>
      <c r="AQ273" s="345"/>
      <c r="AR273" s="345"/>
      <c r="AS273" s="345"/>
      <c r="AT273" s="345"/>
      <c r="AU273" s="345"/>
      <c r="AV273" s="345"/>
      <c r="AW273" s="345"/>
      <c r="AX273" s="345"/>
      <c r="AY273" s="345"/>
      <c r="AZ273" s="345"/>
      <c r="BA273" s="345"/>
      <c r="BB273" s="345"/>
      <c r="BC273" s="345"/>
      <c r="BD273" s="345"/>
      <c r="BE273" s="345"/>
      <c r="BF273" s="345"/>
      <c r="BG273" s="345"/>
      <c r="BH273" s="345"/>
      <c r="BI273" s="345"/>
      <c r="BJ273" s="345"/>
      <c r="BK273" s="345"/>
      <c r="BL273" s="345"/>
      <c r="BM273" s="348"/>
      <c r="BN273" s="348"/>
      <c r="BO273" s="345"/>
    </row>
    <row r="274" spans="2:67" s="255" customFormat="1" ht="15" customHeight="1">
      <c r="B274" s="1251" t="s">
        <v>282</v>
      </c>
      <c r="C274" s="243" t="s">
        <v>528</v>
      </c>
      <c r="D274" s="344"/>
      <c r="E274" s="350">
        <v>4.3193089087591501E-2</v>
      </c>
      <c r="F274" s="346">
        <v>1.10349174870092E-4</v>
      </c>
      <c r="G274" s="918">
        <v>0</v>
      </c>
      <c r="H274" s="912">
        <v>2.1210488653271794E-4</v>
      </c>
      <c r="I274" s="912">
        <v>1.2291264724667277E-4</v>
      </c>
      <c r="J274" s="346">
        <v>0</v>
      </c>
      <c r="K274" s="346">
        <v>0.23125021928534492</v>
      </c>
      <c r="L274" s="346"/>
      <c r="M274" s="346">
        <v>0.20337211441175901</v>
      </c>
      <c r="N274" s="346">
        <v>4.2301406331243701E-3</v>
      </c>
      <c r="O274" s="346">
        <v>6.5038310088779219E-4</v>
      </c>
      <c r="P274" s="346">
        <v>6.4429623676557799E-4</v>
      </c>
      <c r="Q274" s="346"/>
      <c r="R274" s="346"/>
      <c r="S274" s="346"/>
      <c r="T274" s="346"/>
      <c r="U274" s="346"/>
      <c r="V274" s="346"/>
      <c r="W274" s="346">
        <v>4.4042561294804997E-3</v>
      </c>
      <c r="X274" s="346">
        <v>7.5850136425462011E-2</v>
      </c>
      <c r="Y274" s="346">
        <v>9.8263206049944499E-2</v>
      </c>
      <c r="Z274" s="346">
        <v>6.3690387267249432E-2</v>
      </c>
      <c r="AA274" s="346"/>
      <c r="AB274" s="346"/>
      <c r="AC274" s="346"/>
      <c r="AD274" s="346">
        <v>1.3283707252007589E-2</v>
      </c>
      <c r="AE274" s="346">
        <v>6.9491457159567699E-2</v>
      </c>
      <c r="AF274" s="346">
        <v>3.7317361939095302E-2</v>
      </c>
      <c r="AG274" s="347"/>
      <c r="AH274" s="346"/>
      <c r="AI274" s="346">
        <v>7.2514820524345802E-3</v>
      </c>
      <c r="AJ274" s="329"/>
      <c r="AK274" s="346">
        <v>4.3643482109289498E-2</v>
      </c>
      <c r="AL274" s="347">
        <v>3.6082459758488499E-4</v>
      </c>
      <c r="AM274" s="934">
        <v>0</v>
      </c>
      <c r="AN274" s="934">
        <v>5.2313951916850001E-4</v>
      </c>
      <c r="AO274" s="934">
        <v>3.0315408678919462E-4</v>
      </c>
      <c r="AP274" s="346">
        <v>5.4805367828742596E-3</v>
      </c>
      <c r="AQ274" s="346">
        <v>0.23125021928534492</v>
      </c>
      <c r="AR274" s="346"/>
      <c r="AS274" s="347">
        <v>2.7257766117940001E-2</v>
      </c>
      <c r="AT274" s="347">
        <v>4.4100395440251003E-3</v>
      </c>
      <c r="AU274" s="347">
        <v>8.1371822928089392E-4</v>
      </c>
      <c r="AV274" s="347">
        <v>8.0580645164817204E-4</v>
      </c>
      <c r="AW274" s="347"/>
      <c r="AX274" s="347"/>
      <c r="AY274" s="347"/>
      <c r="AZ274" s="347"/>
      <c r="BA274" s="347"/>
      <c r="BB274" s="347"/>
      <c r="BC274" s="347">
        <v>4.5850479282426703E-3</v>
      </c>
      <c r="BD274" s="690">
        <v>7.5850136425462011E-2</v>
      </c>
      <c r="BE274" s="690">
        <v>9.8376547109080947E-2</v>
      </c>
      <c r="BF274" s="690">
        <v>6.3690387267249432E-2</v>
      </c>
      <c r="BG274" s="347"/>
      <c r="BH274" s="347"/>
      <c r="BI274" s="347"/>
      <c r="BJ274" s="347">
        <v>1.3283707252007591E-2</v>
      </c>
      <c r="BK274" s="347">
        <v>6.9536140078560002E-2</v>
      </c>
      <c r="BL274" s="347">
        <v>3.7799190969226001E-2</v>
      </c>
      <c r="BM274" s="347"/>
      <c r="BN274" s="347"/>
      <c r="BO274" s="347">
        <v>7.4380547650176E-3</v>
      </c>
    </row>
    <row r="275" spans="2:67" s="255" customFormat="1" ht="15" customHeight="1">
      <c r="B275" s="1257" t="s">
        <v>282</v>
      </c>
      <c r="C275" s="243" t="s">
        <v>529</v>
      </c>
      <c r="D275" s="344"/>
      <c r="E275" s="346">
        <v>9.5330792681684803E-2</v>
      </c>
      <c r="F275" s="346">
        <v>1.5937017087319699E-3</v>
      </c>
      <c r="G275" s="896">
        <v>2.06935712451049E-3</v>
      </c>
      <c r="H275" s="896">
        <v>3.0471567849400714E-3</v>
      </c>
      <c r="I275" s="896">
        <v>2.6359821877277802E-3</v>
      </c>
      <c r="J275" s="346">
        <v>8.2962381278032702E-4</v>
      </c>
      <c r="K275" s="346">
        <v>0.36758851354112065</v>
      </c>
      <c r="L275" s="346"/>
      <c r="M275" s="346">
        <v>0.33577592859599298</v>
      </c>
      <c r="N275" s="346">
        <v>1.8176271386540901E-2</v>
      </c>
      <c r="O275" s="346">
        <v>4.600863032888469E-3</v>
      </c>
      <c r="P275" s="346">
        <v>4.5582497207235896E-3</v>
      </c>
      <c r="Q275" s="346"/>
      <c r="R275" s="346"/>
      <c r="S275" s="346"/>
      <c r="T275" s="346"/>
      <c r="U275" s="346"/>
      <c r="V275" s="346"/>
      <c r="W275" s="346">
        <v>1.8837512739941501E-2</v>
      </c>
      <c r="X275" s="346">
        <v>0.15370213502264587</v>
      </c>
      <c r="Y275" s="346">
        <v>0.18640703166197217</v>
      </c>
      <c r="Z275" s="346">
        <v>0.14906612509887354</v>
      </c>
      <c r="AA275" s="346"/>
      <c r="AB275" s="346"/>
      <c r="AC275" s="346"/>
      <c r="AD275" s="346">
        <v>3.0182354731023753E-2</v>
      </c>
      <c r="AE275" s="346">
        <v>0.14237371769403101</v>
      </c>
      <c r="AF275" s="346">
        <v>8.3464936935637807E-2</v>
      </c>
      <c r="AG275" s="347"/>
      <c r="AH275" s="346"/>
      <c r="AI275" s="346">
        <v>2.4310046451616302E-2</v>
      </c>
      <c r="AJ275" s="329"/>
      <c r="AK275" s="346">
        <v>9.7298738475980598E-2</v>
      </c>
      <c r="AL275" s="347">
        <v>2.16002284795438E-3</v>
      </c>
      <c r="AM275" s="934">
        <v>7.0567416767881202E-4</v>
      </c>
      <c r="AN275" s="934">
        <v>4.1342538349546402E-3</v>
      </c>
      <c r="AO275" s="934">
        <v>2.6925015816525281E-3</v>
      </c>
      <c r="AP275" s="346">
        <v>3.45881635956636E-2</v>
      </c>
      <c r="AQ275" s="346">
        <v>0.36758851354112065</v>
      </c>
      <c r="AR275" s="346"/>
      <c r="AS275" s="347">
        <v>6.7621094286010194E-2</v>
      </c>
      <c r="AT275" s="347">
        <v>1.9407732171238999E-2</v>
      </c>
      <c r="AU275" s="347">
        <v>5.5868521083946108E-3</v>
      </c>
      <c r="AV275" s="347">
        <v>5.5314200467921496E-3</v>
      </c>
      <c r="AW275" s="347"/>
      <c r="AX275" s="347"/>
      <c r="AY275" s="347"/>
      <c r="AZ275" s="347"/>
      <c r="BA275" s="347"/>
      <c r="BB275" s="347"/>
      <c r="BC275" s="347">
        <v>2.00815151651676E-2</v>
      </c>
      <c r="BD275" s="690">
        <v>0.15408083272867332</v>
      </c>
      <c r="BE275" s="690">
        <v>0.18656300552384217</v>
      </c>
      <c r="BF275" s="690">
        <v>0.14960305466770041</v>
      </c>
      <c r="BG275" s="347"/>
      <c r="BH275" s="347"/>
      <c r="BI275" s="347"/>
      <c r="BJ275" s="347">
        <v>3.0651053595269616E-2</v>
      </c>
      <c r="BK275" s="347">
        <v>0.14272843377692801</v>
      </c>
      <c r="BL275" s="347">
        <v>8.6127950877901593E-2</v>
      </c>
      <c r="BM275" s="347"/>
      <c r="BN275" s="347"/>
      <c r="BO275" s="347">
        <v>2.5574437001199199E-2</v>
      </c>
    </row>
    <row r="276" spans="2:67" s="255" customFormat="1" ht="15" customHeight="1">
      <c r="B276" s="1257" t="s">
        <v>282</v>
      </c>
      <c r="C276" s="243" t="s">
        <v>530</v>
      </c>
      <c r="D276" s="344"/>
      <c r="E276" s="346">
        <v>0.119319393351138</v>
      </c>
      <c r="F276" s="346">
        <v>2.59843361023736E-3</v>
      </c>
      <c r="G276" s="896">
        <v>1.00808308354433E-2</v>
      </c>
      <c r="H276" s="896">
        <v>9.133565058992708E-3</v>
      </c>
      <c r="I276" s="896">
        <v>9.5318998507167661E-3</v>
      </c>
      <c r="J276" s="346">
        <v>8.5808124678620704E-3</v>
      </c>
      <c r="K276" s="346">
        <v>0.21715775223363984</v>
      </c>
      <c r="L276" s="346"/>
      <c r="M276" s="346">
        <v>0.21274583726425</v>
      </c>
      <c r="N276" s="346">
        <v>3.8051803114335703E-2</v>
      </c>
      <c r="O276" s="346">
        <v>1.7113908147424407E-2</v>
      </c>
      <c r="P276" s="346">
        <v>1.6953153715659801E-2</v>
      </c>
      <c r="Q276" s="346"/>
      <c r="R276" s="346"/>
      <c r="S276" s="346"/>
      <c r="T276" s="346"/>
      <c r="U276" s="346"/>
      <c r="V276" s="346"/>
      <c r="W276" s="346">
        <v>3.9076276406100501E-2</v>
      </c>
      <c r="X276" s="346">
        <v>0.15086585039832556</v>
      </c>
      <c r="Y276" s="346">
        <v>0.19065387170428824</v>
      </c>
      <c r="Z276" s="346">
        <v>0.16839351160759258</v>
      </c>
      <c r="AA276" s="346"/>
      <c r="AB276" s="346"/>
      <c r="AC276" s="346"/>
      <c r="AD276" s="346">
        <v>6.308948501937206E-2</v>
      </c>
      <c r="AE276" s="346">
        <v>0.15554781079372401</v>
      </c>
      <c r="AF276" s="346">
        <v>0.105097698193249</v>
      </c>
      <c r="AG276" s="347"/>
      <c r="AH276" s="346"/>
      <c r="AI276" s="346">
        <v>4.4397341593847298E-2</v>
      </c>
      <c r="AJ276" s="329"/>
      <c r="AK276" s="346">
        <v>0.12441424648513499</v>
      </c>
      <c r="AL276" s="347">
        <v>4.9086143726407398E-3</v>
      </c>
      <c r="AM276" s="934">
        <v>1.12358754737988E-2</v>
      </c>
      <c r="AN276" s="934">
        <v>1.2507917936032018E-2</v>
      </c>
      <c r="AO276" s="934">
        <v>1.1973011279574498E-2</v>
      </c>
      <c r="AP276" s="346">
        <v>8.5110225728128902E-2</v>
      </c>
      <c r="AQ276" s="346">
        <v>0.21715775223363984</v>
      </c>
      <c r="AR276" s="346"/>
      <c r="AS276" s="347">
        <v>9.9315682665445604E-2</v>
      </c>
      <c r="AT276" s="347">
        <v>4.1715456841260899E-2</v>
      </c>
      <c r="AU276" s="347">
        <v>2.0331124310769746E-2</v>
      </c>
      <c r="AV276" s="347">
        <v>2.0137940726121201E-2</v>
      </c>
      <c r="AW276" s="347"/>
      <c r="AX276" s="347"/>
      <c r="AY276" s="347"/>
      <c r="AZ276" s="347"/>
      <c r="BA276" s="347"/>
      <c r="BB276" s="347"/>
      <c r="BC276" s="347">
        <v>4.2763182150349799E-2</v>
      </c>
      <c r="BD276" s="690">
        <v>0.15345985142435781</v>
      </c>
      <c r="BE276" s="690">
        <v>0.19198421340045921</v>
      </c>
      <c r="BF276" s="690">
        <v>0.17065049693749093</v>
      </c>
      <c r="BG276" s="347"/>
      <c r="BH276" s="347"/>
      <c r="BI276" s="347"/>
      <c r="BJ276" s="347">
        <v>6.6851732460805544E-2</v>
      </c>
      <c r="BK276" s="347">
        <v>0.15775915635875201</v>
      </c>
      <c r="BL276" s="347">
        <v>0.112321343471722</v>
      </c>
      <c r="BM276" s="347"/>
      <c r="BN276" s="347"/>
      <c r="BO276" s="347">
        <v>4.8155585981771901E-2</v>
      </c>
    </row>
    <row r="277" spans="2:67" s="255" customFormat="1" ht="15" customHeight="1">
      <c r="B277" s="1257" t="s">
        <v>282</v>
      </c>
      <c r="C277" s="243" t="s">
        <v>531</v>
      </c>
      <c r="D277" s="344"/>
      <c r="E277" s="346">
        <v>0.38858128979241902</v>
      </c>
      <c r="F277" s="346">
        <v>8.1143039320429905E-2</v>
      </c>
      <c r="G277" s="896">
        <v>0.225523077906186</v>
      </c>
      <c r="H277" s="896">
        <v>0.20356420090380037</v>
      </c>
      <c r="I277" s="896">
        <v>0.21279812966454834</v>
      </c>
      <c r="J277" s="346">
        <v>0.18462943048278199</v>
      </c>
      <c r="K277" s="346">
        <v>0.16847235578337766</v>
      </c>
      <c r="L277" s="346"/>
      <c r="M277" s="346">
        <v>0.214586954929606</v>
      </c>
      <c r="N277" s="346">
        <v>0.25378790153762198</v>
      </c>
      <c r="O277" s="346">
        <v>0.1933285232026761</v>
      </c>
      <c r="P277" s="346">
        <v>0.19130995980756199</v>
      </c>
      <c r="Q277" s="346"/>
      <c r="R277" s="346"/>
      <c r="S277" s="346"/>
      <c r="T277" s="346"/>
      <c r="U277" s="346"/>
      <c r="V277" s="346"/>
      <c r="W277" s="346">
        <v>0.25682160200903198</v>
      </c>
      <c r="X277" s="346">
        <v>0.45156029853578844</v>
      </c>
      <c r="Y277" s="346">
        <v>0.3970044283529241</v>
      </c>
      <c r="Z277" s="346">
        <v>0.45326848359221134</v>
      </c>
      <c r="AA277" s="346"/>
      <c r="AB277" s="346"/>
      <c r="AC277" s="346"/>
      <c r="AD277" s="346">
        <v>0.42032189456452018</v>
      </c>
      <c r="AE277" s="346">
        <v>0.42478572466697601</v>
      </c>
      <c r="AF277" s="346">
        <v>0.38392388200091099</v>
      </c>
      <c r="AG277" s="347"/>
      <c r="AH277" s="346"/>
      <c r="AI277" s="346">
        <v>0.26550701132254301</v>
      </c>
      <c r="AJ277" s="329"/>
      <c r="AK277" s="346">
        <v>0.39055776164075401</v>
      </c>
      <c r="AL277" s="347">
        <v>8.2609629807302201E-2</v>
      </c>
      <c r="AM277" s="934">
        <v>0.19645034376947801</v>
      </c>
      <c r="AN277" s="934">
        <v>0.19613047939903175</v>
      </c>
      <c r="AO277" s="934">
        <v>0.1962649855857318</v>
      </c>
      <c r="AP277" s="346">
        <v>0.36226872417632699</v>
      </c>
      <c r="AQ277" s="346">
        <v>0.16847235578337766</v>
      </c>
      <c r="AR277" s="346"/>
      <c r="AS277" s="347">
        <v>0.34598624740913497</v>
      </c>
      <c r="AT277" s="347">
        <v>0.26237378373101999</v>
      </c>
      <c r="AU277" s="347">
        <v>0.20309970978886363</v>
      </c>
      <c r="AV277" s="347">
        <v>0.20127551029137</v>
      </c>
      <c r="AW277" s="347"/>
      <c r="AX277" s="347"/>
      <c r="AY277" s="347"/>
      <c r="AZ277" s="347"/>
      <c r="BA277" s="347"/>
      <c r="BB277" s="347"/>
      <c r="BC277" s="347">
        <v>0.26534049255342401</v>
      </c>
      <c r="BD277" s="690">
        <v>0.4469837467658318</v>
      </c>
      <c r="BE277" s="690">
        <v>0.39621952388567394</v>
      </c>
      <c r="BF277" s="690">
        <v>0.45053163525865414</v>
      </c>
      <c r="BG277" s="347"/>
      <c r="BH277" s="347"/>
      <c r="BI277" s="347"/>
      <c r="BJ277" s="347">
        <v>0.42685153612111981</v>
      </c>
      <c r="BK277" s="347">
        <v>0.42430612900444398</v>
      </c>
      <c r="BL277" s="347">
        <v>0.38707254397073299</v>
      </c>
      <c r="BM277" s="347"/>
      <c r="BN277" s="347"/>
      <c r="BO277" s="347">
        <v>0.27360625137855299</v>
      </c>
    </row>
    <row r="278" spans="2:67" s="255" customFormat="1" ht="15" customHeight="1">
      <c r="B278" s="1257" t="s">
        <v>282</v>
      </c>
      <c r="C278" s="243" t="s">
        <v>532</v>
      </c>
      <c r="D278" s="344"/>
      <c r="E278" s="346">
        <v>0.33666973554781598</v>
      </c>
      <c r="F278" s="346">
        <v>0.58296925322340798</v>
      </c>
      <c r="G278" s="896">
        <v>0.67668974662951897</v>
      </c>
      <c r="H278" s="896">
        <v>0.61321310271640472</v>
      </c>
      <c r="I278" s="896">
        <v>0.63990567027354217</v>
      </c>
      <c r="J278" s="346">
        <v>0.72001309586423901</v>
      </c>
      <c r="K278" s="346">
        <v>1.5200256216248334E-2</v>
      </c>
      <c r="L278" s="346"/>
      <c r="M278" s="346">
        <v>3.2867260262597099E-2</v>
      </c>
      <c r="N278" s="346">
        <v>0.56002777006472704</v>
      </c>
      <c r="O278" s="346">
        <v>0.61570602815348963</v>
      </c>
      <c r="P278" s="346">
        <v>0.61427858857456796</v>
      </c>
      <c r="Q278" s="346"/>
      <c r="R278" s="346"/>
      <c r="S278" s="346"/>
      <c r="T278" s="346"/>
      <c r="U278" s="346"/>
      <c r="V278" s="346"/>
      <c r="W278" s="346">
        <v>0.55739354862384205</v>
      </c>
      <c r="X278" s="346">
        <v>0.16516545080430139</v>
      </c>
      <c r="Y278" s="346">
        <v>0.12540243151106495</v>
      </c>
      <c r="Z278" s="346">
        <v>0.16343296406869598</v>
      </c>
      <c r="AA278" s="346"/>
      <c r="AB278" s="346"/>
      <c r="AC278" s="346"/>
      <c r="AD278" s="346">
        <v>0.46961809400293664</v>
      </c>
      <c r="AE278" s="346">
        <v>0.205267728981648</v>
      </c>
      <c r="AF278" s="346">
        <v>0.37573178494454601</v>
      </c>
      <c r="AG278" s="347"/>
      <c r="AH278" s="346"/>
      <c r="AI278" s="346">
        <v>0.54187566486781402</v>
      </c>
      <c r="AJ278" s="329"/>
      <c r="AK278" s="346">
        <v>0.32808569437489798</v>
      </c>
      <c r="AL278" s="347">
        <v>0.58015708626099605</v>
      </c>
      <c r="AM278" s="934">
        <v>0.70137902191850898</v>
      </c>
      <c r="AN278" s="934">
        <v>0.61511902908608951</v>
      </c>
      <c r="AO278" s="934">
        <v>0.65139222414204079</v>
      </c>
      <c r="AP278" s="346">
        <v>0.46802072797856498</v>
      </c>
      <c r="AQ278" s="346">
        <v>1.5200256216248334E-2</v>
      </c>
      <c r="AR278" s="346"/>
      <c r="AS278" s="347">
        <v>0.42011104197854399</v>
      </c>
      <c r="AT278" s="347">
        <v>0.55111835191577296</v>
      </c>
      <c r="AU278" s="347">
        <v>0.60877503311183356</v>
      </c>
      <c r="AV278" s="347">
        <v>0.60729227896720595</v>
      </c>
      <c r="AW278" s="347"/>
      <c r="AX278" s="347"/>
      <c r="AY278" s="347"/>
      <c r="AZ278" s="347"/>
      <c r="BA278" s="347"/>
      <c r="BB278" s="347"/>
      <c r="BC278" s="347">
        <v>0.54839075135375104</v>
      </c>
      <c r="BD278" s="690">
        <v>0.16676930384219837</v>
      </c>
      <c r="BE278" s="690">
        <v>0.12458767936113771</v>
      </c>
      <c r="BF278" s="690">
        <v>0.16337589750352816</v>
      </c>
      <c r="BG278" s="347"/>
      <c r="BH278" s="347"/>
      <c r="BI278" s="347"/>
      <c r="BJ278" s="347">
        <v>0.45928623906420285</v>
      </c>
      <c r="BK278" s="347">
        <v>0.20321585494064801</v>
      </c>
      <c r="BL278" s="347">
        <v>0.36304584974694099</v>
      </c>
      <c r="BM278" s="347"/>
      <c r="BN278" s="347"/>
      <c r="BO278" s="347">
        <v>0.53294855593485702</v>
      </c>
    </row>
    <row r="279" spans="2:67" s="255" customFormat="1" ht="15" customHeight="1">
      <c r="B279" s="1257" t="s">
        <v>282</v>
      </c>
      <c r="C279" s="243" t="s">
        <v>533</v>
      </c>
      <c r="D279" s="344"/>
      <c r="E279" s="346">
        <v>1.6905699539350699E-2</v>
      </c>
      <c r="F279" s="346">
        <v>0.33158522296232301</v>
      </c>
      <c r="G279" s="896">
        <v>8.5636987504341094E-2</v>
      </c>
      <c r="H279" s="896">
        <v>0.17082986964932931</v>
      </c>
      <c r="I279" s="896">
        <v>0.13500540537621822</v>
      </c>
      <c r="J279" s="346">
        <v>8.5947037372336305E-2</v>
      </c>
      <c r="K279" s="346">
        <v>3.3090294026868886E-4</v>
      </c>
      <c r="L279" s="346"/>
      <c r="M279" s="346">
        <v>6.5190453579436799E-4</v>
      </c>
      <c r="N279" s="346">
        <v>0.12572611326364999</v>
      </c>
      <c r="O279" s="346">
        <v>0.16860029436263368</v>
      </c>
      <c r="P279" s="346">
        <v>0.17225575194472101</v>
      </c>
      <c r="Q279" s="346"/>
      <c r="R279" s="346"/>
      <c r="S279" s="346"/>
      <c r="T279" s="346"/>
      <c r="U279" s="346"/>
      <c r="V279" s="346"/>
      <c r="W279" s="346">
        <v>0.123466804091604</v>
      </c>
      <c r="X279" s="346">
        <v>2.8561288134766314E-3</v>
      </c>
      <c r="Y279" s="346">
        <v>2.2690307198060615E-3</v>
      </c>
      <c r="Z279" s="346">
        <v>2.1485283653770648E-3</v>
      </c>
      <c r="AA279" s="346"/>
      <c r="AB279" s="346"/>
      <c r="AC279" s="346"/>
      <c r="AD279" s="346">
        <v>3.5044644301397889E-3</v>
      </c>
      <c r="AE279" s="346">
        <v>2.53356070405392E-3</v>
      </c>
      <c r="AF279" s="346">
        <v>1.44643359865613E-2</v>
      </c>
      <c r="AG279" s="347"/>
      <c r="AH279" s="346"/>
      <c r="AI279" s="346">
        <v>0.11665845371174501</v>
      </c>
      <c r="AJ279" s="329"/>
      <c r="AK279" s="346">
        <v>1.6000076913943201E-2</v>
      </c>
      <c r="AL279" s="347">
        <v>0.32980382211352199</v>
      </c>
      <c r="AM279" s="934">
        <v>9.0229084670535101E-2</v>
      </c>
      <c r="AN279" s="934">
        <v>0.17158518022472349</v>
      </c>
      <c r="AO279" s="934">
        <v>0.13737412332421114</v>
      </c>
      <c r="AP279" s="346">
        <v>4.45316217384411E-2</v>
      </c>
      <c r="AQ279" s="346">
        <v>3.3090294026868886E-4</v>
      </c>
      <c r="AR279" s="346"/>
      <c r="AS279" s="347">
        <v>3.97081675429252E-2</v>
      </c>
      <c r="AT279" s="347">
        <v>0.120974635796682</v>
      </c>
      <c r="AU279" s="347">
        <v>0.16139356245085767</v>
      </c>
      <c r="AV279" s="347">
        <v>0.164957043516862</v>
      </c>
      <c r="AW279" s="347"/>
      <c r="AX279" s="347"/>
      <c r="AY279" s="347"/>
      <c r="AZ279" s="347"/>
      <c r="BA279" s="347"/>
      <c r="BB279" s="347"/>
      <c r="BC279" s="347">
        <v>0.11883901084906499</v>
      </c>
      <c r="BD279" s="690">
        <v>2.8561288134766314E-3</v>
      </c>
      <c r="BE279" s="690">
        <v>2.2690307198060615E-3</v>
      </c>
      <c r="BF279" s="690">
        <v>2.1485283653770652E-3</v>
      </c>
      <c r="BG279" s="347"/>
      <c r="BH279" s="347"/>
      <c r="BI279" s="347"/>
      <c r="BJ279" s="347">
        <v>3.0757315065946238E-3</v>
      </c>
      <c r="BK279" s="347">
        <v>2.45428584066857E-3</v>
      </c>
      <c r="BL279" s="347">
        <v>1.36331209634761E-2</v>
      </c>
      <c r="BM279" s="347"/>
      <c r="BN279" s="347"/>
      <c r="BO279" s="347">
        <v>0.112277114938601</v>
      </c>
    </row>
    <row r="280" spans="2:67" s="255" customFormat="1" ht="15" customHeight="1">
      <c r="B280" s="1253" t="s">
        <v>282</v>
      </c>
      <c r="C280" s="338" t="s">
        <v>527</v>
      </c>
      <c r="D280" s="339"/>
      <c r="E280" s="345">
        <v>1</v>
      </c>
      <c r="F280" s="345">
        <v>1</v>
      </c>
      <c r="G280" s="897">
        <v>1</v>
      </c>
      <c r="H280" s="897">
        <v>1</v>
      </c>
      <c r="I280" s="897">
        <v>1</v>
      </c>
      <c r="J280" s="345">
        <v>1</v>
      </c>
      <c r="K280" s="345">
        <v>1</v>
      </c>
      <c r="L280" s="345"/>
      <c r="M280" s="345">
        <v>0.999999999999999</v>
      </c>
      <c r="N280" s="345">
        <v>1</v>
      </c>
      <c r="O280" s="345">
        <v>1</v>
      </c>
      <c r="P280" s="345">
        <v>1</v>
      </c>
      <c r="Q280" s="345"/>
      <c r="R280" s="345"/>
      <c r="S280" s="345"/>
      <c r="T280" s="345"/>
      <c r="U280" s="345"/>
      <c r="V280" s="345"/>
      <c r="W280" s="345">
        <v>1</v>
      </c>
      <c r="X280" s="345">
        <v>1</v>
      </c>
      <c r="Y280" s="345">
        <v>1</v>
      </c>
      <c r="Z280" s="345">
        <v>1</v>
      </c>
      <c r="AA280" s="345"/>
      <c r="AB280" s="345"/>
      <c r="AC280" s="345"/>
      <c r="AD280" s="345">
        <v>1</v>
      </c>
      <c r="AE280" s="345">
        <v>1</v>
      </c>
      <c r="AF280" s="345">
        <v>1</v>
      </c>
      <c r="AG280" s="348"/>
      <c r="AH280" s="348"/>
      <c r="AI280" s="345">
        <v>1</v>
      </c>
      <c r="AJ280" s="329"/>
      <c r="AK280" s="345">
        <v>1</v>
      </c>
      <c r="AL280" s="345">
        <v>1</v>
      </c>
      <c r="AM280" s="897">
        <v>1</v>
      </c>
      <c r="AN280" s="897">
        <v>1</v>
      </c>
      <c r="AO280" s="897">
        <v>1</v>
      </c>
      <c r="AP280" s="345">
        <v>1</v>
      </c>
      <c r="AQ280" s="345">
        <v>1</v>
      </c>
      <c r="AR280" s="345"/>
      <c r="AS280" s="345">
        <v>1</v>
      </c>
      <c r="AT280" s="345">
        <v>1</v>
      </c>
      <c r="AU280" s="345">
        <v>1</v>
      </c>
      <c r="AV280" s="345">
        <v>0.999999999999999</v>
      </c>
      <c r="AW280" s="345"/>
      <c r="AX280" s="345"/>
      <c r="AY280" s="345"/>
      <c r="AZ280" s="345"/>
      <c r="BA280" s="345"/>
      <c r="BB280" s="345"/>
      <c r="BC280" s="345">
        <v>1</v>
      </c>
      <c r="BD280" s="691">
        <v>1</v>
      </c>
      <c r="BE280" s="691">
        <v>1</v>
      </c>
      <c r="BF280" s="691">
        <v>1</v>
      </c>
      <c r="BG280" s="345"/>
      <c r="BH280" s="345"/>
      <c r="BI280" s="345"/>
      <c r="BJ280" s="345">
        <v>1</v>
      </c>
      <c r="BK280" s="345">
        <v>1</v>
      </c>
      <c r="BL280" s="345">
        <v>1</v>
      </c>
      <c r="BM280" s="348"/>
      <c r="BN280" s="348"/>
      <c r="BO280" s="345">
        <v>1</v>
      </c>
    </row>
    <row r="281" spans="2:67" s="255" customFormat="1" ht="15" customHeight="1">
      <c r="B281" s="1251" t="s">
        <v>711</v>
      </c>
      <c r="C281" s="243" t="s">
        <v>528</v>
      </c>
      <c r="D281" s="344"/>
      <c r="E281" s="658"/>
      <c r="F281" s="658"/>
      <c r="G281" s="700"/>
      <c r="H281" s="700"/>
      <c r="I281" s="700"/>
      <c r="J281" s="658"/>
      <c r="K281" s="658"/>
      <c r="L281" s="658"/>
      <c r="M281" s="658"/>
      <c r="N281" s="658"/>
      <c r="O281" s="658"/>
      <c r="P281" s="658"/>
      <c r="Q281" s="658"/>
      <c r="R281" s="658"/>
      <c r="S281" s="658"/>
      <c r="T281" s="658"/>
      <c r="U281" s="658"/>
      <c r="V281" s="658"/>
      <c r="W281" s="658"/>
      <c r="X281" s="658"/>
      <c r="Y281" s="658"/>
      <c r="Z281" s="658"/>
      <c r="AA281" s="658"/>
      <c r="AB281" s="658"/>
      <c r="AC281" s="658"/>
      <c r="AD281" s="658"/>
      <c r="AE281" s="658"/>
      <c r="AF281" s="658"/>
      <c r="AG281" s="658"/>
      <c r="AH281" s="658"/>
      <c r="AI281" s="658"/>
      <c r="AJ281" s="329"/>
      <c r="AK281" s="658"/>
      <c r="AL281" s="658"/>
      <c r="AM281" s="700"/>
      <c r="AN281" s="700"/>
      <c r="AO281" s="700"/>
      <c r="AP281" s="658"/>
      <c r="AQ281" s="658"/>
      <c r="AR281" s="658"/>
      <c r="AS281" s="658"/>
      <c r="AT281" s="658"/>
      <c r="AU281" s="658"/>
      <c r="AV281" s="658"/>
      <c r="AW281" s="658"/>
      <c r="AX281" s="658"/>
      <c r="AY281" s="658"/>
      <c r="AZ281" s="658"/>
      <c r="BA281" s="658"/>
      <c r="BB281" s="658"/>
      <c r="BC281" s="658"/>
      <c r="BD281" s="658"/>
      <c r="BE281" s="658"/>
      <c r="BF281" s="658"/>
      <c r="BG281" s="658"/>
      <c r="BH281" s="658"/>
      <c r="BI281" s="658"/>
      <c r="BJ281" s="658"/>
      <c r="BK281" s="658"/>
      <c r="BL281" s="658"/>
      <c r="BM281" s="658"/>
      <c r="BN281" s="658"/>
      <c r="BO281" s="658"/>
    </row>
    <row r="282" spans="2:67" s="255" customFormat="1" ht="15" customHeight="1">
      <c r="B282" s="1252"/>
      <c r="C282" s="243" t="s">
        <v>529</v>
      </c>
      <c r="D282" s="344"/>
      <c r="E282" s="658"/>
      <c r="F282" s="658"/>
      <c r="G282" s="700"/>
      <c r="H282" s="700"/>
      <c r="I282" s="700"/>
      <c r="J282" s="658"/>
      <c r="K282" s="658"/>
      <c r="L282" s="658"/>
      <c r="M282" s="658"/>
      <c r="N282" s="658"/>
      <c r="O282" s="658"/>
      <c r="P282" s="658"/>
      <c r="Q282" s="658"/>
      <c r="R282" s="658"/>
      <c r="S282" s="658"/>
      <c r="T282" s="658"/>
      <c r="U282" s="658"/>
      <c r="V282" s="658"/>
      <c r="W282" s="658"/>
      <c r="X282" s="658"/>
      <c r="Y282" s="658"/>
      <c r="Z282" s="658"/>
      <c r="AA282" s="658"/>
      <c r="AB282" s="658"/>
      <c r="AC282" s="658"/>
      <c r="AD282" s="658"/>
      <c r="AE282" s="658"/>
      <c r="AF282" s="658"/>
      <c r="AG282" s="658"/>
      <c r="AH282" s="658"/>
      <c r="AI282" s="658"/>
      <c r="AJ282" s="329"/>
      <c r="AK282" s="658"/>
      <c r="AL282" s="658"/>
      <c r="AM282" s="700"/>
      <c r="AN282" s="700"/>
      <c r="AO282" s="700"/>
      <c r="AP282" s="658"/>
      <c r="AQ282" s="658"/>
      <c r="AR282" s="658"/>
      <c r="AS282" s="658"/>
      <c r="AT282" s="658"/>
      <c r="AU282" s="658"/>
      <c r="AV282" s="658"/>
      <c r="AW282" s="658"/>
      <c r="AX282" s="658"/>
      <c r="AY282" s="658"/>
      <c r="AZ282" s="658"/>
      <c r="BA282" s="658"/>
      <c r="BB282" s="658"/>
      <c r="BC282" s="658"/>
      <c r="BD282" s="658"/>
      <c r="BE282" s="658"/>
      <c r="BF282" s="658"/>
      <c r="BG282" s="658"/>
      <c r="BH282" s="658"/>
      <c r="BI282" s="658"/>
      <c r="BJ282" s="658"/>
      <c r="BK282" s="658"/>
      <c r="BL282" s="658"/>
      <c r="BM282" s="658"/>
      <c r="BN282" s="658"/>
      <c r="BO282" s="658"/>
    </row>
    <row r="283" spans="2:67" s="255" customFormat="1" ht="15" customHeight="1">
      <c r="B283" s="1252"/>
      <c r="C283" s="243" t="s">
        <v>530</v>
      </c>
      <c r="D283" s="344"/>
      <c r="E283" s="658"/>
      <c r="F283" s="658"/>
      <c r="G283" s="700"/>
      <c r="H283" s="700"/>
      <c r="I283" s="700"/>
      <c r="J283" s="658"/>
      <c r="K283" s="658"/>
      <c r="L283" s="658"/>
      <c r="M283" s="658"/>
      <c r="N283" s="658"/>
      <c r="O283" s="658"/>
      <c r="P283" s="658"/>
      <c r="Q283" s="658"/>
      <c r="R283" s="658"/>
      <c r="S283" s="658"/>
      <c r="T283" s="658"/>
      <c r="U283" s="658"/>
      <c r="V283" s="658"/>
      <c r="W283" s="658"/>
      <c r="X283" s="658"/>
      <c r="Y283" s="658"/>
      <c r="Z283" s="658"/>
      <c r="AA283" s="658"/>
      <c r="AB283" s="658"/>
      <c r="AC283" s="658"/>
      <c r="AD283" s="658"/>
      <c r="AE283" s="658"/>
      <c r="AF283" s="658"/>
      <c r="AG283" s="658"/>
      <c r="AH283" s="658"/>
      <c r="AI283" s="658"/>
      <c r="AJ283" s="329"/>
      <c r="AK283" s="658"/>
      <c r="AL283" s="658"/>
      <c r="AM283" s="700"/>
      <c r="AN283" s="700"/>
      <c r="AO283" s="700"/>
      <c r="AP283" s="658"/>
      <c r="AQ283" s="658"/>
      <c r="AR283" s="658"/>
      <c r="AS283" s="658"/>
      <c r="AT283" s="658"/>
      <c r="AU283" s="658"/>
      <c r="AV283" s="658"/>
      <c r="AW283" s="658"/>
      <c r="AX283" s="658"/>
      <c r="AY283" s="658"/>
      <c r="AZ283" s="658"/>
      <c r="BA283" s="658"/>
      <c r="BB283" s="658"/>
      <c r="BC283" s="658"/>
      <c r="BD283" s="658"/>
      <c r="BE283" s="658"/>
      <c r="BF283" s="658"/>
      <c r="BG283" s="658"/>
      <c r="BH283" s="658"/>
      <c r="BI283" s="658"/>
      <c r="BJ283" s="658"/>
      <c r="BK283" s="658"/>
      <c r="BL283" s="658"/>
      <c r="BM283" s="658"/>
      <c r="BN283" s="658"/>
      <c r="BO283" s="658"/>
    </row>
    <row r="284" spans="2:67" s="255" customFormat="1" ht="15" customHeight="1">
      <c r="B284" s="1252"/>
      <c r="C284" s="243" t="s">
        <v>531</v>
      </c>
      <c r="D284" s="344"/>
      <c r="E284" s="658"/>
      <c r="F284" s="658"/>
      <c r="G284" s="700"/>
      <c r="H284" s="700"/>
      <c r="I284" s="700"/>
      <c r="J284" s="658"/>
      <c r="K284" s="658"/>
      <c r="L284" s="658"/>
      <c r="M284" s="658"/>
      <c r="N284" s="658"/>
      <c r="O284" s="658"/>
      <c r="P284" s="658"/>
      <c r="Q284" s="658"/>
      <c r="R284" s="658"/>
      <c r="S284" s="658"/>
      <c r="T284" s="658"/>
      <c r="U284" s="658"/>
      <c r="V284" s="658"/>
      <c r="W284" s="658"/>
      <c r="X284" s="658"/>
      <c r="Y284" s="658"/>
      <c r="Z284" s="658"/>
      <c r="AA284" s="658"/>
      <c r="AB284" s="658"/>
      <c r="AC284" s="658"/>
      <c r="AD284" s="658"/>
      <c r="AE284" s="658"/>
      <c r="AF284" s="658"/>
      <c r="AG284" s="658"/>
      <c r="AH284" s="658"/>
      <c r="AI284" s="658"/>
      <c r="AJ284" s="329"/>
      <c r="AK284" s="658"/>
      <c r="AL284" s="658"/>
      <c r="AM284" s="700"/>
      <c r="AN284" s="700"/>
      <c r="AO284" s="700"/>
      <c r="AP284" s="658"/>
      <c r="AQ284" s="658"/>
      <c r="AR284" s="658"/>
      <c r="AS284" s="658"/>
      <c r="AT284" s="658"/>
      <c r="AU284" s="658"/>
      <c r="AV284" s="658"/>
      <c r="AW284" s="658"/>
      <c r="AX284" s="658"/>
      <c r="AY284" s="658"/>
      <c r="AZ284" s="658"/>
      <c r="BA284" s="658"/>
      <c r="BB284" s="658"/>
      <c r="BC284" s="658"/>
      <c r="BD284" s="658"/>
      <c r="BE284" s="658"/>
      <c r="BF284" s="658"/>
      <c r="BG284" s="658"/>
      <c r="BH284" s="658"/>
      <c r="BI284" s="658"/>
      <c r="BJ284" s="658"/>
      <c r="BK284" s="658"/>
      <c r="BL284" s="658"/>
      <c r="BM284" s="658"/>
      <c r="BN284" s="658"/>
      <c r="BO284" s="658"/>
    </row>
    <row r="285" spans="2:67" s="255" customFormat="1" ht="15" customHeight="1">
      <c r="B285" s="1252"/>
      <c r="C285" s="243" t="s">
        <v>532</v>
      </c>
      <c r="D285" s="344"/>
      <c r="E285" s="658"/>
      <c r="F285" s="658"/>
      <c r="G285" s="700"/>
      <c r="H285" s="700"/>
      <c r="I285" s="700"/>
      <c r="J285" s="658"/>
      <c r="K285" s="658"/>
      <c r="L285" s="658"/>
      <c r="M285" s="658"/>
      <c r="N285" s="658"/>
      <c r="O285" s="658"/>
      <c r="P285" s="658"/>
      <c r="Q285" s="658"/>
      <c r="R285" s="658"/>
      <c r="S285" s="658"/>
      <c r="T285" s="658"/>
      <c r="U285" s="658"/>
      <c r="V285" s="658"/>
      <c r="W285" s="658"/>
      <c r="X285" s="658"/>
      <c r="Y285" s="658"/>
      <c r="Z285" s="658"/>
      <c r="AA285" s="658"/>
      <c r="AB285" s="658"/>
      <c r="AC285" s="658"/>
      <c r="AD285" s="658"/>
      <c r="AE285" s="658"/>
      <c r="AF285" s="658"/>
      <c r="AG285" s="658"/>
      <c r="AH285" s="658"/>
      <c r="AI285" s="658"/>
      <c r="AJ285" s="329"/>
      <c r="AK285" s="658"/>
      <c r="AL285" s="658"/>
      <c r="AM285" s="700"/>
      <c r="AN285" s="700"/>
      <c r="AO285" s="700"/>
      <c r="AP285" s="658"/>
      <c r="AQ285" s="658"/>
      <c r="AR285" s="658"/>
      <c r="AS285" s="658"/>
      <c r="AT285" s="658"/>
      <c r="AU285" s="658"/>
      <c r="AV285" s="658"/>
      <c r="AW285" s="658"/>
      <c r="AX285" s="658"/>
      <c r="AY285" s="658"/>
      <c r="AZ285" s="658"/>
      <c r="BA285" s="658"/>
      <c r="BB285" s="658"/>
      <c r="BC285" s="658"/>
      <c r="BD285" s="658"/>
      <c r="BE285" s="658"/>
      <c r="BF285" s="658"/>
      <c r="BG285" s="658"/>
      <c r="BH285" s="658"/>
      <c r="BI285" s="658"/>
      <c r="BJ285" s="658"/>
      <c r="BK285" s="658"/>
      <c r="BL285" s="658"/>
      <c r="BM285" s="658"/>
      <c r="BN285" s="658"/>
      <c r="BO285" s="658"/>
    </row>
    <row r="286" spans="2:67" s="255" customFormat="1" ht="15" customHeight="1">
      <c r="B286" s="1252"/>
      <c r="C286" s="243" t="s">
        <v>533</v>
      </c>
      <c r="D286" s="344"/>
      <c r="E286" s="658"/>
      <c r="F286" s="658"/>
      <c r="G286" s="700"/>
      <c r="H286" s="700"/>
      <c r="I286" s="700"/>
      <c r="J286" s="658"/>
      <c r="K286" s="658"/>
      <c r="L286" s="658"/>
      <c r="M286" s="658"/>
      <c r="N286" s="658"/>
      <c r="O286" s="658"/>
      <c r="P286" s="658"/>
      <c r="Q286" s="658"/>
      <c r="R286" s="658"/>
      <c r="S286" s="658"/>
      <c r="T286" s="658"/>
      <c r="U286" s="658"/>
      <c r="V286" s="658"/>
      <c r="W286" s="658"/>
      <c r="X286" s="658"/>
      <c r="Y286" s="658"/>
      <c r="Z286" s="658"/>
      <c r="AA286" s="658"/>
      <c r="AB286" s="658"/>
      <c r="AC286" s="658"/>
      <c r="AD286" s="658"/>
      <c r="AE286" s="658"/>
      <c r="AF286" s="658"/>
      <c r="AG286" s="658"/>
      <c r="AH286" s="658"/>
      <c r="AI286" s="658"/>
      <c r="AJ286" s="329"/>
      <c r="AK286" s="658"/>
      <c r="AL286" s="658"/>
      <c r="AM286" s="700"/>
      <c r="AN286" s="700"/>
      <c r="AO286" s="700"/>
      <c r="AP286" s="658"/>
      <c r="AQ286" s="658"/>
      <c r="AR286" s="658"/>
      <c r="AS286" s="658"/>
      <c r="AT286" s="658"/>
      <c r="AU286" s="658"/>
      <c r="AV286" s="658"/>
      <c r="AW286" s="658"/>
      <c r="AX286" s="658"/>
      <c r="AY286" s="658"/>
      <c r="AZ286" s="658"/>
      <c r="BA286" s="658"/>
      <c r="BB286" s="658"/>
      <c r="BC286" s="658"/>
      <c r="BD286" s="658"/>
      <c r="BE286" s="658"/>
      <c r="BF286" s="658"/>
      <c r="BG286" s="658"/>
      <c r="BH286" s="658"/>
      <c r="BI286" s="658"/>
      <c r="BJ286" s="658"/>
      <c r="BK286" s="658"/>
      <c r="BL286" s="658"/>
      <c r="BM286" s="658"/>
      <c r="BN286" s="658"/>
      <c r="BO286" s="658"/>
    </row>
    <row r="287" spans="2:67" s="255" customFormat="1" ht="15" customHeight="1">
      <c r="B287" s="1252"/>
      <c r="C287" s="338" t="s">
        <v>527</v>
      </c>
      <c r="D287" s="339"/>
      <c r="E287" s="680"/>
      <c r="F287" s="680"/>
      <c r="G287" s="712"/>
      <c r="H287" s="712"/>
      <c r="I287" s="712"/>
      <c r="J287" s="680"/>
      <c r="K287" s="680"/>
      <c r="L287" s="680"/>
      <c r="M287" s="680"/>
      <c r="N287" s="680"/>
      <c r="O287" s="680"/>
      <c r="P287" s="680"/>
      <c r="Q287" s="680"/>
      <c r="R287" s="680"/>
      <c r="S287" s="680"/>
      <c r="T287" s="680"/>
      <c r="U287" s="680"/>
      <c r="V287" s="680"/>
      <c r="W287" s="680"/>
      <c r="X287" s="680"/>
      <c r="Y287" s="680"/>
      <c r="Z287" s="680"/>
      <c r="AA287" s="680"/>
      <c r="AB287" s="680"/>
      <c r="AC287" s="680"/>
      <c r="AD287" s="680"/>
      <c r="AE287" s="680"/>
      <c r="AF287" s="680"/>
      <c r="AG287" s="680"/>
      <c r="AH287" s="680"/>
      <c r="AI287" s="680"/>
      <c r="AJ287" s="329"/>
      <c r="AK287" s="680"/>
      <c r="AL287" s="680"/>
      <c r="AM287" s="712"/>
      <c r="AN287" s="712"/>
      <c r="AO287" s="712"/>
      <c r="AP287" s="680"/>
      <c r="AQ287" s="680"/>
      <c r="AR287" s="680"/>
      <c r="AS287" s="680"/>
      <c r="AT287" s="680"/>
      <c r="AU287" s="680"/>
      <c r="AV287" s="680"/>
      <c r="AW287" s="680"/>
      <c r="AX287" s="680"/>
      <c r="AY287" s="680"/>
      <c r="AZ287" s="680"/>
      <c r="BA287" s="680"/>
      <c r="BB287" s="680"/>
      <c r="BC287" s="680"/>
      <c r="BD287" s="680"/>
      <c r="BE287" s="680"/>
      <c r="BF287" s="680"/>
      <c r="BG287" s="680"/>
      <c r="BH287" s="680"/>
      <c r="BI287" s="680"/>
      <c r="BJ287" s="680"/>
      <c r="BK287" s="680"/>
      <c r="BL287" s="680"/>
      <c r="BM287" s="680"/>
      <c r="BN287" s="680"/>
      <c r="BO287" s="680"/>
    </row>
    <row r="288" spans="2:67" s="255" customFormat="1" ht="15" customHeight="1">
      <c r="B288" s="1252" t="s">
        <v>721</v>
      </c>
      <c r="C288" s="262" t="s">
        <v>528</v>
      </c>
      <c r="D288" s="262"/>
      <c r="E288" s="658"/>
      <c r="F288" s="658"/>
      <c r="G288" s="700"/>
      <c r="H288" s="700"/>
      <c r="I288" s="700"/>
      <c r="J288" s="658"/>
      <c r="K288" s="658"/>
      <c r="L288" s="658"/>
      <c r="M288" s="658"/>
      <c r="N288" s="658"/>
      <c r="O288" s="658"/>
      <c r="P288" s="658"/>
      <c r="Q288" s="658"/>
      <c r="R288" s="658"/>
      <c r="S288" s="658"/>
      <c r="T288" s="658"/>
      <c r="U288" s="658"/>
      <c r="V288" s="658"/>
      <c r="W288" s="658"/>
      <c r="X288" s="658"/>
      <c r="Y288" s="658"/>
      <c r="Z288" s="658"/>
      <c r="AA288" s="658"/>
      <c r="AB288" s="658"/>
      <c r="AC288" s="658"/>
      <c r="AD288" s="658"/>
      <c r="AE288" s="658"/>
      <c r="AF288" s="658"/>
      <c r="AG288" s="658"/>
      <c r="AH288" s="658"/>
      <c r="AI288" s="658"/>
      <c r="AJ288" s="262"/>
      <c r="AK288" s="658"/>
      <c r="AL288" s="658"/>
      <c r="AM288" s="700"/>
      <c r="AN288" s="700"/>
      <c r="AO288" s="700"/>
      <c r="AP288" s="658"/>
      <c r="AQ288" s="658"/>
      <c r="AR288" s="658"/>
      <c r="AS288" s="658"/>
      <c r="AT288" s="658"/>
      <c r="AU288" s="658"/>
      <c r="AV288" s="658"/>
      <c r="AW288" s="658"/>
      <c r="AX288" s="658"/>
      <c r="AY288" s="658"/>
      <c r="AZ288" s="658"/>
      <c r="BA288" s="658"/>
      <c r="BB288" s="658"/>
      <c r="BC288" s="658"/>
      <c r="BD288" s="658"/>
      <c r="BE288" s="658"/>
      <c r="BF288" s="658"/>
      <c r="BG288" s="658"/>
      <c r="BH288" s="658"/>
      <c r="BI288" s="658"/>
      <c r="BJ288" s="658"/>
      <c r="BK288" s="658"/>
      <c r="BL288" s="658"/>
      <c r="BM288" s="658"/>
      <c r="BN288" s="658"/>
      <c r="BO288" s="658"/>
    </row>
    <row r="289" spans="2:67" s="255" customFormat="1" ht="15" customHeight="1">
      <c r="B289" s="1252"/>
      <c r="C289" s="262" t="s">
        <v>529</v>
      </c>
      <c r="D289" s="262"/>
      <c r="E289" s="658"/>
      <c r="F289" s="658"/>
      <c r="G289" s="700"/>
      <c r="H289" s="700"/>
      <c r="I289" s="700"/>
      <c r="J289" s="658"/>
      <c r="K289" s="658"/>
      <c r="L289" s="658"/>
      <c r="M289" s="658"/>
      <c r="N289" s="658"/>
      <c r="O289" s="658"/>
      <c r="P289" s="658"/>
      <c r="Q289" s="658"/>
      <c r="R289" s="658"/>
      <c r="S289" s="658"/>
      <c r="T289" s="658"/>
      <c r="U289" s="658"/>
      <c r="V289" s="658"/>
      <c r="W289" s="658"/>
      <c r="X289" s="658"/>
      <c r="Y289" s="658"/>
      <c r="Z289" s="658"/>
      <c r="AA289" s="658"/>
      <c r="AB289" s="658"/>
      <c r="AC289" s="658"/>
      <c r="AD289" s="658"/>
      <c r="AE289" s="658"/>
      <c r="AF289" s="658"/>
      <c r="AG289" s="658"/>
      <c r="AH289" s="658"/>
      <c r="AI289" s="658"/>
      <c r="AJ289" s="262"/>
      <c r="AK289" s="658"/>
      <c r="AL289" s="658"/>
      <c r="AM289" s="700"/>
      <c r="AN289" s="700"/>
      <c r="AO289" s="700"/>
      <c r="AP289" s="658"/>
      <c r="AQ289" s="658"/>
      <c r="AR289" s="658"/>
      <c r="AS289" s="658"/>
      <c r="AT289" s="658"/>
      <c r="AU289" s="658"/>
      <c r="AV289" s="658"/>
      <c r="AW289" s="658"/>
      <c r="AX289" s="658"/>
      <c r="AY289" s="658"/>
      <c r="AZ289" s="658"/>
      <c r="BA289" s="658"/>
      <c r="BB289" s="658"/>
      <c r="BC289" s="658"/>
      <c r="BD289" s="658"/>
      <c r="BE289" s="658"/>
      <c r="BF289" s="658"/>
      <c r="BG289" s="658"/>
      <c r="BH289" s="658"/>
      <c r="BI289" s="658"/>
      <c r="BJ289" s="658"/>
      <c r="BK289" s="658"/>
      <c r="BL289" s="658"/>
      <c r="BM289" s="658"/>
      <c r="BN289" s="658"/>
      <c r="BO289" s="658"/>
    </row>
    <row r="290" spans="2:67" s="255" customFormat="1" ht="15" customHeight="1">
      <c r="B290" s="1252"/>
      <c r="C290" s="262" t="s">
        <v>530</v>
      </c>
      <c r="D290" s="262"/>
      <c r="E290" s="658"/>
      <c r="F290" s="658"/>
      <c r="G290" s="700"/>
      <c r="H290" s="700"/>
      <c r="I290" s="700"/>
      <c r="J290" s="658"/>
      <c r="K290" s="658"/>
      <c r="L290" s="658"/>
      <c r="M290" s="658"/>
      <c r="N290" s="658"/>
      <c r="O290" s="658"/>
      <c r="P290" s="658"/>
      <c r="Q290" s="658"/>
      <c r="R290" s="658"/>
      <c r="S290" s="658"/>
      <c r="T290" s="658"/>
      <c r="U290" s="658"/>
      <c r="V290" s="658"/>
      <c r="W290" s="658"/>
      <c r="X290" s="658"/>
      <c r="Y290" s="658"/>
      <c r="Z290" s="658"/>
      <c r="AA290" s="658"/>
      <c r="AB290" s="658"/>
      <c r="AC290" s="658"/>
      <c r="AD290" s="658"/>
      <c r="AE290" s="658"/>
      <c r="AF290" s="658"/>
      <c r="AG290" s="658"/>
      <c r="AH290" s="658"/>
      <c r="AI290" s="658"/>
      <c r="AJ290" s="262"/>
      <c r="AK290" s="658"/>
      <c r="AL290" s="658"/>
      <c r="AM290" s="700"/>
      <c r="AN290" s="700"/>
      <c r="AO290" s="700"/>
      <c r="AP290" s="658"/>
      <c r="AQ290" s="658"/>
      <c r="AR290" s="658"/>
      <c r="AS290" s="658"/>
      <c r="AT290" s="658"/>
      <c r="AU290" s="658"/>
      <c r="AV290" s="658"/>
      <c r="AW290" s="658"/>
      <c r="AX290" s="658"/>
      <c r="AY290" s="658"/>
      <c r="AZ290" s="658"/>
      <c r="BA290" s="658"/>
      <c r="BB290" s="658"/>
      <c r="BC290" s="658"/>
      <c r="BD290" s="658"/>
      <c r="BE290" s="658"/>
      <c r="BF290" s="658"/>
      <c r="BG290" s="658"/>
      <c r="BH290" s="658"/>
      <c r="BI290" s="658"/>
      <c r="BJ290" s="658"/>
      <c r="BK290" s="658"/>
      <c r="BL290" s="658"/>
      <c r="BM290" s="658"/>
      <c r="BN290" s="658"/>
      <c r="BO290" s="658"/>
    </row>
    <row r="291" spans="2:67" s="255" customFormat="1" ht="15" customHeight="1">
      <c r="B291" s="1252"/>
      <c r="C291" s="262" t="s">
        <v>531</v>
      </c>
      <c r="D291" s="262"/>
      <c r="E291" s="658"/>
      <c r="F291" s="658"/>
      <c r="G291" s="700"/>
      <c r="H291" s="700"/>
      <c r="I291" s="700"/>
      <c r="J291" s="658"/>
      <c r="K291" s="658"/>
      <c r="L291" s="658"/>
      <c r="M291" s="658"/>
      <c r="N291" s="658"/>
      <c r="O291" s="658"/>
      <c r="P291" s="658"/>
      <c r="Q291" s="658"/>
      <c r="R291" s="658"/>
      <c r="S291" s="658"/>
      <c r="T291" s="658"/>
      <c r="U291" s="658"/>
      <c r="V291" s="658"/>
      <c r="W291" s="658"/>
      <c r="X291" s="658"/>
      <c r="Y291" s="658"/>
      <c r="Z291" s="658"/>
      <c r="AA291" s="658"/>
      <c r="AB291" s="658"/>
      <c r="AC291" s="658"/>
      <c r="AD291" s="658"/>
      <c r="AE291" s="658"/>
      <c r="AF291" s="658"/>
      <c r="AG291" s="658"/>
      <c r="AH291" s="658"/>
      <c r="AI291" s="658"/>
      <c r="AJ291" s="262"/>
      <c r="AK291" s="658"/>
      <c r="AL291" s="658"/>
      <c r="AM291" s="700"/>
      <c r="AN291" s="700"/>
      <c r="AO291" s="700"/>
      <c r="AP291" s="658"/>
      <c r="AQ291" s="658"/>
      <c r="AR291" s="658"/>
      <c r="AS291" s="658"/>
      <c r="AT291" s="658"/>
      <c r="AU291" s="658"/>
      <c r="AV291" s="658"/>
      <c r="AW291" s="658"/>
      <c r="AX291" s="658"/>
      <c r="AY291" s="658"/>
      <c r="AZ291" s="658"/>
      <c r="BA291" s="658"/>
      <c r="BB291" s="658"/>
      <c r="BC291" s="658"/>
      <c r="BD291" s="658"/>
      <c r="BE291" s="658"/>
      <c r="BF291" s="658"/>
      <c r="BG291" s="658"/>
      <c r="BH291" s="658"/>
      <c r="BI291" s="658"/>
      <c r="BJ291" s="658"/>
      <c r="BK291" s="658"/>
      <c r="BL291" s="658"/>
      <c r="BM291" s="658"/>
      <c r="BN291" s="658"/>
      <c r="BO291" s="658"/>
    </row>
    <row r="292" spans="2:67" s="255" customFormat="1" ht="15" customHeight="1">
      <c r="B292" s="1252"/>
      <c r="C292" s="262" t="s">
        <v>532</v>
      </c>
      <c r="D292" s="262"/>
      <c r="E292" s="658"/>
      <c r="F292" s="658"/>
      <c r="G292" s="700"/>
      <c r="H292" s="700"/>
      <c r="I292" s="700"/>
      <c r="J292" s="658"/>
      <c r="K292" s="658"/>
      <c r="L292" s="658"/>
      <c r="M292" s="658"/>
      <c r="N292" s="658"/>
      <c r="O292" s="658"/>
      <c r="P292" s="658"/>
      <c r="Q292" s="658"/>
      <c r="R292" s="658"/>
      <c r="S292" s="658"/>
      <c r="T292" s="658"/>
      <c r="U292" s="658"/>
      <c r="V292" s="658"/>
      <c r="W292" s="658"/>
      <c r="X292" s="658"/>
      <c r="Y292" s="658"/>
      <c r="Z292" s="658"/>
      <c r="AA292" s="658"/>
      <c r="AB292" s="658"/>
      <c r="AC292" s="658"/>
      <c r="AD292" s="658"/>
      <c r="AE292" s="658"/>
      <c r="AF292" s="658"/>
      <c r="AG292" s="658"/>
      <c r="AH292" s="658"/>
      <c r="AI292" s="658"/>
      <c r="AJ292" s="262"/>
      <c r="AK292" s="658"/>
      <c r="AL292" s="658"/>
      <c r="AM292" s="700"/>
      <c r="AN292" s="700"/>
      <c r="AO292" s="700"/>
      <c r="AP292" s="658"/>
      <c r="AQ292" s="658"/>
      <c r="AR292" s="658"/>
      <c r="AS292" s="658"/>
      <c r="AT292" s="658"/>
      <c r="AU292" s="658"/>
      <c r="AV292" s="658"/>
      <c r="AW292" s="658"/>
      <c r="AX292" s="658"/>
      <c r="AY292" s="658"/>
      <c r="AZ292" s="658"/>
      <c r="BA292" s="658"/>
      <c r="BB292" s="658"/>
      <c r="BC292" s="658"/>
      <c r="BD292" s="658"/>
      <c r="BE292" s="658"/>
      <c r="BF292" s="658"/>
      <c r="BG292" s="658"/>
      <c r="BH292" s="658"/>
      <c r="BI292" s="658"/>
      <c r="BJ292" s="658"/>
      <c r="BK292" s="658"/>
      <c r="BL292" s="658"/>
      <c r="BM292" s="658"/>
      <c r="BN292" s="658"/>
      <c r="BO292" s="658"/>
    </row>
    <row r="293" spans="2:67" s="255" customFormat="1" ht="15" customHeight="1">
      <c r="B293" s="1252"/>
      <c r="C293" s="262" t="s">
        <v>533</v>
      </c>
      <c r="D293" s="262"/>
      <c r="E293" s="658"/>
      <c r="F293" s="658"/>
      <c r="G293" s="700"/>
      <c r="H293" s="700"/>
      <c r="I293" s="700"/>
      <c r="J293" s="658"/>
      <c r="K293" s="658"/>
      <c r="L293" s="658"/>
      <c r="M293" s="658"/>
      <c r="N293" s="658"/>
      <c r="O293" s="658"/>
      <c r="P293" s="658"/>
      <c r="Q293" s="658"/>
      <c r="R293" s="658"/>
      <c r="S293" s="658"/>
      <c r="T293" s="658"/>
      <c r="U293" s="658"/>
      <c r="V293" s="658"/>
      <c r="W293" s="658"/>
      <c r="X293" s="658"/>
      <c r="Y293" s="658"/>
      <c r="Z293" s="658"/>
      <c r="AA293" s="658"/>
      <c r="AB293" s="658"/>
      <c r="AC293" s="658"/>
      <c r="AD293" s="658"/>
      <c r="AE293" s="658"/>
      <c r="AF293" s="658"/>
      <c r="AG293" s="658"/>
      <c r="AH293" s="658"/>
      <c r="AI293" s="658"/>
      <c r="AJ293" s="262"/>
      <c r="AK293" s="658"/>
      <c r="AL293" s="658"/>
      <c r="AM293" s="700"/>
      <c r="AN293" s="700"/>
      <c r="AO293" s="700"/>
      <c r="AP293" s="658"/>
      <c r="AQ293" s="658"/>
      <c r="AR293" s="658"/>
      <c r="AS293" s="658"/>
      <c r="AT293" s="658"/>
      <c r="AU293" s="658"/>
      <c r="AV293" s="658"/>
      <c r="AW293" s="658"/>
      <c r="AX293" s="658"/>
      <c r="AY293" s="658"/>
      <c r="AZ293" s="658"/>
      <c r="BA293" s="658"/>
      <c r="BB293" s="658"/>
      <c r="BC293" s="658"/>
      <c r="BD293" s="658"/>
      <c r="BE293" s="658"/>
      <c r="BF293" s="658"/>
      <c r="BG293" s="658"/>
      <c r="BH293" s="658"/>
      <c r="BI293" s="658"/>
      <c r="BJ293" s="658"/>
      <c r="BK293" s="658"/>
      <c r="BL293" s="658"/>
      <c r="BM293" s="658"/>
      <c r="BN293" s="658"/>
      <c r="BO293" s="658"/>
    </row>
    <row r="294" spans="2:67" s="255" customFormat="1" ht="15" customHeight="1">
      <c r="B294" s="1253"/>
      <c r="C294" s="338" t="s">
        <v>527</v>
      </c>
      <c r="D294" s="339"/>
      <c r="E294" s="680"/>
      <c r="F294" s="680"/>
      <c r="G294" s="712"/>
      <c r="H294" s="712"/>
      <c r="I294" s="712"/>
      <c r="J294" s="680"/>
      <c r="K294" s="680"/>
      <c r="L294" s="680"/>
      <c r="M294" s="680"/>
      <c r="N294" s="680"/>
      <c r="O294" s="680"/>
      <c r="P294" s="680"/>
      <c r="Q294" s="680"/>
      <c r="R294" s="680"/>
      <c r="S294" s="680"/>
      <c r="T294" s="680"/>
      <c r="U294" s="680"/>
      <c r="V294" s="680"/>
      <c r="W294" s="680"/>
      <c r="X294" s="680"/>
      <c r="Y294" s="680"/>
      <c r="Z294" s="680"/>
      <c r="AA294" s="680"/>
      <c r="AB294" s="680"/>
      <c r="AC294" s="680"/>
      <c r="AD294" s="680"/>
      <c r="AE294" s="680"/>
      <c r="AF294" s="680"/>
      <c r="AG294" s="681"/>
      <c r="AH294" s="681"/>
      <c r="AI294" s="680"/>
      <c r="AJ294" s="331"/>
      <c r="AK294" s="680"/>
      <c r="AL294" s="680"/>
      <c r="AM294" s="712"/>
      <c r="AN294" s="712"/>
      <c r="AO294" s="712"/>
      <c r="AP294" s="680"/>
      <c r="AQ294" s="680"/>
      <c r="AR294" s="680"/>
      <c r="AS294" s="680"/>
      <c r="AT294" s="680"/>
      <c r="AU294" s="680"/>
      <c r="AV294" s="680"/>
      <c r="AW294" s="680"/>
      <c r="AX294" s="680"/>
      <c r="AY294" s="680"/>
      <c r="AZ294" s="680"/>
      <c r="BA294" s="680"/>
      <c r="BB294" s="680"/>
      <c r="BC294" s="680"/>
      <c r="BD294" s="680"/>
      <c r="BE294" s="680"/>
      <c r="BF294" s="680"/>
      <c r="BG294" s="680"/>
      <c r="BH294" s="680"/>
      <c r="BI294" s="680"/>
      <c r="BJ294" s="680"/>
      <c r="BK294" s="680"/>
      <c r="BL294" s="680"/>
      <c r="BM294" s="681"/>
      <c r="BN294" s="681"/>
      <c r="BO294" s="680"/>
    </row>
    <row r="295" spans="2:67" s="255" customFormat="1" ht="15" customHeight="1">
      <c r="B295" s="1251" t="s">
        <v>33</v>
      </c>
      <c r="C295" s="243" t="s">
        <v>528</v>
      </c>
      <c r="D295" s="344"/>
      <c r="E295" s="350">
        <v>2.3824439416506901E-2</v>
      </c>
      <c r="F295" s="346">
        <v>3.0617390231256903E-5</v>
      </c>
      <c r="G295" s="896">
        <v>6.4924671686275804E-5</v>
      </c>
      <c r="H295" s="896">
        <v>6.5634001393705642E-5</v>
      </c>
      <c r="I295" s="896">
        <v>6.5086998930816232E-5</v>
      </c>
      <c r="J295" s="346">
        <v>1.2708044958938399E-4</v>
      </c>
      <c r="K295" s="346"/>
      <c r="L295" s="346">
        <v>0.24354127728874062</v>
      </c>
      <c r="M295" s="346">
        <v>9.5067503173939E-2</v>
      </c>
      <c r="N295" s="346">
        <v>5.6969148265207598E-3</v>
      </c>
      <c r="O295" s="346">
        <v>4.7009221507627692E-3</v>
      </c>
      <c r="P295" s="346">
        <v>4.7499534135528997E-3</v>
      </c>
      <c r="Q295" s="346"/>
      <c r="R295" s="346"/>
      <c r="S295" s="346"/>
      <c r="T295" s="346"/>
      <c r="U295" s="346">
        <v>1.9480584159763243E-2</v>
      </c>
      <c r="V295" s="346">
        <v>1.9480584159763201E-2</v>
      </c>
      <c r="W295" s="346">
        <v>5.87981825411655E-3</v>
      </c>
      <c r="X295" s="346">
        <v>3.9923269594422398E-2</v>
      </c>
      <c r="Y295" s="346"/>
      <c r="Z295" s="346">
        <v>2.5224378698191285E-2</v>
      </c>
      <c r="AA295" s="346"/>
      <c r="AB295" s="346"/>
      <c r="AC295" s="346"/>
      <c r="AD295" s="346">
        <v>1.9132166088186384E-2</v>
      </c>
      <c r="AE295" s="346">
        <v>2.60088980993099E-2</v>
      </c>
      <c r="AF295" s="346">
        <v>2.1648720218932199E-2</v>
      </c>
      <c r="AG295" s="347"/>
      <c r="AH295" s="347">
        <v>1.1785972564707699E-2</v>
      </c>
      <c r="AI295" s="346">
        <v>7.2134083145296204E-3</v>
      </c>
      <c r="AJ295" s="329"/>
      <c r="AK295" s="350">
        <v>0.12676325982372999</v>
      </c>
      <c r="AL295" s="346">
        <v>2.0928814938234901E-4</v>
      </c>
      <c r="AM295" s="896">
        <v>1.26701226220351E-4</v>
      </c>
      <c r="AN295" s="896">
        <v>9.7900604415689666E-5</v>
      </c>
      <c r="AO295" s="896">
        <v>1.2011032000335116E-4</v>
      </c>
      <c r="AP295" s="346">
        <v>0.34848245004811401</v>
      </c>
      <c r="AQ295" s="346"/>
      <c r="AR295" s="346"/>
      <c r="AS295" s="346">
        <v>0.32938640008056302</v>
      </c>
      <c r="AT295" s="346">
        <v>8.8723087794984806E-2</v>
      </c>
      <c r="AU295" s="346">
        <v>6.8031885854714688E-2</v>
      </c>
      <c r="AV295" s="346">
        <v>6.6371877774772894E-2</v>
      </c>
      <c r="AW295" s="346"/>
      <c r="AX295" s="346"/>
      <c r="AY295" s="346"/>
      <c r="AZ295" s="346"/>
      <c r="BA295" s="346">
        <v>0.13899535665784685</v>
      </c>
      <c r="BB295" s="346">
        <v>0.13899535665784701</v>
      </c>
      <c r="BC295" s="346">
        <v>9.1198941735813693E-2</v>
      </c>
      <c r="BD295" s="346">
        <v>5.9346303257552191E-2</v>
      </c>
      <c r="BE295" s="346"/>
      <c r="BF295" s="346">
        <v>4.5107294250940212E-2</v>
      </c>
      <c r="BG295" s="346"/>
      <c r="BH295" s="346"/>
      <c r="BI295" s="346"/>
      <c r="BJ295" s="346">
        <v>3.6782534873136485E-2</v>
      </c>
      <c r="BK295" s="346">
        <v>4.7117076410254199E-2</v>
      </c>
      <c r="BL295" s="346">
        <v>0.133168454061521</v>
      </c>
      <c r="BM295" s="347"/>
      <c r="BN295" s="347">
        <v>8.0780449873751395E-2</v>
      </c>
      <c r="BO295" s="346">
        <v>9.1026288964781502E-2</v>
      </c>
    </row>
    <row r="296" spans="2:67" s="255" customFormat="1" ht="15" customHeight="1">
      <c r="B296" s="1257" t="s">
        <v>33</v>
      </c>
      <c r="C296" s="243" t="s">
        <v>529</v>
      </c>
      <c r="D296" s="344"/>
      <c r="E296" s="346">
        <v>1.43160951271574E-2</v>
      </c>
      <c r="F296" s="346">
        <v>5.1551894257370503E-4</v>
      </c>
      <c r="G296" s="896">
        <v>8.9148979259253401E-4</v>
      </c>
      <c r="H296" s="896">
        <v>9.0123058200744868E-4</v>
      </c>
      <c r="I296" s="896">
        <v>8.9371893298917902E-4</v>
      </c>
      <c r="J296" s="346">
        <v>7.8722361112405499E-4</v>
      </c>
      <c r="K296" s="346"/>
      <c r="L296" s="346">
        <v>6.1793105301926395E-2</v>
      </c>
      <c r="M296" s="346">
        <v>2.7456485861789101E-2</v>
      </c>
      <c r="N296" s="346">
        <v>3.0769918276639099E-3</v>
      </c>
      <c r="O296" s="346">
        <v>3.1999113730151003E-3</v>
      </c>
      <c r="P296" s="346">
        <v>3.3392228102994801E-3</v>
      </c>
      <c r="Q296" s="346"/>
      <c r="R296" s="346"/>
      <c r="S296" s="346"/>
      <c r="T296" s="346"/>
      <c r="U296" s="346">
        <v>7.6667701009174938E-3</v>
      </c>
      <c r="V296" s="346">
        <v>7.6667701009174903E-3</v>
      </c>
      <c r="W296" s="346">
        <v>3.0826155399500199E-3</v>
      </c>
      <c r="X296" s="346">
        <v>3.2635247595351899E-2</v>
      </c>
      <c r="Y296" s="346"/>
      <c r="Z296" s="346">
        <v>3.2031942963432092E-2</v>
      </c>
      <c r="AA296" s="346"/>
      <c r="AB296" s="346"/>
      <c r="AC296" s="346"/>
      <c r="AD296" s="346">
        <v>2.1192791719289457E-2</v>
      </c>
      <c r="AE296" s="346">
        <v>2.8907315897914398E-2</v>
      </c>
      <c r="AF296" s="346">
        <v>1.25685206999188E-2</v>
      </c>
      <c r="AG296" s="347"/>
      <c r="AH296" s="347">
        <v>5.78238085255426E-3</v>
      </c>
      <c r="AI296" s="346">
        <v>4.4076125699842204E-3</v>
      </c>
      <c r="AJ296" s="329"/>
      <c r="AK296" s="346">
        <v>3.5318253210627003E-2</v>
      </c>
      <c r="AL296" s="346">
        <v>9.9711053896968491E-4</v>
      </c>
      <c r="AM296" s="896">
        <v>9.7624167323479005E-4</v>
      </c>
      <c r="AN296" s="896">
        <v>9.5992382307988366E-4</v>
      </c>
      <c r="AO296" s="896">
        <v>9.7250739899711915E-4</v>
      </c>
      <c r="AP296" s="346">
        <v>5.96748635562388E-2</v>
      </c>
      <c r="AQ296" s="346"/>
      <c r="AR296" s="346"/>
      <c r="AS296" s="346">
        <v>5.9542966577925301E-2</v>
      </c>
      <c r="AT296" s="346">
        <v>1.9160590916194001E-2</v>
      </c>
      <c r="AU296" s="346">
        <v>1.7369184020214954E-2</v>
      </c>
      <c r="AV296" s="346">
        <v>1.72922070444637E-2</v>
      </c>
      <c r="AW296" s="346"/>
      <c r="AX296" s="346"/>
      <c r="AY296" s="346"/>
      <c r="AZ296" s="346"/>
      <c r="BA296" s="346">
        <v>3.0310398404278252E-2</v>
      </c>
      <c r="BB296" s="346">
        <v>3.0310398404278301E-2</v>
      </c>
      <c r="BC296" s="346">
        <v>1.94140575237178E-2</v>
      </c>
      <c r="BD296" s="346">
        <v>1.9612113392556432E-2</v>
      </c>
      <c r="BE296" s="346"/>
      <c r="BF296" s="346">
        <v>3.3248194015616316E-2</v>
      </c>
      <c r="BG296" s="346"/>
      <c r="BH296" s="346"/>
      <c r="BI296" s="346"/>
      <c r="BJ296" s="346">
        <v>3.0484346458810499E-2</v>
      </c>
      <c r="BK296" s="346">
        <v>3.01631478892425E-2</v>
      </c>
      <c r="BL296" s="346">
        <v>3.6522140518135897E-2</v>
      </c>
      <c r="BM296" s="347"/>
      <c r="BN296" s="347">
        <v>2.3491660707344601E-2</v>
      </c>
      <c r="BO296" s="346">
        <v>2.0438241296256002E-2</v>
      </c>
    </row>
    <row r="297" spans="2:67" s="255" customFormat="1" ht="15" customHeight="1">
      <c r="B297" s="1257" t="s">
        <v>33</v>
      </c>
      <c r="C297" s="243" t="s">
        <v>530</v>
      </c>
      <c r="D297" s="344"/>
      <c r="E297" s="346">
        <v>2.3339335015289599E-2</v>
      </c>
      <c r="F297" s="346">
        <v>2.3852955387108502E-3</v>
      </c>
      <c r="G297" s="896">
        <v>3.3108981062986002E-3</v>
      </c>
      <c r="H297" s="896">
        <v>3.2445708337583774E-3</v>
      </c>
      <c r="I297" s="896">
        <v>3.2957193773146603E-3</v>
      </c>
      <c r="J297" s="346">
        <v>3.5728930483145101E-3</v>
      </c>
      <c r="K297" s="346"/>
      <c r="L297" s="346">
        <v>4.9474977329385425E-2</v>
      </c>
      <c r="M297" s="346">
        <v>4.7416773792330197E-2</v>
      </c>
      <c r="N297" s="346">
        <v>6.8424640885444499E-3</v>
      </c>
      <c r="O297" s="346">
        <v>7.2940086371459613E-3</v>
      </c>
      <c r="P297" s="346">
        <v>7.9465827310471696E-3</v>
      </c>
      <c r="Q297" s="346"/>
      <c r="R297" s="346"/>
      <c r="S297" s="346"/>
      <c r="T297" s="346"/>
      <c r="U297" s="346">
        <v>1.1693480808994541E-2</v>
      </c>
      <c r="V297" s="346">
        <v>1.1693480808994501E-2</v>
      </c>
      <c r="W297" s="346">
        <v>6.7692553921775804E-3</v>
      </c>
      <c r="X297" s="346">
        <v>3.0885205517971217E-2</v>
      </c>
      <c r="Y297" s="346"/>
      <c r="Z297" s="346">
        <v>3.7912115401295687E-2</v>
      </c>
      <c r="AA297" s="346"/>
      <c r="AB297" s="346"/>
      <c r="AC297" s="346"/>
      <c r="AD297" s="346">
        <v>9.0346075224954619E-3</v>
      </c>
      <c r="AE297" s="346">
        <v>3.1310797574729099E-2</v>
      </c>
      <c r="AF297" s="346">
        <v>2.1634705857197699E-2</v>
      </c>
      <c r="AG297" s="347"/>
      <c r="AH297" s="347">
        <v>3.78039884492693E-3</v>
      </c>
      <c r="AI297" s="346">
        <v>8.2385708616316607E-3</v>
      </c>
      <c r="AJ297" s="329"/>
      <c r="AK297" s="346">
        <v>4.2753654787898498E-2</v>
      </c>
      <c r="AL297" s="346">
        <v>3.3327866518853902E-3</v>
      </c>
      <c r="AM297" s="896">
        <v>4.1352518290818999E-3</v>
      </c>
      <c r="AN297" s="896">
        <v>4.0139874679313578E-3</v>
      </c>
      <c r="AO297" s="896">
        <v>4.1075009687974087E-3</v>
      </c>
      <c r="AP297" s="346">
        <v>5.0846630530554701E-2</v>
      </c>
      <c r="AQ297" s="346"/>
      <c r="AR297" s="346"/>
      <c r="AS297" s="346">
        <v>5.3750453895745197E-2</v>
      </c>
      <c r="AT297" s="346">
        <v>2.1504366445420201E-2</v>
      </c>
      <c r="AU297" s="346">
        <v>2.0864343130586938E-2</v>
      </c>
      <c r="AV297" s="346">
        <v>2.1665267988853699E-2</v>
      </c>
      <c r="AW297" s="346"/>
      <c r="AX297" s="346"/>
      <c r="AY297" s="346"/>
      <c r="AZ297" s="346"/>
      <c r="BA297" s="346">
        <v>3.0204747083168101E-2</v>
      </c>
      <c r="BB297" s="346">
        <v>3.0204747083168101E-2</v>
      </c>
      <c r="BC297" s="346">
        <v>2.1547204462951601E-2</v>
      </c>
      <c r="BD297" s="346">
        <v>6.1363517848738731E-2</v>
      </c>
      <c r="BE297" s="346"/>
      <c r="BF297" s="346">
        <v>4.9987264296298767E-2</v>
      </c>
      <c r="BG297" s="346"/>
      <c r="BH297" s="346"/>
      <c r="BI297" s="346"/>
      <c r="BJ297" s="346">
        <v>2.8832599782742548E-2</v>
      </c>
      <c r="BK297" s="346">
        <v>5.0359576104352703E-2</v>
      </c>
      <c r="BL297" s="346">
        <v>3.9173760745515297E-2</v>
      </c>
      <c r="BM297" s="347"/>
      <c r="BN297" s="347">
        <v>8.4252398445535601E-3</v>
      </c>
      <c r="BO297" s="346">
        <v>2.32784721181084E-2</v>
      </c>
    </row>
    <row r="298" spans="2:67" s="255" customFormat="1" ht="15" customHeight="1">
      <c r="B298" s="1257" t="s">
        <v>33</v>
      </c>
      <c r="C298" s="243" t="s">
        <v>531</v>
      </c>
      <c r="D298" s="344"/>
      <c r="E298" s="346">
        <v>0.216611990403799</v>
      </c>
      <c r="F298" s="346">
        <v>5.6051395397650201E-2</v>
      </c>
      <c r="G298" s="896">
        <v>6.8222092430443096E-2</v>
      </c>
      <c r="H298" s="896">
        <v>6.7429107871366162E-2</v>
      </c>
      <c r="I298" s="896">
        <v>6.8040621110280183E-2</v>
      </c>
      <c r="J298" s="346">
        <v>0.107913569045958</v>
      </c>
      <c r="K298" s="346"/>
      <c r="L298" s="346">
        <v>0.26587629128862961</v>
      </c>
      <c r="M298" s="346">
        <v>0.244783784686224</v>
      </c>
      <c r="N298" s="346">
        <v>0.100938721375418</v>
      </c>
      <c r="O298" s="346">
        <v>0.1069310073187863</v>
      </c>
      <c r="P298" s="346">
        <v>0.113370294762084</v>
      </c>
      <c r="Q298" s="346"/>
      <c r="R298" s="346"/>
      <c r="S298" s="346"/>
      <c r="T298" s="346"/>
      <c r="U298" s="346">
        <v>0.12835826726433552</v>
      </c>
      <c r="V298" s="346">
        <v>0.128358267264336</v>
      </c>
      <c r="W298" s="346">
        <v>9.9932377277665893E-2</v>
      </c>
      <c r="X298" s="346">
        <v>0.29715290885467288</v>
      </c>
      <c r="Y298" s="346"/>
      <c r="Z298" s="346">
        <v>0.33451079803760458</v>
      </c>
      <c r="AA298" s="346"/>
      <c r="AB298" s="346"/>
      <c r="AC298" s="346"/>
      <c r="AD298" s="346">
        <v>0.22534901127836951</v>
      </c>
      <c r="AE298" s="346">
        <v>0.304680633925553</v>
      </c>
      <c r="AF298" s="346">
        <v>0.211892094560241</v>
      </c>
      <c r="AG298" s="347"/>
      <c r="AH298" s="347">
        <v>7.8388965288707299E-2</v>
      </c>
      <c r="AI298" s="346">
        <v>0.111757532603714</v>
      </c>
      <c r="AJ298" s="329"/>
      <c r="AK298" s="346">
        <v>0.234269356047523</v>
      </c>
      <c r="AL298" s="346">
        <v>6.8813966486009306E-2</v>
      </c>
      <c r="AM298" s="896">
        <v>8.1592840072941694E-2</v>
      </c>
      <c r="AN298" s="896">
        <v>8.0587687565463029E-2</v>
      </c>
      <c r="AO298" s="896">
        <v>8.1362814972945313E-2</v>
      </c>
      <c r="AP298" s="346">
        <v>0.19163002700957699</v>
      </c>
      <c r="AQ298" s="346"/>
      <c r="AR298" s="346"/>
      <c r="AS298" s="346">
        <v>0.20295446580887899</v>
      </c>
      <c r="AT298" s="346">
        <v>0.137438864508174</v>
      </c>
      <c r="AU298" s="346">
        <v>0.14159415890317428</v>
      </c>
      <c r="AV298" s="346">
        <v>0.14625429271903101</v>
      </c>
      <c r="AW298" s="346"/>
      <c r="AX298" s="346"/>
      <c r="AY298" s="346"/>
      <c r="AZ298" s="346"/>
      <c r="BA298" s="346">
        <v>0.16245349970499925</v>
      </c>
      <c r="BB298" s="346">
        <v>0.162453499704999</v>
      </c>
      <c r="BC298" s="346">
        <v>0.136762540925675</v>
      </c>
      <c r="BD298" s="346">
        <v>0.27229705556465833</v>
      </c>
      <c r="BE298" s="346"/>
      <c r="BF298" s="346">
        <v>0.31967798687394361</v>
      </c>
      <c r="BG298" s="346"/>
      <c r="BH298" s="346"/>
      <c r="BI298" s="346"/>
      <c r="BJ298" s="346">
        <v>0.2250989037418028</v>
      </c>
      <c r="BK298" s="346">
        <v>0.28860852624730798</v>
      </c>
      <c r="BL298" s="346">
        <v>0.23463819144077599</v>
      </c>
      <c r="BM298" s="347"/>
      <c r="BN298" s="347">
        <v>0.122558126719248</v>
      </c>
      <c r="BO298" s="346">
        <v>0.146065510286052</v>
      </c>
    </row>
    <row r="299" spans="2:67" s="255" customFormat="1" ht="15" customHeight="1">
      <c r="B299" s="1257" t="s">
        <v>33</v>
      </c>
      <c r="C299" s="243" t="s">
        <v>532</v>
      </c>
      <c r="D299" s="344"/>
      <c r="E299" s="346">
        <v>0.692182396681566</v>
      </c>
      <c r="F299" s="346">
        <v>0.78860384797292304</v>
      </c>
      <c r="G299" s="896">
        <v>0.81871808630440301</v>
      </c>
      <c r="H299" s="896">
        <v>0.81915863527817867</v>
      </c>
      <c r="I299" s="896">
        <v>0.81881890416138736</v>
      </c>
      <c r="J299" s="346">
        <v>0.85328826095426002</v>
      </c>
      <c r="K299" s="346"/>
      <c r="L299" s="346">
        <v>0.36255012813257576</v>
      </c>
      <c r="M299" s="346">
        <v>0.57187321603265895</v>
      </c>
      <c r="N299" s="346">
        <v>0.76430934169373499</v>
      </c>
      <c r="O299" s="346">
        <v>0.76255404765835222</v>
      </c>
      <c r="P299" s="346">
        <v>0.75916024019647099</v>
      </c>
      <c r="Q299" s="346"/>
      <c r="R299" s="346"/>
      <c r="S299" s="346"/>
      <c r="T299" s="346"/>
      <c r="U299" s="346">
        <v>0.76794808123667524</v>
      </c>
      <c r="V299" s="346">
        <v>0.76794808123667502</v>
      </c>
      <c r="W299" s="346">
        <v>0.76482654381035398</v>
      </c>
      <c r="X299" s="346">
        <v>0.58546414482659226</v>
      </c>
      <c r="Y299" s="346"/>
      <c r="Z299" s="346">
        <v>0.55300774910268458</v>
      </c>
      <c r="AA299" s="346"/>
      <c r="AB299" s="346"/>
      <c r="AC299" s="346"/>
      <c r="AD299" s="346">
        <v>0.68772825798463888</v>
      </c>
      <c r="AE299" s="346">
        <v>0.58854172789563697</v>
      </c>
      <c r="AF299" s="346">
        <v>0.70451385312697801</v>
      </c>
      <c r="AG299" s="347"/>
      <c r="AH299" s="347">
        <v>0.65427872113255003</v>
      </c>
      <c r="AI299" s="346">
        <v>0.75594131711322898</v>
      </c>
      <c r="AJ299" s="329"/>
      <c r="AK299" s="346">
        <v>0.53022038867388599</v>
      </c>
      <c r="AL299" s="346">
        <v>0.76024977346025402</v>
      </c>
      <c r="AM299" s="896">
        <v>0.791004762388824</v>
      </c>
      <c r="AN299" s="896">
        <v>0.79165274488361637</v>
      </c>
      <c r="AO299" s="896">
        <v>0.79115305057101626</v>
      </c>
      <c r="AP299" s="346">
        <v>0.32748498668019399</v>
      </c>
      <c r="AQ299" s="346"/>
      <c r="AR299" s="346"/>
      <c r="AS299" s="346">
        <v>0.33484037919550302</v>
      </c>
      <c r="AT299" s="346">
        <v>0.61390405981344298</v>
      </c>
      <c r="AU299" s="346">
        <v>0.63504246852591273</v>
      </c>
      <c r="AV299" s="346">
        <v>0.63486739594225705</v>
      </c>
      <c r="AW299" s="346"/>
      <c r="AX299" s="346"/>
      <c r="AY299" s="346"/>
      <c r="AZ299" s="346"/>
      <c r="BA299" s="346">
        <v>0.5701567129265217</v>
      </c>
      <c r="BB299" s="346">
        <v>0.57015671292652204</v>
      </c>
      <c r="BC299" s="346">
        <v>0.61160472248209297</v>
      </c>
      <c r="BD299" s="346">
        <v>0.57344178632550502</v>
      </c>
      <c r="BE299" s="346"/>
      <c r="BF299" s="346">
        <v>0.53219741728817849</v>
      </c>
      <c r="BG299" s="346"/>
      <c r="BH299" s="346"/>
      <c r="BI299" s="346"/>
      <c r="BJ299" s="346">
        <v>0.64107686942605402</v>
      </c>
      <c r="BK299" s="346">
        <v>0.56195641972238197</v>
      </c>
      <c r="BL299" s="346">
        <v>0.53020527585250499</v>
      </c>
      <c r="BM299" s="347"/>
      <c r="BN299" s="347">
        <v>0.52105766815577104</v>
      </c>
      <c r="BO299" s="346">
        <v>0.60678869859919404</v>
      </c>
    </row>
    <row r="300" spans="2:67" s="255" customFormat="1" ht="15" customHeight="1">
      <c r="B300" s="1257" t="s">
        <v>33</v>
      </c>
      <c r="C300" s="243" t="s">
        <v>533</v>
      </c>
      <c r="D300" s="344"/>
      <c r="E300" s="346">
        <v>2.9725743355680598E-2</v>
      </c>
      <c r="F300" s="346">
        <v>0.152413324757911</v>
      </c>
      <c r="G300" s="896">
        <v>0.108792508694576</v>
      </c>
      <c r="H300" s="896">
        <v>0.10920082143329538</v>
      </c>
      <c r="I300" s="896">
        <v>0.10888594941909809</v>
      </c>
      <c r="J300" s="346">
        <v>3.4310972890754798E-2</v>
      </c>
      <c r="K300" s="346"/>
      <c r="L300" s="346">
        <v>1.6764220658742349E-2</v>
      </c>
      <c r="M300" s="346">
        <v>1.34022364530594E-2</v>
      </c>
      <c r="N300" s="346">
        <v>0.119135566188119</v>
      </c>
      <c r="O300" s="346">
        <v>0.1153201028619377</v>
      </c>
      <c r="P300" s="346">
        <v>0.111433706086546</v>
      </c>
      <c r="Q300" s="346"/>
      <c r="R300" s="346"/>
      <c r="S300" s="346"/>
      <c r="T300" s="346"/>
      <c r="U300" s="346">
        <v>6.4852816429313953E-2</v>
      </c>
      <c r="V300" s="346">
        <v>6.4852816429313995E-2</v>
      </c>
      <c r="W300" s="346">
        <v>0.11950938972573601</v>
      </c>
      <c r="X300" s="346">
        <v>1.3939223610989314E-2</v>
      </c>
      <c r="Y300" s="346"/>
      <c r="Z300" s="346">
        <v>1.7313015796791592E-2</v>
      </c>
      <c r="AA300" s="346"/>
      <c r="AB300" s="346"/>
      <c r="AC300" s="346"/>
      <c r="AD300" s="346">
        <v>3.7563165407020413E-2</v>
      </c>
      <c r="AE300" s="346">
        <v>2.0550626606855801E-2</v>
      </c>
      <c r="AF300" s="346">
        <v>2.7742105536732099E-2</v>
      </c>
      <c r="AG300" s="347"/>
      <c r="AH300" s="347">
        <v>0.24598356131655399</v>
      </c>
      <c r="AI300" s="346">
        <v>0.112441558536912</v>
      </c>
      <c r="AJ300" s="329"/>
      <c r="AK300" s="346">
        <v>3.0675087456335601E-2</v>
      </c>
      <c r="AL300" s="346">
        <v>0.16639707471349899</v>
      </c>
      <c r="AM300" s="896">
        <v>0.122164202809697</v>
      </c>
      <c r="AN300" s="896">
        <v>0.12268775565549338</v>
      </c>
      <c r="AO300" s="896">
        <v>0.12228401576824005</v>
      </c>
      <c r="AP300" s="346">
        <v>2.18810421753214E-2</v>
      </c>
      <c r="AQ300" s="346"/>
      <c r="AR300" s="346"/>
      <c r="AS300" s="346">
        <v>1.9525334441385E-2</v>
      </c>
      <c r="AT300" s="346">
        <v>0.119269030521784</v>
      </c>
      <c r="AU300" s="346">
        <v>0.11709795956539633</v>
      </c>
      <c r="AV300" s="346">
        <v>0.113548958530622</v>
      </c>
      <c r="AW300" s="346"/>
      <c r="AX300" s="346"/>
      <c r="AY300" s="346"/>
      <c r="AZ300" s="346"/>
      <c r="BA300" s="346">
        <v>6.7879285223185787E-2</v>
      </c>
      <c r="BB300" s="346">
        <v>6.7879285223185801E-2</v>
      </c>
      <c r="BC300" s="346">
        <v>0.119472532869749</v>
      </c>
      <c r="BD300" s="346">
        <v>1.3939223610989317E-2</v>
      </c>
      <c r="BE300" s="346"/>
      <c r="BF300" s="346">
        <v>1.9781843275022706E-2</v>
      </c>
      <c r="BG300" s="346"/>
      <c r="BH300" s="346"/>
      <c r="BI300" s="346"/>
      <c r="BJ300" s="346">
        <v>3.7724745717453594E-2</v>
      </c>
      <c r="BK300" s="346">
        <v>2.1795253626459701E-2</v>
      </c>
      <c r="BL300" s="346">
        <v>2.6292177381546999E-2</v>
      </c>
      <c r="BM300" s="347"/>
      <c r="BN300" s="347">
        <v>0.24368685469933199</v>
      </c>
      <c r="BO300" s="346">
        <v>0.11240278873560799</v>
      </c>
    </row>
    <row r="301" spans="2:67" s="255" customFormat="1" ht="15" customHeight="1">
      <c r="B301" s="1253" t="s">
        <v>33</v>
      </c>
      <c r="C301" s="338" t="s">
        <v>527</v>
      </c>
      <c r="D301" s="339"/>
      <c r="E301" s="345">
        <v>1</v>
      </c>
      <c r="F301" s="345">
        <v>1</v>
      </c>
      <c r="G301" s="897">
        <v>1</v>
      </c>
      <c r="H301" s="897">
        <v>1</v>
      </c>
      <c r="I301" s="897">
        <v>1</v>
      </c>
      <c r="J301" s="345">
        <v>1</v>
      </c>
      <c r="K301" s="345"/>
      <c r="L301" s="345">
        <v>1</v>
      </c>
      <c r="M301" s="345">
        <v>1</v>
      </c>
      <c r="N301" s="345">
        <v>1</v>
      </c>
      <c r="O301" s="345">
        <v>1</v>
      </c>
      <c r="P301" s="345">
        <v>1</v>
      </c>
      <c r="Q301" s="345"/>
      <c r="R301" s="345"/>
      <c r="S301" s="345"/>
      <c r="T301" s="345"/>
      <c r="U301" s="345">
        <v>1</v>
      </c>
      <c r="V301" s="345">
        <v>1</v>
      </c>
      <c r="W301" s="345">
        <v>1</v>
      </c>
      <c r="X301" s="345">
        <v>0.99999999999999989</v>
      </c>
      <c r="Y301" s="345"/>
      <c r="Z301" s="345">
        <v>0.99999999999999989</v>
      </c>
      <c r="AA301" s="345"/>
      <c r="AB301" s="345"/>
      <c r="AC301" s="345"/>
      <c r="AD301" s="345">
        <v>1</v>
      </c>
      <c r="AE301" s="345">
        <v>0.999999999999999</v>
      </c>
      <c r="AF301" s="345">
        <v>1</v>
      </c>
      <c r="AG301" s="348"/>
      <c r="AH301" s="348">
        <v>1</v>
      </c>
      <c r="AI301" s="345">
        <v>1</v>
      </c>
      <c r="AJ301" s="331"/>
      <c r="AK301" s="345">
        <v>1</v>
      </c>
      <c r="AL301" s="345">
        <v>1</v>
      </c>
      <c r="AM301" s="897">
        <v>1</v>
      </c>
      <c r="AN301" s="897">
        <v>1</v>
      </c>
      <c r="AO301" s="897">
        <v>1</v>
      </c>
      <c r="AP301" s="345">
        <v>1</v>
      </c>
      <c r="AQ301" s="345"/>
      <c r="AR301" s="345"/>
      <c r="AS301" s="345">
        <v>1</v>
      </c>
      <c r="AT301" s="345">
        <v>1</v>
      </c>
      <c r="AU301" s="345">
        <v>1</v>
      </c>
      <c r="AV301" s="345">
        <v>1</v>
      </c>
      <c r="AW301" s="345"/>
      <c r="AX301" s="345"/>
      <c r="AY301" s="345"/>
      <c r="AZ301" s="345"/>
      <c r="BA301" s="345">
        <v>1</v>
      </c>
      <c r="BB301" s="345">
        <v>1</v>
      </c>
      <c r="BC301" s="345">
        <v>1</v>
      </c>
      <c r="BD301" s="345">
        <v>1</v>
      </c>
      <c r="BE301" s="345"/>
      <c r="BF301" s="345">
        <v>1</v>
      </c>
      <c r="BG301" s="345"/>
      <c r="BH301" s="345"/>
      <c r="BI301" s="345"/>
      <c r="BJ301" s="345">
        <v>1</v>
      </c>
      <c r="BK301" s="345">
        <v>0.999999999999999</v>
      </c>
      <c r="BL301" s="345">
        <v>1</v>
      </c>
      <c r="BM301" s="348"/>
      <c r="BN301" s="348">
        <v>1</v>
      </c>
      <c r="BO301" s="345">
        <v>1</v>
      </c>
    </row>
    <row r="302" spans="2:67" s="255" customFormat="1" ht="15" customHeight="1">
      <c r="B302" s="1251" t="s">
        <v>34</v>
      </c>
      <c r="C302" s="243" t="s">
        <v>528</v>
      </c>
      <c r="D302" s="344"/>
      <c r="E302" s="350">
        <v>0.370412532239632</v>
      </c>
      <c r="F302" s="346">
        <v>2.6765641212763103E-4</v>
      </c>
      <c r="G302" s="937"/>
      <c r="H302" s="937"/>
      <c r="I302" s="937"/>
      <c r="J302" s="838"/>
      <c r="K302" s="838"/>
      <c r="L302" s="838"/>
      <c r="M302" s="346">
        <v>0.55547343101112001</v>
      </c>
      <c r="N302" s="346">
        <v>4.7247765209366799E-2</v>
      </c>
      <c r="O302" s="838"/>
      <c r="P302" s="346">
        <v>4.7721968237190701E-2</v>
      </c>
      <c r="Q302" s="838"/>
      <c r="R302" s="838"/>
      <c r="S302" s="838"/>
      <c r="T302" s="838"/>
      <c r="U302" s="838"/>
      <c r="V302" s="838"/>
      <c r="W302" s="346">
        <v>4.7160238592117702E-2</v>
      </c>
      <c r="X302" s="838"/>
      <c r="Y302" s="838"/>
      <c r="Z302" s="838"/>
      <c r="AA302" s="838"/>
      <c r="AB302" s="838"/>
      <c r="AC302" s="838"/>
      <c r="AD302" s="838"/>
      <c r="AE302" s="346">
        <v>0.41120641567387001</v>
      </c>
      <c r="AF302" s="346">
        <v>0.388095264012912</v>
      </c>
      <c r="AG302" s="842"/>
      <c r="AH302" s="842"/>
      <c r="AI302" s="346">
        <v>9.6774695198737895E-2</v>
      </c>
      <c r="AJ302" s="329"/>
      <c r="AK302" s="682"/>
      <c r="AL302" s="832"/>
      <c r="AM302" s="895"/>
      <c r="AN302" s="895"/>
      <c r="AO302" s="895"/>
      <c r="AP302" s="832"/>
      <c r="AQ302" s="832"/>
      <c r="AR302" s="832"/>
      <c r="AS302" s="832"/>
      <c r="AT302" s="832"/>
      <c r="AU302" s="832"/>
      <c r="AV302" s="832"/>
      <c r="AW302" s="832"/>
      <c r="AX302" s="832"/>
      <c r="AY302" s="832"/>
      <c r="AZ302" s="832"/>
      <c r="BA302" s="832"/>
      <c r="BB302" s="832"/>
      <c r="BC302" s="832"/>
      <c r="BD302" s="832"/>
      <c r="BE302" s="832"/>
      <c r="BF302" s="832"/>
      <c r="BG302" s="832"/>
      <c r="BH302" s="832"/>
      <c r="BI302" s="832"/>
      <c r="BJ302" s="832"/>
      <c r="BK302" s="832"/>
      <c r="BL302" s="832"/>
      <c r="BM302" s="844"/>
      <c r="BN302" s="844"/>
      <c r="BO302" s="832"/>
    </row>
    <row r="303" spans="2:67" s="255" customFormat="1" ht="15" customHeight="1">
      <c r="B303" s="1257" t="s">
        <v>34</v>
      </c>
      <c r="C303" s="243" t="s">
        <v>529</v>
      </c>
      <c r="D303" s="344"/>
      <c r="E303" s="346">
        <v>0.12250129563847301</v>
      </c>
      <c r="F303" s="346">
        <v>8.1416062010811305E-4</v>
      </c>
      <c r="G303" s="896"/>
      <c r="H303" s="896"/>
      <c r="I303" s="896"/>
      <c r="J303" s="346"/>
      <c r="K303" s="346"/>
      <c r="L303" s="346"/>
      <c r="M303" s="346">
        <v>0.15354649652441901</v>
      </c>
      <c r="N303" s="346">
        <v>2.7589816655435102E-2</v>
      </c>
      <c r="O303" s="346"/>
      <c r="P303" s="346">
        <v>2.7889443449090501E-2</v>
      </c>
      <c r="Q303" s="346"/>
      <c r="R303" s="346"/>
      <c r="S303" s="346"/>
      <c r="T303" s="346"/>
      <c r="U303" s="346"/>
      <c r="V303" s="346"/>
      <c r="W303" s="346">
        <v>2.7534512665061701E-2</v>
      </c>
      <c r="X303" s="346"/>
      <c r="Y303" s="346"/>
      <c r="Z303" s="346"/>
      <c r="AA303" s="346"/>
      <c r="AB303" s="346"/>
      <c r="AC303" s="346"/>
      <c r="AD303" s="346"/>
      <c r="AE303" s="346">
        <v>0.129303748609881</v>
      </c>
      <c r="AF303" s="346">
        <v>0.134997270954685</v>
      </c>
      <c r="AG303" s="347"/>
      <c r="AH303" s="347"/>
      <c r="AI303" s="346">
        <v>4.2160388254006601E-2</v>
      </c>
      <c r="AJ303" s="329"/>
      <c r="AK303" s="346"/>
      <c r="AL303" s="346"/>
      <c r="AM303" s="896"/>
      <c r="AN303" s="896"/>
      <c r="AO303" s="896"/>
      <c r="AP303" s="346"/>
      <c r="AQ303" s="346"/>
      <c r="AR303" s="346"/>
      <c r="AS303" s="346"/>
      <c r="AT303" s="346"/>
      <c r="AU303" s="346"/>
      <c r="AV303" s="346"/>
      <c r="AW303" s="346"/>
      <c r="AX303" s="346"/>
      <c r="AY303" s="346"/>
      <c r="AZ303" s="346"/>
      <c r="BA303" s="346"/>
      <c r="BB303" s="346"/>
      <c r="BC303" s="346"/>
      <c r="BD303" s="346"/>
      <c r="BE303" s="346"/>
      <c r="BF303" s="346"/>
      <c r="BG303" s="346"/>
      <c r="BH303" s="346"/>
      <c r="BI303" s="346"/>
      <c r="BJ303" s="346"/>
      <c r="BK303" s="346"/>
      <c r="BL303" s="346"/>
      <c r="BM303" s="347"/>
      <c r="BN303" s="347"/>
      <c r="BO303" s="346"/>
    </row>
    <row r="304" spans="2:67" s="255" customFormat="1" ht="15" customHeight="1">
      <c r="B304" s="1257" t="s">
        <v>34</v>
      </c>
      <c r="C304" s="243" t="s">
        <v>530</v>
      </c>
      <c r="D304" s="344"/>
      <c r="E304" s="346">
        <v>8.2042586071068999E-2</v>
      </c>
      <c r="F304" s="346">
        <v>1.59393469227298E-3</v>
      </c>
      <c r="G304" s="896"/>
      <c r="H304" s="896"/>
      <c r="I304" s="896"/>
      <c r="J304" s="346"/>
      <c r="K304" s="346"/>
      <c r="L304" s="346"/>
      <c r="M304" s="346">
        <v>8.2770978380501195E-2</v>
      </c>
      <c r="N304" s="346">
        <v>2.6621027608972701E-2</v>
      </c>
      <c r="O304" s="346"/>
      <c r="P304" s="346">
        <v>2.6622100862621699E-2</v>
      </c>
      <c r="Q304" s="346"/>
      <c r="R304" s="346"/>
      <c r="S304" s="346"/>
      <c r="T304" s="346"/>
      <c r="U304" s="346"/>
      <c r="V304" s="346"/>
      <c r="W304" s="346">
        <v>2.6620829511837502E-2</v>
      </c>
      <c r="X304" s="346"/>
      <c r="Y304" s="346"/>
      <c r="Z304" s="346"/>
      <c r="AA304" s="346"/>
      <c r="AB304" s="346"/>
      <c r="AC304" s="346"/>
      <c r="AD304" s="346"/>
      <c r="AE304" s="346">
        <v>7.9794809639828296E-2</v>
      </c>
      <c r="AF304" s="346">
        <v>9.1062003225840099E-2</v>
      </c>
      <c r="AG304" s="347"/>
      <c r="AH304" s="347"/>
      <c r="AI304" s="346">
        <v>3.4778666968045102E-2</v>
      </c>
      <c r="AJ304" s="329"/>
      <c r="AK304" s="346"/>
      <c r="AL304" s="346"/>
      <c r="AM304" s="896"/>
      <c r="AN304" s="896"/>
      <c r="AO304" s="896"/>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6"/>
      <c r="BK304" s="346"/>
      <c r="BL304" s="346"/>
      <c r="BM304" s="347"/>
      <c r="BN304" s="347"/>
      <c r="BO304" s="346"/>
    </row>
    <row r="305" spans="2:67" s="255" customFormat="1" ht="15" customHeight="1">
      <c r="B305" s="1257" t="s">
        <v>34</v>
      </c>
      <c r="C305" s="243" t="s">
        <v>531</v>
      </c>
      <c r="D305" s="344"/>
      <c r="E305" s="346">
        <v>0.16244345780949301</v>
      </c>
      <c r="F305" s="346">
        <v>1.5186654528445601E-2</v>
      </c>
      <c r="G305" s="896"/>
      <c r="H305" s="896"/>
      <c r="I305" s="896"/>
      <c r="J305" s="346"/>
      <c r="K305" s="346"/>
      <c r="L305" s="346"/>
      <c r="M305" s="346">
        <v>0.12372842812530201</v>
      </c>
      <c r="N305" s="346">
        <v>9.1674434232207197E-2</v>
      </c>
      <c r="O305" s="346"/>
      <c r="P305" s="346">
        <v>9.0844336111401594E-2</v>
      </c>
      <c r="Q305" s="346"/>
      <c r="R305" s="346"/>
      <c r="S305" s="346"/>
      <c r="T305" s="346"/>
      <c r="U305" s="346"/>
      <c r="V305" s="346"/>
      <c r="W305" s="346">
        <v>9.1827650631588598E-2</v>
      </c>
      <c r="X305" s="346"/>
      <c r="Y305" s="346"/>
      <c r="Z305" s="346"/>
      <c r="AA305" s="346"/>
      <c r="AB305" s="346"/>
      <c r="AC305" s="346"/>
      <c r="AD305" s="346"/>
      <c r="AE305" s="346">
        <v>0.13883659426022199</v>
      </c>
      <c r="AF305" s="346">
        <v>0.17929442596810999</v>
      </c>
      <c r="AG305" s="347"/>
      <c r="AH305" s="347"/>
      <c r="AI305" s="346">
        <v>0.10093693004184801</v>
      </c>
      <c r="AJ305" s="329"/>
      <c r="AK305" s="346"/>
      <c r="AL305" s="346"/>
      <c r="AM305" s="896"/>
      <c r="AN305" s="896"/>
      <c r="AO305" s="896"/>
      <c r="AP305" s="346"/>
      <c r="AQ305" s="346"/>
      <c r="AR305" s="346"/>
      <c r="AS305" s="346"/>
      <c r="AT305" s="346"/>
      <c r="AU305" s="346"/>
      <c r="AV305" s="346"/>
      <c r="AW305" s="346"/>
      <c r="AX305" s="346"/>
      <c r="AY305" s="346"/>
      <c r="AZ305" s="346"/>
      <c r="BA305" s="346"/>
      <c r="BB305" s="346"/>
      <c r="BC305" s="346"/>
      <c r="BD305" s="346"/>
      <c r="BE305" s="346"/>
      <c r="BF305" s="346"/>
      <c r="BG305" s="346"/>
      <c r="BH305" s="346"/>
      <c r="BI305" s="346"/>
      <c r="BJ305" s="346"/>
      <c r="BK305" s="346"/>
      <c r="BL305" s="346"/>
      <c r="BM305" s="347"/>
      <c r="BN305" s="347"/>
      <c r="BO305" s="346"/>
    </row>
    <row r="306" spans="2:67" s="255" customFormat="1" ht="15" customHeight="1">
      <c r="B306" s="1257" t="s">
        <v>34</v>
      </c>
      <c r="C306" s="243" t="s">
        <v>532</v>
      </c>
      <c r="D306" s="344"/>
      <c r="E306" s="346">
        <v>0.19188201130073301</v>
      </c>
      <c r="F306" s="346">
        <v>0.22578771889701699</v>
      </c>
      <c r="G306" s="896"/>
      <c r="H306" s="896"/>
      <c r="I306" s="896"/>
      <c r="J306" s="346"/>
      <c r="K306" s="346"/>
      <c r="L306" s="346"/>
      <c r="M306" s="346">
        <v>7.4372644844898195E-2</v>
      </c>
      <c r="N306" s="346">
        <v>0.33113740254451601</v>
      </c>
      <c r="O306" s="346"/>
      <c r="P306" s="346">
        <v>0.328335806998591</v>
      </c>
      <c r="Q306" s="346"/>
      <c r="R306" s="346"/>
      <c r="S306" s="346"/>
      <c r="T306" s="346"/>
      <c r="U306" s="346"/>
      <c r="V306" s="346"/>
      <c r="W306" s="346">
        <v>0.33165451054814898</v>
      </c>
      <c r="X306" s="346"/>
      <c r="Y306" s="346"/>
      <c r="Z306" s="346"/>
      <c r="AA306" s="346"/>
      <c r="AB306" s="346"/>
      <c r="AC306" s="346"/>
      <c r="AD306" s="346"/>
      <c r="AE306" s="346">
        <v>0.17071034112179201</v>
      </c>
      <c r="AF306" s="346">
        <v>0.17596122381614299</v>
      </c>
      <c r="AG306" s="347"/>
      <c r="AH306" s="347"/>
      <c r="AI306" s="346">
        <v>0.30941107174141402</v>
      </c>
      <c r="AJ306" s="329"/>
      <c r="AK306" s="346"/>
      <c r="AL306" s="346"/>
      <c r="AM306" s="896"/>
      <c r="AN306" s="896"/>
      <c r="AO306" s="896"/>
      <c r="AP306" s="346"/>
      <c r="AQ306" s="346"/>
      <c r="AR306" s="346"/>
      <c r="AS306" s="346"/>
      <c r="AT306" s="346"/>
      <c r="AU306" s="346"/>
      <c r="AV306" s="346"/>
      <c r="AW306" s="346"/>
      <c r="AX306" s="346"/>
      <c r="AY306" s="346"/>
      <c r="AZ306" s="346"/>
      <c r="BA306" s="346"/>
      <c r="BB306" s="346"/>
      <c r="BC306" s="346"/>
      <c r="BD306" s="346"/>
      <c r="BE306" s="346"/>
      <c r="BF306" s="346"/>
      <c r="BG306" s="346"/>
      <c r="BH306" s="346"/>
      <c r="BI306" s="346"/>
      <c r="BJ306" s="346"/>
      <c r="BK306" s="346"/>
      <c r="BL306" s="346"/>
      <c r="BM306" s="347"/>
      <c r="BN306" s="347"/>
      <c r="BO306" s="346"/>
    </row>
    <row r="307" spans="2:67" s="255" customFormat="1" ht="15" customHeight="1">
      <c r="B307" s="1257" t="s">
        <v>34</v>
      </c>
      <c r="C307" s="243" t="s">
        <v>533</v>
      </c>
      <c r="D307" s="344"/>
      <c r="E307" s="346">
        <v>7.0718116940599401E-2</v>
      </c>
      <c r="F307" s="346">
        <v>0.75634987485002902</v>
      </c>
      <c r="G307" s="896"/>
      <c r="H307" s="896"/>
      <c r="I307" s="896"/>
      <c r="J307" s="346"/>
      <c r="K307" s="346"/>
      <c r="L307" s="346"/>
      <c r="M307" s="346">
        <v>1.0108021113759601E-2</v>
      </c>
      <c r="N307" s="346">
        <v>0.47572955374950199</v>
      </c>
      <c r="O307" s="346"/>
      <c r="P307" s="346">
        <v>0.47858634434110497</v>
      </c>
      <c r="Q307" s="346"/>
      <c r="R307" s="346"/>
      <c r="S307" s="346"/>
      <c r="T307" s="346"/>
      <c r="U307" s="346"/>
      <c r="V307" s="346"/>
      <c r="W307" s="346">
        <v>0.475202258051245</v>
      </c>
      <c r="X307" s="346"/>
      <c r="Y307" s="346"/>
      <c r="Z307" s="346"/>
      <c r="AA307" s="346"/>
      <c r="AB307" s="346"/>
      <c r="AC307" s="346"/>
      <c r="AD307" s="346"/>
      <c r="AE307" s="346">
        <v>7.0148090694406195E-2</v>
      </c>
      <c r="AF307" s="346">
        <v>3.0589812022309801E-2</v>
      </c>
      <c r="AG307" s="347"/>
      <c r="AH307" s="347"/>
      <c r="AI307" s="346">
        <v>0.41593824779594901</v>
      </c>
      <c r="AJ307" s="329"/>
      <c r="AK307" s="346"/>
      <c r="AL307" s="346"/>
      <c r="AM307" s="896"/>
      <c r="AN307" s="896"/>
      <c r="AO307" s="896"/>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6"/>
      <c r="BK307" s="346"/>
      <c r="BL307" s="346"/>
      <c r="BM307" s="347"/>
      <c r="BN307" s="347"/>
      <c r="BO307" s="346"/>
    </row>
    <row r="308" spans="2:67" s="255" customFormat="1" ht="15" customHeight="1">
      <c r="B308" s="1253" t="s">
        <v>34</v>
      </c>
      <c r="C308" s="338" t="s">
        <v>527</v>
      </c>
      <c r="D308" s="339"/>
      <c r="E308" s="345">
        <v>1</v>
      </c>
      <c r="F308" s="345">
        <v>1</v>
      </c>
      <c r="G308" s="897"/>
      <c r="H308" s="897"/>
      <c r="I308" s="897"/>
      <c r="J308" s="345"/>
      <c r="K308" s="345"/>
      <c r="L308" s="345"/>
      <c r="M308" s="345">
        <v>1</v>
      </c>
      <c r="N308" s="345">
        <v>1</v>
      </c>
      <c r="O308" s="345"/>
      <c r="P308" s="345">
        <v>1</v>
      </c>
      <c r="Q308" s="345"/>
      <c r="R308" s="345"/>
      <c r="S308" s="345"/>
      <c r="T308" s="345"/>
      <c r="U308" s="345"/>
      <c r="V308" s="345"/>
      <c r="W308" s="345">
        <v>1</v>
      </c>
      <c r="X308" s="345"/>
      <c r="Y308" s="345"/>
      <c r="Z308" s="345"/>
      <c r="AA308" s="345"/>
      <c r="AB308" s="345"/>
      <c r="AC308" s="345"/>
      <c r="AD308" s="345"/>
      <c r="AE308" s="345">
        <v>1</v>
      </c>
      <c r="AF308" s="345">
        <v>1</v>
      </c>
      <c r="AG308" s="348"/>
      <c r="AH308" s="348"/>
      <c r="AI308" s="345">
        <v>1</v>
      </c>
      <c r="AJ308" s="331"/>
      <c r="AK308" s="345"/>
      <c r="AL308" s="345"/>
      <c r="AM308" s="897"/>
      <c r="AN308" s="897"/>
      <c r="AO308" s="897"/>
      <c r="AP308" s="345"/>
      <c r="AQ308" s="345"/>
      <c r="AR308" s="345"/>
      <c r="AS308" s="345"/>
      <c r="AT308" s="345"/>
      <c r="AU308" s="345"/>
      <c r="AV308" s="345"/>
      <c r="AW308" s="345"/>
      <c r="AX308" s="345"/>
      <c r="AY308" s="345"/>
      <c r="AZ308" s="345"/>
      <c r="BA308" s="345"/>
      <c r="BB308" s="345"/>
      <c r="BC308" s="345"/>
      <c r="BD308" s="345"/>
      <c r="BE308" s="345"/>
      <c r="BF308" s="345"/>
      <c r="BG308" s="345"/>
      <c r="BH308" s="345"/>
      <c r="BI308" s="345"/>
      <c r="BJ308" s="345"/>
      <c r="BK308" s="345"/>
      <c r="BL308" s="345"/>
      <c r="BM308" s="348"/>
      <c r="BN308" s="348"/>
      <c r="BO308" s="345"/>
    </row>
    <row r="309" spans="2:67" s="255" customFormat="1" ht="15" customHeight="1">
      <c r="B309" s="1251" t="s">
        <v>283</v>
      </c>
      <c r="C309" s="243" t="s">
        <v>528</v>
      </c>
      <c r="D309" s="344"/>
      <c r="E309" s="331">
        <v>5.4208742908753903E-2</v>
      </c>
      <c r="F309" s="350">
        <v>1.8995621513598099E-3</v>
      </c>
      <c r="G309" s="934">
        <v>3.43607255977221E-3</v>
      </c>
      <c r="H309" s="934"/>
      <c r="I309" s="934">
        <v>3.43607255977221E-3</v>
      </c>
      <c r="J309" s="350">
        <v>1.0938069186648599E-2</v>
      </c>
      <c r="K309" s="350">
        <v>0.15478883220217207</v>
      </c>
      <c r="L309" s="350"/>
      <c r="M309" s="350">
        <v>0.267866861428391</v>
      </c>
      <c r="N309" s="350">
        <v>2.27439485510459E-2</v>
      </c>
      <c r="O309" s="350">
        <v>2.7726388869076728E-2</v>
      </c>
      <c r="P309" s="350">
        <v>2.1955749483809E-2</v>
      </c>
      <c r="Q309" s="350"/>
      <c r="R309" s="350">
        <v>3.3701251165282539E-2</v>
      </c>
      <c r="S309" s="350"/>
      <c r="T309" s="350">
        <v>3.9398638263982766E-2</v>
      </c>
      <c r="U309" s="350">
        <v>3.0675998803929651E-2</v>
      </c>
      <c r="V309" s="349">
        <v>3.4824968735800398E-2</v>
      </c>
      <c r="W309" s="350">
        <v>2.3089692584241601E-2</v>
      </c>
      <c r="X309" s="350"/>
      <c r="Y309" s="350"/>
      <c r="Z309" s="350"/>
      <c r="AA309" s="350"/>
      <c r="AB309" s="350"/>
      <c r="AC309" s="350"/>
      <c r="AD309" s="350"/>
      <c r="AE309" s="350">
        <v>5.6542277903121801E-2</v>
      </c>
      <c r="AF309" s="350">
        <v>5.8873787934043902E-2</v>
      </c>
      <c r="AG309" s="347"/>
      <c r="AH309" s="347"/>
      <c r="AI309" s="350">
        <v>2.43944988167905E-2</v>
      </c>
      <c r="AJ309" s="329"/>
      <c r="AK309" s="350"/>
      <c r="AL309" s="347"/>
      <c r="AM309" s="934"/>
      <c r="AN309" s="934"/>
      <c r="AO309" s="934"/>
      <c r="AP309" s="346"/>
      <c r="AQ309" s="346"/>
      <c r="AR309" s="346"/>
      <c r="AS309" s="347"/>
      <c r="AT309" s="347"/>
      <c r="AU309" s="347"/>
      <c r="AV309" s="347"/>
      <c r="AW309" s="347"/>
      <c r="AX309" s="347"/>
      <c r="AY309" s="347"/>
      <c r="AZ309" s="347"/>
      <c r="BA309" s="347"/>
      <c r="BB309" s="347"/>
      <c r="BC309" s="347"/>
      <c r="BD309" s="347"/>
      <c r="BE309" s="347"/>
      <c r="BF309" s="347"/>
      <c r="BG309" s="347"/>
      <c r="BH309" s="347"/>
      <c r="BI309" s="347"/>
      <c r="BJ309" s="347"/>
      <c r="BK309" s="347"/>
      <c r="BL309" s="347"/>
      <c r="BM309" s="347"/>
      <c r="BN309" s="347"/>
      <c r="BO309" s="347"/>
    </row>
    <row r="310" spans="2:67" s="255" customFormat="1" ht="15" customHeight="1">
      <c r="B310" s="1257" t="s">
        <v>283</v>
      </c>
      <c r="C310" s="243" t="s">
        <v>529</v>
      </c>
      <c r="D310" s="344"/>
      <c r="E310" s="331">
        <v>0.35504864604216302</v>
      </c>
      <c r="F310" s="346">
        <v>1.0268328311145001E-2</v>
      </c>
      <c r="G310" s="934">
        <v>6.2442629552017098E-2</v>
      </c>
      <c r="H310" s="934"/>
      <c r="I310" s="934">
        <v>6.2442629552017098E-2</v>
      </c>
      <c r="J310" s="346">
        <v>0.12029942507619699</v>
      </c>
      <c r="K310" s="346">
        <v>0.5273441194541667</v>
      </c>
      <c r="L310" s="346"/>
      <c r="M310" s="346">
        <v>0.25431249219449398</v>
      </c>
      <c r="N310" s="346">
        <v>0.19517853423748899</v>
      </c>
      <c r="O310" s="346">
        <v>0.24454418675711925</v>
      </c>
      <c r="P310" s="346">
        <v>0.21065087581480599</v>
      </c>
      <c r="Q310" s="346"/>
      <c r="R310" s="346">
        <v>0.27880218296362902</v>
      </c>
      <c r="S310" s="346"/>
      <c r="T310" s="346">
        <v>0.34474196525251088</v>
      </c>
      <c r="U310" s="346">
        <v>0.25476265282758465</v>
      </c>
      <c r="V310" s="347">
        <v>0.29339073250391001</v>
      </c>
      <c r="W310" s="346">
        <v>0.196102459977297</v>
      </c>
      <c r="X310" s="346"/>
      <c r="Y310" s="346"/>
      <c r="Z310" s="346"/>
      <c r="AA310" s="346"/>
      <c r="AB310" s="346"/>
      <c r="AC310" s="346"/>
      <c r="AD310" s="346"/>
      <c r="AE310" s="346">
        <v>0.348822868493538</v>
      </c>
      <c r="AF310" s="346">
        <v>0.373379224372961</v>
      </c>
      <c r="AG310" s="347"/>
      <c r="AH310" s="347"/>
      <c r="AI310" s="346">
        <v>0.20225106025082301</v>
      </c>
      <c r="AJ310" s="329"/>
      <c r="AK310" s="346"/>
      <c r="AL310" s="347"/>
      <c r="AM310" s="934"/>
      <c r="AN310" s="934"/>
      <c r="AO310" s="934"/>
      <c r="AP310" s="346"/>
      <c r="AQ310" s="346"/>
      <c r="AR310" s="346"/>
      <c r="AS310" s="347"/>
      <c r="AT310" s="347"/>
      <c r="AU310" s="347"/>
      <c r="AV310" s="347"/>
      <c r="AW310" s="347"/>
      <c r="AX310" s="347"/>
      <c r="AY310" s="347"/>
      <c r="AZ310" s="347"/>
      <c r="BA310" s="347"/>
      <c r="BB310" s="347"/>
      <c r="BC310" s="347"/>
      <c r="BD310" s="347"/>
      <c r="BE310" s="347"/>
      <c r="BF310" s="347"/>
      <c r="BG310" s="347"/>
      <c r="BH310" s="347"/>
      <c r="BI310" s="347"/>
      <c r="BJ310" s="347"/>
      <c r="BK310" s="347"/>
      <c r="BL310" s="347"/>
      <c r="BM310" s="347"/>
      <c r="BN310" s="347"/>
      <c r="BO310" s="347"/>
    </row>
    <row r="311" spans="2:67" s="255" customFormat="1" ht="15" customHeight="1">
      <c r="B311" s="1257" t="s">
        <v>283</v>
      </c>
      <c r="C311" s="243" t="s">
        <v>530</v>
      </c>
      <c r="D311" s="344"/>
      <c r="E311" s="331">
        <v>0.32655744201508402</v>
      </c>
      <c r="F311" s="346">
        <v>5.2548172353202E-2</v>
      </c>
      <c r="G311" s="934">
        <v>0.18741509273391199</v>
      </c>
      <c r="H311" s="934"/>
      <c r="I311" s="934">
        <v>0.18741509273391199</v>
      </c>
      <c r="J311" s="346">
        <v>0.23936525797042099</v>
      </c>
      <c r="K311" s="346">
        <v>0.256499387589812</v>
      </c>
      <c r="L311" s="346"/>
      <c r="M311" s="346">
        <v>0.232297409101098</v>
      </c>
      <c r="N311" s="346">
        <v>0.28820215295068802</v>
      </c>
      <c r="O311" s="346">
        <v>0.31420655201558234</v>
      </c>
      <c r="P311" s="346">
        <v>0.30558109544936501</v>
      </c>
      <c r="Q311" s="346"/>
      <c r="R311" s="346">
        <v>0.34637874156320653</v>
      </c>
      <c r="S311" s="346"/>
      <c r="T311" s="346">
        <v>0.36868640426590771</v>
      </c>
      <c r="U311" s="346">
        <v>0.32418302101429614</v>
      </c>
      <c r="V311" s="347">
        <v>0.34928547437391799</v>
      </c>
      <c r="W311" s="346">
        <v>0.288107973944492</v>
      </c>
      <c r="X311" s="346"/>
      <c r="Y311" s="346"/>
      <c r="Z311" s="346"/>
      <c r="AA311" s="346"/>
      <c r="AB311" s="346"/>
      <c r="AC311" s="346"/>
      <c r="AD311" s="346"/>
      <c r="AE311" s="346">
        <v>0.31494187867964502</v>
      </c>
      <c r="AF311" s="346">
        <v>0.31196799812133003</v>
      </c>
      <c r="AG311" s="347"/>
      <c r="AH311" s="347"/>
      <c r="AI311" s="346">
        <v>0.289087840512321</v>
      </c>
      <c r="AJ311" s="329"/>
      <c r="AK311" s="346"/>
      <c r="AL311" s="347"/>
      <c r="AM311" s="934"/>
      <c r="AN311" s="934"/>
      <c r="AO311" s="934"/>
      <c r="AP311" s="346"/>
      <c r="AQ311" s="346"/>
      <c r="AR311" s="346"/>
      <c r="AS311" s="347"/>
      <c r="AT311" s="347"/>
      <c r="AU311" s="347"/>
      <c r="AV311" s="347"/>
      <c r="AW311" s="347"/>
      <c r="AX311" s="347"/>
      <c r="AY311" s="347"/>
      <c r="AZ311" s="347"/>
      <c r="BA311" s="347"/>
      <c r="BB311" s="347"/>
      <c r="BC311" s="347"/>
      <c r="BD311" s="347"/>
      <c r="BE311" s="347"/>
      <c r="BF311" s="347"/>
      <c r="BG311" s="347"/>
      <c r="BH311" s="347"/>
      <c r="BI311" s="347"/>
      <c r="BJ311" s="347"/>
      <c r="BK311" s="347"/>
      <c r="BL311" s="347"/>
      <c r="BM311" s="347"/>
      <c r="BN311" s="347"/>
      <c r="BO311" s="347"/>
    </row>
    <row r="312" spans="2:67" s="255" customFormat="1" ht="15" customHeight="1">
      <c r="B312" s="1257" t="s">
        <v>283</v>
      </c>
      <c r="C312" s="243" t="s">
        <v>531</v>
      </c>
      <c r="D312" s="344"/>
      <c r="E312" s="331">
        <v>0.23719040627558999</v>
      </c>
      <c r="F312" s="346">
        <v>0.21302001587664901</v>
      </c>
      <c r="G312" s="934">
        <v>0.61865865813941401</v>
      </c>
      <c r="H312" s="934"/>
      <c r="I312" s="934">
        <v>0.61865865813941401</v>
      </c>
      <c r="J312" s="346">
        <v>0.47827247367132802</v>
      </c>
      <c r="K312" s="346">
        <v>5.9880196196642345E-2</v>
      </c>
      <c r="L312" s="346"/>
      <c r="M312" s="346">
        <v>0.192291998456734</v>
      </c>
      <c r="N312" s="346">
        <v>0.37182451708843001</v>
      </c>
      <c r="O312" s="346">
        <v>0.33604483456856921</v>
      </c>
      <c r="P312" s="346">
        <v>0.37191335712372298</v>
      </c>
      <c r="Q312" s="346"/>
      <c r="R312" s="346">
        <v>0.3087179777490644</v>
      </c>
      <c r="S312" s="346"/>
      <c r="T312" s="346">
        <v>0.23014320035373911</v>
      </c>
      <c r="U312" s="346">
        <v>0.33834579255278008</v>
      </c>
      <c r="V312" s="347">
        <v>0.29147570700102998</v>
      </c>
      <c r="W312" s="346">
        <v>0.369969422800692</v>
      </c>
      <c r="X312" s="346"/>
      <c r="Y312" s="346"/>
      <c r="Z312" s="346"/>
      <c r="AA312" s="346"/>
      <c r="AB312" s="346"/>
      <c r="AC312" s="346"/>
      <c r="AD312" s="346"/>
      <c r="AE312" s="346">
        <v>0.25452358938581499</v>
      </c>
      <c r="AF312" s="346">
        <v>0.229890998437391</v>
      </c>
      <c r="AG312" s="347"/>
      <c r="AH312" s="347"/>
      <c r="AI312" s="346">
        <v>0.36523783884412497</v>
      </c>
      <c r="AJ312" s="329"/>
      <c r="AK312" s="346"/>
      <c r="AL312" s="347"/>
      <c r="AM312" s="934"/>
      <c r="AN312" s="934"/>
      <c r="AO312" s="934"/>
      <c r="AP312" s="346"/>
      <c r="AQ312" s="346"/>
      <c r="AR312" s="346"/>
      <c r="AS312" s="347"/>
      <c r="AT312" s="347"/>
      <c r="AU312" s="347"/>
      <c r="AV312" s="347"/>
      <c r="AW312" s="347"/>
      <c r="AX312" s="347"/>
      <c r="AY312" s="347"/>
      <c r="AZ312" s="347"/>
      <c r="BA312" s="347"/>
      <c r="BB312" s="347"/>
      <c r="BC312" s="347"/>
      <c r="BD312" s="347"/>
      <c r="BE312" s="347"/>
      <c r="BF312" s="347"/>
      <c r="BG312" s="347"/>
      <c r="BH312" s="347"/>
      <c r="BI312" s="347"/>
      <c r="BJ312" s="347"/>
      <c r="BK312" s="347"/>
      <c r="BL312" s="347"/>
      <c r="BM312" s="347"/>
      <c r="BN312" s="347"/>
      <c r="BO312" s="347"/>
    </row>
    <row r="313" spans="2:67" s="255" customFormat="1" ht="15" customHeight="1">
      <c r="B313" s="1257" t="s">
        <v>283</v>
      </c>
      <c r="C313" s="243" t="s">
        <v>532</v>
      </c>
      <c r="D313" s="344"/>
      <c r="E313" s="331">
        <v>2.65600892993532E-2</v>
      </c>
      <c r="F313" s="346">
        <v>0.47067864255074698</v>
      </c>
      <c r="G313" s="934">
        <v>0.12796319072558099</v>
      </c>
      <c r="H313" s="934"/>
      <c r="I313" s="934">
        <v>0.12796319072558099</v>
      </c>
      <c r="J313" s="346">
        <v>0.15112477409540601</v>
      </c>
      <c r="K313" s="346">
        <v>1.3507845717605086E-3</v>
      </c>
      <c r="L313" s="346"/>
      <c r="M313" s="346">
        <v>4.6471401088408297E-2</v>
      </c>
      <c r="N313" s="346">
        <v>0.109166141260388</v>
      </c>
      <c r="O313" s="346">
        <v>7.2656921371522284E-2</v>
      </c>
      <c r="P313" s="346">
        <v>8.5362524775165094E-2</v>
      </c>
      <c r="Q313" s="346"/>
      <c r="R313" s="346">
        <v>3.200887843163229E-2</v>
      </c>
      <c r="S313" s="346"/>
      <c r="T313" s="346">
        <v>1.6949998768814475E-2</v>
      </c>
      <c r="U313" s="346">
        <v>5.1383009282317219E-2</v>
      </c>
      <c r="V313" s="347">
        <v>3.0680060934647198E-2</v>
      </c>
      <c r="W313" s="346">
        <v>0.10941420670329401</v>
      </c>
      <c r="X313" s="346"/>
      <c r="Y313" s="346"/>
      <c r="Z313" s="346"/>
      <c r="AA313" s="346"/>
      <c r="AB313" s="346"/>
      <c r="AC313" s="346"/>
      <c r="AD313" s="346"/>
      <c r="AE313" s="346">
        <v>2.5097857490581899E-2</v>
      </c>
      <c r="AF313" s="346">
        <v>2.5111744819948899E-2</v>
      </c>
      <c r="AG313" s="347"/>
      <c r="AH313" s="347"/>
      <c r="AI313" s="346">
        <v>0.106206681998522</v>
      </c>
      <c r="AJ313" s="329"/>
      <c r="AK313" s="346"/>
      <c r="AL313" s="347"/>
      <c r="AM313" s="934"/>
      <c r="AN313" s="934"/>
      <c r="AO313" s="934"/>
      <c r="AP313" s="346"/>
      <c r="AQ313" s="346"/>
      <c r="AR313" s="346"/>
      <c r="AS313" s="347"/>
      <c r="AT313" s="347"/>
      <c r="AU313" s="347"/>
      <c r="AV313" s="347"/>
      <c r="AW313" s="347"/>
      <c r="AX313" s="347"/>
      <c r="AY313" s="347"/>
      <c r="AZ313" s="347"/>
      <c r="BA313" s="347"/>
      <c r="BB313" s="347"/>
      <c r="BC313" s="347"/>
      <c r="BD313" s="347"/>
      <c r="BE313" s="347"/>
      <c r="BF313" s="347"/>
      <c r="BG313" s="347"/>
      <c r="BH313" s="347"/>
      <c r="BI313" s="347"/>
      <c r="BJ313" s="347"/>
      <c r="BK313" s="347"/>
      <c r="BL313" s="347"/>
      <c r="BM313" s="347"/>
      <c r="BN313" s="347"/>
      <c r="BO313" s="347"/>
    </row>
    <row r="314" spans="2:67" s="255" customFormat="1" ht="15" customHeight="1">
      <c r="B314" s="1257" t="s">
        <v>283</v>
      </c>
      <c r="C314" s="243" t="s">
        <v>533</v>
      </c>
      <c r="D314" s="344"/>
      <c r="E314" s="346">
        <v>4.3467345905567499E-4</v>
      </c>
      <c r="F314" s="346">
        <v>0.25158527875689801</v>
      </c>
      <c r="G314" s="934">
        <v>8.4356289303141302E-5</v>
      </c>
      <c r="H314" s="934"/>
      <c r="I314" s="934">
        <v>8.4356289303141302E-5</v>
      </c>
      <c r="J314" s="346">
        <v>0</v>
      </c>
      <c r="K314" s="346">
        <v>1.3667998544640792E-4</v>
      </c>
      <c r="L314" s="346"/>
      <c r="M314" s="346">
        <v>6.7598377308738401E-3</v>
      </c>
      <c r="N314" s="346">
        <v>1.2884705911958901E-2</v>
      </c>
      <c r="O314" s="346">
        <v>4.8211164181303223E-3</v>
      </c>
      <c r="P314" s="346">
        <v>4.5363973531319397E-3</v>
      </c>
      <c r="Q314" s="346"/>
      <c r="R314" s="346">
        <v>3.9096812718523175E-4</v>
      </c>
      <c r="S314" s="346"/>
      <c r="T314" s="346">
        <v>7.9793095044892597E-5</v>
      </c>
      <c r="U314" s="346">
        <v>6.4952551909217167E-4</v>
      </c>
      <c r="V314" s="347">
        <v>3.4305645069412601E-4</v>
      </c>
      <c r="W314" s="346">
        <v>1.33162439899827E-2</v>
      </c>
      <c r="X314" s="346"/>
      <c r="Y314" s="346"/>
      <c r="Z314" s="346"/>
      <c r="AA314" s="346"/>
      <c r="AB314" s="346"/>
      <c r="AC314" s="346"/>
      <c r="AD314" s="346"/>
      <c r="AE314" s="346">
        <v>7.1528047299015504E-5</v>
      </c>
      <c r="AF314" s="346">
        <v>7.76246314325068E-4</v>
      </c>
      <c r="AG314" s="347"/>
      <c r="AH314" s="347"/>
      <c r="AI314" s="346">
        <v>1.28220795774182E-2</v>
      </c>
      <c r="AJ314" s="329"/>
      <c r="AK314" s="346"/>
      <c r="AL314" s="347"/>
      <c r="AM314" s="934"/>
      <c r="AN314" s="934"/>
      <c r="AO314" s="934"/>
      <c r="AP314" s="346"/>
      <c r="AQ314" s="346"/>
      <c r="AR314" s="346"/>
      <c r="AS314" s="347"/>
      <c r="AT314" s="347"/>
      <c r="AU314" s="347"/>
      <c r="AV314" s="347"/>
      <c r="AW314" s="347"/>
      <c r="AX314" s="347"/>
      <c r="AY314" s="347"/>
      <c r="AZ314" s="347"/>
      <c r="BA314" s="347"/>
      <c r="BB314" s="347"/>
      <c r="BC314" s="347"/>
      <c r="BD314" s="347"/>
      <c r="BE314" s="347"/>
      <c r="BF314" s="347"/>
      <c r="BG314" s="347"/>
      <c r="BH314" s="347"/>
      <c r="BI314" s="347"/>
      <c r="BJ314" s="347"/>
      <c r="BK314" s="347"/>
      <c r="BL314" s="347"/>
      <c r="BM314" s="347"/>
      <c r="BN314" s="347"/>
      <c r="BO314" s="347"/>
    </row>
    <row r="315" spans="2:67" s="255" customFormat="1" ht="15" customHeight="1">
      <c r="B315" s="1253" t="s">
        <v>283</v>
      </c>
      <c r="C315" s="338" t="s">
        <v>527</v>
      </c>
      <c r="D315" s="339"/>
      <c r="E315" s="345">
        <v>1</v>
      </c>
      <c r="F315" s="345">
        <v>1</v>
      </c>
      <c r="G315" s="897">
        <v>0.999999999999999</v>
      </c>
      <c r="H315" s="897"/>
      <c r="I315" s="897">
        <v>0.999999999999999</v>
      </c>
      <c r="J315" s="345">
        <v>1</v>
      </c>
      <c r="K315" s="345">
        <v>1</v>
      </c>
      <c r="L315" s="345"/>
      <c r="M315" s="345">
        <v>0.999999999999999</v>
      </c>
      <c r="N315" s="345">
        <v>1</v>
      </c>
      <c r="O315" s="345">
        <v>1</v>
      </c>
      <c r="P315" s="345">
        <v>1</v>
      </c>
      <c r="Q315" s="345"/>
      <c r="R315" s="345">
        <v>1</v>
      </c>
      <c r="S315" s="345"/>
      <c r="T315" s="345">
        <v>1</v>
      </c>
      <c r="U315" s="345">
        <v>1</v>
      </c>
      <c r="V315" s="345">
        <v>1</v>
      </c>
      <c r="W315" s="345">
        <v>1</v>
      </c>
      <c r="X315" s="345"/>
      <c r="Y315" s="345"/>
      <c r="Z315" s="345"/>
      <c r="AA315" s="345"/>
      <c r="AB315" s="345"/>
      <c r="AC315" s="345"/>
      <c r="AD315" s="345"/>
      <c r="AE315" s="345">
        <v>1</v>
      </c>
      <c r="AF315" s="345">
        <v>1</v>
      </c>
      <c r="AG315" s="348"/>
      <c r="AH315" s="348"/>
      <c r="AI315" s="345">
        <v>1</v>
      </c>
      <c r="AJ315" s="331"/>
      <c r="AK315" s="345"/>
      <c r="AL315" s="345"/>
      <c r="AM315" s="897"/>
      <c r="AN315" s="897"/>
      <c r="AO315" s="897"/>
      <c r="AP315" s="345"/>
      <c r="AQ315" s="345"/>
      <c r="AR315" s="345"/>
      <c r="AS315" s="345"/>
      <c r="AT315" s="345"/>
      <c r="AU315" s="345"/>
      <c r="AV315" s="345"/>
      <c r="AW315" s="345"/>
      <c r="AX315" s="345"/>
      <c r="AY315" s="345"/>
      <c r="AZ315" s="345"/>
      <c r="BA315" s="345"/>
      <c r="BB315" s="345"/>
      <c r="BC315" s="345"/>
      <c r="BD315" s="345"/>
      <c r="BE315" s="345"/>
      <c r="BF315" s="345"/>
      <c r="BG315" s="345"/>
      <c r="BH315" s="345"/>
      <c r="BI315" s="345"/>
      <c r="BJ315" s="345"/>
      <c r="BK315" s="345"/>
      <c r="BL315" s="345"/>
      <c r="BM315" s="348"/>
      <c r="BN315" s="348"/>
      <c r="BO315" s="345"/>
    </row>
    <row r="316" spans="2:67" s="255" customFormat="1" ht="15" customHeight="1">
      <c r="B316" s="1251" t="s">
        <v>35</v>
      </c>
      <c r="C316" s="243" t="s">
        <v>528</v>
      </c>
      <c r="D316" s="344"/>
      <c r="E316" s="350">
        <v>0.33437316776986298</v>
      </c>
      <c r="F316" s="346">
        <v>1.4068544803540501E-3</v>
      </c>
      <c r="G316" s="934">
        <v>3.7324373194890701E-3</v>
      </c>
      <c r="H316" s="934">
        <v>4.2505220317143703E-3</v>
      </c>
      <c r="I316" s="934">
        <v>3.8349916885980083E-3</v>
      </c>
      <c r="J316" s="346">
        <v>5.6554087303045701E-3</v>
      </c>
      <c r="K316" s="346">
        <v>0.32294015382965141</v>
      </c>
      <c r="L316" s="346"/>
      <c r="M316" s="346">
        <v>0.27906320059267697</v>
      </c>
      <c r="N316" s="346">
        <v>0.15171885231201199</v>
      </c>
      <c r="O316" s="346"/>
      <c r="P316" s="346">
        <v>0.11067711659043999</v>
      </c>
      <c r="Q316" s="346"/>
      <c r="R316" s="346">
        <v>2.6939925534179242E-2</v>
      </c>
      <c r="S316" s="346"/>
      <c r="T316" s="346">
        <v>0.23994424593148048</v>
      </c>
      <c r="U316" s="346"/>
      <c r="V316" s="346">
        <v>7.3736527461898793E-2</v>
      </c>
      <c r="W316" s="346">
        <v>0.15706899858571399</v>
      </c>
      <c r="X316" s="346">
        <v>0.41335445688790962</v>
      </c>
      <c r="Y316" s="346">
        <v>0.37359503748519507</v>
      </c>
      <c r="Z316" s="346">
        <v>0.23336622304309337</v>
      </c>
      <c r="AA316" s="346"/>
      <c r="AB316" s="346"/>
      <c r="AC316" s="346">
        <v>0.10558109154446882</v>
      </c>
      <c r="AD316" s="346">
        <v>4.1156181509683878E-2</v>
      </c>
      <c r="AE316" s="346">
        <v>0.254602101448266</v>
      </c>
      <c r="AF316" s="346">
        <v>0.254984429115442</v>
      </c>
      <c r="AG316" s="347"/>
      <c r="AH316" s="347"/>
      <c r="AI316" s="346">
        <v>0.165288974483082</v>
      </c>
      <c r="AJ316" s="329"/>
      <c r="AK316" s="346"/>
      <c r="AL316" s="347"/>
      <c r="AM316" s="934"/>
      <c r="AN316" s="934"/>
      <c r="AO316" s="934"/>
      <c r="AP316" s="346"/>
      <c r="AQ316" s="346"/>
      <c r="AR316" s="346"/>
      <c r="AS316" s="347"/>
      <c r="AT316" s="347"/>
      <c r="AU316" s="347"/>
      <c r="AV316" s="347"/>
      <c r="AW316" s="347"/>
      <c r="AX316" s="347"/>
      <c r="AY316" s="347"/>
      <c r="AZ316" s="347"/>
      <c r="BA316" s="347"/>
      <c r="BB316" s="347"/>
      <c r="BC316" s="347"/>
      <c r="BD316" s="347"/>
      <c r="BE316" s="347"/>
      <c r="BF316" s="347"/>
      <c r="BG316" s="347"/>
      <c r="BH316" s="347"/>
      <c r="BI316" s="347"/>
      <c r="BJ316" s="347"/>
      <c r="BK316" s="347"/>
      <c r="BL316" s="347"/>
      <c r="BM316" s="347"/>
      <c r="BN316" s="347"/>
      <c r="BO316" s="347"/>
    </row>
    <row r="317" spans="2:67" s="255" customFormat="1" ht="15" customHeight="1">
      <c r="B317" s="1257" t="s">
        <v>35</v>
      </c>
      <c r="C317" s="243" t="s">
        <v>529</v>
      </c>
      <c r="D317" s="344"/>
      <c r="E317" s="346">
        <v>0.43760747925272298</v>
      </c>
      <c r="F317" s="346">
        <v>4.2127563028824998E-2</v>
      </c>
      <c r="G317" s="934">
        <v>6.4329051497297104E-2</v>
      </c>
      <c r="H317" s="934">
        <v>6.975040770450705E-2</v>
      </c>
      <c r="I317" s="934">
        <v>6.5402203729790415E-2</v>
      </c>
      <c r="J317" s="346">
        <v>5.3681650534045097E-2</v>
      </c>
      <c r="K317" s="346">
        <v>0.43428840247270228</v>
      </c>
      <c r="L317" s="346"/>
      <c r="M317" s="346">
        <v>0.44587464516016401</v>
      </c>
      <c r="N317" s="346">
        <v>0.37577606889697501</v>
      </c>
      <c r="O317" s="346"/>
      <c r="P317" s="346">
        <v>0.32570227094050402</v>
      </c>
      <c r="Q317" s="346"/>
      <c r="R317" s="346">
        <v>0.21745864897681336</v>
      </c>
      <c r="S317" s="346"/>
      <c r="T317" s="346">
        <v>0.48181092661138625</v>
      </c>
      <c r="U317" s="346"/>
      <c r="V317" s="346">
        <v>0.27553628928982099</v>
      </c>
      <c r="W317" s="346">
        <v>0.38225009264990301</v>
      </c>
      <c r="X317" s="346">
        <v>0.42019125406110186</v>
      </c>
      <c r="Y317" s="346">
        <v>0.46206208091300544</v>
      </c>
      <c r="Z317" s="346">
        <v>0.4857148388167381</v>
      </c>
      <c r="AA317" s="346"/>
      <c r="AB317" s="346"/>
      <c r="AC317" s="346">
        <v>0.32975693684951907</v>
      </c>
      <c r="AD317" s="346">
        <v>0.24453403490393602</v>
      </c>
      <c r="AE317" s="346">
        <v>0.40678600633338202</v>
      </c>
      <c r="AF317" s="346">
        <v>0.44217577394420299</v>
      </c>
      <c r="AG317" s="347"/>
      <c r="AH317" s="347"/>
      <c r="AI317" s="346">
        <v>0.38512391116307598</v>
      </c>
      <c r="AJ317" s="329"/>
      <c r="AK317" s="346"/>
      <c r="AL317" s="347"/>
      <c r="AM317" s="934"/>
      <c r="AN317" s="934"/>
      <c r="AO317" s="934"/>
      <c r="AP317" s="346"/>
      <c r="AQ317" s="346"/>
      <c r="AR317" s="346"/>
      <c r="AS317" s="347"/>
      <c r="AT317" s="347"/>
      <c r="AU317" s="347"/>
      <c r="AV317" s="347"/>
      <c r="AW317" s="347"/>
      <c r="AX317" s="347"/>
      <c r="AY317" s="347"/>
      <c r="AZ317" s="347"/>
      <c r="BA317" s="347"/>
      <c r="BB317" s="347"/>
      <c r="BC317" s="347"/>
      <c r="BD317" s="347"/>
      <c r="BE317" s="347"/>
      <c r="BF317" s="347"/>
      <c r="BG317" s="347"/>
      <c r="BH317" s="347"/>
      <c r="BI317" s="347"/>
      <c r="BJ317" s="347"/>
      <c r="BK317" s="347"/>
      <c r="BL317" s="347"/>
      <c r="BM317" s="347"/>
      <c r="BN317" s="347"/>
      <c r="BO317" s="347"/>
    </row>
    <row r="318" spans="2:67" s="255" customFormat="1" ht="15" customHeight="1">
      <c r="B318" s="1257" t="s">
        <v>35</v>
      </c>
      <c r="C318" s="243" t="s">
        <v>530</v>
      </c>
      <c r="D318" s="344"/>
      <c r="E318" s="346">
        <v>0.13923201063924501</v>
      </c>
      <c r="F318" s="346">
        <v>0.10995317053739199</v>
      </c>
      <c r="G318" s="934">
        <v>0.141114447632149</v>
      </c>
      <c r="H318" s="934">
        <v>0.15681326471703555</v>
      </c>
      <c r="I318" s="934">
        <v>0.14422201333309745</v>
      </c>
      <c r="J318" s="346">
        <v>0.407155504794873</v>
      </c>
      <c r="K318" s="346">
        <v>0.15679270489602115</v>
      </c>
      <c r="L318" s="346"/>
      <c r="M318" s="346">
        <v>0.169812389193431</v>
      </c>
      <c r="N318" s="346">
        <v>0.20433771585216001</v>
      </c>
      <c r="O318" s="346"/>
      <c r="P318" s="346">
        <v>0.21864981837080799</v>
      </c>
      <c r="Q318" s="346"/>
      <c r="R318" s="346">
        <v>0.2662669784098548</v>
      </c>
      <c r="S318" s="346"/>
      <c r="T318" s="346">
        <v>0.16800852292765048</v>
      </c>
      <c r="U318" s="346"/>
      <c r="V318" s="346">
        <v>0.24467980206218001</v>
      </c>
      <c r="W318" s="346">
        <v>0.202610124260165</v>
      </c>
      <c r="X318" s="346">
        <v>0.13393206342347916</v>
      </c>
      <c r="Y318" s="346">
        <v>0.11908024510196583</v>
      </c>
      <c r="Z318" s="346">
        <v>0.16708427433218329</v>
      </c>
      <c r="AA318" s="346"/>
      <c r="AB318" s="346"/>
      <c r="AC318" s="346">
        <v>0.28137528035683201</v>
      </c>
      <c r="AD318" s="346">
        <v>0.22637485534029614</v>
      </c>
      <c r="AE318" s="346">
        <v>0.161816801551213</v>
      </c>
      <c r="AF318" s="346">
        <v>0.19030282614602601</v>
      </c>
      <c r="AG318" s="347"/>
      <c r="AH318" s="347"/>
      <c r="AI318" s="346">
        <v>0.199826266022746</v>
      </c>
      <c r="AJ318" s="329"/>
      <c r="AK318" s="346"/>
      <c r="AL318" s="347"/>
      <c r="AM318" s="934"/>
      <c r="AN318" s="934"/>
      <c r="AO318" s="934"/>
      <c r="AP318" s="346"/>
      <c r="AQ318" s="346"/>
      <c r="AR318" s="346"/>
      <c r="AS318" s="347"/>
      <c r="AT318" s="347"/>
      <c r="AU318" s="347"/>
      <c r="AV318" s="347"/>
      <c r="AW318" s="347"/>
      <c r="AX318" s="347"/>
      <c r="AY318" s="347"/>
      <c r="AZ318" s="347"/>
      <c r="BA318" s="347"/>
      <c r="BB318" s="347"/>
      <c r="BC318" s="347"/>
      <c r="BD318" s="347"/>
      <c r="BE318" s="347"/>
      <c r="BF318" s="347"/>
      <c r="BG318" s="347"/>
      <c r="BH318" s="347"/>
      <c r="BI318" s="347"/>
      <c r="BJ318" s="347"/>
      <c r="BK318" s="347"/>
      <c r="BL318" s="347"/>
      <c r="BM318" s="347"/>
      <c r="BN318" s="347"/>
      <c r="BO318" s="347"/>
    </row>
    <row r="319" spans="2:67" s="255" customFormat="1" ht="15" customHeight="1">
      <c r="B319" s="1257" t="s">
        <v>35</v>
      </c>
      <c r="C319" s="243" t="s">
        <v>531</v>
      </c>
      <c r="D319" s="344"/>
      <c r="E319" s="346">
        <v>7.7156029180727295E-2</v>
      </c>
      <c r="F319" s="346">
        <v>0.39382532697033901</v>
      </c>
      <c r="G319" s="934">
        <v>0.40921248645786401</v>
      </c>
      <c r="H319" s="934">
        <v>0.41513602357267793</v>
      </c>
      <c r="I319" s="934">
        <v>0.41038504491668054</v>
      </c>
      <c r="J319" s="346">
        <v>0.47593985318905002</v>
      </c>
      <c r="K319" s="346">
        <v>7.3990237698706121E-2</v>
      </c>
      <c r="L319" s="346"/>
      <c r="M319" s="346">
        <v>9.2744483236708697E-2</v>
      </c>
      <c r="N319" s="346">
        <v>0.19332089283829501</v>
      </c>
      <c r="O319" s="346"/>
      <c r="P319" s="346">
        <v>0.245900353505599</v>
      </c>
      <c r="Q319" s="346"/>
      <c r="R319" s="346">
        <v>0.36357917465906991</v>
      </c>
      <c r="S319" s="346"/>
      <c r="T319" s="346">
        <v>9.9664078706343168E-2</v>
      </c>
      <c r="U319" s="346"/>
      <c r="V319" s="346">
        <v>0.30559758224357603</v>
      </c>
      <c r="W319" s="346">
        <v>0.186596665473444</v>
      </c>
      <c r="X319" s="346">
        <v>3.0633266456631555E-2</v>
      </c>
      <c r="Y319" s="346">
        <v>4.1971315286427544E-2</v>
      </c>
      <c r="Z319" s="346">
        <v>0.1018733854696672</v>
      </c>
      <c r="AA319" s="346"/>
      <c r="AB319" s="346"/>
      <c r="AC319" s="346">
        <v>0.25447943960024261</v>
      </c>
      <c r="AD319" s="346">
        <v>0.36507475102869824</v>
      </c>
      <c r="AE319" s="346">
        <v>0.14104268189415001</v>
      </c>
      <c r="AF319" s="346">
        <v>0.100419349034726</v>
      </c>
      <c r="AG319" s="347"/>
      <c r="AH319" s="347"/>
      <c r="AI319" s="346">
        <v>0.181833836949055</v>
      </c>
      <c r="AJ319" s="329"/>
      <c r="AK319" s="346"/>
      <c r="AL319" s="347"/>
      <c r="AM319" s="934"/>
      <c r="AN319" s="934"/>
      <c r="AO319" s="934"/>
      <c r="AP319" s="346"/>
      <c r="AQ319" s="346"/>
      <c r="AR319" s="346"/>
      <c r="AS319" s="347"/>
      <c r="AT319" s="347"/>
      <c r="AU319" s="347"/>
      <c r="AV319" s="347"/>
      <c r="AW319" s="347"/>
      <c r="AX319" s="347"/>
      <c r="AY319" s="347"/>
      <c r="AZ319" s="347"/>
      <c r="BA319" s="347"/>
      <c r="BB319" s="347"/>
      <c r="BC319" s="347"/>
      <c r="BD319" s="347"/>
      <c r="BE319" s="347"/>
      <c r="BF319" s="347"/>
      <c r="BG319" s="347"/>
      <c r="BH319" s="347"/>
      <c r="BI319" s="347"/>
      <c r="BJ319" s="347"/>
      <c r="BK319" s="347"/>
      <c r="BL319" s="347"/>
      <c r="BM319" s="347"/>
      <c r="BN319" s="347"/>
      <c r="BO319" s="347"/>
    </row>
    <row r="320" spans="2:67" s="255" customFormat="1" ht="15" customHeight="1">
      <c r="B320" s="1257" t="s">
        <v>35</v>
      </c>
      <c r="C320" s="243" t="s">
        <v>532</v>
      </c>
      <c r="D320" s="344"/>
      <c r="E320" s="346">
        <v>1.1492621824633399E-2</v>
      </c>
      <c r="F320" s="346">
        <v>0.38570568862075899</v>
      </c>
      <c r="G320" s="934">
        <v>0.33147688913628898</v>
      </c>
      <c r="H320" s="934">
        <v>0.31762711130556837</v>
      </c>
      <c r="I320" s="934">
        <v>0.32873533897236357</v>
      </c>
      <c r="J320" s="346">
        <v>5.7042347070803599E-2</v>
      </c>
      <c r="K320" s="346">
        <v>1.1988501102918861E-2</v>
      </c>
      <c r="L320" s="346"/>
      <c r="M320" s="346">
        <v>1.2435002878936299E-2</v>
      </c>
      <c r="N320" s="346">
        <v>6.77478182340535E-2</v>
      </c>
      <c r="O320" s="346"/>
      <c r="P320" s="346">
        <v>9.4533257226968898E-2</v>
      </c>
      <c r="Q320" s="346"/>
      <c r="R320" s="346">
        <v>0.12159555579278315</v>
      </c>
      <c r="S320" s="346"/>
      <c r="T320" s="346">
        <v>9.9885837925270636E-3</v>
      </c>
      <c r="U320" s="346"/>
      <c r="V320" s="346">
        <v>9.7075738395124997E-2</v>
      </c>
      <c r="W320" s="346">
        <v>6.4029557175869001E-2</v>
      </c>
      <c r="X320" s="346">
        <v>1.8889591708777917E-3</v>
      </c>
      <c r="Y320" s="346">
        <v>3.291321213406142E-3</v>
      </c>
      <c r="Z320" s="346">
        <v>1.1961278338318013E-2</v>
      </c>
      <c r="AA320" s="346"/>
      <c r="AB320" s="346"/>
      <c r="AC320" s="346">
        <v>2.8807251648937458E-2</v>
      </c>
      <c r="AD320" s="346">
        <v>0.11433581960548417</v>
      </c>
      <c r="AE320" s="346">
        <v>3.3616690663228602E-2</v>
      </c>
      <c r="AF320" s="346">
        <v>1.1658913834700701E-2</v>
      </c>
      <c r="AG320" s="347"/>
      <c r="AH320" s="347"/>
      <c r="AI320" s="346">
        <v>6.0967693460586503E-2</v>
      </c>
      <c r="AJ320" s="329"/>
      <c r="AK320" s="346"/>
      <c r="AL320" s="347"/>
      <c r="AM320" s="934"/>
      <c r="AN320" s="934"/>
      <c r="AO320" s="934"/>
      <c r="AP320" s="346"/>
      <c r="AQ320" s="346"/>
      <c r="AR320" s="346"/>
      <c r="AS320" s="347"/>
      <c r="AT320" s="347"/>
      <c r="AU320" s="347"/>
      <c r="AV320" s="347"/>
      <c r="AW320" s="347"/>
      <c r="AX320" s="347"/>
      <c r="AY320" s="347"/>
      <c r="AZ320" s="347"/>
      <c r="BA320" s="347"/>
      <c r="BB320" s="347"/>
      <c r="BC320" s="347"/>
      <c r="BD320" s="347"/>
      <c r="BE320" s="347"/>
      <c r="BF320" s="347"/>
      <c r="BG320" s="347"/>
      <c r="BH320" s="347"/>
      <c r="BI320" s="347"/>
      <c r="BJ320" s="347"/>
      <c r="BK320" s="347"/>
      <c r="BL320" s="347"/>
      <c r="BM320" s="347"/>
      <c r="BN320" s="347"/>
      <c r="BO320" s="347"/>
    </row>
    <row r="321" spans="2:67" s="255" customFormat="1" ht="15" customHeight="1">
      <c r="B321" s="1257" t="s">
        <v>35</v>
      </c>
      <c r="C321" s="243" t="s">
        <v>533</v>
      </c>
      <c r="D321" s="344"/>
      <c r="E321" s="346">
        <v>1.38691332807655E-4</v>
      </c>
      <c r="F321" s="346">
        <v>6.69813963623304E-2</v>
      </c>
      <c r="G321" s="934">
        <v>5.0134687956911603E-2</v>
      </c>
      <c r="H321" s="934">
        <v>3.6422670668496568E-2</v>
      </c>
      <c r="I321" s="934">
        <v>4.7420407359470021E-2</v>
      </c>
      <c r="J321" s="346">
        <v>5.2523568092373795E-4</v>
      </c>
      <c r="K321" s="346">
        <v>0</v>
      </c>
      <c r="L321" s="346"/>
      <c r="M321" s="346">
        <v>7.0278938082978803E-5</v>
      </c>
      <c r="N321" s="346">
        <v>7.0986518665045496E-3</v>
      </c>
      <c r="O321" s="346"/>
      <c r="P321" s="346">
        <v>4.5371833656806396E-3</v>
      </c>
      <c r="Q321" s="346"/>
      <c r="R321" s="346">
        <v>4.1597166272993643E-3</v>
      </c>
      <c r="S321" s="346"/>
      <c r="T321" s="346">
        <v>5.8364203061254602E-4</v>
      </c>
      <c r="U321" s="346"/>
      <c r="V321" s="346">
        <v>3.3740605473999499E-3</v>
      </c>
      <c r="W321" s="346">
        <v>7.4445618549054404E-3</v>
      </c>
      <c r="X321" s="346">
        <v>0</v>
      </c>
      <c r="Y321" s="346">
        <v>0</v>
      </c>
      <c r="Z321" s="346">
        <v>0</v>
      </c>
      <c r="AA321" s="346"/>
      <c r="AB321" s="346"/>
      <c r="AC321" s="346">
        <v>0</v>
      </c>
      <c r="AD321" s="346">
        <v>8.5243576119014286E-3</v>
      </c>
      <c r="AE321" s="346">
        <v>2.13571810976075E-3</v>
      </c>
      <c r="AF321" s="346">
        <v>4.5870792490311599E-4</v>
      </c>
      <c r="AG321" s="347"/>
      <c r="AH321" s="347"/>
      <c r="AI321" s="346">
        <v>6.9593179214543404E-3</v>
      </c>
      <c r="AJ321" s="329"/>
      <c r="AK321" s="346"/>
      <c r="AL321" s="347"/>
      <c r="AM321" s="934"/>
      <c r="AN321" s="934"/>
      <c r="AO321" s="934"/>
      <c r="AP321" s="346"/>
      <c r="AQ321" s="346"/>
      <c r="AR321" s="346"/>
      <c r="AS321" s="347"/>
      <c r="AT321" s="347"/>
      <c r="AU321" s="347"/>
      <c r="AV321" s="347"/>
      <c r="AW321" s="347"/>
      <c r="AX321" s="347"/>
      <c r="AY321" s="347"/>
      <c r="AZ321" s="347"/>
      <c r="BA321" s="347"/>
      <c r="BB321" s="347"/>
      <c r="BC321" s="347"/>
      <c r="BD321" s="347"/>
      <c r="BE321" s="347"/>
      <c r="BF321" s="347"/>
      <c r="BG321" s="347"/>
      <c r="BH321" s="347"/>
      <c r="BI321" s="347"/>
      <c r="BJ321" s="347"/>
      <c r="BK321" s="347"/>
      <c r="BL321" s="347"/>
      <c r="BM321" s="347"/>
      <c r="BN321" s="347"/>
      <c r="BO321" s="347"/>
    </row>
    <row r="322" spans="2:67" s="255" customFormat="1" ht="15" customHeight="1">
      <c r="B322" s="1253" t="s">
        <v>35</v>
      </c>
      <c r="C322" s="338" t="s">
        <v>527</v>
      </c>
      <c r="D322" s="339"/>
      <c r="E322" s="345">
        <v>1</v>
      </c>
      <c r="F322" s="345">
        <v>0.999999999999999</v>
      </c>
      <c r="G322" s="897">
        <v>1</v>
      </c>
      <c r="H322" s="897">
        <v>1</v>
      </c>
      <c r="I322" s="897">
        <v>1</v>
      </c>
      <c r="J322" s="345">
        <v>1</v>
      </c>
      <c r="K322" s="345">
        <v>0.99999999999999989</v>
      </c>
      <c r="L322" s="345"/>
      <c r="M322" s="345">
        <v>1</v>
      </c>
      <c r="N322" s="345">
        <v>1</v>
      </c>
      <c r="O322" s="345"/>
      <c r="P322" s="345">
        <v>1</v>
      </c>
      <c r="Q322" s="345"/>
      <c r="R322" s="345">
        <v>1</v>
      </c>
      <c r="S322" s="345"/>
      <c r="T322" s="345">
        <v>1</v>
      </c>
      <c r="U322" s="345"/>
      <c r="V322" s="345">
        <v>1</v>
      </c>
      <c r="W322" s="345">
        <v>1</v>
      </c>
      <c r="X322" s="345">
        <v>1</v>
      </c>
      <c r="Y322" s="345">
        <v>1</v>
      </c>
      <c r="Z322" s="345">
        <v>1</v>
      </c>
      <c r="AA322" s="345"/>
      <c r="AB322" s="345"/>
      <c r="AC322" s="345">
        <v>1</v>
      </c>
      <c r="AD322" s="345">
        <v>1</v>
      </c>
      <c r="AE322" s="345">
        <v>1</v>
      </c>
      <c r="AF322" s="345">
        <v>1</v>
      </c>
      <c r="AG322" s="348"/>
      <c r="AH322" s="348"/>
      <c r="AI322" s="345">
        <v>1</v>
      </c>
      <c r="AJ322" s="331"/>
      <c r="AK322" s="345"/>
      <c r="AL322" s="345"/>
      <c r="AM322" s="897"/>
      <c r="AN322" s="897"/>
      <c r="AO322" s="897"/>
      <c r="AP322" s="345"/>
      <c r="AQ322" s="345"/>
      <c r="AR322" s="345"/>
      <c r="AS322" s="345"/>
      <c r="AT322" s="345"/>
      <c r="AU322" s="345"/>
      <c r="AV322" s="345"/>
      <c r="AW322" s="345"/>
      <c r="AX322" s="345"/>
      <c r="AY322" s="345"/>
      <c r="AZ322" s="345"/>
      <c r="BA322" s="345"/>
      <c r="BB322" s="345"/>
      <c r="BC322" s="345"/>
      <c r="BD322" s="345"/>
      <c r="BE322" s="345"/>
      <c r="BF322" s="345"/>
      <c r="BG322" s="345"/>
      <c r="BH322" s="345"/>
      <c r="BI322" s="345"/>
      <c r="BJ322" s="345"/>
      <c r="BK322" s="345"/>
      <c r="BL322" s="345"/>
      <c r="BM322" s="348"/>
      <c r="BN322" s="348"/>
      <c r="BO322" s="345"/>
    </row>
    <row r="323" spans="2:67" s="255" customFormat="1" ht="15" customHeight="1">
      <c r="B323" s="1251" t="s">
        <v>36</v>
      </c>
      <c r="C323" s="243" t="s">
        <v>528</v>
      </c>
      <c r="D323" s="344"/>
      <c r="E323" s="331">
        <v>5.4405677114133704E-3</v>
      </c>
      <c r="F323" s="346">
        <v>1.0092418548550999E-5</v>
      </c>
      <c r="G323" s="934"/>
      <c r="H323" s="934">
        <v>0</v>
      </c>
      <c r="I323" s="934"/>
      <c r="J323" s="347"/>
      <c r="K323" s="347"/>
      <c r="L323" s="347"/>
      <c r="M323" s="346">
        <v>1.7425284372168101E-2</v>
      </c>
      <c r="N323" s="346">
        <v>6.7135282775577902E-4</v>
      </c>
      <c r="O323" s="346"/>
      <c r="P323" s="346">
        <v>5.2984683775854705E-4</v>
      </c>
      <c r="Q323" s="346"/>
      <c r="R323" s="346"/>
      <c r="S323" s="346"/>
      <c r="T323" s="346"/>
      <c r="U323" s="346"/>
      <c r="V323" s="350">
        <v>1.6301356679332001E-3</v>
      </c>
      <c r="W323" s="346">
        <v>8.0015123983463395E-4</v>
      </c>
      <c r="X323" s="346"/>
      <c r="Y323" s="346"/>
      <c r="Z323" s="346"/>
      <c r="AA323" s="346"/>
      <c r="AB323" s="346"/>
      <c r="AC323" s="346"/>
      <c r="AD323" s="346"/>
      <c r="AE323" s="346">
        <v>5.2662516688259803E-3</v>
      </c>
      <c r="AF323" s="346">
        <v>1.4508158685406501E-2</v>
      </c>
      <c r="AG323" s="347">
        <v>2.9894383022449601E-2</v>
      </c>
      <c r="AH323" s="347"/>
      <c r="AI323" s="346">
        <v>1.7719771037193401E-3</v>
      </c>
      <c r="AJ323" s="329"/>
      <c r="AK323" s="346">
        <v>5.4405677114133704E-3</v>
      </c>
      <c r="AL323" s="347">
        <v>1.00924185485553E-5</v>
      </c>
      <c r="AM323" s="934"/>
      <c r="AN323" s="934">
        <v>0</v>
      </c>
      <c r="AO323" s="934"/>
      <c r="AP323" s="347">
        <v>0</v>
      </c>
      <c r="AQ323" s="347"/>
      <c r="AR323" s="347"/>
      <c r="AS323" s="347">
        <v>1.15119897279925E-3</v>
      </c>
      <c r="AT323" s="347">
        <v>6.7135282775577902E-4</v>
      </c>
      <c r="AU323" s="347"/>
      <c r="AV323" s="347">
        <v>5.2984683775828196E-4</v>
      </c>
      <c r="AW323" s="347"/>
      <c r="AX323" s="347"/>
      <c r="AY323" s="347"/>
      <c r="AZ323" s="347"/>
      <c r="BA323" s="347"/>
      <c r="BB323" s="347">
        <v>1.6301356679325901E-3</v>
      </c>
      <c r="BC323" s="347">
        <v>8.0015123983469998E-4</v>
      </c>
      <c r="BD323" s="347"/>
      <c r="BE323" s="347"/>
      <c r="BF323" s="347"/>
      <c r="BG323" s="347"/>
      <c r="BH323" s="347"/>
      <c r="BI323" s="347"/>
      <c r="BJ323" s="347"/>
      <c r="BK323" s="347">
        <v>5.2662516688259803E-3</v>
      </c>
      <c r="BL323" s="347">
        <v>1.4508158685390101E-2</v>
      </c>
      <c r="BM323" s="347">
        <v>2.9894383015987201E-2</v>
      </c>
      <c r="BN323" s="347"/>
      <c r="BO323" s="347">
        <v>1.7719771037193999E-3</v>
      </c>
    </row>
    <row r="324" spans="2:67" s="255" customFormat="1" ht="15" customHeight="1">
      <c r="B324" s="1257" t="s">
        <v>36</v>
      </c>
      <c r="C324" s="243" t="s">
        <v>529</v>
      </c>
      <c r="D324" s="344"/>
      <c r="E324" s="331">
        <v>4.7795976650313099E-2</v>
      </c>
      <c r="F324" s="346">
        <v>4.8191231473480498E-4</v>
      </c>
      <c r="G324" s="934"/>
      <c r="H324" s="934">
        <v>5.5002404254230104E-4</v>
      </c>
      <c r="I324" s="934"/>
      <c r="J324" s="347"/>
      <c r="K324" s="347"/>
      <c r="L324" s="347"/>
      <c r="M324" s="346">
        <v>7.7175753101527994E-2</v>
      </c>
      <c r="N324" s="346">
        <v>9.6523888237065592E-3</v>
      </c>
      <c r="O324" s="346"/>
      <c r="P324" s="346">
        <v>8.9086025843392695E-3</v>
      </c>
      <c r="Q324" s="346"/>
      <c r="R324" s="346"/>
      <c r="S324" s="346"/>
      <c r="T324" s="346"/>
      <c r="U324" s="346"/>
      <c r="V324" s="346">
        <v>2.2028239826549501E-2</v>
      </c>
      <c r="W324" s="346">
        <v>1.1136940729864099E-2</v>
      </c>
      <c r="X324" s="346"/>
      <c r="Y324" s="346"/>
      <c r="Z324" s="346"/>
      <c r="AA324" s="346"/>
      <c r="AB324" s="346"/>
      <c r="AC324" s="346"/>
      <c r="AD324" s="346"/>
      <c r="AE324" s="346">
        <v>4.35674420980088E-2</v>
      </c>
      <c r="AF324" s="346">
        <v>5.3165237492862401E-2</v>
      </c>
      <c r="AG324" s="347">
        <v>0.14701031280375401</v>
      </c>
      <c r="AH324" s="347"/>
      <c r="AI324" s="346">
        <v>1.6401075738976E-2</v>
      </c>
      <c r="AJ324" s="329"/>
      <c r="AK324" s="346">
        <v>4.8186855189494698E-2</v>
      </c>
      <c r="AL324" s="347">
        <v>1.06767955656473E-3</v>
      </c>
      <c r="AM324" s="934"/>
      <c r="AN324" s="934">
        <v>1.56851231939861E-3</v>
      </c>
      <c r="AO324" s="934"/>
      <c r="AP324" s="347">
        <v>1.2678368627492499E-3</v>
      </c>
      <c r="AQ324" s="347"/>
      <c r="AR324" s="347"/>
      <c r="AS324" s="347">
        <v>6.68679029971345E-3</v>
      </c>
      <c r="AT324" s="347">
        <v>1.0298719002771701E-2</v>
      </c>
      <c r="AU324" s="347"/>
      <c r="AV324" s="347">
        <v>9.4672080984173207E-3</v>
      </c>
      <c r="AW324" s="347"/>
      <c r="AX324" s="347"/>
      <c r="AY324" s="347"/>
      <c r="AZ324" s="347"/>
      <c r="BA324" s="347"/>
      <c r="BB324" s="347">
        <v>2.3314899788539099E-2</v>
      </c>
      <c r="BC324" s="347">
        <v>1.1868175284243099E-2</v>
      </c>
      <c r="BD324" s="347"/>
      <c r="BE324" s="347"/>
      <c r="BF324" s="347"/>
      <c r="BG324" s="347"/>
      <c r="BH324" s="347"/>
      <c r="BI324" s="347"/>
      <c r="BJ324" s="347"/>
      <c r="BK324" s="347">
        <v>4.6054177512204503E-2</v>
      </c>
      <c r="BL324" s="347">
        <v>5.9600600946254301E-2</v>
      </c>
      <c r="BM324" s="347">
        <v>0.15537896189271999</v>
      </c>
      <c r="BN324" s="347"/>
      <c r="BO324" s="347">
        <v>1.7522798241115401E-2</v>
      </c>
    </row>
    <row r="325" spans="2:67" s="255" customFormat="1" ht="15" customHeight="1">
      <c r="B325" s="1257" t="s">
        <v>36</v>
      </c>
      <c r="C325" s="243" t="s">
        <v>530</v>
      </c>
      <c r="D325" s="344"/>
      <c r="E325" s="331">
        <v>0.100502558121805</v>
      </c>
      <c r="F325" s="346">
        <v>4.0461939573385904E-3</v>
      </c>
      <c r="G325" s="934"/>
      <c r="H325" s="934">
        <v>6.4305991745981098E-3</v>
      </c>
      <c r="I325" s="934"/>
      <c r="J325" s="347"/>
      <c r="K325" s="347"/>
      <c r="L325" s="347"/>
      <c r="M325" s="346">
        <v>0.12169461853826501</v>
      </c>
      <c r="N325" s="346">
        <v>3.2220838334706799E-2</v>
      </c>
      <c r="O325" s="346"/>
      <c r="P325" s="346">
        <v>3.0254194533130201E-2</v>
      </c>
      <c r="Q325" s="346"/>
      <c r="R325" s="346"/>
      <c r="S325" s="346"/>
      <c r="T325" s="346"/>
      <c r="U325" s="346"/>
      <c r="V325" s="346">
        <v>6.1856412654562001E-2</v>
      </c>
      <c r="W325" s="346">
        <v>3.58062869907875E-2</v>
      </c>
      <c r="X325" s="346"/>
      <c r="Y325" s="346"/>
      <c r="Z325" s="346"/>
      <c r="AA325" s="346"/>
      <c r="AB325" s="346"/>
      <c r="AC325" s="346"/>
      <c r="AD325" s="346"/>
      <c r="AE325" s="346">
        <v>0.107007021164002</v>
      </c>
      <c r="AF325" s="346">
        <v>9.6659083151775196E-2</v>
      </c>
      <c r="AG325" s="347">
        <v>0.187528859306406</v>
      </c>
      <c r="AH325" s="347"/>
      <c r="AI325" s="346">
        <v>4.6350267474930498E-2</v>
      </c>
      <c r="AJ325" s="329"/>
      <c r="AK325" s="346">
        <v>0.105187434192497</v>
      </c>
      <c r="AL325" s="347">
        <v>6.5088278533537098E-3</v>
      </c>
      <c r="AM325" s="934"/>
      <c r="AN325" s="934">
        <v>1.0475023602160001E-2</v>
      </c>
      <c r="AO325" s="934"/>
      <c r="AP325" s="347">
        <v>9.3078181015502706E-3</v>
      </c>
      <c r="AQ325" s="347"/>
      <c r="AR325" s="347"/>
      <c r="AS325" s="347">
        <v>1.7163014322430999E-2</v>
      </c>
      <c r="AT325" s="347">
        <v>3.5524659789546699E-2</v>
      </c>
      <c r="AU325" s="347"/>
      <c r="AV325" s="347">
        <v>3.3376438084756703E-2</v>
      </c>
      <c r="AW325" s="347"/>
      <c r="AX325" s="347"/>
      <c r="AY325" s="347"/>
      <c r="AZ325" s="347"/>
      <c r="BA325" s="347"/>
      <c r="BB325" s="347">
        <v>6.6425713043856194E-2</v>
      </c>
      <c r="BC325" s="347">
        <v>3.9279253450549202E-2</v>
      </c>
      <c r="BD325" s="347"/>
      <c r="BE325" s="347"/>
      <c r="BF325" s="347"/>
      <c r="BG325" s="347"/>
      <c r="BH325" s="347"/>
      <c r="BI325" s="347"/>
      <c r="BJ325" s="347"/>
      <c r="BK325" s="347">
        <v>0.11961297171574201</v>
      </c>
      <c r="BL325" s="347">
        <v>9.2459804843347995E-2</v>
      </c>
      <c r="BM325" s="347">
        <v>0.18557624297353201</v>
      </c>
      <c r="BN325" s="347"/>
      <c r="BO325" s="347">
        <v>5.0691765096324198E-2</v>
      </c>
    </row>
    <row r="326" spans="2:67" s="255" customFormat="1" ht="15" customHeight="1">
      <c r="B326" s="1257" t="s">
        <v>36</v>
      </c>
      <c r="C326" s="243" t="s">
        <v>531</v>
      </c>
      <c r="D326" s="344"/>
      <c r="E326" s="331">
        <v>0.42194514101092701</v>
      </c>
      <c r="F326" s="346">
        <v>0.10530818406208201</v>
      </c>
      <c r="G326" s="934"/>
      <c r="H326" s="934">
        <v>0.14463027139537901</v>
      </c>
      <c r="I326" s="934"/>
      <c r="J326" s="347"/>
      <c r="K326" s="347"/>
      <c r="L326" s="347"/>
      <c r="M326" s="346">
        <v>0.46687680221268202</v>
      </c>
      <c r="N326" s="346">
        <v>0.25863583942016899</v>
      </c>
      <c r="O326" s="346"/>
      <c r="P326" s="346">
        <v>0.26918268811012702</v>
      </c>
      <c r="Q326" s="346"/>
      <c r="R326" s="346"/>
      <c r="S326" s="346"/>
      <c r="T326" s="346"/>
      <c r="U326" s="346"/>
      <c r="V326" s="346">
        <v>0.34622992676374698</v>
      </c>
      <c r="W326" s="346">
        <v>0.266544494424659</v>
      </c>
      <c r="X326" s="346"/>
      <c r="Y326" s="346"/>
      <c r="Z326" s="346"/>
      <c r="AA326" s="346"/>
      <c r="AB326" s="346"/>
      <c r="AC326" s="346"/>
      <c r="AD326" s="346"/>
      <c r="AE326" s="346">
        <v>0.40933356692235601</v>
      </c>
      <c r="AF326" s="346">
        <v>0.41409001306410698</v>
      </c>
      <c r="AG326" s="347">
        <v>0.425492589384387</v>
      </c>
      <c r="AH326" s="347"/>
      <c r="AI326" s="346">
        <v>0.288427432148743</v>
      </c>
      <c r="AJ326" s="329"/>
      <c r="AK326" s="346">
        <v>0.431335086139575</v>
      </c>
      <c r="AL326" s="347">
        <v>0.16010193278555199</v>
      </c>
      <c r="AM326" s="934"/>
      <c r="AN326" s="934">
        <v>0.208406387170993</v>
      </c>
      <c r="AO326" s="934"/>
      <c r="AP326" s="347">
        <v>0.19261275668031799</v>
      </c>
      <c r="AQ326" s="347"/>
      <c r="AR326" s="347"/>
      <c r="AS326" s="347">
        <v>0.21396020418820499</v>
      </c>
      <c r="AT326" s="347">
        <v>0.29995256373241003</v>
      </c>
      <c r="AU326" s="347"/>
      <c r="AV326" s="347">
        <v>0.30946926560388499</v>
      </c>
      <c r="AW326" s="347"/>
      <c r="AX326" s="347"/>
      <c r="AY326" s="347"/>
      <c r="AZ326" s="347"/>
      <c r="BA326" s="347"/>
      <c r="BB326" s="347">
        <v>0.389917901081407</v>
      </c>
      <c r="BC326" s="347">
        <v>0.30829155534028102</v>
      </c>
      <c r="BD326" s="347"/>
      <c r="BE326" s="347"/>
      <c r="BF326" s="347"/>
      <c r="BG326" s="347"/>
      <c r="BH326" s="347"/>
      <c r="BI326" s="347"/>
      <c r="BJ326" s="347"/>
      <c r="BK326" s="347">
        <v>0.45296723629025498</v>
      </c>
      <c r="BL326" s="347">
        <v>0.44115842116795501</v>
      </c>
      <c r="BM326" s="347">
        <v>0.51111757445990902</v>
      </c>
      <c r="BN326" s="347"/>
      <c r="BO326" s="347">
        <v>0.32996576987555698</v>
      </c>
    </row>
    <row r="327" spans="2:67" s="255" customFormat="1" ht="15" customHeight="1">
      <c r="B327" s="1257" t="s">
        <v>36</v>
      </c>
      <c r="C327" s="243" t="s">
        <v>532</v>
      </c>
      <c r="D327" s="344"/>
      <c r="E327" s="331">
        <v>0.408685354108758</v>
      </c>
      <c r="F327" s="346">
        <v>0.73005044858153301</v>
      </c>
      <c r="G327" s="934"/>
      <c r="H327" s="934">
        <v>0.732939495897872</v>
      </c>
      <c r="I327" s="934"/>
      <c r="J327" s="347"/>
      <c r="K327" s="347"/>
      <c r="L327" s="347"/>
      <c r="M327" s="346">
        <v>0.30548529367059601</v>
      </c>
      <c r="N327" s="346">
        <v>0.61318068979688001</v>
      </c>
      <c r="O327" s="346"/>
      <c r="P327" s="346">
        <v>0.61466830353040602</v>
      </c>
      <c r="Q327" s="346"/>
      <c r="R327" s="346"/>
      <c r="S327" s="346"/>
      <c r="T327" s="346"/>
      <c r="U327" s="346"/>
      <c r="V327" s="346">
        <v>0.53250963233701398</v>
      </c>
      <c r="W327" s="346">
        <v>0.60405611587341601</v>
      </c>
      <c r="X327" s="346"/>
      <c r="Y327" s="346"/>
      <c r="Z327" s="346"/>
      <c r="AA327" s="346"/>
      <c r="AB327" s="346"/>
      <c r="AC327" s="346"/>
      <c r="AD327" s="346"/>
      <c r="AE327" s="346">
        <v>0.42073450525057998</v>
      </c>
      <c r="AF327" s="346">
        <v>0.41478240681873202</v>
      </c>
      <c r="AG327" s="347">
        <v>0.20128045432383501</v>
      </c>
      <c r="AH327" s="347"/>
      <c r="AI327" s="346">
        <v>0.57590217445848801</v>
      </c>
      <c r="AJ327" s="329"/>
      <c r="AK327" s="346">
        <v>0.39569188798249399</v>
      </c>
      <c r="AL327" s="347">
        <v>0.72714265114646304</v>
      </c>
      <c r="AM327" s="934"/>
      <c r="AN327" s="934">
        <v>0.70803265415505401</v>
      </c>
      <c r="AO327" s="934"/>
      <c r="AP327" s="347">
        <v>0.71947357340191698</v>
      </c>
      <c r="AQ327" s="347"/>
      <c r="AR327" s="347"/>
      <c r="AS327" s="347">
        <v>0.68855511297081695</v>
      </c>
      <c r="AT327" s="347">
        <v>0.59342974728640296</v>
      </c>
      <c r="AU327" s="347"/>
      <c r="AV327" s="347">
        <v>0.59370293880010605</v>
      </c>
      <c r="AW327" s="347"/>
      <c r="AX327" s="347"/>
      <c r="AY327" s="347"/>
      <c r="AZ327" s="347"/>
      <c r="BA327" s="347"/>
      <c r="BB327" s="347">
        <v>0.49585379301461402</v>
      </c>
      <c r="BC327" s="347">
        <v>0.58264392749432303</v>
      </c>
      <c r="BD327" s="347"/>
      <c r="BE327" s="347"/>
      <c r="BF327" s="347"/>
      <c r="BG327" s="347"/>
      <c r="BH327" s="347"/>
      <c r="BI327" s="347"/>
      <c r="BJ327" s="347"/>
      <c r="BK327" s="347">
        <v>0.36870496433044397</v>
      </c>
      <c r="BL327" s="347">
        <v>0.39145290484740197</v>
      </c>
      <c r="BM327" s="347">
        <v>0.10923943617632</v>
      </c>
      <c r="BN327" s="347"/>
      <c r="BO327" s="347">
        <v>0.55069987338314796</v>
      </c>
    </row>
    <row r="328" spans="2:67" s="255" customFormat="1" ht="15" customHeight="1">
      <c r="B328" s="1257" t="s">
        <v>36</v>
      </c>
      <c r="C328" s="243" t="s">
        <v>533</v>
      </c>
      <c r="D328" s="344"/>
      <c r="E328" s="346">
        <v>1.5630505422229199E-2</v>
      </c>
      <c r="F328" s="346">
        <v>0.16010316866619201</v>
      </c>
      <c r="G328" s="934"/>
      <c r="H328" s="934">
        <v>0.115449609489608</v>
      </c>
      <c r="I328" s="934"/>
      <c r="J328" s="347"/>
      <c r="K328" s="347"/>
      <c r="L328" s="347"/>
      <c r="M328" s="346">
        <v>1.1342248113408501E-2</v>
      </c>
      <c r="N328" s="346">
        <v>8.56388907967819E-2</v>
      </c>
      <c r="O328" s="346"/>
      <c r="P328" s="346">
        <v>7.6456364404488802E-2</v>
      </c>
      <c r="Q328" s="346"/>
      <c r="R328" s="346"/>
      <c r="S328" s="346"/>
      <c r="T328" s="346"/>
      <c r="U328" s="346"/>
      <c r="V328" s="346">
        <v>3.5745652750940098E-2</v>
      </c>
      <c r="W328" s="346">
        <v>8.1656010741357296E-2</v>
      </c>
      <c r="X328" s="346"/>
      <c r="Y328" s="346"/>
      <c r="Z328" s="346"/>
      <c r="AA328" s="346"/>
      <c r="AB328" s="346"/>
      <c r="AC328" s="346"/>
      <c r="AD328" s="346"/>
      <c r="AE328" s="346">
        <v>1.4091212896515E-2</v>
      </c>
      <c r="AF328" s="346">
        <v>6.79510078824919E-3</v>
      </c>
      <c r="AG328" s="347">
        <v>8.7934013753448205E-3</v>
      </c>
      <c r="AH328" s="347"/>
      <c r="AI328" s="346">
        <v>7.1147073075108896E-2</v>
      </c>
      <c r="AJ328" s="329"/>
      <c r="AK328" s="346">
        <v>1.4158168784526399E-2</v>
      </c>
      <c r="AL328" s="347">
        <v>0.105168816239518</v>
      </c>
      <c r="AM328" s="934"/>
      <c r="AN328" s="934">
        <v>7.1517422753410803E-2</v>
      </c>
      <c r="AO328" s="934"/>
      <c r="AP328" s="347">
        <v>7.7338014953466205E-2</v>
      </c>
      <c r="AQ328" s="347"/>
      <c r="AR328" s="347"/>
      <c r="AS328" s="347">
        <v>7.2483679246320307E-2</v>
      </c>
      <c r="AT328" s="347">
        <v>6.0122957361073398E-2</v>
      </c>
      <c r="AU328" s="347"/>
      <c r="AV328" s="347">
        <v>5.3454302575076898E-2</v>
      </c>
      <c r="AW328" s="347"/>
      <c r="AX328" s="347"/>
      <c r="AY328" s="347"/>
      <c r="AZ328" s="347"/>
      <c r="BA328" s="347"/>
      <c r="BB328" s="347">
        <v>2.2857557404023301E-2</v>
      </c>
      <c r="BC328" s="347">
        <v>5.7116937190810499E-2</v>
      </c>
      <c r="BD328" s="347"/>
      <c r="BE328" s="347"/>
      <c r="BF328" s="347"/>
      <c r="BG328" s="347"/>
      <c r="BH328" s="347"/>
      <c r="BI328" s="347"/>
      <c r="BJ328" s="347"/>
      <c r="BK328" s="347">
        <v>7.3943984828166503E-3</v>
      </c>
      <c r="BL328" s="347">
        <v>8.2010950965096701E-4</v>
      </c>
      <c r="BM328" s="347">
        <v>8.7934013734439001E-3</v>
      </c>
      <c r="BN328" s="347"/>
      <c r="BO328" s="347">
        <v>4.9347816300170398E-2</v>
      </c>
    </row>
    <row r="329" spans="2:67" s="255" customFormat="1" ht="15" customHeight="1">
      <c r="B329" s="1253" t="s">
        <v>36</v>
      </c>
      <c r="C329" s="338" t="s">
        <v>527</v>
      </c>
      <c r="D329" s="339"/>
      <c r="E329" s="345">
        <v>1.0000001030254499</v>
      </c>
      <c r="F329" s="345">
        <v>1.0000000000004301</v>
      </c>
      <c r="G329" s="897"/>
      <c r="H329" s="897">
        <v>1</v>
      </c>
      <c r="I329" s="897"/>
      <c r="J329" s="345"/>
      <c r="K329" s="345"/>
      <c r="L329" s="345"/>
      <c r="M329" s="345">
        <v>1.00000000000865</v>
      </c>
      <c r="N329" s="345">
        <v>1</v>
      </c>
      <c r="O329" s="345"/>
      <c r="P329" s="345">
        <v>1.00000000000025</v>
      </c>
      <c r="Q329" s="345"/>
      <c r="R329" s="345"/>
      <c r="S329" s="345"/>
      <c r="T329" s="345"/>
      <c r="U329" s="345"/>
      <c r="V329" s="345">
        <v>1.0000000000007501</v>
      </c>
      <c r="W329" s="345">
        <v>0.99999999999991795</v>
      </c>
      <c r="X329" s="345"/>
      <c r="Y329" s="345"/>
      <c r="Z329" s="345"/>
      <c r="AA329" s="345"/>
      <c r="AB329" s="345"/>
      <c r="AC329" s="345"/>
      <c r="AD329" s="345"/>
      <c r="AE329" s="345">
        <v>1.00000000000029</v>
      </c>
      <c r="AF329" s="345">
        <v>1.00000000000113</v>
      </c>
      <c r="AG329" s="348">
        <v>1.00000000021618</v>
      </c>
      <c r="AH329" s="348"/>
      <c r="AI329" s="345">
        <v>0.99999999999996503</v>
      </c>
      <c r="AJ329" s="331"/>
      <c r="AK329" s="345">
        <v>1</v>
      </c>
      <c r="AL329" s="345">
        <v>1</v>
      </c>
      <c r="AM329" s="897"/>
      <c r="AN329" s="897">
        <v>1.0000000000010201</v>
      </c>
      <c r="AO329" s="897"/>
      <c r="AP329" s="345">
        <v>1</v>
      </c>
      <c r="AQ329" s="345"/>
      <c r="AR329" s="345"/>
      <c r="AS329" s="345">
        <v>1.00000000000029</v>
      </c>
      <c r="AT329" s="345">
        <v>0.99999999999996103</v>
      </c>
      <c r="AU329" s="345"/>
      <c r="AV329" s="345">
        <v>1</v>
      </c>
      <c r="AW329" s="345"/>
      <c r="AX329" s="345"/>
      <c r="AY329" s="345"/>
      <c r="AZ329" s="345"/>
      <c r="BA329" s="345"/>
      <c r="BB329" s="345">
        <v>1.0000000000003699</v>
      </c>
      <c r="BC329" s="345">
        <v>1.00000000000004</v>
      </c>
      <c r="BD329" s="345"/>
      <c r="BE329" s="345"/>
      <c r="BF329" s="345"/>
      <c r="BG329" s="345"/>
      <c r="BH329" s="345"/>
      <c r="BI329" s="345"/>
      <c r="BJ329" s="345"/>
      <c r="BK329" s="345">
        <v>1.00000000000029</v>
      </c>
      <c r="BL329" s="345">
        <v>1</v>
      </c>
      <c r="BM329" s="348">
        <v>0.99999999989191202</v>
      </c>
      <c r="BN329" s="348"/>
      <c r="BO329" s="345">
        <v>1.00000000000003</v>
      </c>
    </row>
    <row r="330" spans="2:67" s="255" customFormat="1" ht="15" customHeight="1">
      <c r="B330" s="1251" t="s">
        <v>284</v>
      </c>
      <c r="C330" s="243" t="s">
        <v>528</v>
      </c>
      <c r="D330" s="344"/>
      <c r="E330" s="350">
        <v>0.17951709322086501</v>
      </c>
      <c r="F330" s="350">
        <v>2.5670016839424002E-4</v>
      </c>
      <c r="G330" s="918"/>
      <c r="H330" s="918"/>
      <c r="I330" s="918"/>
      <c r="J330" s="350">
        <v>0.152430941830141</v>
      </c>
      <c r="K330" s="350"/>
      <c r="L330" s="350"/>
      <c r="M330" s="350">
        <v>0.49372472231877701</v>
      </c>
      <c r="N330" s="350">
        <v>5.6979792435963302E-2</v>
      </c>
      <c r="O330" s="350"/>
      <c r="P330" s="350">
        <v>3.9939820272384199E-2</v>
      </c>
      <c r="Q330" s="351"/>
      <c r="R330" s="351"/>
      <c r="S330" s="351"/>
      <c r="T330" s="351"/>
      <c r="U330" s="351"/>
      <c r="V330" s="346">
        <v>0.123779006471436</v>
      </c>
      <c r="W330" s="350">
        <v>5.7511512966872298E-2</v>
      </c>
      <c r="X330" s="350"/>
      <c r="Y330" s="350"/>
      <c r="Z330" s="350"/>
      <c r="AA330" s="350"/>
      <c r="AB330" s="350"/>
      <c r="AC330" s="350"/>
      <c r="AD330" s="350"/>
      <c r="AE330" s="350">
        <v>0.150728037152974</v>
      </c>
      <c r="AF330" s="350">
        <v>0.18426925445342299</v>
      </c>
      <c r="AG330" s="350"/>
      <c r="AH330" s="347"/>
      <c r="AI330" s="350">
        <v>6.3083445588978604E-2</v>
      </c>
      <c r="AJ330" s="329"/>
      <c r="AK330" s="329"/>
      <c r="AL330" s="350"/>
      <c r="AM330" s="918"/>
      <c r="AN330" s="918"/>
      <c r="AO330" s="918"/>
      <c r="AP330" s="350"/>
      <c r="AQ330" s="350"/>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350"/>
      <c r="BM330" s="350"/>
      <c r="BN330" s="349"/>
      <c r="BO330" s="350"/>
    </row>
    <row r="331" spans="2:67" s="255" customFormat="1" ht="15" customHeight="1">
      <c r="B331" s="1257" t="s">
        <v>284</v>
      </c>
      <c r="C331" s="243" t="s">
        <v>529</v>
      </c>
      <c r="D331" s="344"/>
      <c r="E331" s="346">
        <v>0.41864511559334699</v>
      </c>
      <c r="F331" s="346">
        <v>1.2667988935042901E-2</v>
      </c>
      <c r="G331" s="896"/>
      <c r="H331" s="896"/>
      <c r="I331" s="896"/>
      <c r="J331" s="346">
        <v>0.13968914687603201</v>
      </c>
      <c r="K331" s="346"/>
      <c r="L331" s="346"/>
      <c r="M331" s="346">
        <v>0.28453664208729801</v>
      </c>
      <c r="N331" s="346">
        <v>0.25928208191691798</v>
      </c>
      <c r="O331" s="346"/>
      <c r="P331" s="346">
        <v>0.20092257754051099</v>
      </c>
      <c r="Q331" s="346"/>
      <c r="R331" s="346"/>
      <c r="S331" s="346"/>
      <c r="T331" s="346"/>
      <c r="U331" s="346"/>
      <c r="V331" s="346">
        <v>0.33602798783175802</v>
      </c>
      <c r="W331" s="346">
        <v>0.26069708679077203</v>
      </c>
      <c r="X331" s="346"/>
      <c r="Y331" s="346"/>
      <c r="Z331" s="346"/>
      <c r="AA331" s="346"/>
      <c r="AB331" s="346"/>
      <c r="AC331" s="346"/>
      <c r="AD331" s="346"/>
      <c r="AE331" s="346">
        <v>0.396520912763626</v>
      </c>
      <c r="AF331" s="346">
        <v>0.40972093971535101</v>
      </c>
      <c r="AG331" s="346"/>
      <c r="AH331" s="347"/>
      <c r="AI331" s="346">
        <v>0.268268864856192</v>
      </c>
      <c r="AJ331" s="329"/>
      <c r="AK331" s="329"/>
      <c r="AL331" s="346"/>
      <c r="AM331" s="896"/>
      <c r="AN331" s="896"/>
      <c r="AO331" s="896"/>
      <c r="AP331" s="346"/>
      <c r="AQ331" s="346"/>
      <c r="AR331" s="346"/>
      <c r="AS331" s="346"/>
      <c r="AT331" s="346"/>
      <c r="AU331" s="346"/>
      <c r="AV331" s="346"/>
      <c r="AW331" s="346"/>
      <c r="AX331" s="346"/>
      <c r="AY331" s="346"/>
      <c r="AZ331" s="346"/>
      <c r="BA331" s="346"/>
      <c r="BB331" s="346"/>
      <c r="BC331" s="346"/>
      <c r="BD331" s="346"/>
      <c r="BE331" s="346"/>
      <c r="BF331" s="346"/>
      <c r="BG331" s="346"/>
      <c r="BH331" s="346"/>
      <c r="BI331" s="346"/>
      <c r="BJ331" s="346"/>
      <c r="BK331" s="346"/>
      <c r="BL331" s="346"/>
      <c r="BM331" s="346"/>
      <c r="BN331" s="347"/>
      <c r="BO331" s="346"/>
    </row>
    <row r="332" spans="2:67" s="255" customFormat="1" ht="15" customHeight="1">
      <c r="B332" s="1257" t="s">
        <v>284</v>
      </c>
      <c r="C332" s="243" t="s">
        <v>530</v>
      </c>
      <c r="D332" s="344"/>
      <c r="E332" s="346">
        <v>0.21211522009300199</v>
      </c>
      <c r="F332" s="346">
        <v>4.7687420174723903E-2</v>
      </c>
      <c r="G332" s="896"/>
      <c r="H332" s="896"/>
      <c r="I332" s="896"/>
      <c r="J332" s="346">
        <v>0.13157955188534901</v>
      </c>
      <c r="K332" s="346"/>
      <c r="L332" s="346"/>
      <c r="M332" s="346">
        <v>0.159486910541878</v>
      </c>
      <c r="N332" s="346">
        <v>0.22240121174958699</v>
      </c>
      <c r="O332" s="346"/>
      <c r="P332" s="346">
        <v>0.20231207813395699</v>
      </c>
      <c r="Q332" s="346"/>
      <c r="R332" s="346"/>
      <c r="S332" s="346"/>
      <c r="T332" s="346"/>
      <c r="U332" s="346"/>
      <c r="V332" s="346">
        <v>0.218480668077976</v>
      </c>
      <c r="W332" s="346">
        <v>0.22280726690880301</v>
      </c>
      <c r="X332" s="346"/>
      <c r="Y332" s="346"/>
      <c r="Z332" s="346"/>
      <c r="AA332" s="346"/>
      <c r="AB332" s="346"/>
      <c r="AC332" s="346"/>
      <c r="AD332" s="346"/>
      <c r="AE332" s="346">
        <v>0.20581199820802901</v>
      </c>
      <c r="AF332" s="346">
        <v>0.21379360982109</v>
      </c>
      <c r="AG332" s="346"/>
      <c r="AH332" s="347"/>
      <c r="AI332" s="346">
        <v>0.22200753954904701</v>
      </c>
      <c r="AJ332" s="329"/>
      <c r="AK332" s="329"/>
      <c r="AL332" s="346"/>
      <c r="AM332" s="896"/>
      <c r="AN332" s="896"/>
      <c r="AO332" s="896"/>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346"/>
      <c r="BK332" s="346"/>
      <c r="BL332" s="346"/>
      <c r="BM332" s="346"/>
      <c r="BN332" s="347"/>
      <c r="BO332" s="346"/>
    </row>
    <row r="333" spans="2:67" s="255" customFormat="1" ht="15" customHeight="1">
      <c r="B333" s="1257" t="s">
        <v>284</v>
      </c>
      <c r="C333" s="243" t="s">
        <v>531</v>
      </c>
      <c r="D333" s="344"/>
      <c r="E333" s="346">
        <v>0.15753425826886</v>
      </c>
      <c r="F333" s="346">
        <v>0.27900535002717303</v>
      </c>
      <c r="G333" s="896"/>
      <c r="H333" s="896"/>
      <c r="I333" s="896"/>
      <c r="J333" s="346">
        <v>0.31822064576255499</v>
      </c>
      <c r="K333" s="346"/>
      <c r="L333" s="346"/>
      <c r="M333" s="346">
        <v>5.9844331637775097E-2</v>
      </c>
      <c r="N333" s="346">
        <v>0.30333386991349798</v>
      </c>
      <c r="O333" s="346"/>
      <c r="P333" s="346">
        <v>0.35168608396251</v>
      </c>
      <c r="Q333" s="346"/>
      <c r="R333" s="346"/>
      <c r="S333" s="346"/>
      <c r="T333" s="346"/>
      <c r="U333" s="346"/>
      <c r="V333" s="346">
        <v>0.25321080841782501</v>
      </c>
      <c r="W333" s="346">
        <v>0.30219746330727199</v>
      </c>
      <c r="X333" s="346"/>
      <c r="Y333" s="346"/>
      <c r="Z333" s="346"/>
      <c r="AA333" s="346"/>
      <c r="AB333" s="346"/>
      <c r="AC333" s="346"/>
      <c r="AD333" s="346"/>
      <c r="AE333" s="346">
        <v>0.17023933301098401</v>
      </c>
      <c r="AF333" s="346">
        <v>0.161772397348213</v>
      </c>
      <c r="AG333" s="346"/>
      <c r="AH333" s="347"/>
      <c r="AI333" s="346">
        <v>0.29490799928061801</v>
      </c>
      <c r="AJ333" s="329"/>
      <c r="AK333" s="329"/>
      <c r="AL333" s="346"/>
      <c r="AM333" s="896"/>
      <c r="AN333" s="896"/>
      <c r="AO333" s="896"/>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346"/>
      <c r="BK333" s="346"/>
      <c r="BL333" s="346"/>
      <c r="BM333" s="346"/>
      <c r="BN333" s="347"/>
      <c r="BO333" s="346"/>
    </row>
    <row r="334" spans="2:67" s="255" customFormat="1" ht="15" customHeight="1">
      <c r="B334" s="1257" t="s">
        <v>284</v>
      </c>
      <c r="C334" s="243" t="s">
        <v>532</v>
      </c>
      <c r="D334" s="344"/>
      <c r="E334" s="346">
        <v>3.20295196319932E-2</v>
      </c>
      <c r="F334" s="346">
        <v>0.62918778127784503</v>
      </c>
      <c r="G334" s="896"/>
      <c r="H334" s="896"/>
      <c r="I334" s="896"/>
      <c r="J334" s="346">
        <v>0.25807971364592203</v>
      </c>
      <c r="K334" s="346"/>
      <c r="L334" s="346"/>
      <c r="M334" s="346">
        <v>2.4073934142710899E-3</v>
      </c>
      <c r="N334" s="346">
        <v>0.154656521787332</v>
      </c>
      <c r="O334" s="346"/>
      <c r="P334" s="346">
        <v>0.199714504357034</v>
      </c>
      <c r="Q334" s="346"/>
      <c r="R334" s="346"/>
      <c r="S334" s="346"/>
      <c r="T334" s="346"/>
      <c r="U334" s="346"/>
      <c r="V334" s="346">
        <v>6.8223538854420701E-2</v>
      </c>
      <c r="W334" s="346">
        <v>0.15349143729912601</v>
      </c>
      <c r="X334" s="346"/>
      <c r="Y334" s="346"/>
      <c r="Z334" s="346"/>
      <c r="AA334" s="346"/>
      <c r="AB334" s="346"/>
      <c r="AC334" s="346"/>
      <c r="AD334" s="346"/>
      <c r="AE334" s="346">
        <v>7.47620531387478E-2</v>
      </c>
      <c r="AF334" s="346">
        <v>3.0138584374232599E-2</v>
      </c>
      <c r="AG334" s="346"/>
      <c r="AH334" s="347"/>
      <c r="AI334" s="346">
        <v>0.14853560596589899</v>
      </c>
      <c r="AJ334" s="329"/>
      <c r="AK334" s="329"/>
      <c r="AL334" s="346"/>
      <c r="AM334" s="896"/>
      <c r="AN334" s="896"/>
      <c r="AO334" s="896"/>
      <c r="AP334" s="346"/>
      <c r="AQ334" s="346"/>
      <c r="AR334" s="346"/>
      <c r="AS334" s="346"/>
      <c r="AT334" s="346"/>
      <c r="AU334" s="346"/>
      <c r="AV334" s="346"/>
      <c r="AW334" s="346"/>
      <c r="AX334" s="346"/>
      <c r="AY334" s="346"/>
      <c r="AZ334" s="346"/>
      <c r="BA334" s="346"/>
      <c r="BB334" s="346"/>
      <c r="BC334" s="346"/>
      <c r="BD334" s="346"/>
      <c r="BE334" s="346"/>
      <c r="BF334" s="346"/>
      <c r="BG334" s="346"/>
      <c r="BH334" s="346"/>
      <c r="BI334" s="346"/>
      <c r="BJ334" s="346"/>
      <c r="BK334" s="346"/>
      <c r="BL334" s="346"/>
      <c r="BM334" s="346"/>
      <c r="BN334" s="347"/>
      <c r="BO334" s="346"/>
    </row>
    <row r="335" spans="2:67" s="255" customFormat="1" ht="15" customHeight="1">
      <c r="B335" s="1257" t="s">
        <v>284</v>
      </c>
      <c r="C335" s="243" t="s">
        <v>533</v>
      </c>
      <c r="D335" s="344"/>
      <c r="E335" s="346">
        <v>1.58793191933163E-4</v>
      </c>
      <c r="F335" s="346">
        <v>3.1194759416820299E-2</v>
      </c>
      <c r="G335" s="896"/>
      <c r="H335" s="896"/>
      <c r="I335" s="896"/>
      <c r="J335" s="346">
        <v>0</v>
      </c>
      <c r="K335" s="346"/>
      <c r="L335" s="346"/>
      <c r="M335" s="346">
        <v>0</v>
      </c>
      <c r="N335" s="346">
        <v>3.34652219670198E-3</v>
      </c>
      <c r="O335" s="346"/>
      <c r="P335" s="346">
        <v>5.4249357336032897E-3</v>
      </c>
      <c r="Q335" s="346"/>
      <c r="R335" s="346"/>
      <c r="S335" s="346"/>
      <c r="T335" s="346"/>
      <c r="U335" s="346"/>
      <c r="V335" s="346">
        <v>2.77990346584944E-4</v>
      </c>
      <c r="W335" s="346">
        <v>3.2952327271545201E-3</v>
      </c>
      <c r="X335" s="346"/>
      <c r="Y335" s="346"/>
      <c r="Z335" s="346"/>
      <c r="AA335" s="346"/>
      <c r="AB335" s="346"/>
      <c r="AC335" s="346"/>
      <c r="AD335" s="346"/>
      <c r="AE335" s="346">
        <v>1.93766572563964E-3</v>
      </c>
      <c r="AF335" s="346">
        <v>3.0521428768963502E-4</v>
      </c>
      <c r="AG335" s="346"/>
      <c r="AH335" s="347"/>
      <c r="AI335" s="346">
        <v>3.1965447592656E-3</v>
      </c>
      <c r="AJ335" s="329"/>
      <c r="AK335" s="329"/>
      <c r="AL335" s="346"/>
      <c r="AM335" s="896"/>
      <c r="AN335" s="896"/>
      <c r="AO335" s="896"/>
      <c r="AP335" s="346"/>
      <c r="AQ335" s="346"/>
      <c r="AR335" s="346"/>
      <c r="AS335" s="346"/>
      <c r="AT335" s="346"/>
      <c r="AU335" s="346"/>
      <c r="AV335" s="346"/>
      <c r="AW335" s="346"/>
      <c r="AX335" s="346"/>
      <c r="AY335" s="346"/>
      <c r="AZ335" s="346"/>
      <c r="BA335" s="346"/>
      <c r="BB335" s="346"/>
      <c r="BC335" s="346"/>
      <c r="BD335" s="346"/>
      <c r="BE335" s="346"/>
      <c r="BF335" s="346"/>
      <c r="BG335" s="346"/>
      <c r="BH335" s="346"/>
      <c r="BI335" s="346"/>
      <c r="BJ335" s="346"/>
      <c r="BK335" s="346"/>
      <c r="BL335" s="346"/>
      <c r="BM335" s="346"/>
      <c r="BN335" s="347"/>
      <c r="BO335" s="346"/>
    </row>
    <row r="336" spans="2:67" s="255" customFormat="1" ht="15" customHeight="1">
      <c r="B336" s="1253" t="s">
        <v>284</v>
      </c>
      <c r="C336" s="338" t="s">
        <v>527</v>
      </c>
      <c r="D336" s="339"/>
      <c r="E336" s="345">
        <v>1</v>
      </c>
      <c r="F336" s="345">
        <v>1</v>
      </c>
      <c r="G336" s="897"/>
      <c r="H336" s="897"/>
      <c r="I336" s="897"/>
      <c r="J336" s="345">
        <v>1</v>
      </c>
      <c r="K336" s="345"/>
      <c r="L336" s="345"/>
      <c r="M336" s="345">
        <v>1</v>
      </c>
      <c r="N336" s="345">
        <v>1</v>
      </c>
      <c r="O336" s="345"/>
      <c r="P336" s="345">
        <v>1</v>
      </c>
      <c r="Q336" s="345"/>
      <c r="R336" s="345"/>
      <c r="S336" s="345"/>
      <c r="T336" s="345"/>
      <c r="U336" s="345"/>
      <c r="V336" s="345">
        <v>1</v>
      </c>
      <c r="W336" s="345">
        <v>1</v>
      </c>
      <c r="X336" s="345"/>
      <c r="Y336" s="345"/>
      <c r="Z336" s="345"/>
      <c r="AA336" s="345"/>
      <c r="AB336" s="345"/>
      <c r="AC336" s="345"/>
      <c r="AD336" s="345"/>
      <c r="AE336" s="345">
        <v>1</v>
      </c>
      <c r="AF336" s="345">
        <v>1</v>
      </c>
      <c r="AG336" s="348"/>
      <c r="AH336" s="348"/>
      <c r="AI336" s="345">
        <v>1</v>
      </c>
      <c r="AJ336" s="331"/>
      <c r="AK336" s="345"/>
      <c r="AL336" s="345"/>
      <c r="AM336" s="897"/>
      <c r="AN336" s="897"/>
      <c r="AO336" s="897"/>
      <c r="AP336" s="345"/>
      <c r="AQ336" s="345"/>
      <c r="AR336" s="345"/>
      <c r="AS336" s="345"/>
      <c r="AT336" s="345"/>
      <c r="AU336" s="345"/>
      <c r="AV336" s="345"/>
      <c r="AW336" s="345"/>
      <c r="AX336" s="345"/>
      <c r="AY336" s="345"/>
      <c r="AZ336" s="345"/>
      <c r="BA336" s="345"/>
      <c r="BB336" s="345"/>
      <c r="BC336" s="345"/>
      <c r="BD336" s="345"/>
      <c r="BE336" s="345"/>
      <c r="BF336" s="345"/>
      <c r="BG336" s="345"/>
      <c r="BH336" s="345"/>
      <c r="BI336" s="345"/>
      <c r="BJ336" s="345"/>
      <c r="BK336" s="345"/>
      <c r="BL336" s="345"/>
      <c r="BM336" s="348"/>
      <c r="BN336" s="348"/>
      <c r="BO336" s="345"/>
    </row>
    <row r="337" spans="2:67" s="255" customFormat="1" ht="15" customHeight="1">
      <c r="B337" s="1251" t="s">
        <v>722</v>
      </c>
      <c r="C337" s="262" t="s">
        <v>528</v>
      </c>
      <c r="D337" s="262"/>
      <c r="E337" s="658"/>
      <c r="F337" s="658"/>
      <c r="G337" s="700"/>
      <c r="H337" s="700"/>
      <c r="I337" s="700"/>
      <c r="J337" s="658"/>
      <c r="K337" s="658"/>
      <c r="L337" s="658"/>
      <c r="M337" s="658"/>
      <c r="N337" s="658"/>
      <c r="O337" s="658"/>
      <c r="P337" s="658"/>
      <c r="Q337" s="658"/>
      <c r="R337" s="658"/>
      <c r="S337" s="658"/>
      <c r="T337" s="658"/>
      <c r="U337" s="658"/>
      <c r="V337" s="658"/>
      <c r="W337" s="658"/>
      <c r="X337" s="658"/>
      <c r="Y337" s="658"/>
      <c r="Z337" s="658"/>
      <c r="AA337" s="658"/>
      <c r="AB337" s="658"/>
      <c r="AC337" s="658"/>
      <c r="AD337" s="658"/>
      <c r="AE337" s="658"/>
      <c r="AF337" s="658"/>
      <c r="AG337" s="658"/>
      <c r="AH337" s="658"/>
      <c r="AI337" s="658"/>
      <c r="AJ337" s="262"/>
      <c r="AK337" s="658"/>
      <c r="AL337" s="658"/>
      <c r="AM337" s="700"/>
      <c r="AN337" s="700"/>
      <c r="AO337" s="700"/>
      <c r="AP337" s="658"/>
      <c r="AQ337" s="658"/>
      <c r="AR337" s="658"/>
      <c r="AS337" s="658"/>
      <c r="AT337" s="658"/>
      <c r="AU337" s="658"/>
      <c r="AV337" s="658"/>
      <c r="AW337" s="658"/>
      <c r="AX337" s="658"/>
      <c r="AY337" s="658"/>
      <c r="AZ337" s="658"/>
      <c r="BA337" s="658"/>
      <c r="BB337" s="658"/>
      <c r="BC337" s="658"/>
      <c r="BD337" s="658"/>
      <c r="BE337" s="658"/>
      <c r="BF337" s="658"/>
      <c r="BG337" s="658"/>
      <c r="BH337" s="658"/>
      <c r="BI337" s="658"/>
      <c r="BJ337" s="658"/>
      <c r="BK337" s="658"/>
      <c r="BL337" s="658"/>
      <c r="BM337" s="658"/>
      <c r="BN337" s="658"/>
      <c r="BO337" s="658"/>
    </row>
    <row r="338" spans="2:67" s="255" customFormat="1" ht="15" customHeight="1">
      <c r="B338" s="1252"/>
      <c r="C338" s="262" t="s">
        <v>529</v>
      </c>
      <c r="D338" s="262"/>
      <c r="E338" s="658"/>
      <c r="F338" s="658"/>
      <c r="G338" s="700"/>
      <c r="H338" s="700"/>
      <c r="I338" s="700"/>
      <c r="J338" s="658"/>
      <c r="K338" s="658"/>
      <c r="L338" s="658"/>
      <c r="M338" s="658"/>
      <c r="N338" s="658"/>
      <c r="O338" s="658"/>
      <c r="P338" s="658"/>
      <c r="Q338" s="658"/>
      <c r="R338" s="658"/>
      <c r="S338" s="658"/>
      <c r="T338" s="658"/>
      <c r="U338" s="658"/>
      <c r="V338" s="658"/>
      <c r="W338" s="658"/>
      <c r="X338" s="658"/>
      <c r="Y338" s="658"/>
      <c r="Z338" s="658"/>
      <c r="AA338" s="658"/>
      <c r="AB338" s="658"/>
      <c r="AC338" s="658"/>
      <c r="AD338" s="658"/>
      <c r="AE338" s="658"/>
      <c r="AF338" s="658"/>
      <c r="AG338" s="658"/>
      <c r="AH338" s="658"/>
      <c r="AI338" s="658"/>
      <c r="AJ338" s="262"/>
      <c r="AK338" s="658"/>
      <c r="AL338" s="658"/>
      <c r="AM338" s="700"/>
      <c r="AN338" s="700"/>
      <c r="AO338" s="700"/>
      <c r="AP338" s="658"/>
      <c r="AQ338" s="658"/>
      <c r="AR338" s="658"/>
      <c r="AS338" s="658"/>
      <c r="AT338" s="658"/>
      <c r="AU338" s="658"/>
      <c r="AV338" s="658"/>
      <c r="AW338" s="658"/>
      <c r="AX338" s="658"/>
      <c r="AY338" s="658"/>
      <c r="AZ338" s="658"/>
      <c r="BA338" s="658"/>
      <c r="BB338" s="658"/>
      <c r="BC338" s="658"/>
      <c r="BD338" s="658"/>
      <c r="BE338" s="658"/>
      <c r="BF338" s="658"/>
      <c r="BG338" s="658"/>
      <c r="BH338" s="658"/>
      <c r="BI338" s="658"/>
      <c r="BJ338" s="658"/>
      <c r="BK338" s="658"/>
      <c r="BL338" s="658"/>
      <c r="BM338" s="658"/>
      <c r="BN338" s="658"/>
      <c r="BO338" s="658"/>
    </row>
    <row r="339" spans="2:67" s="255" customFormat="1" ht="15" customHeight="1">
      <c r="B339" s="1252"/>
      <c r="C339" s="262" t="s">
        <v>530</v>
      </c>
      <c r="D339" s="262"/>
      <c r="E339" s="658"/>
      <c r="F339" s="658"/>
      <c r="G339" s="700"/>
      <c r="H339" s="700"/>
      <c r="I339" s="700"/>
      <c r="J339" s="658"/>
      <c r="K339" s="658"/>
      <c r="L339" s="658"/>
      <c r="M339" s="658"/>
      <c r="N339" s="658"/>
      <c r="O339" s="658"/>
      <c r="P339" s="658"/>
      <c r="Q339" s="658"/>
      <c r="R339" s="658"/>
      <c r="S339" s="658"/>
      <c r="T339" s="658"/>
      <c r="U339" s="658"/>
      <c r="V339" s="658"/>
      <c r="W339" s="658"/>
      <c r="X339" s="658"/>
      <c r="Y339" s="658"/>
      <c r="Z339" s="658"/>
      <c r="AA339" s="658"/>
      <c r="AB339" s="658"/>
      <c r="AC339" s="658"/>
      <c r="AD339" s="658"/>
      <c r="AE339" s="658"/>
      <c r="AF339" s="658"/>
      <c r="AG339" s="658"/>
      <c r="AH339" s="658"/>
      <c r="AI339" s="658"/>
      <c r="AJ339" s="262"/>
      <c r="AK339" s="658"/>
      <c r="AL339" s="658"/>
      <c r="AM339" s="700"/>
      <c r="AN339" s="700"/>
      <c r="AO339" s="700"/>
      <c r="AP339" s="658"/>
      <c r="AQ339" s="658"/>
      <c r="AR339" s="658"/>
      <c r="AS339" s="658"/>
      <c r="AT339" s="658"/>
      <c r="AU339" s="658"/>
      <c r="AV339" s="658"/>
      <c r="AW339" s="658"/>
      <c r="AX339" s="658"/>
      <c r="AY339" s="658"/>
      <c r="AZ339" s="658"/>
      <c r="BA339" s="658"/>
      <c r="BB339" s="658"/>
      <c r="BC339" s="658"/>
      <c r="BD339" s="658"/>
      <c r="BE339" s="658"/>
      <c r="BF339" s="658"/>
      <c r="BG339" s="658"/>
      <c r="BH339" s="658"/>
      <c r="BI339" s="658"/>
      <c r="BJ339" s="658"/>
      <c r="BK339" s="658"/>
      <c r="BL339" s="658"/>
      <c r="BM339" s="658"/>
      <c r="BN339" s="658"/>
      <c r="BO339" s="658"/>
    </row>
    <row r="340" spans="2:67" s="255" customFormat="1" ht="15" customHeight="1">
      <c r="B340" s="1252"/>
      <c r="C340" s="262" t="s">
        <v>531</v>
      </c>
      <c r="D340" s="262"/>
      <c r="E340" s="658"/>
      <c r="F340" s="658"/>
      <c r="G340" s="700"/>
      <c r="H340" s="700"/>
      <c r="I340" s="700"/>
      <c r="J340" s="658"/>
      <c r="K340" s="658"/>
      <c r="L340" s="658"/>
      <c r="M340" s="658"/>
      <c r="N340" s="658"/>
      <c r="O340" s="658"/>
      <c r="P340" s="658"/>
      <c r="Q340" s="658"/>
      <c r="R340" s="658"/>
      <c r="S340" s="658"/>
      <c r="T340" s="658"/>
      <c r="U340" s="658"/>
      <c r="V340" s="658"/>
      <c r="W340" s="658"/>
      <c r="X340" s="658"/>
      <c r="Y340" s="658"/>
      <c r="Z340" s="658"/>
      <c r="AA340" s="658"/>
      <c r="AB340" s="658"/>
      <c r="AC340" s="658"/>
      <c r="AD340" s="658"/>
      <c r="AE340" s="658"/>
      <c r="AF340" s="658"/>
      <c r="AG340" s="658"/>
      <c r="AH340" s="658"/>
      <c r="AI340" s="658"/>
      <c r="AJ340" s="262"/>
      <c r="AK340" s="658"/>
      <c r="AL340" s="658"/>
      <c r="AM340" s="700"/>
      <c r="AN340" s="700"/>
      <c r="AO340" s="700"/>
      <c r="AP340" s="658"/>
      <c r="AQ340" s="658"/>
      <c r="AR340" s="658"/>
      <c r="AS340" s="658"/>
      <c r="AT340" s="658"/>
      <c r="AU340" s="658"/>
      <c r="AV340" s="658"/>
      <c r="AW340" s="658"/>
      <c r="AX340" s="658"/>
      <c r="AY340" s="658"/>
      <c r="AZ340" s="658"/>
      <c r="BA340" s="658"/>
      <c r="BB340" s="658"/>
      <c r="BC340" s="658"/>
      <c r="BD340" s="658"/>
      <c r="BE340" s="658"/>
      <c r="BF340" s="658"/>
      <c r="BG340" s="658"/>
      <c r="BH340" s="658"/>
      <c r="BI340" s="658"/>
      <c r="BJ340" s="658"/>
      <c r="BK340" s="658"/>
      <c r="BL340" s="658"/>
      <c r="BM340" s="658"/>
      <c r="BN340" s="658"/>
      <c r="BO340" s="658"/>
    </row>
    <row r="341" spans="2:67" s="255" customFormat="1" ht="15" customHeight="1">
      <c r="B341" s="1252"/>
      <c r="C341" s="262" t="s">
        <v>532</v>
      </c>
      <c r="D341" s="262"/>
      <c r="E341" s="658"/>
      <c r="F341" s="658"/>
      <c r="G341" s="700"/>
      <c r="H341" s="700"/>
      <c r="I341" s="700"/>
      <c r="J341" s="658"/>
      <c r="K341" s="658"/>
      <c r="L341" s="658"/>
      <c r="M341" s="658"/>
      <c r="N341" s="658"/>
      <c r="O341" s="658"/>
      <c r="P341" s="658"/>
      <c r="Q341" s="658"/>
      <c r="R341" s="658"/>
      <c r="S341" s="658"/>
      <c r="T341" s="658"/>
      <c r="U341" s="658"/>
      <c r="V341" s="658"/>
      <c r="W341" s="658"/>
      <c r="X341" s="658"/>
      <c r="Y341" s="658"/>
      <c r="Z341" s="658"/>
      <c r="AA341" s="658"/>
      <c r="AB341" s="658"/>
      <c r="AC341" s="658"/>
      <c r="AD341" s="658"/>
      <c r="AE341" s="658"/>
      <c r="AF341" s="658"/>
      <c r="AG341" s="658"/>
      <c r="AH341" s="658"/>
      <c r="AI341" s="658"/>
      <c r="AJ341" s="262"/>
      <c r="AK341" s="658"/>
      <c r="AL341" s="658"/>
      <c r="AM341" s="700"/>
      <c r="AN341" s="700"/>
      <c r="AO341" s="700"/>
      <c r="AP341" s="658"/>
      <c r="AQ341" s="658"/>
      <c r="AR341" s="658"/>
      <c r="AS341" s="658"/>
      <c r="AT341" s="658"/>
      <c r="AU341" s="658"/>
      <c r="AV341" s="658"/>
      <c r="AW341" s="658"/>
      <c r="AX341" s="658"/>
      <c r="AY341" s="658"/>
      <c r="AZ341" s="658"/>
      <c r="BA341" s="658"/>
      <c r="BB341" s="658"/>
      <c r="BC341" s="658"/>
      <c r="BD341" s="658"/>
      <c r="BE341" s="658"/>
      <c r="BF341" s="658"/>
      <c r="BG341" s="658"/>
      <c r="BH341" s="658"/>
      <c r="BI341" s="658"/>
      <c r="BJ341" s="658"/>
      <c r="BK341" s="658"/>
      <c r="BL341" s="658"/>
      <c r="BM341" s="658"/>
      <c r="BN341" s="658"/>
      <c r="BO341" s="658"/>
    </row>
    <row r="342" spans="2:67" s="255" customFormat="1" ht="15" customHeight="1">
      <c r="B342" s="1252"/>
      <c r="C342" s="262" t="s">
        <v>533</v>
      </c>
      <c r="D342" s="262"/>
      <c r="E342" s="658"/>
      <c r="F342" s="658"/>
      <c r="G342" s="700"/>
      <c r="H342" s="700"/>
      <c r="I342" s="700"/>
      <c r="J342" s="658"/>
      <c r="K342" s="658"/>
      <c r="L342" s="658"/>
      <c r="M342" s="658"/>
      <c r="N342" s="658"/>
      <c r="O342" s="658"/>
      <c r="P342" s="658"/>
      <c r="Q342" s="658"/>
      <c r="R342" s="658"/>
      <c r="S342" s="658"/>
      <c r="T342" s="658"/>
      <c r="U342" s="658"/>
      <c r="V342" s="658"/>
      <c r="W342" s="658"/>
      <c r="X342" s="658"/>
      <c r="Y342" s="658"/>
      <c r="Z342" s="658"/>
      <c r="AA342" s="658"/>
      <c r="AB342" s="658"/>
      <c r="AC342" s="658"/>
      <c r="AD342" s="658"/>
      <c r="AE342" s="658"/>
      <c r="AF342" s="658"/>
      <c r="AG342" s="658"/>
      <c r="AH342" s="658"/>
      <c r="AI342" s="658"/>
      <c r="AJ342" s="262"/>
      <c r="AK342" s="658"/>
      <c r="AL342" s="658"/>
      <c r="AM342" s="700"/>
      <c r="AN342" s="700"/>
      <c r="AO342" s="700"/>
      <c r="AP342" s="658"/>
      <c r="AQ342" s="658"/>
      <c r="AR342" s="658"/>
      <c r="AS342" s="658"/>
      <c r="AT342" s="658"/>
      <c r="AU342" s="658"/>
      <c r="AV342" s="658"/>
      <c r="AW342" s="658"/>
      <c r="AX342" s="658"/>
      <c r="AY342" s="658"/>
      <c r="AZ342" s="658"/>
      <c r="BA342" s="658"/>
      <c r="BB342" s="658"/>
      <c r="BC342" s="658"/>
      <c r="BD342" s="658"/>
      <c r="BE342" s="658"/>
      <c r="BF342" s="658"/>
      <c r="BG342" s="658"/>
      <c r="BH342" s="658"/>
      <c r="BI342" s="658"/>
      <c r="BJ342" s="658"/>
      <c r="BK342" s="658"/>
      <c r="BL342" s="658"/>
      <c r="BM342" s="658"/>
      <c r="BN342" s="658"/>
      <c r="BO342" s="658"/>
    </row>
    <row r="343" spans="2:67" s="255" customFormat="1" ht="15" customHeight="1">
      <c r="B343" s="1253"/>
      <c r="C343" s="338" t="s">
        <v>527</v>
      </c>
      <c r="D343" s="339"/>
      <c r="E343" s="680"/>
      <c r="F343" s="680"/>
      <c r="G343" s="712"/>
      <c r="H343" s="712"/>
      <c r="I343" s="712"/>
      <c r="J343" s="680"/>
      <c r="K343" s="680"/>
      <c r="L343" s="680"/>
      <c r="M343" s="680"/>
      <c r="N343" s="680"/>
      <c r="O343" s="680"/>
      <c r="P343" s="680"/>
      <c r="Q343" s="680"/>
      <c r="R343" s="680"/>
      <c r="S343" s="680"/>
      <c r="T343" s="680"/>
      <c r="U343" s="680"/>
      <c r="V343" s="680"/>
      <c r="W343" s="680"/>
      <c r="X343" s="680"/>
      <c r="Y343" s="680"/>
      <c r="Z343" s="680"/>
      <c r="AA343" s="680"/>
      <c r="AB343" s="680"/>
      <c r="AC343" s="680"/>
      <c r="AD343" s="680"/>
      <c r="AE343" s="680"/>
      <c r="AF343" s="680"/>
      <c r="AG343" s="681"/>
      <c r="AH343" s="681"/>
      <c r="AI343" s="680"/>
      <c r="AJ343" s="331"/>
      <c r="AK343" s="680"/>
      <c r="AL343" s="680"/>
      <c r="AM343" s="712"/>
      <c r="AN343" s="712"/>
      <c r="AO343" s="712"/>
      <c r="AP343" s="680"/>
      <c r="AQ343" s="680"/>
      <c r="AR343" s="680"/>
      <c r="AS343" s="680"/>
      <c r="AT343" s="680"/>
      <c r="AU343" s="680"/>
      <c r="AV343" s="680"/>
      <c r="AW343" s="680"/>
      <c r="AX343" s="680"/>
      <c r="AY343" s="680"/>
      <c r="AZ343" s="680"/>
      <c r="BA343" s="680"/>
      <c r="BB343" s="680"/>
      <c r="BC343" s="680"/>
      <c r="BD343" s="680"/>
      <c r="BE343" s="680"/>
      <c r="BF343" s="680"/>
      <c r="BG343" s="680"/>
      <c r="BH343" s="680"/>
      <c r="BI343" s="680"/>
      <c r="BJ343" s="680"/>
      <c r="BK343" s="680"/>
      <c r="BL343" s="680"/>
      <c r="BM343" s="681"/>
      <c r="BN343" s="681"/>
      <c r="BO343" s="680"/>
    </row>
    <row r="344" spans="2:67" s="255" customFormat="1" ht="15" customHeight="1">
      <c r="B344" s="1251" t="s">
        <v>130</v>
      </c>
      <c r="C344" s="243" t="s">
        <v>528</v>
      </c>
      <c r="D344" s="344"/>
      <c r="E344" s="331"/>
      <c r="F344" s="346"/>
      <c r="G344" s="938"/>
      <c r="H344" s="938"/>
      <c r="I344" s="938"/>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7"/>
      <c r="AH344" s="347"/>
      <c r="AI344" s="346"/>
      <c r="AJ344" s="329"/>
      <c r="AK344" s="346"/>
      <c r="AL344" s="347"/>
      <c r="AM344" s="934"/>
      <c r="AN344" s="934"/>
      <c r="AO344" s="934"/>
      <c r="AP344" s="347"/>
      <c r="AQ344" s="347"/>
      <c r="AR344" s="347"/>
      <c r="AS344" s="347"/>
      <c r="AT344" s="347"/>
      <c r="AU344" s="347"/>
      <c r="AV344" s="347"/>
      <c r="AW344" s="347"/>
      <c r="AX344" s="347"/>
      <c r="AY344" s="347"/>
      <c r="AZ344" s="347"/>
      <c r="BA344" s="347"/>
      <c r="BB344" s="347"/>
      <c r="BC344" s="347"/>
      <c r="BD344" s="347"/>
      <c r="BE344" s="347"/>
      <c r="BF344" s="347"/>
      <c r="BG344" s="347"/>
      <c r="BH344" s="347"/>
      <c r="BI344" s="347"/>
      <c r="BJ344" s="347"/>
      <c r="BK344" s="347"/>
      <c r="BL344" s="347"/>
      <c r="BM344" s="347"/>
      <c r="BN344" s="347"/>
      <c r="BO344" s="347"/>
    </row>
    <row r="345" spans="2:67" s="255" customFormat="1" ht="15" customHeight="1">
      <c r="B345" s="1257" t="s">
        <v>130</v>
      </c>
      <c r="C345" s="243" t="s">
        <v>529</v>
      </c>
      <c r="D345" s="344"/>
      <c r="E345" s="331"/>
      <c r="F345" s="346"/>
      <c r="G345" s="938"/>
      <c r="H345" s="938"/>
      <c r="I345" s="938"/>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7"/>
      <c r="AH345" s="347"/>
      <c r="AI345" s="346"/>
      <c r="AJ345" s="329"/>
      <c r="AK345" s="346"/>
      <c r="AL345" s="347"/>
      <c r="AM345" s="934"/>
      <c r="AN345" s="934"/>
      <c r="AO345" s="934"/>
      <c r="AP345" s="347"/>
      <c r="AQ345" s="347"/>
      <c r="AR345" s="347"/>
      <c r="AS345" s="347"/>
      <c r="AT345" s="347"/>
      <c r="AU345" s="347"/>
      <c r="AV345" s="347"/>
      <c r="AW345" s="347"/>
      <c r="AX345" s="347"/>
      <c r="AY345" s="347"/>
      <c r="AZ345" s="347"/>
      <c r="BA345" s="347"/>
      <c r="BB345" s="347"/>
      <c r="BC345" s="347"/>
      <c r="BD345" s="347"/>
      <c r="BE345" s="347"/>
      <c r="BF345" s="347"/>
      <c r="BG345" s="347"/>
      <c r="BH345" s="347"/>
      <c r="BI345" s="347"/>
      <c r="BJ345" s="347"/>
      <c r="BK345" s="347"/>
      <c r="BL345" s="347"/>
      <c r="BM345" s="347"/>
      <c r="BN345" s="347"/>
      <c r="BO345" s="347"/>
    </row>
    <row r="346" spans="2:67" s="255" customFormat="1" ht="15" customHeight="1">
      <c r="B346" s="1257" t="s">
        <v>130</v>
      </c>
      <c r="C346" s="243" t="s">
        <v>530</v>
      </c>
      <c r="D346" s="344"/>
      <c r="E346" s="331"/>
      <c r="F346" s="346"/>
      <c r="G346" s="938"/>
      <c r="H346" s="938"/>
      <c r="I346" s="938"/>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7"/>
      <c r="AH346" s="347"/>
      <c r="AI346" s="346"/>
      <c r="AJ346" s="329"/>
      <c r="AK346" s="346"/>
      <c r="AL346" s="347"/>
      <c r="AM346" s="934"/>
      <c r="AN346" s="934"/>
      <c r="AO346" s="934"/>
      <c r="AP346" s="347"/>
      <c r="AQ346" s="347"/>
      <c r="AR346" s="347"/>
      <c r="AS346" s="347"/>
      <c r="AT346" s="347"/>
      <c r="AU346" s="347"/>
      <c r="AV346" s="347"/>
      <c r="AW346" s="347"/>
      <c r="AX346" s="347"/>
      <c r="AY346" s="347"/>
      <c r="AZ346" s="347"/>
      <c r="BA346" s="347"/>
      <c r="BB346" s="347"/>
      <c r="BC346" s="347"/>
      <c r="BD346" s="347"/>
      <c r="BE346" s="347"/>
      <c r="BF346" s="347"/>
      <c r="BG346" s="347"/>
      <c r="BH346" s="347"/>
      <c r="BI346" s="347"/>
      <c r="BJ346" s="347"/>
      <c r="BK346" s="347"/>
      <c r="BL346" s="347"/>
      <c r="BM346" s="347"/>
      <c r="BN346" s="347"/>
      <c r="BO346" s="347"/>
    </row>
    <row r="347" spans="2:67" s="255" customFormat="1" ht="15" customHeight="1">
      <c r="B347" s="1257" t="s">
        <v>130</v>
      </c>
      <c r="C347" s="243" t="s">
        <v>531</v>
      </c>
      <c r="D347" s="344"/>
      <c r="E347" s="331"/>
      <c r="F347" s="346"/>
      <c r="G347" s="938"/>
      <c r="H347" s="938"/>
      <c r="I347" s="938"/>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7"/>
      <c r="AH347" s="347"/>
      <c r="AI347" s="346"/>
      <c r="AJ347" s="329"/>
      <c r="AK347" s="346"/>
      <c r="AL347" s="347"/>
      <c r="AM347" s="934"/>
      <c r="AN347" s="934"/>
      <c r="AO347" s="934"/>
      <c r="AP347" s="347"/>
      <c r="AQ347" s="347"/>
      <c r="AR347" s="347"/>
      <c r="AS347" s="347"/>
      <c r="AT347" s="347"/>
      <c r="AU347" s="347"/>
      <c r="AV347" s="347"/>
      <c r="AW347" s="347"/>
      <c r="AX347" s="347"/>
      <c r="AY347" s="347"/>
      <c r="AZ347" s="347"/>
      <c r="BA347" s="347"/>
      <c r="BB347" s="347"/>
      <c r="BC347" s="347"/>
      <c r="BD347" s="347"/>
      <c r="BE347" s="347"/>
      <c r="BF347" s="347"/>
      <c r="BG347" s="347"/>
      <c r="BH347" s="347"/>
      <c r="BI347" s="347"/>
      <c r="BJ347" s="347"/>
      <c r="BK347" s="347"/>
      <c r="BL347" s="347"/>
      <c r="BM347" s="347"/>
      <c r="BN347" s="347"/>
      <c r="BO347" s="347"/>
    </row>
    <row r="348" spans="2:67" s="255" customFormat="1" ht="15" customHeight="1">
      <c r="B348" s="1257" t="s">
        <v>130</v>
      </c>
      <c r="C348" s="243" t="s">
        <v>532</v>
      </c>
      <c r="D348" s="344"/>
      <c r="E348" s="331"/>
      <c r="F348" s="346"/>
      <c r="G348" s="938"/>
      <c r="H348" s="938"/>
      <c r="I348" s="938"/>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7"/>
      <c r="AH348" s="347"/>
      <c r="AI348" s="346"/>
      <c r="AJ348" s="329"/>
      <c r="AK348" s="346"/>
      <c r="AL348" s="347"/>
      <c r="AM348" s="934"/>
      <c r="AN348" s="934"/>
      <c r="AO348" s="934"/>
      <c r="AP348" s="347"/>
      <c r="AQ348" s="347"/>
      <c r="AR348" s="347"/>
      <c r="AS348" s="347"/>
      <c r="AT348" s="347"/>
      <c r="AU348" s="347"/>
      <c r="AV348" s="347"/>
      <c r="AW348" s="347"/>
      <c r="AX348" s="347"/>
      <c r="AY348" s="347"/>
      <c r="AZ348" s="347"/>
      <c r="BA348" s="347"/>
      <c r="BB348" s="347"/>
      <c r="BC348" s="347"/>
      <c r="BD348" s="347"/>
      <c r="BE348" s="347"/>
      <c r="BF348" s="347"/>
      <c r="BG348" s="347"/>
      <c r="BH348" s="347"/>
      <c r="BI348" s="347"/>
      <c r="BJ348" s="347"/>
      <c r="BK348" s="347"/>
      <c r="BL348" s="347"/>
      <c r="BM348" s="347"/>
      <c r="BN348" s="347"/>
      <c r="BO348" s="347"/>
    </row>
    <row r="349" spans="2:67" s="255" customFormat="1" ht="15" customHeight="1">
      <c r="B349" s="1257" t="s">
        <v>130</v>
      </c>
      <c r="C349" s="243" t="s">
        <v>533</v>
      </c>
      <c r="D349" s="344"/>
      <c r="E349" s="346"/>
      <c r="F349" s="346"/>
      <c r="G349" s="938"/>
      <c r="H349" s="938"/>
      <c r="I349" s="938"/>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7"/>
      <c r="AH349" s="347"/>
      <c r="AI349" s="346"/>
      <c r="AJ349" s="329"/>
      <c r="AK349" s="346"/>
      <c r="AL349" s="347"/>
      <c r="AM349" s="934"/>
      <c r="AN349" s="934"/>
      <c r="AO349" s="934"/>
      <c r="AP349" s="347"/>
      <c r="AQ349" s="347"/>
      <c r="AR349" s="347"/>
      <c r="AS349" s="347"/>
      <c r="AT349" s="347"/>
      <c r="AU349" s="347"/>
      <c r="AV349" s="347"/>
      <c r="AW349" s="347"/>
      <c r="AX349" s="347"/>
      <c r="AY349" s="347"/>
      <c r="AZ349" s="347"/>
      <c r="BA349" s="347"/>
      <c r="BB349" s="347"/>
      <c r="BC349" s="347"/>
      <c r="BD349" s="347"/>
      <c r="BE349" s="347"/>
      <c r="BF349" s="347"/>
      <c r="BG349" s="347"/>
      <c r="BH349" s="347"/>
      <c r="BI349" s="347"/>
      <c r="BJ349" s="347"/>
      <c r="BK349" s="347"/>
      <c r="BL349" s="347"/>
      <c r="BM349" s="347"/>
      <c r="BN349" s="347"/>
      <c r="BO349" s="347"/>
    </row>
    <row r="350" spans="2:67" s="255" customFormat="1" ht="15" customHeight="1">
      <c r="B350" s="1253" t="s">
        <v>130</v>
      </c>
      <c r="C350" s="338" t="s">
        <v>527</v>
      </c>
      <c r="D350" s="339"/>
      <c r="E350" s="345"/>
      <c r="F350" s="345"/>
      <c r="G350" s="897"/>
      <c r="H350" s="897"/>
      <c r="I350" s="897"/>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348"/>
      <c r="AH350" s="348"/>
      <c r="AI350" s="345"/>
      <c r="AJ350" s="331"/>
      <c r="AK350" s="345"/>
      <c r="AL350" s="345"/>
      <c r="AM350" s="897"/>
      <c r="AN350" s="897"/>
      <c r="AO350" s="897"/>
      <c r="AP350" s="345"/>
      <c r="AQ350" s="345"/>
      <c r="AR350" s="345"/>
      <c r="AS350" s="345"/>
      <c r="AT350" s="345"/>
      <c r="AU350" s="345"/>
      <c r="AV350" s="345"/>
      <c r="AW350" s="345"/>
      <c r="AX350" s="345"/>
      <c r="AY350" s="345"/>
      <c r="AZ350" s="345"/>
      <c r="BA350" s="345"/>
      <c r="BB350" s="345"/>
      <c r="BC350" s="345"/>
      <c r="BD350" s="345"/>
      <c r="BE350" s="345"/>
      <c r="BF350" s="345"/>
      <c r="BG350" s="345"/>
      <c r="BH350" s="345"/>
      <c r="BI350" s="345"/>
      <c r="BJ350" s="345"/>
      <c r="BK350" s="345"/>
      <c r="BL350" s="345"/>
      <c r="BM350" s="348"/>
      <c r="BN350" s="348"/>
      <c r="BO350" s="345"/>
    </row>
    <row r="351" spans="2:67" s="255" customFormat="1" ht="15" customHeight="1">
      <c r="B351" s="1251" t="s">
        <v>37</v>
      </c>
      <c r="C351" s="243" t="s">
        <v>528</v>
      </c>
      <c r="D351" s="344"/>
      <c r="E351" s="331">
        <v>2.91148512516257E-2</v>
      </c>
      <c r="F351" s="346">
        <v>4.0760525725448502E-5</v>
      </c>
      <c r="G351" s="934">
        <v>1.7646831419706099E-4</v>
      </c>
      <c r="H351" s="934">
        <v>7.3860735742721604E-5</v>
      </c>
      <c r="I351" s="934">
        <v>1.4415037132729311E-4</v>
      </c>
      <c r="J351" s="347">
        <v>3.7377600646458698E-4</v>
      </c>
      <c r="K351" s="347">
        <v>0.11788554516575525</v>
      </c>
      <c r="L351" s="347">
        <v>0.13482093653319577</v>
      </c>
      <c r="M351" s="346">
        <v>0.121293485176791</v>
      </c>
      <c r="N351" s="346">
        <v>4.8103588695606204E-3</v>
      </c>
      <c r="O351" s="346">
        <v>4.5027813829624638E-3</v>
      </c>
      <c r="P351" s="346">
        <v>4.4198772559678997E-3</v>
      </c>
      <c r="Q351" s="346"/>
      <c r="R351" s="346"/>
      <c r="S351" s="346"/>
      <c r="T351" s="346"/>
      <c r="U351" s="346"/>
      <c r="V351" s="346"/>
      <c r="W351" s="346">
        <v>4.8569962388432903E-3</v>
      </c>
      <c r="X351" s="346">
        <v>8.1900515175212699E-2</v>
      </c>
      <c r="Y351" s="346">
        <v>8.8174415294687766E-2</v>
      </c>
      <c r="Z351" s="346"/>
      <c r="AA351" s="346">
        <v>5.2807805755441709E-2</v>
      </c>
      <c r="AB351" s="346">
        <v>1.4225139839732493E-2</v>
      </c>
      <c r="AC351" s="346"/>
      <c r="AD351" s="346">
        <v>7.1630419316469742E-4</v>
      </c>
      <c r="AE351" s="346">
        <v>4.8669007352317398E-2</v>
      </c>
      <c r="AF351" s="346">
        <v>3.6258504480476003E-2</v>
      </c>
      <c r="AG351" s="347"/>
      <c r="AH351" s="347"/>
      <c r="AI351" s="346">
        <v>7.9949426597131293E-3</v>
      </c>
      <c r="AJ351" s="337"/>
      <c r="AK351" s="346">
        <v>6.1702795582478098E-2</v>
      </c>
      <c r="AL351" s="347">
        <v>3.06131074889042E-3</v>
      </c>
      <c r="AM351" s="934">
        <v>1.15650777188213E-4</v>
      </c>
      <c r="AN351" s="934">
        <v>2.4060775165728105E-3</v>
      </c>
      <c r="AO351" s="934">
        <v>8.3705831477823452E-4</v>
      </c>
      <c r="AP351" s="346">
        <v>0.123501679051367</v>
      </c>
      <c r="AQ351" s="346">
        <v>0.13932714929828358</v>
      </c>
      <c r="AR351" s="346">
        <v>0.26050041181386069</v>
      </c>
      <c r="AS351" s="347">
        <v>0.13138019927894801</v>
      </c>
      <c r="AT351" s="347">
        <v>2.4417866820723201E-2</v>
      </c>
      <c r="AU351" s="347">
        <v>2.2676656976495665E-2</v>
      </c>
      <c r="AV351" s="347">
        <v>2.2287224365066801E-2</v>
      </c>
      <c r="AW351" s="347"/>
      <c r="AX351" s="347"/>
      <c r="AY351" s="347"/>
      <c r="AZ351" s="347"/>
      <c r="BA351" s="347"/>
      <c r="BB351" s="347"/>
      <c r="BC351" s="347">
        <v>2.4672341181499201E-2</v>
      </c>
      <c r="BD351" s="347">
        <v>9.8459863710192413E-2</v>
      </c>
      <c r="BE351" s="347">
        <v>0.1044478763285276</v>
      </c>
      <c r="BF351" s="347"/>
      <c r="BG351" s="347">
        <v>7.3319354371786424E-2</v>
      </c>
      <c r="BH351" s="347">
        <v>2.8569029721891244E-2</v>
      </c>
      <c r="BI351" s="347"/>
      <c r="BJ351" s="347">
        <v>4.934539235311711E-3</v>
      </c>
      <c r="BK351" s="347">
        <v>6.2893422797303894E-2</v>
      </c>
      <c r="BL351" s="347">
        <v>6.9227227537748404E-2</v>
      </c>
      <c r="BM351" s="347"/>
      <c r="BN351" s="347"/>
      <c r="BO351" s="347">
        <v>2.8225081089418898E-2</v>
      </c>
    </row>
    <row r="352" spans="2:67" s="255" customFormat="1" ht="15" customHeight="1">
      <c r="B352" s="1257" t="s">
        <v>37</v>
      </c>
      <c r="C352" s="243" t="s">
        <v>529</v>
      </c>
      <c r="D352" s="344"/>
      <c r="E352" s="331">
        <v>5.4036744029219798E-2</v>
      </c>
      <c r="F352" s="346">
        <v>1.4233963230227901E-3</v>
      </c>
      <c r="G352" s="934">
        <v>3.1166975289675502E-3</v>
      </c>
      <c r="H352" s="934">
        <v>2.5674857749424674E-3</v>
      </c>
      <c r="I352" s="934">
        <v>2.9437142624548704E-3</v>
      </c>
      <c r="J352" s="347">
        <v>3.1049200395612698E-3</v>
      </c>
      <c r="K352" s="347">
        <v>0.1967174573624349</v>
      </c>
      <c r="L352" s="347">
        <v>0.14688314545023698</v>
      </c>
      <c r="M352" s="346">
        <v>0.14916636662625599</v>
      </c>
      <c r="N352" s="346">
        <v>1.09015786992831E-2</v>
      </c>
      <c r="O352" s="346">
        <v>1.0283021651620046E-2</v>
      </c>
      <c r="P352" s="346">
        <v>1.0100010062322201E-2</v>
      </c>
      <c r="Q352" s="346"/>
      <c r="R352" s="346"/>
      <c r="S352" s="346"/>
      <c r="T352" s="346"/>
      <c r="U352" s="346"/>
      <c r="V352" s="346"/>
      <c r="W352" s="346">
        <v>1.09973144554008E-2</v>
      </c>
      <c r="X352" s="346">
        <v>0.13221279104247086</v>
      </c>
      <c r="Y352" s="346">
        <v>0.14263120464053008</v>
      </c>
      <c r="Z352" s="346"/>
      <c r="AA352" s="346">
        <v>0.10141740801281371</v>
      </c>
      <c r="AB352" s="346">
        <v>3.2333568819127488E-2</v>
      </c>
      <c r="AC352" s="346"/>
      <c r="AD352" s="346">
        <v>2.2550307697013815E-3</v>
      </c>
      <c r="AE352" s="346">
        <v>8.4239623407446798E-2</v>
      </c>
      <c r="AF352" s="346">
        <v>6.6899787480029199E-2</v>
      </c>
      <c r="AG352" s="347"/>
      <c r="AH352" s="347"/>
      <c r="AI352" s="346">
        <v>1.6405013977864501E-2</v>
      </c>
      <c r="AJ352" s="337"/>
      <c r="AK352" s="346">
        <v>7.6271515819930705E-2</v>
      </c>
      <c r="AL352" s="347">
        <v>3.8067978624692698E-3</v>
      </c>
      <c r="AM352" s="934">
        <v>1.87540382302023E-3</v>
      </c>
      <c r="AN352" s="934">
        <v>3.6917184062170388E-3</v>
      </c>
      <c r="AO352" s="934">
        <v>2.4474819464641246E-3</v>
      </c>
      <c r="AP352" s="346">
        <v>0.117550525611297</v>
      </c>
      <c r="AQ352" s="346">
        <v>0.18639883092947154</v>
      </c>
      <c r="AR352" s="346">
        <v>0.18579838553067002</v>
      </c>
      <c r="AS352" s="347">
        <v>0.12437446138732799</v>
      </c>
      <c r="AT352" s="347">
        <v>2.9877267177602199E-2</v>
      </c>
      <c r="AU352" s="347">
        <v>2.7698815420316318E-2</v>
      </c>
      <c r="AV352" s="347">
        <v>2.7196384618919101E-2</v>
      </c>
      <c r="AW352" s="347"/>
      <c r="AX352" s="347"/>
      <c r="AY352" s="347"/>
      <c r="AZ352" s="347"/>
      <c r="BA352" s="347"/>
      <c r="BB352" s="347"/>
      <c r="BC352" s="347">
        <v>3.0197459743757701E-2</v>
      </c>
      <c r="BD352" s="347">
        <v>0.12188561777018946</v>
      </c>
      <c r="BE352" s="347">
        <v>0.132614380122445</v>
      </c>
      <c r="BF352" s="347"/>
      <c r="BG352" s="347">
        <v>0.10132668567127273</v>
      </c>
      <c r="BH352" s="347">
        <v>4.1047443667577191E-2</v>
      </c>
      <c r="BI352" s="347"/>
      <c r="BJ352" s="347">
        <v>5.8630802154121748E-3</v>
      </c>
      <c r="BK352" s="347">
        <v>8.2690648033742903E-2</v>
      </c>
      <c r="BL352" s="347">
        <v>8.5520373821637699E-2</v>
      </c>
      <c r="BM352" s="347"/>
      <c r="BN352" s="347"/>
      <c r="BO352" s="347">
        <v>3.4798003774106898E-2</v>
      </c>
    </row>
    <row r="353" spans="2:67" s="255" customFormat="1" ht="15" customHeight="1">
      <c r="B353" s="1257" t="s">
        <v>37</v>
      </c>
      <c r="C353" s="243" t="s">
        <v>530</v>
      </c>
      <c r="D353" s="344"/>
      <c r="E353" s="331">
        <v>8.2221782987325104E-2</v>
      </c>
      <c r="F353" s="346">
        <v>6.6794060998598597E-3</v>
      </c>
      <c r="G353" s="934">
        <v>1.3771007818363301E-2</v>
      </c>
      <c r="H353" s="934">
        <v>1.196505383831791E-2</v>
      </c>
      <c r="I353" s="934">
        <v>1.3202192937126116E-2</v>
      </c>
      <c r="J353" s="347">
        <v>1.13263774564969E-2</v>
      </c>
      <c r="K353" s="347">
        <v>0.24528374506258768</v>
      </c>
      <c r="L353" s="347">
        <v>0.15631777392343688</v>
      </c>
      <c r="M353" s="346">
        <v>0.17266988576664</v>
      </c>
      <c r="N353" s="346">
        <v>2.18608990017642E-2</v>
      </c>
      <c r="O353" s="346">
        <v>2.1984161430322054E-2</v>
      </c>
      <c r="P353" s="346">
        <v>2.1578287647343201E-2</v>
      </c>
      <c r="Q353" s="346"/>
      <c r="R353" s="346"/>
      <c r="S353" s="346"/>
      <c r="T353" s="346"/>
      <c r="U353" s="346"/>
      <c r="V353" s="346"/>
      <c r="W353" s="346">
        <v>2.18946528320107E-2</v>
      </c>
      <c r="X353" s="346">
        <v>0.17335612235194905</v>
      </c>
      <c r="Y353" s="346">
        <v>0.17153810688774751</v>
      </c>
      <c r="Z353" s="346"/>
      <c r="AA353" s="346">
        <v>0.1598027516867368</v>
      </c>
      <c r="AB353" s="346">
        <v>7.4388711530380791E-2</v>
      </c>
      <c r="AC353" s="346"/>
      <c r="AD353" s="346">
        <v>7.1232460995247745E-3</v>
      </c>
      <c r="AE353" s="346">
        <v>0.11714867696285799</v>
      </c>
      <c r="AF353" s="346">
        <v>9.9669807895328602E-2</v>
      </c>
      <c r="AG353" s="347"/>
      <c r="AH353" s="347"/>
      <c r="AI353" s="346">
        <v>2.9168501769040001E-2</v>
      </c>
      <c r="AJ353" s="337"/>
      <c r="AK353" s="346">
        <v>8.6967513042784994E-2</v>
      </c>
      <c r="AL353" s="347">
        <v>6.7449458813036199E-3</v>
      </c>
      <c r="AM353" s="934">
        <v>9.0300242824002605E-3</v>
      </c>
      <c r="AN353" s="934">
        <v>9.1783243673702729E-3</v>
      </c>
      <c r="AO353" s="934">
        <v>9.0767338310109927E-3</v>
      </c>
      <c r="AP353" s="346">
        <v>8.6901328140748801E-2</v>
      </c>
      <c r="AQ353" s="346">
        <v>0.21034848263067615</v>
      </c>
      <c r="AR353" s="346">
        <v>0.13122666777186842</v>
      </c>
      <c r="AS353" s="347">
        <v>9.7173031429612505E-2</v>
      </c>
      <c r="AT353" s="347">
        <v>3.3166430218156198E-2</v>
      </c>
      <c r="AU353" s="347">
        <v>3.1864384838611655E-2</v>
      </c>
      <c r="AV353" s="347">
        <v>3.1313095778834101E-2</v>
      </c>
      <c r="AW353" s="347"/>
      <c r="AX353" s="347"/>
      <c r="AY353" s="347"/>
      <c r="AZ353" s="347"/>
      <c r="BA353" s="347"/>
      <c r="BB353" s="347"/>
      <c r="BC353" s="347">
        <v>3.3387784155555898E-2</v>
      </c>
      <c r="BD353" s="347">
        <v>0.15195718667857863</v>
      </c>
      <c r="BE353" s="347">
        <v>0.14780629661136874</v>
      </c>
      <c r="BF353" s="347"/>
      <c r="BG353" s="347">
        <v>0.13632904373047472</v>
      </c>
      <c r="BH353" s="347">
        <v>7.9164338675538626E-2</v>
      </c>
      <c r="BI353" s="347"/>
      <c r="BJ353" s="347">
        <v>1.078435373768733E-2</v>
      </c>
      <c r="BK353" s="347">
        <v>0.104546545214911</v>
      </c>
      <c r="BL353" s="347">
        <v>9.8541029619323095E-2</v>
      </c>
      <c r="BM353" s="347"/>
      <c r="BN353" s="347"/>
      <c r="BO353" s="347">
        <v>3.9156665131570997E-2</v>
      </c>
    </row>
    <row r="354" spans="2:67" s="255" customFormat="1" ht="15" customHeight="1">
      <c r="B354" s="1257" t="s">
        <v>37</v>
      </c>
      <c r="C354" s="243" t="s">
        <v>531</v>
      </c>
      <c r="D354" s="344"/>
      <c r="E354" s="331">
        <v>0.31647335717382202</v>
      </c>
      <c r="F354" s="346">
        <v>7.7711567845961296E-2</v>
      </c>
      <c r="G354" s="934">
        <v>0.15647790011542201</v>
      </c>
      <c r="H354" s="934">
        <v>0.13361547867813117</v>
      </c>
      <c r="I354" s="934">
        <v>0.14927700481114675</v>
      </c>
      <c r="J354" s="347">
        <v>0.142856764671209</v>
      </c>
      <c r="K354" s="347">
        <v>0.36250249780603078</v>
      </c>
      <c r="L354" s="347">
        <v>0.41694223344607356</v>
      </c>
      <c r="M354" s="346">
        <v>0.37846731700912101</v>
      </c>
      <c r="N354" s="346">
        <v>0.14550251211005</v>
      </c>
      <c r="O354" s="346">
        <v>0.15238740674603093</v>
      </c>
      <c r="P354" s="346">
        <v>0.15002140503466199</v>
      </c>
      <c r="Q354" s="346"/>
      <c r="R354" s="346"/>
      <c r="S354" s="346"/>
      <c r="T354" s="346"/>
      <c r="U354" s="346"/>
      <c r="V354" s="346"/>
      <c r="W354" s="346">
        <v>0.14496279584496199</v>
      </c>
      <c r="X354" s="346">
        <v>0.41865791731976443</v>
      </c>
      <c r="Y354" s="346">
        <v>0.41034477563311611</v>
      </c>
      <c r="Z354" s="346"/>
      <c r="AA354" s="346">
        <v>0.43766763384655138</v>
      </c>
      <c r="AB354" s="346">
        <v>0.38707022333221869</v>
      </c>
      <c r="AC354" s="346"/>
      <c r="AD354" s="346">
        <v>0.11207503354667271</v>
      </c>
      <c r="AE354" s="346">
        <v>0.350916168760877</v>
      </c>
      <c r="AF354" s="346">
        <v>0.35585372259749098</v>
      </c>
      <c r="AG354" s="347"/>
      <c r="AH354" s="347"/>
      <c r="AI354" s="346">
        <v>0.16271985044123999</v>
      </c>
      <c r="AJ354" s="337"/>
      <c r="AK354" s="346">
        <v>0.29967295455413701</v>
      </c>
      <c r="AL354" s="347">
        <v>7.1820825219741605E-2</v>
      </c>
      <c r="AM354" s="934">
        <v>0.12696816784982701</v>
      </c>
      <c r="AN354" s="934">
        <v>0.11335566857162205</v>
      </c>
      <c r="AO354" s="934">
        <v>0.12268068752318119</v>
      </c>
      <c r="AP354" s="346">
        <v>0.29349122197028399</v>
      </c>
      <c r="AQ354" s="346">
        <v>0.36557556208393821</v>
      </c>
      <c r="AR354" s="346">
        <v>0.30502169700765003</v>
      </c>
      <c r="AS354" s="347">
        <v>0.30176572687696301</v>
      </c>
      <c r="AT354" s="347">
        <v>0.16329442563898899</v>
      </c>
      <c r="AU354" s="347">
        <v>0.16554408452725103</v>
      </c>
      <c r="AV354" s="347">
        <v>0.163132978778501</v>
      </c>
      <c r="AW354" s="347"/>
      <c r="AX354" s="347"/>
      <c r="AY354" s="347"/>
      <c r="AZ354" s="347"/>
      <c r="BA354" s="347"/>
      <c r="BB354" s="347"/>
      <c r="BC354" s="347">
        <v>0.163313708126537</v>
      </c>
      <c r="BD354" s="347">
        <v>0.38968938185221264</v>
      </c>
      <c r="BE354" s="347">
        <v>0.38733398913612138</v>
      </c>
      <c r="BF354" s="347"/>
      <c r="BG354" s="347">
        <v>0.39922705000034187</v>
      </c>
      <c r="BH354" s="347">
        <v>0.33013340955808917</v>
      </c>
      <c r="BI354" s="347"/>
      <c r="BJ354" s="347">
        <v>0.10989959256597283</v>
      </c>
      <c r="BK354" s="347">
        <v>0.32115185248101602</v>
      </c>
      <c r="BL354" s="347">
        <v>0.323210825151998</v>
      </c>
      <c r="BM354" s="347"/>
      <c r="BN354" s="347"/>
      <c r="BO354" s="347">
        <v>0.17684037410200301</v>
      </c>
    </row>
    <row r="355" spans="2:67" s="255" customFormat="1" ht="15" customHeight="1">
      <c r="B355" s="1257" t="s">
        <v>37</v>
      </c>
      <c r="C355" s="243" t="s">
        <v>532</v>
      </c>
      <c r="D355" s="344"/>
      <c r="E355" s="331">
        <v>0.47059032616513102</v>
      </c>
      <c r="F355" s="346">
        <v>0.54601767399046797</v>
      </c>
      <c r="G355" s="934">
        <v>0.657468099378274</v>
      </c>
      <c r="H355" s="934">
        <v>0.62913134588332442</v>
      </c>
      <c r="I355" s="934">
        <v>0.64854297323886334</v>
      </c>
      <c r="J355" s="347">
        <v>0.692261224254343</v>
      </c>
      <c r="K355" s="347">
        <v>7.694480952354657E-2</v>
      </c>
      <c r="L355" s="347">
        <v>0.14212623923445927</v>
      </c>
      <c r="M355" s="346">
        <v>0.169094380017701</v>
      </c>
      <c r="N355" s="346">
        <v>0.58843230772365096</v>
      </c>
      <c r="O355" s="346">
        <v>0.59502029305374526</v>
      </c>
      <c r="P355" s="346">
        <v>0.59440548287152795</v>
      </c>
      <c r="Q355" s="346"/>
      <c r="R355" s="346"/>
      <c r="S355" s="346"/>
      <c r="T355" s="346"/>
      <c r="U355" s="346"/>
      <c r="V355" s="346"/>
      <c r="W355" s="346">
        <v>0.58771889852469195</v>
      </c>
      <c r="X355" s="346">
        <v>0.19299022400947666</v>
      </c>
      <c r="Y355" s="346">
        <v>0.18481892193160987</v>
      </c>
      <c r="Z355" s="346"/>
      <c r="AA355" s="346">
        <v>0.24537284751201144</v>
      </c>
      <c r="AB355" s="346">
        <v>0.48175860001402249</v>
      </c>
      <c r="AC355" s="346"/>
      <c r="AD355" s="346">
        <v>0.77573055715131933</v>
      </c>
      <c r="AE355" s="346">
        <v>0.376511409058151</v>
      </c>
      <c r="AF355" s="346">
        <v>0.41044980959148902</v>
      </c>
      <c r="AG355" s="347"/>
      <c r="AH355" s="347"/>
      <c r="AI355" s="346">
        <v>0.57136166967406599</v>
      </c>
      <c r="AJ355" s="337"/>
      <c r="AK355" s="346">
        <v>0.42519861076276799</v>
      </c>
      <c r="AL355" s="347">
        <v>0.52329493547352801</v>
      </c>
      <c r="AM355" s="934">
        <v>0.65100805563814901</v>
      </c>
      <c r="AN355" s="934">
        <v>0.61344624896407851</v>
      </c>
      <c r="AO355" s="934">
        <v>0.63917734741499332</v>
      </c>
      <c r="AP355" s="346">
        <v>0.33308237172336502</v>
      </c>
      <c r="AQ355" s="346">
        <v>9.7122657997613118E-2</v>
      </c>
      <c r="AR355" s="346">
        <v>0.11462787091837585</v>
      </c>
      <c r="AS355" s="347">
        <v>0.30583943950199799</v>
      </c>
      <c r="AT355" s="347">
        <v>0.52222534238586604</v>
      </c>
      <c r="AU355" s="347">
        <v>0.53599422797494711</v>
      </c>
      <c r="AV355" s="347">
        <v>0.53606001787983704</v>
      </c>
      <c r="AW355" s="347"/>
      <c r="AX355" s="347"/>
      <c r="AY355" s="347"/>
      <c r="AZ355" s="347"/>
      <c r="BA355" s="347"/>
      <c r="BB355" s="347"/>
      <c r="BC355" s="347">
        <v>0.52057299091153697</v>
      </c>
      <c r="BD355" s="347">
        <v>0.23693248839615574</v>
      </c>
      <c r="BE355" s="347">
        <v>0.2243706505919105</v>
      </c>
      <c r="BF355" s="347"/>
      <c r="BG355" s="347">
        <v>0.28500153320618338</v>
      </c>
      <c r="BH355" s="347">
        <v>0.50745870065803023</v>
      </c>
      <c r="BI355" s="347"/>
      <c r="BJ355" s="347">
        <v>0.73788583672999364</v>
      </c>
      <c r="BK355" s="347">
        <v>0.39957731390161799</v>
      </c>
      <c r="BL355" s="347">
        <v>0.38722309267225602</v>
      </c>
      <c r="BM355" s="347"/>
      <c r="BN355" s="347"/>
      <c r="BO355" s="347">
        <v>0.50969179083616101</v>
      </c>
    </row>
    <row r="356" spans="2:67" s="255" customFormat="1" ht="15" customHeight="1">
      <c r="B356" s="1257" t="s">
        <v>37</v>
      </c>
      <c r="C356" s="243" t="s">
        <v>533</v>
      </c>
      <c r="D356" s="344"/>
      <c r="E356" s="346">
        <v>4.7562938392876397E-2</v>
      </c>
      <c r="F356" s="346">
        <v>0.36812719521496301</v>
      </c>
      <c r="G356" s="934">
        <v>0.16898982684477601</v>
      </c>
      <c r="H356" s="934">
        <v>0.2226467750895415</v>
      </c>
      <c r="I356" s="934">
        <v>0.18588996437908176</v>
      </c>
      <c r="J356" s="347">
        <v>0.150076937571926</v>
      </c>
      <c r="K356" s="347">
        <v>6.65945079644608E-4</v>
      </c>
      <c r="L356" s="347">
        <v>2.9096714125975169E-3</v>
      </c>
      <c r="M356" s="346">
        <v>9.3085654034906103E-3</v>
      </c>
      <c r="N356" s="346">
        <v>0.22849234359569001</v>
      </c>
      <c r="O356" s="346">
        <v>0.21582233573531928</v>
      </c>
      <c r="P356" s="346">
        <v>0.21947493712817701</v>
      </c>
      <c r="Q356" s="346"/>
      <c r="R356" s="346"/>
      <c r="S356" s="346"/>
      <c r="T356" s="346"/>
      <c r="U356" s="346"/>
      <c r="V356" s="346"/>
      <c r="W356" s="346">
        <v>0.229569342104091</v>
      </c>
      <c r="X356" s="346">
        <v>8.8243010112658022E-4</v>
      </c>
      <c r="Y356" s="346">
        <v>2.492575612308705E-3</v>
      </c>
      <c r="Z356" s="346"/>
      <c r="AA356" s="346">
        <v>2.9315531864448881E-3</v>
      </c>
      <c r="AB356" s="346">
        <v>1.022375646451798E-2</v>
      </c>
      <c r="AC356" s="346"/>
      <c r="AD356" s="346">
        <v>0.10209982823961718</v>
      </c>
      <c r="AE356" s="346">
        <v>2.2515114458349299E-2</v>
      </c>
      <c r="AF356" s="346">
        <v>3.0868367955186E-2</v>
      </c>
      <c r="AG356" s="347"/>
      <c r="AH356" s="347"/>
      <c r="AI356" s="346">
        <v>0.21235002147807699</v>
      </c>
      <c r="AJ356" s="337"/>
      <c r="AK356" s="346">
        <v>5.0186610237901101E-2</v>
      </c>
      <c r="AL356" s="347">
        <v>0.39127118481406697</v>
      </c>
      <c r="AM356" s="934">
        <v>0.21100269762941401</v>
      </c>
      <c r="AN356" s="934">
        <v>0.25792196217413949</v>
      </c>
      <c r="AO356" s="934">
        <v>0.22578069096957218</v>
      </c>
      <c r="AP356" s="346">
        <v>4.5472873502938299E-2</v>
      </c>
      <c r="AQ356" s="346">
        <v>1.2273170600173695E-3</v>
      </c>
      <c r="AR356" s="346">
        <v>2.8249669575749524E-3</v>
      </c>
      <c r="AS356" s="347">
        <v>3.9467141525151399E-2</v>
      </c>
      <c r="AT356" s="347">
        <v>0.227018667758664</v>
      </c>
      <c r="AU356" s="347">
        <v>0.2162218302623781</v>
      </c>
      <c r="AV356" s="347">
        <v>0.220010298578842</v>
      </c>
      <c r="AW356" s="347"/>
      <c r="AX356" s="347"/>
      <c r="AY356" s="347"/>
      <c r="AZ356" s="347"/>
      <c r="BA356" s="347"/>
      <c r="BB356" s="347"/>
      <c r="BC356" s="347">
        <v>0.227855715881113</v>
      </c>
      <c r="BD356" s="347">
        <v>1.0754615926711014E-3</v>
      </c>
      <c r="BE356" s="347">
        <v>3.4268072096267491E-3</v>
      </c>
      <c r="BF356" s="347"/>
      <c r="BG356" s="347">
        <v>4.7963330199409879E-3</v>
      </c>
      <c r="BH356" s="347">
        <v>1.3627077718873577E-2</v>
      </c>
      <c r="BI356" s="347"/>
      <c r="BJ356" s="347">
        <v>0.1306325975156224</v>
      </c>
      <c r="BK356" s="347">
        <v>2.9140217571408101E-2</v>
      </c>
      <c r="BL356" s="347">
        <v>3.6277451197037E-2</v>
      </c>
      <c r="BM356" s="347"/>
      <c r="BN356" s="347"/>
      <c r="BO356" s="347">
        <v>0.21128808506673899</v>
      </c>
    </row>
    <row r="357" spans="2:67" s="255" customFormat="1" ht="15" customHeight="1">
      <c r="B357" s="1253" t="s">
        <v>37</v>
      </c>
      <c r="C357" s="338" t="s">
        <v>527</v>
      </c>
      <c r="D357" s="339"/>
      <c r="E357" s="345">
        <v>1</v>
      </c>
      <c r="F357" s="345">
        <v>1</v>
      </c>
      <c r="G357" s="897">
        <v>1</v>
      </c>
      <c r="H357" s="897">
        <v>1</v>
      </c>
      <c r="I357" s="897">
        <v>1</v>
      </c>
      <c r="J357" s="345">
        <v>1</v>
      </c>
      <c r="K357" s="345">
        <v>0.99999999999999989</v>
      </c>
      <c r="L357" s="345">
        <v>1</v>
      </c>
      <c r="M357" s="345">
        <v>1</v>
      </c>
      <c r="N357" s="345">
        <v>1</v>
      </c>
      <c r="O357" s="345">
        <v>1</v>
      </c>
      <c r="P357" s="345">
        <v>1</v>
      </c>
      <c r="Q357" s="345"/>
      <c r="R357" s="345"/>
      <c r="S357" s="345"/>
      <c r="T357" s="345"/>
      <c r="U357" s="345"/>
      <c r="V357" s="345"/>
      <c r="W357" s="345">
        <v>1</v>
      </c>
      <c r="X357" s="345">
        <v>1</v>
      </c>
      <c r="Y357" s="345">
        <v>1</v>
      </c>
      <c r="Z357" s="345"/>
      <c r="AA357" s="345">
        <v>1</v>
      </c>
      <c r="AB357" s="345">
        <v>1</v>
      </c>
      <c r="AC357" s="345"/>
      <c r="AD357" s="345">
        <v>1</v>
      </c>
      <c r="AE357" s="345">
        <v>1</v>
      </c>
      <c r="AF357" s="345">
        <v>1</v>
      </c>
      <c r="AG357" s="348"/>
      <c r="AH357" s="348"/>
      <c r="AI357" s="345">
        <v>1</v>
      </c>
      <c r="AJ357" s="331"/>
      <c r="AK357" s="345">
        <v>1</v>
      </c>
      <c r="AL357" s="345">
        <v>1</v>
      </c>
      <c r="AM357" s="897">
        <v>0.999999999999999</v>
      </c>
      <c r="AN357" s="897">
        <v>1</v>
      </c>
      <c r="AO357" s="897">
        <v>1</v>
      </c>
      <c r="AP357" s="345">
        <v>1</v>
      </c>
      <c r="AQ357" s="345">
        <v>1</v>
      </c>
      <c r="AR357" s="345">
        <v>1</v>
      </c>
      <c r="AS357" s="345">
        <v>1</v>
      </c>
      <c r="AT357" s="345">
        <v>1</v>
      </c>
      <c r="AU357" s="345">
        <v>1</v>
      </c>
      <c r="AV357" s="345">
        <v>1</v>
      </c>
      <c r="AW357" s="345"/>
      <c r="AX357" s="345"/>
      <c r="AY357" s="345"/>
      <c r="AZ357" s="345"/>
      <c r="BA357" s="345"/>
      <c r="BB357" s="345"/>
      <c r="BC357" s="345">
        <v>1</v>
      </c>
      <c r="BD357" s="345">
        <v>1</v>
      </c>
      <c r="BE357" s="345">
        <v>1</v>
      </c>
      <c r="BF357" s="345"/>
      <c r="BG357" s="345">
        <v>1</v>
      </c>
      <c r="BH357" s="345">
        <v>1</v>
      </c>
      <c r="BI357" s="345"/>
      <c r="BJ357" s="345">
        <v>1</v>
      </c>
      <c r="BK357" s="345">
        <v>1</v>
      </c>
      <c r="BL357" s="345">
        <v>1</v>
      </c>
      <c r="BM357" s="348"/>
      <c r="BN357" s="348"/>
      <c r="BO357" s="345">
        <v>1</v>
      </c>
    </row>
    <row r="358" spans="2:67" s="255" customFormat="1" ht="15" customHeight="1">
      <c r="B358" s="1251" t="s">
        <v>38</v>
      </c>
      <c r="C358" s="243" t="s">
        <v>528</v>
      </c>
      <c r="D358" s="344"/>
      <c r="E358" s="331"/>
      <c r="F358" s="346"/>
      <c r="G358" s="938"/>
      <c r="H358" s="938"/>
      <c r="I358" s="938"/>
      <c r="J358" s="346"/>
      <c r="K358" s="346"/>
      <c r="L358" s="346"/>
      <c r="M358" s="346"/>
      <c r="N358" s="346"/>
      <c r="O358" s="346"/>
      <c r="P358" s="346"/>
      <c r="Q358" s="346"/>
      <c r="R358" s="346"/>
      <c r="S358" s="346"/>
      <c r="T358" s="346"/>
      <c r="U358" s="346"/>
      <c r="V358" s="347"/>
      <c r="W358" s="346"/>
      <c r="X358" s="346"/>
      <c r="Y358" s="346"/>
      <c r="Z358" s="346"/>
      <c r="AA358" s="346"/>
      <c r="AB358" s="346"/>
      <c r="AC358" s="346"/>
      <c r="AD358" s="346"/>
      <c r="AE358" s="346"/>
      <c r="AF358" s="346"/>
      <c r="AG358" s="347"/>
      <c r="AH358" s="347"/>
      <c r="AI358" s="346"/>
      <c r="AJ358" s="329"/>
      <c r="AK358" s="329"/>
      <c r="AL358" s="346"/>
      <c r="AM358" s="896"/>
      <c r="AN358" s="896"/>
      <c r="AO358" s="896"/>
      <c r="AP358" s="346"/>
      <c r="AQ358" s="346"/>
      <c r="AR358" s="346"/>
      <c r="AS358" s="346"/>
      <c r="AT358" s="346"/>
      <c r="AU358" s="346"/>
      <c r="AV358" s="346"/>
      <c r="AW358" s="346"/>
      <c r="AX358" s="346"/>
      <c r="AY358" s="346"/>
      <c r="AZ358" s="346"/>
      <c r="BA358" s="346"/>
      <c r="BB358" s="347"/>
      <c r="BC358" s="346"/>
      <c r="BD358" s="346"/>
      <c r="BE358" s="346"/>
      <c r="BF358" s="346"/>
      <c r="BG358" s="346"/>
      <c r="BH358" s="346"/>
      <c r="BI358" s="346"/>
      <c r="BJ358" s="346"/>
      <c r="BK358" s="346"/>
      <c r="BL358" s="346"/>
      <c r="BM358" s="347"/>
      <c r="BN358" s="347"/>
      <c r="BO358" s="346"/>
    </row>
    <row r="359" spans="2:67" s="255" customFormat="1" ht="15" customHeight="1">
      <c r="B359" s="1257" t="s">
        <v>38</v>
      </c>
      <c r="C359" s="243" t="s">
        <v>529</v>
      </c>
      <c r="D359" s="344"/>
      <c r="E359" s="331"/>
      <c r="F359" s="346"/>
      <c r="G359" s="938"/>
      <c r="H359" s="938"/>
      <c r="I359" s="938"/>
      <c r="J359" s="346"/>
      <c r="K359" s="346"/>
      <c r="L359" s="346"/>
      <c r="M359" s="346"/>
      <c r="N359" s="346"/>
      <c r="O359" s="346"/>
      <c r="P359" s="346"/>
      <c r="Q359" s="346"/>
      <c r="R359" s="346"/>
      <c r="S359" s="346"/>
      <c r="T359" s="346"/>
      <c r="U359" s="346"/>
      <c r="V359" s="347"/>
      <c r="W359" s="346"/>
      <c r="X359" s="346"/>
      <c r="Y359" s="346"/>
      <c r="Z359" s="346"/>
      <c r="AA359" s="346"/>
      <c r="AB359" s="346"/>
      <c r="AC359" s="346"/>
      <c r="AD359" s="346"/>
      <c r="AE359" s="346"/>
      <c r="AF359" s="346"/>
      <c r="AG359" s="347"/>
      <c r="AH359" s="347"/>
      <c r="AI359" s="346"/>
      <c r="AJ359" s="329"/>
      <c r="AK359" s="329"/>
      <c r="AL359" s="346"/>
      <c r="AM359" s="896"/>
      <c r="AN359" s="896"/>
      <c r="AO359" s="896"/>
      <c r="AP359" s="346"/>
      <c r="AQ359" s="346"/>
      <c r="AR359" s="346"/>
      <c r="AS359" s="346"/>
      <c r="AT359" s="346"/>
      <c r="AU359" s="346"/>
      <c r="AV359" s="346"/>
      <c r="AW359" s="346"/>
      <c r="AX359" s="346"/>
      <c r="AY359" s="346"/>
      <c r="AZ359" s="346"/>
      <c r="BA359" s="346"/>
      <c r="BB359" s="347"/>
      <c r="BC359" s="346"/>
      <c r="BD359" s="346"/>
      <c r="BE359" s="346"/>
      <c r="BF359" s="346"/>
      <c r="BG359" s="346"/>
      <c r="BH359" s="346"/>
      <c r="BI359" s="346"/>
      <c r="BJ359" s="346"/>
      <c r="BK359" s="346"/>
      <c r="BL359" s="346"/>
      <c r="BM359" s="347"/>
      <c r="BN359" s="347"/>
      <c r="BO359" s="346"/>
    </row>
    <row r="360" spans="2:67" s="255" customFormat="1" ht="15" customHeight="1">
      <c r="B360" s="1257" t="s">
        <v>38</v>
      </c>
      <c r="C360" s="243" t="s">
        <v>530</v>
      </c>
      <c r="D360" s="344"/>
      <c r="E360" s="331"/>
      <c r="F360" s="346"/>
      <c r="G360" s="938"/>
      <c r="H360" s="938"/>
      <c r="I360" s="938"/>
      <c r="J360" s="346"/>
      <c r="K360" s="346"/>
      <c r="L360" s="346"/>
      <c r="M360" s="346"/>
      <c r="N360" s="346"/>
      <c r="O360" s="346"/>
      <c r="P360" s="346"/>
      <c r="Q360" s="346"/>
      <c r="R360" s="346"/>
      <c r="S360" s="346"/>
      <c r="T360" s="346"/>
      <c r="U360" s="346"/>
      <c r="V360" s="347"/>
      <c r="W360" s="346"/>
      <c r="X360" s="346"/>
      <c r="Y360" s="346"/>
      <c r="Z360" s="346"/>
      <c r="AA360" s="346"/>
      <c r="AB360" s="346"/>
      <c r="AC360" s="346"/>
      <c r="AD360" s="346"/>
      <c r="AE360" s="346"/>
      <c r="AF360" s="346"/>
      <c r="AG360" s="347"/>
      <c r="AH360" s="347"/>
      <c r="AI360" s="346"/>
      <c r="AJ360" s="329"/>
      <c r="AK360" s="329"/>
      <c r="AL360" s="346"/>
      <c r="AM360" s="896"/>
      <c r="AN360" s="896"/>
      <c r="AO360" s="896"/>
      <c r="AP360" s="346"/>
      <c r="AQ360" s="346"/>
      <c r="AR360" s="346"/>
      <c r="AS360" s="346"/>
      <c r="AT360" s="346"/>
      <c r="AU360" s="346"/>
      <c r="AV360" s="346"/>
      <c r="AW360" s="346"/>
      <c r="AX360" s="346"/>
      <c r="AY360" s="346"/>
      <c r="AZ360" s="346"/>
      <c r="BA360" s="346"/>
      <c r="BB360" s="347"/>
      <c r="BC360" s="346"/>
      <c r="BD360" s="346"/>
      <c r="BE360" s="346"/>
      <c r="BF360" s="346"/>
      <c r="BG360" s="346"/>
      <c r="BH360" s="346"/>
      <c r="BI360" s="346"/>
      <c r="BJ360" s="346"/>
      <c r="BK360" s="346"/>
      <c r="BL360" s="346"/>
      <c r="BM360" s="347"/>
      <c r="BN360" s="347"/>
      <c r="BO360" s="346"/>
    </row>
    <row r="361" spans="2:67" s="255" customFormat="1" ht="15" customHeight="1">
      <c r="B361" s="1257" t="s">
        <v>38</v>
      </c>
      <c r="C361" s="243" t="s">
        <v>531</v>
      </c>
      <c r="D361" s="344"/>
      <c r="E361" s="331"/>
      <c r="F361" s="346"/>
      <c r="G361" s="938"/>
      <c r="H361" s="938"/>
      <c r="I361" s="938"/>
      <c r="J361" s="346"/>
      <c r="K361" s="346"/>
      <c r="L361" s="346"/>
      <c r="M361" s="346"/>
      <c r="N361" s="346"/>
      <c r="O361" s="346"/>
      <c r="P361" s="346"/>
      <c r="Q361" s="346"/>
      <c r="R361" s="346"/>
      <c r="S361" s="346"/>
      <c r="T361" s="346"/>
      <c r="U361" s="346"/>
      <c r="V361" s="347"/>
      <c r="W361" s="346"/>
      <c r="X361" s="346"/>
      <c r="Y361" s="346"/>
      <c r="Z361" s="346"/>
      <c r="AA361" s="346"/>
      <c r="AB361" s="346"/>
      <c r="AC361" s="346"/>
      <c r="AD361" s="346"/>
      <c r="AE361" s="346"/>
      <c r="AF361" s="346"/>
      <c r="AG361" s="347"/>
      <c r="AH361" s="347"/>
      <c r="AI361" s="346"/>
      <c r="AJ361" s="329"/>
      <c r="AK361" s="329"/>
      <c r="AL361" s="346"/>
      <c r="AM361" s="896"/>
      <c r="AN361" s="896"/>
      <c r="AO361" s="896"/>
      <c r="AP361" s="346"/>
      <c r="AQ361" s="346"/>
      <c r="AR361" s="346"/>
      <c r="AS361" s="346"/>
      <c r="AT361" s="346"/>
      <c r="AU361" s="346"/>
      <c r="AV361" s="346"/>
      <c r="AW361" s="346"/>
      <c r="AX361" s="346"/>
      <c r="AY361" s="346"/>
      <c r="AZ361" s="346"/>
      <c r="BA361" s="346"/>
      <c r="BB361" s="347"/>
      <c r="BC361" s="346"/>
      <c r="BD361" s="346"/>
      <c r="BE361" s="346"/>
      <c r="BF361" s="346"/>
      <c r="BG361" s="346"/>
      <c r="BH361" s="346"/>
      <c r="BI361" s="346"/>
      <c r="BJ361" s="346"/>
      <c r="BK361" s="346"/>
      <c r="BL361" s="346"/>
      <c r="BM361" s="347"/>
      <c r="BN361" s="347"/>
      <c r="BO361" s="346"/>
    </row>
    <row r="362" spans="2:67" s="255" customFormat="1" ht="15" customHeight="1">
      <c r="B362" s="1257" t="s">
        <v>38</v>
      </c>
      <c r="C362" s="243" t="s">
        <v>532</v>
      </c>
      <c r="D362" s="344"/>
      <c r="E362" s="331"/>
      <c r="F362" s="346"/>
      <c r="G362" s="938"/>
      <c r="H362" s="938"/>
      <c r="I362" s="938"/>
      <c r="J362" s="346"/>
      <c r="K362" s="346"/>
      <c r="L362" s="346"/>
      <c r="M362" s="346"/>
      <c r="N362" s="346"/>
      <c r="O362" s="346"/>
      <c r="P362" s="346"/>
      <c r="Q362" s="346"/>
      <c r="R362" s="346"/>
      <c r="S362" s="346"/>
      <c r="T362" s="346"/>
      <c r="U362" s="346"/>
      <c r="V362" s="347"/>
      <c r="W362" s="346"/>
      <c r="X362" s="346"/>
      <c r="Y362" s="346"/>
      <c r="Z362" s="346"/>
      <c r="AA362" s="346"/>
      <c r="AB362" s="346"/>
      <c r="AC362" s="346"/>
      <c r="AD362" s="346"/>
      <c r="AE362" s="346"/>
      <c r="AF362" s="346"/>
      <c r="AG362" s="347"/>
      <c r="AH362" s="347"/>
      <c r="AI362" s="346"/>
      <c r="AJ362" s="329"/>
      <c r="AK362" s="329"/>
      <c r="AL362" s="346"/>
      <c r="AM362" s="896"/>
      <c r="AN362" s="896"/>
      <c r="AO362" s="896"/>
      <c r="AP362" s="346"/>
      <c r="AQ362" s="346"/>
      <c r="AR362" s="346"/>
      <c r="AS362" s="346"/>
      <c r="AT362" s="346"/>
      <c r="AU362" s="346"/>
      <c r="AV362" s="346"/>
      <c r="AW362" s="346"/>
      <c r="AX362" s="346"/>
      <c r="AY362" s="346"/>
      <c r="AZ362" s="346"/>
      <c r="BA362" s="346"/>
      <c r="BB362" s="347"/>
      <c r="BC362" s="346"/>
      <c r="BD362" s="346"/>
      <c r="BE362" s="346"/>
      <c r="BF362" s="346"/>
      <c r="BG362" s="346"/>
      <c r="BH362" s="346"/>
      <c r="BI362" s="346"/>
      <c r="BJ362" s="346"/>
      <c r="BK362" s="346"/>
      <c r="BL362" s="346"/>
      <c r="BM362" s="347"/>
      <c r="BN362" s="347"/>
      <c r="BO362" s="346"/>
    </row>
    <row r="363" spans="2:67" s="255" customFormat="1" ht="15" customHeight="1">
      <c r="B363" s="1257" t="s">
        <v>38</v>
      </c>
      <c r="C363" s="243" t="s">
        <v>533</v>
      </c>
      <c r="D363" s="344"/>
      <c r="E363" s="346"/>
      <c r="F363" s="346"/>
      <c r="G363" s="938"/>
      <c r="H363" s="938"/>
      <c r="I363" s="938"/>
      <c r="J363" s="346"/>
      <c r="K363" s="346"/>
      <c r="L363" s="346"/>
      <c r="M363" s="346"/>
      <c r="N363" s="346"/>
      <c r="O363" s="346"/>
      <c r="P363" s="346"/>
      <c r="Q363" s="346"/>
      <c r="R363" s="346"/>
      <c r="S363" s="346"/>
      <c r="T363" s="346"/>
      <c r="U363" s="346"/>
      <c r="V363" s="347"/>
      <c r="W363" s="346"/>
      <c r="X363" s="346"/>
      <c r="Y363" s="346"/>
      <c r="Z363" s="346"/>
      <c r="AA363" s="346"/>
      <c r="AB363" s="346"/>
      <c r="AC363" s="346"/>
      <c r="AD363" s="346"/>
      <c r="AE363" s="346"/>
      <c r="AF363" s="346"/>
      <c r="AG363" s="347"/>
      <c r="AH363" s="347"/>
      <c r="AI363" s="346"/>
      <c r="AJ363" s="329"/>
      <c r="AK363" s="329"/>
      <c r="AL363" s="346"/>
      <c r="AM363" s="896"/>
      <c r="AN363" s="896"/>
      <c r="AO363" s="896"/>
      <c r="AP363" s="346"/>
      <c r="AQ363" s="346"/>
      <c r="AR363" s="346"/>
      <c r="AS363" s="346"/>
      <c r="AT363" s="346"/>
      <c r="AU363" s="346"/>
      <c r="AV363" s="346"/>
      <c r="AW363" s="346"/>
      <c r="AX363" s="346"/>
      <c r="AY363" s="346"/>
      <c r="AZ363" s="346"/>
      <c r="BA363" s="346"/>
      <c r="BB363" s="347"/>
      <c r="BC363" s="346"/>
      <c r="BD363" s="346"/>
      <c r="BE363" s="346"/>
      <c r="BF363" s="346"/>
      <c r="BG363" s="346"/>
      <c r="BH363" s="346"/>
      <c r="BI363" s="346"/>
      <c r="BJ363" s="346"/>
      <c r="BK363" s="346"/>
      <c r="BL363" s="346"/>
      <c r="BM363" s="347"/>
      <c r="BN363" s="347"/>
      <c r="BO363" s="346"/>
    </row>
    <row r="364" spans="2:67" s="255" customFormat="1" ht="15" customHeight="1">
      <c r="B364" s="1253" t="s">
        <v>38</v>
      </c>
      <c r="C364" s="338" t="s">
        <v>527</v>
      </c>
      <c r="D364" s="339"/>
      <c r="E364" s="345"/>
      <c r="F364" s="345"/>
      <c r="G364" s="897"/>
      <c r="H364" s="897"/>
      <c r="I364" s="897"/>
      <c r="J364" s="345"/>
      <c r="K364" s="345"/>
      <c r="L364" s="345"/>
      <c r="M364" s="345"/>
      <c r="N364" s="345"/>
      <c r="O364" s="345"/>
      <c r="P364" s="345"/>
      <c r="Q364" s="345"/>
      <c r="R364" s="345"/>
      <c r="S364" s="345"/>
      <c r="T364" s="345"/>
      <c r="U364" s="345"/>
      <c r="V364" s="345"/>
      <c r="W364" s="345"/>
      <c r="X364" s="345"/>
      <c r="Y364" s="345"/>
      <c r="Z364" s="345"/>
      <c r="AA364" s="345"/>
      <c r="AB364" s="345"/>
      <c r="AC364" s="345"/>
      <c r="AD364" s="345"/>
      <c r="AE364" s="345"/>
      <c r="AF364" s="345"/>
      <c r="AG364" s="348"/>
      <c r="AH364" s="348"/>
      <c r="AI364" s="345"/>
      <c r="AJ364" s="331"/>
      <c r="AK364" s="345"/>
      <c r="AL364" s="345"/>
      <c r="AM364" s="897"/>
      <c r="AN364" s="897"/>
      <c r="AO364" s="897"/>
      <c r="AP364" s="345"/>
      <c r="AQ364" s="345"/>
      <c r="AR364" s="345"/>
      <c r="AS364" s="345"/>
      <c r="AT364" s="345"/>
      <c r="AU364" s="345"/>
      <c r="AV364" s="345"/>
      <c r="AW364" s="345"/>
      <c r="AX364" s="345"/>
      <c r="AY364" s="345"/>
      <c r="AZ364" s="345"/>
      <c r="BA364" s="345"/>
      <c r="BB364" s="345"/>
      <c r="BC364" s="345"/>
      <c r="BD364" s="345"/>
      <c r="BE364" s="345"/>
      <c r="BF364" s="345"/>
      <c r="BG364" s="345"/>
      <c r="BH364" s="345"/>
      <c r="BI364" s="345"/>
      <c r="BJ364" s="345"/>
      <c r="BK364" s="345"/>
      <c r="BL364" s="345"/>
      <c r="BM364" s="348"/>
      <c r="BN364" s="348"/>
      <c r="BO364" s="345"/>
    </row>
    <row r="367" spans="2:67" ht="15">
      <c r="B367" s="5"/>
      <c r="C367" s="357" t="s">
        <v>39</v>
      </c>
    </row>
    <row r="368" spans="2:67" ht="15">
      <c r="B368" s="246"/>
      <c r="C368" s="357"/>
    </row>
    <row r="369" spans="1:68" ht="15">
      <c r="B369" s="13"/>
      <c r="C369" s="357" t="s">
        <v>40</v>
      </c>
    </row>
    <row r="370" spans="1:68" ht="15">
      <c r="B370" s="246"/>
      <c r="C370" s="357"/>
    </row>
    <row r="371" spans="1:68" ht="15">
      <c r="B371" s="77"/>
      <c r="C371" s="357" t="s">
        <v>41</v>
      </c>
    </row>
    <row r="372" spans="1:68" s="4" customFormat="1" ht="15">
      <c r="A372" s="139"/>
      <c r="C372" s="357"/>
      <c r="G372" s="899"/>
      <c r="H372" s="899"/>
      <c r="I372" s="899"/>
      <c r="V372" s="22"/>
      <c r="AF372" s="95"/>
      <c r="AH372" s="165"/>
      <c r="AM372" s="702"/>
      <c r="AN372" s="702"/>
      <c r="AO372" s="702"/>
    </row>
    <row r="373" spans="1:68" s="4" customFormat="1" ht="15">
      <c r="B373" s="635"/>
      <c r="C373" s="357" t="s">
        <v>541</v>
      </c>
      <c r="G373" s="899"/>
      <c r="H373" s="899"/>
      <c r="I373" s="899"/>
      <c r="V373" s="22"/>
      <c r="AF373" s="95"/>
      <c r="AH373" s="165"/>
      <c r="AM373" s="702"/>
      <c r="AN373" s="702"/>
      <c r="AO373" s="702"/>
    </row>
    <row r="374" spans="1:68" ht="15">
      <c r="B374" s="4"/>
      <c r="C374" s="357"/>
      <c r="D374" s="247"/>
    </row>
    <row r="375" spans="1:68" s="4" customFormat="1" ht="15">
      <c r="B375" s="139"/>
      <c r="C375" s="357"/>
      <c r="G375" s="899"/>
      <c r="H375" s="899"/>
      <c r="I375" s="899"/>
      <c r="V375" s="22"/>
      <c r="AF375" s="95"/>
      <c r="AH375" s="165"/>
      <c r="AM375" s="702"/>
      <c r="AN375" s="702"/>
      <c r="AO375" s="702"/>
    </row>
    <row r="376" spans="1:68">
      <c r="B376" s="16" t="s">
        <v>643</v>
      </c>
      <c r="C376" s="252"/>
      <c r="D376" s="252"/>
    </row>
    <row r="377" spans="1:68">
      <c r="B377" s="252" t="s">
        <v>729</v>
      </c>
      <c r="C377" s="252"/>
      <c r="D377" s="252"/>
    </row>
    <row r="378" spans="1:68">
      <c r="A378" s="274"/>
      <c r="B378" s="16" t="s">
        <v>682</v>
      </c>
      <c r="C378" s="252"/>
      <c r="D378" s="252"/>
      <c r="E378" s="252"/>
      <c r="F378" s="252"/>
      <c r="G378" s="900"/>
      <c r="H378" s="900"/>
      <c r="I378" s="900"/>
      <c r="J378" s="703"/>
      <c r="K378" s="252"/>
      <c r="L378" s="252"/>
      <c r="M378" s="252"/>
      <c r="N378" s="252"/>
      <c r="O378" s="252"/>
      <c r="P378" s="252"/>
      <c r="Q378" s="252"/>
      <c r="R378" s="252"/>
      <c r="S378" s="252"/>
      <c r="T378" s="252"/>
      <c r="U378" s="252"/>
      <c r="W378" s="252"/>
      <c r="X378" s="252"/>
      <c r="Y378" s="252"/>
      <c r="Z378" s="252"/>
      <c r="AA378" s="252"/>
      <c r="AB378" s="252"/>
      <c r="AC378" s="252"/>
      <c r="AD378" s="252"/>
      <c r="AE378" s="252"/>
      <c r="AF378" s="552"/>
      <c r="AG378" s="252"/>
      <c r="AH378" s="553"/>
      <c r="AI378" s="252"/>
      <c r="AJ378" s="252"/>
      <c r="AK378" s="252"/>
      <c r="AL378" s="252"/>
      <c r="AM378" s="703"/>
      <c r="AN378" s="703"/>
      <c r="AO378" s="703"/>
      <c r="AP378" s="252"/>
      <c r="AQ378" s="252"/>
      <c r="AR378" s="252"/>
      <c r="AS378" s="252"/>
      <c r="AT378" s="252"/>
      <c r="AU378" s="252"/>
    </row>
    <row r="379" spans="1:68">
      <c r="C379" s="252"/>
      <c r="D379" s="252"/>
    </row>
    <row r="380" spans="1:68" ht="15">
      <c r="B380" s="272" t="s">
        <v>42</v>
      </c>
      <c r="C380" s="357"/>
      <c r="D380" s="357"/>
      <c r="E380" s="357"/>
      <c r="F380" s="357"/>
      <c r="G380" s="901"/>
      <c r="H380" s="901"/>
      <c r="I380" s="901"/>
      <c r="J380" s="357"/>
      <c r="K380" s="357"/>
      <c r="L380" s="357"/>
      <c r="M380" s="357"/>
      <c r="N380" s="357"/>
      <c r="O380" s="357"/>
      <c r="P380" s="357"/>
      <c r="Q380" s="357"/>
      <c r="R380" s="357"/>
      <c r="S380" s="357"/>
      <c r="T380" s="357"/>
      <c r="U380" s="357"/>
      <c r="V380" s="357"/>
      <c r="W380" s="357"/>
      <c r="X380" s="357"/>
      <c r="Y380" s="357"/>
      <c r="Z380" s="357"/>
      <c r="AA380" s="357"/>
      <c r="AB380" s="357"/>
      <c r="AC380" s="357"/>
      <c r="AD380" s="357"/>
      <c r="AE380" s="357"/>
      <c r="AF380" s="357"/>
      <c r="AG380" s="357"/>
      <c r="AH380" s="357"/>
      <c r="AV380" s="241"/>
      <c r="AW380" s="241"/>
      <c r="AX380" s="241"/>
      <c r="AY380" s="241"/>
      <c r="AZ380" s="241"/>
      <c r="BA380" s="241"/>
      <c r="BB380" s="241"/>
      <c r="BC380" s="241"/>
      <c r="BD380" s="241"/>
      <c r="BE380" s="241"/>
      <c r="BF380" s="241"/>
      <c r="BG380" s="241"/>
      <c r="BH380" s="241"/>
      <c r="BI380" s="241"/>
      <c r="BJ380" s="241"/>
      <c r="BK380" s="241"/>
      <c r="BL380" s="241"/>
      <c r="BM380" s="241"/>
      <c r="BN380" s="241"/>
      <c r="BO380" s="241"/>
    </row>
    <row r="381" spans="1:68">
      <c r="B381" s="1243" t="s">
        <v>538</v>
      </c>
      <c r="C381" s="1243"/>
      <c r="D381" s="1243"/>
      <c r="E381" s="1243"/>
      <c r="F381" s="1243"/>
      <c r="G381" s="1243"/>
      <c r="H381" s="1243"/>
      <c r="I381" s="1243"/>
      <c r="J381" s="1243"/>
      <c r="K381" s="1243"/>
      <c r="L381" s="1243"/>
      <c r="M381" s="1243"/>
      <c r="N381" s="1243"/>
      <c r="O381" s="1243"/>
      <c r="P381" s="1243"/>
      <c r="Q381" s="1243"/>
      <c r="R381" s="1243"/>
      <c r="S381" s="1243"/>
      <c r="T381" s="1243"/>
      <c r="U381" s="1243"/>
      <c r="V381" s="1243"/>
      <c r="W381" s="1243"/>
      <c r="X381" s="1243"/>
      <c r="Y381" s="1243"/>
      <c r="Z381" s="1243"/>
      <c r="AA381" s="1243"/>
      <c r="AB381" s="1243"/>
      <c r="AC381" s="1243"/>
      <c r="AD381" s="1243"/>
      <c r="AE381" s="1243"/>
      <c r="AF381" s="1243"/>
      <c r="AG381" s="1243"/>
      <c r="AH381" s="1243"/>
      <c r="AI381" s="1243"/>
      <c r="AJ381" s="1243"/>
      <c r="AK381" s="1243"/>
      <c r="AL381" s="1243"/>
      <c r="AM381" s="1243"/>
      <c r="AN381" s="1243"/>
      <c r="AO381" s="1243"/>
      <c r="AP381" s="1243"/>
      <c r="AQ381" s="1243"/>
      <c r="AR381" s="1243"/>
      <c r="AS381" s="1243"/>
      <c r="AT381" s="1243"/>
      <c r="AU381" s="1243"/>
      <c r="AV381" s="1243"/>
      <c r="AW381" s="1243"/>
      <c r="AX381" s="1243"/>
      <c r="AY381" s="1243"/>
      <c r="AZ381" s="1243"/>
      <c r="BA381" s="1243"/>
      <c r="BB381" s="1243"/>
      <c r="BC381" s="1243"/>
      <c r="BD381" s="1243"/>
      <c r="BE381" s="1243"/>
      <c r="BF381" s="1243"/>
      <c r="BG381" s="1243"/>
      <c r="BH381" s="1243"/>
      <c r="BI381" s="1243"/>
      <c r="BJ381" s="1243"/>
      <c r="BK381" s="1243"/>
      <c r="BL381" s="1243"/>
      <c r="BM381" s="1243"/>
      <c r="BN381" s="1243"/>
      <c r="BO381" s="1243"/>
    </row>
    <row r="382" spans="1:68" ht="12.75" customHeight="1">
      <c r="B382" s="391" t="s">
        <v>413</v>
      </c>
      <c r="C382" s="405"/>
      <c r="D382" s="405"/>
      <c r="E382" s="405"/>
      <c r="F382" s="405"/>
      <c r="G382" s="902"/>
      <c r="H382" s="902"/>
      <c r="I382" s="902"/>
      <c r="J382" s="405"/>
      <c r="K382" s="688"/>
      <c r="L382" s="688"/>
      <c r="M382" s="405"/>
      <c r="N382" s="405"/>
      <c r="O382" s="688"/>
      <c r="P382" s="405"/>
      <c r="Q382" s="688"/>
      <c r="R382" s="688"/>
      <c r="S382" s="688"/>
      <c r="T382" s="688"/>
      <c r="U382" s="688"/>
      <c r="V382" s="405"/>
      <c r="W382" s="405"/>
      <c r="X382" s="688"/>
      <c r="Y382" s="688"/>
      <c r="Z382" s="688"/>
      <c r="AA382" s="688"/>
      <c r="AB382" s="688"/>
      <c r="AC382" s="688"/>
      <c r="AD382" s="688"/>
      <c r="AE382" s="405"/>
      <c r="AF382" s="405"/>
      <c r="AG382" s="405"/>
      <c r="AH382" s="405"/>
      <c r="AI382" s="405"/>
      <c r="AJ382" s="405"/>
      <c r="AK382" s="405"/>
      <c r="AL382" s="405"/>
      <c r="AM382" s="709"/>
      <c r="AN382" s="709"/>
      <c r="AO382" s="709"/>
      <c r="AP382" s="405"/>
      <c r="AQ382" s="688"/>
      <c r="AR382" s="688"/>
      <c r="AS382" s="405"/>
      <c r="AT382" s="405"/>
      <c r="AU382" s="688"/>
      <c r="AV382" s="405"/>
      <c r="AW382" s="688"/>
      <c r="AX382" s="688"/>
      <c r="AY382" s="688"/>
      <c r="AZ382" s="688"/>
      <c r="BA382" s="688"/>
      <c r="BB382" s="405"/>
      <c r="BC382" s="405"/>
      <c r="BD382" s="688"/>
      <c r="BE382" s="688"/>
      <c r="BF382" s="688"/>
      <c r="BG382" s="688"/>
      <c r="BH382" s="688"/>
      <c r="BI382" s="688"/>
      <c r="BJ382" s="688"/>
      <c r="BK382" s="405"/>
      <c r="BL382" s="405"/>
      <c r="BM382" s="405"/>
      <c r="BN382" s="405"/>
      <c r="BO382" s="405"/>
    </row>
    <row r="383" spans="1:68">
      <c r="B383" s="391" t="s">
        <v>548</v>
      </c>
      <c r="C383" s="697"/>
      <c r="D383" s="697"/>
      <c r="E383" s="697"/>
      <c r="F383" s="697"/>
      <c r="G383" s="902"/>
      <c r="H383" s="902"/>
      <c r="I383" s="902"/>
      <c r="J383" s="697"/>
      <c r="K383" s="697"/>
      <c r="L383" s="697"/>
      <c r="M383" s="697"/>
      <c r="N383" s="697"/>
      <c r="O383" s="697"/>
      <c r="P383" s="697"/>
      <c r="Q383" s="697"/>
      <c r="R383" s="697"/>
      <c r="S383" s="697"/>
      <c r="T383" s="697"/>
      <c r="U383" s="697"/>
      <c r="V383" s="697"/>
      <c r="W383" s="697"/>
      <c r="X383" s="697"/>
      <c r="Y383" s="697"/>
      <c r="Z383" s="697"/>
      <c r="AA383" s="697"/>
      <c r="AB383" s="697"/>
      <c r="AC383" s="697"/>
      <c r="AD383" s="697"/>
      <c r="AE383" s="697"/>
      <c r="AF383" s="697"/>
      <c r="AG383" s="697"/>
      <c r="AH383" s="697"/>
      <c r="AI383" s="697"/>
      <c r="AJ383" s="697"/>
      <c r="AK383" s="697"/>
      <c r="AL383" s="697"/>
      <c r="AM383" s="709"/>
      <c r="AN383" s="709"/>
      <c r="AO383" s="709"/>
      <c r="AP383" s="697"/>
      <c r="AQ383" s="697"/>
      <c r="AR383" s="697"/>
      <c r="AS383" s="697"/>
      <c r="AT383" s="697"/>
      <c r="AU383" s="697"/>
      <c r="AV383" s="697"/>
      <c r="AW383" s="697"/>
      <c r="AX383" s="697"/>
      <c r="AY383" s="697"/>
      <c r="AZ383" s="697"/>
      <c r="BA383" s="697"/>
      <c r="BB383" s="697"/>
      <c r="BC383" s="697"/>
      <c r="BD383" s="697"/>
      <c r="BE383" s="697"/>
      <c r="BF383" s="697"/>
      <c r="BG383" s="697"/>
      <c r="BH383" s="697"/>
      <c r="BI383" s="697"/>
      <c r="BJ383" s="697"/>
      <c r="BK383" s="697"/>
      <c r="BL383" s="697"/>
      <c r="BM383" s="697"/>
      <c r="BN383" s="697"/>
      <c r="BO383" s="697"/>
      <c r="BP383" s="697"/>
    </row>
    <row r="384" spans="1:68">
      <c r="B384" s="1243"/>
      <c r="C384" s="1243"/>
      <c r="D384" s="1243"/>
      <c r="E384" s="1243"/>
      <c r="F384" s="1243"/>
      <c r="G384" s="1243"/>
      <c r="H384" s="1243"/>
      <c r="I384" s="1243"/>
      <c r="J384" s="1243"/>
      <c r="K384" s="1243"/>
      <c r="L384" s="1243"/>
      <c r="M384" s="1243"/>
      <c r="N384" s="1243"/>
      <c r="O384" s="1243"/>
      <c r="P384" s="1243"/>
      <c r="Q384" s="1243"/>
      <c r="R384" s="1243"/>
      <c r="S384" s="1243"/>
      <c r="T384" s="1243"/>
      <c r="U384" s="1243"/>
      <c r="V384" s="1243"/>
      <c r="W384" s="1243"/>
      <c r="X384" s="1243"/>
      <c r="Y384" s="1243"/>
      <c r="Z384" s="1243"/>
      <c r="AA384" s="1243"/>
      <c r="AB384" s="1243"/>
      <c r="AC384" s="1243"/>
      <c r="AD384" s="1243"/>
      <c r="AE384" s="1243"/>
      <c r="AF384" s="1243"/>
      <c r="AG384" s="1243"/>
      <c r="AH384" s="1243"/>
      <c r="AI384" s="1243"/>
      <c r="AJ384" s="1243"/>
      <c r="AK384" s="1243"/>
      <c r="AL384" s="1243"/>
      <c r="AM384" s="1243"/>
      <c r="AN384" s="1243"/>
      <c r="AO384" s="1243"/>
      <c r="AP384" s="1243"/>
      <c r="AQ384" s="1243"/>
      <c r="AR384" s="1243"/>
      <c r="AS384" s="1243"/>
      <c r="AT384" s="1243"/>
      <c r="AU384" s="1243"/>
      <c r="AV384" s="1243"/>
      <c r="AW384" s="1243"/>
      <c r="AX384" s="1243"/>
      <c r="AY384" s="1243"/>
      <c r="AZ384" s="1243"/>
      <c r="BA384" s="1243"/>
      <c r="BB384" s="1243"/>
      <c r="BC384" s="1243"/>
      <c r="BD384" s="1243"/>
      <c r="BE384" s="1243"/>
      <c r="BF384" s="1243"/>
      <c r="BG384" s="1243"/>
      <c r="BH384" s="1243"/>
      <c r="BI384" s="1243"/>
      <c r="BJ384" s="1243"/>
      <c r="BK384" s="1243"/>
      <c r="BL384" s="1243"/>
      <c r="BM384" s="1243"/>
      <c r="BN384" s="1243"/>
      <c r="BO384" s="1243"/>
    </row>
    <row r="385" spans="1:86">
      <c r="B385" s="561"/>
      <c r="C385" s="561"/>
      <c r="D385" s="561"/>
      <c r="E385" s="561"/>
      <c r="F385" s="561"/>
      <c r="G385" s="902"/>
      <c r="H385" s="902"/>
      <c r="I385" s="902"/>
      <c r="J385" s="561"/>
      <c r="K385" s="688"/>
      <c r="L385" s="688"/>
      <c r="M385" s="561"/>
      <c r="N385" s="561"/>
      <c r="O385" s="688"/>
      <c r="P385" s="561"/>
      <c r="Q385" s="688"/>
      <c r="R385" s="688"/>
      <c r="S385" s="688"/>
      <c r="T385" s="688"/>
      <c r="U385" s="688"/>
      <c r="V385" s="561"/>
      <c r="W385" s="561"/>
      <c r="X385" s="688"/>
      <c r="Y385" s="688"/>
      <c r="Z385" s="688"/>
      <c r="AA385" s="688"/>
      <c r="AB385" s="688"/>
      <c r="AC385" s="688"/>
      <c r="AD385" s="688"/>
      <c r="AE385" s="561"/>
      <c r="AF385" s="561"/>
      <c r="AG385" s="561"/>
      <c r="AH385" s="561"/>
      <c r="AI385" s="561"/>
      <c r="AJ385" s="561"/>
      <c r="AK385" s="561"/>
      <c r="AL385" s="561"/>
      <c r="AM385" s="709"/>
      <c r="AN385" s="709"/>
      <c r="AO385" s="709"/>
      <c r="AP385" s="561"/>
      <c r="AQ385" s="688"/>
      <c r="AR385" s="688"/>
      <c r="AS385" s="561"/>
      <c r="AT385" s="561"/>
      <c r="AU385" s="688"/>
      <c r="AV385" s="561"/>
      <c r="AW385" s="688"/>
      <c r="AX385" s="688"/>
      <c r="AY385" s="688"/>
      <c r="AZ385" s="688"/>
      <c r="BA385" s="688"/>
      <c r="BB385" s="561"/>
      <c r="BC385" s="561"/>
      <c r="BD385" s="688"/>
      <c r="BE385" s="688"/>
      <c r="BF385" s="688"/>
      <c r="BG385" s="688"/>
      <c r="BH385" s="688"/>
      <c r="BI385" s="688"/>
      <c r="BJ385" s="688"/>
      <c r="BK385" s="561"/>
      <c r="BL385" s="561"/>
      <c r="BM385" s="561"/>
      <c r="BN385" s="561"/>
      <c r="BO385" s="561"/>
    </row>
    <row r="386" spans="1:86" ht="15">
      <c r="B386" s="272" t="s">
        <v>54</v>
      </c>
      <c r="C386" s="252"/>
      <c r="D386" s="252"/>
      <c r="E386" s="252"/>
      <c r="F386" s="252"/>
      <c r="G386" s="900"/>
      <c r="H386" s="900"/>
      <c r="I386" s="900"/>
      <c r="J386" s="252"/>
      <c r="K386" s="252"/>
      <c r="L386" s="252"/>
      <c r="M386" s="252"/>
      <c r="N386" s="252"/>
      <c r="O386" s="252"/>
      <c r="P386" s="252"/>
      <c r="Q386" s="252"/>
      <c r="R386" s="252"/>
      <c r="S386" s="252"/>
      <c r="T386" s="252"/>
      <c r="U386" s="252"/>
      <c r="V386" s="252"/>
      <c r="W386" s="252"/>
      <c r="X386" s="252"/>
      <c r="Y386" s="252"/>
      <c r="Z386" s="252"/>
      <c r="AA386" s="252"/>
      <c r="AB386" s="252"/>
      <c r="AC386" s="252"/>
      <c r="AD386" s="252"/>
      <c r="AE386" s="252"/>
      <c r="AV386" s="241"/>
      <c r="AW386" s="241"/>
      <c r="AX386" s="241"/>
      <c r="AY386" s="241"/>
      <c r="AZ386" s="241"/>
      <c r="BA386" s="241"/>
      <c r="BB386" s="241"/>
      <c r="BC386" s="241"/>
      <c r="BD386" s="241"/>
      <c r="BE386" s="241"/>
      <c r="BF386" s="241"/>
      <c r="BG386" s="241"/>
      <c r="BH386" s="241"/>
      <c r="BI386" s="241"/>
      <c r="BJ386" s="241"/>
      <c r="BK386" s="241"/>
      <c r="BL386" s="241"/>
      <c r="BM386" s="241"/>
      <c r="BN386" s="241"/>
      <c r="BO386" s="241"/>
      <c r="BX386" s="271"/>
      <c r="BY386" s="271"/>
      <c r="BZ386" s="271"/>
      <c r="CA386" s="271"/>
      <c r="CB386" s="271"/>
      <c r="CC386" s="271"/>
      <c r="CD386" s="271"/>
      <c r="CE386" s="271"/>
      <c r="CF386" s="271"/>
      <c r="CG386" s="271"/>
      <c r="CH386" s="271"/>
    </row>
    <row r="387" spans="1:86" s="255" customFormat="1" ht="104" customHeight="1">
      <c r="B387" s="1211" t="s">
        <v>654</v>
      </c>
      <c r="C387" s="1211"/>
      <c r="D387" s="1211"/>
      <c r="E387" s="1211"/>
      <c r="F387" s="1211"/>
      <c r="G387" s="1211"/>
      <c r="H387" s="1211"/>
      <c r="I387" s="1211"/>
      <c r="J387" s="1211"/>
      <c r="K387" s="1211"/>
      <c r="L387" s="1211"/>
      <c r="M387" s="1211"/>
      <c r="N387" s="1211"/>
      <c r="O387" s="1211"/>
      <c r="P387" s="1211"/>
      <c r="Q387" s="1211"/>
      <c r="R387" s="1211"/>
      <c r="S387" s="1211"/>
      <c r="T387" s="1211"/>
      <c r="U387" s="1211"/>
      <c r="V387" s="1211"/>
      <c r="W387" s="1211"/>
      <c r="X387" s="1211"/>
      <c r="Y387" s="1211"/>
      <c r="Z387" s="1211"/>
      <c r="AA387" s="1211"/>
      <c r="AB387" s="1211"/>
      <c r="AC387" s="1211"/>
      <c r="AD387" s="1211"/>
      <c r="AE387" s="1211"/>
      <c r="AF387" s="268"/>
      <c r="AG387" s="268"/>
      <c r="AH387" s="268"/>
      <c r="AI387" s="268"/>
      <c r="AJ387" s="268"/>
      <c r="AK387" s="268"/>
      <c r="AL387" s="268"/>
      <c r="AM387" s="710"/>
      <c r="AN387" s="710"/>
      <c r="AO387" s="710"/>
      <c r="AP387" s="268"/>
      <c r="AQ387" s="268"/>
      <c r="AR387" s="268"/>
      <c r="AS387" s="268"/>
      <c r="AT387" s="268"/>
      <c r="AU387" s="268"/>
      <c r="AV387" s="268"/>
      <c r="AW387" s="268"/>
      <c r="AX387" s="268"/>
      <c r="AY387" s="268"/>
      <c r="AZ387" s="268"/>
      <c r="BA387" s="268"/>
      <c r="BB387" s="268"/>
      <c r="BC387" s="268"/>
      <c r="BD387" s="268"/>
      <c r="BE387" s="268"/>
      <c r="BF387" s="268"/>
      <c r="BG387" s="268"/>
      <c r="BH387" s="268"/>
      <c r="BI387" s="268"/>
      <c r="BJ387" s="268"/>
      <c r="BK387" s="268"/>
      <c r="BL387" s="268"/>
      <c r="BM387" s="268"/>
      <c r="BN387" s="268"/>
      <c r="BO387" s="268"/>
      <c r="BR387" s="269"/>
      <c r="BS387" s="269"/>
      <c r="BT387" s="269"/>
      <c r="BU387" s="269"/>
      <c r="BV387" s="269"/>
      <c r="BW387" s="269"/>
      <c r="BX387" s="269"/>
      <c r="BY387" s="269"/>
      <c r="BZ387" s="269"/>
      <c r="CA387" s="269"/>
      <c r="CB387" s="269"/>
      <c r="CC387" s="269"/>
      <c r="CD387" s="269"/>
      <c r="CE387" s="269"/>
      <c r="CF387" s="269"/>
      <c r="CG387" s="269"/>
      <c r="CH387" s="269"/>
    </row>
    <row r="388" spans="1:86">
      <c r="C388" s="252"/>
      <c r="D388" s="252"/>
      <c r="E388" s="252"/>
      <c r="F388" s="252"/>
      <c r="G388" s="900"/>
      <c r="H388" s="900"/>
      <c r="I388" s="900"/>
      <c r="J388" s="252"/>
      <c r="K388" s="252"/>
      <c r="L388" s="252"/>
      <c r="M388" s="252"/>
      <c r="N388" s="252"/>
      <c r="O388" s="252"/>
      <c r="P388" s="252"/>
      <c r="Q388" s="252"/>
      <c r="R388" s="252"/>
      <c r="S388" s="252"/>
      <c r="T388" s="252"/>
      <c r="U388" s="252"/>
      <c r="V388" s="270"/>
      <c r="W388" s="252"/>
      <c r="X388" s="252"/>
      <c r="Y388" s="252"/>
      <c r="Z388" s="252"/>
      <c r="AA388" s="252"/>
      <c r="AB388" s="252"/>
      <c r="AC388" s="252"/>
      <c r="AD388" s="252"/>
      <c r="AE388" s="252"/>
      <c r="AV388" s="241"/>
      <c r="AW388" s="241"/>
      <c r="AX388" s="241"/>
      <c r="AY388" s="241"/>
      <c r="AZ388" s="241"/>
      <c r="BA388" s="241"/>
      <c r="BB388" s="241"/>
      <c r="BC388" s="241"/>
      <c r="BD388" s="241"/>
      <c r="BE388" s="241"/>
      <c r="BF388" s="241"/>
      <c r="BG388" s="241"/>
      <c r="BH388" s="241"/>
      <c r="BI388" s="241"/>
      <c r="BJ388" s="241"/>
      <c r="BK388" s="241"/>
      <c r="BL388" s="241"/>
      <c r="BM388" s="241"/>
      <c r="BN388" s="241"/>
      <c r="BO388" s="241"/>
      <c r="BT388" s="271"/>
      <c r="BU388" s="271"/>
      <c r="BV388" s="271"/>
      <c r="BX388" s="271"/>
      <c r="BY388" s="271"/>
      <c r="BZ388" s="271"/>
      <c r="CA388" s="271"/>
      <c r="CB388" s="271"/>
      <c r="CC388" s="271"/>
      <c r="CD388" s="271"/>
      <c r="CE388" s="271"/>
      <c r="CF388" s="271"/>
      <c r="CG388" s="271"/>
      <c r="CH388" s="271"/>
    </row>
    <row r="389" spans="1:86">
      <c r="C389" s="252"/>
      <c r="D389" s="252"/>
      <c r="E389" s="252"/>
      <c r="F389" s="252"/>
      <c r="G389" s="900"/>
      <c r="H389" s="900"/>
      <c r="I389" s="900"/>
      <c r="J389" s="252"/>
      <c r="K389" s="252"/>
      <c r="L389" s="252"/>
      <c r="M389" s="252"/>
      <c r="N389" s="252"/>
      <c r="O389" s="252"/>
      <c r="P389" s="252"/>
      <c r="Q389" s="252"/>
      <c r="R389" s="252"/>
      <c r="S389" s="252"/>
      <c r="T389" s="252"/>
      <c r="U389" s="252"/>
      <c r="V389" s="270"/>
      <c r="W389" s="252"/>
      <c r="X389" s="252"/>
      <c r="Y389" s="252"/>
      <c r="Z389" s="252"/>
      <c r="AA389" s="252"/>
      <c r="AB389" s="252"/>
      <c r="AC389" s="252"/>
      <c r="AD389" s="252"/>
      <c r="AE389" s="252"/>
      <c r="AV389" s="241"/>
      <c r="AW389" s="241"/>
      <c r="AX389" s="241"/>
      <c r="AY389" s="241"/>
      <c r="AZ389" s="241"/>
      <c r="BA389" s="241"/>
      <c r="BB389" s="241"/>
      <c r="BC389" s="241"/>
      <c r="BD389" s="241"/>
      <c r="BE389" s="241"/>
      <c r="BF389" s="241"/>
      <c r="BG389" s="241"/>
      <c r="BH389" s="241"/>
      <c r="BI389" s="241"/>
      <c r="BJ389" s="241"/>
      <c r="BK389" s="241"/>
      <c r="BL389" s="241"/>
      <c r="BM389" s="241"/>
      <c r="BN389" s="241"/>
      <c r="BO389" s="241"/>
      <c r="BT389" s="271"/>
      <c r="BU389" s="271"/>
      <c r="BV389" s="271"/>
      <c r="BX389" s="271"/>
      <c r="BY389" s="271"/>
      <c r="BZ389" s="271"/>
      <c r="CA389" s="271"/>
      <c r="CB389" s="271"/>
      <c r="CC389" s="271"/>
      <c r="CD389" s="271"/>
      <c r="CE389" s="271"/>
      <c r="CF389" s="271"/>
      <c r="CG389" s="271"/>
      <c r="CH389" s="271"/>
    </row>
    <row r="390" spans="1:86" ht="15">
      <c r="B390" s="272" t="s">
        <v>55</v>
      </c>
      <c r="C390" s="252"/>
      <c r="D390" s="252"/>
      <c r="E390" s="252"/>
      <c r="F390" s="252"/>
      <c r="G390" s="900"/>
      <c r="H390" s="900"/>
      <c r="I390" s="900"/>
      <c r="J390" s="252"/>
      <c r="K390" s="252"/>
      <c r="L390" s="252"/>
      <c r="M390" s="252"/>
      <c r="N390" s="252"/>
      <c r="O390" s="252"/>
      <c r="P390" s="273"/>
      <c r="Q390" s="273"/>
      <c r="R390" s="273"/>
      <c r="S390" s="273"/>
      <c r="T390" s="273"/>
      <c r="U390" s="273"/>
      <c r="W390" s="252"/>
      <c r="X390" s="252"/>
      <c r="Y390" s="252"/>
      <c r="Z390" s="252"/>
      <c r="AA390" s="252"/>
      <c r="AB390" s="252"/>
      <c r="AC390" s="252"/>
      <c r="AD390" s="252"/>
      <c r="AE390" s="270"/>
      <c r="AV390" s="241"/>
      <c r="AW390" s="241"/>
      <c r="AX390" s="241"/>
      <c r="AY390" s="241"/>
      <c r="AZ390" s="241"/>
      <c r="BA390" s="241"/>
      <c r="BB390" s="241"/>
      <c r="BC390" s="241"/>
      <c r="BD390" s="241"/>
      <c r="BE390" s="241"/>
      <c r="BF390" s="241"/>
      <c r="BG390" s="241"/>
      <c r="BH390" s="241"/>
      <c r="BI390" s="241"/>
      <c r="BJ390" s="241"/>
      <c r="BK390" s="241"/>
      <c r="BL390" s="241"/>
      <c r="BM390" s="241"/>
      <c r="BN390" s="241"/>
      <c r="BO390" s="241"/>
    </row>
    <row r="391" spans="1:86" ht="16" customHeight="1">
      <c r="A391" s="255">
        <f>'5.Inequality - Gini coefficient'!A101</f>
        <v>1</v>
      </c>
      <c r="B391" s="255" t="str">
        <f>'5.Inequality - Gini coefficient'!B101</f>
        <v>*,** Albania (2015): n.a.</v>
      </c>
      <c r="C391" s="252"/>
      <c r="D391" s="252"/>
      <c r="E391" s="252"/>
      <c r="F391" s="252"/>
      <c r="G391" s="900"/>
      <c r="H391" s="900"/>
      <c r="I391" s="900"/>
      <c r="J391" s="252"/>
      <c r="K391" s="252"/>
      <c r="L391" s="252"/>
      <c r="M391" s="252"/>
      <c r="N391" s="252"/>
      <c r="O391" s="252"/>
      <c r="P391" s="273"/>
      <c r="Q391" s="273"/>
      <c r="R391" s="273"/>
      <c r="S391" s="273"/>
      <c r="T391" s="273"/>
      <c r="U391" s="273"/>
      <c r="W391" s="252"/>
      <c r="X391" s="252"/>
      <c r="Y391" s="252"/>
      <c r="Z391" s="252"/>
      <c r="AA391" s="252"/>
      <c r="AB391" s="252"/>
      <c r="AC391" s="252"/>
      <c r="AD391" s="252"/>
      <c r="AE391" s="270"/>
      <c r="AV391" s="241"/>
      <c r="AW391" s="241"/>
      <c r="AX391" s="241"/>
      <c r="AY391" s="241"/>
      <c r="AZ391" s="241"/>
      <c r="BA391" s="241"/>
      <c r="BB391" s="241"/>
      <c r="BC391" s="241"/>
      <c r="BD391" s="241"/>
      <c r="BE391" s="241"/>
      <c r="BF391" s="241"/>
      <c r="BG391" s="241"/>
      <c r="BH391" s="241"/>
      <c r="BI391" s="241"/>
      <c r="BJ391" s="241"/>
      <c r="BK391" s="241"/>
      <c r="BL391" s="241"/>
      <c r="BM391" s="241"/>
      <c r="BN391" s="241"/>
      <c r="BO391" s="241"/>
    </row>
    <row r="392" spans="1:86" ht="16" customHeight="1">
      <c r="A392" s="255">
        <f>'5.Inequality - Gini coefficient'!A102</f>
        <v>2</v>
      </c>
      <c r="B392" s="255" t="str">
        <f>'5.Inequality - Gini coefficient'!B102</f>
        <v>Argentina (2012): Rossignolo, Dario. 2017. “CEQ Master Workbook: Argentina (2012-2013),” CEQ Data Center on Fiscal Redistribution (CEQ Institute, Tulane University). Jun 8, 2018.</v>
      </c>
      <c r="C392" s="271"/>
      <c r="D392" s="271"/>
      <c r="E392" s="271"/>
      <c r="F392" s="271"/>
      <c r="G392" s="903"/>
      <c r="H392" s="903"/>
      <c r="I392" s="903"/>
      <c r="J392" s="271"/>
      <c r="K392" s="271"/>
      <c r="L392" s="271"/>
      <c r="M392" s="271"/>
      <c r="N392" s="271"/>
      <c r="O392" s="271"/>
      <c r="P392" s="271"/>
      <c r="Q392" s="271"/>
      <c r="R392" s="271"/>
      <c r="S392" s="271"/>
      <c r="T392" s="271"/>
      <c r="U392" s="271"/>
      <c r="V392" s="271"/>
      <c r="W392" s="391"/>
      <c r="X392" s="391"/>
      <c r="Y392" s="391"/>
      <c r="Z392" s="391"/>
      <c r="AA392" s="391"/>
      <c r="AB392" s="391"/>
      <c r="AC392" s="391"/>
      <c r="AD392" s="391"/>
      <c r="AE392" s="271"/>
      <c r="AF392" s="249"/>
      <c r="AG392" s="249"/>
      <c r="AH392" s="249"/>
      <c r="AI392" s="249"/>
      <c r="AJ392" s="249"/>
      <c r="AK392" s="249"/>
      <c r="AL392" s="249"/>
      <c r="AM392" s="714"/>
      <c r="AN392" s="714"/>
      <c r="AO392" s="714"/>
      <c r="AP392" s="249"/>
      <c r="AQ392" s="249"/>
      <c r="AR392" s="249"/>
      <c r="AS392" s="249"/>
      <c r="AT392" s="249"/>
      <c r="AU392" s="249"/>
      <c r="AV392" s="249"/>
      <c r="AW392" s="249"/>
      <c r="AX392" s="249"/>
      <c r="AY392" s="249"/>
      <c r="AZ392" s="249"/>
      <c r="BA392" s="249"/>
      <c r="BB392" s="249"/>
      <c r="BC392" s="249"/>
      <c r="BD392" s="249"/>
      <c r="BE392" s="249"/>
      <c r="BF392" s="249"/>
      <c r="BG392" s="249"/>
      <c r="BH392" s="249"/>
      <c r="BI392" s="249"/>
      <c r="BJ392" s="249"/>
      <c r="BK392" s="249"/>
      <c r="BL392" s="249"/>
      <c r="BM392" s="249"/>
      <c r="BN392" s="249"/>
      <c r="BO392" s="249"/>
      <c r="BP392" s="271"/>
      <c r="BQ392" s="271"/>
      <c r="BR392" s="271"/>
      <c r="BS392" s="271"/>
      <c r="BT392" s="271"/>
      <c r="BU392" s="271"/>
      <c r="BV392" s="271"/>
      <c r="BW392" s="271"/>
      <c r="BX392" s="271"/>
      <c r="BY392" s="271"/>
      <c r="BZ392" s="271"/>
      <c r="CA392" s="271"/>
      <c r="CB392" s="271"/>
      <c r="CC392" s="271"/>
      <c r="CD392" s="271"/>
      <c r="CE392" s="271"/>
      <c r="CF392" s="271"/>
      <c r="CG392" s="271"/>
      <c r="CH392" s="271"/>
    </row>
    <row r="393" spans="1:86" ht="16" customHeight="1">
      <c r="A393" s="255">
        <f>'5.Inequality - Gini coefficient'!A103</f>
        <v>3</v>
      </c>
      <c r="B393"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393" s="406"/>
      <c r="D393" s="406"/>
      <c r="E393" s="406"/>
      <c r="F393" s="406"/>
      <c r="G393" s="904"/>
      <c r="H393" s="904"/>
      <c r="I393" s="904"/>
      <c r="J393" s="406"/>
      <c r="K393" s="406"/>
      <c r="L393" s="406"/>
      <c r="M393" s="406"/>
      <c r="N393" s="406"/>
      <c r="O393" s="406"/>
      <c r="P393" s="406"/>
      <c r="Q393" s="406"/>
      <c r="R393" s="406"/>
      <c r="S393" s="406"/>
      <c r="T393" s="406"/>
      <c r="U393" s="406"/>
      <c r="V393" s="406"/>
      <c r="W393" s="406"/>
      <c r="X393" s="406"/>
      <c r="Y393" s="406"/>
      <c r="Z393" s="406"/>
      <c r="AA393" s="406"/>
      <c r="AB393" s="406"/>
      <c r="AC393" s="406"/>
      <c r="AD393" s="406"/>
      <c r="AE393" s="406"/>
      <c r="AF393" s="249"/>
      <c r="AG393" s="249"/>
      <c r="AH393" s="249"/>
      <c r="AI393" s="249"/>
      <c r="AJ393" s="249"/>
      <c r="AK393" s="249"/>
      <c r="AL393" s="249"/>
      <c r="AM393" s="714"/>
      <c r="AN393" s="714"/>
      <c r="AO393" s="714"/>
      <c r="AP393" s="249"/>
      <c r="AQ393" s="249"/>
      <c r="AR393" s="249"/>
      <c r="AS393" s="249"/>
      <c r="AT393" s="249"/>
      <c r="AU393" s="249"/>
      <c r="AV393" s="249"/>
      <c r="AW393" s="249"/>
      <c r="AX393" s="249"/>
      <c r="AY393" s="249"/>
      <c r="AZ393" s="249"/>
      <c r="BA393" s="249"/>
      <c r="BB393" s="249"/>
      <c r="BC393" s="249"/>
      <c r="BD393" s="249"/>
      <c r="BE393" s="249"/>
      <c r="BF393" s="249"/>
      <c r="BG393" s="249"/>
      <c r="BH393" s="249"/>
      <c r="BI393" s="249"/>
      <c r="BJ393" s="249"/>
      <c r="BK393" s="249"/>
      <c r="BL393" s="249"/>
      <c r="BM393" s="249"/>
      <c r="BN393" s="249"/>
      <c r="BO393" s="249"/>
      <c r="BP393" s="271"/>
      <c r="BQ393" s="271"/>
      <c r="BR393" s="271"/>
      <c r="BS393" s="271"/>
      <c r="BT393" s="271"/>
      <c r="BU393" s="271"/>
      <c r="BV393" s="271"/>
      <c r="BW393" s="271"/>
    </row>
    <row r="394" spans="1:86" ht="16" customHeight="1">
      <c r="A394" s="255">
        <f>'5.Inequality - Gini coefficient'!A104</f>
        <v>4</v>
      </c>
      <c r="B394" s="255" t="str">
        <f>'5.Inequality - Gini coefficient'!B104</f>
        <v>*,** Belarus (2015): n.a.</v>
      </c>
      <c r="C394" s="407"/>
      <c r="D394" s="407"/>
      <c r="E394" s="407"/>
      <c r="F394" s="407"/>
      <c r="G394" s="905"/>
      <c r="H394" s="905"/>
      <c r="I394" s="905"/>
      <c r="J394" s="407"/>
      <c r="K394" s="407"/>
      <c r="L394" s="407"/>
      <c r="M394" s="407"/>
      <c r="N394" s="407"/>
      <c r="O394" s="407"/>
      <c r="P394" s="407"/>
      <c r="Q394" s="407"/>
      <c r="R394" s="407"/>
      <c r="S394" s="407"/>
      <c r="T394" s="407"/>
      <c r="U394" s="407"/>
      <c r="V394" s="407"/>
      <c r="W394" s="407"/>
      <c r="X394" s="407"/>
      <c r="Y394" s="407"/>
      <c r="Z394" s="407"/>
      <c r="AA394" s="407"/>
      <c r="AB394" s="407"/>
      <c r="AC394" s="407"/>
      <c r="AD394" s="407"/>
      <c r="AE394" s="407"/>
      <c r="AF394" s="249"/>
      <c r="AG394" s="249"/>
      <c r="AH394" s="249"/>
      <c r="AI394" s="249"/>
      <c r="AJ394" s="249"/>
      <c r="AK394" s="249"/>
      <c r="AL394" s="249"/>
      <c r="AM394" s="714"/>
      <c r="AN394" s="714"/>
      <c r="AO394" s="714"/>
      <c r="AP394" s="249"/>
      <c r="AQ394" s="249"/>
      <c r="AR394" s="249"/>
      <c r="AS394" s="249"/>
      <c r="AT394" s="249"/>
      <c r="AU394" s="249"/>
      <c r="AV394" s="249"/>
      <c r="AW394" s="249"/>
      <c r="AX394" s="249"/>
      <c r="AY394" s="249"/>
      <c r="AZ394" s="249"/>
      <c r="BA394" s="249"/>
      <c r="BB394" s="249"/>
      <c r="BC394" s="249"/>
      <c r="BD394" s="249"/>
      <c r="BE394" s="249"/>
      <c r="BF394" s="249"/>
      <c r="BG394" s="249"/>
      <c r="BH394" s="249"/>
      <c r="BI394" s="249"/>
      <c r="BJ394" s="249"/>
      <c r="BK394" s="249"/>
      <c r="BL394" s="249"/>
      <c r="BM394" s="249"/>
      <c r="BN394" s="249"/>
      <c r="BO394" s="249"/>
      <c r="BP394" s="271"/>
      <c r="BQ394" s="271"/>
      <c r="BR394" s="271"/>
      <c r="BS394" s="271"/>
      <c r="BT394" s="271"/>
      <c r="BU394" s="271"/>
      <c r="BV394" s="271"/>
      <c r="BW394" s="271"/>
    </row>
    <row r="395" spans="1:86" ht="16" customHeight="1">
      <c r="A395" s="255">
        <f>'5.Inequality - Gini coefficient'!A105</f>
        <v>5</v>
      </c>
      <c r="B395" s="255" t="str">
        <f>'5.Inequality - Gini coefficient'!B105</f>
        <v>Bolivia (2009): Paz Arauco, Veronica, George Gray-Molina, Wilson Jimenez and Ernesto Yañez. 2014. “CEQ Master Workbook: Bolivia (2009),” CEQ Data Center on Fiscal Redistribution (CEQ Institute, Tulane University). September 22, 2014.</v>
      </c>
      <c r="C395" s="407"/>
      <c r="D395" s="407"/>
      <c r="E395" s="407"/>
      <c r="F395" s="407"/>
      <c r="G395" s="905"/>
      <c r="H395" s="905"/>
      <c r="I395" s="905"/>
      <c r="J395" s="407"/>
      <c r="K395" s="407"/>
      <c r="L395" s="407"/>
      <c r="M395" s="407"/>
      <c r="N395" s="407"/>
      <c r="O395" s="407"/>
      <c r="P395" s="407"/>
      <c r="Q395" s="407"/>
      <c r="R395" s="407"/>
      <c r="S395" s="407"/>
      <c r="T395" s="407"/>
      <c r="U395" s="407"/>
      <c r="V395" s="407"/>
      <c r="W395" s="407"/>
      <c r="X395" s="407"/>
      <c r="Y395" s="407"/>
      <c r="Z395" s="407"/>
      <c r="AA395" s="407"/>
      <c r="AB395" s="407"/>
      <c r="AC395" s="407"/>
      <c r="AD395" s="407"/>
      <c r="AE395" s="407"/>
      <c r="AF395" s="249"/>
      <c r="AG395" s="249"/>
      <c r="AH395" s="249"/>
      <c r="AI395" s="249"/>
      <c r="AJ395" s="249"/>
      <c r="AK395" s="249"/>
      <c r="AL395" s="249"/>
      <c r="AM395" s="714"/>
      <c r="AN395" s="714"/>
      <c r="AO395" s="714"/>
      <c r="AP395" s="249"/>
      <c r="AQ395" s="249"/>
      <c r="AR395" s="249"/>
      <c r="AS395" s="249"/>
      <c r="AT395" s="249"/>
      <c r="AU395" s="249"/>
      <c r="AV395" s="249"/>
      <c r="AW395" s="249"/>
      <c r="AX395" s="249"/>
      <c r="AY395" s="249"/>
      <c r="AZ395" s="249"/>
      <c r="BA395" s="249"/>
      <c r="BB395" s="249"/>
      <c r="BC395" s="249"/>
      <c r="BD395" s="249"/>
      <c r="BE395" s="249"/>
      <c r="BF395" s="249"/>
      <c r="BG395" s="249"/>
      <c r="BH395" s="249"/>
      <c r="BI395" s="249"/>
      <c r="BJ395" s="249"/>
      <c r="BK395" s="249"/>
      <c r="BL395" s="249"/>
      <c r="BM395" s="249"/>
      <c r="BN395" s="249"/>
      <c r="BO395" s="249"/>
      <c r="BP395" s="271"/>
      <c r="BQ395" s="271"/>
      <c r="BR395" s="271"/>
      <c r="BS395" s="271"/>
      <c r="BT395" s="271"/>
      <c r="BU395" s="271"/>
      <c r="BV395" s="271"/>
      <c r="BW395" s="271"/>
      <c r="BX395" s="271"/>
      <c r="BY395" s="271"/>
      <c r="BZ395" s="271"/>
      <c r="CA395" s="271"/>
      <c r="CB395" s="271"/>
      <c r="CC395" s="271"/>
      <c r="CD395" s="271"/>
      <c r="CE395" s="271"/>
      <c r="CF395" s="271"/>
      <c r="CG395" s="271"/>
      <c r="CH395" s="271"/>
    </row>
    <row r="396" spans="1:86" ht="16" customHeight="1">
      <c r="A396" s="255">
        <f>'5.Inequality - Gini coefficient'!A106</f>
        <v>6</v>
      </c>
      <c r="B396" s="255" t="str">
        <f>'5.Inequality - Gini coefficient'!B106</f>
        <v>Brazil (2008): Higgins, Sean, Claudiney Pereira, and, Maynor Cabrera. 2019. “CEQ Master Workbook: Brazil (2008-2009),” CEQ Data Center on Fiscal Redistribution (CEQ Institute, Tulane University). May 3, 2019.</v>
      </c>
      <c r="C396" s="407"/>
      <c r="D396" s="407"/>
      <c r="E396" s="407"/>
      <c r="F396" s="407"/>
      <c r="G396" s="905"/>
      <c r="H396" s="905"/>
      <c r="I396" s="905"/>
      <c r="J396" s="407"/>
      <c r="K396" s="407"/>
      <c r="L396" s="407"/>
      <c r="M396" s="407"/>
      <c r="N396" s="407"/>
      <c r="O396" s="407"/>
      <c r="P396" s="407"/>
      <c r="Q396" s="407"/>
      <c r="R396" s="407"/>
      <c r="S396" s="407"/>
      <c r="T396" s="407"/>
      <c r="U396" s="407"/>
      <c r="V396" s="407"/>
      <c r="W396" s="407"/>
      <c r="X396" s="407"/>
      <c r="Y396" s="407"/>
      <c r="Z396" s="407"/>
      <c r="AA396" s="407"/>
      <c r="AB396" s="407"/>
      <c r="AC396" s="407"/>
      <c r="AD396" s="407"/>
      <c r="AE396" s="407"/>
      <c r="AF396" s="249"/>
      <c r="AG396" s="249"/>
      <c r="AH396" s="249"/>
      <c r="AI396" s="249"/>
      <c r="AJ396" s="249"/>
      <c r="AK396" s="249"/>
      <c r="AL396" s="249"/>
      <c r="AM396" s="714"/>
      <c r="AN396" s="714"/>
      <c r="AO396" s="714"/>
      <c r="AP396" s="249"/>
      <c r="AQ396" s="249"/>
      <c r="AR396" s="249"/>
      <c r="AS396" s="249"/>
      <c r="AT396" s="249"/>
      <c r="AU396" s="249"/>
      <c r="AV396" s="249"/>
      <c r="AW396" s="249"/>
      <c r="AX396" s="249"/>
      <c r="AY396" s="249"/>
      <c r="AZ396" s="249"/>
      <c r="BA396" s="249"/>
      <c r="BB396" s="249"/>
      <c r="BC396" s="249"/>
      <c r="BD396" s="249"/>
      <c r="BE396" s="249"/>
      <c r="BF396" s="249"/>
      <c r="BG396" s="249"/>
      <c r="BH396" s="249"/>
      <c r="BI396" s="249"/>
      <c r="BJ396" s="249"/>
      <c r="BK396" s="249"/>
      <c r="BL396" s="249"/>
      <c r="BM396" s="249"/>
      <c r="BN396" s="249"/>
      <c r="BO396" s="249"/>
      <c r="BP396" s="271"/>
      <c r="BQ396" s="271"/>
      <c r="BR396" s="271"/>
      <c r="BS396" s="271"/>
      <c r="BT396" s="271"/>
      <c r="BU396" s="271"/>
      <c r="BV396" s="271"/>
      <c r="BW396" s="271"/>
      <c r="BX396" s="271"/>
      <c r="BY396" s="271"/>
      <c r="BZ396" s="271"/>
      <c r="CA396" s="271"/>
      <c r="CB396" s="271"/>
      <c r="CC396" s="271"/>
      <c r="CD396" s="271"/>
      <c r="CE396" s="271"/>
      <c r="CF396" s="271"/>
      <c r="CG396" s="271"/>
      <c r="CH396" s="271"/>
    </row>
    <row r="397" spans="1:86" ht="16" customHeight="1">
      <c r="A397" s="255">
        <f>'5.Inequality - Gini coefficient'!A107</f>
        <v>7</v>
      </c>
      <c r="B397" s="255" t="str">
        <f>'5.Inequality - Gini coefficient'!B107</f>
        <v>*,** Burkina Faso (2014): n.a.</v>
      </c>
      <c r="C397" s="407"/>
      <c r="D397" s="407"/>
      <c r="E397" s="407"/>
      <c r="F397" s="407"/>
      <c r="G397" s="905"/>
      <c r="H397" s="905"/>
      <c r="I397" s="905"/>
      <c r="J397" s="407"/>
      <c r="K397" s="407"/>
      <c r="L397" s="407"/>
      <c r="M397" s="407"/>
      <c r="N397" s="407"/>
      <c r="O397" s="407"/>
      <c r="P397" s="407"/>
      <c r="Q397" s="407"/>
      <c r="R397" s="407"/>
      <c r="S397" s="407"/>
      <c r="T397" s="407"/>
      <c r="U397" s="407"/>
      <c r="V397" s="407"/>
      <c r="W397" s="407"/>
      <c r="X397" s="407"/>
      <c r="Y397" s="407"/>
      <c r="Z397" s="407"/>
      <c r="AA397" s="407"/>
      <c r="AB397" s="407"/>
      <c r="AC397" s="407"/>
      <c r="AD397" s="407"/>
      <c r="AE397" s="407"/>
      <c r="AF397" s="249"/>
      <c r="AG397" s="249"/>
      <c r="AH397" s="249"/>
      <c r="AI397" s="249"/>
      <c r="AJ397" s="249"/>
      <c r="AK397" s="249"/>
      <c r="AL397" s="249"/>
      <c r="AM397" s="714"/>
      <c r="AN397" s="714"/>
      <c r="AO397" s="714"/>
      <c r="AP397" s="249"/>
      <c r="AQ397" s="249"/>
      <c r="AR397" s="249"/>
      <c r="AS397" s="249"/>
      <c r="AT397" s="249"/>
      <c r="AU397" s="249"/>
      <c r="AV397" s="249"/>
      <c r="AW397" s="249"/>
      <c r="AX397" s="249"/>
      <c r="AY397" s="249"/>
      <c r="AZ397" s="249"/>
      <c r="BA397" s="249"/>
      <c r="BB397" s="249"/>
      <c r="BC397" s="249"/>
      <c r="BD397" s="249"/>
      <c r="BE397" s="249"/>
      <c r="BF397" s="249"/>
      <c r="BG397" s="249"/>
      <c r="BH397" s="249"/>
      <c r="BI397" s="249"/>
      <c r="BJ397" s="249"/>
      <c r="BK397" s="249"/>
      <c r="BL397" s="249"/>
      <c r="BM397" s="249"/>
      <c r="BN397" s="249"/>
      <c r="BO397" s="249"/>
      <c r="BP397" s="271"/>
      <c r="BQ397" s="271"/>
      <c r="BR397" s="271"/>
      <c r="BS397" s="271"/>
      <c r="BT397" s="271"/>
      <c r="BU397" s="271"/>
      <c r="BV397" s="271"/>
      <c r="BW397" s="271"/>
    </row>
    <row r="398" spans="1:86" ht="16" customHeight="1">
      <c r="A398" s="255">
        <f>'5.Inequality - Gini coefficient'!A108</f>
        <v>8</v>
      </c>
      <c r="B398" s="255" t="str">
        <f>'5.Inequality - Gini coefficient'!B108</f>
        <v>Chile (2013): Martinez-Aguilar, Sandra and Eduardo Ortiz-Juarez. 2016. “CEQ Master Workbook: Chile (2013),” CEQ Data Center on Fiscal Redistribution (CEQ Institute, Tulane University and the World Bank). October 7, 2016.</v>
      </c>
      <c r="C398" s="407"/>
      <c r="D398" s="407"/>
      <c r="E398" s="407"/>
      <c r="F398" s="407"/>
      <c r="G398" s="905"/>
      <c r="H398" s="905"/>
      <c r="I398" s="905"/>
      <c r="J398" s="407"/>
      <c r="K398" s="407"/>
      <c r="L398" s="407"/>
      <c r="M398" s="407"/>
      <c r="N398" s="407"/>
      <c r="O398" s="407"/>
      <c r="P398" s="407"/>
      <c r="Q398" s="407"/>
      <c r="R398" s="407"/>
      <c r="S398" s="407"/>
      <c r="T398" s="407"/>
      <c r="U398" s="407"/>
      <c r="V398" s="407"/>
      <c r="W398" s="407"/>
      <c r="X398" s="407"/>
      <c r="Y398" s="407"/>
      <c r="Z398" s="407"/>
      <c r="AA398" s="407"/>
      <c r="AB398" s="407"/>
      <c r="AC398" s="407"/>
      <c r="AD398" s="407"/>
      <c r="AE398" s="407"/>
      <c r="AF398" s="249"/>
      <c r="AG398" s="249"/>
      <c r="AH398" s="249"/>
      <c r="AI398" s="249"/>
      <c r="AJ398" s="249"/>
      <c r="AK398" s="249"/>
      <c r="AL398" s="249"/>
      <c r="AM398" s="714"/>
      <c r="AN398" s="714"/>
      <c r="AO398" s="714"/>
      <c r="AP398" s="249"/>
      <c r="AQ398" s="249"/>
      <c r="AR398" s="249"/>
      <c r="AS398" s="249"/>
      <c r="AT398" s="249"/>
      <c r="AU398" s="249"/>
      <c r="AV398" s="249"/>
      <c r="AW398" s="249"/>
      <c r="AX398" s="249"/>
      <c r="AY398" s="249"/>
      <c r="AZ398" s="249"/>
      <c r="BA398" s="249"/>
      <c r="BB398" s="249"/>
      <c r="BC398" s="249"/>
      <c r="BD398" s="249"/>
      <c r="BE398" s="249"/>
      <c r="BF398" s="249"/>
      <c r="BG398" s="249"/>
      <c r="BH398" s="249"/>
      <c r="BI398" s="249"/>
      <c r="BJ398" s="249"/>
      <c r="BK398" s="249"/>
      <c r="BL398" s="249"/>
      <c r="BM398" s="249"/>
      <c r="BN398" s="249"/>
      <c r="BO398" s="249"/>
      <c r="BP398" s="271"/>
      <c r="BQ398" s="271"/>
      <c r="BR398" s="271"/>
      <c r="BS398" s="271"/>
      <c r="BT398" s="271"/>
      <c r="BU398" s="271"/>
      <c r="BV398" s="271"/>
      <c r="BW398" s="271"/>
    </row>
    <row r="399" spans="1:86" ht="16" customHeight="1">
      <c r="A399" s="255">
        <f>'5.Inequality - Gini coefficient'!A109</f>
        <v>9</v>
      </c>
      <c r="B399" s="255" t="str">
        <f>'5.Inequality - Gini coefficient'!B109</f>
        <v>Colombia (2010): Melendez, Marcela and Valentina Martinez. 2019. “CEQ Master Workbook: Colombia (2010),” CEQ Data Center on Fiscal Redistribution (CEQ Institute, Tulane University and Inter-American Development Bank). February 20, 2019.</v>
      </c>
      <c r="C399" s="407"/>
      <c r="D399" s="407"/>
      <c r="E399" s="407"/>
      <c r="F399" s="407"/>
      <c r="G399" s="905"/>
      <c r="H399" s="905"/>
      <c r="I399" s="905"/>
      <c r="J399" s="407"/>
      <c r="K399" s="407"/>
      <c r="L399" s="407"/>
      <c r="M399" s="407"/>
      <c r="N399" s="407"/>
      <c r="O399" s="407"/>
      <c r="P399" s="407"/>
      <c r="Q399" s="407"/>
      <c r="R399" s="407"/>
      <c r="S399" s="407"/>
      <c r="T399" s="407"/>
      <c r="U399" s="407"/>
      <c r="V399" s="407"/>
      <c r="W399" s="407"/>
      <c r="X399" s="407"/>
      <c r="Y399" s="407"/>
      <c r="Z399" s="407"/>
      <c r="AA399" s="407"/>
      <c r="AB399" s="407"/>
      <c r="AC399" s="407"/>
      <c r="AD399" s="407"/>
      <c r="AE399" s="407"/>
      <c r="AF399" s="249"/>
      <c r="AG399" s="249"/>
      <c r="AH399" s="249"/>
      <c r="AI399" s="249"/>
      <c r="AJ399" s="249"/>
      <c r="AK399" s="249"/>
      <c r="AL399" s="249"/>
      <c r="AM399" s="714"/>
      <c r="AN399" s="714"/>
      <c r="AO399" s="714"/>
      <c r="AP399" s="249"/>
      <c r="AQ399" s="249"/>
      <c r="AR399" s="249"/>
      <c r="AS399" s="249"/>
      <c r="AT399" s="249"/>
      <c r="AU399" s="249"/>
      <c r="AV399" s="249"/>
      <c r="AW399" s="249"/>
      <c r="AX399" s="249"/>
      <c r="AY399" s="249"/>
      <c r="AZ399" s="249"/>
      <c r="BA399" s="249"/>
      <c r="BB399" s="249"/>
      <c r="BC399" s="249"/>
      <c r="BD399" s="249"/>
      <c r="BE399" s="249"/>
      <c r="BF399" s="249"/>
      <c r="BG399" s="249"/>
      <c r="BH399" s="249"/>
      <c r="BI399" s="249"/>
      <c r="BJ399" s="249"/>
      <c r="BK399" s="249"/>
      <c r="BL399" s="249"/>
      <c r="BM399" s="249"/>
      <c r="BN399" s="249"/>
      <c r="BO399" s="249"/>
      <c r="BP399" s="271"/>
      <c r="BQ399" s="271"/>
      <c r="BR399" s="271"/>
      <c r="BS399" s="271"/>
      <c r="BT399" s="271"/>
      <c r="BU399" s="271"/>
      <c r="BV399" s="271"/>
      <c r="BW399" s="271"/>
      <c r="BX399" s="271"/>
      <c r="BY399" s="271"/>
      <c r="BZ399" s="271"/>
      <c r="CA399" s="271"/>
      <c r="CB399" s="271"/>
      <c r="CC399" s="271"/>
      <c r="CD399" s="271"/>
      <c r="CE399" s="271"/>
      <c r="CF399" s="271"/>
      <c r="CG399" s="271"/>
      <c r="CH399" s="271"/>
    </row>
    <row r="400" spans="1:86" ht="16" customHeight="1">
      <c r="A400" s="255">
        <f>'5.Inequality - Gini coefficient'!A110</f>
        <v>0</v>
      </c>
      <c r="B400" s="255" t="str">
        <f>'5.Inequality - Gini coefficient'!B110</f>
        <v>Colombia (2014): Melendez, Marcela and Valentina Martinez. 2019. “CEQ Master Workbook: Colombia (2014),” CEQ Data Center on Fiscal Redistribution (CEQ Institute, Tulane University and Inter-American Development Bank). February 28, 2019.</v>
      </c>
      <c r="C400" s="407"/>
      <c r="D400" s="407"/>
      <c r="E400" s="407"/>
      <c r="F400" s="407"/>
      <c r="G400" s="905"/>
      <c r="H400" s="905"/>
      <c r="I400" s="905"/>
      <c r="J400" s="407"/>
      <c r="K400" s="407"/>
      <c r="L400" s="407"/>
      <c r="M400" s="407"/>
      <c r="N400" s="407"/>
      <c r="O400" s="407"/>
      <c r="P400" s="407"/>
      <c r="Q400" s="407"/>
      <c r="R400" s="407"/>
      <c r="S400" s="407"/>
      <c r="T400" s="407"/>
      <c r="U400" s="407"/>
      <c r="V400" s="407"/>
      <c r="W400" s="407"/>
      <c r="X400" s="407"/>
      <c r="Y400" s="407"/>
      <c r="Z400" s="407"/>
      <c r="AA400" s="407"/>
      <c r="AB400" s="407"/>
      <c r="AC400" s="407"/>
      <c r="AD400" s="407"/>
      <c r="AE400" s="407"/>
      <c r="AF400" s="249"/>
      <c r="AG400" s="249"/>
      <c r="AH400" s="249"/>
      <c r="AI400" s="249"/>
      <c r="AJ400" s="249"/>
      <c r="AK400" s="249"/>
      <c r="AL400" s="249"/>
      <c r="AM400" s="714"/>
      <c r="AN400" s="714"/>
      <c r="AO400" s="714"/>
      <c r="AP400" s="249"/>
      <c r="AQ400" s="249"/>
      <c r="AR400" s="249"/>
      <c r="AS400" s="249"/>
      <c r="AT400" s="249"/>
      <c r="AU400" s="249"/>
      <c r="AV400" s="249"/>
      <c r="AW400" s="249"/>
      <c r="AX400" s="249"/>
      <c r="AY400" s="249"/>
      <c r="AZ400" s="249"/>
      <c r="BA400" s="249"/>
      <c r="BB400" s="249"/>
      <c r="BC400" s="249"/>
      <c r="BD400" s="249"/>
      <c r="BE400" s="249"/>
      <c r="BF400" s="249"/>
      <c r="BG400" s="249"/>
      <c r="BH400" s="249"/>
      <c r="BI400" s="249"/>
      <c r="BJ400" s="249"/>
      <c r="BK400" s="249"/>
      <c r="BL400" s="249"/>
      <c r="BM400" s="249"/>
      <c r="BN400" s="249"/>
      <c r="BO400" s="249"/>
      <c r="BP400" s="271"/>
      <c r="BQ400" s="271"/>
      <c r="BR400" s="271"/>
      <c r="BS400" s="271"/>
      <c r="BT400" s="271"/>
      <c r="BU400" s="271"/>
      <c r="BV400" s="271"/>
      <c r="BW400" s="271"/>
    </row>
    <row r="401" spans="1:86" ht="16" customHeight="1">
      <c r="A401" s="255">
        <f>'5.Inequality - Gini coefficient'!A111</f>
        <v>10</v>
      </c>
      <c r="B401" s="255" t="str">
        <f>'5.Inequality - Gini coefficient'!B111</f>
        <v>*,** Comoros (2014): n.a.</v>
      </c>
      <c r="C401" s="407"/>
      <c r="D401" s="407"/>
      <c r="E401" s="407"/>
      <c r="F401" s="407"/>
      <c r="G401" s="905"/>
      <c r="H401" s="905"/>
      <c r="I401" s="905"/>
      <c r="J401" s="407"/>
      <c r="K401" s="407"/>
      <c r="L401" s="407"/>
      <c r="M401" s="407"/>
      <c r="N401" s="407"/>
      <c r="O401" s="407"/>
      <c r="P401" s="407"/>
      <c r="Q401" s="407"/>
      <c r="R401" s="407"/>
      <c r="S401" s="407"/>
      <c r="T401" s="407"/>
      <c r="U401" s="407"/>
      <c r="V401" s="407"/>
      <c r="W401" s="407"/>
      <c r="X401" s="407"/>
      <c r="Y401" s="407"/>
      <c r="Z401" s="407"/>
      <c r="AA401" s="407"/>
      <c r="AB401" s="407"/>
      <c r="AC401" s="407"/>
      <c r="AD401" s="407"/>
      <c r="AE401" s="407"/>
      <c r="AF401" s="249"/>
      <c r="AG401" s="249"/>
      <c r="AH401" s="249"/>
      <c r="AI401" s="249"/>
      <c r="AJ401" s="249"/>
      <c r="AK401" s="249"/>
      <c r="AL401" s="249"/>
      <c r="AM401" s="714"/>
      <c r="AN401" s="714"/>
      <c r="AO401" s="714"/>
      <c r="AP401" s="249"/>
      <c r="AQ401" s="249"/>
      <c r="AR401" s="249"/>
      <c r="AS401" s="249"/>
      <c r="AT401" s="249"/>
      <c r="AU401" s="249"/>
      <c r="AV401" s="249"/>
      <c r="AW401" s="249"/>
      <c r="AX401" s="249"/>
      <c r="AY401" s="249"/>
      <c r="AZ401" s="249"/>
      <c r="BA401" s="249"/>
      <c r="BB401" s="249"/>
      <c r="BC401" s="249"/>
      <c r="BD401" s="249"/>
      <c r="BE401" s="249"/>
      <c r="BF401" s="249"/>
      <c r="BG401" s="249"/>
      <c r="BH401" s="249"/>
      <c r="BI401" s="249"/>
      <c r="BJ401" s="249"/>
      <c r="BK401" s="249"/>
      <c r="BL401" s="249"/>
      <c r="BM401" s="249"/>
      <c r="BN401" s="249"/>
      <c r="BO401" s="249"/>
      <c r="BP401" s="271"/>
      <c r="BQ401" s="271"/>
      <c r="BR401" s="271"/>
      <c r="BS401" s="271"/>
      <c r="BT401" s="271"/>
      <c r="BU401" s="271"/>
      <c r="BV401" s="271"/>
      <c r="BW401" s="271"/>
    </row>
    <row r="402" spans="1:86" ht="16" customHeight="1">
      <c r="A402" s="255">
        <f>'5.Inequality - Gini coefficient'!A112</f>
        <v>11</v>
      </c>
      <c r="B402" s="255" t="str">
        <f>'5.Inequality - Gini coefficient'!B112</f>
        <v>Costa Rica (2010): Sauma, Pablo and Juan Diego Trejos. 2014. “CEQ Master Workbook: Costa Rica (2010),” CEQ Data Center on Fiscal Redistribution (CEQ Institute, Tulane University). February 14, 2014.</v>
      </c>
      <c r="C402" s="407"/>
      <c r="D402" s="407"/>
      <c r="E402" s="407"/>
      <c r="F402" s="407"/>
      <c r="G402" s="905"/>
      <c r="H402" s="905"/>
      <c r="I402" s="905"/>
      <c r="J402" s="407"/>
      <c r="K402" s="407"/>
      <c r="L402" s="407"/>
      <c r="M402" s="407"/>
      <c r="N402" s="407"/>
      <c r="O402" s="407"/>
      <c r="P402" s="407"/>
      <c r="Q402" s="407"/>
      <c r="R402" s="407"/>
      <c r="S402" s="407"/>
      <c r="T402" s="407"/>
      <c r="U402" s="407"/>
      <c r="V402" s="407"/>
      <c r="W402" s="407"/>
      <c r="X402" s="407"/>
      <c r="Y402" s="407"/>
      <c r="Z402" s="407"/>
      <c r="AA402" s="407"/>
      <c r="AB402" s="407"/>
      <c r="AC402" s="407"/>
      <c r="AD402" s="407"/>
      <c r="AE402" s="407"/>
      <c r="AF402" s="249"/>
      <c r="AG402" s="249"/>
      <c r="AH402" s="249"/>
      <c r="AI402" s="249"/>
      <c r="AJ402" s="249"/>
      <c r="AK402" s="249"/>
      <c r="AL402" s="249"/>
      <c r="AM402" s="714"/>
      <c r="AN402" s="714"/>
      <c r="AO402" s="714"/>
      <c r="AP402" s="249"/>
      <c r="AQ402" s="249"/>
      <c r="AR402" s="249"/>
      <c r="AS402" s="249"/>
      <c r="AT402" s="249"/>
      <c r="AU402" s="249"/>
      <c r="AV402" s="249"/>
      <c r="AW402" s="249"/>
      <c r="AX402" s="249"/>
      <c r="AY402" s="249"/>
      <c r="AZ402" s="249"/>
      <c r="BA402" s="249"/>
      <c r="BB402" s="249"/>
      <c r="BC402" s="249"/>
      <c r="BD402" s="249"/>
      <c r="BE402" s="249"/>
      <c r="BF402" s="249"/>
      <c r="BG402" s="249"/>
      <c r="BH402" s="249"/>
      <c r="BI402" s="249"/>
      <c r="BJ402" s="249"/>
      <c r="BK402" s="249"/>
      <c r="BL402" s="249"/>
      <c r="BM402" s="249"/>
      <c r="BN402" s="249"/>
      <c r="BO402" s="249"/>
      <c r="BP402" s="271"/>
      <c r="BQ402" s="271"/>
      <c r="BR402" s="271"/>
      <c r="BS402" s="271"/>
      <c r="BT402" s="271"/>
      <c r="BU402" s="271"/>
      <c r="BV402" s="271"/>
      <c r="BW402" s="271"/>
    </row>
    <row r="403" spans="1:86" ht="16" customHeight="1">
      <c r="A403" s="255">
        <f>'5.Inequality - Gini coefficient'!A113</f>
        <v>12</v>
      </c>
      <c r="B403" s="255" t="str">
        <f>'5.Inequality - Gini coefficient'!B113</f>
        <v>*,** Croatia (2014): n.a.</v>
      </c>
      <c r="C403" s="407"/>
      <c r="D403" s="407"/>
      <c r="E403" s="407"/>
      <c r="F403" s="407"/>
      <c r="G403" s="905"/>
      <c r="H403" s="905"/>
      <c r="I403" s="905"/>
      <c r="J403" s="407"/>
      <c r="K403" s="407"/>
      <c r="L403" s="407"/>
      <c r="M403" s="407"/>
      <c r="N403" s="407"/>
      <c r="O403" s="407"/>
      <c r="P403" s="407"/>
      <c r="Q403" s="407"/>
      <c r="R403" s="407"/>
      <c r="S403" s="407"/>
      <c r="T403" s="407"/>
      <c r="U403" s="407"/>
      <c r="V403" s="407"/>
      <c r="W403" s="407"/>
      <c r="X403" s="407"/>
      <c r="Y403" s="407"/>
      <c r="Z403" s="407"/>
      <c r="AA403" s="407"/>
      <c r="AB403" s="407"/>
      <c r="AC403" s="407"/>
      <c r="AD403" s="407"/>
      <c r="AE403" s="407"/>
      <c r="AF403" s="249"/>
      <c r="AG403" s="249"/>
      <c r="AH403" s="249"/>
      <c r="AI403" s="249"/>
      <c r="AJ403" s="249"/>
      <c r="AK403" s="249"/>
      <c r="AL403" s="249"/>
      <c r="AM403" s="714"/>
      <c r="AN403" s="714"/>
      <c r="AO403" s="714"/>
      <c r="AP403" s="249"/>
      <c r="AQ403" s="249"/>
      <c r="AR403" s="249"/>
      <c r="AS403" s="249"/>
      <c r="AT403" s="249"/>
      <c r="AU403" s="249"/>
      <c r="AV403" s="249"/>
      <c r="AW403" s="249"/>
      <c r="AX403" s="249"/>
      <c r="AY403" s="249"/>
      <c r="AZ403" s="249"/>
      <c r="BA403" s="249"/>
      <c r="BB403" s="249"/>
      <c r="BC403" s="249"/>
      <c r="BD403" s="249"/>
      <c r="BE403" s="249"/>
      <c r="BF403" s="249"/>
      <c r="BG403" s="249"/>
      <c r="BH403" s="249"/>
      <c r="BI403" s="249"/>
      <c r="BJ403" s="249"/>
      <c r="BK403" s="249"/>
      <c r="BL403" s="249"/>
      <c r="BM403" s="249"/>
      <c r="BN403" s="249"/>
      <c r="BO403" s="249"/>
      <c r="BP403" s="271"/>
      <c r="BQ403" s="271"/>
      <c r="BR403" s="271"/>
      <c r="BS403" s="271"/>
      <c r="BT403" s="271"/>
      <c r="BU403" s="271"/>
      <c r="BV403" s="271"/>
      <c r="BW403" s="271"/>
    </row>
    <row r="404" spans="1:86" ht="16" customHeight="1">
      <c r="A404" s="255">
        <f>'5.Inequality - Gini coefficient'!A114</f>
        <v>13</v>
      </c>
      <c r="B404" s="255" t="str">
        <f>'5.Inequality - Gini coefficient'!B114</f>
        <v xml:space="preserve">Dominican Republic (2006): Aristy-Escuder, Jaime. 2019. “CEQ Master Workbook: Dominican Republic (2006-2007),” CEQ Data Center on Fiscal Redistribution (CEQ Institute, Tulane University). January 23, 2019. </v>
      </c>
      <c r="C404" s="407"/>
      <c r="D404" s="407"/>
      <c r="E404" s="407"/>
      <c r="F404" s="407"/>
      <c r="G404" s="905"/>
      <c r="H404" s="905"/>
      <c r="I404" s="905"/>
      <c r="J404" s="407"/>
      <c r="K404" s="407"/>
      <c r="L404" s="407"/>
      <c r="M404" s="407"/>
      <c r="N404" s="407"/>
      <c r="O404" s="407"/>
      <c r="P404" s="407"/>
      <c r="Q404" s="407"/>
      <c r="R404" s="407"/>
      <c r="S404" s="407"/>
      <c r="T404" s="407"/>
      <c r="U404" s="407"/>
      <c r="V404" s="407"/>
      <c r="W404" s="407"/>
      <c r="X404" s="407"/>
      <c r="Y404" s="407"/>
      <c r="Z404" s="407"/>
      <c r="AA404" s="407"/>
      <c r="AB404" s="407"/>
      <c r="AC404" s="407"/>
      <c r="AD404" s="407"/>
      <c r="AE404" s="407"/>
      <c r="AF404" s="249"/>
      <c r="AG404" s="249"/>
      <c r="AH404" s="249"/>
      <c r="AI404" s="249"/>
      <c r="AJ404" s="249"/>
      <c r="AK404" s="249"/>
      <c r="AL404" s="249"/>
      <c r="AM404" s="714"/>
      <c r="AN404" s="714"/>
      <c r="AO404" s="714"/>
      <c r="AP404" s="249"/>
      <c r="AQ404" s="249"/>
      <c r="AR404" s="249"/>
      <c r="AS404" s="249"/>
      <c r="AT404" s="249"/>
      <c r="AU404" s="249"/>
      <c r="AV404" s="249"/>
      <c r="AW404" s="249"/>
      <c r="AX404" s="249"/>
      <c r="AY404" s="249"/>
      <c r="AZ404" s="249"/>
      <c r="BA404" s="249"/>
      <c r="BB404" s="249"/>
      <c r="BC404" s="249"/>
      <c r="BD404" s="249"/>
      <c r="BE404" s="249"/>
      <c r="BF404" s="249"/>
      <c r="BG404" s="249"/>
      <c r="BH404" s="249"/>
      <c r="BI404" s="249"/>
      <c r="BJ404" s="249"/>
      <c r="BK404" s="249"/>
      <c r="BL404" s="249"/>
      <c r="BM404" s="249"/>
      <c r="BN404" s="249"/>
      <c r="BO404" s="249"/>
      <c r="BP404" s="271"/>
      <c r="BQ404" s="271"/>
      <c r="BR404" s="271"/>
      <c r="BS404" s="271"/>
      <c r="BT404" s="271"/>
      <c r="BU404" s="271"/>
      <c r="BV404" s="271"/>
      <c r="BW404" s="271"/>
    </row>
    <row r="405" spans="1:86" ht="16" customHeight="1">
      <c r="A405" s="255">
        <f>'5.Inequality - Gini coefficient'!A115</f>
        <v>14</v>
      </c>
      <c r="B405"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405" s="407"/>
      <c r="D405" s="407"/>
      <c r="E405" s="407"/>
      <c r="F405" s="407"/>
      <c r="G405" s="905"/>
      <c r="H405" s="905"/>
      <c r="I405" s="905"/>
      <c r="J405" s="407"/>
      <c r="K405" s="407"/>
      <c r="L405" s="407"/>
      <c r="M405" s="407"/>
      <c r="N405" s="407"/>
      <c r="O405" s="407"/>
      <c r="P405" s="407"/>
      <c r="Q405" s="407"/>
      <c r="R405" s="407"/>
      <c r="S405" s="407"/>
      <c r="T405" s="407"/>
      <c r="U405" s="407"/>
      <c r="V405" s="407"/>
      <c r="W405" s="407"/>
      <c r="X405" s="407"/>
      <c r="Y405" s="407"/>
      <c r="Z405" s="407"/>
      <c r="AA405" s="407"/>
      <c r="AB405" s="407"/>
      <c r="AC405" s="407"/>
      <c r="AD405" s="407"/>
      <c r="AE405" s="407"/>
      <c r="AF405" s="249"/>
      <c r="AG405" s="249"/>
      <c r="AH405" s="249"/>
      <c r="AI405" s="249"/>
      <c r="AJ405" s="249"/>
      <c r="AK405" s="249"/>
      <c r="AL405" s="249"/>
      <c r="AM405" s="714"/>
      <c r="AN405" s="714"/>
      <c r="AO405" s="714"/>
      <c r="AP405" s="249"/>
      <c r="AQ405" s="249"/>
      <c r="AR405" s="249"/>
      <c r="AS405" s="249"/>
      <c r="AT405" s="249"/>
      <c r="AU405" s="249"/>
      <c r="AV405" s="249"/>
      <c r="AW405" s="249"/>
      <c r="AX405" s="249"/>
      <c r="AY405" s="249"/>
      <c r="AZ405" s="249"/>
      <c r="BA405" s="249"/>
      <c r="BB405" s="249"/>
      <c r="BC405" s="249"/>
      <c r="BD405" s="249"/>
      <c r="BE405" s="249"/>
      <c r="BF405" s="249"/>
      <c r="BG405" s="249"/>
      <c r="BH405" s="249"/>
      <c r="BI405" s="249"/>
      <c r="BJ405" s="249"/>
      <c r="BK405" s="249"/>
      <c r="BL405" s="249"/>
      <c r="BM405" s="249"/>
      <c r="BN405" s="249"/>
      <c r="BO405" s="249"/>
      <c r="BP405" s="271"/>
      <c r="BQ405" s="271"/>
      <c r="BR405" s="271"/>
      <c r="BS405" s="271"/>
      <c r="BT405" s="271"/>
      <c r="BU405" s="271"/>
      <c r="BV405" s="271"/>
      <c r="BW405" s="271"/>
      <c r="BX405" s="271"/>
      <c r="BY405" s="271"/>
      <c r="BZ405" s="271"/>
      <c r="CA405" s="271"/>
      <c r="CB405" s="271"/>
      <c r="CC405" s="271"/>
      <c r="CD405" s="271"/>
      <c r="CE405" s="271"/>
      <c r="CF405" s="271"/>
      <c r="CG405" s="271"/>
      <c r="CH405" s="271"/>
    </row>
    <row r="406" spans="1:86" ht="16" customHeight="1">
      <c r="A406" s="255">
        <f>'5.Inequality - Gini coefficient'!A116</f>
        <v>15</v>
      </c>
      <c r="B406" s="255" t="str">
        <f>'5.Inequality - Gini coefficient'!B116</f>
        <v>*,** Egypt (2015): n.a.</v>
      </c>
      <c r="C406" s="407"/>
      <c r="D406" s="407"/>
      <c r="E406" s="407"/>
      <c r="F406" s="407"/>
      <c r="G406" s="905"/>
      <c r="H406" s="905"/>
      <c r="I406" s="905"/>
      <c r="J406" s="407"/>
      <c r="K406" s="407"/>
      <c r="L406" s="407"/>
      <c r="M406" s="407"/>
      <c r="N406" s="407"/>
      <c r="O406" s="407"/>
      <c r="P406" s="407"/>
      <c r="Q406" s="407"/>
      <c r="R406" s="407"/>
      <c r="S406" s="407"/>
      <c r="T406" s="407"/>
      <c r="U406" s="407"/>
      <c r="V406" s="407"/>
      <c r="W406" s="407"/>
      <c r="X406" s="407"/>
      <c r="Y406" s="407"/>
      <c r="Z406" s="407"/>
      <c r="AA406" s="407"/>
      <c r="AB406" s="407"/>
      <c r="AC406" s="407"/>
      <c r="AD406" s="407"/>
      <c r="AE406" s="407"/>
      <c r="AF406" s="249"/>
      <c r="AG406" s="249"/>
      <c r="AH406" s="249"/>
      <c r="AI406" s="249"/>
      <c r="AJ406" s="249"/>
      <c r="AK406" s="249"/>
      <c r="AL406" s="249"/>
      <c r="AM406" s="714"/>
      <c r="AN406" s="714"/>
      <c r="AO406" s="714"/>
      <c r="AP406" s="249"/>
      <c r="AQ406" s="249"/>
      <c r="AR406" s="249"/>
      <c r="AS406" s="249"/>
      <c r="AT406" s="249"/>
      <c r="AU406" s="249"/>
      <c r="AV406" s="249"/>
      <c r="AW406" s="249"/>
      <c r="AX406" s="249"/>
      <c r="AY406" s="249"/>
      <c r="AZ406" s="249"/>
      <c r="BA406" s="249"/>
      <c r="BB406" s="249"/>
      <c r="BC406" s="249"/>
      <c r="BD406" s="249"/>
      <c r="BE406" s="249"/>
      <c r="BF406" s="249"/>
      <c r="BG406" s="249"/>
      <c r="BH406" s="249"/>
      <c r="BI406" s="249"/>
      <c r="BJ406" s="249"/>
      <c r="BK406" s="249"/>
      <c r="BL406" s="249"/>
      <c r="BM406" s="249"/>
      <c r="BN406" s="249"/>
      <c r="BO406" s="249"/>
      <c r="BP406" s="271"/>
      <c r="BQ406" s="271"/>
      <c r="BR406" s="271"/>
      <c r="BS406" s="271"/>
      <c r="BT406" s="271"/>
      <c r="BU406" s="271"/>
      <c r="BV406" s="271"/>
      <c r="BW406" s="271"/>
      <c r="BX406" s="271"/>
      <c r="BY406" s="271"/>
      <c r="BZ406" s="271"/>
      <c r="CA406" s="271"/>
      <c r="CB406" s="271"/>
      <c r="CC406" s="271"/>
      <c r="CD406" s="271"/>
      <c r="CE406" s="271"/>
      <c r="CF406" s="271"/>
      <c r="CG406" s="271"/>
      <c r="CH406" s="271"/>
    </row>
    <row r="407" spans="1:86" ht="16" customHeight="1">
      <c r="A407" s="255">
        <f>'5.Inequality - Gini coefficient'!A117</f>
        <v>16</v>
      </c>
      <c r="B407" s="255" t="str">
        <f>'5.Inequality - Gini coefficient'!B117</f>
        <v>El Salvador (2011): Oliva, Jose Andres. 2019. “CEQ Master Workbook: El Salvador (2011),” CEQ Data Center on Fiscal Redistribution (CEQ Institute, Tulane University and Inter-American Development Bank). October 23, 2019.</v>
      </c>
      <c r="C407" s="407"/>
      <c r="D407" s="407"/>
      <c r="E407" s="407"/>
      <c r="F407" s="407"/>
      <c r="G407" s="905"/>
      <c r="H407" s="905"/>
      <c r="I407" s="905"/>
      <c r="J407" s="407"/>
      <c r="K407" s="407"/>
      <c r="L407" s="407"/>
      <c r="M407" s="407"/>
      <c r="N407" s="407"/>
      <c r="O407" s="407"/>
      <c r="P407" s="407"/>
      <c r="Q407" s="407"/>
      <c r="R407" s="407"/>
      <c r="S407" s="407"/>
      <c r="T407" s="407"/>
      <c r="U407" s="407"/>
      <c r="V407" s="407"/>
      <c r="W407" s="407"/>
      <c r="X407" s="407"/>
      <c r="Y407" s="407"/>
      <c r="Z407" s="407"/>
      <c r="AA407" s="407"/>
      <c r="AB407" s="407"/>
      <c r="AC407" s="407"/>
      <c r="AD407" s="407"/>
      <c r="AE407" s="407"/>
      <c r="AF407" s="249"/>
      <c r="AG407" s="249"/>
      <c r="AH407" s="249"/>
      <c r="AI407" s="249"/>
      <c r="AJ407" s="249"/>
      <c r="AK407" s="249"/>
      <c r="AL407" s="249"/>
      <c r="AM407" s="714"/>
      <c r="AN407" s="714"/>
      <c r="AO407" s="714"/>
      <c r="AP407" s="249"/>
      <c r="AQ407" s="249"/>
      <c r="AR407" s="249"/>
      <c r="AS407" s="249"/>
      <c r="AT407" s="249"/>
      <c r="AU407" s="249"/>
      <c r="AV407" s="249"/>
      <c r="AW407" s="249"/>
      <c r="AX407" s="249"/>
      <c r="AY407" s="249"/>
      <c r="AZ407" s="249"/>
      <c r="BA407" s="249"/>
      <c r="BB407" s="249"/>
      <c r="BC407" s="249"/>
      <c r="BD407" s="249"/>
      <c r="BE407" s="249"/>
      <c r="BF407" s="249"/>
      <c r="BG407" s="249"/>
      <c r="BH407" s="249"/>
      <c r="BI407" s="249"/>
      <c r="BJ407" s="249"/>
      <c r="BK407" s="249"/>
      <c r="BL407" s="249"/>
      <c r="BM407" s="249"/>
      <c r="BN407" s="249"/>
      <c r="BO407" s="249"/>
      <c r="BP407" s="271"/>
      <c r="BQ407" s="271"/>
      <c r="BR407" s="271"/>
      <c r="BS407" s="271"/>
      <c r="BT407" s="271"/>
      <c r="BU407" s="271"/>
      <c r="BV407" s="271"/>
      <c r="BW407" s="271"/>
    </row>
    <row r="408" spans="1:86" ht="16" customHeight="1">
      <c r="A408" s="255">
        <f>'5.Inequality - Gini coefficient'!A118</f>
        <v>17</v>
      </c>
      <c r="B408" s="255" t="str">
        <f>'5.Inequality - Gini coefficient'!B118</f>
        <v>Ethiopia (2010): Hill, Ruth, Eyasu Tsehaye and Tassew Woldehanna. 2014. “CEQ Master Workbook: Ethiopia (2010-2011),” CEQ Data Center on Fiscal Redistribution (CEQ Institute, Tulane University and the World Bank). September 28, 2014.</v>
      </c>
      <c r="C408" s="407"/>
      <c r="D408" s="407"/>
      <c r="E408" s="407"/>
      <c r="F408" s="407"/>
      <c r="G408" s="905"/>
      <c r="H408" s="905"/>
      <c r="I408" s="905"/>
      <c r="J408" s="407"/>
      <c r="K408" s="407"/>
      <c r="L408" s="407"/>
      <c r="M408" s="407"/>
      <c r="N408" s="407"/>
      <c r="O408" s="407"/>
      <c r="P408" s="407"/>
      <c r="Q408" s="407"/>
      <c r="R408" s="407"/>
      <c r="S408" s="407"/>
      <c r="T408" s="407"/>
      <c r="U408" s="407"/>
      <c r="V408" s="407"/>
      <c r="W408" s="407"/>
      <c r="X408" s="407"/>
      <c r="Y408" s="407"/>
      <c r="Z408" s="407"/>
      <c r="AA408" s="407"/>
      <c r="AB408" s="407"/>
      <c r="AC408" s="407"/>
      <c r="AD408" s="407"/>
      <c r="AE408" s="407"/>
      <c r="AF408" s="249"/>
      <c r="AG408" s="249"/>
      <c r="AH408" s="249"/>
      <c r="AI408" s="249"/>
      <c r="AJ408" s="249"/>
      <c r="AK408" s="249"/>
      <c r="AL408" s="249"/>
      <c r="AM408" s="714"/>
      <c r="AN408" s="714"/>
      <c r="AO408" s="714"/>
      <c r="AP408" s="249"/>
      <c r="AQ408" s="249"/>
      <c r="AR408" s="249"/>
      <c r="AS408" s="249"/>
      <c r="AT408" s="249"/>
      <c r="AU408" s="249"/>
      <c r="AV408" s="249"/>
      <c r="AW408" s="249"/>
      <c r="AX408" s="249"/>
      <c r="AY408" s="249"/>
      <c r="AZ408" s="249"/>
      <c r="BA408" s="249"/>
      <c r="BB408" s="249"/>
      <c r="BC408" s="249"/>
      <c r="BD408" s="249"/>
      <c r="BE408" s="249"/>
      <c r="BF408" s="249"/>
      <c r="BG408" s="249"/>
      <c r="BH408" s="249"/>
      <c r="BI408" s="249"/>
      <c r="BJ408" s="249"/>
      <c r="BK408" s="249"/>
      <c r="BL408" s="249"/>
      <c r="BM408" s="249"/>
      <c r="BN408" s="249"/>
      <c r="BO408" s="249"/>
      <c r="BP408" s="271"/>
      <c r="BQ408" s="271"/>
      <c r="BR408" s="271"/>
      <c r="BS408" s="271"/>
      <c r="BT408" s="271"/>
      <c r="BU408" s="271"/>
      <c r="BV408" s="271"/>
      <c r="BW408" s="271"/>
    </row>
    <row r="409" spans="1:86" ht="16" customHeight="1">
      <c r="A409" s="255">
        <f>'5.Inequality - Gini coefficient'!A119</f>
        <v>18</v>
      </c>
      <c r="B409" s="255" t="str">
        <f>'5.Inequality - Gini coefficient'!B119</f>
        <v>Georgia (2013): Cancho, Cesar and Elena Bondarenko. 2015. “CEQ Master Workbook: Georgia (2013),” CEQ Data Center on Fiscal Redistribution (CEQ Institute, Tulane University and the World Bank). December 31, 2015.</v>
      </c>
      <c r="C409" s="407"/>
      <c r="D409" s="407"/>
      <c r="E409" s="407"/>
      <c r="F409" s="407"/>
      <c r="G409" s="905"/>
      <c r="H409" s="905"/>
      <c r="I409" s="905"/>
      <c r="J409" s="407"/>
      <c r="K409" s="407"/>
      <c r="L409" s="407"/>
      <c r="M409" s="407"/>
      <c r="N409" s="407"/>
      <c r="O409" s="407"/>
      <c r="P409" s="407"/>
      <c r="Q409" s="407"/>
      <c r="R409" s="407"/>
      <c r="S409" s="407"/>
      <c r="T409" s="407"/>
      <c r="U409" s="407"/>
      <c r="V409" s="407"/>
      <c r="W409" s="407"/>
      <c r="X409" s="407"/>
      <c r="Y409" s="407"/>
      <c r="Z409" s="407"/>
      <c r="AA409" s="407"/>
      <c r="AB409" s="407"/>
      <c r="AC409" s="407"/>
      <c r="AD409" s="407"/>
      <c r="AE409" s="407"/>
      <c r="AF409" s="249"/>
      <c r="AG409" s="249"/>
      <c r="AH409" s="249"/>
      <c r="AI409" s="249"/>
      <c r="AJ409" s="249"/>
      <c r="AK409" s="249"/>
      <c r="AL409" s="249"/>
      <c r="AM409" s="714"/>
      <c r="AN409" s="714"/>
      <c r="AO409" s="714"/>
      <c r="AP409" s="249"/>
      <c r="AQ409" s="249"/>
      <c r="AR409" s="249"/>
      <c r="AS409" s="249"/>
      <c r="AT409" s="249"/>
      <c r="AU409" s="249"/>
      <c r="AV409" s="249"/>
      <c r="AW409" s="249"/>
      <c r="AX409" s="249"/>
      <c r="AY409" s="249"/>
      <c r="AZ409" s="249"/>
      <c r="BA409" s="249"/>
      <c r="BB409" s="249"/>
      <c r="BC409" s="249"/>
      <c r="BD409" s="249"/>
      <c r="BE409" s="249"/>
      <c r="BF409" s="249"/>
      <c r="BG409" s="249"/>
      <c r="BH409" s="249"/>
      <c r="BI409" s="249"/>
      <c r="BJ409" s="249"/>
      <c r="BK409" s="249"/>
      <c r="BL409" s="249"/>
      <c r="BM409" s="249"/>
      <c r="BN409" s="249"/>
      <c r="BO409" s="249"/>
      <c r="BP409" s="271"/>
      <c r="BQ409" s="271"/>
      <c r="BR409" s="271"/>
      <c r="BS409" s="271"/>
      <c r="BT409" s="271"/>
      <c r="BU409" s="271"/>
      <c r="BV409" s="271"/>
      <c r="BW409" s="271"/>
    </row>
    <row r="410" spans="1:86" ht="16" customHeight="1">
      <c r="A410" s="255">
        <f>'5.Inequality - Gini coefficient'!A120</f>
        <v>19</v>
      </c>
      <c r="B410" s="255" t="str">
        <f>'5.Inequality - Gini coefficient'!B120</f>
        <v>Ghana (2012): Younger, Stephen, Eric Osei-Assibey, and Felix Oppong. 2018. “CEQ Master Workbook: Ghana (2012-2013),” CEQ Data Center on Fiscal Redistribution (CEQ Institute, Tulane University). October 27, 2018.</v>
      </c>
      <c r="C410" s="407"/>
      <c r="D410" s="407"/>
      <c r="E410" s="407"/>
      <c r="F410" s="407"/>
      <c r="G410" s="905"/>
      <c r="H410" s="905"/>
      <c r="I410" s="905"/>
      <c r="J410" s="407"/>
      <c r="K410" s="407"/>
      <c r="L410" s="407"/>
      <c r="M410" s="407"/>
      <c r="N410" s="407"/>
      <c r="O410" s="407"/>
      <c r="P410" s="407"/>
      <c r="Q410" s="407"/>
      <c r="R410" s="407"/>
      <c r="S410" s="407"/>
      <c r="T410" s="407"/>
      <c r="U410" s="407"/>
      <c r="V410" s="407"/>
      <c r="W410" s="407"/>
      <c r="X410" s="407"/>
      <c r="Y410" s="407"/>
      <c r="Z410" s="407"/>
      <c r="AA410" s="407"/>
      <c r="AB410" s="407"/>
      <c r="AC410" s="407"/>
      <c r="AD410" s="407"/>
      <c r="AE410" s="407"/>
      <c r="AF410" s="249"/>
      <c r="AG410" s="249"/>
      <c r="AH410" s="249"/>
      <c r="AI410" s="249"/>
      <c r="AJ410" s="249"/>
      <c r="AK410" s="249"/>
      <c r="AL410" s="249"/>
      <c r="AM410" s="714"/>
      <c r="AN410" s="714"/>
      <c r="AO410" s="714"/>
      <c r="AP410" s="249"/>
      <c r="AQ410" s="249"/>
      <c r="AR410" s="249"/>
      <c r="AS410" s="249"/>
      <c r="AT410" s="249"/>
      <c r="AU410" s="249"/>
      <c r="AV410" s="249"/>
      <c r="AW410" s="249"/>
      <c r="AX410" s="249"/>
      <c r="AY410" s="249"/>
      <c r="AZ410" s="249"/>
      <c r="BA410" s="249"/>
      <c r="BB410" s="249"/>
      <c r="BC410" s="249"/>
      <c r="BD410" s="249"/>
      <c r="BE410" s="249"/>
      <c r="BF410" s="249"/>
      <c r="BG410" s="249"/>
      <c r="BH410" s="249"/>
      <c r="BI410" s="249"/>
      <c r="BJ410" s="249"/>
      <c r="BK410" s="249"/>
      <c r="BL410" s="249"/>
      <c r="BM410" s="249"/>
      <c r="BN410" s="249"/>
      <c r="BO410" s="249"/>
      <c r="BP410" s="271"/>
      <c r="BQ410" s="271"/>
      <c r="BR410" s="271"/>
      <c r="BS410" s="271"/>
      <c r="BT410" s="271"/>
      <c r="BU410" s="271"/>
      <c r="BV410" s="271"/>
      <c r="BW410" s="271"/>
    </row>
    <row r="411" spans="1:86" ht="16" customHeight="1">
      <c r="A411" s="255">
        <f>'5.Inequality - Gini coefficient'!A121</f>
        <v>20</v>
      </c>
      <c r="B411"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411" s="407"/>
      <c r="D411" s="407"/>
      <c r="E411" s="407"/>
      <c r="F411" s="407"/>
      <c r="G411" s="905"/>
      <c r="H411" s="905"/>
      <c r="I411" s="905"/>
      <c r="J411" s="407"/>
      <c r="K411" s="407"/>
      <c r="L411" s="407"/>
      <c r="M411" s="407"/>
      <c r="N411" s="407"/>
      <c r="O411" s="407"/>
      <c r="P411" s="407"/>
      <c r="Q411" s="407"/>
      <c r="R411" s="407"/>
      <c r="S411" s="407"/>
      <c r="T411" s="407"/>
      <c r="U411" s="407"/>
      <c r="V411" s="407"/>
      <c r="W411" s="407"/>
      <c r="X411" s="407"/>
      <c r="Y411" s="407"/>
      <c r="Z411" s="407"/>
      <c r="AA411" s="407"/>
      <c r="AB411" s="407"/>
      <c r="AC411" s="407"/>
      <c r="AD411" s="407"/>
      <c r="AE411" s="407"/>
      <c r="AF411" s="249"/>
      <c r="AG411" s="249"/>
      <c r="AH411" s="249"/>
      <c r="AI411" s="249"/>
      <c r="AJ411" s="249"/>
      <c r="AK411" s="249"/>
      <c r="AL411" s="249"/>
      <c r="AM411" s="714"/>
      <c r="AN411" s="714"/>
      <c r="AO411" s="714"/>
      <c r="AP411" s="249"/>
      <c r="AQ411" s="249"/>
      <c r="AR411" s="249"/>
      <c r="AS411" s="249"/>
      <c r="AT411" s="249"/>
      <c r="AU411" s="249"/>
      <c r="AV411" s="249"/>
      <c r="AW411" s="249"/>
      <c r="AX411" s="249"/>
      <c r="AY411" s="249"/>
      <c r="AZ411" s="249"/>
      <c r="BA411" s="249"/>
      <c r="BB411" s="249"/>
      <c r="BC411" s="249"/>
      <c r="BD411" s="249"/>
      <c r="BE411" s="249"/>
      <c r="BF411" s="249"/>
      <c r="BG411" s="249"/>
      <c r="BH411" s="249"/>
      <c r="BI411" s="249"/>
      <c r="BJ411" s="249"/>
      <c r="BK411" s="249"/>
      <c r="BL411" s="249"/>
      <c r="BM411" s="249"/>
      <c r="BN411" s="249"/>
      <c r="BO411" s="249"/>
      <c r="BP411" s="271"/>
      <c r="BQ411" s="271"/>
      <c r="BR411" s="271"/>
      <c r="BS411" s="271"/>
      <c r="BT411" s="271"/>
      <c r="BU411" s="271"/>
      <c r="BV411" s="271"/>
      <c r="BW411" s="271"/>
    </row>
    <row r="412" spans="1:86" ht="16" customHeight="1">
      <c r="A412" s="255">
        <f>'5.Inequality - Gini coefficient'!A122</f>
        <v>21</v>
      </c>
      <c r="B412" s="255" t="str">
        <f>'5.Inequality - Gini coefficient'!B122</f>
        <v>*,** Guinea (2012): n.a.</v>
      </c>
      <c r="C412" s="407"/>
      <c r="D412" s="407"/>
      <c r="E412" s="407"/>
      <c r="F412" s="407"/>
      <c r="G412" s="905"/>
      <c r="H412" s="905"/>
      <c r="I412" s="905"/>
      <c r="J412" s="407"/>
      <c r="K412" s="407"/>
      <c r="L412" s="407"/>
      <c r="M412" s="407"/>
      <c r="N412" s="407"/>
      <c r="O412" s="407"/>
      <c r="P412" s="407"/>
      <c r="Q412" s="407"/>
      <c r="R412" s="407"/>
      <c r="S412" s="407"/>
      <c r="T412" s="407"/>
      <c r="U412" s="407"/>
      <c r="V412" s="407"/>
      <c r="W412" s="407"/>
      <c r="X412" s="407"/>
      <c r="Y412" s="407"/>
      <c r="Z412" s="407"/>
      <c r="AA412" s="407"/>
      <c r="AB412" s="407"/>
      <c r="AC412" s="407"/>
      <c r="AD412" s="407"/>
      <c r="AE412" s="407"/>
      <c r="AF412" s="249"/>
      <c r="AG412" s="249"/>
      <c r="AH412" s="249"/>
      <c r="AI412" s="249"/>
      <c r="AJ412" s="249"/>
      <c r="AK412" s="249"/>
      <c r="AL412" s="249"/>
      <c r="AM412" s="714"/>
      <c r="AN412" s="714"/>
      <c r="AO412" s="714"/>
      <c r="AP412" s="249"/>
      <c r="AQ412" s="249"/>
      <c r="AR412" s="249"/>
      <c r="AS412" s="249"/>
      <c r="AT412" s="249"/>
      <c r="AU412" s="249"/>
      <c r="AV412" s="249"/>
      <c r="AW412" s="249"/>
      <c r="AX412" s="249"/>
      <c r="AY412" s="249"/>
      <c r="AZ412" s="249"/>
      <c r="BA412" s="249"/>
      <c r="BB412" s="249"/>
      <c r="BC412" s="249"/>
      <c r="BD412" s="249"/>
      <c r="BE412" s="249"/>
      <c r="BF412" s="249"/>
      <c r="BG412" s="249"/>
      <c r="BH412" s="249"/>
      <c r="BI412" s="249"/>
      <c r="BJ412" s="249"/>
      <c r="BK412" s="249"/>
      <c r="BL412" s="249"/>
      <c r="BM412" s="249"/>
      <c r="BN412" s="249"/>
      <c r="BO412" s="249"/>
      <c r="BP412" s="271"/>
      <c r="BQ412" s="271"/>
      <c r="BR412" s="271"/>
      <c r="BS412" s="271"/>
      <c r="BT412" s="271"/>
      <c r="BU412" s="271"/>
      <c r="BV412" s="271"/>
      <c r="BW412" s="271"/>
    </row>
    <row r="413" spans="1:86" ht="16" customHeight="1">
      <c r="A413" s="255">
        <f>'5.Inequality - Gini coefficient'!A123</f>
        <v>22</v>
      </c>
      <c r="B413"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413" s="407"/>
      <c r="D413" s="407"/>
      <c r="E413" s="407"/>
      <c r="F413" s="407"/>
      <c r="G413" s="905"/>
      <c r="H413" s="905"/>
      <c r="I413" s="905"/>
      <c r="J413" s="407"/>
      <c r="K413" s="407"/>
      <c r="L413" s="407"/>
      <c r="M413" s="407"/>
      <c r="N413" s="407"/>
      <c r="O413" s="407"/>
      <c r="P413" s="407"/>
      <c r="Q413" s="407"/>
      <c r="R413" s="407"/>
      <c r="S413" s="407"/>
      <c r="T413" s="407"/>
      <c r="U413" s="407"/>
      <c r="V413" s="407"/>
      <c r="W413" s="407"/>
      <c r="X413" s="407"/>
      <c r="Y413" s="407"/>
      <c r="Z413" s="407"/>
      <c r="AA413" s="407"/>
      <c r="AB413" s="407"/>
      <c r="AC413" s="407"/>
      <c r="AD413" s="407"/>
      <c r="AE413" s="407"/>
      <c r="AF413" s="249"/>
      <c r="AG413" s="249"/>
      <c r="AH413" s="249"/>
      <c r="AI413" s="249"/>
      <c r="AJ413" s="249"/>
      <c r="AK413" s="249"/>
      <c r="AL413" s="249"/>
      <c r="AM413" s="714"/>
      <c r="AN413" s="714"/>
      <c r="AO413" s="714"/>
      <c r="AP413" s="249"/>
      <c r="AQ413" s="249"/>
      <c r="AR413" s="249"/>
      <c r="AS413" s="249"/>
      <c r="AT413" s="249"/>
      <c r="AU413" s="249"/>
      <c r="AV413" s="249"/>
      <c r="AW413" s="249"/>
      <c r="AX413" s="249"/>
      <c r="AY413" s="249"/>
      <c r="AZ413" s="249"/>
      <c r="BA413" s="249"/>
      <c r="BB413" s="249"/>
      <c r="BC413" s="249"/>
      <c r="BD413" s="249"/>
      <c r="BE413" s="249"/>
      <c r="BF413" s="249"/>
      <c r="BG413" s="249"/>
      <c r="BH413" s="249"/>
      <c r="BI413" s="249"/>
      <c r="BJ413" s="249"/>
      <c r="BK413" s="249"/>
      <c r="BL413" s="249"/>
      <c r="BM413" s="249"/>
      <c r="BN413" s="249"/>
      <c r="BO413" s="249"/>
      <c r="BP413" s="271"/>
      <c r="BQ413" s="271"/>
      <c r="BR413" s="271"/>
      <c r="BS413" s="271"/>
      <c r="BT413" s="271"/>
      <c r="BU413" s="271"/>
      <c r="BV413" s="271"/>
      <c r="BW413" s="271"/>
      <c r="BX413" s="271"/>
      <c r="BY413" s="271"/>
      <c r="BZ413" s="271"/>
      <c r="CA413" s="271"/>
      <c r="CB413" s="271"/>
      <c r="CC413" s="271"/>
      <c r="CD413" s="271"/>
      <c r="CE413" s="271"/>
      <c r="CF413" s="271"/>
      <c r="CG413" s="271"/>
      <c r="CH413" s="271"/>
    </row>
    <row r="414" spans="1:86" ht="16" customHeight="1">
      <c r="A414" s="255">
        <f>'5.Inequality - Gini coefficient'!A124</f>
        <v>23</v>
      </c>
      <c r="B414" s="255" t="str">
        <f>'5.Inequality - Gini coefficient'!B124</f>
        <v>Indonesia (2012): Afkar, Rythia, Jon Jellema, and Matthew Wai-Poi. 2015. “CEQ Master Workbook: Indonesia (2012),” CEQ Data Center on Fiscal Redistribution (CEQ Institute, Tulane University and the World Bank). August 5, 2015.</v>
      </c>
      <c r="C414" s="407"/>
      <c r="D414" s="407"/>
      <c r="E414" s="407"/>
      <c r="F414" s="407"/>
      <c r="G414" s="905"/>
      <c r="H414" s="905"/>
      <c r="I414" s="905"/>
      <c r="J414" s="407"/>
      <c r="K414" s="407"/>
      <c r="L414" s="407"/>
      <c r="M414" s="407"/>
      <c r="N414" s="407"/>
      <c r="O414" s="407"/>
      <c r="P414" s="407"/>
      <c r="Q414" s="407"/>
      <c r="R414" s="407"/>
      <c r="S414" s="407"/>
      <c r="T414" s="407"/>
      <c r="U414" s="407"/>
      <c r="V414" s="407"/>
      <c r="W414" s="407"/>
      <c r="X414" s="407"/>
      <c r="Y414" s="407"/>
      <c r="Z414" s="407"/>
      <c r="AA414" s="407"/>
      <c r="AB414" s="407"/>
      <c r="AC414" s="407"/>
      <c r="AD414" s="407"/>
      <c r="AE414" s="407"/>
      <c r="AF414" s="249"/>
      <c r="AG414" s="249"/>
      <c r="AH414" s="249"/>
      <c r="AI414" s="249"/>
      <c r="AJ414" s="249"/>
      <c r="AK414" s="249"/>
      <c r="AL414" s="249"/>
      <c r="AM414" s="714"/>
      <c r="AN414" s="714"/>
      <c r="AO414" s="714"/>
      <c r="AP414" s="249"/>
      <c r="AQ414" s="249"/>
      <c r="AR414" s="249"/>
      <c r="AS414" s="249"/>
      <c r="AT414" s="249"/>
      <c r="AU414" s="249"/>
      <c r="AV414" s="249"/>
      <c r="AW414" s="249"/>
      <c r="AX414" s="249"/>
      <c r="AY414" s="249"/>
      <c r="AZ414" s="249"/>
      <c r="BA414" s="249"/>
      <c r="BB414" s="249"/>
      <c r="BC414" s="249"/>
      <c r="BD414" s="249"/>
      <c r="BE414" s="249"/>
      <c r="BF414" s="249"/>
      <c r="BG414" s="249"/>
      <c r="BH414" s="249"/>
      <c r="BI414" s="249"/>
      <c r="BJ414" s="249"/>
      <c r="BK414" s="249"/>
      <c r="BL414" s="249"/>
      <c r="BM414" s="249"/>
      <c r="BN414" s="249"/>
      <c r="BO414" s="249"/>
      <c r="BP414" s="271"/>
      <c r="BQ414" s="271"/>
      <c r="BR414" s="271"/>
      <c r="BS414" s="271"/>
      <c r="BT414" s="271"/>
      <c r="BU414" s="271"/>
      <c r="BV414" s="271"/>
      <c r="BW414" s="271"/>
      <c r="BX414" s="271"/>
      <c r="BY414" s="271"/>
      <c r="BZ414" s="271"/>
      <c r="CA414" s="271"/>
      <c r="CB414" s="271"/>
      <c r="CC414" s="271"/>
      <c r="CD414" s="271"/>
      <c r="CE414" s="271"/>
      <c r="CF414" s="271"/>
      <c r="CG414" s="271"/>
      <c r="CH414" s="271"/>
    </row>
    <row r="415" spans="1:86" ht="16" customHeight="1">
      <c r="A415" s="255">
        <f>'5.Inequality - Gini coefficient'!A125</f>
        <v>24</v>
      </c>
      <c r="B415" s="255" t="str">
        <f>'5.Inequality - Gini coefficient'!B125</f>
        <v>Iran (2011): Enami, Ali, Nora Lustig and Alireza Taqdiri. 2017. “CEQ Master Workbook: Iran (2011-2012),” CEQ Data Center on Fiscal Redistribution (CEQ Institute, Tulane University and Economic Research Forum). May 5, 2017.</v>
      </c>
      <c r="C415" s="407"/>
      <c r="D415" s="407"/>
      <c r="E415" s="407"/>
      <c r="F415" s="407"/>
      <c r="G415" s="905"/>
      <c r="H415" s="905"/>
      <c r="I415" s="905"/>
      <c r="J415" s="407"/>
      <c r="K415" s="407"/>
      <c r="L415" s="407"/>
      <c r="M415" s="407"/>
      <c r="N415" s="407"/>
      <c r="O415" s="407"/>
      <c r="P415" s="407"/>
      <c r="Q415" s="407"/>
      <c r="R415" s="407"/>
      <c r="S415" s="407"/>
      <c r="T415" s="407"/>
      <c r="U415" s="407"/>
      <c r="V415" s="407"/>
      <c r="W415" s="407"/>
      <c r="X415" s="407"/>
      <c r="Y415" s="407"/>
      <c r="Z415" s="407"/>
      <c r="AA415" s="407"/>
      <c r="AB415" s="407"/>
      <c r="AC415" s="407"/>
      <c r="AD415" s="407"/>
      <c r="AE415" s="407"/>
      <c r="AF415" s="249"/>
      <c r="AG415" s="249"/>
      <c r="AH415" s="249"/>
      <c r="AI415" s="249"/>
      <c r="AJ415" s="249"/>
      <c r="AK415" s="249"/>
      <c r="AL415" s="249"/>
      <c r="AM415" s="714"/>
      <c r="AN415" s="714"/>
      <c r="AO415" s="714"/>
      <c r="AP415" s="249"/>
      <c r="AQ415" s="249"/>
      <c r="AR415" s="249"/>
      <c r="AS415" s="249"/>
      <c r="AT415" s="249"/>
      <c r="AU415" s="249"/>
      <c r="AV415" s="249"/>
      <c r="AW415" s="249"/>
      <c r="AX415" s="249"/>
      <c r="AY415" s="249"/>
      <c r="AZ415" s="249"/>
      <c r="BA415" s="249"/>
      <c r="BB415" s="249"/>
      <c r="BC415" s="249"/>
      <c r="BD415" s="249"/>
      <c r="BE415" s="249"/>
      <c r="BF415" s="249"/>
      <c r="BG415" s="249"/>
      <c r="BH415" s="249"/>
      <c r="BI415" s="249"/>
      <c r="BJ415" s="249"/>
      <c r="BK415" s="249"/>
      <c r="BL415" s="249"/>
      <c r="BM415" s="249"/>
      <c r="BN415" s="249"/>
      <c r="BO415" s="249"/>
      <c r="BP415" s="271"/>
      <c r="BQ415" s="271"/>
      <c r="BR415" s="271"/>
      <c r="BS415" s="271"/>
      <c r="BT415" s="271"/>
      <c r="BU415" s="271"/>
      <c r="BV415" s="271"/>
      <c r="BW415" s="271"/>
    </row>
    <row r="416" spans="1:86" ht="16" customHeight="1">
      <c r="A416" s="255">
        <f>'5.Inequality - Gini coefficient'!A126</f>
        <v>25</v>
      </c>
      <c r="B416"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416" s="407"/>
      <c r="D416" s="407"/>
      <c r="E416" s="407"/>
      <c r="F416" s="407"/>
      <c r="G416" s="905"/>
      <c r="H416" s="905"/>
      <c r="I416" s="905"/>
      <c r="J416" s="407"/>
      <c r="K416" s="407"/>
      <c r="L416" s="407"/>
      <c r="M416" s="407"/>
      <c r="N416" s="407"/>
      <c r="O416" s="407"/>
      <c r="P416" s="407"/>
      <c r="Q416" s="407"/>
      <c r="R416" s="407"/>
      <c r="S416" s="407"/>
      <c r="T416" s="407"/>
      <c r="U416" s="407"/>
      <c r="V416" s="407"/>
      <c r="W416" s="407"/>
      <c r="X416" s="407"/>
      <c r="Y416" s="407"/>
      <c r="Z416" s="407"/>
      <c r="AA416" s="407"/>
      <c r="AB416" s="407"/>
      <c r="AC416" s="407"/>
      <c r="AD416" s="407"/>
      <c r="AE416" s="407"/>
      <c r="AF416" s="249"/>
      <c r="AG416" s="249"/>
      <c r="AH416" s="249"/>
      <c r="AI416" s="249"/>
      <c r="AJ416" s="249"/>
      <c r="AK416" s="249"/>
      <c r="AL416" s="249"/>
      <c r="AM416" s="714"/>
      <c r="AN416" s="714"/>
      <c r="AO416" s="714"/>
      <c r="AP416" s="249"/>
      <c r="AQ416" s="249"/>
      <c r="AR416" s="249"/>
      <c r="AS416" s="249"/>
      <c r="AT416" s="249"/>
      <c r="AU416" s="249"/>
      <c r="AV416" s="249"/>
      <c r="AW416" s="249"/>
      <c r="AX416" s="249"/>
      <c r="AY416" s="249"/>
      <c r="AZ416" s="249"/>
      <c r="BA416" s="249"/>
      <c r="BB416" s="249"/>
      <c r="BC416" s="249"/>
      <c r="BD416" s="249"/>
      <c r="BE416" s="249"/>
      <c r="BF416" s="249"/>
      <c r="BG416" s="249"/>
      <c r="BH416" s="249"/>
      <c r="BI416" s="249"/>
      <c r="BJ416" s="249"/>
      <c r="BK416" s="249"/>
      <c r="BL416" s="249"/>
      <c r="BM416" s="249"/>
      <c r="BN416" s="249"/>
      <c r="BO416" s="249"/>
      <c r="BP416" s="271"/>
      <c r="BQ416" s="271"/>
      <c r="BR416" s="271"/>
      <c r="BS416" s="271"/>
      <c r="BT416" s="271"/>
      <c r="BU416" s="271"/>
      <c r="BV416" s="271"/>
      <c r="BW416" s="271"/>
    </row>
    <row r="417" spans="1:86" ht="16" customHeight="1">
      <c r="A417" s="255">
        <f>'5.Inequality - Gini coefficient'!A127</f>
        <v>26</v>
      </c>
      <c r="B417" s="255" t="str">
        <f>'5.Inequality - Gini coefficient'!B127</f>
        <v>*,** Kenya (2015): n.a.</v>
      </c>
      <c r="C417" s="407"/>
      <c r="D417" s="407"/>
      <c r="E417" s="407"/>
      <c r="F417" s="407"/>
      <c r="G417" s="905"/>
      <c r="H417" s="905"/>
      <c r="I417" s="905"/>
      <c r="J417" s="407"/>
      <c r="K417" s="407"/>
      <c r="L417" s="407"/>
      <c r="M417" s="407"/>
      <c r="N417" s="407"/>
      <c r="O417" s="407"/>
      <c r="P417" s="407"/>
      <c r="Q417" s="407"/>
      <c r="R417" s="407"/>
      <c r="S417" s="407"/>
      <c r="T417" s="407"/>
      <c r="U417" s="407"/>
      <c r="V417" s="407"/>
      <c r="W417" s="407"/>
      <c r="X417" s="407"/>
      <c r="Y417" s="407"/>
      <c r="Z417" s="407"/>
      <c r="AA417" s="407"/>
      <c r="AB417" s="407"/>
      <c r="AC417" s="407"/>
      <c r="AD417" s="407"/>
      <c r="AE417" s="407"/>
      <c r="AF417" s="249"/>
      <c r="AG417" s="249"/>
      <c r="AH417" s="249"/>
      <c r="AI417" s="249"/>
      <c r="AJ417" s="249"/>
      <c r="AK417" s="249"/>
      <c r="AL417" s="249"/>
      <c r="AM417" s="714"/>
      <c r="AN417" s="714"/>
      <c r="AO417" s="714"/>
      <c r="AP417" s="249"/>
      <c r="AQ417" s="249"/>
      <c r="AR417" s="249"/>
      <c r="AS417" s="249"/>
      <c r="AT417" s="249"/>
      <c r="AU417" s="249"/>
      <c r="AV417" s="249"/>
      <c r="AW417" s="249"/>
      <c r="AX417" s="249"/>
      <c r="AY417" s="249"/>
      <c r="AZ417" s="249"/>
      <c r="BA417" s="249"/>
      <c r="BB417" s="249"/>
      <c r="BC417" s="249"/>
      <c r="BD417" s="249"/>
      <c r="BE417" s="249"/>
      <c r="BF417" s="249"/>
      <c r="BG417" s="249"/>
      <c r="BH417" s="249"/>
      <c r="BI417" s="249"/>
      <c r="BJ417" s="249"/>
      <c r="BK417" s="249"/>
      <c r="BL417" s="249"/>
      <c r="BM417" s="249"/>
      <c r="BN417" s="249"/>
      <c r="BO417" s="249"/>
      <c r="BP417" s="271"/>
      <c r="BQ417" s="271"/>
      <c r="BR417" s="271"/>
      <c r="BS417" s="271"/>
      <c r="BT417" s="271"/>
      <c r="BU417" s="271"/>
      <c r="BV417" s="271"/>
      <c r="BW417" s="271"/>
      <c r="BX417" s="271"/>
      <c r="BY417" s="271"/>
      <c r="BZ417" s="271"/>
      <c r="CA417" s="271"/>
      <c r="CB417" s="271"/>
      <c r="CC417" s="271"/>
      <c r="CD417" s="271"/>
      <c r="CE417" s="271"/>
      <c r="CF417" s="271"/>
      <c r="CG417" s="271"/>
      <c r="CH417" s="271"/>
    </row>
    <row r="418" spans="1:86" ht="16" customHeight="1">
      <c r="A418" s="255">
        <f>'5.Inequality - Gini coefficient'!A128</f>
        <v>27</v>
      </c>
      <c r="B418" s="255" t="str">
        <f>'5.Inequality - Gini coefficient'!B128</f>
        <v>*,** Mali (2014): n.a.</v>
      </c>
      <c r="C418" s="407"/>
      <c r="D418" s="407"/>
      <c r="E418" s="407"/>
      <c r="F418" s="407"/>
      <c r="G418" s="905"/>
      <c r="H418" s="905"/>
      <c r="I418" s="905"/>
      <c r="J418" s="407"/>
      <c r="K418" s="407"/>
      <c r="L418" s="407"/>
      <c r="M418" s="407"/>
      <c r="N418" s="407"/>
      <c r="O418" s="407"/>
      <c r="P418" s="407"/>
      <c r="Q418" s="407"/>
      <c r="R418" s="407"/>
      <c r="S418" s="407"/>
      <c r="T418" s="407"/>
      <c r="U418" s="407"/>
      <c r="V418" s="407"/>
      <c r="W418" s="407"/>
      <c r="X418" s="407"/>
      <c r="Y418" s="407"/>
      <c r="Z418" s="407"/>
      <c r="AA418" s="407"/>
      <c r="AB418" s="407"/>
      <c r="AC418" s="407"/>
      <c r="AD418" s="407"/>
      <c r="AE418" s="407"/>
      <c r="AF418" s="249"/>
      <c r="AG418" s="249"/>
      <c r="AH418" s="249"/>
      <c r="AI418" s="249"/>
      <c r="AJ418" s="249"/>
      <c r="AK418" s="249"/>
      <c r="AL418" s="249"/>
      <c r="AM418" s="714"/>
      <c r="AN418" s="714"/>
      <c r="AO418" s="714"/>
      <c r="AP418" s="249"/>
      <c r="AQ418" s="249"/>
      <c r="AR418" s="249"/>
      <c r="AS418" s="249"/>
      <c r="AT418" s="249"/>
      <c r="AU418" s="249"/>
      <c r="AV418" s="249"/>
      <c r="AW418" s="249"/>
      <c r="AX418" s="249"/>
      <c r="AY418" s="249"/>
      <c r="AZ418" s="249"/>
      <c r="BA418" s="249"/>
      <c r="BB418" s="249"/>
      <c r="BC418" s="249"/>
      <c r="BD418" s="249"/>
      <c r="BE418" s="249"/>
      <c r="BF418" s="249"/>
      <c r="BG418" s="249"/>
      <c r="BH418" s="249"/>
      <c r="BI418" s="249"/>
      <c r="BJ418" s="249"/>
      <c r="BK418" s="249"/>
      <c r="BL418" s="249"/>
      <c r="BM418" s="249"/>
      <c r="BN418" s="249"/>
      <c r="BO418" s="249"/>
      <c r="BP418" s="271"/>
      <c r="BQ418" s="271"/>
      <c r="BR418" s="271"/>
      <c r="BS418" s="271"/>
      <c r="BT418" s="271"/>
      <c r="BU418" s="271"/>
      <c r="BV418" s="271"/>
      <c r="BW418" s="271"/>
      <c r="BX418" s="271"/>
      <c r="BY418" s="271"/>
      <c r="BZ418" s="271"/>
      <c r="CA418" s="271"/>
      <c r="CB418" s="271"/>
      <c r="CC418" s="271"/>
      <c r="CD418" s="271"/>
      <c r="CE418" s="271"/>
      <c r="CF418" s="271"/>
      <c r="CG418" s="271"/>
      <c r="CH418" s="271"/>
    </row>
    <row r="419" spans="1:86" ht="16" customHeight="1">
      <c r="A419" s="255">
        <f>'5.Inequality - Gini coefficient'!A129</f>
        <v>28</v>
      </c>
      <c r="B419" s="255" t="str">
        <f>'5.Inequality - Gini coefficient'!B129</f>
        <v>Mexico (2010): Scott, John. 2013. “CEQ Master Workbook: Mexico (2010),” CEQ Data Center on Fiscal Redistribution (CEQ Institute, Tulane University). September 2, 2013.</v>
      </c>
      <c r="C419" s="407"/>
      <c r="D419" s="407"/>
      <c r="E419" s="407"/>
      <c r="F419" s="407"/>
      <c r="G419" s="905"/>
      <c r="H419" s="905"/>
      <c r="I419" s="905"/>
      <c r="J419" s="407"/>
      <c r="K419" s="407"/>
      <c r="L419" s="407"/>
      <c r="M419" s="407"/>
      <c r="N419" s="407"/>
      <c r="O419" s="407"/>
      <c r="P419" s="407"/>
      <c r="Q419" s="407"/>
      <c r="R419" s="407"/>
      <c r="S419" s="407"/>
      <c r="T419" s="407"/>
      <c r="U419" s="407"/>
      <c r="V419" s="407"/>
      <c r="W419" s="407"/>
      <c r="X419" s="407"/>
      <c r="Y419" s="407"/>
      <c r="Z419" s="407"/>
      <c r="AA419" s="407"/>
      <c r="AB419" s="407"/>
      <c r="AC419" s="407"/>
      <c r="AD419" s="407"/>
      <c r="AE419" s="407"/>
      <c r="AF419" s="249"/>
      <c r="AG419" s="249"/>
      <c r="AH419" s="249"/>
      <c r="AI419" s="249"/>
      <c r="AJ419" s="249"/>
      <c r="AK419" s="249"/>
      <c r="AL419" s="249"/>
      <c r="AM419" s="714"/>
      <c r="AN419" s="714"/>
      <c r="AO419" s="714"/>
      <c r="AP419" s="249"/>
      <c r="AQ419" s="249"/>
      <c r="AR419" s="249"/>
      <c r="AS419" s="249"/>
      <c r="AT419" s="249"/>
      <c r="AU419" s="249"/>
      <c r="AV419" s="249"/>
      <c r="AW419" s="249"/>
      <c r="AX419" s="249"/>
      <c r="AY419" s="249"/>
      <c r="AZ419" s="249"/>
      <c r="BA419" s="249"/>
      <c r="BB419" s="249"/>
      <c r="BC419" s="249"/>
      <c r="BD419" s="249"/>
      <c r="BE419" s="249"/>
      <c r="BF419" s="249"/>
      <c r="BG419" s="249"/>
      <c r="BH419" s="249"/>
      <c r="BI419" s="249"/>
      <c r="BJ419" s="249"/>
      <c r="BK419" s="249"/>
      <c r="BL419" s="249"/>
      <c r="BM419" s="249"/>
      <c r="BN419" s="249"/>
      <c r="BO419" s="249"/>
      <c r="BP419" s="271"/>
      <c r="BQ419" s="271"/>
      <c r="BR419" s="271"/>
      <c r="BS419" s="271"/>
      <c r="BT419" s="271"/>
      <c r="BU419" s="271"/>
      <c r="BV419" s="271"/>
      <c r="BW419" s="271"/>
    </row>
    <row r="420" spans="1:86" ht="16" customHeight="1">
      <c r="A420" s="255">
        <f>'5.Inequality - Gini coefficient'!A130</f>
        <v>0</v>
      </c>
      <c r="B420" s="255" t="str">
        <f>'5.Inequality - Gini coefficient'!B130</f>
        <v>Mexico (2012): Scott, John, Sandra Martinez-Aguilar, Enrique de la Rosa, and Rodrigo Aranda. 2017. “CEQ Master Workbook: Mexico (2012),” CEQ Data Center on Fiscal Redistribution (CEQ Institute, Tulane University). June 15, 2019</v>
      </c>
      <c r="C420" s="407"/>
      <c r="D420" s="407"/>
      <c r="E420" s="407"/>
      <c r="F420" s="407"/>
      <c r="G420" s="905"/>
      <c r="H420" s="905"/>
      <c r="I420" s="905"/>
      <c r="J420" s="407"/>
      <c r="K420" s="407"/>
      <c r="L420" s="407"/>
      <c r="M420" s="407"/>
      <c r="N420" s="407"/>
      <c r="O420" s="407"/>
      <c r="P420" s="407"/>
      <c r="Q420" s="407"/>
      <c r="R420" s="407"/>
      <c r="S420" s="407"/>
      <c r="T420" s="407"/>
      <c r="U420" s="407"/>
      <c r="V420" s="407"/>
      <c r="W420" s="407"/>
      <c r="X420" s="407"/>
      <c r="Y420" s="407"/>
      <c r="Z420" s="407"/>
      <c r="AA420" s="407"/>
      <c r="AB420" s="407"/>
      <c r="AC420" s="407"/>
      <c r="AD420" s="407"/>
      <c r="AE420" s="407"/>
      <c r="AF420" s="249"/>
      <c r="AG420" s="249"/>
      <c r="AH420" s="249"/>
      <c r="AI420" s="249"/>
      <c r="AJ420" s="249"/>
      <c r="AK420" s="249"/>
      <c r="AL420" s="249"/>
      <c r="AM420" s="714"/>
      <c r="AN420" s="714"/>
      <c r="AO420" s="714"/>
      <c r="AP420" s="249"/>
      <c r="AQ420" s="249"/>
      <c r="AR420" s="249"/>
      <c r="AS420" s="249"/>
      <c r="AT420" s="249"/>
      <c r="AU420" s="249"/>
      <c r="AV420" s="249"/>
      <c r="AW420" s="249"/>
      <c r="AX420" s="249"/>
      <c r="AY420" s="249"/>
      <c r="AZ420" s="249"/>
      <c r="BA420" s="249"/>
      <c r="BB420" s="249"/>
      <c r="BC420" s="249"/>
      <c r="BD420" s="249"/>
      <c r="BE420" s="249"/>
      <c r="BF420" s="249"/>
      <c r="BG420" s="249"/>
      <c r="BH420" s="249"/>
      <c r="BI420" s="249"/>
      <c r="BJ420" s="249"/>
      <c r="BK420" s="249"/>
      <c r="BL420" s="249"/>
      <c r="BM420" s="249"/>
      <c r="BN420" s="249"/>
      <c r="BO420" s="249"/>
      <c r="BP420" s="271"/>
      <c r="BQ420" s="271"/>
      <c r="BR420" s="271"/>
      <c r="BS420" s="271"/>
      <c r="BT420" s="271"/>
      <c r="BU420" s="271"/>
      <c r="BV420" s="271"/>
      <c r="BW420" s="271"/>
    </row>
    <row r="421" spans="1:86" ht="16" customHeight="1">
      <c r="A421" s="255">
        <f>'5.Inequality - Gini coefficient'!A131</f>
        <v>0</v>
      </c>
      <c r="B421" s="255" t="str">
        <f>'5.Inequality - Gini coefficient'!B131</f>
        <v>Mexico (2014): Scott, John, Sandra Martinez-Aguilar, Enrique de la Rosa, and Rodrigo Aranda. 2017. “CEQ Master Workbook: Mexico (2014),” CEQ Data Center on Fiscal Redistribution (CEQ Institute, Tulane University). June 15, 2019.</v>
      </c>
      <c r="C421" s="407"/>
      <c r="D421" s="407"/>
      <c r="E421" s="407"/>
      <c r="F421" s="407"/>
      <c r="G421" s="905"/>
      <c r="H421" s="905"/>
      <c r="I421" s="905"/>
      <c r="J421" s="407"/>
      <c r="K421" s="407"/>
      <c r="L421" s="407"/>
      <c r="M421" s="407"/>
      <c r="N421" s="407"/>
      <c r="O421" s="407"/>
      <c r="P421" s="407"/>
      <c r="Q421" s="407"/>
      <c r="R421" s="407"/>
      <c r="S421" s="407"/>
      <c r="T421" s="407"/>
      <c r="U421" s="407"/>
      <c r="V421" s="407"/>
      <c r="W421" s="407"/>
      <c r="X421" s="407"/>
      <c r="Y421" s="407"/>
      <c r="Z421" s="407"/>
      <c r="AA421" s="407"/>
      <c r="AB421" s="407"/>
      <c r="AC421" s="407"/>
      <c r="AD421" s="407"/>
      <c r="AE421" s="407"/>
      <c r="AF421" s="249"/>
      <c r="AG421" s="249"/>
      <c r="AH421" s="249"/>
      <c r="AI421" s="249"/>
      <c r="AJ421" s="249"/>
      <c r="AK421" s="249"/>
      <c r="AL421" s="249"/>
      <c r="AM421" s="714"/>
      <c r="AN421" s="714"/>
      <c r="AO421" s="714"/>
      <c r="AP421" s="249"/>
      <c r="AQ421" s="249"/>
      <c r="AR421" s="249"/>
      <c r="AS421" s="249"/>
      <c r="AT421" s="249"/>
      <c r="AU421" s="249"/>
      <c r="AV421" s="249"/>
      <c r="AW421" s="249"/>
      <c r="AX421" s="249"/>
      <c r="AY421" s="249"/>
      <c r="AZ421" s="249"/>
      <c r="BA421" s="249"/>
      <c r="BB421" s="249"/>
      <c r="BC421" s="249"/>
      <c r="BD421" s="249"/>
      <c r="BE421" s="249"/>
      <c r="BF421" s="249"/>
      <c r="BG421" s="249"/>
      <c r="BH421" s="249"/>
      <c r="BI421" s="249"/>
      <c r="BJ421" s="249"/>
      <c r="BK421" s="249"/>
      <c r="BL421" s="249"/>
      <c r="BM421" s="249"/>
      <c r="BN421" s="249"/>
      <c r="BO421" s="249"/>
      <c r="BP421" s="271"/>
      <c r="BQ421" s="271"/>
      <c r="BR421" s="271"/>
      <c r="BS421" s="271"/>
      <c r="BT421" s="271"/>
      <c r="BU421" s="271"/>
      <c r="BV421" s="271"/>
      <c r="BW421" s="271"/>
      <c r="BX421" s="271"/>
      <c r="BY421" s="271"/>
      <c r="BZ421" s="271"/>
      <c r="CA421" s="271"/>
      <c r="CB421" s="271"/>
      <c r="CC421" s="271"/>
      <c r="CD421" s="271"/>
      <c r="CE421" s="271"/>
      <c r="CF421" s="271"/>
      <c r="CG421" s="271"/>
      <c r="CH421" s="271"/>
    </row>
    <row r="422" spans="1:86" ht="16" customHeight="1">
      <c r="A422" s="255">
        <f>'5.Inequality - Gini coefficient'!A132</f>
        <v>29</v>
      </c>
      <c r="B422" s="255" t="str">
        <f>'5.Inequality - Gini coefficient'!B132</f>
        <v>*,** Mongolia (2016): n.a.</v>
      </c>
      <c r="C422" s="407"/>
      <c r="D422" s="407"/>
      <c r="E422" s="407"/>
      <c r="F422" s="407"/>
      <c r="G422" s="905"/>
      <c r="H422" s="905"/>
      <c r="I422" s="905"/>
      <c r="J422" s="407"/>
      <c r="K422" s="407"/>
      <c r="L422" s="407"/>
      <c r="M422" s="407"/>
      <c r="N422" s="407"/>
      <c r="O422" s="407"/>
      <c r="P422" s="407"/>
      <c r="Q422" s="407"/>
      <c r="R422" s="407"/>
      <c r="S422" s="407"/>
      <c r="T422" s="407"/>
      <c r="U422" s="407"/>
      <c r="V422" s="407"/>
      <c r="W422" s="407"/>
      <c r="X422" s="407"/>
      <c r="Y422" s="407"/>
      <c r="Z422" s="407"/>
      <c r="AA422" s="407"/>
      <c r="AB422" s="407"/>
      <c r="AC422" s="407"/>
      <c r="AD422" s="407"/>
      <c r="AE422" s="407"/>
      <c r="AF422" s="249"/>
      <c r="AG422" s="249"/>
      <c r="AH422" s="249"/>
      <c r="AI422" s="249"/>
      <c r="AJ422" s="249"/>
      <c r="AK422" s="249"/>
      <c r="AL422" s="249"/>
      <c r="AM422" s="714"/>
      <c r="AN422" s="714"/>
      <c r="AO422" s="714"/>
      <c r="AP422" s="249"/>
      <c r="AQ422" s="249"/>
      <c r="AR422" s="249"/>
      <c r="AS422" s="249"/>
      <c r="AT422" s="249"/>
      <c r="AU422" s="249"/>
      <c r="AV422" s="249"/>
      <c r="AW422" s="249"/>
      <c r="AX422" s="249"/>
      <c r="AY422" s="249"/>
      <c r="AZ422" s="249"/>
      <c r="BA422" s="249"/>
      <c r="BB422" s="249"/>
      <c r="BC422" s="249"/>
      <c r="BD422" s="249"/>
      <c r="BE422" s="249"/>
      <c r="BF422" s="249"/>
      <c r="BG422" s="249"/>
      <c r="BH422" s="249"/>
      <c r="BI422" s="249"/>
      <c r="BJ422" s="249"/>
      <c r="BK422" s="249"/>
      <c r="BL422" s="249"/>
      <c r="BM422" s="249"/>
      <c r="BN422" s="249"/>
      <c r="BO422" s="249"/>
      <c r="BP422" s="271"/>
      <c r="BQ422" s="271"/>
      <c r="BR422" s="271"/>
      <c r="BS422" s="271"/>
      <c r="BT422" s="271"/>
      <c r="BU422" s="271"/>
      <c r="BV422" s="271"/>
      <c r="BW422" s="271"/>
    </row>
    <row r="423" spans="1:86" ht="16" customHeight="1">
      <c r="A423" s="255">
        <f>'5.Inequality - Gini coefficient'!A133</f>
        <v>30</v>
      </c>
      <c r="B423" s="255" t="str">
        <f>'5.Inequality - Gini coefficient'!B133</f>
        <v>*,** Namibia (2009): n.a.</v>
      </c>
      <c r="C423" s="407"/>
      <c r="D423" s="407"/>
      <c r="E423" s="407"/>
      <c r="F423" s="407"/>
      <c r="G423" s="905"/>
      <c r="H423" s="905"/>
      <c r="I423" s="905"/>
      <c r="J423" s="407"/>
      <c r="K423" s="407"/>
      <c r="L423" s="407"/>
      <c r="M423" s="407"/>
      <c r="N423" s="407"/>
      <c r="O423" s="407"/>
      <c r="P423" s="407"/>
      <c r="Q423" s="407"/>
      <c r="R423" s="407"/>
      <c r="S423" s="407"/>
      <c r="T423" s="407"/>
      <c r="U423" s="407"/>
      <c r="V423" s="407"/>
      <c r="W423" s="407"/>
      <c r="X423" s="407"/>
      <c r="Y423" s="407"/>
      <c r="Z423" s="407"/>
      <c r="AA423" s="407"/>
      <c r="AB423" s="407"/>
      <c r="AC423" s="407"/>
      <c r="AD423" s="407"/>
      <c r="AE423" s="407"/>
      <c r="AF423" s="249"/>
      <c r="AG423" s="249"/>
      <c r="AH423" s="249"/>
      <c r="AI423" s="249"/>
      <c r="AJ423" s="249"/>
      <c r="AK423" s="249"/>
      <c r="AL423" s="249"/>
      <c r="AM423" s="714"/>
      <c r="AN423" s="714"/>
      <c r="AO423" s="714"/>
      <c r="AP423" s="249"/>
      <c r="AQ423" s="249"/>
      <c r="AR423" s="249"/>
      <c r="AS423" s="249"/>
      <c r="AT423" s="249"/>
      <c r="AU423" s="249"/>
      <c r="AV423" s="249"/>
      <c r="AW423" s="249"/>
      <c r="AX423" s="249"/>
      <c r="AY423" s="249"/>
      <c r="AZ423" s="249"/>
      <c r="BA423" s="249"/>
      <c r="BB423" s="249"/>
      <c r="BC423" s="249"/>
      <c r="BD423" s="249"/>
      <c r="BE423" s="249"/>
      <c r="BF423" s="249"/>
      <c r="BG423" s="249"/>
      <c r="BH423" s="249"/>
      <c r="BI423" s="249"/>
      <c r="BJ423" s="249"/>
      <c r="BK423" s="249"/>
      <c r="BL423" s="249"/>
      <c r="BM423" s="249"/>
      <c r="BN423" s="249"/>
      <c r="BO423" s="249"/>
      <c r="BP423" s="271"/>
      <c r="BQ423" s="271"/>
      <c r="BR423" s="271"/>
      <c r="BS423" s="271"/>
      <c r="BT423" s="271"/>
      <c r="BU423" s="271"/>
      <c r="BV423" s="271"/>
      <c r="BW423" s="271"/>
    </row>
    <row r="424" spans="1:86" ht="16" customHeight="1">
      <c r="A424" s="255">
        <f>'5.Inequality - Gini coefficient'!A134</f>
        <v>31</v>
      </c>
      <c r="B424"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424" s="407"/>
      <c r="D424" s="407"/>
      <c r="E424" s="407"/>
      <c r="F424" s="407"/>
      <c r="G424" s="905"/>
      <c r="H424" s="905"/>
      <c r="I424" s="905"/>
      <c r="J424" s="407"/>
      <c r="K424" s="407"/>
      <c r="L424" s="407"/>
      <c r="M424" s="407"/>
      <c r="N424" s="407"/>
      <c r="O424" s="407"/>
      <c r="P424" s="407"/>
      <c r="Q424" s="407"/>
      <c r="R424" s="407"/>
      <c r="S424" s="407"/>
      <c r="T424" s="407"/>
      <c r="U424" s="407"/>
      <c r="V424" s="407"/>
      <c r="W424" s="407"/>
      <c r="X424" s="407"/>
      <c r="Y424" s="407"/>
      <c r="Z424" s="407"/>
      <c r="AA424" s="407"/>
      <c r="AB424" s="407"/>
      <c r="AC424" s="407"/>
      <c r="AD424" s="407"/>
      <c r="AE424" s="407"/>
      <c r="AF424" s="249"/>
      <c r="AG424" s="249"/>
      <c r="AH424" s="249"/>
      <c r="AI424" s="249"/>
      <c r="AJ424" s="249"/>
      <c r="AK424" s="249"/>
      <c r="AL424" s="249"/>
      <c r="AM424" s="714"/>
      <c r="AN424" s="714"/>
      <c r="AO424" s="714"/>
      <c r="AP424" s="249"/>
      <c r="AQ424" s="249"/>
      <c r="AR424" s="249"/>
      <c r="AS424" s="249"/>
      <c r="AT424" s="249"/>
      <c r="AU424" s="249"/>
      <c r="AV424" s="249"/>
      <c r="AW424" s="249"/>
      <c r="AX424" s="249"/>
      <c r="AY424" s="249"/>
      <c r="AZ424" s="249"/>
      <c r="BA424" s="249"/>
      <c r="BB424" s="249"/>
      <c r="BC424" s="249"/>
      <c r="BD424" s="249"/>
      <c r="BE424" s="249"/>
      <c r="BF424" s="249"/>
      <c r="BG424" s="249"/>
      <c r="BH424" s="249"/>
      <c r="BI424" s="249"/>
      <c r="BJ424" s="249"/>
      <c r="BK424" s="249"/>
      <c r="BL424" s="249"/>
      <c r="BM424" s="249"/>
      <c r="BN424" s="249"/>
      <c r="BO424" s="249"/>
      <c r="BP424" s="271"/>
      <c r="BQ424" s="271"/>
      <c r="BR424" s="271"/>
      <c r="BS424" s="271"/>
      <c r="BT424" s="271"/>
      <c r="BU424" s="271"/>
      <c r="BV424" s="271"/>
      <c r="BW424" s="271"/>
    </row>
    <row r="425" spans="1:86" ht="16" customHeight="1">
      <c r="A425" s="255">
        <f>'5.Inequality - Gini coefficient'!A135</f>
        <v>32</v>
      </c>
      <c r="B425" s="255" t="str">
        <f>'5.Inequality - Gini coefficient'!B135</f>
        <v>*,** Niger (2014): n.a.</v>
      </c>
      <c r="C425" s="407"/>
      <c r="D425" s="407"/>
      <c r="E425" s="407"/>
      <c r="F425" s="407"/>
      <c r="G425" s="905"/>
      <c r="H425" s="905"/>
      <c r="I425" s="905"/>
      <c r="J425" s="407"/>
      <c r="K425" s="407"/>
      <c r="L425" s="407"/>
      <c r="M425" s="407"/>
      <c r="N425" s="407"/>
      <c r="O425" s="407"/>
      <c r="P425" s="407"/>
      <c r="Q425" s="407"/>
      <c r="R425" s="407"/>
      <c r="S425" s="407"/>
      <c r="T425" s="407"/>
      <c r="U425" s="407"/>
      <c r="V425" s="407"/>
      <c r="W425" s="407"/>
      <c r="X425" s="407"/>
      <c r="Y425" s="407"/>
      <c r="Z425" s="407"/>
      <c r="AA425" s="407"/>
      <c r="AB425" s="407"/>
      <c r="AC425" s="407"/>
      <c r="AD425" s="407"/>
      <c r="AE425" s="407"/>
      <c r="AF425" s="249"/>
      <c r="AG425" s="249"/>
      <c r="AH425" s="249"/>
      <c r="AI425" s="249"/>
      <c r="AJ425" s="249"/>
      <c r="AK425" s="249"/>
      <c r="AL425" s="249"/>
      <c r="AM425" s="714"/>
      <c r="AN425" s="714"/>
      <c r="AO425" s="714"/>
      <c r="AP425" s="249"/>
      <c r="AQ425" s="249"/>
      <c r="AR425" s="249"/>
      <c r="AS425" s="249"/>
      <c r="AT425" s="249"/>
      <c r="AU425" s="249"/>
      <c r="AV425" s="249"/>
      <c r="AW425" s="249"/>
      <c r="AX425" s="249"/>
      <c r="AY425" s="249"/>
      <c r="AZ425" s="249"/>
      <c r="BA425" s="249"/>
      <c r="BB425" s="249"/>
      <c r="BC425" s="249"/>
      <c r="BD425" s="249"/>
      <c r="BE425" s="249"/>
      <c r="BF425" s="249"/>
      <c r="BG425" s="249"/>
      <c r="BH425" s="249"/>
      <c r="BI425" s="249"/>
      <c r="BJ425" s="249"/>
      <c r="BK425" s="249"/>
      <c r="BL425" s="249"/>
      <c r="BM425" s="249"/>
      <c r="BN425" s="249"/>
      <c r="BO425" s="249"/>
      <c r="BP425" s="271"/>
      <c r="BQ425" s="271"/>
      <c r="BR425" s="271"/>
      <c r="BS425" s="271"/>
      <c r="BT425" s="271"/>
      <c r="BU425" s="271"/>
      <c r="BV425" s="271"/>
      <c r="BW425" s="271"/>
    </row>
    <row r="426" spans="1:86" ht="16" customHeight="1">
      <c r="A426" s="255">
        <f>'5.Inequality - Gini coefficient'!A136</f>
        <v>33</v>
      </c>
      <c r="B426" s="255" t="str">
        <f>'5.Inequality - Gini coefficient'!B136</f>
        <v>Panama (2016): Martinez-Aguilar, Sandra. 2019. “CEQ Master Workbook: Panama (2016),” CEQ Data Center on Fiscal Redistribution (CEQ Institute, Tulane University and the Economic Co-operation and Development). January 16, 2019.</v>
      </c>
      <c r="C426" s="407"/>
      <c r="D426" s="407"/>
      <c r="E426" s="407"/>
      <c r="F426" s="407"/>
      <c r="G426" s="905"/>
      <c r="H426" s="905"/>
      <c r="I426" s="905"/>
      <c r="J426" s="407"/>
      <c r="K426" s="407"/>
      <c r="L426" s="407"/>
      <c r="M426" s="407"/>
      <c r="N426" s="407"/>
      <c r="O426" s="407"/>
      <c r="P426" s="407"/>
      <c r="Q426" s="407"/>
      <c r="R426" s="407"/>
      <c r="S426" s="407"/>
      <c r="T426" s="407"/>
      <c r="U426" s="407"/>
      <c r="V426" s="407"/>
      <c r="W426" s="407"/>
      <c r="X426" s="407"/>
      <c r="Y426" s="407"/>
      <c r="Z426" s="407"/>
      <c r="AA426" s="407"/>
      <c r="AB426" s="407"/>
      <c r="AC426" s="407"/>
      <c r="AD426" s="407"/>
      <c r="AE426" s="407"/>
      <c r="AF426" s="249"/>
      <c r="AG426" s="249"/>
      <c r="AH426" s="249"/>
      <c r="AI426" s="249"/>
      <c r="AJ426" s="249"/>
      <c r="AK426" s="249"/>
      <c r="AL426" s="249"/>
      <c r="AM426" s="714"/>
      <c r="AN426" s="714"/>
      <c r="AO426" s="714"/>
      <c r="AP426" s="249"/>
      <c r="AQ426" s="249"/>
      <c r="AR426" s="249"/>
      <c r="AS426" s="249"/>
      <c r="AT426" s="249"/>
      <c r="AU426" s="249"/>
      <c r="AV426" s="249"/>
      <c r="AW426" s="249"/>
      <c r="AX426" s="249"/>
      <c r="AY426" s="249"/>
      <c r="AZ426" s="249"/>
      <c r="BA426" s="249"/>
      <c r="BB426" s="249"/>
      <c r="BC426" s="249"/>
      <c r="BD426" s="249"/>
      <c r="BE426" s="249"/>
      <c r="BF426" s="249"/>
      <c r="BG426" s="249"/>
      <c r="BH426" s="249"/>
      <c r="BI426" s="249"/>
      <c r="BJ426" s="249"/>
      <c r="BK426" s="249"/>
      <c r="BL426" s="249"/>
      <c r="BM426" s="249"/>
      <c r="BN426" s="249"/>
      <c r="BO426" s="249"/>
      <c r="BP426" s="271"/>
      <c r="BQ426" s="271"/>
      <c r="BR426" s="271"/>
      <c r="BS426" s="271"/>
      <c r="BT426" s="271"/>
      <c r="BU426" s="271"/>
      <c r="BV426" s="271"/>
      <c r="BW426" s="271"/>
      <c r="BX426" s="271"/>
      <c r="BY426" s="271"/>
      <c r="BZ426" s="271"/>
      <c r="CA426" s="271"/>
      <c r="CB426" s="271"/>
      <c r="CC426" s="271"/>
      <c r="CD426" s="271"/>
      <c r="CE426" s="271"/>
      <c r="CF426" s="271"/>
      <c r="CG426" s="271"/>
      <c r="CH426" s="271"/>
    </row>
    <row r="427" spans="1:86" ht="16" customHeight="1">
      <c r="A427" s="255">
        <f>'5.Inequality - Gini coefficient'!A137</f>
        <v>34</v>
      </c>
      <c r="B427" s="255" t="str">
        <f>'5.Inequality - Gini coefficient'!B137</f>
        <v>Paraguay (2014) : Gimenez, Lea, Maria Ana Lugo, Sandra Martinez-Aguilar, Humberto Colman, Juan Jose Galeano and Gabriela Farfan. 2017. “CEQ Master Workbook: Paraguay (2014) ,” CEQ Data Center (CEQ Institute, Tulane University). February 12, 2017.</v>
      </c>
      <c r="C427" s="356"/>
      <c r="D427" s="252"/>
      <c r="E427" s="252"/>
      <c r="F427" s="252"/>
      <c r="G427" s="900"/>
      <c r="H427" s="900"/>
      <c r="I427" s="900"/>
      <c r="J427" s="252"/>
      <c r="K427" s="252"/>
      <c r="L427" s="252"/>
      <c r="M427" s="252"/>
      <c r="N427" s="252"/>
      <c r="O427" s="252"/>
      <c r="P427" s="252"/>
      <c r="Q427" s="252"/>
      <c r="R427" s="252"/>
      <c r="S427" s="252"/>
      <c r="T427" s="252"/>
      <c r="U427" s="252"/>
      <c r="V427" s="252"/>
      <c r="W427" s="252"/>
      <c r="X427" s="252"/>
      <c r="Y427" s="252"/>
      <c r="Z427" s="252"/>
      <c r="AA427" s="252"/>
      <c r="AB427" s="252"/>
      <c r="AC427" s="252"/>
      <c r="AD427" s="252"/>
      <c r="AE427" s="252"/>
      <c r="AV427" s="241"/>
      <c r="AW427" s="241"/>
      <c r="AX427" s="241"/>
      <c r="AY427" s="241"/>
      <c r="AZ427" s="241"/>
      <c r="BA427" s="241"/>
      <c r="BB427" s="241"/>
      <c r="BC427" s="241"/>
      <c r="BD427" s="241"/>
      <c r="BE427" s="241"/>
      <c r="BF427" s="241"/>
      <c r="BG427" s="241"/>
      <c r="BH427" s="241"/>
      <c r="BI427" s="241"/>
      <c r="BJ427" s="241"/>
      <c r="BK427" s="241"/>
      <c r="BL427" s="241"/>
      <c r="BM427" s="241"/>
      <c r="BN427" s="241"/>
      <c r="BO427" s="241"/>
    </row>
    <row r="428" spans="1:86" ht="16" customHeight="1">
      <c r="A428" s="255">
        <f>'5.Inequality - Gini coefficient'!A138</f>
        <v>35</v>
      </c>
      <c r="B428" s="255" t="str">
        <f>'5.Inequality - Gini coefficient'!B138</f>
        <v>Peru (2009): Jaramillo, Miguel. 2015. “CEQ Master Workbook: Peru (2009),” CEQ Data Center on Fiscal Redistribution (CEQ Institute, Tulane University). August 7, 2015.</v>
      </c>
      <c r="AE428" s="252"/>
      <c r="AF428" s="252"/>
      <c r="AG428" s="252"/>
      <c r="AH428" s="252"/>
      <c r="AI428" s="252"/>
      <c r="AJ428" s="252"/>
      <c r="AK428" s="252"/>
      <c r="AL428" s="252"/>
      <c r="AM428" s="703"/>
      <c r="AN428" s="703"/>
      <c r="AO428" s="703"/>
      <c r="AP428" s="252"/>
      <c r="AQ428" s="252"/>
      <c r="AR428" s="252"/>
      <c r="AS428" s="252"/>
      <c r="AT428" s="252"/>
      <c r="AU428" s="252"/>
    </row>
    <row r="429" spans="1:86" s="241" customFormat="1" ht="16" customHeight="1">
      <c r="A429" s="255">
        <f>'5.Inequality - Gini coefficient'!A139</f>
        <v>0</v>
      </c>
      <c r="B429" s="255" t="str">
        <f>'5.Inequality - Gini coefficient'!B139</f>
        <v>Peru (2011): Jaramillo, Miguel. 2019. “CEQ Master Workbook: Peru (2011),” CEQ Data Center on Fiscal Redistribution (CEQ Institute, Tulane University). February 11, 2019.</v>
      </c>
      <c r="C429" s="268"/>
      <c r="D429" s="268"/>
      <c r="E429" s="268"/>
      <c r="F429" s="268"/>
      <c r="G429" s="906"/>
      <c r="H429" s="906"/>
      <c r="I429" s="906"/>
      <c r="J429" s="268"/>
      <c r="K429" s="268"/>
      <c r="L429" s="268"/>
      <c r="M429" s="268"/>
      <c r="N429" s="268"/>
      <c r="O429" s="268"/>
      <c r="P429" s="268"/>
      <c r="Q429" s="268"/>
      <c r="R429" s="268"/>
      <c r="S429" s="268"/>
      <c r="T429" s="268"/>
      <c r="U429" s="268"/>
      <c r="V429" s="268"/>
      <c r="W429" s="268"/>
      <c r="X429" s="268"/>
      <c r="Y429" s="268"/>
      <c r="Z429" s="268"/>
      <c r="AA429" s="268"/>
      <c r="AB429" s="268"/>
      <c r="AC429" s="268"/>
      <c r="AD429" s="268"/>
      <c r="AE429" s="268"/>
      <c r="AM429" s="701"/>
      <c r="AN429" s="701"/>
      <c r="AO429" s="701"/>
    </row>
    <row r="430" spans="1:86" s="241" customFormat="1" ht="16" customHeight="1">
      <c r="A430" s="255">
        <f>'5.Inequality - Gini coefficient'!A140</f>
        <v>36</v>
      </c>
      <c r="B430" s="255" t="str">
        <f>'5.Inequality - Gini coefficient'!B140</f>
        <v>*,** Poland (2014): n.a.</v>
      </c>
      <c r="C430" s="268"/>
      <c r="D430" s="268"/>
      <c r="E430" s="268"/>
      <c r="F430" s="268"/>
      <c r="G430" s="906"/>
      <c r="H430" s="906"/>
      <c r="I430" s="906"/>
      <c r="J430" s="268"/>
      <c r="K430" s="268"/>
      <c r="L430" s="268"/>
      <c r="M430" s="268"/>
      <c r="N430" s="268"/>
      <c r="O430" s="268"/>
      <c r="P430" s="268"/>
      <c r="Q430" s="268"/>
      <c r="R430" s="268"/>
      <c r="S430" s="268"/>
      <c r="T430" s="268"/>
      <c r="U430" s="268"/>
      <c r="V430" s="268"/>
      <c r="W430" s="268"/>
      <c r="X430" s="268"/>
      <c r="Y430" s="268"/>
      <c r="Z430" s="268"/>
      <c r="AA430" s="268"/>
      <c r="AB430" s="268"/>
      <c r="AC430" s="268"/>
      <c r="AD430" s="268"/>
      <c r="AE430" s="268"/>
      <c r="AM430" s="701"/>
      <c r="AN430" s="701"/>
      <c r="AO430" s="701"/>
    </row>
    <row r="431" spans="1:86" s="241" customFormat="1" ht="16" customHeight="1">
      <c r="A431" s="255">
        <f>'5.Inequality - Gini coefficient'!A141</f>
        <v>37</v>
      </c>
      <c r="B431" s="255" t="str">
        <f>'5.Inequality - Gini coefficient'!B141</f>
        <v>*,** Romania (2016): n.a.</v>
      </c>
      <c r="C431" s="268"/>
      <c r="D431" s="268"/>
      <c r="E431" s="268"/>
      <c r="F431" s="268"/>
      <c r="G431" s="906"/>
      <c r="H431" s="906"/>
      <c r="I431" s="906"/>
      <c r="J431" s="268"/>
      <c r="K431" s="268"/>
      <c r="L431" s="268"/>
      <c r="M431" s="268"/>
      <c r="N431" s="268"/>
      <c r="O431" s="268"/>
      <c r="P431" s="268"/>
      <c r="Q431" s="268"/>
      <c r="R431" s="268"/>
      <c r="S431" s="268"/>
      <c r="T431" s="268"/>
      <c r="U431" s="268"/>
      <c r="V431" s="268"/>
      <c r="W431" s="268"/>
      <c r="X431" s="268"/>
      <c r="Y431" s="268"/>
      <c r="Z431" s="268"/>
      <c r="AA431" s="268"/>
      <c r="AB431" s="268"/>
      <c r="AC431" s="268"/>
      <c r="AD431" s="268"/>
      <c r="AE431" s="268"/>
      <c r="AM431" s="701"/>
      <c r="AN431" s="701"/>
      <c r="AO431" s="701"/>
    </row>
    <row r="432" spans="1:86" s="241" customFormat="1" ht="16" customHeight="1">
      <c r="A432" s="255">
        <f>'5.Inequality - Gini coefficient'!A142</f>
        <v>38</v>
      </c>
      <c r="B432" s="255" t="str">
        <f>'5.Inequality - Gini coefficient'!B142</f>
        <v>Russia (2010): Popova, Daria. 2019. “CEQ Master Workbook: Russia (2010),” CEQ Data Center on Fiscal Redistribution (CEQ Institute, Tulane University and the World Bank). March 21, 2019.</v>
      </c>
      <c r="C432" s="268"/>
      <c r="D432" s="268"/>
      <c r="E432" s="268"/>
      <c r="F432" s="268"/>
      <c r="G432" s="906"/>
      <c r="H432" s="906"/>
      <c r="I432" s="906"/>
      <c r="J432" s="268"/>
      <c r="K432" s="268"/>
      <c r="L432" s="268"/>
      <c r="M432" s="268"/>
      <c r="N432" s="268"/>
      <c r="O432" s="268"/>
      <c r="P432" s="268"/>
      <c r="Q432" s="268"/>
      <c r="R432" s="268"/>
      <c r="S432" s="268"/>
      <c r="T432" s="268"/>
      <c r="U432" s="268"/>
      <c r="V432" s="268"/>
      <c r="W432" s="268"/>
      <c r="X432" s="268"/>
      <c r="Y432" s="268"/>
      <c r="Z432" s="268"/>
      <c r="AA432" s="268"/>
      <c r="AB432" s="268"/>
      <c r="AC432" s="268"/>
      <c r="AD432" s="268"/>
      <c r="AE432" s="268"/>
      <c r="AM432" s="701"/>
      <c r="AN432" s="701"/>
      <c r="AO432" s="701"/>
    </row>
    <row r="433" spans="1:2" ht="12.75" customHeight="1">
      <c r="A433" s="255">
        <f>'5.Inequality - Gini coefficient'!A143</f>
        <v>39</v>
      </c>
      <c r="B433"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434" spans="1:2" ht="12.75" customHeight="1">
      <c r="A434" s="255">
        <f>'5.Inequality - Gini coefficient'!A144</f>
        <v>40</v>
      </c>
      <c r="B434"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435" spans="1:2">
      <c r="A435" s="255">
        <f>'5.Inequality - Gini coefficient'!A145</f>
        <v>41</v>
      </c>
      <c r="B435" s="255" t="str">
        <f>'5.Inequality - Gini coefficient'!B145</f>
        <v>Tanzania (2011): Younger, Stephen. 2019. “CEQ Master Workbook: Tanzania (2011-2012),” CEQ Data Center on Fiscal Redistribution (CEQ Institute, Tulane University). June 21, 2019.</v>
      </c>
    </row>
    <row r="436" spans="1:2">
      <c r="A436" s="255">
        <f>'5.Inequality - Gini coefficient'!A146</f>
        <v>42</v>
      </c>
      <c r="B436"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437" spans="1:2">
      <c r="A437" s="255">
        <f>'5.Inequality - Gini coefficient'!A147</f>
        <v>43</v>
      </c>
      <c r="B437"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438" spans="1:2">
      <c r="A438" s="255">
        <f>'5.Inequality - Gini coefficient'!A148</f>
        <v>44</v>
      </c>
      <c r="B438" s="255" t="str">
        <f>'5.Inequality - Gini coefficient'!B148</f>
        <v>*,** Ukraine (2016): n.a.</v>
      </c>
    </row>
    <row r="439" spans="1:2">
      <c r="A439" s="255">
        <f>'5.Inequality - Gini coefficient'!A149</f>
        <v>45</v>
      </c>
      <c r="B439" s="255" t="str">
        <f>'5.Inequality - Gini coefficient'!B149</f>
        <v>United States (2011): n.a.</v>
      </c>
    </row>
    <row r="440" spans="1:2">
      <c r="A440" s="255">
        <f>'5.Inequality - Gini coefficient'!A150</f>
        <v>46</v>
      </c>
      <c r="B440" s="255" t="str">
        <f>'5.Inequality - Gini coefficient'!B150</f>
        <v>Uruguay (2009): Bucheli, Marisa. 2019. “CEQ Master Workbook: Uruguay (2009),” CEQ Data Center on Fiscal Redistribution (CEQ Institute, Tulane University). April 7, 2019.</v>
      </c>
    </row>
    <row r="441" spans="1:2">
      <c r="A441" s="255">
        <f>'5.Inequality - Gini coefficient'!A151</f>
        <v>47</v>
      </c>
      <c r="B441" s="255" t="str">
        <f>'5.Inequality - Gini coefficient'!B151</f>
        <v>Venezuela (2013): Molina, Emiro. 2016. “CEQ Master Workbook: Venezuela (2012),” CEQ Data Center on Fiscal Redistribution (CEQ Institute, Tulane University). April 5, 2018.</v>
      </c>
    </row>
    <row r="442" spans="1:2" ht="15">
      <c r="A442" s="179"/>
    </row>
    <row r="443" spans="1:2" ht="15">
      <c r="A443" s="179"/>
    </row>
    <row r="444" spans="1:2" ht="15">
      <c r="A444" s="179"/>
    </row>
    <row r="445" spans="1:2" ht="15">
      <c r="A445" s="179"/>
    </row>
    <row r="446" spans="1:2" ht="15">
      <c r="A446" s="179"/>
    </row>
    <row r="447" spans="1:2" ht="15">
      <c r="A447" s="179"/>
    </row>
    <row r="448" spans="1:2" ht="15">
      <c r="A448" s="179"/>
    </row>
    <row r="449" spans="1:1" ht="15">
      <c r="A449" s="179"/>
    </row>
  </sheetData>
  <mergeCells count="58">
    <mergeCell ref="B351:B357"/>
    <mergeCell ref="B358:B364"/>
    <mergeCell ref="B309:B315"/>
    <mergeCell ref="B316:B322"/>
    <mergeCell ref="B323:B329"/>
    <mergeCell ref="B330:B336"/>
    <mergeCell ref="B344:B350"/>
    <mergeCell ref="B337:B343"/>
    <mergeCell ref="B267:B273"/>
    <mergeCell ref="B274:B280"/>
    <mergeCell ref="B281:B287"/>
    <mergeCell ref="B295:B301"/>
    <mergeCell ref="B302:B308"/>
    <mergeCell ref="B288:B294"/>
    <mergeCell ref="B218:B224"/>
    <mergeCell ref="B239:B245"/>
    <mergeCell ref="B253:B259"/>
    <mergeCell ref="B260:B266"/>
    <mergeCell ref="B225:B231"/>
    <mergeCell ref="B232:B238"/>
    <mergeCell ref="B246:B252"/>
    <mergeCell ref="B176:B182"/>
    <mergeCell ref="B183:B189"/>
    <mergeCell ref="B190:B196"/>
    <mergeCell ref="B204:B210"/>
    <mergeCell ref="B211:B217"/>
    <mergeCell ref="B387:AE387"/>
    <mergeCell ref="B6:B7"/>
    <mergeCell ref="C6:C7"/>
    <mergeCell ref="B384:BO384"/>
    <mergeCell ref="E6:AI6"/>
    <mergeCell ref="AK6:BO6"/>
    <mergeCell ref="B381:BO381"/>
    <mergeCell ref="B8:B14"/>
    <mergeCell ref="B15:B21"/>
    <mergeCell ref="B22:B28"/>
    <mergeCell ref="B36:B42"/>
    <mergeCell ref="B43:B49"/>
    <mergeCell ref="B50:B56"/>
    <mergeCell ref="B57:B63"/>
    <mergeCell ref="B64:B70"/>
    <mergeCell ref="B71:B77"/>
    <mergeCell ref="B29:B35"/>
    <mergeCell ref="B78:B84"/>
    <mergeCell ref="B113:B119"/>
    <mergeCell ref="B155:B161"/>
    <mergeCell ref="B197:B203"/>
    <mergeCell ref="B85:B91"/>
    <mergeCell ref="B92:B98"/>
    <mergeCell ref="B99:B105"/>
    <mergeCell ref="B106:B112"/>
    <mergeCell ref="B120:B126"/>
    <mergeCell ref="B127:B133"/>
    <mergeCell ref="B134:B140"/>
    <mergeCell ref="B141:B147"/>
    <mergeCell ref="B148:B154"/>
    <mergeCell ref="B162:B168"/>
    <mergeCell ref="B169:B175"/>
  </mergeCells>
  <conditionalFormatting sqref="F15:F27 F358:F363 F253:F258 F36:F41 F43:F48 F57:F62 F64:F69 F71:F76 F85:F90 F99:F104 F106:F111 F120:F125 F127:F132 F141:F146 F148:F153 F162:F167 F176:F181 F183:F188 F211:F216 F218:F223 F260:F265 F267:F272 F274:F279 F302:F307 F309:F314 F316:F321 F323:F328 F330:F335 F344:F349 M15:AI28 M245:AI245 M302:AI336 M141:AI154 M211:AI224 M57:AI77 M357:AI364 M36:AI49 M85:AI91 M99:AI112 M120:AI133 M162:AI189 M253:AI280 M344:AI350">
    <cfRule type="expression" dxfId="378" priority="374">
      <formula>AND(F15="",+$B15="Venezuela (2013)")</formula>
    </cfRule>
  </conditionalFormatting>
  <conditionalFormatting sqref="E351:E356">
    <cfRule type="expression" dxfId="377" priority="329">
      <formula>OR(AND(E351="",+$B351="Argentina (2012)"),AND(E351="",+$B351="Costa Rica (2010)"),AND(E351="",+$B351="Russia (2010)"),AND(E351="",+$B351="Venezuela (2013)"))</formula>
    </cfRule>
    <cfRule type="expression" dxfId="376" priority="330">
      <formula>OR(AND(E351="",+$B351="United States (2011)"),AND(E351="",+$B351="Armenia (2011)"),AND(E351="",+$B351="Bolivia (2009)"),AND(E351="",+$B351="Brazil (2009)"),AND(E351="",+$B351="Chile (2013)"),AND(E351="",+$B351="Colombia (2010)"),AND(E351="",+$B351="Colombia (2014)"),AND(E351="",+$B351="Dominican Republic (2013)"),AND(E351="",+$B351="El Salvador (2011)"),AND(E351="",+$B351="Ecuador (2011)"),AND(E351="",+$B351="Ethiopia (2010)"),AND(E351="",+$B351="Georgia (2013)"),AND(E351="",+$B351="Ghana (2012)"),AND(E351="",+$B351="Guatemala (2011)"),AND(E351="",+$B351="Honduras (2011)"),AND(E351="",+$B351="Indonesia (2012)"),AND(E351="",+$B351="Iran (2011)"),AND(E351="",+$B351="Jordan (2010)"),AND(E351="",+$B351="Mexico (2010)"),AND(E351="",+$B351="Mexico (2012)"),AND(E351="",+$B351="Mexico (2014)"),AND(E351="",+$B351="Nicaragua (2009)"),AND(E351="",+$B351="Panama (2016)"),AND(E351="",+$B351="Paraguay (2014) "),AND(E351="",+$B351="Peru (2009)"),AND(E351="",+$B351="Peru (2011)"),AND(E351="",+$B351="Tunisia (2010)"),AND(E351="",+$B351="South Africa (2010)"),AND(E351="",+$B351="Sri Lanka (2009)"),AND(E351="",+$B351="Tanzania (2011)"),AND(E351="",+$B351="Uganda (2012)"),AND(E351="",+$B351="Uruguay (2009)"))</formula>
    </cfRule>
  </conditionalFormatting>
  <conditionalFormatting sqref="F351:F356 M351:AI356 M239:AI244">
    <cfRule type="expression" dxfId="375" priority="331">
      <formula>OR(AND(F239="",+$B239="United States (2011)"),AND(F239="",+$B239="Argentina (2012)"),AND(F239="",+$B239="Armenia (2011)"),AND(F239="",+$B239="Bolivia (2009)"),AND(F239="",+$B239="Brazil (2009)"),AND(F239="",+$B239="Chile (2013)"),AND(F239="",+$B239="Colombia (2010)"),AND(F239="",+$B239="Colombia (2014)"),AND(F239="",+$B239="Costa Rica (2010)"),AND(F239="",+$B239="Dominican Republic (2013)"),AND(F239="",+$B239="El Salvador (2011)"),AND(F239="",+$B239="Ecuador (2011)"),AND(F239="",+$B239="Ethiopia (2010)"),AND(F239="",+$B239="Georgia (2013)"),AND(F239="",+$B239="Ghana (2012)"),AND(F239="",+$B239="Guatemala (2011)"),AND(F239="",+$B239="Honduras (2011)"),AND(F239="",+$B239="Indonesia (2012)"),AND(F239="",+$B239="Iran (2011)"),AND(F239="",+$B239="Jordan (2010)"),AND(F239="",+$B239="Mexico (2010)"),AND(F239="",+$B239="Mexico (2012)"),AND(F239="",+$B239="Mexico (2014)"),AND(F239="",+$B239="Nicaragua (2009)"),AND(F239="",+$B239="Panama (2016)"),AND(F239="",+$B239="Paraguay (2014) "),AND(F239="",+$B239="Peru (2009)"),AND(F239="",+$B239="Peru (2011)"),AND(F239="",+$B239="Russia (2010)"),AND(F239="",+$B239="Tunisia (2010)"),AND(F239="",+$B239="South Africa (2010)"),AND(F239="",+$B239="Sri Lanka (2009)"),AND(F239="",+$B239="Tanzania (2011)"),AND(F239="",+$B239="Uganda (2012)"),AND(F239="",+$B239="Uruguay (2009)"))</formula>
    </cfRule>
    <cfRule type="expression" dxfId="374" priority="332">
      <formula>AND(F239="",+$B239="Venezuela (2013)")</formula>
    </cfRule>
  </conditionalFormatting>
  <conditionalFormatting sqref="G351:I356">
    <cfRule type="expression" dxfId="373" priority="326">
      <formula>AND(G351="",+$B351="Venezuela (2013)")</formula>
    </cfRule>
    <cfRule type="expression" dxfId="372" priority="327">
      <formula>OR(AND(G351="",+$B351="Ethiopia (2010)"),AND(G351="",+$B351="Sri Lanka (2009)"),AND(G351="",+$B351="Tanzania (2011)"))</formula>
    </cfRule>
    <cfRule type="expression" dxfId="371" priority="328">
      <formula>OR(AND(G351="",+$B351="United States (2011)"),AND(G351="",+$B351="Argentina (2012)"),AND(G351="",+$B351="Armenia (2011)"),AND(G351="",+$B351="Bolivia (2009)"),AND(G351="",+$B351="Brazil (2009)"),AND(G351="",+$B351="Chile (2013)"),AND(G351="",+$B351="Colombia (2010)"),AND(G351="",+$B351="Colombia (2014)"),AND(G351="",+$B351="Costa Rica (2010)"),AND(G351="",+$B351="Dominican Republic (2013)"),AND(G351="",+$B351="El Salvador (2011)"),AND(G351="",+$B351="Ecuador (2011)"),AND(G351="",+$B351="Georgia (2013)"),AND(G351="",+$B351="Ghana (2012)"),AND(G351="",+$B351="Guatemala (2011)"),AND(G351="",+$B351="Honduras (2011)"),AND(G351="",+$B351="Indonesia (2012)"),AND(G351="",+$B351="Iran (2011)"),AND(G351="",+$B351="Jordan (2010)"),AND(G351="",+$B351="Mexico (2010)"),AND(G351="",+$B351="Mexico (2012)"),AND(G351="",+$B351="Mexico (2014)"),AND(G351="",+$B351="Nicaragua (2009)"),AND(G351="",+$B351="Panama (2016)"),AND(G351="",+$B351="Paraguay (2014) "),AND(G351="",+$B351="Peru (2009)"),AND(G351="",+$B351="Peru (2011)"),AND(G351="",+$B351="Russia (2010)"),AND(G351="",+$B351="Tunisia (2010)"),AND(G351="",+$B351="South Africa (2010)"),AND(G351="",+$B351="Uganda (2012)"),AND(G351="",+$B351="Uruguay (2009)"))</formula>
    </cfRule>
  </conditionalFormatting>
  <conditionalFormatting sqref="E239:E244">
    <cfRule type="expression" dxfId="370" priority="310">
      <formula>OR(AND(E239="",+$B239="Argentina (2012)"),AND(E239="",+$B239="Costa Rica (2010)"),AND(E239="",+$B239="Russia (2010)"),AND(E239="",+$B239="Venezuela (2013)"))</formula>
    </cfRule>
    <cfRule type="expression" dxfId="369" priority="311">
      <formula>OR(AND(E239="",+$B239="United States (2011)"),AND(E239="",+$B239="Armenia (2011)"),AND(E239="",+$B239="Bolivia (2009)"),AND(E239="",+$B239="Brazil (2009)"),AND(E239="",+$B239="Chile (2013)"),AND(E239="",+$B239="Colombia (2010)"),AND(E239="",+$B239="Colombia (2014)"),AND(E239="",+$B239="Dominican Republic (2013)"),AND(E239="",+$B239="El Salvador (2011)"),AND(E239="",+$B239="Ecuador (2011)"),AND(E239="",+$B239="Ethiopia (2010)"),AND(E239="",+$B239="Georgia (2013)"),AND(E239="",+$B239="Ghana (2012)"),AND(E239="",+$B239="Guatemala (2011)"),AND(E239="",+$B239="Honduras (2011)"),AND(E239="",+$B239="Indonesia (2012)"),AND(E239="",+$B239="Iran (2011)"),AND(E239="",+$B239="Jordan (2010)"),AND(E239="",+$B239="Mexico (2010)"),AND(E239="",+$B239="Mexico (2012)"),AND(E239="",+$B239="Mexico (2014)"),AND(E239="",+$B239="Nicaragua (2009)"),AND(E239="",+$B239="Panama (2016)"),AND(E239="",+$B239="Paraguay (2014) "),AND(E239="",+$B239="Peru (2009)"),AND(E239="",+$B239="Peru (2011)"),AND(E239="",+$B239="Tunisia (2010)"),AND(E239="",+$B239="South Africa (2010)"),AND(E239="",+$B239="Sri Lanka (2009)"),AND(E239="",+$B239="Tanzania (2011)"),AND(E239="",+$B239="Uganda (2012)"),AND(E239="",+$B239="Uruguay (2009)"))</formula>
    </cfRule>
  </conditionalFormatting>
  <conditionalFormatting sqref="G239:I244">
    <cfRule type="expression" dxfId="368" priority="320">
      <formula>AND(G239="",+$B239="Venezuela (2013)")</formula>
    </cfRule>
    <cfRule type="expression" dxfId="367" priority="321">
      <formula>OR(AND(G239="",+$B239="Ethiopia (2010)"),AND(G239="",+$B239="Sri Lanka (2009)"),AND(G239="",+$B239="Tanzania (2011)"))</formula>
    </cfRule>
    <cfRule type="expression" dxfId="366" priority="322">
      <formula>OR(AND(G239="",+$B239="United States (2011)"),AND(G239="",+$B239="Argentina (2012)"),AND(G239="",+$B239="Armenia (2011)"),AND(G239="",+$B239="Bolivia (2009)"),AND(G239="",+$B239="Brazil (2009)"),AND(G239="",+$B239="Chile (2013)"),AND(G239="",+$B239="Colombia (2010)"),AND(G239="",+$B239="Colombia (2014)"),AND(G239="",+$B239="Costa Rica (2010)"),AND(G239="",+$B239="Dominican Republic (2013)"),AND(G239="",+$B239="El Salvador (2011)"),AND(G239="",+$B239="Ecuador (2011)"),AND(G239="",+$B239="Georgia (2013)"),AND(G239="",+$B239="Ghana (2012)"),AND(G239="",+$B239="Guatemala (2011)"),AND(G239="",+$B239="Honduras (2011)"),AND(G239="",+$B239="Indonesia (2012)"),AND(G239="",+$B239="Iran (2011)"),AND(G239="",+$B239="Jordan (2010)"),AND(G239="",+$B239="Mexico (2010)"),AND(G239="",+$B239="Mexico (2012)"),AND(G239="",+$B239="Mexico (2014)"),AND(G239="",+$B239="Nicaragua (2009)"),AND(G239="",+$B239="Panama (2016)"),AND(G239="",+$B239="Paraguay (2014) "),AND(G239="",+$B239="Peru (2009)"),AND(G239="",+$B239="Peru (2011)"),AND(G239="",+$B239="Russia (2010)"),AND(G239="",+$B239="Tunisia (2010)"),AND(G239="",+$B239="South Africa (2010)"),AND(G239="",+$B239="Uganda (2012)"),AND(G239="",+$B239="Uruguay (2009)"))</formula>
    </cfRule>
  </conditionalFormatting>
  <conditionalFormatting sqref="AK239:AK244">
    <cfRule type="expression" dxfId="365" priority="307">
      <formula>OR(AND(AK239="",+$B239="Argentina (2012)"),AND(AK239="",+$B239="Russia (2010)"),AND(AK239="",+$B239="Ecuador (2011)"),AND(AK239="",+$B239="Venezuela (2013)"))</formula>
    </cfRule>
    <cfRule type="expression" dxfId="364" priority="308">
      <formula>OR(AND(AK239="",+$B239="Ghana (2012)"),AND(AK239="",+$B239="South Africa (2010)"),AND(AK239="",+$B239="Sri Lanka (2009)"),AND(AK239="",+$B239="Tanzania (2011)"))</formula>
    </cfRule>
    <cfRule type="expression" dxfId="363" priority="309">
      <formula>OR(AND(AK239="",+$B239="United States (2011)"),AND(AK239="",+$B239="Armenia (2011)"),AND(AK239="",+$B239="Bolivia (2009)"),AND(AK239="",+$B239="Brazil (2009)"),AND(AK239="",+$B239="Chile (2013)"),AND(AK239="",+$B239="Colombia (2010)"),AND(AK239="",+$B239="Colombia (2014)"),AND(AK239="",+$B239="Costa Rica (2010)"),AND(AK239="",+$B239="Dominican Republic (2013)"),AND(AK239="",+$B239="El Salvador (2011)"),AND(AK239="",+$B239="Ethiopia (2010)"),AND(AK239="",+$B239="Georgia (2013)"),AND(AK239="",+$B239="Guatemala (2011)"),AND(AK239="",+$B239="Honduras (2011)"),AND(AK239="",+$B239="Indonesia (2012)"),AND(AK239="",+$B239="Iran (2011)"),AND(AK239="",+$B239="Jordan (2010)"),AND(AK239="",+$B239="Mexico (2010)"),AND(AK239="",+$B239="Mexico (2012)"),AND(AK239="",+$B239="Mexico (2014)"),AND(AK239="",+$B239="Nicaragua (2009)"),AND(AK239="",+$B239="Panama (2016)"),AND(AK239="",+$B239="Paraguay (2014) "),AND(AK239="",+$B239="Peru (2009)"),AND(AK239="",+$B239="Peru (2011)"),AND(AK239="",+$B239="Tunisia (2010)"),AND(AK239="",+$B239="Uganda (2012)"),AND(AK239="",+$B239="Uruguay (2009)"))</formula>
    </cfRule>
  </conditionalFormatting>
  <conditionalFormatting sqref="AM239:AO244">
    <cfRule type="expression" dxfId="362" priority="317">
      <formula>OR(AND(AM239="",+$B239="United States (2011)"),AND(AM239="",+$B239="Argentina (2012)"),AND(AM239="",+$B239="Armenia (2011)"),AND(AM239="",+$B239="Bolivia (2009)"),AND(AM239="",+$B239="Brazil (2009)"),AND(AM239="",+$B239="Chile (2013)"),AND(AM239="",+$B239="Colombia (2010)"),AND(AM239="",+$B239="Colombia (2014)"),AND(AM239="",+$B239="Costa Rica (2010)"),AND(AM239="",+$B239="Dominican Republic (2013)"),AND(AM239="",+$B239="El Salvador (2011)"),AND(AM239="",+$B239="Ethiopia (2010)"),AND(AM239="",+$B239="Guatemala (2011)"),AND(AM239="",+$B239="Honduras (2011)"),AND(AM239="",+$B239="Indonesia (2012)"),AND(AM239="",+$B239="Iran (2011)"),AND(AM239="",+$B239="Jordan (2010)"),AND(AM239="",+$B239="Mexico (2010)"),AND(AM239="",+$B239="Mexico (2012)"),AND(AM239="",+$B239="Mexico (2014)"),AND(AM239="",+$B239="Nicaragua (2009)"),AND(AM239="",+$B239="Panama (2016)"),AND(AM239="",+$B239="Paraguay (2014) "),AND(AM239="",+$B239="Peru (2009)"),AND(AM239="",+$B239="Peru (2011)"),AND(AM239="",+$B239="Russia (2010)"),AND(AM239="",+$B239="Tunisia (2010)"),AND(AM239="",+$B239="Uganda (2012)"),AND(AM239="",+$B239="Uruguay (2009)"))</formula>
    </cfRule>
    <cfRule type="expression" dxfId="361" priority="318">
      <formula>OR(AND(AM239="",+$B239="Ghana (2012)"),AND(AM239="",+$B239="Georgia (2013)"),AND(AM239="",+$B239="South Africa (2010)"),AND(AM239="",+$B239="Sri Lanka (2009)"),AND(AM239="",+$B239="Tanzania (2011)"))</formula>
    </cfRule>
    <cfRule type="expression" dxfId="360" priority="319">
      <formula>OR(AND(AM239="",+$B239="Ecuador (2011)"),AND(AM239="",+$B239="Venezuela (2013)"))</formula>
    </cfRule>
  </conditionalFormatting>
  <conditionalFormatting sqref="F239:F244">
    <cfRule type="expression" dxfId="359" priority="312">
      <formula>OR(AND(F239="",+$B239="United States (2011)"),AND(F239="",+$B239="Argentina (2012)"),AND(F239="",+$B239="Armenia (2011)"),AND(F239="",+$B239="Bolivia (2009)"),AND(F239="",+$B239="Brazil (2009)"),AND(F239="",+$B239="Chile (2013)"),AND(F239="",+$B239="Colombia (2010)"),AND(F239="",+$B239="Colombia (2014)"),AND(F239="",+$B239="Costa Rica (2010)"),AND(F239="",+$B239="Dominican Republic (2013)"),AND(F239="",+$B239="El Salvador (2011)"),AND(F239="",+$B239="Ecuador (2011)"),AND(F239="",+$B239="Ethiopia (2010)"),AND(F239="",+$B239="Georgia (2013)"),AND(F239="",+$B239="Ghana (2012)"),AND(F239="",+$B239="Guatemala (2011)"),AND(F239="",+$B239="Honduras (2011)"),AND(F239="",+$B239="Indonesia (2012)"),AND(F239="",+$B239="Iran (2011)"),AND(F239="",+$B239="Jordan (2010)"),AND(F239="",+$B239="Mexico (2010)"),AND(F239="",+$B239="Mexico (2012)"),AND(F239="",+$B239="Mexico (2014)"),AND(F239="",+$B239="Nicaragua (2009)"),AND(F239="",+$B239="Panama (2016)"),AND(F239="",+$B239="Paraguay (2014) "),AND(F239="",+$B239="Peru (2009)"),AND(F239="",+$B239="Peru (2011)"),AND(F239="",+$B239="Russia (2010)"),AND(F239="",+$B239="Tunisia (2010)"),AND(F239="",+$B239="South Africa (2010)"),AND(F239="",+$B239="Sri Lanka (2009)"),AND(F239="",+$B239="Tanzania (2011)"),AND(F239="",+$B239="Uganda (2012)"),AND(F239="",+$B239="Uruguay (2009)"))</formula>
    </cfRule>
    <cfRule type="expression" dxfId="358" priority="313">
      <formula>AND(F239="",+$B239="Venezuela (2013)")</formula>
    </cfRule>
  </conditionalFormatting>
  <conditionalFormatting sqref="AL239:AL244 AS239:BO244">
    <cfRule type="expression" dxfId="357" priority="314">
      <formula>OR(AND(AL239="",+$B239="Ghana (2012)"),AND(AL239="",+$B239="South Africa (2010)"),AND(AL239="",+$B239="Sri Lanka (2009)"),AND(AL239="",+$B239="Tanzania (2011)"))</formula>
    </cfRule>
    <cfRule type="expression" dxfId="356" priority="315">
      <formula>OR(AND(AL239="",+$B239="Ecuador (2011)"),AND(AL239="",+$B239="Venezuela (2013)"))</formula>
    </cfRule>
    <cfRule type="expression" dxfId="355" priority="316">
      <formula>OR(AND(AL239="",+$B239="United States (2011)"),AND(AL239="",+$B239="Argentina (2012)"),AND(AL239="",+$B239="Armenia (2011)"),AND(AL239="",+$B239="Bolivia (2009)"),AND(AL239="",+$B239="Brazil (2009)"),AND(AL239="",+$B239="Chile (2013)"),AND(AL239="",+$B239="Colombia (2010)"),AND(AL239="",+$B239="Colombia (2014)"),AND(AL239="",+$B239="Costa Rica (2010)"),AND(AL239="",+$B239="Dominican Republic (2013)"),AND(AL239="",+$B239="El Salvador (2011)"),AND(AL239="",+$B239="Ethiopia (2010)"),AND(AL239="",+$B239="Georgia (2013)"),AND(AL239="",+$B239="Guatemala (2011)"),AND(AL239="",+$B239="Honduras (2011)"),AND(AL239="",+$B239="Indonesia (2012)"),AND(AL239="",+$B239="Iran (2011)"),AND(AL239="",+$B239="Jordan (2010)"),AND(AL239="",+$B239="Mexico (2010)"),AND(AL239="",+$B239="Mexico (2012)"),AND(AL239="",+$B239="Mexico (2014)"),AND(AL239="",+$B239="Nicaragua (2009)"),AND(AL239="",+$B239="Panama (2016)"),AND(AL239="",+$B239="Paraguay (2014) "),AND(AL239="",+$B239="Peru (2009)"),AND(AL239="",+$B239="Peru (2011)"),AND(AL239="",+$B239="Russia (2010)"),AND(AL239="",+$B239="Tunisia (2010)"),AND(AL239="",+$B239="Uganda (2012)"),AND(AL239="",+$B239="Uruguay (2009)"))</formula>
    </cfRule>
  </conditionalFormatting>
  <conditionalFormatting sqref="E28 E105">
    <cfRule type="expression" dxfId="354" priority="294">
      <formula>OR(AND(E28="",+$B28="Argentina (2012)"),AND(E28="",+$B28="Costa Rica (2010)"),AND(E28="",+$B28="Russia (2010)"),AND(E28="",+$B28="Venezuela (2013)"))</formula>
    </cfRule>
    <cfRule type="expression" dxfId="353" priority="295">
      <formula>OR(AND(E28="",+$B28="United States (2011)"),AND(E28="",+$B28="Armenia (2011)"),AND(E28="",+$B28="Bolivia (2009)"),AND(E28="",+$B28="Brazil (2009)"),AND(E28="",+$B28="Chile (2013)"),AND(E28="",+$B28="Colombia (2010)"),AND(E28="",+$B28="Colombia (2014)"),AND(E28="",+$B28="Dominican Republic (2013)"),AND(E28="",+$B28="El Salvador (2011)"),AND(E28="",+$B28="Ecuador (2011)"),AND(E28="",+$B28="Ethiopia (2010)"),AND(E28="",+$B28="Georgia (2013)"),AND(E28="",+$B28="Ghana (2012)"),AND(E28="",+$B28="Guatemala (2011)"),AND(E28="",+$B28="Honduras (2011)"),AND(E28="",+$B28="Indonesia (2012)"),AND(E28="",+$B28="Iran (2011)"),AND(E28="",+$B28="Jordan (2010)"),AND(E28="",+$B28="Mexico (2010)"),AND(E28="",+$B28="Mexico (2012)"),AND(E28="",+$B28="Mexico (2014)"),AND(E28="",+$B28="Nicaragua (2009)"),AND(E28="",+$B28="Panama (2016)"),AND(E28="",+$B28="Paraguay (2014) "),AND(E28="",+$B28="Peru (2009)"),AND(E28="",+$B28="Peru (2011)"),AND(E28="",+$B28="Tunisia (2010)"),AND(E28="",+$B28="South Africa (2010)"),AND(E28="",+$B28="Sri Lanka (2009)"),AND(E28="",+$B28="Tanzania (2011)"),AND(E28="",+$B28="Uganda (2012)"),AND(E28="",+$B28="Uruguay (2009)"))</formula>
    </cfRule>
  </conditionalFormatting>
  <conditionalFormatting sqref="G105:I105 G28:I28">
    <cfRule type="expression" dxfId="352" priority="304">
      <formula>AND(G28="",+$B28="Venezuela (2013)")</formula>
    </cfRule>
    <cfRule type="expression" dxfId="351" priority="305">
      <formula>OR(AND(G28="",+$B28="Ethiopia (2010)"),AND(G28="",+$B28="Sri Lanka (2009)"),AND(G28="",+$B28="Tanzania (2011)"))</formula>
    </cfRule>
    <cfRule type="expression" dxfId="350" priority="306">
      <formula>OR(AND(G28="",+$B28="United States (2011)"),AND(G28="",+$B28="Argentina (2012)"),AND(G28="",+$B28="Armenia (2011)"),AND(G28="",+$B28="Bolivia (2009)"),AND(G28="",+$B28="Brazil (2009)"),AND(G28="",+$B28="Chile (2013)"),AND(G28="",+$B28="Colombia (2010)"),AND(G28="",+$B28="Colombia (2014)"),AND(G28="",+$B28="Costa Rica (2010)"),AND(G28="",+$B28="Dominican Republic (2013)"),AND(G28="",+$B28="El Salvador (2011)"),AND(G28="",+$B28="Ecuador (2011)"),AND(G28="",+$B28="Georgia (2013)"),AND(G28="",+$B28="Ghana (2012)"),AND(G28="",+$B28="Guatemala (2011)"),AND(G28="",+$B28="Honduras (2011)"),AND(G28="",+$B28="Indonesia (2012)"),AND(G28="",+$B28="Iran (2011)"),AND(G28="",+$B28="Jordan (2010)"),AND(G28="",+$B28="Mexico (2010)"),AND(G28="",+$B28="Mexico (2012)"),AND(G28="",+$B28="Mexico (2014)"),AND(G28="",+$B28="Nicaragua (2009)"),AND(G28="",+$B28="Panama (2016)"),AND(G28="",+$B28="Paraguay (2014) "),AND(G28="",+$B28="Peru (2009)"),AND(G28="",+$B28="Peru (2011)"),AND(G28="",+$B28="Russia (2010)"),AND(G28="",+$B28="Tunisia (2010)"),AND(G28="",+$B28="South Africa (2010)"),AND(G28="",+$B28="Uganda (2012)"),AND(G28="",+$B28="Uruguay (2009)"))</formula>
    </cfRule>
  </conditionalFormatting>
  <conditionalFormatting sqref="AK28 AK105">
    <cfRule type="expression" dxfId="349" priority="291">
      <formula>OR(AND(AK28="",+$B28="Argentina (2012)"),AND(AK28="",+$B28="Russia (2010)"),AND(AK28="",+$B28="Ecuador (2011)"),AND(AK28="",+$B28="Venezuela (2013)"))</formula>
    </cfRule>
    <cfRule type="expression" dxfId="348" priority="292">
      <formula>OR(AND(AK28="",+$B28="Ghana (2012)"),AND(AK28="",+$B28="South Africa (2010)"),AND(AK28="",+$B28="Sri Lanka (2009)"),AND(AK28="",+$B28="Tanzania (2011)"))</formula>
    </cfRule>
    <cfRule type="expression" dxfId="347" priority="293">
      <formula>OR(AND(AK28="",+$B28="United States (2011)"),AND(AK28="",+$B28="Armenia (2011)"),AND(AK28="",+$B28="Bolivia (2009)"),AND(AK28="",+$B28="Brazil (2009)"),AND(AK28="",+$B28="Chile (2013)"),AND(AK28="",+$B28="Colombia (2010)"),AND(AK28="",+$B28="Colombia (2014)"),AND(AK28="",+$B28="Costa Rica (2010)"),AND(AK28="",+$B28="Dominican Republic (2013)"),AND(AK28="",+$B28="El Salvador (2011)"),AND(AK28="",+$B28="Ethiopia (2010)"),AND(AK28="",+$B28="Georgia (2013)"),AND(AK28="",+$B28="Guatemala (2011)"),AND(AK28="",+$B28="Honduras (2011)"),AND(AK28="",+$B28="Indonesia (2012)"),AND(AK28="",+$B28="Iran (2011)"),AND(AK28="",+$B28="Jordan (2010)"),AND(AK28="",+$B28="Mexico (2010)"),AND(AK28="",+$B28="Mexico (2012)"),AND(AK28="",+$B28="Mexico (2014)"),AND(AK28="",+$B28="Nicaragua (2009)"),AND(AK28="",+$B28="Panama (2016)"),AND(AK28="",+$B28="Paraguay (2014) "),AND(AK28="",+$B28="Peru (2009)"),AND(AK28="",+$B28="Peru (2011)"),AND(AK28="",+$B28="Tunisia (2010)"),AND(AK28="",+$B28="Uganda (2012)"),AND(AK28="",+$B28="Uruguay (2009)"))</formula>
    </cfRule>
  </conditionalFormatting>
  <conditionalFormatting sqref="AM105:AO105 AM28:AO28">
    <cfRule type="expression" dxfId="346" priority="301">
      <formula>OR(AND(AM28="",+$B28="United States (2011)"),AND(AM28="",+$B28="Argentina (2012)"),AND(AM28="",+$B28="Armenia (2011)"),AND(AM28="",+$B28="Bolivia (2009)"),AND(AM28="",+$B28="Brazil (2009)"),AND(AM28="",+$B28="Chile (2013)"),AND(AM28="",+$B28="Colombia (2010)"),AND(AM28="",+$B28="Colombia (2014)"),AND(AM28="",+$B28="Costa Rica (2010)"),AND(AM28="",+$B28="Dominican Republic (2013)"),AND(AM28="",+$B28="El Salvador (2011)"),AND(AM28="",+$B28="Ethiopia (2010)"),AND(AM28="",+$B28="Guatemala (2011)"),AND(AM28="",+$B28="Honduras (2011)"),AND(AM28="",+$B28="Indonesia (2012)"),AND(AM28="",+$B28="Iran (2011)"),AND(AM28="",+$B28="Jordan (2010)"),AND(AM28="",+$B28="Mexico (2010)"),AND(AM28="",+$B28="Mexico (2012)"),AND(AM28="",+$B28="Mexico (2014)"),AND(AM28="",+$B28="Nicaragua (2009)"),AND(AM28="",+$B28="Panama (2016)"),AND(AM28="",+$B28="Paraguay (2014) "),AND(AM28="",+$B28="Peru (2009)"),AND(AM28="",+$B28="Peru (2011)"),AND(AM28="",+$B28="Russia (2010)"),AND(AM28="",+$B28="Tunisia (2010)"),AND(AM28="",+$B28="Uganda (2012)"),AND(AM28="",+$B28="Uruguay (2009)"))</formula>
    </cfRule>
    <cfRule type="expression" dxfId="345" priority="302">
      <formula>OR(AND(AM28="",+$B28="Ghana (2012)"),AND(AM28="",+$B28="Georgia (2013)"),AND(AM28="",+$B28="South Africa (2010)"),AND(AM28="",+$B28="Sri Lanka (2009)"),AND(AM28="",+$B28="Tanzania (2011)"))</formula>
    </cfRule>
    <cfRule type="expression" dxfId="344" priority="303">
      <formula>OR(AND(AM28="",+$B28="Ecuador (2011)"),AND(AM28="",+$B28="Venezuela (2013)"))</formula>
    </cfRule>
  </conditionalFormatting>
  <conditionalFormatting sqref="F28 F105 J105:L105">
    <cfRule type="expression" dxfId="343" priority="296">
      <formula>OR(AND(F28="",+$B28="United States (2011)"),AND(F28="",+$B28="Argentina (2012)"),AND(F28="",+$B28="Armenia (2011)"),AND(F28="",+$B28="Bolivia (2009)"),AND(F28="",+$B28="Brazil (2009)"),AND(F28="",+$B28="Chile (2013)"),AND(F28="",+$B28="Colombia (2010)"),AND(F28="",+$B28="Colombia (2014)"),AND(F28="",+$B28="Costa Rica (2010)"),AND(F28="",+$B28="Dominican Republic (2013)"),AND(F28="",+$B28="El Salvador (2011)"),AND(F28="",+$B28="Ecuador (2011)"),AND(F28="",+$B28="Ethiopia (2010)"),AND(F28="",+$B28="Georgia (2013)"),AND(F28="",+$B28="Ghana (2012)"),AND(F28="",+$B28="Guatemala (2011)"),AND(F28="",+$B28="Honduras (2011)"),AND(F28="",+$B28="Indonesia (2012)"),AND(F28="",+$B28="Iran (2011)"),AND(F28="",+$B28="Jordan (2010)"),AND(F28="",+$B28="Mexico (2010)"),AND(F28="",+$B28="Mexico (2012)"),AND(F28="",+$B28="Mexico (2014)"),AND(F28="",+$B28="Nicaragua (2009)"),AND(F28="",+$B28="Panama (2016)"),AND(F28="",+$B28="Paraguay (2014) "),AND(F28="",+$B28="Peru (2009)"),AND(F28="",+$B28="Peru (2011)"),AND(F28="",+$B28="Russia (2010)"),AND(F28="",+$B28="Tunisia (2010)"),AND(F28="",+$B28="South Africa (2010)"),AND(F28="",+$B28="Sri Lanka (2009)"),AND(F28="",+$B28="Tanzania (2011)"),AND(F28="",+$B28="Uganda (2012)"),AND(F28="",+$B28="Uruguay (2009)"),AND(F28="",+$B28="India (2011)"),AND(F28="",+$B28="China (2014)"))</formula>
    </cfRule>
    <cfRule type="expression" dxfId="342" priority="297">
      <formula>AND(F28="",+$B28="Venezuela (2013)")</formula>
    </cfRule>
  </conditionalFormatting>
  <conditionalFormatting sqref="AL28 AL105 AP105:AR105">
    <cfRule type="expression" dxfId="341" priority="298">
      <formula>OR(AND(AL28="",+$B28="Ghana (2012)"),AND(AL28="",+$B28="South Africa (2010)"),AND(AL28="",+$B28="Sri Lanka (2009)"),AND(AL28="",+$B28="Tanzania (2011)"))</formula>
    </cfRule>
    <cfRule type="expression" dxfId="340" priority="299">
      <formula>OR(AND(AL28="",+$B28="Ecuador (2011)"),AND(AL28="",+$B28="Venezuela (2013)"))</formula>
    </cfRule>
    <cfRule type="expression" dxfId="339" priority="300">
      <formula>OR(AND(AL28="",+$B28="United States (2011)"),AND(AL28="",+$B28="Argentina (2012)"),AND(AL28="",+$B28="Armenia (2011)"),AND(AL28="",+$B28="Bolivia (2009)"),AND(AL28="",+$B28="Brazil (2009)"),AND(AL28="",+$B28="Chile (2013)"),AND(AL28="",+$B28="Colombia (2010)"),AND(AL28="",+$B28="Colombia (2014)"),AND(AL28="",+$B28="Costa Rica (2010)"),AND(AL28="",+$B28="Dominican Republic (2013)"),AND(AL28="",+$B28="El Salvador (2011)"),AND(AL28="",+$B28="Ethiopia (2010)"),AND(AL28="",+$B28="Georgia (2013)"),AND(AL28="",+$B28="Guatemala (2011)"),AND(AL28="",+$B28="Honduras (2011)"),AND(AL28="",+$B28="Indonesia (2012)"),AND(AL28="",+$B28="Iran (2011)"),AND(AL28="",+$B28="Jordan (2010)"),AND(AL28="",+$B28="Mexico (2010)"),AND(AL28="",+$B28="Mexico (2012)"),AND(AL28="",+$B28="Mexico (2014)"),AND(AL28="",+$B28="Nicaragua (2009)"),AND(AL28="",+$B28="Panama (2016)"),AND(AL28="",+$B28="Paraguay (2014) "),AND(AL28="",+$B28="Peru (2009)"),AND(AL28="",+$B28="Peru (2011)"),AND(AL28="",+$B28="Russia (2010)"),AND(AL28="",+$B28="Tunisia (2010)"),AND(AL28="",+$B28="Uganda (2012)"),AND(AL28="",+$B28="Uruguay (2009)"),AND(AL28="",+$B28="India (2011)"),AND(AL28="",+$B28="China (2014)"))</formula>
    </cfRule>
  </conditionalFormatting>
  <conditionalFormatting sqref="E112 E91 E77 E70 E63 E42 E49">
    <cfRule type="expression" dxfId="338" priority="278">
      <formula>OR(AND(E42="",+$B42="Argentina (2012)"),AND(E42="",+$B42="Costa Rica (2010)"),AND(E42="",+$B42="Russia (2010)"),AND(E42="",+$B42="Venezuela (2013)"))</formula>
    </cfRule>
    <cfRule type="expression" dxfId="337" priority="279">
      <formula>OR(AND(E42="",+$B42="United States (2011)"),AND(E42="",+$B42="Armenia (2011)"),AND(E42="",+$B42="Bolivia (2009)"),AND(E42="",+$B42="Brazil (2009)"),AND(E42="",+$B42="Chile (2013)"),AND(E42="",+$B42="Colombia (2010)"),AND(E42="",+$B42="Colombia (2014)"),AND(E42="",+$B42="Dominican Republic (2013)"),AND(E42="",+$B42="El Salvador (2011)"),AND(E42="",+$B42="Ecuador (2011)"),AND(E42="",+$B42="Ethiopia (2010)"),AND(E42="",+$B42="Georgia (2013)"),AND(E42="",+$B42="Ghana (2012)"),AND(E42="",+$B42="Guatemala (2011)"),AND(E42="",+$B42="Honduras (2011)"),AND(E42="",+$B42="Indonesia (2012)"),AND(E42="",+$B42="Iran (2011)"),AND(E42="",+$B42="Jordan (2010)"),AND(E42="",+$B42="Mexico (2010)"),AND(E42="",+$B42="Mexico (2012)"),AND(E42="",+$B42="Mexico (2014)"),AND(E42="",+$B42="Nicaragua (2009)"),AND(E42="",+$B42="Panama (2016)"),AND(E42="",+$B42="Paraguay (2014) "),AND(E42="",+$B42="Peru (2009)"),AND(E42="",+$B42="Peru (2011)"),AND(E42="",+$B42="Tunisia (2010)"),AND(E42="",+$B42="South Africa (2010)"),AND(E42="",+$B42="Sri Lanka (2009)"),AND(E42="",+$B42="Tanzania (2011)"),AND(E42="",+$B42="Uganda (2012)"),AND(E42="",+$B42="Uruguay (2009)"))</formula>
    </cfRule>
  </conditionalFormatting>
  <conditionalFormatting sqref="G91:I91 G77:I77 G70:I70 G42:I42 G49:I49 G63:I63 G112:I112">
    <cfRule type="expression" dxfId="336" priority="288">
      <formula>AND(G42="",+$B42="Venezuela (2013)")</formula>
    </cfRule>
    <cfRule type="expression" dxfId="335" priority="289">
      <formula>OR(AND(G42="",+$B42="Ethiopia (2010)"),AND(G42="",+$B42="Sri Lanka (2009)"),AND(G42="",+$B42="Tanzania (2011)"))</formula>
    </cfRule>
    <cfRule type="expression" dxfId="334" priority="290">
      <formula>OR(AND(G42="",+$B42="United States (2011)"),AND(G42="",+$B42="Argentina (2012)"),AND(G42="",+$B42="Armenia (2011)"),AND(G42="",+$B42="Bolivia (2009)"),AND(G42="",+$B42="Brazil (2009)"),AND(G42="",+$B42="Chile (2013)"),AND(G42="",+$B42="Colombia (2010)"),AND(G42="",+$B42="Colombia (2014)"),AND(G42="",+$B42="Costa Rica (2010)"),AND(G42="",+$B42="Dominican Republic (2013)"),AND(G42="",+$B42="El Salvador (2011)"),AND(G42="",+$B42="Ecuador (2011)"),AND(G42="",+$B42="Georgia (2013)"),AND(G42="",+$B42="Ghana (2012)"),AND(G42="",+$B42="Guatemala (2011)"),AND(G42="",+$B42="Honduras (2011)"),AND(G42="",+$B42="Indonesia (2012)"),AND(G42="",+$B42="Iran (2011)"),AND(G42="",+$B42="Jordan (2010)"),AND(G42="",+$B42="Mexico (2010)"),AND(G42="",+$B42="Mexico (2012)"),AND(G42="",+$B42="Mexico (2014)"),AND(G42="",+$B42="Nicaragua (2009)"),AND(G42="",+$B42="Panama (2016)"),AND(G42="",+$B42="Paraguay (2014) "),AND(G42="",+$B42="Peru (2009)"),AND(G42="",+$B42="Peru (2011)"),AND(G42="",+$B42="Russia (2010)"),AND(G42="",+$B42="Tunisia (2010)"),AND(G42="",+$B42="South Africa (2010)"),AND(G42="",+$B42="Uganda (2012)"),AND(G42="",+$B42="Uruguay (2009)"))</formula>
    </cfRule>
  </conditionalFormatting>
  <conditionalFormatting sqref="AK112 AK91 AK77 AK70 AK63 AK42 AK49">
    <cfRule type="expression" dxfId="333" priority="275">
      <formula>OR(AND(AK42="",+$B42="Argentina (2012)"),AND(AK42="",+$B42="Russia (2010)"),AND(AK42="",+$B42="Ecuador (2011)"),AND(AK42="",+$B42="Venezuela (2013)"))</formula>
    </cfRule>
    <cfRule type="expression" dxfId="332" priority="276">
      <formula>OR(AND(AK42="",+$B42="Ghana (2012)"),AND(AK42="",+$B42="South Africa (2010)"),AND(AK42="",+$B42="Sri Lanka (2009)"),AND(AK42="",+$B42="Tanzania (2011)"))</formula>
    </cfRule>
    <cfRule type="expression" dxfId="331" priority="277">
      <formula>OR(AND(AK42="",+$B42="United States (2011)"),AND(AK42="",+$B42="Armenia (2011)"),AND(AK42="",+$B42="Bolivia (2009)"),AND(AK42="",+$B42="Brazil (2009)"),AND(AK42="",+$B42="Chile (2013)"),AND(AK42="",+$B42="Colombia (2010)"),AND(AK42="",+$B42="Colombia (2014)"),AND(AK42="",+$B42="Costa Rica (2010)"),AND(AK42="",+$B42="Dominican Republic (2013)"),AND(AK42="",+$B42="El Salvador (2011)"),AND(AK42="",+$B42="Ethiopia (2010)"),AND(AK42="",+$B42="Georgia (2013)"),AND(AK42="",+$B42="Guatemala (2011)"),AND(AK42="",+$B42="Honduras (2011)"),AND(AK42="",+$B42="Indonesia (2012)"),AND(AK42="",+$B42="Iran (2011)"),AND(AK42="",+$B42="Jordan (2010)"),AND(AK42="",+$B42="Mexico (2010)"),AND(AK42="",+$B42="Mexico (2012)"),AND(AK42="",+$B42="Mexico (2014)"),AND(AK42="",+$B42="Nicaragua (2009)"),AND(AK42="",+$B42="Panama (2016)"),AND(AK42="",+$B42="Paraguay (2014) "),AND(AK42="",+$B42="Peru (2009)"),AND(AK42="",+$B42="Peru (2011)"),AND(AK42="",+$B42="Tunisia (2010)"),AND(AK42="",+$B42="Uganda (2012)"),AND(AK42="",+$B42="Uruguay (2009)"))</formula>
    </cfRule>
  </conditionalFormatting>
  <conditionalFormatting sqref="AM112:AO112 AM91:AO91 AM77:AO77 AM70:AO70 AM42:AO42 AM49:AO49 AM63:AO63">
    <cfRule type="expression" dxfId="330" priority="285">
      <formula>OR(AND(AM42="",+$B42="United States (2011)"),AND(AM42="",+$B42="Argentina (2012)"),AND(AM42="",+$B42="Armenia (2011)"),AND(AM42="",+$B42="Bolivia (2009)"),AND(AM42="",+$B42="Brazil (2009)"),AND(AM42="",+$B42="Chile (2013)"),AND(AM42="",+$B42="Colombia (2010)"),AND(AM42="",+$B42="Colombia (2014)"),AND(AM42="",+$B42="Costa Rica (2010)"),AND(AM42="",+$B42="Dominican Republic (2013)"),AND(AM42="",+$B42="El Salvador (2011)"),AND(AM42="",+$B42="Ethiopia (2010)"),AND(AM42="",+$B42="Guatemala (2011)"),AND(AM42="",+$B42="Honduras (2011)"),AND(AM42="",+$B42="Indonesia (2012)"),AND(AM42="",+$B42="Iran (2011)"),AND(AM42="",+$B42="Jordan (2010)"),AND(AM42="",+$B42="Mexico (2010)"),AND(AM42="",+$B42="Mexico (2012)"),AND(AM42="",+$B42="Mexico (2014)"),AND(AM42="",+$B42="Nicaragua (2009)"),AND(AM42="",+$B42="Panama (2016)"),AND(AM42="",+$B42="Paraguay (2014) "),AND(AM42="",+$B42="Peru (2009)"),AND(AM42="",+$B42="Peru (2011)"),AND(AM42="",+$B42="Russia (2010)"),AND(AM42="",+$B42="Tunisia (2010)"),AND(AM42="",+$B42="Uganda (2012)"),AND(AM42="",+$B42="Uruguay (2009)"))</formula>
    </cfRule>
    <cfRule type="expression" dxfId="329" priority="286">
      <formula>OR(AND(AM42="",+$B42="Ghana (2012)"),AND(AM42="",+$B42="Georgia (2013)"),AND(AM42="",+$B42="South Africa (2010)"),AND(AM42="",+$B42="Sri Lanka (2009)"),AND(AM42="",+$B42="Tanzania (2011)"))</formula>
    </cfRule>
    <cfRule type="expression" dxfId="328" priority="287">
      <formula>OR(AND(AM42="",+$B42="Ecuador (2011)"),AND(AM42="",+$B42="Venezuela (2013)"))</formula>
    </cfRule>
  </conditionalFormatting>
  <conditionalFormatting sqref="F112 F91 F77 F70 F63 F42 F49">
    <cfRule type="expression" dxfId="327" priority="280">
      <formula>OR(AND(F42="",+$B42="United States (2011)"),AND(F42="",+$B42="Argentina (2012)"),AND(F42="",+$B42="Armenia (2011)"),AND(F42="",+$B42="Bolivia (2009)"),AND(F42="",+$B42="Brazil (2009)"),AND(F42="",+$B42="Chile (2013)"),AND(F42="",+$B42="Colombia (2010)"),AND(F42="",+$B42="Colombia (2014)"),AND(F42="",+$B42="Costa Rica (2010)"),AND(F42="",+$B42="Dominican Republic (2013)"),AND(F42="",+$B42="El Salvador (2011)"),AND(F42="",+$B42="Ecuador (2011)"),AND(F42="",+$B42="Ethiopia (2010)"),AND(F42="",+$B42="Georgia (2013)"),AND(F42="",+$B42="Ghana (2012)"),AND(F42="",+$B42="Guatemala (2011)"),AND(F42="",+$B42="Honduras (2011)"),AND(F42="",+$B42="Indonesia (2012)"),AND(F42="",+$B42="Iran (2011)"),AND(F42="",+$B42="Jordan (2010)"),AND(F42="",+$B42="Mexico (2010)"),AND(F42="",+$B42="Mexico (2012)"),AND(F42="",+$B42="Mexico (2014)"),AND(F42="",+$B42="Nicaragua (2009)"),AND(F42="",+$B42="Panama (2016)"),AND(F42="",+$B42="Paraguay (2014) "),AND(F42="",+$B42="Peru (2009)"),AND(F42="",+$B42="Peru (2011)"),AND(F42="",+$B42="Russia (2010)"),AND(F42="",+$B42="Tunisia (2010)"),AND(F42="",+$B42="South Africa (2010)"),AND(F42="",+$B42="Sri Lanka (2009)"),AND(F42="",+$B42="Tanzania (2011)"),AND(F42="",+$B42="Uganda (2012)"),AND(F42="",+$B42="Uruguay (2009)"),AND(F42="",+$B42="India (2011)"),AND(F42="",+$B42="China (2014)"))</formula>
    </cfRule>
    <cfRule type="expression" dxfId="326" priority="281">
      <formula>AND(F42="",+$B42="Venezuela (2013)")</formula>
    </cfRule>
  </conditionalFormatting>
  <conditionalFormatting sqref="AL112 AL91 AL77 AL70 AL63 AL42 AL49">
    <cfRule type="expression" dxfId="325" priority="282">
      <formula>OR(AND(AL42="",+$B42="Ghana (2012)"),AND(AL42="",+$B42="South Africa (2010)"),AND(AL42="",+$B42="Sri Lanka (2009)"),AND(AL42="",+$B42="Tanzania (2011)"))</formula>
    </cfRule>
    <cfRule type="expression" dxfId="324" priority="283">
      <formula>OR(AND(AL42="",+$B42="Ecuador (2011)"),AND(AL42="",+$B42="Venezuela (2013)"))</formula>
    </cfRule>
    <cfRule type="expression" dxfId="323" priority="284">
      <formula>OR(AND(AL42="",+$B42="United States (2011)"),AND(AL42="",+$B42="Argentina (2012)"),AND(AL42="",+$B42="Armenia (2011)"),AND(AL42="",+$B42="Bolivia (2009)"),AND(AL42="",+$B42="Brazil (2009)"),AND(AL42="",+$B42="Chile (2013)"),AND(AL42="",+$B42="Colombia (2010)"),AND(AL42="",+$B42="Colombia (2014)"),AND(AL42="",+$B42="Costa Rica (2010)"),AND(AL42="",+$B42="Dominican Republic (2013)"),AND(AL42="",+$B42="El Salvador (2011)"),AND(AL42="",+$B42="Ethiopia (2010)"),AND(AL42="",+$B42="Georgia (2013)"),AND(AL42="",+$B42="Guatemala (2011)"),AND(AL42="",+$B42="Honduras (2011)"),AND(AL42="",+$B42="Indonesia (2012)"),AND(AL42="",+$B42="Iran (2011)"),AND(AL42="",+$B42="Jordan (2010)"),AND(AL42="",+$B42="Mexico (2010)"),AND(AL42="",+$B42="Mexico (2012)"),AND(AL42="",+$B42="Mexico (2014)"),AND(AL42="",+$B42="Nicaragua (2009)"),AND(AL42="",+$B42="Panama (2016)"),AND(AL42="",+$B42="Paraguay (2014) "),AND(AL42="",+$B42="Peru (2009)"),AND(AL42="",+$B42="Peru (2011)"),AND(AL42="",+$B42="Russia (2010)"),AND(AL42="",+$B42="Tunisia (2010)"),AND(AL42="",+$B42="Uganda (2012)"),AND(AL42="",+$B42="Uruguay (2009)"),AND(AL42="",+$B42="India (2011)"),AND(AL42="",+$B42="China (2014)"))</formula>
    </cfRule>
  </conditionalFormatting>
  <conditionalFormatting sqref="E182 E168:E175 E154 E147 E133 E126">
    <cfRule type="expression" dxfId="322" priority="262">
      <formula>OR(AND(E126="",+$B126="Argentina (2012)"),AND(E126="",+$B126="Costa Rica (2010)"),AND(E126="",+$B126="Russia (2010)"),AND(E126="",+$B126="Venezuela (2013)"))</formula>
    </cfRule>
    <cfRule type="expression" dxfId="321" priority="263">
      <formula>OR(AND(E126="",+$B126="United States (2011)"),AND(E126="",+$B126="Armenia (2011)"),AND(E126="",+$B126="Bolivia (2009)"),AND(E126="",+$B126="Brazil (2009)"),AND(E126="",+$B126="Chile (2013)"),AND(E126="",+$B126="Colombia (2010)"),AND(E126="",+$B126="Colombia (2014)"),AND(E126="",+$B126="Dominican Republic (2013)"),AND(E126="",+$B126="El Salvador (2011)"),AND(E126="",+$B126="Ecuador (2011)"),AND(E126="",+$B126="Ethiopia (2010)"),AND(E126="",+$B126="Georgia (2013)"),AND(E126="",+$B126="Ghana (2012)"),AND(E126="",+$B126="Guatemala (2011)"),AND(E126="",+$B126="Honduras (2011)"),AND(E126="",+$B126="Indonesia (2012)"),AND(E126="",+$B126="Iran (2011)"),AND(E126="",+$B126="Jordan (2010)"),AND(E126="",+$B126="Mexico (2010)"),AND(E126="",+$B126="Mexico (2012)"),AND(E126="",+$B126="Mexico (2014)"),AND(E126="",+$B126="Nicaragua (2009)"),AND(E126="",+$B126="Panama (2016)"),AND(E126="",+$B126="Paraguay (2014) "),AND(E126="",+$B126="Peru (2009)"),AND(E126="",+$B126="Peru (2011)"),AND(E126="",+$B126="Tunisia (2010)"),AND(E126="",+$B126="South Africa (2010)"),AND(E126="",+$B126="Sri Lanka (2009)"),AND(E126="",+$B126="Tanzania (2011)"),AND(E126="",+$B126="Uganda (2012)"),AND(E126="",+$B126="Uruguay (2009)"))</formula>
    </cfRule>
  </conditionalFormatting>
  <conditionalFormatting sqref="G182:I182 G154:I154 G133:I133 G126:I126 G147:I147 G168:I175">
    <cfRule type="expression" dxfId="320" priority="272">
      <formula>AND(G126="",+$B126="Venezuela (2013)")</formula>
    </cfRule>
    <cfRule type="expression" dxfId="319" priority="273">
      <formula>OR(AND(G126="",+$B126="Ethiopia (2010)"),AND(G126="",+$B126="Sri Lanka (2009)"),AND(G126="",+$B126="Tanzania (2011)"))</formula>
    </cfRule>
    <cfRule type="expression" dxfId="318" priority="274">
      <formula>OR(AND(G126="",+$B126="United States (2011)"),AND(G126="",+$B126="Argentina (2012)"),AND(G126="",+$B126="Armenia (2011)"),AND(G126="",+$B126="Bolivia (2009)"),AND(G126="",+$B126="Brazil (2009)"),AND(G126="",+$B126="Chile (2013)"),AND(G126="",+$B126="Colombia (2010)"),AND(G126="",+$B126="Colombia (2014)"),AND(G126="",+$B126="Costa Rica (2010)"),AND(G126="",+$B126="Dominican Republic (2013)"),AND(G126="",+$B126="El Salvador (2011)"),AND(G126="",+$B126="Ecuador (2011)"),AND(G126="",+$B126="Georgia (2013)"),AND(G126="",+$B126="Ghana (2012)"),AND(G126="",+$B126="Guatemala (2011)"),AND(G126="",+$B126="Honduras (2011)"),AND(G126="",+$B126="Indonesia (2012)"),AND(G126="",+$B126="Iran (2011)"),AND(G126="",+$B126="Jordan (2010)"),AND(G126="",+$B126="Mexico (2010)"),AND(G126="",+$B126="Mexico (2012)"),AND(G126="",+$B126="Mexico (2014)"),AND(G126="",+$B126="Nicaragua (2009)"),AND(G126="",+$B126="Panama (2016)"),AND(G126="",+$B126="Paraguay (2014) "),AND(G126="",+$B126="Peru (2009)"),AND(G126="",+$B126="Peru (2011)"),AND(G126="",+$B126="Russia (2010)"),AND(G126="",+$B126="Tunisia (2010)"),AND(G126="",+$B126="South Africa (2010)"),AND(G126="",+$B126="Uganda (2012)"),AND(G126="",+$B126="Uruguay (2009)"))</formula>
    </cfRule>
  </conditionalFormatting>
  <conditionalFormatting sqref="AK182 AK168:AK175 AK154 AK140 AK133 AK126">
    <cfRule type="expression" dxfId="317" priority="259">
      <formula>OR(AND(AK126="",+$B126="Argentina (2012)"),AND(AK126="",+$B126="Russia (2010)"),AND(AK126="",+$B126="Ecuador (2011)"),AND(AK126="",+$B126="Venezuela (2013)"))</formula>
    </cfRule>
    <cfRule type="expression" dxfId="316" priority="260">
      <formula>OR(AND(AK126="",+$B126="Ghana (2012)"),AND(AK126="",+$B126="South Africa (2010)"),AND(AK126="",+$B126="Sri Lanka (2009)"),AND(AK126="",+$B126="Tanzania (2011)"))</formula>
    </cfRule>
    <cfRule type="expression" dxfId="315" priority="261">
      <formula>OR(AND(AK126="",+$B126="United States (2011)"),AND(AK126="",+$B126="Armenia (2011)"),AND(AK126="",+$B126="Bolivia (2009)"),AND(AK126="",+$B126="Brazil (2009)"),AND(AK126="",+$B126="Chile (2013)"),AND(AK126="",+$B126="Colombia (2010)"),AND(AK126="",+$B126="Colombia (2014)"),AND(AK126="",+$B126="Costa Rica (2010)"),AND(AK126="",+$B126="Dominican Republic (2013)"),AND(AK126="",+$B126="El Salvador (2011)"),AND(AK126="",+$B126="Ethiopia (2010)"),AND(AK126="",+$B126="Georgia (2013)"),AND(AK126="",+$B126="Guatemala (2011)"),AND(AK126="",+$B126="Honduras (2011)"),AND(AK126="",+$B126="Indonesia (2012)"),AND(AK126="",+$B126="Iran (2011)"),AND(AK126="",+$B126="Jordan (2010)"),AND(AK126="",+$B126="Mexico (2010)"),AND(AK126="",+$B126="Mexico (2012)"),AND(AK126="",+$B126="Mexico (2014)"),AND(AK126="",+$B126="Nicaragua (2009)"),AND(AK126="",+$B126="Panama (2016)"),AND(AK126="",+$B126="Paraguay (2014) "),AND(AK126="",+$B126="Peru (2009)"),AND(AK126="",+$B126="Peru (2011)"),AND(AK126="",+$B126="Tunisia (2010)"),AND(AK126="",+$B126="Uganda (2012)"),AND(AK126="",+$B126="Uruguay (2009)"))</formula>
    </cfRule>
  </conditionalFormatting>
  <conditionalFormatting sqref="AM182:AO182 AM147:AO147 AM140:AO140 AM133:AO133 AM126:AO126 AM154:AO154 AM168:AO175">
    <cfRule type="expression" dxfId="314" priority="269">
      <formula>OR(AND(AM126="",+$B126="United States (2011)"),AND(AM126="",+$B126="Argentina (2012)"),AND(AM126="",+$B126="Armenia (2011)"),AND(AM126="",+$B126="Bolivia (2009)"),AND(AM126="",+$B126="Brazil (2009)"),AND(AM126="",+$B126="Chile (2013)"),AND(AM126="",+$B126="Colombia (2010)"),AND(AM126="",+$B126="Colombia (2014)"),AND(AM126="",+$B126="Costa Rica (2010)"),AND(AM126="",+$B126="Dominican Republic (2013)"),AND(AM126="",+$B126="El Salvador (2011)"),AND(AM126="",+$B126="Ethiopia (2010)"),AND(AM126="",+$B126="Guatemala (2011)"),AND(AM126="",+$B126="Honduras (2011)"),AND(AM126="",+$B126="Indonesia (2012)"),AND(AM126="",+$B126="Iran (2011)"),AND(AM126="",+$B126="Jordan (2010)"),AND(AM126="",+$B126="Mexico (2010)"),AND(AM126="",+$B126="Mexico (2012)"),AND(AM126="",+$B126="Mexico (2014)"),AND(AM126="",+$B126="Nicaragua (2009)"),AND(AM126="",+$B126="Panama (2016)"),AND(AM126="",+$B126="Paraguay (2014) "),AND(AM126="",+$B126="Peru (2009)"),AND(AM126="",+$B126="Peru (2011)"),AND(AM126="",+$B126="Russia (2010)"),AND(AM126="",+$B126="Tunisia (2010)"),AND(AM126="",+$B126="Uganda (2012)"),AND(AM126="",+$B126="Uruguay (2009)"))</formula>
    </cfRule>
    <cfRule type="expression" dxfId="313" priority="270">
      <formula>OR(AND(AM126="",+$B126="Ghana (2012)"),AND(AM126="",+$B126="Georgia (2013)"),AND(AM126="",+$B126="South Africa (2010)"),AND(AM126="",+$B126="Sri Lanka (2009)"),AND(AM126="",+$B126="Tanzania (2011)"))</formula>
    </cfRule>
    <cfRule type="expression" dxfId="312" priority="271">
      <formula>OR(AND(AM126="",+$B126="Ecuador (2011)"),AND(AM126="",+$B126="Venezuela (2013)"))</formula>
    </cfRule>
  </conditionalFormatting>
  <conditionalFormatting sqref="F182 F168:F175 F154 F147 F133 F126">
    <cfRule type="expression" dxfId="311" priority="264">
      <formula>OR(AND(F126="",+$B126="United States (2011)"),AND(F126="",+$B126="Argentina (2012)"),AND(F126="",+$B126="Armenia (2011)"),AND(F126="",+$B126="Bolivia (2009)"),AND(F126="",+$B126="Brazil (2009)"),AND(F126="",+$B126="Chile (2013)"),AND(F126="",+$B126="Colombia (2010)"),AND(F126="",+$B126="Colombia (2014)"),AND(F126="",+$B126="Costa Rica (2010)"),AND(F126="",+$B126="Dominican Republic (2013)"),AND(F126="",+$B126="El Salvador (2011)"),AND(F126="",+$B126="Ecuador (2011)"),AND(F126="",+$B126="Ethiopia (2010)"),AND(F126="",+$B126="Georgia (2013)"),AND(F126="",+$B126="Ghana (2012)"),AND(F126="",+$B126="Guatemala (2011)"),AND(F126="",+$B126="Honduras (2011)"),AND(F126="",+$B126="Indonesia (2012)"),AND(F126="",+$B126="Iran (2011)"),AND(F126="",+$B126="Jordan (2010)"),AND(F126="",+$B126="Mexico (2010)"),AND(F126="",+$B126="Mexico (2012)"),AND(F126="",+$B126="Mexico (2014)"),AND(F126="",+$B126="Nicaragua (2009)"),AND(F126="",+$B126="Panama (2016)"),AND(F126="",+$B126="Paraguay (2014) "),AND(F126="",+$B126="Peru (2009)"),AND(F126="",+$B126="Peru (2011)"),AND(F126="",+$B126="Russia (2010)"),AND(F126="",+$B126="Tunisia (2010)"),AND(F126="",+$B126="South Africa (2010)"),AND(F126="",+$B126="Sri Lanka (2009)"),AND(F126="",+$B126="Tanzania (2011)"),AND(F126="",+$B126="Uganda (2012)"),AND(F126="",+$B126="Uruguay (2009)"),AND(F126="",+$B126="India (2011)"),AND(F126="",+$B126="China (2014)"))</formula>
    </cfRule>
    <cfRule type="expression" dxfId="310" priority="265">
      <formula>AND(F126="",+$B126="Venezuela (2013)")</formula>
    </cfRule>
  </conditionalFormatting>
  <conditionalFormatting sqref="AL182 AL168:AL175 AL154 AL147 AL140 AL133 AL126">
    <cfRule type="expression" dxfId="309" priority="266">
      <formula>OR(AND(AL126="",+$B126="Ghana (2012)"),AND(AL126="",+$B126="South Africa (2010)"),AND(AL126="",+$B126="Sri Lanka (2009)"),AND(AL126="",+$B126="Tanzania (2011)"))</formula>
    </cfRule>
    <cfRule type="expression" dxfId="308" priority="267">
      <formula>OR(AND(AL126="",+$B126="Ecuador (2011)"),AND(AL126="",+$B126="Venezuela (2013)"))</formula>
    </cfRule>
    <cfRule type="expression" dxfId="307" priority="268">
      <formula>OR(AND(AL126="",+$B126="United States (2011)"),AND(AL126="",+$B126="Argentina (2012)"),AND(AL126="",+$B126="Armenia (2011)"),AND(AL126="",+$B126="Bolivia (2009)"),AND(AL126="",+$B126="Brazil (2009)"),AND(AL126="",+$B126="Chile (2013)"),AND(AL126="",+$B126="Colombia (2010)"),AND(AL126="",+$B126="Colombia (2014)"),AND(AL126="",+$B126="Costa Rica (2010)"),AND(AL126="",+$B126="Dominican Republic (2013)"),AND(AL126="",+$B126="El Salvador (2011)"),AND(AL126="",+$B126="Ethiopia (2010)"),AND(AL126="",+$B126="Georgia (2013)"),AND(AL126="",+$B126="Guatemala (2011)"),AND(AL126="",+$B126="Honduras (2011)"),AND(AL126="",+$B126="Indonesia (2012)"),AND(AL126="",+$B126="Iran (2011)"),AND(AL126="",+$B126="Jordan (2010)"),AND(AL126="",+$B126="Mexico (2010)"),AND(AL126="",+$B126="Mexico (2012)"),AND(AL126="",+$B126="Mexico (2014)"),AND(AL126="",+$B126="Nicaragua (2009)"),AND(AL126="",+$B126="Panama (2016)"),AND(AL126="",+$B126="Paraguay (2014) "),AND(AL126="",+$B126="Peru (2009)"),AND(AL126="",+$B126="Peru (2011)"),AND(AL126="",+$B126="Russia (2010)"),AND(AL126="",+$B126="Tunisia (2010)"),AND(AL126="",+$B126="Uganda (2012)"),AND(AL126="",+$B126="Uruguay (2009)"),AND(AL126="",+$B126="India (2011)"),AND(AL126="",+$B126="China (2014)"))</formula>
    </cfRule>
  </conditionalFormatting>
  <conditionalFormatting sqref="E224 E217 E189">
    <cfRule type="expression" dxfId="306" priority="246">
      <formula>OR(AND(E189="",+$B189="Argentina (2012)"),AND(E189="",+$B189="Costa Rica (2010)"),AND(E189="",+$B189="Russia (2010)"),AND(E189="",+$B189="Venezuela (2013)"))</formula>
    </cfRule>
    <cfRule type="expression" dxfId="305" priority="247">
      <formula>OR(AND(E189="",+$B189="United States (2011)"),AND(E189="",+$B189="Armenia (2011)"),AND(E189="",+$B189="Bolivia (2009)"),AND(E189="",+$B189="Brazil (2009)"),AND(E189="",+$B189="Chile (2013)"),AND(E189="",+$B189="Colombia (2010)"),AND(E189="",+$B189="Colombia (2014)"),AND(E189="",+$B189="Dominican Republic (2013)"),AND(E189="",+$B189="El Salvador (2011)"),AND(E189="",+$B189="Ecuador (2011)"),AND(E189="",+$B189="Ethiopia (2010)"),AND(E189="",+$B189="Georgia (2013)"),AND(E189="",+$B189="Ghana (2012)"),AND(E189="",+$B189="Guatemala (2011)"),AND(E189="",+$B189="Honduras (2011)"),AND(E189="",+$B189="Indonesia (2012)"),AND(E189="",+$B189="Iran (2011)"),AND(E189="",+$B189="Jordan (2010)"),AND(E189="",+$B189="Mexico (2010)"),AND(E189="",+$B189="Mexico (2012)"),AND(E189="",+$B189="Mexico (2014)"),AND(E189="",+$B189="Nicaragua (2009)"),AND(E189="",+$B189="Panama (2016)"),AND(E189="",+$B189="Paraguay (2014) "),AND(E189="",+$B189="Peru (2009)"),AND(E189="",+$B189="Peru (2011)"),AND(E189="",+$B189="Tunisia (2010)"),AND(E189="",+$B189="South Africa (2010)"),AND(E189="",+$B189="Sri Lanka (2009)"),AND(E189="",+$B189="Tanzania (2011)"),AND(E189="",+$B189="Uganda (2012)"),AND(E189="",+$B189="Uruguay (2009)"))</formula>
    </cfRule>
  </conditionalFormatting>
  <conditionalFormatting sqref="G224:I224 G217:I217 G189:I189">
    <cfRule type="expression" dxfId="304" priority="256">
      <formula>AND(G189="",+$B189="Venezuela (2013)")</formula>
    </cfRule>
    <cfRule type="expression" dxfId="303" priority="257">
      <formula>OR(AND(G189="",+$B189="Ethiopia (2010)"),AND(G189="",+$B189="Sri Lanka (2009)"),AND(G189="",+$B189="Tanzania (2011)"))</formula>
    </cfRule>
    <cfRule type="expression" dxfId="302" priority="258">
      <formula>OR(AND(G189="",+$B189="United States (2011)"),AND(G189="",+$B189="Argentina (2012)"),AND(G189="",+$B189="Armenia (2011)"),AND(G189="",+$B189="Bolivia (2009)"),AND(G189="",+$B189="Brazil (2009)"),AND(G189="",+$B189="Chile (2013)"),AND(G189="",+$B189="Colombia (2010)"),AND(G189="",+$B189="Colombia (2014)"),AND(G189="",+$B189="Costa Rica (2010)"),AND(G189="",+$B189="Dominican Republic (2013)"),AND(G189="",+$B189="El Salvador (2011)"),AND(G189="",+$B189="Ecuador (2011)"),AND(G189="",+$B189="Georgia (2013)"),AND(G189="",+$B189="Ghana (2012)"),AND(G189="",+$B189="Guatemala (2011)"),AND(G189="",+$B189="Honduras (2011)"),AND(G189="",+$B189="Indonesia (2012)"),AND(G189="",+$B189="Iran (2011)"),AND(G189="",+$B189="Jordan (2010)"),AND(G189="",+$B189="Mexico (2010)"),AND(G189="",+$B189="Mexico (2012)"),AND(G189="",+$B189="Mexico (2014)"),AND(G189="",+$B189="Nicaragua (2009)"),AND(G189="",+$B189="Panama (2016)"),AND(G189="",+$B189="Paraguay (2014) "),AND(G189="",+$B189="Peru (2009)"),AND(G189="",+$B189="Peru (2011)"),AND(G189="",+$B189="Russia (2010)"),AND(G189="",+$B189="Tunisia (2010)"),AND(G189="",+$B189="South Africa (2010)"),AND(G189="",+$B189="Uganda (2012)"),AND(G189="",+$B189="Uruguay (2009)"))</formula>
    </cfRule>
  </conditionalFormatting>
  <conditionalFormatting sqref="AK224 AK217 AK189">
    <cfRule type="expression" dxfId="301" priority="243">
      <formula>OR(AND(AK189="",+$B189="Argentina (2012)"),AND(AK189="",+$B189="Russia (2010)"),AND(AK189="",+$B189="Ecuador (2011)"),AND(AK189="",+$B189="Venezuela (2013)"))</formula>
    </cfRule>
    <cfRule type="expression" dxfId="300" priority="244">
      <formula>OR(AND(AK189="",+$B189="Ghana (2012)"),AND(AK189="",+$B189="South Africa (2010)"),AND(AK189="",+$B189="Sri Lanka (2009)"),AND(AK189="",+$B189="Tanzania (2011)"))</formula>
    </cfRule>
    <cfRule type="expression" dxfId="299" priority="245">
      <formula>OR(AND(AK189="",+$B189="United States (2011)"),AND(AK189="",+$B189="Armenia (2011)"),AND(AK189="",+$B189="Bolivia (2009)"),AND(AK189="",+$B189="Brazil (2009)"),AND(AK189="",+$B189="Chile (2013)"),AND(AK189="",+$B189="Colombia (2010)"),AND(AK189="",+$B189="Colombia (2014)"),AND(AK189="",+$B189="Costa Rica (2010)"),AND(AK189="",+$B189="Dominican Republic (2013)"),AND(AK189="",+$B189="El Salvador (2011)"),AND(AK189="",+$B189="Ethiopia (2010)"),AND(AK189="",+$B189="Georgia (2013)"),AND(AK189="",+$B189="Guatemala (2011)"),AND(AK189="",+$B189="Honduras (2011)"),AND(AK189="",+$B189="Indonesia (2012)"),AND(AK189="",+$B189="Iran (2011)"),AND(AK189="",+$B189="Jordan (2010)"),AND(AK189="",+$B189="Mexico (2010)"),AND(AK189="",+$B189="Mexico (2012)"),AND(AK189="",+$B189="Mexico (2014)"),AND(AK189="",+$B189="Nicaragua (2009)"),AND(AK189="",+$B189="Panama (2016)"),AND(AK189="",+$B189="Paraguay (2014) "),AND(AK189="",+$B189="Peru (2009)"),AND(AK189="",+$B189="Peru (2011)"),AND(AK189="",+$B189="Tunisia (2010)"),AND(AK189="",+$B189="Uganda (2012)"),AND(AK189="",+$B189="Uruguay (2009)"))</formula>
    </cfRule>
  </conditionalFormatting>
  <conditionalFormatting sqref="AM224:AO224 AM217:AO217 AM189:AO189">
    <cfRule type="expression" dxfId="298" priority="253">
      <formula>OR(AND(AM189="",+$B189="United States (2011)"),AND(AM189="",+$B189="Argentina (2012)"),AND(AM189="",+$B189="Armenia (2011)"),AND(AM189="",+$B189="Bolivia (2009)"),AND(AM189="",+$B189="Brazil (2009)"),AND(AM189="",+$B189="Chile (2013)"),AND(AM189="",+$B189="Colombia (2010)"),AND(AM189="",+$B189="Colombia (2014)"),AND(AM189="",+$B189="Costa Rica (2010)"),AND(AM189="",+$B189="Dominican Republic (2013)"),AND(AM189="",+$B189="El Salvador (2011)"),AND(AM189="",+$B189="Ethiopia (2010)"),AND(AM189="",+$B189="Guatemala (2011)"),AND(AM189="",+$B189="Honduras (2011)"),AND(AM189="",+$B189="Indonesia (2012)"),AND(AM189="",+$B189="Iran (2011)"),AND(AM189="",+$B189="Jordan (2010)"),AND(AM189="",+$B189="Mexico (2010)"),AND(AM189="",+$B189="Mexico (2012)"),AND(AM189="",+$B189="Mexico (2014)"),AND(AM189="",+$B189="Nicaragua (2009)"),AND(AM189="",+$B189="Panama (2016)"),AND(AM189="",+$B189="Paraguay (2014) "),AND(AM189="",+$B189="Peru (2009)"),AND(AM189="",+$B189="Peru (2011)"),AND(AM189="",+$B189="Russia (2010)"),AND(AM189="",+$B189="Tunisia (2010)"),AND(AM189="",+$B189="Uganda (2012)"),AND(AM189="",+$B189="Uruguay (2009)"))</formula>
    </cfRule>
    <cfRule type="expression" dxfId="297" priority="254">
      <formula>OR(AND(AM189="",+$B189="Ghana (2012)"),AND(AM189="",+$B189="Georgia (2013)"),AND(AM189="",+$B189="South Africa (2010)"),AND(AM189="",+$B189="Sri Lanka (2009)"),AND(AM189="",+$B189="Tanzania (2011)"))</formula>
    </cfRule>
    <cfRule type="expression" dxfId="296" priority="255">
      <formula>OR(AND(AM189="",+$B189="Ecuador (2011)"),AND(AM189="",+$B189="Venezuela (2013)"))</formula>
    </cfRule>
  </conditionalFormatting>
  <conditionalFormatting sqref="F224 F217 F189">
    <cfRule type="expression" dxfId="295" priority="248">
      <formula>OR(AND(F189="",+$B189="United States (2011)"),AND(F189="",+$B189="Argentina (2012)"),AND(F189="",+$B189="Armenia (2011)"),AND(F189="",+$B189="Bolivia (2009)"),AND(F189="",+$B189="Brazil (2009)"),AND(F189="",+$B189="Chile (2013)"),AND(F189="",+$B189="Colombia (2010)"),AND(F189="",+$B189="Colombia (2014)"),AND(F189="",+$B189="Costa Rica (2010)"),AND(F189="",+$B189="Dominican Republic (2013)"),AND(F189="",+$B189="El Salvador (2011)"),AND(F189="",+$B189="Ecuador (2011)"),AND(F189="",+$B189="Ethiopia (2010)"),AND(F189="",+$B189="Georgia (2013)"),AND(F189="",+$B189="Ghana (2012)"),AND(F189="",+$B189="Guatemala (2011)"),AND(F189="",+$B189="Honduras (2011)"),AND(F189="",+$B189="Indonesia (2012)"),AND(F189="",+$B189="Iran (2011)"),AND(F189="",+$B189="Jordan (2010)"),AND(F189="",+$B189="Mexico (2010)"),AND(F189="",+$B189="Mexico (2012)"),AND(F189="",+$B189="Mexico (2014)"),AND(F189="",+$B189="Nicaragua (2009)"),AND(F189="",+$B189="Panama (2016)"),AND(F189="",+$B189="Paraguay (2014) "),AND(F189="",+$B189="Peru (2009)"),AND(F189="",+$B189="Peru (2011)"),AND(F189="",+$B189="Russia (2010)"),AND(F189="",+$B189="Tunisia (2010)"),AND(F189="",+$B189="South Africa (2010)"),AND(F189="",+$B189="Sri Lanka (2009)"),AND(F189="",+$B189="Tanzania (2011)"),AND(F189="",+$B189="Uganda (2012)"),AND(F189="",+$B189="Uruguay (2009)"),AND(F189="",+$B189="India (2011)"),AND(F189="",+$B189="China (2014)"))</formula>
    </cfRule>
    <cfRule type="expression" dxfId="294" priority="249">
      <formula>AND(F189="",+$B189="Venezuela (2013)")</formula>
    </cfRule>
  </conditionalFormatting>
  <conditionalFormatting sqref="AL224 AL217 AL189">
    <cfRule type="expression" dxfId="293" priority="250">
      <formula>OR(AND(AL189="",+$B189="Ghana (2012)"),AND(AL189="",+$B189="South Africa (2010)"),AND(AL189="",+$B189="Sri Lanka (2009)"),AND(AL189="",+$B189="Tanzania (2011)"))</formula>
    </cfRule>
    <cfRule type="expression" dxfId="292" priority="251">
      <formula>OR(AND(AL189="",+$B189="Ecuador (2011)"),AND(AL189="",+$B189="Venezuela (2013)"))</formula>
    </cfRule>
    <cfRule type="expression" dxfId="291" priority="252">
      <formula>OR(AND(AL189="",+$B189="United States (2011)"),AND(AL189="",+$B189="Argentina (2012)"),AND(AL189="",+$B189="Armenia (2011)"),AND(AL189="",+$B189="Bolivia (2009)"),AND(AL189="",+$B189="Brazil (2009)"),AND(AL189="",+$B189="Chile (2013)"),AND(AL189="",+$B189="Colombia (2010)"),AND(AL189="",+$B189="Colombia (2014)"),AND(AL189="",+$B189="Costa Rica (2010)"),AND(AL189="",+$B189="Dominican Republic (2013)"),AND(AL189="",+$B189="El Salvador (2011)"),AND(AL189="",+$B189="Ethiopia (2010)"),AND(AL189="",+$B189="Georgia (2013)"),AND(AL189="",+$B189="Guatemala (2011)"),AND(AL189="",+$B189="Honduras (2011)"),AND(AL189="",+$B189="Indonesia (2012)"),AND(AL189="",+$B189="Iran (2011)"),AND(AL189="",+$B189="Jordan (2010)"),AND(AL189="",+$B189="Mexico (2010)"),AND(AL189="",+$B189="Mexico (2012)"),AND(AL189="",+$B189="Mexico (2014)"),AND(AL189="",+$B189="Nicaragua (2009)"),AND(AL189="",+$B189="Panama (2016)"),AND(AL189="",+$B189="Paraguay (2014) "),AND(AL189="",+$B189="Peru (2009)"),AND(AL189="",+$B189="Peru (2011)"),AND(AL189="",+$B189="Russia (2010)"),AND(AL189="",+$B189="Tunisia (2010)"),AND(AL189="",+$B189="Uganda (2012)"),AND(AL189="",+$B189="Uruguay (2009)"),AND(AL189="",+$B189="India (2011)"),AND(AL189="",+$B189="China (2014)"))</formula>
    </cfRule>
  </conditionalFormatting>
  <conditionalFormatting sqref="E336 E329 E322 E315 E308 E280 E273 E266 E259 E245">
    <cfRule type="expression" dxfId="290" priority="230">
      <formula>OR(AND(E245="",+$B245="Argentina (2012)"),AND(E245="",+$B245="Costa Rica (2010)"),AND(E245="",+$B245="Russia (2010)"),AND(E245="",+$B245="Venezuela (2013)"))</formula>
    </cfRule>
    <cfRule type="expression" dxfId="289" priority="231">
      <formula>OR(AND(E245="",+$B245="United States (2011)"),AND(E245="",+$B245="Armenia (2011)"),AND(E245="",+$B245="Bolivia (2009)"),AND(E245="",+$B245="Brazil (2009)"),AND(E245="",+$B245="Chile (2013)"),AND(E245="",+$B245="Colombia (2010)"),AND(E245="",+$B245="Colombia (2014)"),AND(E245="",+$B245="Dominican Republic (2013)"),AND(E245="",+$B245="El Salvador (2011)"),AND(E245="",+$B245="Ecuador (2011)"),AND(E245="",+$B245="Ethiopia (2010)"),AND(E245="",+$B245="Georgia (2013)"),AND(E245="",+$B245="Ghana (2012)"),AND(E245="",+$B245="Guatemala (2011)"),AND(E245="",+$B245="Honduras (2011)"),AND(E245="",+$B245="Indonesia (2012)"),AND(E245="",+$B245="Iran (2011)"),AND(E245="",+$B245="Jordan (2010)"),AND(E245="",+$B245="Mexico (2010)"),AND(E245="",+$B245="Mexico (2012)"),AND(E245="",+$B245="Mexico (2014)"),AND(E245="",+$B245="Nicaragua (2009)"),AND(E245="",+$B245="Panama (2016)"),AND(E245="",+$B245="Paraguay (2014) "),AND(E245="",+$B245="Peru (2009)"),AND(E245="",+$B245="Peru (2011)"),AND(E245="",+$B245="Tunisia (2010)"),AND(E245="",+$B245="South Africa (2010)"),AND(E245="",+$B245="Sri Lanka (2009)"),AND(E245="",+$B245="Tanzania (2011)"),AND(E245="",+$B245="Uganda (2012)"),AND(E245="",+$B245="Uruguay (2009)"))</formula>
    </cfRule>
  </conditionalFormatting>
  <conditionalFormatting sqref="G336:I336 G322:I322 G308:I308 G280:I280 G273:I273 G266:I266 G259:I259 G245:I245 G315:I315 G329:I329">
    <cfRule type="expression" dxfId="288" priority="240">
      <formula>AND(G245="",+$B245="Venezuela (2013)")</formula>
    </cfRule>
    <cfRule type="expression" dxfId="287" priority="241">
      <formula>OR(AND(G245="",+$B245="Ethiopia (2010)"),AND(G245="",+$B245="Sri Lanka (2009)"),AND(G245="",+$B245="Tanzania (2011)"))</formula>
    </cfRule>
    <cfRule type="expression" dxfId="286" priority="242">
      <formula>OR(AND(G245="",+$B245="United States (2011)"),AND(G245="",+$B245="Argentina (2012)"),AND(G245="",+$B245="Armenia (2011)"),AND(G245="",+$B245="Bolivia (2009)"),AND(G245="",+$B245="Brazil (2009)"),AND(G245="",+$B245="Chile (2013)"),AND(G245="",+$B245="Colombia (2010)"),AND(G245="",+$B245="Colombia (2014)"),AND(G245="",+$B245="Costa Rica (2010)"),AND(G245="",+$B245="Dominican Republic (2013)"),AND(G245="",+$B245="El Salvador (2011)"),AND(G245="",+$B245="Ecuador (2011)"),AND(G245="",+$B245="Georgia (2013)"),AND(G245="",+$B245="Ghana (2012)"),AND(G245="",+$B245="Guatemala (2011)"),AND(G245="",+$B245="Honduras (2011)"),AND(G245="",+$B245="Indonesia (2012)"),AND(G245="",+$B245="Iran (2011)"),AND(G245="",+$B245="Jordan (2010)"),AND(G245="",+$B245="Mexico (2010)"),AND(G245="",+$B245="Mexico (2012)"),AND(G245="",+$B245="Mexico (2014)"),AND(G245="",+$B245="Nicaragua (2009)"),AND(G245="",+$B245="Panama (2016)"),AND(G245="",+$B245="Paraguay (2014) "),AND(G245="",+$B245="Peru (2009)"),AND(G245="",+$B245="Peru (2011)"),AND(G245="",+$B245="Russia (2010)"),AND(G245="",+$B245="Tunisia (2010)"),AND(G245="",+$B245="South Africa (2010)"),AND(G245="",+$B245="Uganda (2012)"),AND(G245="",+$B245="Uruguay (2009)"))</formula>
    </cfRule>
  </conditionalFormatting>
  <conditionalFormatting sqref="AK336 AK329 AK322 AK315 AK308 AK280 AK273 AK266 AK259 AK245">
    <cfRule type="expression" dxfId="285" priority="227">
      <formula>OR(AND(AK245="",+$B245="Argentina (2012)"),AND(AK245="",+$B245="Russia (2010)"),AND(AK245="",+$B245="Ecuador (2011)"),AND(AK245="",+$B245="Venezuela (2013)"))</formula>
    </cfRule>
    <cfRule type="expression" dxfId="284" priority="228">
      <formula>OR(AND(AK245="",+$B245="Ghana (2012)"),AND(AK245="",+$B245="South Africa (2010)"),AND(AK245="",+$B245="Sri Lanka (2009)"),AND(AK245="",+$B245="Tanzania (2011)"))</formula>
    </cfRule>
    <cfRule type="expression" dxfId="283" priority="229">
      <formula>OR(AND(AK245="",+$B245="United States (2011)"),AND(AK245="",+$B245="Armenia (2011)"),AND(AK245="",+$B245="Bolivia (2009)"),AND(AK245="",+$B245="Brazil (2009)"),AND(AK245="",+$B245="Chile (2013)"),AND(AK245="",+$B245="Colombia (2010)"),AND(AK245="",+$B245="Colombia (2014)"),AND(AK245="",+$B245="Costa Rica (2010)"),AND(AK245="",+$B245="Dominican Republic (2013)"),AND(AK245="",+$B245="El Salvador (2011)"),AND(AK245="",+$B245="Ethiopia (2010)"),AND(AK245="",+$B245="Georgia (2013)"),AND(AK245="",+$B245="Guatemala (2011)"),AND(AK245="",+$B245="Honduras (2011)"),AND(AK245="",+$B245="Indonesia (2012)"),AND(AK245="",+$B245="Iran (2011)"),AND(AK245="",+$B245="Jordan (2010)"),AND(AK245="",+$B245="Mexico (2010)"),AND(AK245="",+$B245="Mexico (2012)"),AND(AK245="",+$B245="Mexico (2014)"),AND(AK245="",+$B245="Nicaragua (2009)"),AND(AK245="",+$B245="Panama (2016)"),AND(AK245="",+$B245="Paraguay (2014) "),AND(AK245="",+$B245="Peru (2009)"),AND(AK245="",+$B245="Peru (2011)"),AND(AK245="",+$B245="Tunisia (2010)"),AND(AK245="",+$B245="Uganda (2012)"),AND(AK245="",+$B245="Uruguay (2009)"))</formula>
    </cfRule>
  </conditionalFormatting>
  <conditionalFormatting sqref="AM336:AO336 AM322:AO322 AM315:AO315 AM308:AO308 AM280:AO280 AM273:AO273 AM266:AO266 AM259:AO259 AM245:AO245 AM329:AO329">
    <cfRule type="expression" dxfId="282" priority="237">
      <formula>OR(AND(AM245="",+$B245="United States (2011)"),AND(AM245="",+$B245="Argentina (2012)"),AND(AM245="",+$B245="Armenia (2011)"),AND(AM245="",+$B245="Bolivia (2009)"),AND(AM245="",+$B245="Brazil (2009)"),AND(AM245="",+$B245="Chile (2013)"),AND(AM245="",+$B245="Colombia (2010)"),AND(AM245="",+$B245="Colombia (2014)"),AND(AM245="",+$B245="Costa Rica (2010)"),AND(AM245="",+$B245="Dominican Republic (2013)"),AND(AM245="",+$B245="El Salvador (2011)"),AND(AM245="",+$B245="Ethiopia (2010)"),AND(AM245="",+$B245="Guatemala (2011)"),AND(AM245="",+$B245="Honduras (2011)"),AND(AM245="",+$B245="Indonesia (2012)"),AND(AM245="",+$B245="Iran (2011)"),AND(AM245="",+$B245="Jordan (2010)"),AND(AM245="",+$B245="Mexico (2010)"),AND(AM245="",+$B245="Mexico (2012)"),AND(AM245="",+$B245="Mexico (2014)"),AND(AM245="",+$B245="Nicaragua (2009)"),AND(AM245="",+$B245="Panama (2016)"),AND(AM245="",+$B245="Paraguay (2014) "),AND(AM245="",+$B245="Peru (2009)"),AND(AM245="",+$B245="Peru (2011)"),AND(AM245="",+$B245="Russia (2010)"),AND(AM245="",+$B245="Tunisia (2010)"),AND(AM245="",+$B245="Uganda (2012)"),AND(AM245="",+$B245="Uruguay (2009)"))</formula>
    </cfRule>
    <cfRule type="expression" dxfId="281" priority="238">
      <formula>OR(AND(AM245="",+$B245="Ghana (2012)"),AND(AM245="",+$B245="Georgia (2013)"),AND(AM245="",+$B245="South Africa (2010)"),AND(AM245="",+$B245="Sri Lanka (2009)"),AND(AM245="",+$B245="Tanzania (2011)"))</formula>
    </cfRule>
    <cfRule type="expression" dxfId="280" priority="239">
      <formula>OR(AND(AM245="",+$B245="Ecuador (2011)"),AND(AM245="",+$B245="Venezuela (2013)"))</formula>
    </cfRule>
  </conditionalFormatting>
  <conditionalFormatting sqref="F336 F329 F322 F315 F308 F280 F273 F266 F259 F245">
    <cfRule type="expression" dxfId="279" priority="232">
      <formula>OR(AND(F245="",+$B245="United States (2011)"),AND(F245="",+$B245="Argentina (2012)"),AND(F245="",+$B245="Armenia (2011)"),AND(F245="",+$B245="Bolivia (2009)"),AND(F245="",+$B245="Brazil (2009)"),AND(F245="",+$B245="Chile (2013)"),AND(F245="",+$B245="Colombia (2010)"),AND(F245="",+$B245="Colombia (2014)"),AND(F245="",+$B245="Costa Rica (2010)"),AND(F245="",+$B245="Dominican Republic (2013)"),AND(F245="",+$B245="El Salvador (2011)"),AND(F245="",+$B245="Ecuador (2011)"),AND(F245="",+$B245="Ethiopia (2010)"),AND(F245="",+$B245="Georgia (2013)"),AND(F245="",+$B245="Ghana (2012)"),AND(F245="",+$B245="Guatemala (2011)"),AND(F245="",+$B245="Honduras (2011)"),AND(F245="",+$B245="Indonesia (2012)"),AND(F245="",+$B245="Iran (2011)"),AND(F245="",+$B245="Jordan (2010)"),AND(F245="",+$B245="Mexico (2010)"),AND(F245="",+$B245="Mexico (2012)"),AND(F245="",+$B245="Mexico (2014)"),AND(F245="",+$B245="Nicaragua (2009)"),AND(F245="",+$B245="Panama (2016)"),AND(F245="",+$B245="Paraguay (2014) "),AND(F245="",+$B245="Peru (2009)"),AND(F245="",+$B245="Peru (2011)"),AND(F245="",+$B245="Russia (2010)"),AND(F245="",+$B245="Tunisia (2010)"),AND(F245="",+$B245="South Africa (2010)"),AND(F245="",+$B245="Sri Lanka (2009)"),AND(F245="",+$B245="Tanzania (2011)"),AND(F245="",+$B245="Uganda (2012)"),AND(F245="",+$B245="Uruguay (2009)"),AND(F245="",+$B245="India (2011)"),AND(F245="",+$B245="China (2014)"))</formula>
    </cfRule>
    <cfRule type="expression" dxfId="278" priority="233">
      <formula>AND(F245="",+$B245="Venezuela (2013)")</formula>
    </cfRule>
  </conditionalFormatting>
  <conditionalFormatting sqref="AL336 AL329 AL322 AL315 AL308 AL280 AL273 AL266 AL259 AL245">
    <cfRule type="expression" dxfId="277" priority="234">
      <formula>OR(AND(AL245="",+$B245="Ghana (2012)"),AND(AL245="",+$B245="South Africa (2010)"),AND(AL245="",+$B245="Sri Lanka (2009)"),AND(AL245="",+$B245="Tanzania (2011)"))</formula>
    </cfRule>
    <cfRule type="expression" dxfId="276" priority="235">
      <formula>OR(AND(AL245="",+$B245="Ecuador (2011)"),AND(AL245="",+$B245="Venezuela (2013)"))</formula>
    </cfRule>
    <cfRule type="expression" dxfId="275" priority="236">
      <formula>OR(AND(AL245="",+$B245="United States (2011)"),AND(AL245="",+$B245="Argentina (2012)"),AND(AL245="",+$B245="Armenia (2011)"),AND(AL245="",+$B245="Bolivia (2009)"),AND(AL245="",+$B245="Brazil (2009)"),AND(AL245="",+$B245="Chile (2013)"),AND(AL245="",+$B245="Colombia (2010)"),AND(AL245="",+$B245="Colombia (2014)"),AND(AL245="",+$B245="Costa Rica (2010)"),AND(AL245="",+$B245="Dominican Republic (2013)"),AND(AL245="",+$B245="El Salvador (2011)"),AND(AL245="",+$B245="Ethiopia (2010)"),AND(AL245="",+$B245="Georgia (2013)"),AND(AL245="",+$B245="Guatemala (2011)"),AND(AL245="",+$B245="Honduras (2011)"),AND(AL245="",+$B245="Indonesia (2012)"),AND(AL245="",+$B245="Iran (2011)"),AND(AL245="",+$B245="Jordan (2010)"),AND(AL245="",+$B245="Mexico (2010)"),AND(AL245="",+$B245="Mexico (2012)"),AND(AL245="",+$B245="Mexico (2014)"),AND(AL245="",+$B245="Nicaragua (2009)"),AND(AL245="",+$B245="Panama (2016)"),AND(AL245="",+$B245="Paraguay (2014) "),AND(AL245="",+$B245="Peru (2009)"),AND(AL245="",+$B245="Peru (2011)"),AND(AL245="",+$B245="Russia (2010)"),AND(AL245="",+$B245="Tunisia (2010)"),AND(AL245="",+$B245="Uganda (2012)"),AND(AL245="",+$B245="Uruguay (2009)"),AND(AL245="",+$B245="India (2011)"),AND(AL245="",+$B245="China (2014)"))</formula>
    </cfRule>
  </conditionalFormatting>
  <conditionalFormatting sqref="E364 E357 E350">
    <cfRule type="expression" dxfId="274" priority="214">
      <formula>OR(AND(E350="",+$B350="Argentina (2012)"),AND(E350="",+$B350="Costa Rica (2010)"),AND(E350="",+$B350="Russia (2010)"),AND(E350="",+$B350="Venezuela (2013)"))</formula>
    </cfRule>
    <cfRule type="expression" dxfId="273" priority="215">
      <formula>OR(AND(E350="",+$B350="United States (2011)"),AND(E350="",+$B350="Armenia (2011)"),AND(E350="",+$B350="Bolivia (2009)"),AND(E350="",+$B350="Brazil (2009)"),AND(E350="",+$B350="Chile (2013)"),AND(E350="",+$B350="Colombia (2010)"),AND(E350="",+$B350="Colombia (2014)"),AND(E350="",+$B350="Dominican Republic (2013)"),AND(E350="",+$B350="El Salvador (2011)"),AND(E350="",+$B350="Ecuador (2011)"),AND(E350="",+$B350="Ethiopia (2010)"),AND(E350="",+$B350="Georgia (2013)"),AND(E350="",+$B350="Ghana (2012)"),AND(E350="",+$B350="Guatemala (2011)"),AND(E350="",+$B350="Honduras (2011)"),AND(E350="",+$B350="Indonesia (2012)"),AND(E350="",+$B350="Iran (2011)"),AND(E350="",+$B350="Jordan (2010)"),AND(E350="",+$B350="Mexico (2010)"),AND(E350="",+$B350="Mexico (2012)"),AND(E350="",+$B350="Mexico (2014)"),AND(E350="",+$B350="Nicaragua (2009)"),AND(E350="",+$B350="Panama (2016)"),AND(E350="",+$B350="Paraguay (2014) "),AND(E350="",+$B350="Peru (2009)"),AND(E350="",+$B350="Peru (2011)"),AND(E350="",+$B350="Tunisia (2010)"),AND(E350="",+$B350="South Africa (2010)"),AND(E350="",+$B350="Sri Lanka (2009)"),AND(E350="",+$B350="Tanzania (2011)"),AND(E350="",+$B350="Uganda (2012)"),AND(E350="",+$B350="Uruguay (2009)"))</formula>
    </cfRule>
  </conditionalFormatting>
  <conditionalFormatting sqref="G364:I364 G357:I357 G350:I350">
    <cfRule type="expression" dxfId="272" priority="224">
      <formula>AND(G350="",+$B350="Venezuela (2013)")</formula>
    </cfRule>
    <cfRule type="expression" dxfId="271" priority="225">
      <formula>OR(AND(G350="",+$B350="Ethiopia (2010)"),AND(G350="",+$B350="Sri Lanka (2009)"),AND(G350="",+$B350="Tanzania (2011)"))</formula>
    </cfRule>
    <cfRule type="expression" dxfId="270" priority="226">
      <formula>OR(AND(G350="",+$B350="United States (2011)"),AND(G350="",+$B350="Argentina (2012)"),AND(G350="",+$B350="Armenia (2011)"),AND(G350="",+$B350="Bolivia (2009)"),AND(G350="",+$B350="Brazil (2009)"),AND(G350="",+$B350="Chile (2013)"),AND(G350="",+$B350="Colombia (2010)"),AND(G350="",+$B350="Colombia (2014)"),AND(G350="",+$B350="Costa Rica (2010)"),AND(G350="",+$B350="Dominican Republic (2013)"),AND(G350="",+$B350="El Salvador (2011)"),AND(G350="",+$B350="Ecuador (2011)"),AND(G350="",+$B350="Georgia (2013)"),AND(G350="",+$B350="Ghana (2012)"),AND(G350="",+$B350="Guatemala (2011)"),AND(G350="",+$B350="Honduras (2011)"),AND(G350="",+$B350="Indonesia (2012)"),AND(G350="",+$B350="Iran (2011)"),AND(G350="",+$B350="Jordan (2010)"),AND(G350="",+$B350="Mexico (2010)"),AND(G350="",+$B350="Mexico (2012)"),AND(G350="",+$B350="Mexico (2014)"),AND(G350="",+$B350="Nicaragua (2009)"),AND(G350="",+$B350="Panama (2016)"),AND(G350="",+$B350="Paraguay (2014) "),AND(G350="",+$B350="Peru (2009)"),AND(G350="",+$B350="Peru (2011)"),AND(G350="",+$B350="Russia (2010)"),AND(G350="",+$B350="Tunisia (2010)"),AND(G350="",+$B350="South Africa (2010)"),AND(G350="",+$B350="Uganda (2012)"),AND(G350="",+$B350="Uruguay (2009)"))</formula>
    </cfRule>
  </conditionalFormatting>
  <conditionalFormatting sqref="AK364 AK357 AK350">
    <cfRule type="expression" dxfId="269" priority="211">
      <formula>OR(AND(AK350="",+$B350="Argentina (2012)"),AND(AK350="",+$B350="Russia (2010)"),AND(AK350="",+$B350="Ecuador (2011)"),AND(AK350="",+$B350="Venezuela (2013)"))</formula>
    </cfRule>
    <cfRule type="expression" dxfId="268" priority="212">
      <formula>OR(AND(AK350="",+$B350="Ghana (2012)"),AND(AK350="",+$B350="South Africa (2010)"),AND(AK350="",+$B350="Sri Lanka (2009)"),AND(AK350="",+$B350="Tanzania (2011)"))</formula>
    </cfRule>
    <cfRule type="expression" dxfId="267" priority="213">
      <formula>OR(AND(AK350="",+$B350="United States (2011)"),AND(AK350="",+$B350="Armenia (2011)"),AND(AK350="",+$B350="Bolivia (2009)"),AND(AK350="",+$B350="Brazil (2009)"),AND(AK350="",+$B350="Chile (2013)"),AND(AK350="",+$B350="Colombia (2010)"),AND(AK350="",+$B350="Colombia (2014)"),AND(AK350="",+$B350="Costa Rica (2010)"),AND(AK350="",+$B350="Dominican Republic (2013)"),AND(AK350="",+$B350="El Salvador (2011)"),AND(AK350="",+$B350="Ethiopia (2010)"),AND(AK350="",+$B350="Georgia (2013)"),AND(AK350="",+$B350="Guatemala (2011)"),AND(AK350="",+$B350="Honduras (2011)"),AND(AK350="",+$B350="Indonesia (2012)"),AND(AK350="",+$B350="Iran (2011)"),AND(AK350="",+$B350="Jordan (2010)"),AND(AK350="",+$B350="Mexico (2010)"),AND(AK350="",+$B350="Mexico (2012)"),AND(AK350="",+$B350="Mexico (2014)"),AND(AK350="",+$B350="Nicaragua (2009)"),AND(AK350="",+$B350="Panama (2016)"),AND(AK350="",+$B350="Paraguay (2014) "),AND(AK350="",+$B350="Peru (2009)"),AND(AK350="",+$B350="Peru (2011)"),AND(AK350="",+$B350="Tunisia (2010)"),AND(AK350="",+$B350="Uganda (2012)"),AND(AK350="",+$B350="Uruguay (2009)"))</formula>
    </cfRule>
  </conditionalFormatting>
  <conditionalFormatting sqref="AM364:AO364 AM357:AO357 AM350:AO350">
    <cfRule type="expression" dxfId="266" priority="221">
      <formula>OR(AND(AM350="",+$B350="United States (2011)"),AND(AM350="",+$B350="Argentina (2012)"),AND(AM350="",+$B350="Armenia (2011)"),AND(AM350="",+$B350="Bolivia (2009)"),AND(AM350="",+$B350="Brazil (2009)"),AND(AM350="",+$B350="Chile (2013)"),AND(AM350="",+$B350="Colombia (2010)"),AND(AM350="",+$B350="Colombia (2014)"),AND(AM350="",+$B350="Costa Rica (2010)"),AND(AM350="",+$B350="Dominican Republic (2013)"),AND(AM350="",+$B350="El Salvador (2011)"),AND(AM350="",+$B350="Ethiopia (2010)"),AND(AM350="",+$B350="Guatemala (2011)"),AND(AM350="",+$B350="Honduras (2011)"),AND(AM350="",+$B350="Indonesia (2012)"),AND(AM350="",+$B350="Iran (2011)"),AND(AM350="",+$B350="Jordan (2010)"),AND(AM350="",+$B350="Mexico (2010)"),AND(AM350="",+$B350="Mexico (2012)"),AND(AM350="",+$B350="Mexico (2014)"),AND(AM350="",+$B350="Nicaragua (2009)"),AND(AM350="",+$B350="Panama (2016)"),AND(AM350="",+$B350="Paraguay (2014) "),AND(AM350="",+$B350="Peru (2009)"),AND(AM350="",+$B350="Peru (2011)"),AND(AM350="",+$B350="Russia (2010)"),AND(AM350="",+$B350="Tunisia (2010)"),AND(AM350="",+$B350="Uganda (2012)"),AND(AM350="",+$B350="Uruguay (2009)"))</formula>
    </cfRule>
    <cfRule type="expression" dxfId="265" priority="222">
      <formula>OR(AND(AM350="",+$B350="Ghana (2012)"),AND(AM350="",+$B350="Georgia (2013)"),AND(AM350="",+$B350="South Africa (2010)"),AND(AM350="",+$B350="Sri Lanka (2009)"),AND(AM350="",+$B350="Tanzania (2011)"))</formula>
    </cfRule>
    <cfRule type="expression" dxfId="264" priority="223">
      <formula>OR(AND(AM350="",+$B350="Ecuador (2011)"),AND(AM350="",+$B350="Venezuela (2013)"))</formula>
    </cfRule>
  </conditionalFormatting>
  <conditionalFormatting sqref="F364 F357 F350">
    <cfRule type="expression" dxfId="263" priority="216">
      <formula>OR(AND(F350="",+$B350="United States (2011)"),AND(F350="",+$B350="Argentina (2012)"),AND(F350="",+$B350="Armenia (2011)"),AND(F350="",+$B350="Bolivia (2009)"),AND(F350="",+$B350="Brazil (2009)"),AND(F350="",+$B350="Chile (2013)"),AND(F350="",+$B350="Colombia (2010)"),AND(F350="",+$B350="Colombia (2014)"),AND(F350="",+$B350="Costa Rica (2010)"),AND(F350="",+$B350="Dominican Republic (2013)"),AND(F350="",+$B350="El Salvador (2011)"),AND(F350="",+$B350="Ecuador (2011)"),AND(F350="",+$B350="Ethiopia (2010)"),AND(F350="",+$B350="Georgia (2013)"),AND(F350="",+$B350="Ghana (2012)"),AND(F350="",+$B350="Guatemala (2011)"),AND(F350="",+$B350="Honduras (2011)"),AND(F350="",+$B350="Indonesia (2012)"),AND(F350="",+$B350="Iran (2011)"),AND(F350="",+$B350="Jordan (2010)"),AND(F350="",+$B350="Mexico (2010)"),AND(F350="",+$B350="Mexico (2012)"),AND(F350="",+$B350="Mexico (2014)"),AND(F350="",+$B350="Nicaragua (2009)"),AND(F350="",+$B350="Panama (2016)"),AND(F350="",+$B350="Paraguay (2014) "),AND(F350="",+$B350="Peru (2009)"),AND(F350="",+$B350="Peru (2011)"),AND(F350="",+$B350="Russia (2010)"),AND(F350="",+$B350="Tunisia (2010)"),AND(F350="",+$B350="South Africa (2010)"),AND(F350="",+$B350="Sri Lanka (2009)"),AND(F350="",+$B350="Tanzania (2011)"),AND(F350="",+$B350="Uganda (2012)"),AND(F350="",+$B350="Uruguay (2009)"),AND(F350="",+$B350="India (2011)"),AND(F350="",+$B350="China (2014)"))</formula>
    </cfRule>
    <cfRule type="expression" dxfId="262" priority="217">
      <formula>AND(F350="",+$B350="Venezuela (2013)")</formula>
    </cfRule>
  </conditionalFormatting>
  <conditionalFormatting sqref="AL364 AL357 AL350">
    <cfRule type="expression" dxfId="261" priority="218">
      <formula>OR(AND(AL350="",+$B350="Ghana (2012)"),AND(AL350="",+$B350="South Africa (2010)"),AND(AL350="",+$B350="Sri Lanka (2009)"),AND(AL350="",+$B350="Tanzania (2011)"))</formula>
    </cfRule>
    <cfRule type="expression" dxfId="260" priority="219">
      <formula>OR(AND(AL350="",+$B350="Ecuador (2011)"),AND(AL350="",+$B350="Venezuela (2013)"))</formula>
    </cfRule>
    <cfRule type="expression" dxfId="259" priority="220">
      <formula>OR(AND(AL350="",+$B350="United States (2011)"),AND(AL350="",+$B350="Argentina (2012)"),AND(AL350="",+$B350="Armenia (2011)"),AND(AL350="",+$B350="Bolivia (2009)"),AND(AL350="",+$B350="Brazil (2009)"),AND(AL350="",+$B350="Chile (2013)"),AND(AL350="",+$B350="Colombia (2010)"),AND(AL350="",+$B350="Colombia (2014)"),AND(AL350="",+$B350="Costa Rica (2010)"),AND(AL350="",+$B350="Dominican Republic (2013)"),AND(AL350="",+$B350="El Salvador (2011)"),AND(AL350="",+$B350="Ethiopia (2010)"),AND(AL350="",+$B350="Georgia (2013)"),AND(AL350="",+$B350="Guatemala (2011)"),AND(AL350="",+$B350="Honduras (2011)"),AND(AL350="",+$B350="Indonesia (2012)"),AND(AL350="",+$B350="Iran (2011)"),AND(AL350="",+$B350="Jordan (2010)"),AND(AL350="",+$B350="Mexico (2010)"),AND(AL350="",+$B350="Mexico (2012)"),AND(AL350="",+$B350="Mexico (2014)"),AND(AL350="",+$B350="Nicaragua (2009)"),AND(AL350="",+$B350="Panama (2016)"),AND(AL350="",+$B350="Paraguay (2014) "),AND(AL350="",+$B350="Peru (2009)"),AND(AL350="",+$B350="Peru (2011)"),AND(AL350="",+$B350="Russia (2010)"),AND(AL350="",+$B350="Tunisia (2010)"),AND(AL350="",+$B350="Uganda (2012)"),AND(AL350="",+$B350="Uruguay (2009)"),AND(AL350="",+$B350="India (2011)"),AND(AL350="",+$B350="China (2014)"))</formula>
    </cfRule>
  </conditionalFormatting>
  <conditionalFormatting sqref="AP15:AR27 AP253:AR258 AP36:AR41 AP43:AR48 AP57:AR62 AP64:AR69 AP71:AR76 AP85:AR90 AP99:AR104 AP106:AR111 AP120:AR125 AP127:AR132 AP134:AR139 AP141:AR146 AP148:AR153 AP162:AR167 AP176:AR181 AP183:AR188 AP211:AR216 AP218:AR223 AP260:AR265 AP267:AR272 AP274:AR279 AP302:AR307 AP309:AR314 AP316:AR321 AP323:AR328 AP330:AR335 AP344:AR349 AP351:AR356 AP358:AR363">
    <cfRule type="expression" dxfId="258" priority="208">
      <formula>OR(AND(AP15="",+$B15="Ghana (2012)"),AND(AP15="",+$B15="South Africa (2010)"),AND(AP15="",+$B15="Sri Lanka (2009)"),AND(AP15="",+$B15="Tanzania (2011)"))</formula>
    </cfRule>
    <cfRule type="expression" dxfId="257" priority="209">
      <formula>OR(AND(AP15="",+$B15="Ecuador (2011)"),AND(AP15="",+$B15="Venezuela (2013)"))</formula>
    </cfRule>
    <cfRule type="expression" dxfId="256" priority="210">
      <formula>OR(AND(AP15="",+$B15="United States (2011)"),AND(AP15="",+$B15="Argentina (2012)"),AND(AP15="",+$B15="Armenia (2011)"),AND(AP15="",+$B15="Bolivia (2009)"),AND(AP15="",+$B15="Brazil (2009)"),AND(AP15="",+$B15="Chile (2013)"),AND(AP15="",+$B15="Colombia (2010)"),AND(AP15="",+$B15="Colombia (2014)"),AND(AP15="",+$B15="Costa Rica (2010)"),AND(AP15="",+$B15="Dominican Republic (2013)"),AND(AP15="",+$B15="El Salvador (2011)"),AND(AP15="",+$B15="Ethiopia (2010)"),AND(AP15="",+$B15="Georgia (2013)"),AND(AP15="",+$B15="Guatemala (2011)"),AND(AP15="",+$B15="Honduras (2011)"),AND(AP15="",+$B15="Indonesia (2012)"),AND(AP15="",+$B15="Iran (2011)"),AND(AP15="",+$B15="Jordan (2010)"),AND(AP15="",+$B15="Mexico (2010)"),AND(AP15="",+$B15="Mexico (2012)"),AND(AP15="",+$B15="Mexico (2014)"),AND(AP15="",+$B15="Nicaragua (2009)"),AND(AP15="",+$B15="Panama (2016)"),AND(AP15="",+$B15="Paraguay (2014) "),AND(AP15="",+$B15="Peru (2009)"),AND(AP15="",+$B15="Peru (2011)"),AND(AP15="",+$B15="Russia (2010)"),AND(AP15="",+$B15="Tunisia (2010)"),AND(AP15="",+$B15="Uganda (2012)"),AND(AP15="",+$B15="Uruguay (2009)"),AND(AP15="",+$B15="India (2011)"),AND(AP15="",+$B15="China (2014)"))</formula>
    </cfRule>
  </conditionalFormatting>
  <conditionalFormatting sqref="AP239:AR244">
    <cfRule type="expression" dxfId="255" priority="199">
      <formula>OR(AND(AP239="",+$B239="Ghana (2012)"),AND(AP239="",+$B239="South Africa (2010)"),AND(AP239="",+$B239="Sri Lanka (2009)"),AND(AP239="",+$B239="Tanzania (2011)"))</formula>
    </cfRule>
    <cfRule type="expression" dxfId="254" priority="200">
      <formula>OR(AND(AP239="",+$B239="Ecuador (2011)"),AND(AP239="",+$B239="Venezuela (2013)"))</formula>
    </cfRule>
    <cfRule type="expression" dxfId="253" priority="201">
      <formula>OR(AND(AP239="",+$B239="United States (2011)"),AND(AP239="",+$B239="Argentina (2012)"),AND(AP239="",+$B239="Armenia (2011)"),AND(AP239="",+$B239="Bolivia (2009)"),AND(AP239="",+$B239="Brazil (2009)"),AND(AP239="",+$B239="Chile (2013)"),AND(AP239="",+$B239="Colombia (2010)"),AND(AP239="",+$B239="Colombia (2014)"),AND(AP239="",+$B239="Costa Rica (2010)"),AND(AP239="",+$B239="Dominican Republic (2013)"),AND(AP239="",+$B239="El Salvador (2011)"),AND(AP239="",+$B239="Ethiopia (2010)"),AND(AP239="",+$B239="Georgia (2013)"),AND(AP239="",+$B239="Guatemala (2011)"),AND(AP239="",+$B239="Honduras (2011)"),AND(AP239="",+$B239="Indonesia (2012)"),AND(AP239="",+$B239="Iran (2011)"),AND(AP239="",+$B239="Jordan (2010)"),AND(AP239="",+$B239="Mexico (2010)"),AND(AP239="",+$B239="Mexico (2012)"),AND(AP239="",+$B239="Mexico (2014)"),AND(AP239="",+$B239="Nicaragua (2009)"),AND(AP239="",+$B239="Panama (2016)"),AND(AP239="",+$B239="Paraguay (2014) "),AND(AP239="",+$B239="Peru (2009)"),AND(AP239="",+$B239="Peru (2011)"),AND(AP239="",+$B239="Russia (2010)"),AND(AP239="",+$B239="Tunisia (2010)"),AND(AP239="",+$B239="Uganda (2012)"),AND(AP239="",+$B239="Uruguay (2009)"))</formula>
    </cfRule>
  </conditionalFormatting>
  <conditionalFormatting sqref="AP28:AR28">
    <cfRule type="expression" dxfId="252" priority="196">
      <formula>OR(AND(AP28="",+$B28="Ghana (2012)"),AND(AP28="",+$B28="South Africa (2010)"),AND(AP28="",+$B28="Sri Lanka (2009)"),AND(AP28="",+$B28="Tanzania (2011)"))</formula>
    </cfRule>
    <cfRule type="expression" dxfId="251" priority="197">
      <formula>OR(AND(AP28="",+$B28="Ecuador (2011)"),AND(AP28="",+$B28="Venezuela (2013)"))</formula>
    </cfRule>
    <cfRule type="expression" dxfId="250" priority="198">
      <formula>OR(AND(AP28="",+$B28="United States (2011)"),AND(AP28="",+$B28="Argentina (2012)"),AND(AP28="",+$B28="Armenia (2011)"),AND(AP28="",+$B28="Bolivia (2009)"),AND(AP28="",+$B28="Brazil (2009)"),AND(AP28="",+$B28="Chile (2013)"),AND(AP28="",+$B28="Colombia (2010)"),AND(AP28="",+$B28="Colombia (2014)"),AND(AP28="",+$B28="Costa Rica (2010)"),AND(AP28="",+$B28="Dominican Republic (2013)"),AND(AP28="",+$B28="El Salvador (2011)"),AND(AP28="",+$B28="Ethiopia (2010)"),AND(AP28="",+$B28="Georgia (2013)"),AND(AP28="",+$B28="Guatemala (2011)"),AND(AP28="",+$B28="Honduras (2011)"),AND(AP28="",+$B28="Indonesia (2012)"),AND(AP28="",+$B28="Iran (2011)"),AND(AP28="",+$B28="Jordan (2010)"),AND(AP28="",+$B28="Mexico (2010)"),AND(AP28="",+$B28="Mexico (2012)"),AND(AP28="",+$B28="Mexico (2014)"),AND(AP28="",+$B28="Nicaragua (2009)"),AND(AP28="",+$B28="Panama (2016)"),AND(AP28="",+$B28="Paraguay (2014) "),AND(AP28="",+$B28="Peru (2009)"),AND(AP28="",+$B28="Peru (2011)"),AND(AP28="",+$B28="Russia (2010)"),AND(AP28="",+$B28="Tunisia (2010)"),AND(AP28="",+$B28="Uganda (2012)"),AND(AP28="",+$B28="Uruguay (2009)"),AND(AP28="",+$B28="India (2011)"),AND(AP28="",+$B28="China (2014)"))</formula>
    </cfRule>
  </conditionalFormatting>
  <conditionalFormatting sqref="AP112:AR112 AP91:AR91 AP77:AR77 AP70:AR70 AP63:AR63 AP42:AR42 AP49:AR49">
    <cfRule type="expression" dxfId="249" priority="193">
      <formula>OR(AND(AP42="",+$B42="Ghana (2012)"),AND(AP42="",+$B42="South Africa (2010)"),AND(AP42="",+$B42="Sri Lanka (2009)"),AND(AP42="",+$B42="Tanzania (2011)"))</formula>
    </cfRule>
    <cfRule type="expression" dxfId="248" priority="194">
      <formula>OR(AND(AP42="",+$B42="Ecuador (2011)"),AND(AP42="",+$B42="Venezuela (2013)"))</formula>
    </cfRule>
    <cfRule type="expression" dxfId="247" priority="195">
      <formula>OR(AND(AP42="",+$B42="United States (2011)"),AND(AP42="",+$B42="Argentina (2012)"),AND(AP42="",+$B42="Armenia (2011)"),AND(AP42="",+$B42="Bolivia (2009)"),AND(AP42="",+$B42="Brazil (2009)"),AND(AP42="",+$B42="Chile (2013)"),AND(AP42="",+$B42="Colombia (2010)"),AND(AP42="",+$B42="Colombia (2014)"),AND(AP42="",+$B42="Costa Rica (2010)"),AND(AP42="",+$B42="Dominican Republic (2013)"),AND(AP42="",+$B42="El Salvador (2011)"),AND(AP42="",+$B42="Ethiopia (2010)"),AND(AP42="",+$B42="Georgia (2013)"),AND(AP42="",+$B42="Guatemala (2011)"),AND(AP42="",+$B42="Honduras (2011)"),AND(AP42="",+$B42="Indonesia (2012)"),AND(AP42="",+$B42="Iran (2011)"),AND(AP42="",+$B42="Jordan (2010)"),AND(AP42="",+$B42="Mexico (2010)"),AND(AP42="",+$B42="Mexico (2012)"),AND(AP42="",+$B42="Mexico (2014)"),AND(AP42="",+$B42="Nicaragua (2009)"),AND(AP42="",+$B42="Panama (2016)"),AND(AP42="",+$B42="Paraguay (2014) "),AND(AP42="",+$B42="Peru (2009)"),AND(AP42="",+$B42="Peru (2011)"),AND(AP42="",+$B42="Russia (2010)"),AND(AP42="",+$B42="Tunisia (2010)"),AND(AP42="",+$B42="Uganda (2012)"),AND(AP42="",+$B42="Uruguay (2009)"),AND(AP42="",+$B42="India (2011)"),AND(AP42="",+$B42="China (2014)"))</formula>
    </cfRule>
  </conditionalFormatting>
  <conditionalFormatting sqref="AP182:AR182 AP168:AR175 AP154:AR154 AP147:AR147 AP140:AR140 AP133:AR133 AP126:AR126">
    <cfRule type="expression" dxfId="246" priority="190">
      <formula>OR(AND(AP126="",+$B126="Ghana (2012)"),AND(AP126="",+$B126="South Africa (2010)"),AND(AP126="",+$B126="Sri Lanka (2009)"),AND(AP126="",+$B126="Tanzania (2011)"))</formula>
    </cfRule>
    <cfRule type="expression" dxfId="245" priority="191">
      <formula>OR(AND(AP126="",+$B126="Ecuador (2011)"),AND(AP126="",+$B126="Venezuela (2013)"))</formula>
    </cfRule>
    <cfRule type="expression" dxfId="244" priority="192">
      <formula>OR(AND(AP126="",+$B126="United States (2011)"),AND(AP126="",+$B126="Argentina (2012)"),AND(AP126="",+$B126="Armenia (2011)"),AND(AP126="",+$B126="Bolivia (2009)"),AND(AP126="",+$B126="Brazil (2009)"),AND(AP126="",+$B126="Chile (2013)"),AND(AP126="",+$B126="Colombia (2010)"),AND(AP126="",+$B126="Colombia (2014)"),AND(AP126="",+$B126="Costa Rica (2010)"),AND(AP126="",+$B126="Dominican Republic (2013)"),AND(AP126="",+$B126="El Salvador (2011)"),AND(AP126="",+$B126="Ethiopia (2010)"),AND(AP126="",+$B126="Georgia (2013)"),AND(AP126="",+$B126="Guatemala (2011)"),AND(AP126="",+$B126="Honduras (2011)"),AND(AP126="",+$B126="Indonesia (2012)"),AND(AP126="",+$B126="Iran (2011)"),AND(AP126="",+$B126="Jordan (2010)"),AND(AP126="",+$B126="Mexico (2010)"),AND(AP126="",+$B126="Mexico (2012)"),AND(AP126="",+$B126="Mexico (2014)"),AND(AP126="",+$B126="Nicaragua (2009)"),AND(AP126="",+$B126="Panama (2016)"),AND(AP126="",+$B126="Paraguay (2014) "),AND(AP126="",+$B126="Peru (2009)"),AND(AP126="",+$B126="Peru (2011)"),AND(AP126="",+$B126="Russia (2010)"),AND(AP126="",+$B126="Tunisia (2010)"),AND(AP126="",+$B126="Uganda (2012)"),AND(AP126="",+$B126="Uruguay (2009)"),AND(AP126="",+$B126="India (2011)"),AND(AP126="",+$B126="China (2014)"))</formula>
    </cfRule>
  </conditionalFormatting>
  <conditionalFormatting sqref="AP224:AR224 AP217:AR217 AP189:AR189">
    <cfRule type="expression" dxfId="243" priority="187">
      <formula>OR(AND(AP189="",+$B189="Ghana (2012)"),AND(AP189="",+$B189="South Africa (2010)"),AND(AP189="",+$B189="Sri Lanka (2009)"),AND(AP189="",+$B189="Tanzania (2011)"))</formula>
    </cfRule>
    <cfRule type="expression" dxfId="242" priority="188">
      <formula>OR(AND(AP189="",+$B189="Ecuador (2011)"),AND(AP189="",+$B189="Venezuela (2013)"))</formula>
    </cfRule>
    <cfRule type="expression" dxfId="241" priority="189">
      <formula>OR(AND(AP189="",+$B189="United States (2011)"),AND(AP189="",+$B189="Argentina (2012)"),AND(AP189="",+$B189="Armenia (2011)"),AND(AP189="",+$B189="Bolivia (2009)"),AND(AP189="",+$B189="Brazil (2009)"),AND(AP189="",+$B189="Chile (2013)"),AND(AP189="",+$B189="Colombia (2010)"),AND(AP189="",+$B189="Colombia (2014)"),AND(AP189="",+$B189="Costa Rica (2010)"),AND(AP189="",+$B189="Dominican Republic (2013)"),AND(AP189="",+$B189="El Salvador (2011)"),AND(AP189="",+$B189="Ethiopia (2010)"),AND(AP189="",+$B189="Georgia (2013)"),AND(AP189="",+$B189="Guatemala (2011)"),AND(AP189="",+$B189="Honduras (2011)"),AND(AP189="",+$B189="Indonesia (2012)"),AND(AP189="",+$B189="Iran (2011)"),AND(AP189="",+$B189="Jordan (2010)"),AND(AP189="",+$B189="Mexico (2010)"),AND(AP189="",+$B189="Mexico (2012)"),AND(AP189="",+$B189="Mexico (2014)"),AND(AP189="",+$B189="Nicaragua (2009)"),AND(AP189="",+$B189="Panama (2016)"),AND(AP189="",+$B189="Paraguay (2014) "),AND(AP189="",+$B189="Peru (2009)"),AND(AP189="",+$B189="Peru (2011)"),AND(AP189="",+$B189="Russia (2010)"),AND(AP189="",+$B189="Tunisia (2010)"),AND(AP189="",+$B189="Uganda (2012)"),AND(AP189="",+$B189="Uruguay (2009)"),AND(AP189="",+$B189="India (2011)"),AND(AP189="",+$B189="China (2014)"))</formula>
    </cfRule>
  </conditionalFormatting>
  <conditionalFormatting sqref="AP336:AR336 AP329:AR329 AP322:AR322 AP315:AR315 AP308:AR308 AP280:AR280 AP273:AR273 AP266:AR266 AP259:AR259 AP245:AR245">
    <cfRule type="expression" dxfId="240" priority="184">
      <formula>OR(AND(AP245="",+$B245="Ghana (2012)"),AND(AP245="",+$B245="South Africa (2010)"),AND(AP245="",+$B245="Sri Lanka (2009)"),AND(AP245="",+$B245="Tanzania (2011)"))</formula>
    </cfRule>
    <cfRule type="expression" dxfId="239" priority="185">
      <formula>OR(AND(AP245="",+$B245="Ecuador (2011)"),AND(AP245="",+$B245="Venezuela (2013)"))</formula>
    </cfRule>
    <cfRule type="expression" dxfId="238" priority="186">
      <formula>OR(AND(AP245="",+$B245="United States (2011)"),AND(AP245="",+$B245="Argentina (2012)"),AND(AP245="",+$B245="Armenia (2011)"),AND(AP245="",+$B245="Bolivia (2009)"),AND(AP245="",+$B245="Brazil (2009)"),AND(AP245="",+$B245="Chile (2013)"),AND(AP245="",+$B245="Colombia (2010)"),AND(AP245="",+$B245="Colombia (2014)"),AND(AP245="",+$B245="Costa Rica (2010)"),AND(AP245="",+$B245="Dominican Republic (2013)"),AND(AP245="",+$B245="El Salvador (2011)"),AND(AP245="",+$B245="Ethiopia (2010)"),AND(AP245="",+$B245="Georgia (2013)"),AND(AP245="",+$B245="Guatemala (2011)"),AND(AP245="",+$B245="Honduras (2011)"),AND(AP245="",+$B245="Indonesia (2012)"),AND(AP245="",+$B245="Iran (2011)"),AND(AP245="",+$B245="Jordan (2010)"),AND(AP245="",+$B245="Mexico (2010)"),AND(AP245="",+$B245="Mexico (2012)"),AND(AP245="",+$B245="Mexico (2014)"),AND(AP245="",+$B245="Nicaragua (2009)"),AND(AP245="",+$B245="Panama (2016)"),AND(AP245="",+$B245="Paraguay (2014) "),AND(AP245="",+$B245="Peru (2009)"),AND(AP245="",+$B245="Peru (2011)"),AND(AP245="",+$B245="Russia (2010)"),AND(AP245="",+$B245="Tunisia (2010)"),AND(AP245="",+$B245="Uganda (2012)"),AND(AP245="",+$B245="Uruguay (2009)"),AND(AP245="",+$B245="India (2011)"),AND(AP245="",+$B245="China (2014)"))</formula>
    </cfRule>
  </conditionalFormatting>
  <conditionalFormatting sqref="AP364:AR364 AP357:AR357 AP350:AR350">
    <cfRule type="expression" dxfId="237" priority="181">
      <formula>OR(AND(AP350="",+$B350="Ghana (2012)"),AND(AP350="",+$B350="South Africa (2010)"),AND(AP350="",+$B350="Sri Lanka (2009)"),AND(AP350="",+$B350="Tanzania (2011)"))</formula>
    </cfRule>
    <cfRule type="expression" dxfId="236" priority="182">
      <formula>OR(AND(AP350="",+$B350="Ecuador (2011)"),AND(AP350="",+$B350="Venezuela (2013)"))</formula>
    </cfRule>
    <cfRule type="expression" dxfId="235" priority="183">
      <formula>OR(AND(AP350="",+$B350="United States (2011)"),AND(AP350="",+$B350="Argentina (2012)"),AND(AP350="",+$B350="Armenia (2011)"),AND(AP350="",+$B350="Bolivia (2009)"),AND(AP350="",+$B350="Brazil (2009)"),AND(AP350="",+$B350="Chile (2013)"),AND(AP350="",+$B350="Colombia (2010)"),AND(AP350="",+$B350="Colombia (2014)"),AND(AP350="",+$B350="Costa Rica (2010)"),AND(AP350="",+$B350="Dominican Republic (2013)"),AND(AP350="",+$B350="El Salvador (2011)"),AND(AP350="",+$B350="Ethiopia (2010)"),AND(AP350="",+$B350="Georgia (2013)"),AND(AP350="",+$B350="Guatemala (2011)"),AND(AP350="",+$B350="Honduras (2011)"),AND(AP350="",+$B350="Indonesia (2012)"),AND(AP350="",+$B350="Iran (2011)"),AND(AP350="",+$B350="Jordan (2010)"),AND(AP350="",+$B350="Mexico (2010)"),AND(AP350="",+$B350="Mexico (2012)"),AND(AP350="",+$B350="Mexico (2014)"),AND(AP350="",+$B350="Nicaragua (2009)"),AND(AP350="",+$B350="Panama (2016)"),AND(AP350="",+$B350="Paraguay (2014) "),AND(AP350="",+$B350="Peru (2009)"),AND(AP350="",+$B350="Peru (2011)"),AND(AP350="",+$B350="Russia (2010)"),AND(AP350="",+$B350="Tunisia (2010)"),AND(AP350="",+$B350="Uganda (2012)"),AND(AP350="",+$B350="Uruguay (2009)"),AND(AP350="",+$B350="India (2011)"),AND(AP350="",+$B350="China (2014)"))</formula>
    </cfRule>
  </conditionalFormatting>
  <conditionalFormatting sqref="J15:L27 J358:L363 J253:L258 J36:L41 J43:L48 J57:L62 J64:L69 J71:L76 J85:L90 J99:L104 J106:L111 J120:L125 J127:L132 J141:L146 J148:L153 J162:L167 J176:L181 J183:L188 J211:L216 J218:L223 J260:L265 J267:L272 J274:L279 J302:L307 J309:L314 J316:L321 J323:L328 J330:L335 J344:L349">
    <cfRule type="expression" dxfId="234" priority="179">
      <formula>OR(AND(J15="",+$B15="United States (2011)"),AND(J15="",+$B15="Argentina (2012)"),AND(J15="",+$B15="Armenia (2011)"),AND(J15="",+$B15="Bolivia (2009)"),AND(J15="",+$B15="Brazil (2009)"),AND(J15="",+$B15="Chile (2013)"),AND(J15="",+$B15="Colombia (2010)"),AND(J15="",+$B15="Colombia (2014)"),AND(J15="",+$B15="Costa Rica (2010)"),AND(J15="",+$B15="Dominican Republic (2013)"),AND(J15="",+$B15="El Salvador (2011)"),AND(J15="",+$B15="Ecuador (2011)"),AND(J15="",+$B15="Ethiopia (2010)"),AND(J15="",+$B15="Georgia (2013)"),AND(J15="",+$B15="Ghana (2012)"),AND(J15="",+$B15="Guatemala (2011)"),AND(J15="",+$B15="Honduras (2011)"),AND(J15="",+$B15="Indonesia (2012)"),AND(J15="",+$B15="Iran (2011)"),AND(J15="",+$B15="Jordan (2010)"),AND(J15="",+$B15="Mexico (2010)"),AND(J15="",+$B15="Mexico (2012)"),AND(J15="",+$B15="Mexico (2014)"),AND(J15="",+$B15="Nicaragua (2009)"),AND(J15="",+$B15="Panama (2016)"),AND(J15="",+$B15="Paraguay (2014) "),AND(J15="",+$B15="Peru (2009)"),AND(J15="",+$B15="Peru (2011)"),AND(J15="",+$B15="Russia (2010)"),AND(J15="",+$B15="Tunisia (2010)"),AND(J15="",+$B15="South Africa (2010)"),AND(J15="",+$B15="Sri Lanka (2009)"),AND(J15="",+$B15="Tanzania (2011)"),AND(J15="",+$B15="Uganda (2012)"),AND(J15="",+$B15="Uruguay (2009)"),AND(J15="",+$B15="India (2011)"),AND(J15="",+$B15="China (2014)"))</formula>
    </cfRule>
    <cfRule type="expression" dxfId="233" priority="180">
      <formula>AND(J15="",+$B15="Venezuela (2013)")</formula>
    </cfRule>
  </conditionalFormatting>
  <conditionalFormatting sqref="J351:L356">
    <cfRule type="expression" dxfId="232" priority="173">
      <formula>OR(AND(J351="",+$B351="United States (2011)"),AND(J351="",+$B351="Argentina (2012)"),AND(J351="",+$B351="Armenia (2011)"),AND(J351="",+$B351="Bolivia (2009)"),AND(J351="",+$B351="Brazil (2009)"),AND(J351="",+$B351="Chile (2013)"),AND(J351="",+$B351="Colombia (2010)"),AND(J351="",+$B351="Colombia (2014)"),AND(J351="",+$B351="Costa Rica (2010)"),AND(J351="",+$B351="Dominican Republic (2013)"),AND(J351="",+$B351="El Salvador (2011)"),AND(J351="",+$B351="Ecuador (2011)"),AND(J351="",+$B351="Ethiopia (2010)"),AND(J351="",+$B351="Georgia (2013)"),AND(J351="",+$B351="Ghana (2012)"),AND(J351="",+$B351="Guatemala (2011)"),AND(J351="",+$B351="Honduras (2011)"),AND(J351="",+$B351="Indonesia (2012)"),AND(J351="",+$B351="Iran (2011)"),AND(J351="",+$B351="Jordan (2010)"),AND(J351="",+$B351="Mexico (2010)"),AND(J351="",+$B351="Mexico (2012)"),AND(J351="",+$B351="Mexico (2014)"),AND(J351="",+$B351="Nicaragua (2009)"),AND(J351="",+$B351="Panama (2016)"),AND(J351="",+$B351="Paraguay (2014) "),AND(J351="",+$B351="Peru (2009)"),AND(J351="",+$B351="Peru (2011)"),AND(J351="",+$B351="Russia (2010)"),AND(J351="",+$B351="Tunisia (2010)"),AND(J351="",+$B351="South Africa (2010)"),AND(J351="",+$B351="Sri Lanka (2009)"),AND(J351="",+$B351="Tanzania (2011)"),AND(J351="",+$B351="Uganda (2012)"),AND(J351="",+$B351="Uruguay (2009)"))</formula>
    </cfRule>
    <cfRule type="expression" dxfId="231" priority="174">
      <formula>AND(J351="",+$B351="Venezuela (2013)")</formula>
    </cfRule>
  </conditionalFormatting>
  <conditionalFormatting sqref="J239:L244">
    <cfRule type="expression" dxfId="230" priority="171">
      <formula>OR(AND(J239="",+$B239="United States (2011)"),AND(J239="",+$B239="Argentina (2012)"),AND(J239="",+$B239="Armenia (2011)"),AND(J239="",+$B239="Bolivia (2009)"),AND(J239="",+$B239="Brazil (2009)"),AND(J239="",+$B239="Chile (2013)"),AND(J239="",+$B239="Colombia (2010)"),AND(J239="",+$B239="Colombia (2014)"),AND(J239="",+$B239="Costa Rica (2010)"),AND(J239="",+$B239="Dominican Republic (2013)"),AND(J239="",+$B239="El Salvador (2011)"),AND(J239="",+$B239="Ecuador (2011)"),AND(J239="",+$B239="Ethiopia (2010)"),AND(J239="",+$B239="Georgia (2013)"),AND(J239="",+$B239="Ghana (2012)"),AND(J239="",+$B239="Guatemala (2011)"),AND(J239="",+$B239="Honduras (2011)"),AND(J239="",+$B239="Indonesia (2012)"),AND(J239="",+$B239="Iran (2011)"),AND(J239="",+$B239="Jordan (2010)"),AND(J239="",+$B239="Mexico (2010)"),AND(J239="",+$B239="Mexico (2012)"),AND(J239="",+$B239="Mexico (2014)"),AND(J239="",+$B239="Nicaragua (2009)"),AND(J239="",+$B239="Panama (2016)"),AND(J239="",+$B239="Paraguay (2014) "),AND(J239="",+$B239="Peru (2009)"),AND(J239="",+$B239="Peru (2011)"),AND(J239="",+$B239="Russia (2010)"),AND(J239="",+$B239="Tunisia (2010)"),AND(J239="",+$B239="South Africa (2010)"),AND(J239="",+$B239="Sri Lanka (2009)"),AND(J239="",+$B239="Tanzania (2011)"),AND(J239="",+$B239="Uganda (2012)"),AND(J239="",+$B239="Uruguay (2009)"))</formula>
    </cfRule>
    <cfRule type="expression" dxfId="229" priority="172">
      <formula>AND(J239="",+$B239="Venezuela (2013)")</formula>
    </cfRule>
  </conditionalFormatting>
  <conditionalFormatting sqref="J28:L28">
    <cfRule type="expression" dxfId="228" priority="169">
      <formula>OR(AND(J28="",+$B28="United States (2011)"),AND(J28="",+$B28="Argentina (2012)"),AND(J28="",+$B28="Armenia (2011)"),AND(J28="",+$B28="Bolivia (2009)"),AND(J28="",+$B28="Brazil (2009)"),AND(J28="",+$B28="Chile (2013)"),AND(J28="",+$B28="Colombia (2010)"),AND(J28="",+$B28="Colombia (2014)"),AND(J28="",+$B28="Costa Rica (2010)"),AND(J28="",+$B28="Dominican Republic (2013)"),AND(J28="",+$B28="El Salvador (2011)"),AND(J28="",+$B28="Ecuador (2011)"),AND(J28="",+$B28="Ethiopia (2010)"),AND(J28="",+$B28="Georgia (2013)"),AND(J28="",+$B28="Ghana (2012)"),AND(J28="",+$B28="Guatemala (2011)"),AND(J28="",+$B28="Honduras (2011)"),AND(J28="",+$B28="Indonesia (2012)"),AND(J28="",+$B28="Iran (2011)"),AND(J28="",+$B28="Jordan (2010)"),AND(J28="",+$B28="Mexico (2010)"),AND(J28="",+$B28="Mexico (2012)"),AND(J28="",+$B28="Mexico (2014)"),AND(J28="",+$B28="Nicaragua (2009)"),AND(J28="",+$B28="Panama (2016)"),AND(J28="",+$B28="Paraguay (2014) "),AND(J28="",+$B28="Peru (2009)"),AND(J28="",+$B28="Peru (2011)"),AND(J28="",+$B28="Russia (2010)"),AND(J28="",+$B28="Tunisia (2010)"),AND(J28="",+$B28="South Africa (2010)"),AND(J28="",+$B28="Sri Lanka (2009)"),AND(J28="",+$B28="Tanzania (2011)"),AND(J28="",+$B28="Uganda (2012)"),AND(J28="",+$B28="Uruguay (2009)"),AND(J28="",+$B28="India (2011)"),AND(J28="",+$B28="China (2014)"))</formula>
    </cfRule>
    <cfRule type="expression" dxfId="227" priority="170">
      <formula>AND(J28="",+$B28="Venezuela (2013)")</formula>
    </cfRule>
  </conditionalFormatting>
  <conditionalFormatting sqref="J112:L112 J91:L91 J77:L77 J70:L70 J63:L63 J42:L42 J49:L49">
    <cfRule type="expression" dxfId="226" priority="167">
      <formula>OR(AND(J42="",+$B42="United States (2011)"),AND(J42="",+$B42="Argentina (2012)"),AND(J42="",+$B42="Armenia (2011)"),AND(J42="",+$B42="Bolivia (2009)"),AND(J42="",+$B42="Brazil (2009)"),AND(J42="",+$B42="Chile (2013)"),AND(J42="",+$B42="Colombia (2010)"),AND(J42="",+$B42="Colombia (2014)"),AND(J42="",+$B42="Costa Rica (2010)"),AND(J42="",+$B42="Dominican Republic (2013)"),AND(J42="",+$B42="El Salvador (2011)"),AND(J42="",+$B42="Ecuador (2011)"),AND(J42="",+$B42="Ethiopia (2010)"),AND(J42="",+$B42="Georgia (2013)"),AND(J42="",+$B42="Ghana (2012)"),AND(J42="",+$B42="Guatemala (2011)"),AND(J42="",+$B42="Honduras (2011)"),AND(J42="",+$B42="Indonesia (2012)"),AND(J42="",+$B42="Iran (2011)"),AND(J42="",+$B42="Jordan (2010)"),AND(J42="",+$B42="Mexico (2010)"),AND(J42="",+$B42="Mexico (2012)"),AND(J42="",+$B42="Mexico (2014)"),AND(J42="",+$B42="Nicaragua (2009)"),AND(J42="",+$B42="Panama (2016)"),AND(J42="",+$B42="Paraguay (2014) "),AND(J42="",+$B42="Peru (2009)"),AND(J42="",+$B42="Peru (2011)"),AND(J42="",+$B42="Russia (2010)"),AND(J42="",+$B42="Tunisia (2010)"),AND(J42="",+$B42="South Africa (2010)"),AND(J42="",+$B42="Sri Lanka (2009)"),AND(J42="",+$B42="Tanzania (2011)"),AND(J42="",+$B42="Uganda (2012)"),AND(J42="",+$B42="Uruguay (2009)"),AND(J42="",+$B42="India (2011)"),AND(J42="",+$B42="China (2014)"))</formula>
    </cfRule>
    <cfRule type="expression" dxfId="225" priority="168">
      <formula>AND(J42="",+$B42="Venezuela (2013)")</formula>
    </cfRule>
  </conditionalFormatting>
  <conditionalFormatting sqref="J182:L182 J168:L175 J154:L154 J147:L147 J133:L133 J126:L126">
    <cfRule type="expression" dxfId="224" priority="165">
      <formula>OR(AND(J126="",+$B126="United States (2011)"),AND(J126="",+$B126="Argentina (2012)"),AND(J126="",+$B126="Armenia (2011)"),AND(J126="",+$B126="Bolivia (2009)"),AND(J126="",+$B126="Brazil (2009)"),AND(J126="",+$B126="Chile (2013)"),AND(J126="",+$B126="Colombia (2010)"),AND(J126="",+$B126="Colombia (2014)"),AND(J126="",+$B126="Costa Rica (2010)"),AND(J126="",+$B126="Dominican Republic (2013)"),AND(J126="",+$B126="El Salvador (2011)"),AND(J126="",+$B126="Ecuador (2011)"),AND(J126="",+$B126="Ethiopia (2010)"),AND(J126="",+$B126="Georgia (2013)"),AND(J126="",+$B126="Ghana (2012)"),AND(J126="",+$B126="Guatemala (2011)"),AND(J126="",+$B126="Honduras (2011)"),AND(J126="",+$B126="Indonesia (2012)"),AND(J126="",+$B126="Iran (2011)"),AND(J126="",+$B126="Jordan (2010)"),AND(J126="",+$B126="Mexico (2010)"),AND(J126="",+$B126="Mexico (2012)"),AND(J126="",+$B126="Mexico (2014)"),AND(J126="",+$B126="Nicaragua (2009)"),AND(J126="",+$B126="Panama (2016)"),AND(J126="",+$B126="Paraguay (2014) "),AND(J126="",+$B126="Peru (2009)"),AND(J126="",+$B126="Peru (2011)"),AND(J126="",+$B126="Russia (2010)"),AND(J126="",+$B126="Tunisia (2010)"),AND(J126="",+$B126="South Africa (2010)"),AND(J126="",+$B126="Sri Lanka (2009)"),AND(J126="",+$B126="Tanzania (2011)"),AND(J126="",+$B126="Uganda (2012)"),AND(J126="",+$B126="Uruguay (2009)"),AND(J126="",+$B126="India (2011)"),AND(J126="",+$B126="China (2014)"))</formula>
    </cfRule>
    <cfRule type="expression" dxfId="223" priority="166">
      <formula>AND(J126="",+$B126="Venezuela (2013)")</formula>
    </cfRule>
  </conditionalFormatting>
  <conditionalFormatting sqref="J224:L224 J217:L217 J189:L189">
    <cfRule type="expression" dxfId="222" priority="163">
      <formula>OR(AND(J189="",+$B189="United States (2011)"),AND(J189="",+$B189="Argentina (2012)"),AND(J189="",+$B189="Armenia (2011)"),AND(J189="",+$B189="Bolivia (2009)"),AND(J189="",+$B189="Brazil (2009)"),AND(J189="",+$B189="Chile (2013)"),AND(J189="",+$B189="Colombia (2010)"),AND(J189="",+$B189="Colombia (2014)"),AND(J189="",+$B189="Costa Rica (2010)"),AND(J189="",+$B189="Dominican Republic (2013)"),AND(J189="",+$B189="El Salvador (2011)"),AND(J189="",+$B189="Ecuador (2011)"),AND(J189="",+$B189="Ethiopia (2010)"),AND(J189="",+$B189="Georgia (2013)"),AND(J189="",+$B189="Ghana (2012)"),AND(J189="",+$B189="Guatemala (2011)"),AND(J189="",+$B189="Honduras (2011)"),AND(J189="",+$B189="Indonesia (2012)"),AND(J189="",+$B189="Iran (2011)"),AND(J189="",+$B189="Jordan (2010)"),AND(J189="",+$B189="Mexico (2010)"),AND(J189="",+$B189="Mexico (2012)"),AND(J189="",+$B189="Mexico (2014)"),AND(J189="",+$B189="Nicaragua (2009)"),AND(J189="",+$B189="Panama (2016)"),AND(J189="",+$B189="Paraguay (2014) "),AND(J189="",+$B189="Peru (2009)"),AND(J189="",+$B189="Peru (2011)"),AND(J189="",+$B189="Russia (2010)"),AND(J189="",+$B189="Tunisia (2010)"),AND(J189="",+$B189="South Africa (2010)"),AND(J189="",+$B189="Sri Lanka (2009)"),AND(J189="",+$B189="Tanzania (2011)"),AND(J189="",+$B189="Uganda (2012)"),AND(J189="",+$B189="Uruguay (2009)"),AND(J189="",+$B189="India (2011)"),AND(J189="",+$B189="China (2014)"))</formula>
    </cfRule>
    <cfRule type="expression" dxfId="221" priority="164">
      <formula>AND(J189="",+$B189="Venezuela (2013)")</formula>
    </cfRule>
  </conditionalFormatting>
  <conditionalFormatting sqref="J336:L336 J329:L329 J322:L322 J315:L315 J308:L308 J280:L280 J273:L273 J266:L266 J259:L259 J245:L245">
    <cfRule type="expression" dxfId="220" priority="161">
      <formula>OR(AND(J245="",+$B245="United States (2011)"),AND(J245="",+$B245="Argentina (2012)"),AND(J245="",+$B245="Armenia (2011)"),AND(J245="",+$B245="Bolivia (2009)"),AND(J245="",+$B245="Brazil (2009)"),AND(J245="",+$B245="Chile (2013)"),AND(J245="",+$B245="Colombia (2010)"),AND(J245="",+$B245="Colombia (2014)"),AND(J245="",+$B245="Costa Rica (2010)"),AND(J245="",+$B245="Dominican Republic (2013)"),AND(J245="",+$B245="El Salvador (2011)"),AND(J245="",+$B245="Ecuador (2011)"),AND(J245="",+$B245="Ethiopia (2010)"),AND(J245="",+$B245="Georgia (2013)"),AND(J245="",+$B245="Ghana (2012)"),AND(J245="",+$B245="Guatemala (2011)"),AND(J245="",+$B245="Honduras (2011)"),AND(J245="",+$B245="Indonesia (2012)"),AND(J245="",+$B245="Iran (2011)"),AND(J245="",+$B245="Jordan (2010)"),AND(J245="",+$B245="Mexico (2010)"),AND(J245="",+$B245="Mexico (2012)"),AND(J245="",+$B245="Mexico (2014)"),AND(J245="",+$B245="Nicaragua (2009)"),AND(J245="",+$B245="Panama (2016)"),AND(J245="",+$B245="Paraguay (2014) "),AND(J245="",+$B245="Peru (2009)"),AND(J245="",+$B245="Peru (2011)"),AND(J245="",+$B245="Russia (2010)"),AND(J245="",+$B245="Tunisia (2010)"),AND(J245="",+$B245="South Africa (2010)"),AND(J245="",+$B245="Sri Lanka (2009)"),AND(J245="",+$B245="Tanzania (2011)"),AND(J245="",+$B245="Uganda (2012)"),AND(J245="",+$B245="Uruguay (2009)"),AND(J245="",+$B245="India (2011)"),AND(J245="",+$B245="China (2014)"))</formula>
    </cfRule>
    <cfRule type="expression" dxfId="219" priority="162">
      <formula>AND(J245="",+$B245="Venezuela (2013)")</formula>
    </cfRule>
  </conditionalFormatting>
  <conditionalFormatting sqref="J364:L364 J357:L357 J350:L350">
    <cfRule type="expression" dxfId="218" priority="159">
      <formula>OR(AND(J350="",+$B350="United States (2011)"),AND(J350="",+$B350="Argentina (2012)"),AND(J350="",+$B350="Armenia (2011)"),AND(J350="",+$B350="Bolivia (2009)"),AND(J350="",+$B350="Brazil (2009)"),AND(J350="",+$B350="Chile (2013)"),AND(J350="",+$B350="Colombia (2010)"),AND(J350="",+$B350="Colombia (2014)"),AND(J350="",+$B350="Costa Rica (2010)"),AND(J350="",+$B350="Dominican Republic (2013)"),AND(J350="",+$B350="El Salvador (2011)"),AND(J350="",+$B350="Ecuador (2011)"),AND(J350="",+$B350="Ethiopia (2010)"),AND(J350="",+$B350="Georgia (2013)"),AND(J350="",+$B350="Ghana (2012)"),AND(J350="",+$B350="Guatemala (2011)"),AND(J350="",+$B350="Honduras (2011)"),AND(J350="",+$B350="Indonesia (2012)"),AND(J350="",+$B350="Iran (2011)"),AND(J350="",+$B350="Jordan (2010)"),AND(J350="",+$B350="Mexico (2010)"),AND(J350="",+$B350="Mexico (2012)"),AND(J350="",+$B350="Mexico (2014)"),AND(J350="",+$B350="Nicaragua (2009)"),AND(J350="",+$B350="Panama (2016)"),AND(J350="",+$B350="Paraguay (2014) "),AND(J350="",+$B350="Peru (2009)"),AND(J350="",+$B350="Peru (2011)"),AND(J350="",+$B350="Russia (2010)"),AND(J350="",+$B350="Tunisia (2010)"),AND(J350="",+$B350="South Africa (2010)"),AND(J350="",+$B350="Sri Lanka (2009)"),AND(J350="",+$B350="Tanzania (2011)"),AND(J350="",+$B350="Uganda (2012)"),AND(J350="",+$B350="Uruguay (2009)"),AND(J350="",+$B350="India (2011)"),AND(J350="",+$B350="China (2014)"))</formula>
    </cfRule>
    <cfRule type="expression" dxfId="217" priority="160">
      <formula>AND(J350="",+$B350="Venezuela (2013)")</formula>
    </cfRule>
  </conditionalFormatting>
  <conditionalFormatting sqref="AK147">
    <cfRule type="expression" dxfId="216" priority="156">
      <formula>OR(AND(AK147="",+$B147="Ghana (2012)"),AND(AK147="",+$B147="South Africa (2010)"),AND(AK147="",+$B147="Sri Lanka (2009)"),AND(AK147="",+$B147="Tanzania (2011)"))</formula>
    </cfRule>
    <cfRule type="expression" dxfId="215" priority="157">
      <formula>OR(AND(AK147="",+$B147="Ecuador (2011)"),AND(AK147="",+$B147="Venezuela (2013)"))</formula>
    </cfRule>
    <cfRule type="expression" dxfId="214" priority="158">
      <formula>OR(AND(AK147="",+$B147="United States (2011)"),AND(AK147="",+$B147="Argentina (2012)"),AND(AK147="",+$B147="Armenia (2011)"),AND(AK147="",+$B147="Bolivia (2009)"),AND(AK147="",+$B147="Brazil (2009)"),AND(AK147="",+$B147="Chile (2013)"),AND(AK147="",+$B147="Colombia (2010)"),AND(AK147="",+$B147="Colombia (2014)"),AND(AK147="",+$B147="Costa Rica (2010)"),AND(AK147="",+$B147="Dominican Republic (2013)"),AND(AK147="",+$B147="El Salvador (2011)"),AND(AK147="",+$B147="Ethiopia (2010)"),AND(AK147="",+$B147="Georgia (2013)"),AND(AK147="",+$B147="Guatemala (2011)"),AND(AK147="",+$B147="Honduras (2011)"),AND(AK147="",+$B147="Indonesia (2012)"),AND(AK147="",+$B147="Iran (2011)"),AND(AK147="",+$B147="Jordan (2010)"),AND(AK147="",+$B147="Mexico (2010)"),AND(AK147="",+$B147="Mexico (2012)"),AND(AK147="",+$B147="Mexico (2014)"),AND(AK147="",+$B147="Nicaragua (2009)"),AND(AK147="",+$B147="Panama (2016)"),AND(AK147="",+$B147="Paraguay (2014) "),AND(AK147="",+$B147="Peru (2009)"),AND(AK147="",+$B147="Peru (2011)"),AND(AK147="",+$B147="Russia (2010)"),AND(AK147="",+$B147="Tunisia (2010)"),AND(AK147="",+$B147="Uganda (2012)"),AND(AK147="",+$B147="Uruguay (2009)"),AND(AK147="",+$B147="India (2011)"),AND(AK147="",+$B147="China (2014)"))</formula>
    </cfRule>
  </conditionalFormatting>
  <conditionalFormatting sqref="F15:F28 J15:AI28 F141:F154 J141:AI154 J211:AI224 F211:F224 J57:AI77 F57:F77 F302:F336 J302:AI336 J36:AI49 F36:F49 F85:F91 J85:AI91 J99:AI112 F99:F112 F120:F133 J120:AI133 J162:AI189 F162:F189 F239:F245 J239:AI245 J253:AI280 F253:F280 J344:AI364 F344:F364">
    <cfRule type="expression" dxfId="213" priority="373">
      <formula>OR(AND(F15="",+$B15="Croatia (2014)"),AND(F15="",+$B15="Poland (2014)"),AND(F15="",+$B15="Albania (2015)"),AND(F15="",+$B15="United States (2011)"),AND(F15="",+$B15="Argentina (2012)"),AND(F15="",+$B15="Armenia (2011)"),AND(F15="",+$B15="Bolivia (2009)"),AND(F15="",+$B15="Brazil (2009)"),AND(F15="",+$B15="Chile (2013)"),AND(F15="",+$B15="Colombia (2010)"),AND(F15="",+$B15="Colombia (2014)"),AND(F15="",+$B15="Costa Rica (2010)"),AND(F15="",+$B15="Dominican Republic (2013)"),AND(F15="",+$B15="El Salvador (2011)"),AND(F15="",+$B15="Ecuador (2011)"),AND(F15="",+$B15="Ethiopia (2010)"),AND(F15="",+$B15="Georgia (2013)"),AND(F15="",+$B15="Ghana (2012)"),AND(F15="",+$B15="Guatemala (2011)"),AND(F15="",+$B15="Honduras (2011)"),AND(F15="",+$B15="Indonesia (2012)"),AND(F15="",+$B15="Iran (2011)"),AND(F15="",+$B15="Jordan (2010)"),AND(F15="",+$B15="Mexico (2010)"),AND(F15="",+$B15="Mexico (2012)"),AND(F15="",+$B15="Mexico (2014)"),AND(F15="",+$B15="Nicaragua (2009)"),AND(F15="",+$B15="Panama (2016)"),AND(F15="",+$B15="Paraguay (2014) "),AND(F15="",+$B15="Peru (2009)"),AND(F15="",+$B15="Peru (2011)"),AND(F15="",+$B15="Russia (2010)"),AND(F15="",+$B15="Tunisia (2010)"),AND(F15="",+$B15="South Africa (2010)"),AND(F15="",+$B15="Sri Lanka (2009)"),AND(F15="",+$B15="Tanzania (2011)"),AND(F15="",+$B15="Uganda (2012)"),AND(F15="",+$B15="Uruguay (2009)"),AND(F15="",+$B15="India (2011)"),AND(F15="",+$B15="China (2014)"))</formula>
    </cfRule>
  </conditionalFormatting>
  <conditionalFormatting sqref="E15:E28 E141:E154 E211:E224 E57:E77 E302:E336 E36:E49 E85:E91 E99:E112 E120:E133 E162:E189 E239:E245 E253:E280 E344:E364">
    <cfRule type="expression" dxfId="212" priority="371">
      <formula>OR(AND(E15="",+$B15="Argentina (2012)"),AND(E15="",+$B15="Costa Rica (2010)"),AND(E15="",+$B15="Russia (2010)"),AND(E15="",+$B15="Venezuela (2013)"))</formula>
    </cfRule>
    <cfRule type="expression" dxfId="211" priority="372">
      <formula>OR(AND(E15="",+$B15="Albania (2015)"),AND(E15="",+$B15="Croatia (2014)"),AND(E15="",+$B15="Poland (2014)"),AND(E15="",+$B15="United States (2011)"),AND(E15="",+$B15="Armenia (2011)"),AND(E15="",+$B15="Bolivia (2009)"),AND(E15="",+$B15="Brazil (2009)"),AND(E15="",+$B15="Chile (2013)"),AND(E15="",+$B15="Colombia (2010)"),AND(E15="",+$B15="Colombia (2014)"),AND(E15="",+$B15="Dominican Republic (2013)"),AND(E15="",+$B15="El Salvador (2011)"),AND(E15="",+$B15="Ecuador (2011)"),AND(E15="",+$B15="Ethiopia (2010)"),AND(E15="",+$B15="Georgia (2013)"),AND(E15="",+$B15="Ghana (2012)"),AND(E15="",+$B15="Guatemala (2011)"),AND(E15="",+$B15="Honduras (2011)"),AND(E15="",+$B15="Indonesia (2012)"),AND(E15="",+$B15="Iran (2011)"),AND(E15="",+$B15="Jordan (2010)"),AND(E15="",+$B15="Mexico (2010)"),AND(E15="",+$B15="Mexico (2012)"),AND(E15="",+$B15="Mexico (2014)"),AND(E15="",+$B15="Nicaragua (2009)"),AND(E15="",+$B15="Panama (2016)"),AND(E15="",+$B15="Paraguay (2014) "),AND(E15="",+$B15="Peru (2009)"),AND(E15="",+$B15="Peru (2011)"),AND(E15="",+$B15="Tunisia (2010)"),AND(E15="",+$B15="South Africa (2010)"),AND(E15="",+$B15="Sri Lanka (2009)"),AND(E15="",+$B15="Tanzania (2011)"),AND(E15="",+$B15="Uganda (2012)"),AND(E15="",+$B15="Uruguay (2009)"))</formula>
    </cfRule>
  </conditionalFormatting>
  <conditionalFormatting sqref="G211:I224 G36:I49 G85:I91 G253:I280 G344:I364 G15:I28 G57:I77 G99:I112 G120:I133 G141:I154 G162:I189 G239:I245 G302:I336">
    <cfRule type="expression" dxfId="210" priority="381">
      <formula>AND(G15="",+$B15="Venezuela (2013)")</formula>
    </cfRule>
    <cfRule type="expression" dxfId="209" priority="382">
      <formula>OR(AND(G15="",+$B15="Ethiopia (2010)"),AND(G15="",+$B15="Sri Lanka (2009)"),AND(G15="",+$B15="Tanzania (2011)"))</formula>
    </cfRule>
    <cfRule type="expression" dxfId="208" priority="383">
      <formula>OR(AND(G15="",+$B15="Albania (2015)"),AND(G15="",+$B15="Poland (2014)"),AND(G15="",+$B15="Croatia (2014)"),AND(G15="",+$B15="United States (2011)"),AND(G15="",+$B15="Argentina (2012)"),AND(G15="",+$B15="Armenia (2011)"),AND(G15="",+$B15="Bolivia (2009)"),AND(G15="",+$B15="Brazil (2009)"),AND(G15="",+$B15="Chile (2013)"),AND(G15="",+$B15="Colombia (2010)"),AND(G15="",+$B15="Colombia (2014)"),AND(G15="",+$B15="Costa Rica (2010)"),AND(G15="",+$B15="Dominican Republic (2013)"),AND(G15="",+$B15="El Salvador (2011)"),AND(G15="",+$B15="Ecuador (2011)"),AND(G15="",+$B15="Georgia (2013)"),AND(G15="",+$B15="Ghana (2012)"),AND(G15="",+$B15="Guatemala (2011)"),AND(G15="",+$B15="Honduras (2011)"),AND(G15="",+$B15="Indonesia (2012)"),AND(G15="",+$B15="Iran (2011)"),AND(G15="",+$B15="Jordan (2010)"),AND(G15="",+$B15="Mexico (2010)"),AND(G15="",+$B15="Mexico (2012)"),AND(G15="",+$B15="Mexico (2014)"),AND(G15="",+$B15="Nicaragua (2009)"),AND(G15="",+$B15="Panama (2016)"),AND(G15="",+$B15="Paraguay (2014) "),AND(G15="",+$B15="Peru (2009)"),AND(G15="",+$B15="Peru (2011)"),AND(G15="",+$B15="Russia (2010)"),AND(G15="",+$B15="Tunisia (2010)"),AND(G15="",+$B15="South Africa (2010)"),AND(G15="",+$B15="Uganda (2012)"),AND(G15="",+$B15="Uruguay (2009)"))</formula>
    </cfRule>
  </conditionalFormatting>
  <conditionalFormatting sqref="AL15:AL28 AP15:BO28 AL211:AL224 AP211:BO224 AP57:BO77 AL57:AL77 AL302:AL336 AP302:BO336 AP36:BO49 AL36:AL49 AL85:AL91 AP85:BO91 AL99:AL112 AP99:BO112 AP120:BO154 AL120:AL154 AL162:AL189 AP162:BO189 AP239:BO245 AL239:AL245 AL253:AL280 AP253:BO280 AP344:BO364 AL344:AL364">
    <cfRule type="expression" dxfId="207" priority="375">
      <formula>OR(AND(AL15="",+$B15="Ghana (2012)"),AND(AL15="",+$B15="South Africa (2010)"),AND(AL15="",+$B15="Sri Lanka (2009)"),AND(AL15="",+$B15="Tanzania (2011)"))</formula>
    </cfRule>
    <cfRule type="expression" dxfId="206" priority="376">
      <formula>OR(AND(AL15="",+$B15="Ecuador (2011)"),AND(AL15="",+$B15="Venezuela (2013)"))</formula>
    </cfRule>
    <cfRule type="expression" dxfId="205" priority="377">
      <formula>OR(AND(AL15="",+$B15="Albania (2015)"),AND(AL15="",+$B15="Poland (2014)"),AND(AL15="",+$B15="Croatia (2014)"),AND(AL15="",+$B15="United States (2011)"),AND(AL15="",+$B15="Argentina (2012)"),AND(AL15="",+$B15="Armenia (2011)"),AND(AL15="",+$B15="Bolivia (2009)"),AND(AL15="",+$B15="Brazil (2009)"),AND(AL15="",+$B15="Chile (2013)"),AND(AL15="",+$B15="Colombia (2010)"),AND(AL15="",+$B15="Colombia (2014)"),AND(AL15="",+$B15="Costa Rica (2010)"),AND(AL15="",+$B15="Dominican Republic (2013)"),AND(AL15="",+$B15="El Salvador (2011)"),AND(AL15="",+$B15="Ethiopia (2010)"),AND(AL15="",+$B15="Georgia (2013)"),AND(AL15="",+$B15="Guatemala (2011)"),AND(AL15="",+$B15="Honduras (2011)"),AND(AL15="",+$B15="Indonesia (2012)"),AND(AL15="",+$B15="Iran (2011)"),AND(AL15="",+$B15="Jordan (2010)"),AND(AL15="",+$B15="Mexico (2010)"),AND(AL15="",+$B15="Mexico (2012)"),AND(AL15="",+$B15="Mexico (2014)"),AND(AL15="",+$B15="Nicaragua (2009)"),AND(AL15="",+$B15="Panama (2016)"),AND(AL15="",+$B15="Paraguay (2014) "),AND(AL15="",+$B15="Peru (2009)"),AND(AL15="",+$B15="Peru (2011)"),AND(AL15="",+$B15="Russia (2010)"),AND(AL15="",+$B15="Tunisia (2010)"),AND(AL15="",+$B15="Uganda (2012)"),AND(AL15="",+$B15="Uruguay (2009)"),AND(AL15="",+$B15="India (2011)"),AND(AL15="",+$B15="China (2014)"))</formula>
    </cfRule>
  </conditionalFormatting>
  <conditionalFormatting sqref="AM211:AO224 AM36:AO49 AM85:AO91 AM99:AO112 AM253:AO280 AM344:AO364 AM15:AO28 AM57:AO77 AM120:AO154 AM162:AO189 AM239:AO245 AM302:AO336">
    <cfRule type="expression" dxfId="204" priority="378">
      <formula>OR(AND(AM15="",+$B15="Albania (2015)"),AND(AM15="",+$B15="Poland (2014)"),AND(AM15="",+$B15="Croatia (2014)"),AND(AM15="",+$B15="United States (2011)"),AND(AM15="",+$B15="Argentina (2012)"),AND(AM15="",+$B15="Armenia (2011)"),AND(AM15="",+$B15="Bolivia (2009)"),AND(AM15="",+$B15="Brazil (2009)"),AND(AM15="",+$B15="Chile (2013)"),AND(AM15="",+$B15="Colombia (2010)"),AND(AM15="",+$B15="Colombia (2014)"),AND(AM15="",+$B15="Costa Rica (2010)"),AND(AM15="",+$B15="Dominican Republic (2013)"),AND(AM15="",+$B15="El Salvador (2011)"),AND(AM15="",+$B15="Ethiopia (2010)"),AND(AM15="",+$B15="Guatemala (2011)"),AND(AM15="",+$B15="Honduras (2011)"),AND(AM15="",+$B15="Indonesia (2012)"),AND(AM15="",+$B15="Iran (2011)"),AND(AM15="",+$B15="Jordan (2010)"),AND(AM15="",+$B15="Mexico (2010)"),AND(AM15="",+$B15="Mexico (2012)"),AND(AM15="",+$B15="Mexico (2014)"),AND(AM15="",+$B15="Nicaragua (2009)"),AND(AM15="",+$B15="Panama (2016)"),AND(AM15="",+$B15="Paraguay (2014) "),AND(AM15="",+$B15="Peru (2009)"),AND(AM15="",+$B15="Peru (2011)"),AND(AM15="",+$B15="Russia (2010)"),AND(AM15="",+$B15="Tunisia (2010)"),AND(AM15="",+$B15="Uganda (2012)"),AND(AM15="",+$B15="Uruguay (2009)"))</formula>
    </cfRule>
    <cfRule type="expression" dxfId="203" priority="379">
      <formula>OR(AND(AM15="",+$B15="Ghana (2012)"),AND(AM15="",+$B15="Georgia (2013)"),AND(AM15="",+$B15="South Africa (2010)"),AND(AM15="",+$B15="Sri Lanka (2009)"),AND(AM15="",+$B15="Tanzania (2011)"))</formula>
    </cfRule>
    <cfRule type="expression" dxfId="202" priority="380">
      <formula>OR(AND(AM15="",+$B15="Ecuador (2011)"),AND(AM15="",+$B15="Venezuela (2013)"))</formula>
    </cfRule>
  </conditionalFormatting>
  <conditionalFormatting sqref="AK15:AK28 AK211:AK224 AK57:AK77 AK302:AK336 AK36:AK49 AK85:AK91 AK99:AK112 AK120:AK154 AK162:AK189 AK239:AK245 AK253:AK280 AK344:AK364">
    <cfRule type="expression" dxfId="201" priority="368">
      <formula>OR(AND(AK15="",+$B15="Argentina (2012)"),AND(AK15="",+$B15="Russia (2010)"),AND(AK15="",+$B15="Ecuador (2011)"),AND(AK15="",+$B15="Venezuela (2013)"))</formula>
    </cfRule>
    <cfRule type="expression" dxfId="200" priority="369">
      <formula>OR(AND(AK15="",+$B15="Ghana (2012)"),AND(AK15="",+$B15="South Africa (2010)"),AND(AK15="",+$B15="Sri Lanka (2009)"),AND(AK15="",+$B15="Tanzania (2011)"))</formula>
    </cfRule>
    <cfRule type="expression" dxfId="199" priority="370">
      <formula>OR(AND(AK15="",+$B15="Albania (2015)"),AND(AK15="",+$B15="Croatia (2014)"),AND(AK15="",+$B15="Poland (2014)"),AND(AK15="",+$B15="United States (2011)"),AND(AK15="",+$B15="Armenia (2011)"),AND(AK15="",+$B15="Bolivia (2009)"),AND(AK15="",+$B15="Brazil (2009)"),AND(AK15="",+$B15="Chile (2013)"),AND(AK15="",+$B15="Colombia (2010)"),AND(AK15="",+$B15="Colombia (2014)"),AND(AK15="",+$B15="Costa Rica (2010)"),AND(AK15="",+$B15="Dominican Republic (2013)"),AND(AK15="",+$B15="El Salvador (2011)"),AND(AK15="",+$B15="Ethiopia (2010)"),AND(AK15="",+$B15="Georgia (2013)"),AND(AK15="",+$B15="Guatemala (2011)"),AND(AK15="",+$B15="Honduras (2011)"),AND(AK15="",+$B15="Indonesia (2012)"),AND(AK15="",+$B15="Iran (2011)"),AND(AK15="",+$B15="Jordan (2010)"),AND(AK15="",+$B15="Mexico (2010)"),AND(AK15="",+$B15="Mexico (2012)"),AND(AK15="",+$B15="Mexico (2014)"),AND(AK15="",+$B15="Nicaragua (2009)"),AND(AK15="",+$B15="Panama (2016)"),AND(AK15="",+$B15="Paraguay (2014) "),AND(AK15="",+$B15="Peru (2009)"),AND(AK15="",+$B15="Peru (2011)"),AND(AK15="",+$B15="Tunisia (2010)"),AND(AK15="",+$B15="Uganda (2012)"),AND(AK15="",+$B15="Uruguay (2009)"))</formula>
    </cfRule>
  </conditionalFormatting>
  <conditionalFormatting sqref="F295:F300 M295:AI301">
    <cfRule type="expression" dxfId="198" priority="73">
      <formula>AND(F295="",+$B295="Venezuela (2013)")</formula>
    </cfRule>
  </conditionalFormatting>
  <conditionalFormatting sqref="E301">
    <cfRule type="expression" dxfId="197" priority="54">
      <formula>OR(AND(E301="",+$B301="Argentina (2012)"),AND(E301="",+$B301="Costa Rica (2010)"),AND(E301="",+$B301="Russia (2010)"),AND(E301="",+$B301="Venezuela (2013)"))</formula>
    </cfRule>
    <cfRule type="expression" dxfId="196" priority="55">
      <formula>OR(AND(E301="",+$B301="United States (2011)"),AND(E301="",+$B301="Armenia (2011)"),AND(E301="",+$B301="Bolivia (2009)"),AND(E301="",+$B301="Brazil (2009)"),AND(E301="",+$B301="Chile (2013)"),AND(E301="",+$B301="Colombia (2010)"),AND(E301="",+$B301="Colombia (2014)"),AND(E301="",+$B301="Dominican Republic (2013)"),AND(E301="",+$B301="El Salvador (2011)"),AND(E301="",+$B301="Ecuador (2011)"),AND(E301="",+$B301="Ethiopia (2010)"),AND(E301="",+$B301="Georgia (2013)"),AND(E301="",+$B301="Ghana (2012)"),AND(E301="",+$B301="Guatemala (2011)"),AND(E301="",+$B301="Honduras (2011)"),AND(E301="",+$B301="Indonesia (2012)"),AND(E301="",+$B301="Iran (2011)"),AND(E301="",+$B301="Jordan (2010)"),AND(E301="",+$B301="Mexico (2010)"),AND(E301="",+$B301="Mexico (2012)"),AND(E301="",+$B301="Mexico (2014)"),AND(E301="",+$B301="Nicaragua (2009)"),AND(E301="",+$B301="Panama (2016)"),AND(E301="",+$B301="Paraguay (2014) "),AND(E301="",+$B301="Peru (2009)"),AND(E301="",+$B301="Peru (2011)"),AND(E301="",+$B301="Tunisia (2010)"),AND(E301="",+$B301="South Africa (2010)"),AND(E301="",+$B301="Sri Lanka (2009)"),AND(E301="",+$B301="Tanzania (2011)"),AND(E301="",+$B301="Uganda (2012)"),AND(E301="",+$B301="Uruguay (2009)"))</formula>
    </cfRule>
  </conditionalFormatting>
  <conditionalFormatting sqref="G301:I301">
    <cfRule type="expression" dxfId="195" priority="64">
      <formula>AND(G301="",+$B301="Venezuela (2013)")</formula>
    </cfRule>
    <cfRule type="expression" dxfId="194" priority="65">
      <formula>OR(AND(G301="",+$B301="Ethiopia (2010)"),AND(G301="",+$B301="Sri Lanka (2009)"),AND(G301="",+$B301="Tanzania (2011)"))</formula>
    </cfRule>
    <cfRule type="expression" dxfId="193" priority="66">
      <formula>OR(AND(G301="",+$B301="United States (2011)"),AND(G301="",+$B301="Argentina (2012)"),AND(G301="",+$B301="Armenia (2011)"),AND(G301="",+$B301="Bolivia (2009)"),AND(G301="",+$B301="Brazil (2009)"),AND(G301="",+$B301="Chile (2013)"),AND(G301="",+$B301="Colombia (2010)"),AND(G301="",+$B301="Colombia (2014)"),AND(G301="",+$B301="Costa Rica (2010)"),AND(G301="",+$B301="Dominican Republic (2013)"),AND(G301="",+$B301="El Salvador (2011)"),AND(G301="",+$B301="Ecuador (2011)"),AND(G301="",+$B301="Georgia (2013)"),AND(G301="",+$B301="Ghana (2012)"),AND(G301="",+$B301="Guatemala (2011)"),AND(G301="",+$B301="Honduras (2011)"),AND(G301="",+$B301="Indonesia (2012)"),AND(G301="",+$B301="Iran (2011)"),AND(G301="",+$B301="Jordan (2010)"),AND(G301="",+$B301="Mexico (2010)"),AND(G301="",+$B301="Mexico (2012)"),AND(G301="",+$B301="Mexico (2014)"),AND(G301="",+$B301="Nicaragua (2009)"),AND(G301="",+$B301="Panama (2016)"),AND(G301="",+$B301="Paraguay (2014) "),AND(G301="",+$B301="Peru (2009)"),AND(G301="",+$B301="Peru (2011)"),AND(G301="",+$B301="Russia (2010)"),AND(G301="",+$B301="Tunisia (2010)"),AND(G301="",+$B301="South Africa (2010)"),AND(G301="",+$B301="Uganda (2012)"),AND(G301="",+$B301="Uruguay (2009)"))</formula>
    </cfRule>
  </conditionalFormatting>
  <conditionalFormatting sqref="AK301">
    <cfRule type="expression" dxfId="192" priority="51">
      <formula>OR(AND(AK301="",+$B301="Argentina (2012)"),AND(AK301="",+$B301="Russia (2010)"),AND(AK301="",+$B301="Ecuador (2011)"),AND(AK301="",+$B301="Venezuela (2013)"))</formula>
    </cfRule>
    <cfRule type="expression" dxfId="191" priority="52">
      <formula>OR(AND(AK301="",+$B301="Ghana (2012)"),AND(AK301="",+$B301="South Africa (2010)"),AND(AK301="",+$B301="Sri Lanka (2009)"),AND(AK301="",+$B301="Tanzania (2011)"))</formula>
    </cfRule>
    <cfRule type="expression" dxfId="190" priority="53">
      <formula>OR(AND(AK301="",+$B301="United States (2011)"),AND(AK301="",+$B301="Armenia (2011)"),AND(AK301="",+$B301="Bolivia (2009)"),AND(AK301="",+$B301="Brazil (2009)"),AND(AK301="",+$B301="Chile (2013)"),AND(AK301="",+$B301="Colombia (2010)"),AND(AK301="",+$B301="Colombia (2014)"),AND(AK301="",+$B301="Costa Rica (2010)"),AND(AK301="",+$B301="Dominican Republic (2013)"),AND(AK301="",+$B301="El Salvador (2011)"),AND(AK301="",+$B301="Ethiopia (2010)"),AND(AK301="",+$B301="Georgia (2013)"),AND(AK301="",+$B301="Guatemala (2011)"),AND(AK301="",+$B301="Honduras (2011)"),AND(AK301="",+$B301="Indonesia (2012)"),AND(AK301="",+$B301="Iran (2011)"),AND(AK301="",+$B301="Jordan (2010)"),AND(AK301="",+$B301="Mexico (2010)"),AND(AK301="",+$B301="Mexico (2012)"),AND(AK301="",+$B301="Mexico (2014)"),AND(AK301="",+$B301="Nicaragua (2009)"),AND(AK301="",+$B301="Panama (2016)"),AND(AK301="",+$B301="Paraguay (2014) "),AND(AK301="",+$B301="Peru (2009)"),AND(AK301="",+$B301="Peru (2011)"),AND(AK301="",+$B301="Tunisia (2010)"),AND(AK301="",+$B301="Uganda (2012)"),AND(AK301="",+$B301="Uruguay (2009)"))</formula>
    </cfRule>
  </conditionalFormatting>
  <conditionalFormatting sqref="AM301:AO301">
    <cfRule type="expression" dxfId="189" priority="61">
      <formula>OR(AND(AM301="",+$B301="United States (2011)"),AND(AM301="",+$B301="Argentina (2012)"),AND(AM301="",+$B301="Armenia (2011)"),AND(AM301="",+$B301="Bolivia (2009)"),AND(AM301="",+$B301="Brazil (2009)"),AND(AM301="",+$B301="Chile (2013)"),AND(AM301="",+$B301="Colombia (2010)"),AND(AM301="",+$B301="Colombia (2014)"),AND(AM301="",+$B301="Costa Rica (2010)"),AND(AM301="",+$B301="Dominican Republic (2013)"),AND(AM301="",+$B301="El Salvador (2011)"),AND(AM301="",+$B301="Ethiopia (2010)"),AND(AM301="",+$B301="Guatemala (2011)"),AND(AM301="",+$B301="Honduras (2011)"),AND(AM301="",+$B301="Indonesia (2012)"),AND(AM301="",+$B301="Iran (2011)"),AND(AM301="",+$B301="Jordan (2010)"),AND(AM301="",+$B301="Mexico (2010)"),AND(AM301="",+$B301="Mexico (2012)"),AND(AM301="",+$B301="Mexico (2014)"),AND(AM301="",+$B301="Nicaragua (2009)"),AND(AM301="",+$B301="Panama (2016)"),AND(AM301="",+$B301="Paraguay (2014) "),AND(AM301="",+$B301="Peru (2009)"),AND(AM301="",+$B301="Peru (2011)"),AND(AM301="",+$B301="Russia (2010)"),AND(AM301="",+$B301="Tunisia (2010)"),AND(AM301="",+$B301="Uganda (2012)"),AND(AM301="",+$B301="Uruguay (2009)"))</formula>
    </cfRule>
    <cfRule type="expression" dxfId="188" priority="62">
      <formula>OR(AND(AM301="",+$B301="Ghana (2012)"),AND(AM301="",+$B301="Georgia (2013)"),AND(AM301="",+$B301="South Africa (2010)"),AND(AM301="",+$B301="Sri Lanka (2009)"),AND(AM301="",+$B301="Tanzania (2011)"))</formula>
    </cfRule>
    <cfRule type="expression" dxfId="187" priority="63">
      <formula>OR(AND(AM301="",+$B301="Ecuador (2011)"),AND(AM301="",+$B301="Venezuela (2013)"))</formula>
    </cfRule>
  </conditionalFormatting>
  <conditionalFormatting sqref="F301">
    <cfRule type="expression" dxfId="186" priority="56">
      <formula>OR(AND(F301="",+$B301="United States (2011)"),AND(F301="",+$B301="Argentina (2012)"),AND(F301="",+$B301="Armenia (2011)"),AND(F301="",+$B301="Bolivia (2009)"),AND(F301="",+$B301="Brazil (2009)"),AND(F301="",+$B301="Chile (2013)"),AND(F301="",+$B301="Colombia (2010)"),AND(F301="",+$B301="Colombia (2014)"),AND(F301="",+$B301="Costa Rica (2010)"),AND(F301="",+$B301="Dominican Republic (2013)"),AND(F301="",+$B301="El Salvador (2011)"),AND(F301="",+$B301="Ecuador (2011)"),AND(F301="",+$B301="Ethiopia (2010)"),AND(F301="",+$B301="Georgia (2013)"),AND(F301="",+$B301="Ghana (2012)"),AND(F301="",+$B301="Guatemala (2011)"),AND(F301="",+$B301="Honduras (2011)"),AND(F301="",+$B301="Indonesia (2012)"),AND(F301="",+$B301="Iran (2011)"),AND(F301="",+$B301="Jordan (2010)"),AND(F301="",+$B301="Mexico (2010)"),AND(F301="",+$B301="Mexico (2012)"),AND(F301="",+$B301="Mexico (2014)"),AND(F301="",+$B301="Nicaragua (2009)"),AND(F301="",+$B301="Panama (2016)"),AND(F301="",+$B301="Paraguay (2014) "),AND(F301="",+$B301="Peru (2009)"),AND(F301="",+$B301="Peru (2011)"),AND(F301="",+$B301="Russia (2010)"),AND(F301="",+$B301="Tunisia (2010)"),AND(F301="",+$B301="South Africa (2010)"),AND(F301="",+$B301="Sri Lanka (2009)"),AND(F301="",+$B301="Tanzania (2011)"),AND(F301="",+$B301="Uganda (2012)"),AND(F301="",+$B301="Uruguay (2009)"),AND(F301="",+$B301="India (2011)"),AND(F301="",+$B301="China (2014)"))</formula>
    </cfRule>
    <cfRule type="expression" dxfId="185" priority="57">
      <formula>AND(F301="",+$B301="Venezuela (2013)")</formula>
    </cfRule>
  </conditionalFormatting>
  <conditionalFormatting sqref="AL301">
    <cfRule type="expression" dxfId="184" priority="58">
      <formula>OR(AND(AL301="",+$B301="Ghana (2012)"),AND(AL301="",+$B301="South Africa (2010)"),AND(AL301="",+$B301="Sri Lanka (2009)"),AND(AL301="",+$B301="Tanzania (2011)"))</formula>
    </cfRule>
    <cfRule type="expression" dxfId="183" priority="59">
      <formula>OR(AND(AL301="",+$B301="Ecuador (2011)"),AND(AL301="",+$B301="Venezuela (2013)"))</formula>
    </cfRule>
    <cfRule type="expression" dxfId="182" priority="60">
      <formula>OR(AND(AL301="",+$B301="United States (2011)"),AND(AL301="",+$B301="Argentina (2012)"),AND(AL301="",+$B301="Armenia (2011)"),AND(AL301="",+$B301="Bolivia (2009)"),AND(AL301="",+$B301="Brazil (2009)"),AND(AL301="",+$B301="Chile (2013)"),AND(AL301="",+$B301="Colombia (2010)"),AND(AL301="",+$B301="Colombia (2014)"),AND(AL301="",+$B301="Costa Rica (2010)"),AND(AL301="",+$B301="Dominican Republic (2013)"),AND(AL301="",+$B301="El Salvador (2011)"),AND(AL301="",+$B301="Ethiopia (2010)"),AND(AL301="",+$B301="Georgia (2013)"),AND(AL301="",+$B301="Guatemala (2011)"),AND(AL301="",+$B301="Honduras (2011)"),AND(AL301="",+$B301="Indonesia (2012)"),AND(AL301="",+$B301="Iran (2011)"),AND(AL301="",+$B301="Jordan (2010)"),AND(AL301="",+$B301="Mexico (2010)"),AND(AL301="",+$B301="Mexico (2012)"),AND(AL301="",+$B301="Mexico (2014)"),AND(AL301="",+$B301="Nicaragua (2009)"),AND(AL301="",+$B301="Panama (2016)"),AND(AL301="",+$B301="Paraguay (2014) "),AND(AL301="",+$B301="Peru (2009)"),AND(AL301="",+$B301="Peru (2011)"),AND(AL301="",+$B301="Russia (2010)"),AND(AL301="",+$B301="Tunisia (2010)"),AND(AL301="",+$B301="Uganda (2012)"),AND(AL301="",+$B301="Uruguay (2009)"),AND(AL301="",+$B301="India (2011)"),AND(AL301="",+$B301="China (2014)"))</formula>
    </cfRule>
  </conditionalFormatting>
  <conditionalFormatting sqref="AP295:AR300">
    <cfRule type="expression" dxfId="181" priority="48">
      <formula>OR(AND(AP295="",+$B295="Ghana (2012)"),AND(AP295="",+$B295="South Africa (2010)"),AND(AP295="",+$B295="Sri Lanka (2009)"),AND(AP295="",+$B295="Tanzania (2011)"))</formula>
    </cfRule>
    <cfRule type="expression" dxfId="180" priority="49">
      <formula>OR(AND(AP295="",+$B295="Ecuador (2011)"),AND(AP295="",+$B295="Venezuela (2013)"))</formula>
    </cfRule>
    <cfRule type="expression" dxfId="179" priority="50">
      <formula>OR(AND(AP295="",+$B295="United States (2011)"),AND(AP295="",+$B295="Argentina (2012)"),AND(AP295="",+$B295="Armenia (2011)"),AND(AP295="",+$B295="Bolivia (2009)"),AND(AP295="",+$B295="Brazil (2009)"),AND(AP295="",+$B295="Chile (2013)"),AND(AP295="",+$B295="Colombia (2010)"),AND(AP295="",+$B295="Colombia (2014)"),AND(AP295="",+$B295="Costa Rica (2010)"),AND(AP295="",+$B295="Dominican Republic (2013)"),AND(AP295="",+$B295="El Salvador (2011)"),AND(AP295="",+$B295="Ethiopia (2010)"),AND(AP295="",+$B295="Georgia (2013)"),AND(AP295="",+$B295="Guatemala (2011)"),AND(AP295="",+$B295="Honduras (2011)"),AND(AP295="",+$B295="Indonesia (2012)"),AND(AP295="",+$B295="Iran (2011)"),AND(AP295="",+$B295="Jordan (2010)"),AND(AP295="",+$B295="Mexico (2010)"),AND(AP295="",+$B295="Mexico (2012)"),AND(AP295="",+$B295="Mexico (2014)"),AND(AP295="",+$B295="Nicaragua (2009)"),AND(AP295="",+$B295="Panama (2016)"),AND(AP295="",+$B295="Paraguay (2014) "),AND(AP295="",+$B295="Peru (2009)"),AND(AP295="",+$B295="Peru (2011)"),AND(AP295="",+$B295="Russia (2010)"),AND(AP295="",+$B295="Tunisia (2010)"),AND(AP295="",+$B295="Uganda (2012)"),AND(AP295="",+$B295="Uruguay (2009)"),AND(AP295="",+$B295="India (2011)"),AND(AP295="",+$B295="China (2014)"))</formula>
    </cfRule>
  </conditionalFormatting>
  <conditionalFormatting sqref="AP301:AR301">
    <cfRule type="expression" dxfId="178" priority="45">
      <formula>OR(AND(AP301="",+$B301="Ghana (2012)"),AND(AP301="",+$B301="South Africa (2010)"),AND(AP301="",+$B301="Sri Lanka (2009)"),AND(AP301="",+$B301="Tanzania (2011)"))</formula>
    </cfRule>
    <cfRule type="expression" dxfId="177" priority="46">
      <formula>OR(AND(AP301="",+$B301="Ecuador (2011)"),AND(AP301="",+$B301="Venezuela (2013)"))</formula>
    </cfRule>
    <cfRule type="expression" dxfId="176" priority="47">
      <formula>OR(AND(AP301="",+$B301="United States (2011)"),AND(AP301="",+$B301="Argentina (2012)"),AND(AP301="",+$B301="Armenia (2011)"),AND(AP301="",+$B301="Bolivia (2009)"),AND(AP301="",+$B301="Brazil (2009)"),AND(AP301="",+$B301="Chile (2013)"),AND(AP301="",+$B301="Colombia (2010)"),AND(AP301="",+$B301="Colombia (2014)"),AND(AP301="",+$B301="Costa Rica (2010)"),AND(AP301="",+$B301="Dominican Republic (2013)"),AND(AP301="",+$B301="El Salvador (2011)"),AND(AP301="",+$B301="Ethiopia (2010)"),AND(AP301="",+$B301="Georgia (2013)"),AND(AP301="",+$B301="Guatemala (2011)"),AND(AP301="",+$B301="Honduras (2011)"),AND(AP301="",+$B301="Indonesia (2012)"),AND(AP301="",+$B301="Iran (2011)"),AND(AP301="",+$B301="Jordan (2010)"),AND(AP301="",+$B301="Mexico (2010)"),AND(AP301="",+$B301="Mexico (2012)"),AND(AP301="",+$B301="Mexico (2014)"),AND(AP301="",+$B301="Nicaragua (2009)"),AND(AP301="",+$B301="Panama (2016)"),AND(AP301="",+$B301="Paraguay (2014) "),AND(AP301="",+$B301="Peru (2009)"),AND(AP301="",+$B301="Peru (2011)"),AND(AP301="",+$B301="Russia (2010)"),AND(AP301="",+$B301="Tunisia (2010)"),AND(AP301="",+$B301="Uganda (2012)"),AND(AP301="",+$B301="Uruguay (2009)"),AND(AP301="",+$B301="India (2011)"),AND(AP301="",+$B301="China (2014)"))</formula>
    </cfRule>
  </conditionalFormatting>
  <conditionalFormatting sqref="J295:L300">
    <cfRule type="expression" dxfId="175" priority="43">
      <formula>OR(AND(J295="",+$B295="United States (2011)"),AND(J295="",+$B295="Argentina (2012)"),AND(J295="",+$B295="Armenia (2011)"),AND(J295="",+$B295="Bolivia (2009)"),AND(J295="",+$B295="Brazil (2009)"),AND(J295="",+$B295="Chile (2013)"),AND(J295="",+$B295="Colombia (2010)"),AND(J295="",+$B295="Colombia (2014)"),AND(J295="",+$B295="Costa Rica (2010)"),AND(J295="",+$B295="Dominican Republic (2013)"),AND(J295="",+$B295="El Salvador (2011)"),AND(J295="",+$B295="Ecuador (2011)"),AND(J295="",+$B295="Ethiopia (2010)"),AND(J295="",+$B295="Georgia (2013)"),AND(J295="",+$B295="Ghana (2012)"),AND(J295="",+$B295="Guatemala (2011)"),AND(J295="",+$B295="Honduras (2011)"),AND(J295="",+$B295="Indonesia (2012)"),AND(J295="",+$B295="Iran (2011)"),AND(J295="",+$B295="Jordan (2010)"),AND(J295="",+$B295="Mexico (2010)"),AND(J295="",+$B295="Mexico (2012)"),AND(J295="",+$B295="Mexico (2014)"),AND(J295="",+$B295="Nicaragua (2009)"),AND(J295="",+$B295="Panama (2016)"),AND(J295="",+$B295="Paraguay (2014) "),AND(J295="",+$B295="Peru (2009)"),AND(J295="",+$B295="Peru (2011)"),AND(J295="",+$B295="Russia (2010)"),AND(J295="",+$B295="Tunisia (2010)"),AND(J295="",+$B295="South Africa (2010)"),AND(J295="",+$B295="Sri Lanka (2009)"),AND(J295="",+$B295="Tanzania (2011)"),AND(J295="",+$B295="Uganda (2012)"),AND(J295="",+$B295="Uruguay (2009)"),AND(J295="",+$B295="India (2011)"),AND(J295="",+$B295="China (2014)"))</formula>
    </cfRule>
    <cfRule type="expression" dxfId="174" priority="44">
      <formula>AND(J295="",+$B295="Venezuela (2013)")</formula>
    </cfRule>
  </conditionalFormatting>
  <conditionalFormatting sqref="J301:L301">
    <cfRule type="expression" dxfId="173" priority="41">
      <formula>OR(AND(J301="",+$B301="United States (2011)"),AND(J301="",+$B301="Argentina (2012)"),AND(J301="",+$B301="Armenia (2011)"),AND(J301="",+$B301="Bolivia (2009)"),AND(J301="",+$B301="Brazil (2009)"),AND(J301="",+$B301="Chile (2013)"),AND(J301="",+$B301="Colombia (2010)"),AND(J301="",+$B301="Colombia (2014)"),AND(J301="",+$B301="Costa Rica (2010)"),AND(J301="",+$B301="Dominican Republic (2013)"),AND(J301="",+$B301="El Salvador (2011)"),AND(J301="",+$B301="Ecuador (2011)"),AND(J301="",+$B301="Ethiopia (2010)"),AND(J301="",+$B301="Georgia (2013)"),AND(J301="",+$B301="Ghana (2012)"),AND(J301="",+$B301="Guatemala (2011)"),AND(J301="",+$B301="Honduras (2011)"),AND(J301="",+$B301="Indonesia (2012)"),AND(J301="",+$B301="Iran (2011)"),AND(J301="",+$B301="Jordan (2010)"),AND(J301="",+$B301="Mexico (2010)"),AND(J301="",+$B301="Mexico (2012)"),AND(J301="",+$B301="Mexico (2014)"),AND(J301="",+$B301="Nicaragua (2009)"),AND(J301="",+$B301="Panama (2016)"),AND(J301="",+$B301="Paraguay (2014) "),AND(J301="",+$B301="Peru (2009)"),AND(J301="",+$B301="Peru (2011)"),AND(J301="",+$B301="Russia (2010)"),AND(J301="",+$B301="Tunisia (2010)"),AND(J301="",+$B301="South Africa (2010)"),AND(J301="",+$B301="Sri Lanka (2009)"),AND(J301="",+$B301="Tanzania (2011)"),AND(J301="",+$B301="Uganda (2012)"),AND(J301="",+$B301="Uruguay (2009)"),AND(J301="",+$B301="India (2011)"),AND(J301="",+$B301="China (2014)"))</formula>
    </cfRule>
    <cfRule type="expression" dxfId="172" priority="42">
      <formula>AND(J301="",+$B301="Venezuela (2013)")</formula>
    </cfRule>
  </conditionalFormatting>
  <conditionalFormatting sqref="F295:F301 J295:AI301">
    <cfRule type="expression" dxfId="171" priority="72">
      <formula>OR(AND(F295="",+$B295="Croatia (2014)"),AND(F295="",+$B295="Poland (2014)"),AND(F295="",+$B295="Albania (2015)"),AND(F295="",+$B295="United States (2011)"),AND(F295="",+$B295="Argentina (2012)"),AND(F295="",+$B295="Armenia (2011)"),AND(F295="",+$B295="Bolivia (2009)"),AND(F295="",+$B295="Brazil (2009)"),AND(F295="",+$B295="Chile (2013)"),AND(F295="",+$B295="Colombia (2010)"),AND(F295="",+$B295="Colombia (2014)"),AND(F295="",+$B295="Costa Rica (2010)"),AND(F295="",+$B295="Dominican Republic (2013)"),AND(F295="",+$B295="El Salvador (2011)"),AND(F295="",+$B295="Ecuador (2011)"),AND(F295="",+$B295="Ethiopia (2010)"),AND(F295="",+$B295="Georgia (2013)"),AND(F295="",+$B295="Ghana (2012)"),AND(F295="",+$B295="Guatemala (2011)"),AND(F295="",+$B295="Honduras (2011)"),AND(F295="",+$B295="Indonesia (2012)"),AND(F295="",+$B295="Iran (2011)"),AND(F295="",+$B295="Jordan (2010)"),AND(F295="",+$B295="Mexico (2010)"),AND(F295="",+$B295="Mexico (2012)"),AND(F295="",+$B295="Mexico (2014)"),AND(F295="",+$B295="Nicaragua (2009)"),AND(F295="",+$B295="Panama (2016)"),AND(F295="",+$B295="Paraguay (2014) "),AND(F295="",+$B295="Peru (2009)"),AND(F295="",+$B295="Peru (2011)"),AND(F295="",+$B295="Russia (2010)"),AND(F295="",+$B295="Tunisia (2010)"),AND(F295="",+$B295="South Africa (2010)"),AND(F295="",+$B295="Sri Lanka (2009)"),AND(F295="",+$B295="Tanzania (2011)"),AND(F295="",+$B295="Uganda (2012)"),AND(F295="",+$B295="Uruguay (2009)"),AND(F295="",+$B295="India (2011)"),AND(F295="",+$B295="China (2014)"))</formula>
    </cfRule>
  </conditionalFormatting>
  <conditionalFormatting sqref="E295:E301">
    <cfRule type="expression" dxfId="170" priority="70">
      <formula>OR(AND(E295="",+$B295="Argentina (2012)"),AND(E295="",+$B295="Costa Rica (2010)"),AND(E295="",+$B295="Russia (2010)"),AND(E295="",+$B295="Venezuela (2013)"))</formula>
    </cfRule>
    <cfRule type="expression" dxfId="169" priority="71">
      <formula>OR(AND(E295="",+$B295="Albania (2015)"),AND(E295="",+$B295="Croatia (2014)"),AND(E295="",+$B295="Poland (2014)"),AND(E295="",+$B295="United States (2011)"),AND(E295="",+$B295="Armenia (2011)"),AND(E295="",+$B295="Bolivia (2009)"),AND(E295="",+$B295="Brazil (2009)"),AND(E295="",+$B295="Chile (2013)"),AND(E295="",+$B295="Colombia (2010)"),AND(E295="",+$B295="Colombia (2014)"),AND(E295="",+$B295="Dominican Republic (2013)"),AND(E295="",+$B295="El Salvador (2011)"),AND(E295="",+$B295="Ecuador (2011)"),AND(E295="",+$B295="Ethiopia (2010)"),AND(E295="",+$B295="Georgia (2013)"),AND(E295="",+$B295="Ghana (2012)"),AND(E295="",+$B295="Guatemala (2011)"),AND(E295="",+$B295="Honduras (2011)"),AND(E295="",+$B295="Indonesia (2012)"),AND(E295="",+$B295="Iran (2011)"),AND(E295="",+$B295="Jordan (2010)"),AND(E295="",+$B295="Mexico (2010)"),AND(E295="",+$B295="Mexico (2012)"),AND(E295="",+$B295="Mexico (2014)"),AND(E295="",+$B295="Nicaragua (2009)"),AND(E295="",+$B295="Panama (2016)"),AND(E295="",+$B295="Paraguay (2014) "),AND(E295="",+$B295="Peru (2009)"),AND(E295="",+$B295="Peru (2011)"),AND(E295="",+$B295="Tunisia (2010)"),AND(E295="",+$B295="South Africa (2010)"),AND(E295="",+$B295="Sri Lanka (2009)"),AND(E295="",+$B295="Tanzania (2011)"),AND(E295="",+$B295="Uganda (2012)"),AND(E295="",+$B295="Uruguay (2009)"))</formula>
    </cfRule>
  </conditionalFormatting>
  <conditionalFormatting sqref="G295:I301">
    <cfRule type="expression" dxfId="168" priority="80">
      <formula>AND(G295="",+$B295="Venezuela (2013)")</formula>
    </cfRule>
    <cfRule type="expression" dxfId="167" priority="81">
      <formula>OR(AND(G295="",+$B295="Ethiopia (2010)"),AND(G295="",+$B295="Sri Lanka (2009)"),AND(G295="",+$B295="Tanzania (2011)"))</formula>
    </cfRule>
    <cfRule type="expression" dxfId="166" priority="82">
      <formula>OR(AND(G295="",+$B295="Albania (2015)"),AND(G295="",+$B295="Poland (2014)"),AND(G295="",+$B295="Croatia (2014)"),AND(G295="",+$B295="United States (2011)"),AND(G295="",+$B295="Argentina (2012)"),AND(G295="",+$B295="Armenia (2011)"),AND(G295="",+$B295="Bolivia (2009)"),AND(G295="",+$B295="Brazil (2009)"),AND(G295="",+$B295="Chile (2013)"),AND(G295="",+$B295="Colombia (2010)"),AND(G295="",+$B295="Colombia (2014)"),AND(G295="",+$B295="Costa Rica (2010)"),AND(G295="",+$B295="Dominican Republic (2013)"),AND(G295="",+$B295="El Salvador (2011)"),AND(G295="",+$B295="Ecuador (2011)"),AND(G295="",+$B295="Georgia (2013)"),AND(G295="",+$B295="Ghana (2012)"),AND(G295="",+$B295="Guatemala (2011)"),AND(G295="",+$B295="Honduras (2011)"),AND(G295="",+$B295="Indonesia (2012)"),AND(G295="",+$B295="Iran (2011)"),AND(G295="",+$B295="Jordan (2010)"),AND(G295="",+$B295="Mexico (2010)"),AND(G295="",+$B295="Mexico (2012)"),AND(G295="",+$B295="Mexico (2014)"),AND(G295="",+$B295="Nicaragua (2009)"),AND(G295="",+$B295="Panama (2016)"),AND(G295="",+$B295="Paraguay (2014) "),AND(G295="",+$B295="Peru (2009)"),AND(G295="",+$B295="Peru (2011)"),AND(G295="",+$B295="Russia (2010)"),AND(G295="",+$B295="Tunisia (2010)"),AND(G295="",+$B295="South Africa (2010)"),AND(G295="",+$B295="Uganda (2012)"),AND(G295="",+$B295="Uruguay (2009)"))</formula>
    </cfRule>
  </conditionalFormatting>
  <conditionalFormatting sqref="AL295:AL301 AP295:AT301 BK295:BO301 BB295:BC301 AV295:AZ301">
    <cfRule type="expression" dxfId="165" priority="74">
      <formula>OR(AND(AL295="",+$B295="Ghana (2012)"),AND(AL295="",+$B295="South Africa (2010)"),AND(AL295="",+$B295="Sri Lanka (2009)"),AND(AL295="",+$B295="Tanzania (2011)"))</formula>
    </cfRule>
    <cfRule type="expression" dxfId="164" priority="75">
      <formula>OR(AND(AL295="",+$B295="Ecuador (2011)"),AND(AL295="",+$B295="Venezuela (2013)"))</formula>
    </cfRule>
    <cfRule type="expression" dxfId="163" priority="76">
      <formula>OR(AND(AL295="",+$B295="Albania (2015)"),AND(AL295="",+$B295="Poland (2014)"),AND(AL295="",+$B295="Croatia (2014)"),AND(AL295="",+$B295="United States (2011)"),AND(AL295="",+$B295="Argentina (2012)"),AND(AL295="",+$B295="Armenia (2011)"),AND(AL295="",+$B295="Bolivia (2009)"),AND(AL295="",+$B295="Brazil (2009)"),AND(AL295="",+$B295="Chile (2013)"),AND(AL295="",+$B295="Colombia (2010)"),AND(AL295="",+$B295="Colombia (2014)"),AND(AL295="",+$B295="Costa Rica (2010)"),AND(AL295="",+$B295="Dominican Republic (2013)"),AND(AL295="",+$B295="El Salvador (2011)"),AND(AL295="",+$B295="Ethiopia (2010)"),AND(AL295="",+$B295="Georgia (2013)"),AND(AL295="",+$B295="Guatemala (2011)"),AND(AL295="",+$B295="Honduras (2011)"),AND(AL295="",+$B295="Indonesia (2012)"),AND(AL295="",+$B295="Iran (2011)"),AND(AL295="",+$B295="Jordan (2010)"),AND(AL295="",+$B295="Mexico (2010)"),AND(AL295="",+$B295="Mexico (2012)"),AND(AL295="",+$B295="Mexico (2014)"),AND(AL295="",+$B295="Nicaragua (2009)"),AND(AL295="",+$B295="Panama (2016)"),AND(AL295="",+$B295="Paraguay (2014) "),AND(AL295="",+$B295="Peru (2009)"),AND(AL295="",+$B295="Peru (2011)"),AND(AL295="",+$B295="Russia (2010)"),AND(AL295="",+$B295="Tunisia (2010)"),AND(AL295="",+$B295="Uganda (2012)"),AND(AL295="",+$B295="Uruguay (2009)"),AND(AL295="",+$B295="India (2011)"),AND(AL295="",+$B295="China (2014)"))</formula>
    </cfRule>
  </conditionalFormatting>
  <conditionalFormatting sqref="AM295:AO301">
    <cfRule type="expression" dxfId="162" priority="77">
      <formula>OR(AND(AM295="",+$B295="Albania (2015)"),AND(AM295="",+$B295="Poland (2014)"),AND(AM295="",+$B295="Croatia (2014)"),AND(AM295="",+$B295="United States (2011)"),AND(AM295="",+$B295="Argentina (2012)"),AND(AM295="",+$B295="Armenia (2011)"),AND(AM295="",+$B295="Bolivia (2009)"),AND(AM295="",+$B295="Brazil (2009)"),AND(AM295="",+$B295="Chile (2013)"),AND(AM295="",+$B295="Colombia (2010)"),AND(AM295="",+$B295="Colombia (2014)"),AND(AM295="",+$B295="Costa Rica (2010)"),AND(AM295="",+$B295="Dominican Republic (2013)"),AND(AM295="",+$B295="El Salvador (2011)"),AND(AM295="",+$B295="Ethiopia (2010)"),AND(AM295="",+$B295="Guatemala (2011)"),AND(AM295="",+$B295="Honduras (2011)"),AND(AM295="",+$B295="Indonesia (2012)"),AND(AM295="",+$B295="Iran (2011)"),AND(AM295="",+$B295="Jordan (2010)"),AND(AM295="",+$B295="Mexico (2010)"),AND(AM295="",+$B295="Mexico (2012)"),AND(AM295="",+$B295="Mexico (2014)"),AND(AM295="",+$B295="Nicaragua (2009)"),AND(AM295="",+$B295="Panama (2016)"),AND(AM295="",+$B295="Paraguay (2014) "),AND(AM295="",+$B295="Peru (2009)"),AND(AM295="",+$B295="Peru (2011)"),AND(AM295="",+$B295="Russia (2010)"),AND(AM295="",+$B295="Tunisia (2010)"),AND(AM295="",+$B295="Uganda (2012)"),AND(AM295="",+$B295="Uruguay (2009)"))</formula>
    </cfRule>
    <cfRule type="expression" dxfId="161" priority="78">
      <formula>OR(AND(AM295="",+$B295="Ghana (2012)"),AND(AM295="",+$B295="Georgia (2013)"),AND(AM295="",+$B295="South Africa (2010)"),AND(AM295="",+$B295="Sri Lanka (2009)"),AND(AM295="",+$B295="Tanzania (2011)"))</formula>
    </cfRule>
    <cfRule type="expression" dxfId="160" priority="79">
      <formula>OR(AND(AM295="",+$B295="Ecuador (2011)"),AND(AM295="",+$B295="Venezuela (2013)"))</formula>
    </cfRule>
  </conditionalFormatting>
  <conditionalFormatting sqref="AK295:AK301">
    <cfRule type="expression" dxfId="159" priority="67">
      <formula>OR(AND(AK295="",+$B295="Argentina (2012)"),AND(AK295="",+$B295="Russia (2010)"),AND(AK295="",+$B295="Ecuador (2011)"),AND(AK295="",+$B295="Venezuela (2013)"))</formula>
    </cfRule>
    <cfRule type="expression" dxfId="158" priority="68">
      <formula>OR(AND(AK295="",+$B295="Ghana (2012)"),AND(AK295="",+$B295="South Africa (2010)"),AND(AK295="",+$B295="Sri Lanka (2009)"),AND(AK295="",+$B295="Tanzania (2011)"))</formula>
    </cfRule>
    <cfRule type="expression" dxfId="157" priority="69">
      <formula>OR(AND(AK295="",+$B295="Albania (2015)"),AND(AK295="",+$B295="Croatia (2014)"),AND(AK295="",+$B295="Poland (2014)"),AND(AK295="",+$B295="United States (2011)"),AND(AK295="",+$B295="Armenia (2011)"),AND(AK295="",+$B295="Bolivia (2009)"),AND(AK295="",+$B295="Brazil (2009)"),AND(AK295="",+$B295="Chile (2013)"),AND(AK295="",+$B295="Colombia (2010)"),AND(AK295="",+$B295="Colombia (2014)"),AND(AK295="",+$B295="Costa Rica (2010)"),AND(AK295="",+$B295="Dominican Republic (2013)"),AND(AK295="",+$B295="El Salvador (2011)"),AND(AK295="",+$B295="Ethiopia (2010)"),AND(AK295="",+$B295="Georgia (2013)"),AND(AK295="",+$B295="Guatemala (2011)"),AND(AK295="",+$B295="Honduras (2011)"),AND(AK295="",+$B295="Indonesia (2012)"),AND(AK295="",+$B295="Iran (2011)"),AND(AK295="",+$B295="Jordan (2010)"),AND(AK295="",+$B295="Mexico (2010)"),AND(AK295="",+$B295="Mexico (2012)"),AND(AK295="",+$B295="Mexico (2014)"),AND(AK295="",+$B295="Nicaragua (2009)"),AND(AK295="",+$B295="Panama (2016)"),AND(AK295="",+$B295="Paraguay (2014) "),AND(AK295="",+$B295="Peru (2009)"),AND(AK295="",+$B295="Peru (2011)"),AND(AK295="",+$B295="Tunisia (2010)"),AND(AK295="",+$B295="Uganda (2012)"),AND(AK295="",+$B295="Uruguay (2009)"))</formula>
    </cfRule>
  </conditionalFormatting>
  <conditionalFormatting sqref="E210:AI210 AK210:BO210">
    <cfRule type="expression" dxfId="156" priority="31">
      <formula>AND(E210="",+$B210="Venezuela (2013)")</formula>
    </cfRule>
    <cfRule type="expression" dxfId="155" priority="32">
      <formula>OR(AND(E210="",+$B210="Ethiopia (2010)"),AND(E210="",+$B210="Sri Lanka (2009)"),AND(E210="",+$B210="Tanzania (2011)"))</formula>
    </cfRule>
    <cfRule type="expression" dxfId="154" priority="33">
      <formula>OR(AND(E210="",+$B210="United States (2011)"),AND(E210="",+$B210="Argentina (2012)"),AND(E210="",+$B210="Armenia (2011)"),AND(E210="",+$B210="Bolivia (2009)"),AND(E210="",+$B210="Brazil (2009)"),AND(E210="",+$B210="Chile (2013)"),AND(E210="",+$B210="Colombia (2010)"),AND(E210="",+$B210="Colombia (2014)"),AND(E210="",+$B210="Costa Rica (2010)"),AND(E210="",+$B210="Dominican Republic (2013)"),AND(E210="",+$B210="El Salvador (2011)"),AND(E210="",+$B210="Ecuador (2011)"),AND(E210="",+$B210="Georgia (2013)"),AND(E210="",+$B210="Ghana (2012)"),AND(E210="",+$B210="Guatemala (2011)"),AND(E210="",+$B210="Honduras (2011)"),AND(E210="",+$B210="Indonesia (2012)"),AND(E210="",+$B210="Iran (2011)"),AND(E210="",+$B210="Jordan (2010)"),AND(E210="",+$B210="Mexico (2010)"),AND(E210="",+$B210="Mexico (2012)"),AND(E210="",+$B210="Mexico (2014)"),AND(E210="",+$B210="Nicaragua (2009)"),AND(E210="",+$B210="Panama (2016)"),AND(E210="",+$B210="Paraguay (2014) "),AND(E210="",+$B210="Peru (2009)"),AND(E210="",+$B210="Peru (2011)"),AND(E210="",+$B210="Russia (2010)"),AND(E210="",+$B210="Tunisia (2010)"),AND(E210="",+$B210="South Africa (2010)"),AND(E210="",+$B210="Uganda (2012)"),AND(E210="",+$B210="Uruguay (2009)"))</formula>
    </cfRule>
  </conditionalFormatting>
  <conditionalFormatting sqref="E204:AI210 AK204:BO210">
    <cfRule type="expression" dxfId="153" priority="34">
      <formula>AND(E204="",+$B204="Venezuela (2013)")</formula>
    </cfRule>
    <cfRule type="expression" dxfId="152" priority="35">
      <formula>OR(AND(E204="",+$B204="Ethiopia (2010)"),AND(E204="",+$B204="Sri Lanka (2009)"),AND(E204="",+$B204="Tanzania (2011)"))</formula>
    </cfRule>
    <cfRule type="expression" dxfId="151" priority="36">
      <formula>OR(AND(E204="",+$B204="Albania (2015)"),AND(E204="",+$B204="Poland (2014)"),AND(E204="",+$B204="Croatia (2014)"),AND(E204="",+$B204="United States (2011)"),AND(E204="",+$B204="Argentina (2012)"),AND(E204="",+$B204="Armenia (2011)"),AND(E204="",+$B204="Bolivia (2009)"),AND(E204="",+$B204="Brazil (2009)"),AND(E204="",+$B204="Chile (2013)"),AND(E204="",+$B204="Colombia (2010)"),AND(E204="",+$B204="Colombia (2014)"),AND(E204="",+$B204="Costa Rica (2010)"),AND(E204="",+$B204="Dominican Republic (2013)"),AND(E204="",+$B204="El Salvador (2011)"),AND(E204="",+$B204="Ecuador (2011)"),AND(E204="",+$B204="Georgia (2013)"),AND(E204="",+$B204="Ghana (2012)"),AND(E204="",+$B204="Guatemala (2011)"),AND(E204="",+$B204="Honduras (2011)"),AND(E204="",+$B204="Indonesia (2012)"),AND(E204="",+$B204="Iran (2011)"),AND(E204="",+$B204="Jordan (2010)"),AND(E204="",+$B204="Mexico (2010)"),AND(E204="",+$B204="Mexico (2012)"),AND(E204="",+$B204="Mexico (2014)"),AND(E204="",+$B204="Nicaragua (2009)"),AND(E204="",+$B204="Panama (2016)"),AND(E204="",+$B204="Paraguay (2014) "),AND(E204="",+$B204="Peru (2009)"),AND(E204="",+$B204="Peru (2011)"),AND(E204="",+$B204="Russia (2010)"),AND(E204="",+$B204="Tunisia (2010)"),AND(E204="",+$B204="South Africa (2010)"),AND(E204="",+$B204="Uganda (2012)"),AND(E204="",+$B204="Uruguay (2009)"))</formula>
    </cfRule>
  </conditionalFormatting>
  <conditionalFormatting sqref="E134:AI140">
    <cfRule type="expression" dxfId="150" priority="7">
      <formula>OR(AND(E134="",+$B134="Albania (2015)"),AND(E134="",+$B134="Poland (2014)"),AND(E134="",+$B134="Croatia (2014)"),AND(E134="",+$B134="United States (2011)"),AND(E134="",+$B134="Argentina (2012)"),AND(E134="",+$B134="Armenia (2011)"),AND(E134="",+$B134="Bolivia (2009)"),AND(E134="",+$B134="Brazil (2009)"),AND(E134="",+$B134="Chile (2013)"),AND(E134="",+$B134="Colombia (2010)"),AND(E134="",+$B134="Colombia (2014)"),AND(E134="",+$B134="Costa Rica (2010)"),AND(E134="",+$B134="Dominican Republic (2013)"),AND(E134="",+$B134="El Salvador (2011)"),AND(E134="",+$B134="Ethiopia (2010)"),AND(E134="",+$B134="Guatemala (2011)"),AND(E134="",+$B134="Honduras (2011)"),AND(E134="",+$B134="Indonesia (2012)"),AND(E134="",+$B134="Iran (2011)"),AND(E134="",+$B134="Jordan (2010)"),AND(E134="",+$B134="Mexico (2010)"),AND(E134="",+$B134="Mexico (2012)"),AND(E134="",+$B134="Mexico (2014)"),AND(E134="",+$B134="Nicaragua (2009)"),AND(E134="",+$B134="Panama (2016)"),AND(E134="",+$B134="Paraguay (2014) "),AND(E134="",+$B134="Peru (2009)"),AND(E134="",+$B134="Peru (2011)"),AND(E134="",+$B134="Russia (2010)"),AND(E134="",+$B134="Tunisia (2010)"),AND(E134="",+$B134="Uganda (2012)"),AND(E134="",+$B134="Uruguay (2009)"))</formula>
    </cfRule>
    <cfRule type="expression" dxfId="149" priority="8">
      <formula>OR(AND(E134="",+$B134="Ghana (2012)"),AND(E134="",+$B134="Georgia (2013)"),AND(E134="",+$B134="South Africa (2010)"),AND(E134="",+$B134="Sri Lanka (2009)"),AND(E134="",+$B134="Tanzania (2011)"))</formula>
    </cfRule>
    <cfRule type="expression" dxfId="148" priority="9">
      <formula>OR(AND(E134="",+$B134="Ecuador (2011)"),AND(E134="",+$B134="Venezuela (2013)"))</formula>
    </cfRule>
  </conditionalFormatting>
  <conditionalFormatting sqref="BD295:BJ301">
    <cfRule type="expression" dxfId="147" priority="6">
      <formula>AND(BD295="",+$B295="Venezuela (2013)")</formula>
    </cfRule>
  </conditionalFormatting>
  <conditionalFormatting sqref="BD295:BJ301">
    <cfRule type="expression" dxfId="146" priority="5">
      <formula>OR(AND(BD295="",+$B295="Croatia (2014)"),AND(BD295="",+$B295="Poland (2014)"),AND(BD295="",+$B295="Albania (2015)"),AND(BD295="",+$B295="United States (2011)"),AND(BD295="",+$B295="Argentina (2012)"),AND(BD295="",+$B295="Armenia (2011)"),AND(BD295="",+$B295="Bolivia (2009)"),AND(BD295="",+$B295="Brazil (2009)"),AND(BD295="",+$B295="Chile (2013)"),AND(BD295="",+$B295="Colombia (2010)"),AND(BD295="",+$B295="Colombia (2014)"),AND(BD295="",+$B295="Costa Rica (2010)"),AND(BD295="",+$B295="Dominican Republic (2013)"),AND(BD295="",+$B295="El Salvador (2011)"),AND(BD295="",+$B295="Ecuador (2011)"),AND(BD295="",+$B295="Ethiopia (2010)"),AND(BD295="",+$B295="Georgia (2013)"),AND(BD295="",+$B295="Ghana (2012)"),AND(BD295="",+$B295="Guatemala (2011)"),AND(BD295="",+$B295="Honduras (2011)"),AND(BD295="",+$B295="Indonesia (2012)"),AND(BD295="",+$B295="Iran (2011)"),AND(BD295="",+$B295="Jordan (2010)"),AND(BD295="",+$B295="Mexico (2010)"),AND(BD295="",+$B295="Mexico (2012)"),AND(BD295="",+$B295="Mexico (2014)"),AND(BD295="",+$B295="Nicaragua (2009)"),AND(BD295="",+$B295="Panama (2016)"),AND(BD295="",+$B295="Paraguay (2014) "),AND(BD295="",+$B295="Peru (2009)"),AND(BD295="",+$B295="Peru (2011)"),AND(BD295="",+$B295="Russia (2010)"),AND(BD295="",+$B295="Tunisia (2010)"),AND(BD295="",+$B295="South Africa (2010)"),AND(BD295="",+$B295="Sri Lanka (2009)"),AND(BD295="",+$B295="Tanzania (2011)"),AND(BD295="",+$B295="Uganda (2012)"),AND(BD295="",+$B295="Uruguay (2009)"),AND(BD295="",+$B295="India (2011)"),AND(BD295="",+$B295="China (2014)"))</formula>
    </cfRule>
  </conditionalFormatting>
  <conditionalFormatting sqref="BA295:BA301">
    <cfRule type="expression" dxfId="145" priority="4">
      <formula>AND(BA295="",+$B295="Venezuela (2013)")</formula>
    </cfRule>
  </conditionalFormatting>
  <conditionalFormatting sqref="BA295:BA301">
    <cfRule type="expression" dxfId="144" priority="3">
      <formula>OR(AND(BA295="",+$B295="Croatia (2014)"),AND(BA295="",+$B295="Poland (2014)"),AND(BA295="",+$B295="Albania (2015)"),AND(BA295="",+$B295="United States (2011)"),AND(BA295="",+$B295="Argentina (2012)"),AND(BA295="",+$B295="Armenia (2011)"),AND(BA295="",+$B295="Bolivia (2009)"),AND(BA295="",+$B295="Brazil (2009)"),AND(BA295="",+$B295="Chile (2013)"),AND(BA295="",+$B295="Colombia (2010)"),AND(BA295="",+$B295="Colombia (2014)"),AND(BA295="",+$B295="Costa Rica (2010)"),AND(BA295="",+$B295="Dominican Republic (2013)"),AND(BA295="",+$B295="El Salvador (2011)"),AND(BA295="",+$B295="Ecuador (2011)"),AND(BA295="",+$B295="Ethiopia (2010)"),AND(BA295="",+$B295="Georgia (2013)"),AND(BA295="",+$B295="Ghana (2012)"),AND(BA295="",+$B295="Guatemala (2011)"),AND(BA295="",+$B295="Honduras (2011)"),AND(BA295="",+$B295="Indonesia (2012)"),AND(BA295="",+$B295="Iran (2011)"),AND(BA295="",+$B295="Jordan (2010)"),AND(BA295="",+$B295="Mexico (2010)"),AND(BA295="",+$B295="Mexico (2012)"),AND(BA295="",+$B295="Mexico (2014)"),AND(BA295="",+$B295="Nicaragua (2009)"),AND(BA295="",+$B295="Panama (2016)"),AND(BA295="",+$B295="Paraguay (2014) "),AND(BA295="",+$B295="Peru (2009)"),AND(BA295="",+$B295="Peru (2011)"),AND(BA295="",+$B295="Russia (2010)"),AND(BA295="",+$B295="Tunisia (2010)"),AND(BA295="",+$B295="South Africa (2010)"),AND(BA295="",+$B295="Sri Lanka (2009)"),AND(BA295="",+$B295="Tanzania (2011)"),AND(BA295="",+$B295="Uganda (2012)"),AND(BA295="",+$B295="Uruguay (2009)"),AND(BA295="",+$B295="India (2011)"),AND(BA295="",+$B295="China (2014)"))</formula>
    </cfRule>
  </conditionalFormatting>
  <conditionalFormatting sqref="AU295:AU301">
    <cfRule type="expression" dxfId="143" priority="2">
      <formula>AND(AU295="",+$B295="Venezuela (2013)")</formula>
    </cfRule>
  </conditionalFormatting>
  <conditionalFormatting sqref="AU295:AU301">
    <cfRule type="expression" dxfId="142" priority="1">
      <formula>OR(AND(AU295="",+$B295="Croatia (2014)"),AND(AU295="",+$B295="Poland (2014)"),AND(AU295="",+$B295="Albania (2015)"),AND(AU295="",+$B295="United States (2011)"),AND(AU295="",+$B295="Argentina (2012)"),AND(AU295="",+$B295="Armenia (2011)"),AND(AU295="",+$B295="Bolivia (2009)"),AND(AU295="",+$B295="Brazil (2009)"),AND(AU295="",+$B295="Chile (2013)"),AND(AU295="",+$B295="Colombia (2010)"),AND(AU295="",+$B295="Colombia (2014)"),AND(AU295="",+$B295="Costa Rica (2010)"),AND(AU295="",+$B295="Dominican Republic (2013)"),AND(AU295="",+$B295="El Salvador (2011)"),AND(AU295="",+$B295="Ecuador (2011)"),AND(AU295="",+$B295="Ethiopia (2010)"),AND(AU295="",+$B295="Georgia (2013)"),AND(AU295="",+$B295="Ghana (2012)"),AND(AU295="",+$B295="Guatemala (2011)"),AND(AU295="",+$B295="Honduras (2011)"),AND(AU295="",+$B295="Indonesia (2012)"),AND(AU295="",+$B295="Iran (2011)"),AND(AU295="",+$B295="Jordan (2010)"),AND(AU295="",+$B295="Mexico (2010)"),AND(AU295="",+$B295="Mexico (2012)"),AND(AU295="",+$B295="Mexico (2014)"),AND(AU295="",+$B295="Nicaragua (2009)"),AND(AU295="",+$B295="Panama (2016)"),AND(AU295="",+$B295="Paraguay (2014) "),AND(AU295="",+$B295="Peru (2009)"),AND(AU295="",+$B295="Peru (2011)"),AND(AU295="",+$B295="Russia (2010)"),AND(AU295="",+$B295="Tunisia (2010)"),AND(AU295="",+$B295="South Africa (2010)"),AND(AU295="",+$B295="Sri Lanka (2009)"),AND(AU295="",+$B295="Tanzania (2011)"),AND(AU295="",+$B295="Uganda (2012)"),AND(AU295="",+$B295="Uruguay (2009)"),AND(AU295="",+$B295="India (2011)"),AND(AU295="",+$B295="China (2014)"))</formula>
    </cfRule>
  </conditionalFormatting>
  <hyperlinks>
    <hyperlink ref="P390" location="References!A1" display="section" xr:uid="{BE87859D-9188-224E-ACC9-B96AEF3E73B9}"/>
    <hyperlink ref="A1" location="Contents!A1" display="Go to Contents" xr:uid="{F299EC67-A3D0-1B47-A35D-871AFDF07896}"/>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D9EC-684D-4301-BAAB-4630783E28BD}">
  <sheetPr>
    <tabColor rgb="FFFF0000"/>
    <pageSetUpPr autoPageBreaks="0"/>
  </sheetPr>
  <dimension ref="A1:CJ451"/>
  <sheetViews>
    <sheetView showGridLines="0" topLeftCell="A350" zoomScale="67" zoomScaleNormal="100" workbookViewId="0">
      <selection activeCell="G342" sqref="G342"/>
    </sheetView>
  </sheetViews>
  <sheetFormatPr baseColWidth="10" defaultColWidth="10.83203125" defaultRowHeight="14"/>
  <cols>
    <col min="1" max="1" width="5.83203125" style="252" customWidth="1" collapsed="1"/>
    <col min="2" max="2" width="26.1640625" style="252" customWidth="1" collapsed="1"/>
    <col min="3" max="3" width="16.33203125" style="241" customWidth="1" collapsed="1"/>
    <col min="4" max="4" width="2.5" style="241" customWidth="1" collapsed="1"/>
    <col min="5" max="7" width="12.83203125" style="241" customWidth="1" collapsed="1"/>
    <col min="8" max="8" width="12.83203125" style="888" customWidth="1" collapsed="1"/>
    <col min="9" max="9" width="15" style="888" customWidth="1"/>
    <col min="10" max="10" width="12.83203125" style="888" customWidth="1"/>
    <col min="11" max="12" width="12.83203125" style="241" customWidth="1"/>
    <col min="13" max="14" width="12.83203125" style="241" customWidth="1" collapsed="1"/>
    <col min="15" max="15" width="12.83203125" style="241" customWidth="1"/>
    <col min="16" max="16" width="12.83203125" style="241" customWidth="1" collapsed="1"/>
    <col min="17" max="21" width="12.83203125" style="241" customWidth="1"/>
    <col min="22" max="23" width="12.83203125" style="241" customWidth="1" collapsed="1"/>
    <col min="24" max="30" width="12.83203125" style="241" customWidth="1"/>
    <col min="31" max="35" width="12.83203125" style="241" customWidth="1" collapsed="1"/>
    <col min="36" max="36" width="3" style="241" customWidth="1" collapsed="1"/>
    <col min="37" max="39" width="12.83203125" style="241" customWidth="1" collapsed="1"/>
    <col min="40" max="40" width="15.5" style="241" customWidth="1"/>
    <col min="41" max="41" width="12.83203125" style="241" customWidth="1"/>
    <col min="42" max="42" width="12.83203125" style="241" customWidth="1" collapsed="1"/>
    <col min="43" max="44" width="12.83203125" style="241" customWidth="1"/>
    <col min="45" max="46" width="12.83203125" style="241" customWidth="1" collapsed="1"/>
    <col min="47" max="47" width="12.83203125" style="241" customWidth="1"/>
    <col min="48" max="48" width="12.83203125" style="252" customWidth="1" collapsed="1"/>
    <col min="49" max="53" width="12.83203125" style="252" customWidth="1"/>
    <col min="54" max="55" width="12.83203125" style="252" customWidth="1" collapsed="1"/>
    <col min="56" max="62" width="12.83203125" style="252" customWidth="1"/>
    <col min="63" max="67" width="12.83203125" style="252" customWidth="1" collapsed="1"/>
    <col min="68" max="73" width="11.6640625" style="252" customWidth="1" collapsed="1"/>
    <col min="74" max="86" width="10.83203125" style="252" collapsed="1"/>
    <col min="87" max="88" width="10.83203125" style="252"/>
    <col min="89" max="16384" width="10.83203125" style="252" collapsed="1"/>
  </cols>
  <sheetData>
    <row r="1" spans="1:67" ht="37" customHeight="1">
      <c r="A1" s="354" t="s">
        <v>209</v>
      </c>
      <c r="AP1" s="396"/>
      <c r="AQ1" s="396"/>
      <c r="AR1" s="396"/>
      <c r="AS1" s="396"/>
      <c r="AT1" s="396"/>
      <c r="AU1" s="396"/>
      <c r="AV1" s="396"/>
      <c r="AW1" s="396"/>
      <c r="AX1" s="396"/>
      <c r="AY1" s="396"/>
      <c r="AZ1" s="396"/>
      <c r="BA1" s="396"/>
      <c r="BB1" s="396"/>
      <c r="BC1" s="396"/>
      <c r="BD1" s="396"/>
      <c r="BE1" s="396"/>
      <c r="BF1" s="396"/>
      <c r="BG1" s="396"/>
      <c r="BH1" s="396"/>
      <c r="BI1" s="396"/>
      <c r="BJ1" s="396"/>
      <c r="BL1" s="396"/>
      <c r="BM1" s="396"/>
      <c r="BN1" s="396"/>
      <c r="BO1" s="396"/>
    </row>
    <row r="2" spans="1:67" ht="37" customHeight="1">
      <c r="A2" s="354"/>
      <c r="AP2" s="396"/>
      <c r="AQ2" s="396"/>
      <c r="AR2" s="396"/>
      <c r="AS2" s="396"/>
      <c r="AT2" s="396"/>
      <c r="AU2" s="396"/>
      <c r="AV2" s="396"/>
      <c r="AW2" s="396"/>
      <c r="AX2" s="396"/>
      <c r="AY2" s="396"/>
      <c r="AZ2" s="396"/>
      <c r="BA2" s="396"/>
      <c r="BB2" s="396"/>
      <c r="BC2" s="396"/>
      <c r="BD2" s="396"/>
      <c r="BE2" s="396"/>
      <c r="BF2" s="396"/>
      <c r="BG2" s="396"/>
      <c r="BH2" s="396"/>
      <c r="BI2" s="396"/>
      <c r="BJ2" s="396"/>
      <c r="BL2" s="396"/>
      <c r="BM2" s="396"/>
      <c r="BN2" s="396"/>
      <c r="BO2" s="396"/>
    </row>
    <row r="3" spans="1:67" ht="21">
      <c r="A3" s="390"/>
      <c r="B3" s="360" t="s">
        <v>443</v>
      </c>
      <c r="F3" s="396"/>
      <c r="G3" s="396"/>
      <c r="H3" s="889"/>
      <c r="I3" s="889"/>
      <c r="J3" s="889"/>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L3" s="396"/>
      <c r="AM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row>
    <row r="4" spans="1:67" ht="16">
      <c r="B4" s="397" t="s">
        <v>0</v>
      </c>
      <c r="F4" s="396"/>
      <c r="G4" s="396"/>
      <c r="H4" s="889"/>
      <c r="I4" s="889"/>
      <c r="J4" s="889"/>
      <c r="K4" s="396"/>
      <c r="L4" s="396"/>
      <c r="M4" s="396"/>
      <c r="N4" s="396"/>
      <c r="O4" s="396"/>
      <c r="P4" s="396"/>
      <c r="Q4" s="396"/>
      <c r="R4" s="396"/>
      <c r="S4" s="396"/>
      <c r="T4" s="396"/>
      <c r="U4" s="396"/>
      <c r="V4" s="396"/>
      <c r="W4" s="396"/>
      <c r="X4" s="396"/>
      <c r="Y4" s="396"/>
      <c r="Z4" s="396"/>
      <c r="AA4" s="396"/>
      <c r="AB4" s="396"/>
      <c r="AC4" s="396"/>
      <c r="AD4" s="396"/>
      <c r="AE4" s="396"/>
      <c r="AF4" s="396"/>
      <c r="AG4" s="396"/>
      <c r="AH4" s="396"/>
      <c r="AI4" s="396"/>
      <c r="AL4" s="396"/>
      <c r="AM4" s="396"/>
      <c r="AN4" s="396"/>
      <c r="AO4" s="396"/>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row>
    <row r="5" spans="1:67" ht="20" thickBot="1">
      <c r="B5" s="398"/>
      <c r="C5" s="399"/>
      <c r="E5" s="400"/>
      <c r="F5" s="401"/>
      <c r="G5" s="401"/>
      <c r="H5" s="890"/>
      <c r="I5" s="890"/>
      <c r="J5" s="890"/>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K5" s="400"/>
      <c r="AL5" s="401"/>
      <c r="AM5" s="401"/>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row>
    <row r="6" spans="1:67" ht="29" customHeight="1">
      <c r="B6" s="1226" t="s">
        <v>3</v>
      </c>
      <c r="C6" s="1259" t="s">
        <v>115</v>
      </c>
      <c r="D6" s="402"/>
      <c r="E6" s="1261" t="s">
        <v>239</v>
      </c>
      <c r="F6" s="1261"/>
      <c r="G6" s="1261"/>
      <c r="H6" s="1261"/>
      <c r="I6" s="1261"/>
      <c r="J6" s="1261"/>
      <c r="K6" s="1261"/>
      <c r="L6" s="1261"/>
      <c r="M6" s="1261"/>
      <c r="N6" s="1261"/>
      <c r="O6" s="1261"/>
      <c r="P6" s="1261"/>
      <c r="Q6" s="1261"/>
      <c r="R6" s="1261"/>
      <c r="S6" s="1261"/>
      <c r="T6" s="1261"/>
      <c r="U6" s="1261"/>
      <c r="V6" s="1261"/>
      <c r="W6" s="1261"/>
      <c r="X6" s="1261"/>
      <c r="Y6" s="1261"/>
      <c r="Z6" s="1261"/>
      <c r="AA6" s="1261"/>
      <c r="AB6" s="1261"/>
      <c r="AC6" s="1261"/>
      <c r="AD6" s="1261"/>
      <c r="AE6" s="1261"/>
      <c r="AF6" s="1261"/>
      <c r="AG6" s="1261"/>
      <c r="AH6" s="1261"/>
      <c r="AI6" s="1261"/>
      <c r="AJ6" s="402"/>
      <c r="AK6" s="1262" t="s">
        <v>266</v>
      </c>
      <c r="AL6" s="1262"/>
      <c r="AM6" s="1262"/>
      <c r="AN6" s="1262"/>
      <c r="AO6" s="1262"/>
      <c r="AP6" s="1262"/>
      <c r="AQ6" s="1262"/>
      <c r="AR6" s="1262"/>
      <c r="AS6" s="1262"/>
      <c r="AT6" s="1262"/>
      <c r="AU6" s="1262"/>
      <c r="AV6" s="1262"/>
      <c r="AW6" s="1262"/>
      <c r="AX6" s="1262"/>
      <c r="AY6" s="1262"/>
      <c r="AZ6" s="1262"/>
      <c r="BA6" s="1262"/>
      <c r="BB6" s="1262"/>
      <c r="BC6" s="1262"/>
      <c r="BD6" s="1262"/>
      <c r="BE6" s="1262"/>
      <c r="BF6" s="1262"/>
      <c r="BG6" s="1262"/>
      <c r="BH6" s="1262"/>
      <c r="BI6" s="1262"/>
      <c r="BJ6" s="1262"/>
      <c r="BK6" s="1262"/>
      <c r="BL6" s="1262"/>
      <c r="BM6" s="1262"/>
      <c r="BN6" s="1262"/>
      <c r="BO6" s="1262"/>
    </row>
    <row r="7" spans="1:67" ht="72" customHeight="1" thickBot="1">
      <c r="B7" s="1228"/>
      <c r="C7" s="1233"/>
      <c r="D7" s="262"/>
      <c r="E7" s="695" t="s">
        <v>85</v>
      </c>
      <c r="F7" s="694" t="s">
        <v>250</v>
      </c>
      <c r="G7" s="403" t="s">
        <v>112</v>
      </c>
      <c r="H7" s="699" t="s">
        <v>734</v>
      </c>
      <c r="I7" s="699" t="s">
        <v>735</v>
      </c>
      <c r="J7" s="699" t="s">
        <v>733</v>
      </c>
      <c r="K7" s="694" t="s">
        <v>248</v>
      </c>
      <c r="L7" s="694" t="s">
        <v>249</v>
      </c>
      <c r="M7" s="694" t="s">
        <v>268</v>
      </c>
      <c r="N7" s="694" t="s">
        <v>6</v>
      </c>
      <c r="O7" s="694" t="s">
        <v>64</v>
      </c>
      <c r="P7" s="694" t="s">
        <v>246</v>
      </c>
      <c r="Q7" s="694" t="s">
        <v>103</v>
      </c>
      <c r="R7" s="694" t="s">
        <v>104</v>
      </c>
      <c r="S7" s="694" t="s">
        <v>105</v>
      </c>
      <c r="T7" s="694" t="s">
        <v>252</v>
      </c>
      <c r="U7" s="694" t="s">
        <v>106</v>
      </c>
      <c r="V7" s="694" t="s">
        <v>251</v>
      </c>
      <c r="W7" s="694" t="s">
        <v>7</v>
      </c>
      <c r="X7" s="694" t="s">
        <v>107</v>
      </c>
      <c r="Y7" s="694" t="s">
        <v>253</v>
      </c>
      <c r="Z7" s="694" t="s">
        <v>254</v>
      </c>
      <c r="AA7" s="694" t="s">
        <v>255</v>
      </c>
      <c r="AB7" s="694" t="s">
        <v>256</v>
      </c>
      <c r="AC7" s="694" t="s">
        <v>108</v>
      </c>
      <c r="AD7" s="694" t="s">
        <v>109</v>
      </c>
      <c r="AE7" s="694" t="s">
        <v>101</v>
      </c>
      <c r="AF7" s="694" t="s">
        <v>102</v>
      </c>
      <c r="AG7" s="695" t="s">
        <v>217</v>
      </c>
      <c r="AH7" s="695" t="s">
        <v>218</v>
      </c>
      <c r="AI7" s="695" t="s">
        <v>8</v>
      </c>
      <c r="AJ7" s="262"/>
      <c r="AK7" s="403" t="s">
        <v>85</v>
      </c>
      <c r="AL7" s="403" t="s">
        <v>112</v>
      </c>
      <c r="AM7" s="699" t="s">
        <v>734</v>
      </c>
      <c r="AN7" s="699" t="s">
        <v>735</v>
      </c>
      <c r="AO7" s="699" t="s">
        <v>733</v>
      </c>
      <c r="AP7" s="694" t="s">
        <v>250</v>
      </c>
      <c r="AQ7" s="694" t="s">
        <v>248</v>
      </c>
      <c r="AR7" s="694" t="s">
        <v>249</v>
      </c>
      <c r="AS7" s="694" t="s">
        <v>545</v>
      </c>
      <c r="AT7" s="694" t="s">
        <v>6</v>
      </c>
      <c r="AU7" s="694" t="s">
        <v>64</v>
      </c>
      <c r="AV7" s="452" t="s">
        <v>246</v>
      </c>
      <c r="AW7" s="694" t="s">
        <v>103</v>
      </c>
      <c r="AX7" s="694" t="s">
        <v>104</v>
      </c>
      <c r="AY7" s="694" t="s">
        <v>105</v>
      </c>
      <c r="AZ7" s="694" t="s">
        <v>252</v>
      </c>
      <c r="BA7" s="694" t="s">
        <v>106</v>
      </c>
      <c r="BB7" s="694" t="s">
        <v>251</v>
      </c>
      <c r="BC7" s="694" t="s">
        <v>7</v>
      </c>
      <c r="BD7" s="694" t="s">
        <v>107</v>
      </c>
      <c r="BE7" s="694" t="s">
        <v>253</v>
      </c>
      <c r="BF7" s="694" t="s">
        <v>254</v>
      </c>
      <c r="BG7" s="694" t="s">
        <v>255</v>
      </c>
      <c r="BH7" s="694" t="s">
        <v>256</v>
      </c>
      <c r="BI7" s="694" t="s">
        <v>108</v>
      </c>
      <c r="BJ7" s="694" t="s">
        <v>109</v>
      </c>
      <c r="BK7" s="694" t="s">
        <v>101</v>
      </c>
      <c r="BL7" s="694" t="s">
        <v>102</v>
      </c>
      <c r="BM7" s="695" t="s">
        <v>217</v>
      </c>
      <c r="BN7" s="695" t="s">
        <v>218</v>
      </c>
      <c r="BO7" s="694" t="s">
        <v>8</v>
      </c>
    </row>
    <row r="8" spans="1:67" ht="15">
      <c r="B8" s="1258" t="s">
        <v>709</v>
      </c>
      <c r="C8" s="262" t="s">
        <v>534</v>
      </c>
      <c r="D8" s="262"/>
      <c r="E8" s="658"/>
      <c r="F8" s="658"/>
      <c r="G8" s="658"/>
      <c r="H8" s="700"/>
      <c r="I8" s="700"/>
      <c r="J8" s="700"/>
      <c r="K8" s="658"/>
      <c r="L8" s="658"/>
      <c r="M8" s="658"/>
      <c r="N8" s="658"/>
      <c r="O8" s="658"/>
      <c r="P8" s="658"/>
      <c r="Q8" s="658"/>
      <c r="R8" s="658"/>
      <c r="S8" s="658"/>
      <c r="T8" s="658"/>
      <c r="U8" s="658"/>
      <c r="V8" s="658"/>
      <c r="W8" s="658"/>
      <c r="X8" s="658"/>
      <c r="Y8" s="658"/>
      <c r="Z8" s="658"/>
      <c r="AA8" s="658"/>
      <c r="AB8" s="658"/>
      <c r="AC8" s="658"/>
      <c r="AD8" s="658"/>
      <c r="AE8" s="658"/>
      <c r="AF8" s="658"/>
      <c r="AG8" s="658"/>
      <c r="AH8" s="658"/>
      <c r="AI8" s="658"/>
      <c r="AJ8" s="262"/>
      <c r="AK8" s="658"/>
      <c r="AL8" s="658"/>
      <c r="AM8" s="658"/>
      <c r="AN8" s="658"/>
      <c r="AO8" s="658"/>
      <c r="AP8" s="658"/>
      <c r="AQ8" s="658"/>
      <c r="AR8" s="658"/>
      <c r="AS8" s="658"/>
      <c r="AT8" s="658"/>
      <c r="AU8" s="658"/>
      <c r="AV8" s="658"/>
      <c r="AW8" s="658"/>
      <c r="AX8" s="658"/>
      <c r="AY8" s="658"/>
      <c r="AZ8" s="658"/>
      <c r="BA8" s="658"/>
      <c r="BB8" s="658"/>
      <c r="BC8" s="658"/>
      <c r="BD8" s="658"/>
      <c r="BE8" s="658"/>
      <c r="BF8" s="658"/>
      <c r="BG8" s="658"/>
      <c r="BH8" s="658"/>
      <c r="BI8" s="658"/>
      <c r="BJ8" s="658"/>
      <c r="BK8" s="658"/>
      <c r="BL8" s="658"/>
      <c r="BM8" s="658"/>
      <c r="BN8" s="658"/>
      <c r="BO8" s="658"/>
    </row>
    <row r="9" spans="1:67" ht="15">
      <c r="B9" s="1252"/>
      <c r="C9" s="262" t="s">
        <v>535</v>
      </c>
      <c r="D9" s="262"/>
      <c r="E9" s="658"/>
      <c r="F9" s="658"/>
      <c r="G9" s="658"/>
      <c r="H9" s="700"/>
      <c r="I9" s="700"/>
      <c r="J9" s="700"/>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J9" s="262"/>
      <c r="AK9" s="658"/>
      <c r="AL9" s="658"/>
      <c r="AM9" s="658"/>
      <c r="AN9" s="658"/>
      <c r="AO9" s="658"/>
      <c r="AP9" s="658"/>
      <c r="AQ9" s="658"/>
      <c r="AR9" s="658"/>
      <c r="AS9" s="658"/>
      <c r="AT9" s="658"/>
      <c r="AU9" s="658"/>
      <c r="AV9" s="658"/>
      <c r="AW9" s="658"/>
      <c r="AX9" s="658"/>
      <c r="AY9" s="658"/>
      <c r="AZ9" s="658"/>
      <c r="BA9" s="658"/>
      <c r="BB9" s="658"/>
      <c r="BC9" s="658"/>
      <c r="BD9" s="658"/>
      <c r="BE9" s="658"/>
      <c r="BF9" s="658"/>
      <c r="BG9" s="658"/>
      <c r="BH9" s="658"/>
      <c r="BI9" s="658"/>
      <c r="BJ9" s="658"/>
      <c r="BK9" s="658"/>
      <c r="BL9" s="658"/>
      <c r="BM9" s="658"/>
      <c r="BN9" s="658"/>
      <c r="BO9" s="658"/>
    </row>
    <row r="10" spans="1:67" ht="15">
      <c r="B10" s="1252"/>
      <c r="C10" s="262" t="s">
        <v>536</v>
      </c>
      <c r="D10" s="262"/>
      <c r="E10" s="658"/>
      <c r="F10" s="658"/>
      <c r="G10" s="658"/>
      <c r="H10" s="700"/>
      <c r="I10" s="700"/>
      <c r="J10" s="700"/>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262"/>
      <c r="AK10" s="658"/>
      <c r="AL10" s="658"/>
      <c r="AM10" s="658"/>
      <c r="AN10" s="658"/>
      <c r="AO10" s="658"/>
      <c r="AP10" s="658"/>
      <c r="AQ10" s="658"/>
      <c r="AR10" s="658"/>
      <c r="AS10" s="658"/>
      <c r="AT10" s="658"/>
      <c r="AU10" s="658"/>
      <c r="AV10" s="658"/>
      <c r="AW10" s="658"/>
      <c r="AX10" s="658"/>
      <c r="AY10" s="658"/>
      <c r="AZ10" s="658"/>
      <c r="BA10" s="658"/>
      <c r="BB10" s="658"/>
      <c r="BC10" s="658"/>
      <c r="BD10" s="658"/>
      <c r="BE10" s="658"/>
      <c r="BF10" s="658"/>
      <c r="BG10" s="658"/>
      <c r="BH10" s="658"/>
      <c r="BI10" s="658"/>
      <c r="BJ10" s="658"/>
      <c r="BK10" s="658"/>
      <c r="BL10" s="658"/>
      <c r="BM10" s="658"/>
      <c r="BN10" s="658"/>
      <c r="BO10" s="658"/>
    </row>
    <row r="11" spans="1:67" ht="15">
      <c r="B11" s="1252"/>
      <c r="C11" s="262" t="s">
        <v>537</v>
      </c>
      <c r="D11" s="262"/>
      <c r="E11" s="658"/>
      <c r="F11" s="658"/>
      <c r="G11" s="658"/>
      <c r="H11" s="700"/>
      <c r="I11" s="700"/>
      <c r="J11" s="700"/>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262"/>
      <c r="AK11" s="658"/>
      <c r="AL11" s="658"/>
      <c r="AM11" s="658"/>
      <c r="AN11" s="658"/>
      <c r="AO11" s="658"/>
      <c r="AP11" s="658"/>
      <c r="AQ11" s="658"/>
      <c r="AR11" s="658"/>
      <c r="AS11" s="658"/>
      <c r="AT11" s="658"/>
      <c r="AU11" s="658"/>
      <c r="AV11" s="658"/>
      <c r="AW11" s="658"/>
      <c r="AX11" s="658"/>
      <c r="AY11" s="658"/>
      <c r="AZ11" s="658"/>
      <c r="BA11" s="658"/>
      <c r="BB11" s="658"/>
      <c r="BC11" s="658"/>
      <c r="BD11" s="658"/>
      <c r="BE11" s="658"/>
      <c r="BF11" s="658"/>
      <c r="BG11" s="658"/>
      <c r="BH11" s="658"/>
      <c r="BI11" s="658"/>
      <c r="BJ11" s="658"/>
      <c r="BK11" s="658"/>
      <c r="BL11" s="658"/>
      <c r="BM11" s="658"/>
      <c r="BN11" s="658"/>
      <c r="BO11" s="658"/>
    </row>
    <row r="12" spans="1:67" ht="15">
      <c r="B12" s="1252"/>
      <c r="C12" s="262" t="s">
        <v>532</v>
      </c>
      <c r="D12" s="262"/>
      <c r="E12" s="658"/>
      <c r="F12" s="658"/>
      <c r="G12" s="658"/>
      <c r="H12" s="700"/>
      <c r="I12" s="700"/>
      <c r="J12" s="700"/>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262"/>
      <c r="AK12" s="658"/>
      <c r="AL12" s="658"/>
      <c r="AM12" s="658"/>
      <c r="AN12" s="658"/>
      <c r="AO12" s="658"/>
      <c r="AP12" s="658"/>
      <c r="AQ12" s="658"/>
      <c r="AR12" s="658"/>
      <c r="AS12" s="658"/>
      <c r="AT12" s="658"/>
      <c r="AU12" s="658"/>
      <c r="AV12" s="658"/>
      <c r="AW12" s="658"/>
      <c r="AX12" s="658"/>
      <c r="AY12" s="658"/>
      <c r="AZ12" s="658"/>
      <c r="BA12" s="658"/>
      <c r="BB12" s="658"/>
      <c r="BC12" s="658"/>
      <c r="BD12" s="658"/>
      <c r="BE12" s="658"/>
      <c r="BF12" s="658"/>
      <c r="BG12" s="658"/>
      <c r="BH12" s="658"/>
      <c r="BI12" s="658"/>
      <c r="BJ12" s="658"/>
      <c r="BK12" s="658"/>
      <c r="BL12" s="658"/>
      <c r="BM12" s="658"/>
      <c r="BN12" s="658"/>
      <c r="BO12" s="658"/>
    </row>
    <row r="13" spans="1:67" ht="15">
      <c r="B13" s="1252"/>
      <c r="C13" s="262" t="s">
        <v>533</v>
      </c>
      <c r="D13" s="262"/>
      <c r="E13" s="658"/>
      <c r="F13" s="658"/>
      <c r="G13" s="658"/>
      <c r="H13" s="700"/>
      <c r="I13" s="700"/>
      <c r="J13" s="700"/>
      <c r="K13" s="658"/>
      <c r="L13" s="658"/>
      <c r="M13" s="658"/>
      <c r="N13" s="658"/>
      <c r="O13" s="658"/>
      <c r="P13" s="658"/>
      <c r="Q13" s="658"/>
      <c r="R13" s="658"/>
      <c r="S13" s="658"/>
      <c r="T13" s="658"/>
      <c r="U13" s="658"/>
      <c r="V13" s="658"/>
      <c r="W13" s="658"/>
      <c r="X13" s="658"/>
      <c r="Y13" s="658"/>
      <c r="Z13" s="658"/>
      <c r="AA13" s="658"/>
      <c r="AB13" s="658"/>
      <c r="AC13" s="658"/>
      <c r="AD13" s="658"/>
      <c r="AE13" s="658"/>
      <c r="AF13" s="658"/>
      <c r="AG13" s="658"/>
      <c r="AH13" s="658"/>
      <c r="AI13" s="658"/>
      <c r="AJ13" s="262"/>
      <c r="AK13" s="658"/>
      <c r="AL13" s="658"/>
      <c r="AM13" s="658"/>
      <c r="AN13" s="658"/>
      <c r="AO13" s="658"/>
      <c r="AP13" s="658"/>
      <c r="AQ13" s="658"/>
      <c r="AR13" s="658"/>
      <c r="AS13" s="658"/>
      <c r="AT13" s="658"/>
      <c r="AU13" s="658"/>
      <c r="AV13" s="658"/>
      <c r="AW13" s="658"/>
      <c r="AX13" s="658"/>
      <c r="AY13" s="658"/>
      <c r="AZ13" s="658"/>
      <c r="BA13" s="658"/>
      <c r="BB13" s="658"/>
      <c r="BC13" s="658"/>
      <c r="BD13" s="658"/>
      <c r="BE13" s="658"/>
      <c r="BF13" s="658"/>
      <c r="BG13" s="658"/>
      <c r="BH13" s="658"/>
      <c r="BI13" s="658"/>
      <c r="BJ13" s="658"/>
      <c r="BK13" s="658"/>
      <c r="BL13" s="658"/>
      <c r="BM13" s="658"/>
      <c r="BN13" s="658"/>
      <c r="BO13" s="658"/>
    </row>
    <row r="14" spans="1:67" s="255" customFormat="1" ht="15" customHeight="1">
      <c r="B14" s="1253"/>
      <c r="C14" s="338" t="s">
        <v>527</v>
      </c>
      <c r="D14" s="339"/>
      <c r="E14" s="680"/>
      <c r="F14" s="680"/>
      <c r="G14" s="680"/>
      <c r="H14" s="712"/>
      <c r="I14" s="712"/>
      <c r="J14" s="712"/>
      <c r="K14" s="680"/>
      <c r="L14" s="680"/>
      <c r="M14" s="680"/>
      <c r="N14" s="680"/>
      <c r="O14" s="680"/>
      <c r="P14" s="680"/>
      <c r="Q14" s="680"/>
      <c r="R14" s="680"/>
      <c r="S14" s="680"/>
      <c r="T14" s="680"/>
      <c r="U14" s="680"/>
      <c r="V14" s="680"/>
      <c r="W14" s="680"/>
      <c r="X14" s="680"/>
      <c r="Y14" s="680"/>
      <c r="Z14" s="680"/>
      <c r="AA14" s="680"/>
      <c r="AB14" s="680"/>
      <c r="AC14" s="680"/>
      <c r="AD14" s="680"/>
      <c r="AE14" s="680"/>
      <c r="AF14" s="680"/>
      <c r="AG14" s="680"/>
      <c r="AH14" s="680"/>
      <c r="AI14" s="680"/>
      <c r="AJ14" s="331"/>
      <c r="AK14" s="680"/>
      <c r="AL14" s="680"/>
      <c r="AM14" s="680"/>
      <c r="AN14" s="680"/>
      <c r="AO14" s="680"/>
      <c r="AP14" s="680"/>
      <c r="AQ14" s="680"/>
      <c r="AR14" s="680"/>
      <c r="AS14" s="680"/>
      <c r="AT14" s="680"/>
      <c r="AU14" s="680"/>
      <c r="AV14" s="680"/>
      <c r="AW14" s="680"/>
      <c r="AX14" s="680"/>
      <c r="AY14" s="680"/>
      <c r="AZ14" s="680"/>
      <c r="BA14" s="680"/>
      <c r="BB14" s="680"/>
      <c r="BC14" s="680"/>
      <c r="BD14" s="680"/>
      <c r="BE14" s="680"/>
      <c r="BF14" s="680"/>
      <c r="BG14" s="680"/>
      <c r="BH14" s="680"/>
      <c r="BI14" s="680"/>
      <c r="BJ14" s="680"/>
      <c r="BK14" s="680"/>
      <c r="BL14" s="680"/>
      <c r="BM14" s="680"/>
      <c r="BN14" s="680"/>
      <c r="BO14" s="680"/>
    </row>
    <row r="15" spans="1:67" s="255" customFormat="1" ht="15" customHeight="1">
      <c r="B15" s="1251" t="s">
        <v>10</v>
      </c>
      <c r="C15" s="262" t="s">
        <v>534</v>
      </c>
      <c r="D15" s="339"/>
      <c r="E15" s="350"/>
      <c r="F15" s="350"/>
      <c r="G15" s="350"/>
      <c r="H15" s="918"/>
      <c r="I15" s="918"/>
      <c r="J15" s="918"/>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31"/>
      <c r="AK15" s="350"/>
      <c r="AL15" s="350"/>
      <c r="AM15" s="350"/>
      <c r="AN15" s="350"/>
      <c r="AO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c r="BL15" s="350"/>
      <c r="BM15" s="350"/>
      <c r="BN15" s="350"/>
      <c r="BO15" s="350"/>
    </row>
    <row r="16" spans="1:67" s="255" customFormat="1" ht="15" customHeight="1">
      <c r="B16" s="1257" t="s">
        <v>10</v>
      </c>
      <c r="C16" s="262" t="s">
        <v>535</v>
      </c>
      <c r="D16" s="339"/>
      <c r="E16" s="346"/>
      <c r="F16" s="346"/>
      <c r="G16" s="346"/>
      <c r="H16" s="896"/>
      <c r="I16" s="896"/>
      <c r="J16" s="896"/>
      <c r="K16" s="346"/>
      <c r="L16" s="346"/>
      <c r="M16" s="346"/>
      <c r="N16" s="346"/>
      <c r="O16" s="346"/>
      <c r="P16" s="346"/>
      <c r="Q16" s="346"/>
      <c r="R16" s="346"/>
      <c r="S16" s="346"/>
      <c r="T16" s="346"/>
      <c r="U16" s="346"/>
      <c r="V16" s="346"/>
      <c r="W16" s="346"/>
      <c r="X16" s="346"/>
      <c r="Y16" s="346"/>
      <c r="Z16" s="346"/>
      <c r="AA16" s="346"/>
      <c r="AB16" s="346"/>
      <c r="AC16" s="346"/>
      <c r="AD16" s="346"/>
      <c r="AE16" s="346"/>
      <c r="AF16" s="346"/>
      <c r="AG16" s="346"/>
      <c r="AH16" s="346"/>
      <c r="AI16" s="346"/>
      <c r="AJ16" s="331"/>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6"/>
      <c r="BK16" s="346"/>
      <c r="BL16" s="346"/>
      <c r="BM16" s="346"/>
      <c r="BN16" s="346"/>
      <c r="BO16" s="346"/>
    </row>
    <row r="17" spans="2:67" s="255" customFormat="1" ht="15" customHeight="1">
      <c r="B17" s="1257" t="s">
        <v>10</v>
      </c>
      <c r="C17" s="262" t="s">
        <v>536</v>
      </c>
      <c r="D17" s="339"/>
      <c r="E17" s="346"/>
      <c r="F17" s="346"/>
      <c r="G17" s="346"/>
      <c r="H17" s="896"/>
      <c r="I17" s="896"/>
      <c r="J17" s="89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31"/>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row>
    <row r="18" spans="2:67" s="255" customFormat="1" ht="15" customHeight="1">
      <c r="B18" s="1257" t="s">
        <v>10</v>
      </c>
      <c r="C18" s="262" t="s">
        <v>537</v>
      </c>
      <c r="D18" s="339"/>
      <c r="E18" s="346"/>
      <c r="F18" s="346"/>
      <c r="G18" s="346"/>
      <c r="H18" s="896"/>
      <c r="I18" s="896"/>
      <c r="J18" s="896"/>
      <c r="K18" s="346"/>
      <c r="L18" s="346"/>
      <c r="M18" s="346"/>
      <c r="N18" s="346"/>
      <c r="O18" s="346"/>
      <c r="P18" s="346"/>
      <c r="Q18" s="346"/>
      <c r="R18" s="346"/>
      <c r="S18" s="346"/>
      <c r="T18" s="346"/>
      <c r="U18" s="346"/>
      <c r="V18" s="346"/>
      <c r="W18" s="346"/>
      <c r="X18" s="346"/>
      <c r="Y18" s="346"/>
      <c r="Z18" s="346"/>
      <c r="AA18" s="346"/>
      <c r="AB18" s="346"/>
      <c r="AC18" s="346"/>
      <c r="AD18" s="346"/>
      <c r="AE18" s="346"/>
      <c r="AF18" s="346"/>
      <c r="AG18" s="346"/>
      <c r="AH18" s="346"/>
      <c r="AI18" s="346"/>
      <c r="AJ18" s="331"/>
      <c r="AK18" s="346"/>
      <c r="AL18" s="346"/>
      <c r="AM18" s="346"/>
      <c r="AN18" s="346"/>
      <c r="AO18" s="346"/>
      <c r="AP18" s="346"/>
      <c r="AQ18" s="346"/>
      <c r="AR18" s="346"/>
      <c r="AS18" s="346"/>
      <c r="AT18" s="346"/>
      <c r="AU18" s="346"/>
      <c r="AV18" s="346"/>
      <c r="AW18" s="346"/>
      <c r="AX18" s="346"/>
      <c r="AY18" s="346"/>
      <c r="AZ18" s="346"/>
      <c r="BA18" s="346"/>
      <c r="BB18" s="346"/>
      <c r="BC18" s="346"/>
      <c r="BD18" s="346"/>
      <c r="BE18" s="346"/>
      <c r="BF18" s="346"/>
      <c r="BG18" s="346"/>
      <c r="BH18" s="346"/>
      <c r="BI18" s="346"/>
      <c r="BJ18" s="346"/>
      <c r="BK18" s="346"/>
      <c r="BL18" s="346"/>
      <c r="BM18" s="346"/>
      <c r="BN18" s="346"/>
      <c r="BO18" s="346"/>
    </row>
    <row r="19" spans="2:67" s="255" customFormat="1" ht="15" customHeight="1">
      <c r="B19" s="1257" t="s">
        <v>10</v>
      </c>
      <c r="C19" s="262" t="s">
        <v>532</v>
      </c>
      <c r="D19" s="339"/>
      <c r="E19" s="346"/>
      <c r="F19" s="346"/>
      <c r="G19" s="346"/>
      <c r="H19" s="896"/>
      <c r="I19" s="896"/>
      <c r="J19" s="896"/>
      <c r="K19" s="346"/>
      <c r="L19" s="346"/>
      <c r="M19" s="346"/>
      <c r="N19" s="346"/>
      <c r="O19" s="346"/>
      <c r="P19" s="346"/>
      <c r="Q19" s="346"/>
      <c r="R19" s="346"/>
      <c r="S19" s="346"/>
      <c r="T19" s="346"/>
      <c r="U19" s="346"/>
      <c r="V19" s="346"/>
      <c r="W19" s="346"/>
      <c r="X19" s="346"/>
      <c r="Y19" s="346"/>
      <c r="Z19" s="346"/>
      <c r="AA19" s="346"/>
      <c r="AB19" s="346"/>
      <c r="AC19" s="346"/>
      <c r="AD19" s="346"/>
      <c r="AE19" s="346"/>
      <c r="AF19" s="346"/>
      <c r="AG19" s="346"/>
      <c r="AH19" s="346"/>
      <c r="AI19" s="346"/>
      <c r="AJ19" s="331"/>
      <c r="AK19" s="346"/>
      <c r="AL19" s="346"/>
      <c r="AM19" s="346"/>
      <c r="AN19" s="346"/>
      <c r="AO19" s="346"/>
      <c r="AP19" s="346"/>
      <c r="AQ19" s="346"/>
      <c r="AR19" s="346"/>
      <c r="AS19" s="346"/>
      <c r="AT19" s="346"/>
      <c r="AU19" s="346"/>
      <c r="AV19" s="346"/>
      <c r="AW19" s="346"/>
      <c r="AX19" s="346"/>
      <c r="AY19" s="346"/>
      <c r="AZ19" s="346"/>
      <c r="BA19" s="346"/>
      <c r="BB19" s="346"/>
      <c r="BC19" s="346"/>
      <c r="BD19" s="346"/>
      <c r="BE19" s="346"/>
      <c r="BF19" s="346"/>
      <c r="BG19" s="346"/>
      <c r="BH19" s="346"/>
      <c r="BI19" s="346"/>
      <c r="BJ19" s="346"/>
      <c r="BK19" s="346"/>
      <c r="BL19" s="346"/>
      <c r="BM19" s="346"/>
      <c r="BN19" s="346"/>
      <c r="BO19" s="346"/>
    </row>
    <row r="20" spans="2:67" s="255" customFormat="1" ht="15" customHeight="1">
      <c r="B20" s="1257" t="s">
        <v>10</v>
      </c>
      <c r="C20" s="262" t="s">
        <v>533</v>
      </c>
      <c r="D20" s="339"/>
      <c r="E20" s="346"/>
      <c r="F20" s="346"/>
      <c r="G20" s="346"/>
      <c r="H20" s="896"/>
      <c r="I20" s="896"/>
      <c r="J20" s="89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31"/>
      <c r="AK20" s="346"/>
      <c r="AL20" s="346"/>
      <c r="AM20" s="346"/>
      <c r="AN20" s="346"/>
      <c r="AO20" s="346"/>
      <c r="AP20" s="346"/>
      <c r="AQ20" s="346"/>
      <c r="AR20" s="346"/>
      <c r="AS20" s="346"/>
      <c r="AT20" s="346"/>
      <c r="AU20" s="346"/>
      <c r="AV20" s="346"/>
      <c r="AW20" s="346"/>
      <c r="AX20" s="346"/>
      <c r="AY20" s="346"/>
      <c r="AZ20" s="346"/>
      <c r="BA20" s="346"/>
      <c r="BB20" s="346"/>
      <c r="BC20" s="346"/>
      <c r="BD20" s="346"/>
      <c r="BE20" s="346"/>
      <c r="BF20" s="346"/>
      <c r="BG20" s="346"/>
      <c r="BH20" s="346"/>
      <c r="BI20" s="346"/>
      <c r="BJ20" s="346"/>
      <c r="BK20" s="346"/>
      <c r="BL20" s="346"/>
      <c r="BM20" s="346"/>
      <c r="BN20" s="346"/>
      <c r="BO20" s="346"/>
    </row>
    <row r="21" spans="2:67" s="255" customFormat="1" ht="15" customHeight="1">
      <c r="B21" s="1253" t="s">
        <v>10</v>
      </c>
      <c r="C21" s="338" t="s">
        <v>527</v>
      </c>
      <c r="D21" s="339"/>
      <c r="E21" s="345"/>
      <c r="F21" s="345"/>
      <c r="G21" s="345"/>
      <c r="H21" s="897"/>
      <c r="I21" s="897"/>
      <c r="J21" s="897"/>
      <c r="K21" s="345"/>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31"/>
      <c r="AK21" s="345"/>
      <c r="AL21" s="345"/>
      <c r="AM21" s="345"/>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5"/>
      <c r="BK21" s="345"/>
      <c r="BL21" s="345"/>
      <c r="BM21" s="345"/>
      <c r="BN21" s="345"/>
      <c r="BO21" s="345"/>
    </row>
    <row r="22" spans="2:67" s="255" customFormat="1" ht="15" customHeight="1">
      <c r="B22" s="1251" t="s">
        <v>11</v>
      </c>
      <c r="C22" s="262" t="s">
        <v>534</v>
      </c>
      <c r="D22" s="339"/>
      <c r="E22" s="331">
        <v>0.13211965165777401</v>
      </c>
      <c r="F22" s="347">
        <v>3.8874324004269697E-2</v>
      </c>
      <c r="G22" s="347">
        <v>1.16297557580429E-3</v>
      </c>
      <c r="H22" s="934">
        <v>6.7009422480357704E-3</v>
      </c>
      <c r="I22" s="934"/>
      <c r="J22" s="934">
        <v>6.7009422480357704E-3</v>
      </c>
      <c r="K22" s="347">
        <v>0.40343816556454393</v>
      </c>
      <c r="L22" s="347">
        <v>0.25883035448371855</v>
      </c>
      <c r="M22" s="346">
        <v>0.31099486420864503</v>
      </c>
      <c r="N22" s="346">
        <v>3.1058907412529601E-2</v>
      </c>
      <c r="O22" s="346">
        <v>3.085315046319138E-2</v>
      </c>
      <c r="P22" s="346">
        <v>3.2153008066407203E-2</v>
      </c>
      <c r="Q22" s="346"/>
      <c r="R22" s="346"/>
      <c r="S22" s="346"/>
      <c r="T22" s="346"/>
      <c r="U22" s="346"/>
      <c r="V22" s="346"/>
      <c r="W22" s="346">
        <v>3.0925967621534399E-2</v>
      </c>
      <c r="X22" s="346">
        <v>0.12268828520216095</v>
      </c>
      <c r="Y22" s="346">
        <v>0.18889940741834271</v>
      </c>
      <c r="Z22" s="346"/>
      <c r="AA22" s="346">
        <v>0.20582775796591946</v>
      </c>
      <c r="AB22" s="346">
        <v>0.14462759452883198</v>
      </c>
      <c r="AC22" s="346">
        <v>9.7054432809615301E-2</v>
      </c>
      <c r="AD22" s="346">
        <v>7.1363373980202066E-2</v>
      </c>
      <c r="AE22" s="347">
        <v>0.16807337097834299</v>
      </c>
      <c r="AF22" s="347">
        <v>0.11782638213561</v>
      </c>
      <c r="AG22" s="347"/>
      <c r="AH22" s="347"/>
      <c r="AI22" s="347">
        <v>3.6559568128020699E-2</v>
      </c>
      <c r="AJ22" s="331"/>
      <c r="AK22" s="346">
        <v>0.21503818639459099</v>
      </c>
      <c r="AL22" s="346">
        <v>5.5748769904052995E-4</v>
      </c>
      <c r="AM22" s="346">
        <v>4.5486050169898902E-3</v>
      </c>
      <c r="AN22" s="346"/>
      <c r="AO22" s="346">
        <v>4.5486050169898902E-3</v>
      </c>
      <c r="AP22" s="346">
        <v>0.33176112823009801</v>
      </c>
      <c r="AQ22" s="346">
        <v>0.55738591846567775</v>
      </c>
      <c r="AR22" s="346">
        <v>0.32908479106652605</v>
      </c>
      <c r="AS22" s="346">
        <v>0.34856583776715699</v>
      </c>
      <c r="AT22" s="346">
        <v>8.66710237646829E-2</v>
      </c>
      <c r="AU22" s="346">
        <v>8.4299469942112418E-2</v>
      </c>
      <c r="AV22" s="346">
        <v>8.4711826620270395E-2</v>
      </c>
      <c r="AW22" s="346"/>
      <c r="AX22" s="346"/>
      <c r="AY22" s="346"/>
      <c r="AZ22" s="346"/>
      <c r="BA22" s="346"/>
      <c r="BB22" s="346"/>
      <c r="BC22" s="346">
        <v>8.6909077967441503E-2</v>
      </c>
      <c r="BD22" s="346">
        <v>0.14479657173832108</v>
      </c>
      <c r="BE22" s="346">
        <v>0.24491161990167223</v>
      </c>
      <c r="BF22" s="346"/>
      <c r="BG22" s="346">
        <v>0.27024634293397298</v>
      </c>
      <c r="BH22" s="346">
        <v>0.1955572339527849</v>
      </c>
      <c r="BI22" s="346">
        <v>0.236017704229703</v>
      </c>
      <c r="BJ22" s="346">
        <v>0.11131341918518546</v>
      </c>
      <c r="BK22" s="346">
        <v>0.22575483592200099</v>
      </c>
      <c r="BL22" s="346">
        <v>0.22305902347586401</v>
      </c>
      <c r="BM22" s="347"/>
      <c r="BN22" s="347"/>
      <c r="BO22" s="346">
        <v>9.3318814896875393E-2</v>
      </c>
    </row>
    <row r="23" spans="2:67" s="255" customFormat="1" ht="15" customHeight="1">
      <c r="B23" s="1257" t="s">
        <v>11</v>
      </c>
      <c r="C23" s="262" t="s">
        <v>535</v>
      </c>
      <c r="D23" s="339"/>
      <c r="E23" s="331">
        <v>0.123199712069976</v>
      </c>
      <c r="F23" s="347">
        <v>7.9016988024883203E-2</v>
      </c>
      <c r="G23" s="347">
        <v>8.7150483242571207E-3</v>
      </c>
      <c r="H23" s="934">
        <v>2.7835021994818299E-2</v>
      </c>
      <c r="I23" s="934"/>
      <c r="J23" s="934">
        <v>2.7835021994818299E-2</v>
      </c>
      <c r="K23" s="347">
        <v>0.21430299315303464</v>
      </c>
      <c r="L23" s="347">
        <v>0.16377621532150322</v>
      </c>
      <c r="M23" s="346">
        <v>0.182498457954547</v>
      </c>
      <c r="N23" s="346">
        <v>5.3808910889714998E-2</v>
      </c>
      <c r="O23" s="346">
        <v>5.2716961016123214E-2</v>
      </c>
      <c r="P23" s="346">
        <v>5.4932560072485197E-2</v>
      </c>
      <c r="Q23" s="346"/>
      <c r="R23" s="346"/>
      <c r="S23" s="346"/>
      <c r="T23" s="346"/>
      <c r="U23" s="346"/>
      <c r="V23" s="346"/>
      <c r="W23" s="346">
        <v>5.3672380775250703E-2</v>
      </c>
      <c r="X23" s="346">
        <v>0.12487307294729778</v>
      </c>
      <c r="Y23" s="346">
        <v>0.16140218902831022</v>
      </c>
      <c r="Z23" s="346"/>
      <c r="AA23" s="346">
        <v>0.16445797798304335</v>
      </c>
      <c r="AB23" s="346">
        <v>0.13372702232795006</v>
      </c>
      <c r="AC23" s="346">
        <v>0.17435279642752824</v>
      </c>
      <c r="AD23" s="346">
        <v>7.8063513794914302E-2</v>
      </c>
      <c r="AE23" s="347">
        <v>0.1491283421656</v>
      </c>
      <c r="AF23" s="347">
        <v>0.13665627050291801</v>
      </c>
      <c r="AG23" s="347"/>
      <c r="AH23" s="347"/>
      <c r="AI23" s="347">
        <v>5.7923348380334999E-2</v>
      </c>
      <c r="AJ23" s="331"/>
      <c r="AK23" s="346">
        <v>0.128797457917594</v>
      </c>
      <c r="AL23" s="346">
        <v>9.1951671260397695E-3</v>
      </c>
      <c r="AM23" s="346">
        <v>3.2914793352972198E-2</v>
      </c>
      <c r="AN23" s="346"/>
      <c r="AO23" s="346">
        <v>3.2914793352972198E-2</v>
      </c>
      <c r="AP23" s="346">
        <v>0.13637261062060901</v>
      </c>
      <c r="AQ23" s="346">
        <v>0.17838699478726078</v>
      </c>
      <c r="AR23" s="346">
        <v>0.1313991286638172</v>
      </c>
      <c r="AS23" s="346">
        <v>0.13876007747743899</v>
      </c>
      <c r="AT23" s="346">
        <v>7.0819480545590299E-2</v>
      </c>
      <c r="AU23" s="346">
        <v>6.9594490382362359E-2</v>
      </c>
      <c r="AV23" s="346">
        <v>7.1799697532130405E-2</v>
      </c>
      <c r="AW23" s="346"/>
      <c r="AX23" s="346"/>
      <c r="AY23" s="346"/>
      <c r="AZ23" s="346"/>
      <c r="BA23" s="346"/>
      <c r="BB23" s="346"/>
      <c r="BC23" s="346">
        <v>7.0700378303160699E-2</v>
      </c>
      <c r="BD23" s="346">
        <v>0.11600787740484267</v>
      </c>
      <c r="BE23" s="346">
        <v>0.14771707863206981</v>
      </c>
      <c r="BF23" s="346"/>
      <c r="BG23" s="346">
        <v>0.1616156118068828</v>
      </c>
      <c r="BH23" s="346">
        <v>0.13660726362447692</v>
      </c>
      <c r="BI23" s="346">
        <v>0.25900373167600732</v>
      </c>
      <c r="BJ23" s="346">
        <v>5.8671128792519109E-2</v>
      </c>
      <c r="BK23" s="346">
        <v>0.14661564969395899</v>
      </c>
      <c r="BL23" s="346">
        <v>0.15536286113620601</v>
      </c>
      <c r="BM23" s="347"/>
      <c r="BN23" s="347"/>
      <c r="BO23" s="346">
        <v>7.4354838881234994E-2</v>
      </c>
    </row>
    <row r="24" spans="2:67" s="255" customFormat="1" ht="15" customHeight="1">
      <c r="B24" s="1257" t="s">
        <v>11</v>
      </c>
      <c r="C24" s="262" t="s">
        <v>536</v>
      </c>
      <c r="D24" s="339"/>
      <c r="E24" s="331">
        <v>0.252258875040067</v>
      </c>
      <c r="F24" s="347">
        <v>0.238781725403589</v>
      </c>
      <c r="G24" s="347">
        <v>8.5343751297836695E-2</v>
      </c>
      <c r="H24" s="934">
        <v>0.15693884707151501</v>
      </c>
      <c r="I24" s="934"/>
      <c r="J24" s="934">
        <v>0.15693884707151501</v>
      </c>
      <c r="K24" s="347">
        <v>0.2192239461911876</v>
      </c>
      <c r="L24" s="347">
        <v>0.20125909575754847</v>
      </c>
      <c r="M24" s="346">
        <v>0.21501403794311999</v>
      </c>
      <c r="N24" s="346">
        <v>0.169838245941628</v>
      </c>
      <c r="O24" s="346">
        <v>0.16842854409723873</v>
      </c>
      <c r="P24" s="346">
        <v>0.17314879275439601</v>
      </c>
      <c r="Q24" s="346"/>
      <c r="R24" s="346"/>
      <c r="S24" s="346"/>
      <c r="T24" s="346"/>
      <c r="U24" s="346"/>
      <c r="V24" s="346"/>
      <c r="W24" s="346">
        <v>0.16943599464983899</v>
      </c>
      <c r="X24" s="346">
        <v>0.30570949076716958</v>
      </c>
      <c r="Y24" s="346">
        <v>0.3004869685695496</v>
      </c>
      <c r="Z24" s="346"/>
      <c r="AA24" s="346">
        <v>0.26945200316193668</v>
      </c>
      <c r="AB24" s="346">
        <v>0.23384779094978445</v>
      </c>
      <c r="AC24" s="346">
        <v>0.42308635889098833</v>
      </c>
      <c r="AD24" s="346">
        <v>0.21274902179142782</v>
      </c>
      <c r="AE24" s="347">
        <v>0.28019752869042103</v>
      </c>
      <c r="AF24" s="347">
        <v>0.23516474746407601</v>
      </c>
      <c r="AG24" s="347"/>
      <c r="AH24" s="347"/>
      <c r="AI24" s="347">
        <v>0.173920450859158</v>
      </c>
      <c r="AJ24" s="331"/>
      <c r="AK24" s="346">
        <v>0.203729123130893</v>
      </c>
      <c r="AL24" s="346">
        <v>6.8414458378036294E-2</v>
      </c>
      <c r="AM24" s="346">
        <v>0.13043452827553401</v>
      </c>
      <c r="AN24" s="346"/>
      <c r="AO24" s="346">
        <v>0.13043452827553401</v>
      </c>
      <c r="AP24" s="346">
        <v>0.194560676164207</v>
      </c>
      <c r="AQ24" s="346">
        <v>0.14321388282614428</v>
      </c>
      <c r="AR24" s="346">
        <v>0.14739467229988712</v>
      </c>
      <c r="AS24" s="346">
        <v>0.185630138104523</v>
      </c>
      <c r="AT24" s="346">
        <v>0.15031097467573901</v>
      </c>
      <c r="AU24" s="346">
        <v>0.14859298992652711</v>
      </c>
      <c r="AV24" s="346">
        <v>0.152386295178563</v>
      </c>
      <c r="AW24" s="346"/>
      <c r="AX24" s="346"/>
      <c r="AY24" s="346"/>
      <c r="AZ24" s="346"/>
      <c r="BA24" s="346"/>
      <c r="BB24" s="346"/>
      <c r="BC24" s="346">
        <v>0.15005881078851699</v>
      </c>
      <c r="BD24" s="346">
        <v>0.26911389024214799</v>
      </c>
      <c r="BE24" s="346">
        <v>0.24433118854772526</v>
      </c>
      <c r="BF24" s="346"/>
      <c r="BG24" s="346">
        <v>0.211804196508634</v>
      </c>
      <c r="BH24" s="346">
        <v>0.20793128809364836</v>
      </c>
      <c r="BI24" s="346">
        <v>0.17748654461298483</v>
      </c>
      <c r="BJ24" s="346">
        <v>0.1044634398798045</v>
      </c>
      <c r="BK24" s="346">
        <v>0.216657943409231</v>
      </c>
      <c r="BL24" s="346">
        <v>0.19594249792485699</v>
      </c>
      <c r="BM24" s="347"/>
      <c r="BN24" s="347"/>
      <c r="BO24" s="346">
        <v>0.15284852982411301</v>
      </c>
    </row>
    <row r="25" spans="2:67" s="255" customFormat="1" ht="15" customHeight="1">
      <c r="B25" s="1257" t="s">
        <v>11</v>
      </c>
      <c r="C25" s="262" t="s">
        <v>537</v>
      </c>
      <c r="D25" s="339"/>
      <c r="E25" s="331">
        <v>0.316029452873614</v>
      </c>
      <c r="F25" s="347">
        <v>0.42047899168159403</v>
      </c>
      <c r="G25" s="347">
        <v>0.29215919469463297</v>
      </c>
      <c r="H25" s="934">
        <v>0.38777854775305498</v>
      </c>
      <c r="I25" s="934"/>
      <c r="J25" s="934">
        <v>0.38777854775305498</v>
      </c>
      <c r="K25" s="347">
        <v>0.11054091960732414</v>
      </c>
      <c r="L25" s="347">
        <v>0.27039004625524504</v>
      </c>
      <c r="M25" s="346">
        <v>0.20032748072790901</v>
      </c>
      <c r="N25" s="346">
        <v>0.34945130600214602</v>
      </c>
      <c r="O25" s="346">
        <v>0.35203904385461759</v>
      </c>
      <c r="P25" s="346">
        <v>0.35179139374132701</v>
      </c>
      <c r="Q25" s="346"/>
      <c r="R25" s="346"/>
      <c r="S25" s="346"/>
      <c r="T25" s="346"/>
      <c r="U25" s="346"/>
      <c r="V25" s="346"/>
      <c r="W25" s="346">
        <v>0.34916697130784302</v>
      </c>
      <c r="X25" s="346">
        <v>0.31386086831302046</v>
      </c>
      <c r="Y25" s="346">
        <v>0.24763808251370892</v>
      </c>
      <c r="Z25" s="346"/>
      <c r="AA25" s="346">
        <v>0.24264940541933669</v>
      </c>
      <c r="AB25" s="346">
        <v>0.32913822908537899</v>
      </c>
      <c r="AC25" s="346">
        <v>0.27128852046430613</v>
      </c>
      <c r="AD25" s="346">
        <v>0.31310522888632614</v>
      </c>
      <c r="AE25" s="347">
        <v>0.27082323933670799</v>
      </c>
      <c r="AF25" s="347">
        <v>0.34712705455057902</v>
      </c>
      <c r="AG25" s="347"/>
      <c r="AH25" s="347"/>
      <c r="AI25" s="347">
        <v>0.34664682550081799</v>
      </c>
      <c r="AJ25" s="331"/>
      <c r="AK25" s="346">
        <v>0.26123510850790799</v>
      </c>
      <c r="AL25" s="346">
        <v>0.255313235894432</v>
      </c>
      <c r="AM25" s="346">
        <v>0.34283320980659898</v>
      </c>
      <c r="AN25" s="346"/>
      <c r="AO25" s="346">
        <v>0.34283320980659898</v>
      </c>
      <c r="AP25" s="346">
        <v>0.19961249563280301</v>
      </c>
      <c r="AQ25" s="346">
        <v>6.3964346341764622E-2</v>
      </c>
      <c r="AR25" s="346">
        <v>0.26836598457525168</v>
      </c>
      <c r="AS25" s="346">
        <v>0.19592708636072001</v>
      </c>
      <c r="AT25" s="346">
        <v>0.28375869223459399</v>
      </c>
      <c r="AU25" s="346">
        <v>0.2867788728901875</v>
      </c>
      <c r="AV25" s="346">
        <v>0.286945577250724</v>
      </c>
      <c r="AW25" s="346"/>
      <c r="AX25" s="346"/>
      <c r="AY25" s="346"/>
      <c r="AZ25" s="346"/>
      <c r="BA25" s="346"/>
      <c r="BB25" s="346"/>
      <c r="BC25" s="346">
        <v>0.283371466592722</v>
      </c>
      <c r="BD25" s="346">
        <v>0.31131540638484029</v>
      </c>
      <c r="BE25" s="346">
        <v>0.24016174962829276</v>
      </c>
      <c r="BF25" s="346"/>
      <c r="BG25" s="346">
        <v>0.21962096882204996</v>
      </c>
      <c r="BH25" s="346">
        <v>0.27239133885142458</v>
      </c>
      <c r="BI25" s="346">
        <v>0.2702401801051485</v>
      </c>
      <c r="BJ25" s="346">
        <v>0.36090570543518208</v>
      </c>
      <c r="BK25" s="346">
        <v>0.25558613163434502</v>
      </c>
      <c r="BL25" s="346">
        <v>0.247291924459137</v>
      </c>
      <c r="BM25" s="347"/>
      <c r="BN25" s="347"/>
      <c r="BO25" s="346">
        <v>0.28195924261251099</v>
      </c>
    </row>
    <row r="26" spans="2:67" s="255" customFormat="1" ht="15" customHeight="1">
      <c r="B26" s="1257" t="s">
        <v>11</v>
      </c>
      <c r="C26" s="262" t="s">
        <v>532</v>
      </c>
      <c r="D26" s="339"/>
      <c r="E26" s="331">
        <v>0.17407740172608299</v>
      </c>
      <c r="F26" s="347">
        <v>0.22002787207573299</v>
      </c>
      <c r="G26" s="347">
        <v>0.56655332897001298</v>
      </c>
      <c r="H26" s="934">
        <v>0.40612893332608002</v>
      </c>
      <c r="I26" s="934"/>
      <c r="J26" s="934">
        <v>0.40612893332608002</v>
      </c>
      <c r="K26" s="347">
        <v>5.2198867957706223E-2</v>
      </c>
      <c r="L26" s="347">
        <v>8.2757194307969961E-2</v>
      </c>
      <c r="M26" s="346">
        <v>8.1599876790118597E-2</v>
      </c>
      <c r="N26" s="346">
        <v>0.37512897307589499</v>
      </c>
      <c r="O26" s="346">
        <v>0.37663235516539795</v>
      </c>
      <c r="P26" s="346">
        <v>0.37022683394810102</v>
      </c>
      <c r="Q26" s="346"/>
      <c r="R26" s="346"/>
      <c r="S26" s="346"/>
      <c r="T26" s="346"/>
      <c r="U26" s="346"/>
      <c r="V26" s="346"/>
      <c r="W26" s="346">
        <v>0.37572461237907001</v>
      </c>
      <c r="X26" s="346">
        <v>0.1328682827703512</v>
      </c>
      <c r="Y26" s="346">
        <v>0.10157335247008856</v>
      </c>
      <c r="Z26" s="346"/>
      <c r="AA26" s="346">
        <v>0.11641994194766724</v>
      </c>
      <c r="AB26" s="346">
        <v>0.15865936310805459</v>
      </c>
      <c r="AC26" s="346">
        <v>3.4217891407561998E-2</v>
      </c>
      <c r="AD26" s="346">
        <v>0.32471886154712976</v>
      </c>
      <c r="AE26" s="347">
        <v>0.13137233217965899</v>
      </c>
      <c r="AF26" s="347">
        <v>0.160478138803335</v>
      </c>
      <c r="AG26" s="347"/>
      <c r="AH26" s="347"/>
      <c r="AI26" s="347">
        <v>0.36480144157836703</v>
      </c>
      <c r="AJ26" s="331"/>
      <c r="AK26" s="346">
        <v>0.18820068057817499</v>
      </c>
      <c r="AL26" s="346">
        <v>0.60989426872612595</v>
      </c>
      <c r="AM26" s="346">
        <v>0.46961364440546099</v>
      </c>
      <c r="AN26" s="346"/>
      <c r="AO26" s="346">
        <v>0.46961364440546099</v>
      </c>
      <c r="AP26" s="346">
        <v>0.135213858049191</v>
      </c>
      <c r="AQ26" s="346">
        <v>5.6753750052948679E-2</v>
      </c>
      <c r="AR26" s="346">
        <v>0.10019743299309714</v>
      </c>
      <c r="AS26" s="346">
        <v>0.127223320377779</v>
      </c>
      <c r="AT26" s="346">
        <v>0.38330070175942399</v>
      </c>
      <c r="AU26" s="346">
        <v>0.38831229968993947</v>
      </c>
      <c r="AV26" s="346">
        <v>0.383760967716055</v>
      </c>
      <c r="AW26" s="346"/>
      <c r="AX26" s="346"/>
      <c r="AY26" s="346"/>
      <c r="AZ26" s="346"/>
      <c r="BA26" s="346"/>
      <c r="BB26" s="346"/>
      <c r="BC26" s="346">
        <v>0.38324477668538198</v>
      </c>
      <c r="BD26" s="346">
        <v>0.15876625422984783</v>
      </c>
      <c r="BE26" s="346">
        <v>0.12287836329023992</v>
      </c>
      <c r="BF26" s="346"/>
      <c r="BG26" s="346">
        <v>0.13551996640636355</v>
      </c>
      <c r="BH26" s="346">
        <v>0.18534064458154825</v>
      </c>
      <c r="BI26" s="346">
        <v>5.7251839376156334E-2</v>
      </c>
      <c r="BJ26" s="346">
        <v>0.36464630670730885</v>
      </c>
      <c r="BK26" s="346">
        <v>0.154655187461233</v>
      </c>
      <c r="BL26" s="346">
        <v>0.175596286460453</v>
      </c>
      <c r="BM26" s="347"/>
      <c r="BN26" s="347"/>
      <c r="BO26" s="346">
        <v>0.372934049108753</v>
      </c>
    </row>
    <row r="27" spans="2:67" s="255" customFormat="1" ht="15" customHeight="1">
      <c r="B27" s="1257" t="s">
        <v>11</v>
      </c>
      <c r="C27" s="262" t="s">
        <v>533</v>
      </c>
      <c r="D27" s="339"/>
      <c r="E27" s="346">
        <v>2.31490663248482E-3</v>
      </c>
      <c r="F27" s="347">
        <v>2.82009880993114E-3</v>
      </c>
      <c r="G27" s="347">
        <v>4.6065701137455603E-2</v>
      </c>
      <c r="H27" s="934">
        <v>1.4617707606496401E-2</v>
      </c>
      <c r="I27" s="934"/>
      <c r="J27" s="934">
        <v>1.4617707606496401E-2</v>
      </c>
      <c r="K27" s="347">
        <v>2.9510752620363662E-4</v>
      </c>
      <c r="L27" s="347">
        <v>2.2987093874014729E-2</v>
      </c>
      <c r="M27" s="346">
        <v>9.5652823756595309E-3</v>
      </c>
      <c r="N27" s="346">
        <v>2.0713656678086102E-2</v>
      </c>
      <c r="O27" s="346">
        <v>1.9329945403431078E-2</v>
      </c>
      <c r="P27" s="346">
        <v>1.7747411417284299E-2</v>
      </c>
      <c r="Q27" s="346"/>
      <c r="R27" s="346"/>
      <c r="S27" s="346"/>
      <c r="T27" s="346"/>
      <c r="U27" s="346"/>
      <c r="V27" s="346"/>
      <c r="W27" s="346">
        <v>2.1074073266462899E-2</v>
      </c>
      <c r="X27" s="346">
        <v>0</v>
      </c>
      <c r="Y27" s="346">
        <v>0</v>
      </c>
      <c r="Z27" s="346"/>
      <c r="AA27" s="346">
        <v>1.1929135220965627E-3</v>
      </c>
      <c r="AB27" s="346">
        <v>0</v>
      </c>
      <c r="AC27" s="346">
        <v>0</v>
      </c>
      <c r="AD27" s="346">
        <v>0</v>
      </c>
      <c r="AE27" s="347">
        <v>4.0518664926857801E-4</v>
      </c>
      <c r="AF27" s="347">
        <v>2.7474065434822999E-3</v>
      </c>
      <c r="AG27" s="347"/>
      <c r="AH27" s="347"/>
      <c r="AI27" s="347">
        <v>2.0148365553300799E-2</v>
      </c>
      <c r="AJ27" s="331"/>
      <c r="AK27" s="346">
        <v>2.9994434708383601E-3</v>
      </c>
      <c r="AL27" s="346">
        <v>5.6625382176324603E-2</v>
      </c>
      <c r="AM27" s="346">
        <v>1.9655219142443399E-2</v>
      </c>
      <c r="AN27" s="346"/>
      <c r="AO27" s="346">
        <v>1.9655219142443399E-2</v>
      </c>
      <c r="AP27" s="346">
        <v>2.479231303092E-3</v>
      </c>
      <c r="AQ27" s="346">
        <v>2.9510752620363651E-4</v>
      </c>
      <c r="AR27" s="346">
        <v>2.3557990401420679E-2</v>
      </c>
      <c r="AS27" s="346">
        <v>3.8935399123814899E-3</v>
      </c>
      <c r="AT27" s="346">
        <v>2.5139127019970901E-2</v>
      </c>
      <c r="AU27" s="346">
        <v>2.2421877168871094E-2</v>
      </c>
      <c r="AV27" s="346">
        <v>2.0395635702258101E-2</v>
      </c>
      <c r="AW27" s="346"/>
      <c r="AX27" s="346"/>
      <c r="AY27" s="346"/>
      <c r="AZ27" s="346"/>
      <c r="BA27" s="346"/>
      <c r="BB27" s="346"/>
      <c r="BC27" s="346">
        <v>2.5715489662776501E-2</v>
      </c>
      <c r="BD27" s="346">
        <v>0</v>
      </c>
      <c r="BE27" s="346">
        <v>0</v>
      </c>
      <c r="BF27" s="346"/>
      <c r="BG27" s="346">
        <v>1.1929135220965625E-3</v>
      </c>
      <c r="BH27" s="346">
        <v>2.1722308961170085E-3</v>
      </c>
      <c r="BI27" s="346">
        <v>0</v>
      </c>
      <c r="BJ27" s="346">
        <v>0</v>
      </c>
      <c r="BK27" s="346">
        <v>7.3025187923040995E-4</v>
      </c>
      <c r="BL27" s="346">
        <v>2.7474065434822999E-3</v>
      </c>
      <c r="BM27" s="347"/>
      <c r="BN27" s="347"/>
      <c r="BO27" s="346">
        <v>2.4584524676512402E-2</v>
      </c>
    </row>
    <row r="28" spans="2:67" s="255" customFormat="1" ht="15" customHeight="1">
      <c r="B28" s="1253" t="s">
        <v>11</v>
      </c>
      <c r="C28" s="338" t="s">
        <v>527</v>
      </c>
      <c r="D28" s="339"/>
      <c r="E28" s="345">
        <v>1</v>
      </c>
      <c r="F28" s="345">
        <v>1</v>
      </c>
      <c r="G28" s="345">
        <v>1</v>
      </c>
      <c r="H28" s="897">
        <v>1</v>
      </c>
      <c r="I28" s="897"/>
      <c r="J28" s="897">
        <v>1</v>
      </c>
      <c r="K28" s="345">
        <v>1</v>
      </c>
      <c r="L28" s="345">
        <v>1</v>
      </c>
      <c r="M28" s="345">
        <v>0.999999999999999</v>
      </c>
      <c r="N28" s="345">
        <v>1</v>
      </c>
      <c r="O28" s="345">
        <v>0.99999999999999989</v>
      </c>
      <c r="P28" s="345">
        <v>1</v>
      </c>
      <c r="Q28" s="345"/>
      <c r="R28" s="345"/>
      <c r="S28" s="345"/>
      <c r="T28" s="345"/>
      <c r="U28" s="345"/>
      <c r="V28" s="345"/>
      <c r="W28" s="345">
        <v>1</v>
      </c>
      <c r="X28" s="345">
        <v>0.99999999999999989</v>
      </c>
      <c r="Y28" s="345">
        <v>1</v>
      </c>
      <c r="Z28" s="345"/>
      <c r="AA28" s="345">
        <v>1</v>
      </c>
      <c r="AB28" s="345">
        <v>1</v>
      </c>
      <c r="AC28" s="345">
        <v>1</v>
      </c>
      <c r="AD28" s="345">
        <v>1</v>
      </c>
      <c r="AE28" s="345">
        <v>0.999999999999999</v>
      </c>
      <c r="AF28" s="345">
        <v>1</v>
      </c>
      <c r="AG28" s="348"/>
      <c r="AH28" s="348"/>
      <c r="AI28" s="345">
        <v>1</v>
      </c>
      <c r="AJ28" s="331"/>
      <c r="AK28" s="345">
        <v>1</v>
      </c>
      <c r="AL28" s="345">
        <v>0.999999999999999</v>
      </c>
      <c r="AM28" s="345">
        <v>0.999999999999999</v>
      </c>
      <c r="AN28" s="351"/>
      <c r="AO28" s="345">
        <v>0.999999999999999</v>
      </c>
      <c r="AP28" s="346">
        <v>1</v>
      </c>
      <c r="AQ28" s="346">
        <v>1</v>
      </c>
      <c r="AR28" s="346">
        <v>1</v>
      </c>
      <c r="AS28" s="346">
        <v>0.999999999999999</v>
      </c>
      <c r="AT28" s="346">
        <v>1</v>
      </c>
      <c r="AU28" s="346">
        <v>0.99999999999999989</v>
      </c>
      <c r="AV28" s="346">
        <v>1</v>
      </c>
      <c r="AW28" s="346"/>
      <c r="AX28" s="346"/>
      <c r="AY28" s="346"/>
      <c r="AZ28" s="346"/>
      <c r="BA28" s="346"/>
      <c r="BB28" s="346"/>
      <c r="BC28" s="346">
        <v>1</v>
      </c>
      <c r="BD28" s="346">
        <v>1</v>
      </c>
      <c r="BE28" s="346">
        <v>1</v>
      </c>
      <c r="BF28" s="346"/>
      <c r="BG28" s="346">
        <v>1</v>
      </c>
      <c r="BH28" s="346">
        <v>1</v>
      </c>
      <c r="BI28" s="346">
        <v>1</v>
      </c>
      <c r="BJ28" s="346">
        <v>1</v>
      </c>
      <c r="BK28" s="346">
        <v>0.999999999999999</v>
      </c>
      <c r="BL28" s="346">
        <v>0.999999999999999</v>
      </c>
      <c r="BM28" s="347"/>
      <c r="BN28" s="348"/>
      <c r="BO28" s="346">
        <v>1</v>
      </c>
    </row>
    <row r="29" spans="2:67" s="255" customFormat="1" ht="15" customHeight="1">
      <c r="B29" s="1251" t="s">
        <v>713</v>
      </c>
      <c r="C29" s="262" t="s">
        <v>534</v>
      </c>
      <c r="D29" s="339"/>
      <c r="E29" s="658"/>
      <c r="F29" s="658"/>
      <c r="G29" s="658"/>
      <c r="H29" s="700"/>
      <c r="I29" s="700"/>
      <c r="J29" s="700"/>
      <c r="K29" s="658"/>
      <c r="L29" s="658"/>
      <c r="M29" s="658"/>
      <c r="N29" s="658"/>
      <c r="O29" s="658"/>
      <c r="P29" s="658"/>
      <c r="Q29" s="658"/>
      <c r="R29" s="658"/>
      <c r="S29" s="658"/>
      <c r="T29" s="658"/>
      <c r="U29" s="658"/>
      <c r="V29" s="658"/>
      <c r="W29" s="658"/>
      <c r="X29" s="658"/>
      <c r="Y29" s="658"/>
      <c r="Z29" s="658"/>
      <c r="AA29" s="658"/>
      <c r="AB29" s="658"/>
      <c r="AC29" s="658"/>
      <c r="AD29" s="658"/>
      <c r="AE29" s="658"/>
      <c r="AF29" s="658"/>
      <c r="AG29" s="658"/>
      <c r="AH29" s="658"/>
      <c r="AI29" s="658"/>
      <c r="AJ29" s="262"/>
      <c r="AK29" s="658"/>
      <c r="AL29" s="658"/>
      <c r="AM29" s="658"/>
      <c r="AN29" s="658"/>
      <c r="AO29" s="658"/>
      <c r="AP29" s="658"/>
      <c r="AQ29" s="658"/>
      <c r="AR29" s="658"/>
      <c r="AS29" s="658"/>
      <c r="AT29" s="658"/>
      <c r="AU29" s="658"/>
      <c r="AV29" s="658"/>
      <c r="AW29" s="658"/>
      <c r="AX29" s="658"/>
      <c r="AY29" s="658"/>
      <c r="AZ29" s="658"/>
      <c r="BA29" s="658"/>
      <c r="BB29" s="658"/>
      <c r="BC29" s="658"/>
      <c r="BD29" s="658"/>
      <c r="BE29" s="658"/>
      <c r="BF29" s="658"/>
      <c r="BG29" s="658"/>
      <c r="BH29" s="658"/>
      <c r="BI29" s="658"/>
      <c r="BJ29" s="658"/>
      <c r="BK29" s="658"/>
      <c r="BL29" s="658"/>
      <c r="BM29" s="658"/>
      <c r="BN29" s="658"/>
      <c r="BO29" s="658"/>
    </row>
    <row r="30" spans="2:67" s="255" customFormat="1" ht="15" customHeight="1">
      <c r="B30" s="1252"/>
      <c r="C30" s="262" t="s">
        <v>535</v>
      </c>
      <c r="D30" s="339"/>
      <c r="E30" s="658"/>
      <c r="F30" s="658"/>
      <c r="G30" s="658"/>
      <c r="H30" s="700"/>
      <c r="I30" s="700"/>
      <c r="J30" s="700"/>
      <c r="K30" s="658"/>
      <c r="L30" s="658"/>
      <c r="M30" s="658"/>
      <c r="N30" s="658"/>
      <c r="O30" s="658"/>
      <c r="P30" s="658"/>
      <c r="Q30" s="658"/>
      <c r="R30" s="658"/>
      <c r="S30" s="658"/>
      <c r="T30" s="658"/>
      <c r="U30" s="658"/>
      <c r="V30" s="658"/>
      <c r="W30" s="658"/>
      <c r="X30" s="658"/>
      <c r="Y30" s="658"/>
      <c r="Z30" s="658"/>
      <c r="AA30" s="658"/>
      <c r="AB30" s="658"/>
      <c r="AC30" s="658"/>
      <c r="AD30" s="658"/>
      <c r="AE30" s="658"/>
      <c r="AF30" s="658"/>
      <c r="AG30" s="658"/>
      <c r="AH30" s="658"/>
      <c r="AI30" s="658"/>
      <c r="AJ30" s="262"/>
      <c r="AK30" s="658"/>
      <c r="AL30" s="658"/>
      <c r="AM30" s="658"/>
      <c r="AN30" s="658"/>
      <c r="AO30" s="658"/>
      <c r="AP30" s="658"/>
      <c r="AQ30" s="658"/>
      <c r="AR30" s="658"/>
      <c r="AS30" s="658"/>
      <c r="AT30" s="658"/>
      <c r="AU30" s="658"/>
      <c r="AV30" s="658"/>
      <c r="AW30" s="658"/>
      <c r="AX30" s="658"/>
      <c r="AY30" s="658"/>
      <c r="AZ30" s="658"/>
      <c r="BA30" s="658"/>
      <c r="BB30" s="658"/>
      <c r="BC30" s="658"/>
      <c r="BD30" s="658"/>
      <c r="BE30" s="658"/>
      <c r="BF30" s="658"/>
      <c r="BG30" s="658"/>
      <c r="BH30" s="658"/>
      <c r="BI30" s="658"/>
      <c r="BJ30" s="658"/>
      <c r="BK30" s="658"/>
      <c r="BL30" s="658"/>
      <c r="BM30" s="658"/>
      <c r="BN30" s="658"/>
      <c r="BO30" s="658"/>
    </row>
    <row r="31" spans="2:67" s="255" customFormat="1" ht="15" customHeight="1">
      <c r="B31" s="1252"/>
      <c r="C31" s="262" t="s">
        <v>536</v>
      </c>
      <c r="D31" s="339"/>
      <c r="E31" s="658"/>
      <c r="F31" s="658"/>
      <c r="G31" s="658"/>
      <c r="H31" s="700"/>
      <c r="I31" s="700"/>
      <c r="J31" s="700"/>
      <c r="K31" s="658"/>
      <c r="L31" s="658"/>
      <c r="M31" s="658"/>
      <c r="N31" s="658"/>
      <c r="O31" s="658"/>
      <c r="P31" s="658"/>
      <c r="Q31" s="658"/>
      <c r="R31" s="658"/>
      <c r="S31" s="658"/>
      <c r="T31" s="658"/>
      <c r="U31" s="658"/>
      <c r="V31" s="658"/>
      <c r="W31" s="658"/>
      <c r="X31" s="658"/>
      <c r="Y31" s="658"/>
      <c r="Z31" s="658"/>
      <c r="AA31" s="658"/>
      <c r="AB31" s="658"/>
      <c r="AC31" s="658"/>
      <c r="AD31" s="658"/>
      <c r="AE31" s="658"/>
      <c r="AF31" s="658"/>
      <c r="AG31" s="658"/>
      <c r="AH31" s="658"/>
      <c r="AI31" s="658"/>
      <c r="AJ31" s="262"/>
      <c r="AK31" s="658"/>
      <c r="AL31" s="658"/>
      <c r="AM31" s="658"/>
      <c r="AN31" s="658"/>
      <c r="AO31" s="658"/>
      <c r="AP31" s="658"/>
      <c r="AQ31" s="658"/>
      <c r="AR31" s="658"/>
      <c r="AS31" s="658"/>
      <c r="AT31" s="658"/>
      <c r="AU31" s="658"/>
      <c r="AV31" s="658"/>
      <c r="AW31" s="658"/>
      <c r="AX31" s="658"/>
      <c r="AY31" s="658"/>
      <c r="AZ31" s="658"/>
      <c r="BA31" s="658"/>
      <c r="BB31" s="658"/>
      <c r="BC31" s="658"/>
      <c r="BD31" s="658"/>
      <c r="BE31" s="658"/>
      <c r="BF31" s="658"/>
      <c r="BG31" s="658"/>
      <c r="BH31" s="658"/>
      <c r="BI31" s="658"/>
      <c r="BJ31" s="658"/>
      <c r="BK31" s="658"/>
      <c r="BL31" s="658"/>
      <c r="BM31" s="658"/>
      <c r="BN31" s="658"/>
      <c r="BO31" s="658"/>
    </row>
    <row r="32" spans="2:67" s="255" customFormat="1" ht="15" customHeight="1">
      <c r="B32" s="1252"/>
      <c r="C32" s="262" t="s">
        <v>537</v>
      </c>
      <c r="D32" s="339"/>
      <c r="E32" s="658"/>
      <c r="F32" s="658"/>
      <c r="G32" s="658"/>
      <c r="H32" s="700"/>
      <c r="I32" s="700"/>
      <c r="J32" s="700"/>
      <c r="K32" s="658"/>
      <c r="L32" s="658"/>
      <c r="M32" s="658"/>
      <c r="N32" s="658"/>
      <c r="O32" s="658"/>
      <c r="P32" s="658"/>
      <c r="Q32" s="658"/>
      <c r="R32" s="658"/>
      <c r="S32" s="658"/>
      <c r="T32" s="658"/>
      <c r="U32" s="658"/>
      <c r="V32" s="658"/>
      <c r="W32" s="658"/>
      <c r="X32" s="658"/>
      <c r="Y32" s="658"/>
      <c r="Z32" s="658"/>
      <c r="AA32" s="658"/>
      <c r="AB32" s="658"/>
      <c r="AC32" s="658"/>
      <c r="AD32" s="658"/>
      <c r="AE32" s="658"/>
      <c r="AF32" s="658"/>
      <c r="AG32" s="658"/>
      <c r="AH32" s="658"/>
      <c r="AI32" s="658"/>
      <c r="AJ32" s="262"/>
      <c r="AK32" s="658"/>
      <c r="AL32" s="658"/>
      <c r="AM32" s="658"/>
      <c r="AN32" s="658"/>
      <c r="AO32" s="658"/>
      <c r="AP32" s="658"/>
      <c r="AQ32" s="658"/>
      <c r="AR32" s="658"/>
      <c r="AS32" s="658"/>
      <c r="AT32" s="658"/>
      <c r="AU32" s="658"/>
      <c r="AV32" s="658"/>
      <c r="AW32" s="658"/>
      <c r="AX32" s="658"/>
      <c r="AY32" s="658"/>
      <c r="AZ32" s="658"/>
      <c r="BA32" s="658"/>
      <c r="BB32" s="658"/>
      <c r="BC32" s="658"/>
      <c r="BD32" s="658"/>
      <c r="BE32" s="658"/>
      <c r="BF32" s="658"/>
      <c r="BG32" s="658"/>
      <c r="BH32" s="658"/>
      <c r="BI32" s="658"/>
      <c r="BJ32" s="658"/>
      <c r="BK32" s="658"/>
      <c r="BL32" s="658"/>
      <c r="BM32" s="658"/>
      <c r="BN32" s="658"/>
      <c r="BO32" s="658"/>
    </row>
    <row r="33" spans="2:67" s="255" customFormat="1" ht="15" customHeight="1">
      <c r="B33" s="1252"/>
      <c r="C33" s="262" t="s">
        <v>532</v>
      </c>
      <c r="D33" s="339"/>
      <c r="E33" s="658"/>
      <c r="F33" s="658"/>
      <c r="G33" s="658"/>
      <c r="H33" s="700"/>
      <c r="I33" s="700"/>
      <c r="J33" s="700"/>
      <c r="K33" s="658"/>
      <c r="L33" s="658"/>
      <c r="M33" s="658"/>
      <c r="N33" s="658"/>
      <c r="O33" s="658"/>
      <c r="P33" s="658"/>
      <c r="Q33" s="658"/>
      <c r="R33" s="658"/>
      <c r="S33" s="658"/>
      <c r="T33" s="658"/>
      <c r="U33" s="658"/>
      <c r="V33" s="658"/>
      <c r="W33" s="658"/>
      <c r="X33" s="658"/>
      <c r="Y33" s="658"/>
      <c r="Z33" s="658"/>
      <c r="AA33" s="658"/>
      <c r="AB33" s="658"/>
      <c r="AC33" s="658"/>
      <c r="AD33" s="658"/>
      <c r="AE33" s="658"/>
      <c r="AF33" s="658"/>
      <c r="AG33" s="658"/>
      <c r="AH33" s="658"/>
      <c r="AI33" s="658"/>
      <c r="AJ33" s="262"/>
      <c r="AK33" s="658"/>
      <c r="AL33" s="658"/>
      <c r="AM33" s="658"/>
      <c r="AN33" s="658"/>
      <c r="AO33" s="658"/>
      <c r="AP33" s="658"/>
      <c r="AQ33" s="658"/>
      <c r="AR33" s="658"/>
      <c r="AS33" s="658"/>
      <c r="AT33" s="658"/>
      <c r="AU33" s="658"/>
      <c r="AV33" s="658"/>
      <c r="AW33" s="658"/>
      <c r="AX33" s="658"/>
      <c r="AY33" s="658"/>
      <c r="AZ33" s="658"/>
      <c r="BA33" s="658"/>
      <c r="BB33" s="658"/>
      <c r="BC33" s="658"/>
      <c r="BD33" s="658"/>
      <c r="BE33" s="658"/>
      <c r="BF33" s="658"/>
      <c r="BG33" s="658"/>
      <c r="BH33" s="658"/>
      <c r="BI33" s="658"/>
      <c r="BJ33" s="658"/>
      <c r="BK33" s="658"/>
      <c r="BL33" s="658"/>
      <c r="BM33" s="658"/>
      <c r="BN33" s="658"/>
      <c r="BO33" s="658"/>
    </row>
    <row r="34" spans="2:67" s="255" customFormat="1" ht="15" customHeight="1">
      <c r="B34" s="1252"/>
      <c r="C34" s="262" t="s">
        <v>533</v>
      </c>
      <c r="D34" s="339"/>
      <c r="E34" s="658"/>
      <c r="F34" s="658"/>
      <c r="G34" s="658"/>
      <c r="H34" s="700"/>
      <c r="I34" s="700"/>
      <c r="J34" s="700"/>
      <c r="K34" s="658"/>
      <c r="L34" s="658"/>
      <c r="M34" s="658"/>
      <c r="N34" s="658"/>
      <c r="O34" s="658"/>
      <c r="P34" s="658"/>
      <c r="Q34" s="658"/>
      <c r="R34" s="658"/>
      <c r="S34" s="658"/>
      <c r="T34" s="658"/>
      <c r="U34" s="658"/>
      <c r="V34" s="658"/>
      <c r="W34" s="658"/>
      <c r="X34" s="658"/>
      <c r="Y34" s="658"/>
      <c r="Z34" s="658"/>
      <c r="AA34" s="658"/>
      <c r="AB34" s="658"/>
      <c r="AC34" s="658"/>
      <c r="AD34" s="658"/>
      <c r="AE34" s="658"/>
      <c r="AF34" s="658"/>
      <c r="AG34" s="658"/>
      <c r="AH34" s="658"/>
      <c r="AI34" s="658"/>
      <c r="AJ34" s="262"/>
      <c r="AK34" s="658"/>
      <c r="AL34" s="658"/>
      <c r="AM34" s="658"/>
      <c r="AN34" s="658"/>
      <c r="AO34" s="658"/>
      <c r="AP34" s="658"/>
      <c r="AQ34" s="658"/>
      <c r="AR34" s="658"/>
      <c r="AS34" s="658"/>
      <c r="AT34" s="658"/>
      <c r="AU34" s="658"/>
      <c r="AV34" s="658"/>
      <c r="AW34" s="658"/>
      <c r="AX34" s="658"/>
      <c r="AY34" s="658"/>
      <c r="AZ34" s="658"/>
      <c r="BA34" s="658"/>
      <c r="BB34" s="658"/>
      <c r="BC34" s="658"/>
      <c r="BD34" s="658"/>
      <c r="BE34" s="658"/>
      <c r="BF34" s="658"/>
      <c r="BG34" s="658"/>
      <c r="BH34" s="658"/>
      <c r="BI34" s="658"/>
      <c r="BJ34" s="658"/>
      <c r="BK34" s="658"/>
      <c r="BL34" s="658"/>
      <c r="BM34" s="658"/>
      <c r="BN34" s="658"/>
      <c r="BO34" s="658"/>
    </row>
    <row r="35" spans="2:67" s="255" customFormat="1" ht="15" customHeight="1">
      <c r="B35" s="1253"/>
      <c r="C35" s="338" t="s">
        <v>527</v>
      </c>
      <c r="D35" s="339"/>
      <c r="E35" s="680"/>
      <c r="F35" s="680"/>
      <c r="G35" s="680"/>
      <c r="H35" s="712"/>
      <c r="I35" s="712"/>
      <c r="J35" s="712"/>
      <c r="K35" s="680"/>
      <c r="L35" s="680"/>
      <c r="M35" s="680"/>
      <c r="N35" s="680"/>
      <c r="O35" s="680"/>
      <c r="P35" s="680"/>
      <c r="Q35" s="680"/>
      <c r="R35" s="680"/>
      <c r="S35" s="680"/>
      <c r="T35" s="680"/>
      <c r="U35" s="680"/>
      <c r="V35" s="680"/>
      <c r="W35" s="680"/>
      <c r="X35" s="680"/>
      <c r="Y35" s="680"/>
      <c r="Z35" s="680"/>
      <c r="AA35" s="680"/>
      <c r="AB35" s="680"/>
      <c r="AC35" s="680"/>
      <c r="AD35" s="680"/>
      <c r="AE35" s="680"/>
      <c r="AF35" s="680"/>
      <c r="AG35" s="680"/>
      <c r="AH35" s="680"/>
      <c r="AI35" s="680"/>
      <c r="AJ35" s="331"/>
      <c r="AK35" s="680"/>
      <c r="AL35" s="680"/>
      <c r="AM35" s="680"/>
      <c r="AN35" s="680"/>
      <c r="AO35" s="680"/>
      <c r="AP35" s="680"/>
      <c r="AQ35" s="680"/>
      <c r="AR35" s="680"/>
      <c r="AS35" s="680"/>
      <c r="AT35" s="680"/>
      <c r="AU35" s="680"/>
      <c r="AV35" s="680"/>
      <c r="AW35" s="680"/>
      <c r="AX35" s="680"/>
      <c r="AY35" s="680"/>
      <c r="AZ35" s="680"/>
      <c r="BA35" s="680"/>
      <c r="BB35" s="680"/>
      <c r="BC35" s="680"/>
      <c r="BD35" s="680"/>
      <c r="BE35" s="680"/>
      <c r="BF35" s="680"/>
      <c r="BG35" s="680"/>
      <c r="BH35" s="680"/>
      <c r="BI35" s="680"/>
      <c r="BJ35" s="680"/>
      <c r="BK35" s="680"/>
      <c r="BL35" s="680"/>
      <c r="BM35" s="680"/>
      <c r="BN35" s="680"/>
      <c r="BO35" s="680"/>
    </row>
    <row r="36" spans="2:67" s="255" customFormat="1" ht="15" customHeight="1">
      <c r="B36" s="1251" t="s">
        <v>12</v>
      </c>
      <c r="C36" s="262" t="s">
        <v>534</v>
      </c>
      <c r="D36" s="339"/>
      <c r="E36" s="350"/>
      <c r="F36" s="350"/>
      <c r="G36" s="350"/>
      <c r="H36" s="918"/>
      <c r="I36" s="918"/>
      <c r="J36" s="918"/>
      <c r="K36" s="350"/>
      <c r="L36" s="350"/>
      <c r="M36" s="350"/>
      <c r="N36" s="350"/>
      <c r="O36" s="350"/>
      <c r="P36" s="350"/>
      <c r="Q36" s="350"/>
      <c r="R36" s="350"/>
      <c r="S36" s="350"/>
      <c r="T36" s="350"/>
      <c r="U36" s="350"/>
      <c r="V36" s="350"/>
      <c r="W36" s="350"/>
      <c r="X36" s="350"/>
      <c r="Y36" s="350"/>
      <c r="Z36" s="350"/>
      <c r="AA36" s="350"/>
      <c r="AB36" s="350"/>
      <c r="AC36" s="350"/>
      <c r="AD36" s="350"/>
      <c r="AE36" s="350"/>
      <c r="AF36" s="350"/>
      <c r="AG36" s="350"/>
      <c r="AH36" s="350"/>
      <c r="AI36" s="350"/>
      <c r="AJ36" s="331"/>
      <c r="AK36" s="350"/>
      <c r="AL36" s="350"/>
      <c r="AM36" s="350"/>
      <c r="AN36" s="350"/>
      <c r="AO36" s="350"/>
      <c r="AP36" s="350"/>
      <c r="AQ36" s="350"/>
      <c r="AR36" s="350"/>
      <c r="AS36" s="350"/>
      <c r="AT36" s="350"/>
      <c r="AU36" s="350"/>
      <c r="AV36" s="350"/>
      <c r="AW36" s="350"/>
      <c r="AX36" s="350"/>
      <c r="AY36" s="350"/>
      <c r="AZ36" s="350"/>
      <c r="BA36" s="350"/>
      <c r="BB36" s="350"/>
      <c r="BC36" s="350"/>
      <c r="BD36" s="350"/>
      <c r="BE36" s="350"/>
      <c r="BF36" s="350"/>
      <c r="BG36" s="350"/>
      <c r="BH36" s="350"/>
      <c r="BI36" s="350"/>
      <c r="BJ36" s="350"/>
      <c r="BK36" s="350"/>
      <c r="BL36" s="350"/>
      <c r="BM36" s="350"/>
      <c r="BN36" s="350"/>
      <c r="BO36" s="350"/>
    </row>
    <row r="37" spans="2:67" s="255" customFormat="1" ht="15" customHeight="1">
      <c r="B37" s="1252" t="s">
        <v>12</v>
      </c>
      <c r="C37" s="262" t="s">
        <v>535</v>
      </c>
      <c r="D37" s="339"/>
      <c r="E37" s="346"/>
      <c r="F37" s="346"/>
      <c r="G37" s="346"/>
      <c r="H37" s="896"/>
      <c r="I37" s="896"/>
      <c r="J37" s="89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31"/>
      <c r="AK37" s="346"/>
      <c r="AL37" s="346"/>
      <c r="AM37" s="346"/>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row>
    <row r="38" spans="2:67" s="255" customFormat="1" ht="15" customHeight="1">
      <c r="B38" s="1252" t="s">
        <v>12</v>
      </c>
      <c r="C38" s="262" t="s">
        <v>536</v>
      </c>
      <c r="D38" s="339"/>
      <c r="E38" s="346"/>
      <c r="F38" s="346"/>
      <c r="G38" s="346"/>
      <c r="H38" s="896"/>
      <c r="I38" s="896"/>
      <c r="J38" s="89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346"/>
      <c r="AI38" s="346"/>
      <c r="AJ38" s="331"/>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row>
    <row r="39" spans="2:67" s="255" customFormat="1" ht="15" customHeight="1">
      <c r="B39" s="1252" t="s">
        <v>12</v>
      </c>
      <c r="C39" s="262" t="s">
        <v>537</v>
      </c>
      <c r="D39" s="339"/>
      <c r="E39" s="346"/>
      <c r="F39" s="346"/>
      <c r="G39" s="346"/>
      <c r="H39" s="896"/>
      <c r="I39" s="896"/>
      <c r="J39" s="896"/>
      <c r="K39" s="346"/>
      <c r="L39" s="346"/>
      <c r="M39" s="346"/>
      <c r="N39" s="346"/>
      <c r="O39" s="346"/>
      <c r="P39" s="346"/>
      <c r="Q39" s="346"/>
      <c r="R39" s="346"/>
      <c r="S39" s="346"/>
      <c r="T39" s="346"/>
      <c r="U39" s="346"/>
      <c r="V39" s="346"/>
      <c r="W39" s="346"/>
      <c r="X39" s="346"/>
      <c r="Y39" s="346"/>
      <c r="Z39" s="346"/>
      <c r="AA39" s="346"/>
      <c r="AB39" s="346"/>
      <c r="AC39" s="346"/>
      <c r="AD39" s="346"/>
      <c r="AE39" s="346"/>
      <c r="AF39" s="346"/>
      <c r="AG39" s="346"/>
      <c r="AH39" s="346"/>
      <c r="AI39" s="346"/>
      <c r="AJ39" s="331"/>
      <c r="AK39" s="34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row>
    <row r="40" spans="2:67" s="255" customFormat="1" ht="15" customHeight="1">
      <c r="B40" s="1252" t="s">
        <v>12</v>
      </c>
      <c r="C40" s="262" t="s">
        <v>532</v>
      </c>
      <c r="D40" s="339"/>
      <c r="E40" s="346"/>
      <c r="F40" s="346"/>
      <c r="G40" s="346"/>
      <c r="H40" s="896"/>
      <c r="I40" s="896"/>
      <c r="J40" s="896"/>
      <c r="K40" s="346"/>
      <c r="L40" s="346"/>
      <c r="M40" s="346"/>
      <c r="N40" s="346"/>
      <c r="O40" s="346"/>
      <c r="P40" s="346"/>
      <c r="Q40" s="346"/>
      <c r="R40" s="346"/>
      <c r="S40" s="346"/>
      <c r="T40" s="346"/>
      <c r="U40" s="346"/>
      <c r="V40" s="346"/>
      <c r="W40" s="346"/>
      <c r="X40" s="346"/>
      <c r="Y40" s="346"/>
      <c r="Z40" s="346"/>
      <c r="AA40" s="346"/>
      <c r="AB40" s="346"/>
      <c r="AC40" s="346"/>
      <c r="AD40" s="346"/>
      <c r="AE40" s="346"/>
      <c r="AF40" s="346"/>
      <c r="AG40" s="346"/>
      <c r="AH40" s="346"/>
      <c r="AI40" s="346"/>
      <c r="AJ40" s="331"/>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row>
    <row r="41" spans="2:67" s="255" customFormat="1" ht="15" customHeight="1">
      <c r="B41" s="1252" t="s">
        <v>12</v>
      </c>
      <c r="C41" s="262" t="s">
        <v>533</v>
      </c>
      <c r="D41" s="339"/>
      <c r="E41" s="346"/>
      <c r="F41" s="346"/>
      <c r="G41" s="346"/>
      <c r="H41" s="896"/>
      <c r="I41" s="896"/>
      <c r="J41" s="89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31"/>
      <c r="AK41" s="346"/>
      <c r="AL41" s="346"/>
      <c r="AM41" s="346"/>
      <c r="AN41" s="346"/>
      <c r="AO41" s="346"/>
      <c r="AP41" s="346"/>
      <c r="AQ41" s="346"/>
      <c r="AR41" s="346"/>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row>
    <row r="42" spans="2:67" s="255" customFormat="1" ht="15" customHeight="1">
      <c r="B42" s="1253" t="s">
        <v>12</v>
      </c>
      <c r="C42" s="338" t="s">
        <v>527</v>
      </c>
      <c r="D42" s="339"/>
      <c r="E42" s="345"/>
      <c r="F42" s="345"/>
      <c r="G42" s="345"/>
      <c r="H42" s="897"/>
      <c r="I42" s="897"/>
      <c r="J42" s="897"/>
      <c r="K42" s="345"/>
      <c r="L42" s="345"/>
      <c r="M42" s="345"/>
      <c r="N42" s="345"/>
      <c r="O42" s="345"/>
      <c r="P42" s="345"/>
      <c r="Q42" s="345"/>
      <c r="R42" s="345"/>
      <c r="S42" s="345"/>
      <c r="T42" s="345"/>
      <c r="U42" s="345"/>
      <c r="V42" s="345"/>
      <c r="W42" s="345"/>
      <c r="X42" s="345"/>
      <c r="Y42" s="345"/>
      <c r="Z42" s="345"/>
      <c r="AA42" s="345"/>
      <c r="AB42" s="345"/>
      <c r="AC42" s="345"/>
      <c r="AD42" s="345"/>
      <c r="AE42" s="345"/>
      <c r="AF42" s="345"/>
      <c r="AG42" s="345"/>
      <c r="AH42" s="345"/>
      <c r="AI42" s="345"/>
      <c r="AJ42" s="331"/>
      <c r="AK42" s="345"/>
      <c r="AL42" s="345"/>
      <c r="AM42" s="345"/>
      <c r="AN42" s="345"/>
      <c r="AO42" s="345"/>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5"/>
      <c r="BN42" s="345"/>
      <c r="BO42" s="345"/>
    </row>
    <row r="43" spans="2:67" s="255" customFormat="1" ht="15" customHeight="1">
      <c r="B43" s="1251" t="s">
        <v>13</v>
      </c>
      <c r="C43" s="262" t="s">
        <v>534</v>
      </c>
      <c r="D43" s="339"/>
      <c r="E43" s="351">
        <v>8.4076308286567397E-2</v>
      </c>
      <c r="F43" s="351">
        <v>2.0958378094900398E-3</v>
      </c>
      <c r="G43" s="351">
        <v>8.4263150128262797E-4</v>
      </c>
      <c r="H43" s="912">
        <v>1.1724731252405101E-3</v>
      </c>
      <c r="I43" s="912">
        <v>9.8400543038351315E-4</v>
      </c>
      <c r="J43" s="912">
        <v>1.0591614962030993E-3</v>
      </c>
      <c r="K43" s="351">
        <v>0.29719583559797264</v>
      </c>
      <c r="L43" s="351">
        <v>0.25185097752470631</v>
      </c>
      <c r="M43" s="351">
        <v>8.8344376497329999E-2</v>
      </c>
      <c r="N43" s="351">
        <v>1.04428555202338E-2</v>
      </c>
      <c r="O43" s="351">
        <v>9.3002758125099033E-3</v>
      </c>
      <c r="P43" s="351">
        <v>9.6040893963770003E-3</v>
      </c>
      <c r="Q43" s="351"/>
      <c r="R43" s="351">
        <v>0.14520622247488549</v>
      </c>
      <c r="S43" s="351"/>
      <c r="T43" s="351"/>
      <c r="U43" s="351"/>
      <c r="V43" s="351">
        <v>0.14520622247488499</v>
      </c>
      <c r="W43" s="351">
        <v>1.07117420080498E-2</v>
      </c>
      <c r="X43" s="351">
        <v>0.18286766914676017</v>
      </c>
      <c r="Y43" s="351">
        <v>0.16550467398501126</v>
      </c>
      <c r="Z43" s="351">
        <v>7.7344978371530662E-2</v>
      </c>
      <c r="AA43" s="351"/>
      <c r="AB43" s="351"/>
      <c r="AC43" s="351">
        <v>0</v>
      </c>
      <c r="AD43" s="351">
        <v>1.1415207092848181E-2</v>
      </c>
      <c r="AE43" s="351">
        <v>0.1239808669847</v>
      </c>
      <c r="AF43" s="351">
        <v>8.9755889051609999E-2</v>
      </c>
      <c r="AG43" s="351"/>
      <c r="AH43" s="351"/>
      <c r="AI43" s="351">
        <v>1.9697312459120701E-2</v>
      </c>
      <c r="AJ43" s="331"/>
      <c r="AK43" s="351">
        <v>0.12909815770194399</v>
      </c>
      <c r="AL43" s="351">
        <v>2.5915436610124E-2</v>
      </c>
      <c r="AM43" s="351">
        <v>1.1803050698791799E-3</v>
      </c>
      <c r="AN43" s="351">
        <v>1.0279551168355025E-3</v>
      </c>
      <c r="AO43" s="351">
        <v>1.0887083568390439E-3</v>
      </c>
      <c r="AP43" s="351">
        <v>0.148936816362715</v>
      </c>
      <c r="AQ43" s="351">
        <v>0.34314606591489982</v>
      </c>
      <c r="AR43" s="351">
        <v>0.38742553104963839</v>
      </c>
      <c r="AS43" s="351">
        <v>0.154864009883142</v>
      </c>
      <c r="AT43" s="351">
        <v>3.5966277436345499E-2</v>
      </c>
      <c r="AU43" s="351">
        <v>3.4542125188604618E-2</v>
      </c>
      <c r="AV43" s="351">
        <v>3.4928452991360999E-2</v>
      </c>
      <c r="AW43" s="351"/>
      <c r="AX43" s="351">
        <v>0.23422211955069172</v>
      </c>
      <c r="AY43" s="351"/>
      <c r="AZ43" s="351"/>
      <c r="BA43" s="351"/>
      <c r="BB43" s="351">
        <v>0.234222119550692</v>
      </c>
      <c r="BC43" s="351">
        <v>3.6327161336829297E-2</v>
      </c>
      <c r="BD43" s="351">
        <v>0.20532555459930182</v>
      </c>
      <c r="BE43" s="351">
        <v>0.20793337459916247</v>
      </c>
      <c r="BF43" s="351">
        <v>0.11028487201651199</v>
      </c>
      <c r="BG43" s="351"/>
      <c r="BH43" s="351"/>
      <c r="BI43" s="351">
        <v>3.976829178789951E-3</v>
      </c>
      <c r="BJ43" s="351">
        <v>3.5174890273545686E-2</v>
      </c>
      <c r="BK43" s="351">
        <v>0.15954764317841499</v>
      </c>
      <c r="BL43" s="351">
        <v>0.14159845281215799</v>
      </c>
      <c r="BM43" s="351"/>
      <c r="BN43" s="351"/>
      <c r="BO43" s="351">
        <v>4.7158096583524003E-2</v>
      </c>
    </row>
    <row r="44" spans="2:67" s="255" customFormat="1" ht="15" customHeight="1">
      <c r="B44" s="1252" t="s">
        <v>13</v>
      </c>
      <c r="C44" s="262" t="s">
        <v>535</v>
      </c>
      <c r="D44" s="339"/>
      <c r="E44" s="351">
        <v>8.9223217393813406E-2</v>
      </c>
      <c r="F44" s="351">
        <v>8.5743206974501704E-3</v>
      </c>
      <c r="G44" s="351">
        <v>4.0028661807578799E-3</v>
      </c>
      <c r="H44" s="912">
        <v>6.4713299008534401E-3</v>
      </c>
      <c r="I44" s="912">
        <v>5.5262184731660639E-3</v>
      </c>
      <c r="J44" s="912">
        <v>5.9031045847090045E-3</v>
      </c>
      <c r="K44" s="351">
        <v>0.24590893576476572</v>
      </c>
      <c r="L44" s="351">
        <v>0.14615392461995641</v>
      </c>
      <c r="M44" s="351">
        <v>7.9072190298967102E-2</v>
      </c>
      <c r="N44" s="351">
        <v>1.80569561614068E-2</v>
      </c>
      <c r="O44" s="351">
        <v>1.6337487015149001E-2</v>
      </c>
      <c r="P44" s="351">
        <v>1.6953927192451899E-2</v>
      </c>
      <c r="Q44" s="351"/>
      <c r="R44" s="351">
        <v>0.15165429141235692</v>
      </c>
      <c r="S44" s="351"/>
      <c r="T44" s="351"/>
      <c r="U44" s="351"/>
      <c r="V44" s="351">
        <v>0.15165429141235701</v>
      </c>
      <c r="W44" s="351">
        <v>1.8371537748144099E-2</v>
      </c>
      <c r="X44" s="351">
        <v>0.16029653825819104</v>
      </c>
      <c r="Y44" s="351">
        <v>0.15043491306459592</v>
      </c>
      <c r="Z44" s="351">
        <v>9.5448103279224289E-2</v>
      </c>
      <c r="AA44" s="351"/>
      <c r="AB44" s="351"/>
      <c r="AC44" s="351">
        <v>1.3520064012135477E-2</v>
      </c>
      <c r="AD44" s="351">
        <v>2.7749163766093769E-2</v>
      </c>
      <c r="AE44" s="351">
        <v>0.118380904672906</v>
      </c>
      <c r="AF44" s="351">
        <v>9.9010466368396305E-2</v>
      </c>
      <c r="AG44" s="351"/>
      <c r="AH44" s="351"/>
      <c r="AI44" s="351">
        <v>2.68992638675104E-2</v>
      </c>
      <c r="AJ44" s="331"/>
      <c r="AK44" s="351">
        <v>0.102526085737106</v>
      </c>
      <c r="AL44" s="351">
        <v>7.4636572826842001E-3</v>
      </c>
      <c r="AM44" s="351">
        <v>5.9362343980186097E-3</v>
      </c>
      <c r="AN44" s="351">
        <v>5.4650509313333819E-3</v>
      </c>
      <c r="AO44" s="351">
        <v>5.6529467702577428E-3</v>
      </c>
      <c r="AP44" s="351">
        <v>7.4723586864390706E-2</v>
      </c>
      <c r="AQ44" s="351">
        <v>0.23379890979579729</v>
      </c>
      <c r="AR44" s="351">
        <v>0.16662688254713889</v>
      </c>
      <c r="AS44" s="351">
        <v>7.8083096658680406E-2</v>
      </c>
      <c r="AT44" s="351">
        <v>3.0759524167649599E-2</v>
      </c>
      <c r="AU44" s="351">
        <v>2.8054165989107035E-2</v>
      </c>
      <c r="AV44" s="351">
        <v>2.8820458596718501E-2</v>
      </c>
      <c r="AW44" s="351"/>
      <c r="AX44" s="351">
        <v>0.17518434543141539</v>
      </c>
      <c r="AY44" s="351"/>
      <c r="AZ44" s="351"/>
      <c r="BA44" s="351"/>
      <c r="BB44" s="351">
        <v>0.17518434543141501</v>
      </c>
      <c r="BC44" s="351">
        <v>3.1231653668099799E-2</v>
      </c>
      <c r="BD44" s="351">
        <v>0.15648150027812827</v>
      </c>
      <c r="BE44" s="351">
        <v>0.14316043191361505</v>
      </c>
      <c r="BF44" s="351">
        <v>0.10788574915389525</v>
      </c>
      <c r="BG44" s="351"/>
      <c r="BH44" s="351"/>
      <c r="BI44" s="351">
        <v>3.0620741916911887E-2</v>
      </c>
      <c r="BJ44" s="351">
        <v>3.7278590399331041E-2</v>
      </c>
      <c r="BK44" s="351">
        <v>0.117086027183869</v>
      </c>
      <c r="BL44" s="351">
        <v>0.114627803859521</v>
      </c>
      <c r="BM44" s="351"/>
      <c r="BN44" s="351"/>
      <c r="BO44" s="351">
        <v>3.9328383732955503E-2</v>
      </c>
    </row>
    <row r="45" spans="2:67" s="255" customFormat="1" ht="15" customHeight="1">
      <c r="B45" s="1252" t="s">
        <v>13</v>
      </c>
      <c r="C45" s="262" t="s">
        <v>536</v>
      </c>
      <c r="D45" s="339"/>
      <c r="E45" s="351">
        <v>0.14873804479289399</v>
      </c>
      <c r="F45" s="351">
        <v>3.2684396020769502E-2</v>
      </c>
      <c r="G45" s="351">
        <v>1.6627298477474801E-2</v>
      </c>
      <c r="H45" s="912">
        <v>2.6886719938067599E-2</v>
      </c>
      <c r="I45" s="912">
        <v>2.3346850262201561E-2</v>
      </c>
      <c r="J45" s="912">
        <v>2.4758459177745468E-2</v>
      </c>
      <c r="K45" s="351">
        <v>0.25496152497498731</v>
      </c>
      <c r="L45" s="351">
        <v>0.24559015629920652</v>
      </c>
      <c r="M45" s="351">
        <v>0.11645052161304401</v>
      </c>
      <c r="N45" s="351">
        <v>4.5324404325154902E-2</v>
      </c>
      <c r="O45" s="351">
        <v>4.1673164155348254E-2</v>
      </c>
      <c r="P45" s="351">
        <v>4.2795926255169099E-2</v>
      </c>
      <c r="Q45" s="351"/>
      <c r="R45" s="351">
        <v>0.20751550653317466</v>
      </c>
      <c r="S45" s="351"/>
      <c r="T45" s="351"/>
      <c r="U45" s="351"/>
      <c r="V45" s="351">
        <v>0.20751550653317499</v>
      </c>
      <c r="W45" s="351">
        <v>4.5916669776711598E-2</v>
      </c>
      <c r="X45" s="351">
        <v>0.21642392993160883</v>
      </c>
      <c r="Y45" s="351">
        <v>0.22090043195001718</v>
      </c>
      <c r="Z45" s="351">
        <v>0.18852743742390801</v>
      </c>
      <c r="AA45" s="351"/>
      <c r="AB45" s="351"/>
      <c r="AC45" s="351">
        <v>6.0441276923449194E-2</v>
      </c>
      <c r="AD45" s="351">
        <v>4.4538891599740671E-2</v>
      </c>
      <c r="AE45" s="351">
        <v>0.17833900530038799</v>
      </c>
      <c r="AF45" s="351">
        <v>0.177866234701785</v>
      </c>
      <c r="AG45" s="351"/>
      <c r="AH45" s="351"/>
      <c r="AI45" s="351">
        <v>5.8586858060962498E-2</v>
      </c>
      <c r="AJ45" s="331"/>
      <c r="AK45" s="351">
        <v>0.15482578960194901</v>
      </c>
      <c r="AL45" s="351">
        <v>2.5976903466410899E-2</v>
      </c>
      <c r="AM45" s="351">
        <v>2.6852967222665499E-2</v>
      </c>
      <c r="AN45" s="351">
        <v>2.3999042244979157E-2</v>
      </c>
      <c r="AO45" s="351">
        <v>2.5137114070126157E-2</v>
      </c>
      <c r="AP45" s="351">
        <v>0.12232472951805599</v>
      </c>
      <c r="AQ45" s="351">
        <v>0.23432312406130049</v>
      </c>
      <c r="AR45" s="351">
        <v>0.17688929406209924</v>
      </c>
      <c r="AS45" s="351">
        <v>0.12779641571802799</v>
      </c>
      <c r="AT45" s="351">
        <v>6.3806349230119894E-2</v>
      </c>
      <c r="AU45" s="351">
        <v>5.8905594541061292E-2</v>
      </c>
      <c r="AV45" s="351">
        <v>6.00842870195165E-2</v>
      </c>
      <c r="AW45" s="351"/>
      <c r="AX45" s="351">
        <v>0.20389887771107976</v>
      </c>
      <c r="AY45" s="351"/>
      <c r="AZ45" s="351"/>
      <c r="BA45" s="351"/>
      <c r="BB45" s="351">
        <v>0.20389887771108001</v>
      </c>
      <c r="BC45" s="351">
        <v>6.4589948106752698E-2</v>
      </c>
      <c r="BD45" s="351">
        <v>0.20473968809289522</v>
      </c>
      <c r="BE45" s="351">
        <v>0.20767609687069147</v>
      </c>
      <c r="BF45" s="351">
        <v>0.18229777403355912</v>
      </c>
      <c r="BG45" s="351"/>
      <c r="BH45" s="351"/>
      <c r="BI45" s="351">
        <v>0.11484717055085514</v>
      </c>
      <c r="BJ45" s="351">
        <v>6.4949053225731385E-2</v>
      </c>
      <c r="BK45" s="351">
        <v>0.17430652823232101</v>
      </c>
      <c r="BL45" s="351">
        <v>0.18081000467060401</v>
      </c>
      <c r="BM45" s="351"/>
      <c r="BN45" s="351"/>
      <c r="BO45" s="351">
        <v>7.5465230848607595E-2</v>
      </c>
    </row>
    <row r="46" spans="2:67" s="255" customFormat="1" ht="15" customHeight="1">
      <c r="B46" s="1252" t="s">
        <v>13</v>
      </c>
      <c r="C46" s="262" t="s">
        <v>537</v>
      </c>
      <c r="D46" s="339"/>
      <c r="E46" s="351">
        <v>0.220643754383923</v>
      </c>
      <c r="F46" s="351">
        <v>9.3886447835114503E-2</v>
      </c>
      <c r="G46" s="351">
        <v>5.3676468151891601E-2</v>
      </c>
      <c r="H46" s="912">
        <v>8.5794034153850202E-2</v>
      </c>
      <c r="I46" s="912">
        <v>7.7031334427038953E-2</v>
      </c>
      <c r="J46" s="912">
        <v>8.0525673538711054E-2</v>
      </c>
      <c r="K46" s="351">
        <v>0.15328607982282616</v>
      </c>
      <c r="L46" s="351">
        <v>0.23996760296667238</v>
      </c>
      <c r="M46" s="351">
        <v>0.18441150625833599</v>
      </c>
      <c r="N46" s="351">
        <v>0.110308954870147</v>
      </c>
      <c r="O46" s="351">
        <v>0.10526811369386789</v>
      </c>
      <c r="P46" s="351">
        <v>0.107262888780866</v>
      </c>
      <c r="Q46" s="351"/>
      <c r="R46" s="351">
        <v>0.21400534171684471</v>
      </c>
      <c r="S46" s="351"/>
      <c r="T46" s="351"/>
      <c r="U46" s="351"/>
      <c r="V46" s="351">
        <v>0.21400534171684499</v>
      </c>
      <c r="W46" s="351">
        <v>0.110940440752793</v>
      </c>
      <c r="X46" s="351">
        <v>0.20420218440500226</v>
      </c>
      <c r="Y46" s="351">
        <v>0.24011654204946367</v>
      </c>
      <c r="Z46" s="351">
        <v>0.28472753829915493</v>
      </c>
      <c r="AA46" s="351"/>
      <c r="AB46" s="351"/>
      <c r="AC46" s="351">
        <v>0.21248794778350338</v>
      </c>
      <c r="AD46" s="351">
        <v>0.14677394574446659</v>
      </c>
      <c r="AE46" s="351">
        <v>0.22328593582196099</v>
      </c>
      <c r="AF46" s="351">
        <v>0.26158253263805098</v>
      </c>
      <c r="AG46" s="351"/>
      <c r="AH46" s="351"/>
      <c r="AI46" s="351">
        <v>0.123808782957885</v>
      </c>
      <c r="AJ46" s="331"/>
      <c r="AK46" s="351">
        <v>0.21076813336007499</v>
      </c>
      <c r="AL46" s="351">
        <v>7.4710662833146493E-2</v>
      </c>
      <c r="AM46" s="351">
        <v>8.5885370494255098E-2</v>
      </c>
      <c r="AN46" s="351">
        <v>7.8397078831217132E-2</v>
      </c>
      <c r="AO46" s="351">
        <v>8.1383216808500511E-2</v>
      </c>
      <c r="AP46" s="351">
        <v>0.189118392050276</v>
      </c>
      <c r="AQ46" s="351">
        <v>0.14393066740321539</v>
      </c>
      <c r="AR46" s="351">
        <v>0.175380162832491</v>
      </c>
      <c r="AS46" s="351">
        <v>0.19015501858223799</v>
      </c>
      <c r="AT46" s="351">
        <v>0.128170708936722</v>
      </c>
      <c r="AU46" s="351">
        <v>0.12302934491450819</v>
      </c>
      <c r="AV46" s="351">
        <v>0.124577671271399</v>
      </c>
      <c r="AW46" s="351"/>
      <c r="AX46" s="351">
        <v>0.18605961429692042</v>
      </c>
      <c r="AY46" s="351"/>
      <c r="AZ46" s="351"/>
      <c r="BA46" s="351"/>
      <c r="BB46" s="351">
        <v>0.18605961429692</v>
      </c>
      <c r="BC46" s="351">
        <v>0.128857960323842</v>
      </c>
      <c r="BD46" s="351">
        <v>0.20874961364377873</v>
      </c>
      <c r="BE46" s="351">
        <v>0.22490520504721415</v>
      </c>
      <c r="BF46" s="351">
        <v>0.26436256589718354</v>
      </c>
      <c r="BG46" s="351"/>
      <c r="BH46" s="351"/>
      <c r="BI46" s="351">
        <v>0.15421510928489746</v>
      </c>
      <c r="BJ46" s="351">
        <v>0.13853951422082453</v>
      </c>
      <c r="BK46" s="351">
        <v>0.20919641069037401</v>
      </c>
      <c r="BL46" s="351">
        <v>0.24375148060989699</v>
      </c>
      <c r="BM46" s="351"/>
      <c r="BN46" s="351"/>
      <c r="BO46" s="351">
        <v>0.13845271803477499</v>
      </c>
    </row>
    <row r="47" spans="2:67" s="255" customFormat="1" ht="15" customHeight="1">
      <c r="B47" s="1252" t="s">
        <v>13</v>
      </c>
      <c r="C47" s="262" t="s">
        <v>532</v>
      </c>
      <c r="D47" s="339"/>
      <c r="E47" s="351">
        <v>0.40138795797574001</v>
      </c>
      <c r="F47" s="351">
        <v>0.489889456194115</v>
      </c>
      <c r="G47" s="351">
        <v>0.398586737332775</v>
      </c>
      <c r="H47" s="912">
        <v>0.53475470827484095</v>
      </c>
      <c r="I47" s="912">
        <v>0.49755312778139577</v>
      </c>
      <c r="J47" s="912">
        <v>0.51238816056661363</v>
      </c>
      <c r="K47" s="351">
        <v>4.7767616842977624E-2</v>
      </c>
      <c r="L47" s="351">
        <v>0.11076345192283676</v>
      </c>
      <c r="M47" s="351">
        <v>0.40051356450734898</v>
      </c>
      <c r="N47" s="351">
        <v>0.50361342015453903</v>
      </c>
      <c r="O47" s="351">
        <v>0.49579563771531665</v>
      </c>
      <c r="P47" s="351">
        <v>0.49712780715334798</v>
      </c>
      <c r="Q47" s="351"/>
      <c r="R47" s="351">
        <v>0.26233128533218519</v>
      </c>
      <c r="S47" s="351"/>
      <c r="T47" s="351"/>
      <c r="U47" s="351"/>
      <c r="V47" s="351">
        <v>0.26233128533218503</v>
      </c>
      <c r="W47" s="351">
        <v>0.50454466149001198</v>
      </c>
      <c r="X47" s="351">
        <v>0.23449898293114907</v>
      </c>
      <c r="Y47" s="351">
        <v>0.21944159108067088</v>
      </c>
      <c r="Z47" s="351">
        <v>0.34448585752278432</v>
      </c>
      <c r="AA47" s="351"/>
      <c r="AB47" s="351"/>
      <c r="AC47" s="351">
        <v>0.60097288284404771</v>
      </c>
      <c r="AD47" s="351">
        <v>0.61048008295285416</v>
      </c>
      <c r="AE47" s="351">
        <v>0.31837427250918299</v>
      </c>
      <c r="AF47" s="351">
        <v>0.34705879172672799</v>
      </c>
      <c r="AG47" s="351"/>
      <c r="AH47" s="351"/>
      <c r="AI47" s="351">
        <v>0.48826623609297498</v>
      </c>
      <c r="AJ47" s="331"/>
      <c r="AK47" s="351">
        <v>0.35543005949548001</v>
      </c>
      <c r="AL47" s="351">
        <v>0.410412108615541</v>
      </c>
      <c r="AM47" s="351">
        <v>0.53661869149960595</v>
      </c>
      <c r="AN47" s="351">
        <v>0.50012506483037489</v>
      </c>
      <c r="AO47" s="351">
        <v>0.51467778385221685</v>
      </c>
      <c r="AP47" s="351">
        <v>0.35588568045390501</v>
      </c>
      <c r="AQ47" s="351">
        <v>4.4225373956192617E-2</v>
      </c>
      <c r="AR47" s="351">
        <v>8.8963936656648451E-2</v>
      </c>
      <c r="AS47" s="351">
        <v>0.35149307667316199</v>
      </c>
      <c r="AT47" s="351">
        <v>0.47600063744631899</v>
      </c>
      <c r="AU47" s="351">
        <v>0.4713663435452109</v>
      </c>
      <c r="AV47" s="351">
        <v>0.47231759365924197</v>
      </c>
      <c r="AW47" s="351"/>
      <c r="AX47" s="351">
        <v>0.18354420654129347</v>
      </c>
      <c r="AY47" s="351"/>
      <c r="AZ47" s="351"/>
      <c r="BA47" s="351"/>
      <c r="BB47" s="351">
        <v>0.183544206541293</v>
      </c>
      <c r="BC47" s="351">
        <v>0.47639043722347701</v>
      </c>
      <c r="BD47" s="351">
        <v>0.22299294805860742</v>
      </c>
      <c r="BE47" s="351">
        <v>0.21278492054168335</v>
      </c>
      <c r="BF47" s="351">
        <v>0.32613132172894921</v>
      </c>
      <c r="BG47" s="351"/>
      <c r="BH47" s="351"/>
      <c r="BI47" s="351">
        <v>0.60143755859603099</v>
      </c>
      <c r="BJ47" s="351">
        <v>0.57922724683722771</v>
      </c>
      <c r="BK47" s="351">
        <v>0.30548669242791698</v>
      </c>
      <c r="BL47" s="351">
        <v>0.29848891056799598</v>
      </c>
      <c r="BM47" s="351"/>
      <c r="BN47" s="351"/>
      <c r="BO47" s="351">
        <v>0.45962172683479102</v>
      </c>
    </row>
    <row r="48" spans="2:67" s="255" customFormat="1" ht="15" customHeight="1">
      <c r="B48" s="1252" t="s">
        <v>13</v>
      </c>
      <c r="C48" s="243" t="s">
        <v>533</v>
      </c>
      <c r="D48" s="339"/>
      <c r="E48" s="351">
        <v>5.5930717167061099E-2</v>
      </c>
      <c r="F48" s="351">
        <v>0.372869541443061</v>
      </c>
      <c r="G48" s="351">
        <v>0.52626399835581805</v>
      </c>
      <c r="H48" s="912">
        <v>0.34492073460714701</v>
      </c>
      <c r="I48" s="912">
        <v>0.39555846362581398</v>
      </c>
      <c r="J48" s="912">
        <v>0.37536544063601773</v>
      </c>
      <c r="K48" s="351">
        <v>8.8000699647074903E-4</v>
      </c>
      <c r="L48" s="351">
        <v>5.6738866666219481E-3</v>
      </c>
      <c r="M48" s="351">
        <v>0.131207840824974</v>
      </c>
      <c r="N48" s="351">
        <v>0.312253408968518</v>
      </c>
      <c r="O48" s="351">
        <v>0.33162532160780828</v>
      </c>
      <c r="P48" s="351">
        <v>0.326255361221788</v>
      </c>
      <c r="Q48" s="351"/>
      <c r="R48" s="351">
        <v>1.9287352530553085E-2</v>
      </c>
      <c r="S48" s="351"/>
      <c r="T48" s="351"/>
      <c r="U48" s="351"/>
      <c r="V48" s="351">
        <v>1.9287352530553099E-2</v>
      </c>
      <c r="W48" s="351">
        <v>0.30951494822428899</v>
      </c>
      <c r="X48" s="351">
        <v>1.7106953272885308E-3</v>
      </c>
      <c r="Y48" s="351">
        <v>3.6018478702411769E-3</v>
      </c>
      <c r="Z48" s="351">
        <v>9.4660851033979004E-3</v>
      </c>
      <c r="AA48" s="351"/>
      <c r="AB48" s="351"/>
      <c r="AC48" s="351">
        <v>0.11257782843686416</v>
      </c>
      <c r="AD48" s="351">
        <v>0.15904270884399649</v>
      </c>
      <c r="AE48" s="351">
        <v>3.7639014710862E-2</v>
      </c>
      <c r="AF48" s="351">
        <v>2.47260855134291E-2</v>
      </c>
      <c r="AG48" s="351"/>
      <c r="AH48" s="351"/>
      <c r="AI48" s="351">
        <v>0.28274154656154699</v>
      </c>
      <c r="AJ48" s="331"/>
      <c r="AK48" s="351">
        <v>4.7351774103446001E-2</v>
      </c>
      <c r="AL48" s="351">
        <v>0.45552123119209298</v>
      </c>
      <c r="AM48" s="351">
        <v>0.34352643131557598</v>
      </c>
      <c r="AN48" s="351">
        <v>0.39098580804525984</v>
      </c>
      <c r="AO48" s="351">
        <v>0.37206023014205974</v>
      </c>
      <c r="AP48" s="351">
        <v>0.109010794750657</v>
      </c>
      <c r="AQ48" s="351">
        <v>5.7585886859425539E-4</v>
      </c>
      <c r="AR48" s="351">
        <v>4.7141928519838948E-3</v>
      </c>
      <c r="AS48" s="351">
        <v>9.7608382484749498E-2</v>
      </c>
      <c r="AT48" s="351">
        <v>0.265296502782844</v>
      </c>
      <c r="AU48" s="351">
        <v>0.28410242582150785</v>
      </c>
      <c r="AV48" s="351">
        <v>0.279271536461763</v>
      </c>
      <c r="AW48" s="351"/>
      <c r="AX48" s="351">
        <v>1.7090836468599168E-2</v>
      </c>
      <c r="AY48" s="351"/>
      <c r="AZ48" s="351"/>
      <c r="BA48" s="351"/>
      <c r="BB48" s="351">
        <v>1.7090836468599199E-2</v>
      </c>
      <c r="BC48" s="351">
        <v>0.26260283934099898</v>
      </c>
      <c r="BD48" s="351">
        <v>1.7106953272885308E-3</v>
      </c>
      <c r="BE48" s="351">
        <v>3.5399710276335815E-3</v>
      </c>
      <c r="BF48" s="351">
        <v>9.0377171699008319E-3</v>
      </c>
      <c r="BG48" s="351"/>
      <c r="BH48" s="351"/>
      <c r="BI48" s="351">
        <v>9.4902590472514509E-2</v>
      </c>
      <c r="BJ48" s="351">
        <v>0.14483070504333945</v>
      </c>
      <c r="BK48" s="351">
        <v>3.4376698287102797E-2</v>
      </c>
      <c r="BL48" s="351">
        <v>2.0723347479824801E-2</v>
      </c>
      <c r="BM48" s="351"/>
      <c r="BN48" s="351"/>
      <c r="BO48" s="351">
        <v>0.23997384396534699</v>
      </c>
    </row>
    <row r="49" spans="2:67" s="255" customFormat="1" ht="15" customHeight="1">
      <c r="B49" s="1253" t="s">
        <v>13</v>
      </c>
      <c r="C49" s="338" t="s">
        <v>527</v>
      </c>
      <c r="D49" s="339"/>
      <c r="E49" s="345">
        <v>1</v>
      </c>
      <c r="F49" s="345">
        <v>1</v>
      </c>
      <c r="G49" s="345">
        <v>1</v>
      </c>
      <c r="H49" s="897">
        <v>1</v>
      </c>
      <c r="I49" s="897">
        <v>1</v>
      </c>
      <c r="J49" s="897">
        <v>1</v>
      </c>
      <c r="K49" s="345">
        <v>1</v>
      </c>
      <c r="L49" s="345">
        <v>1</v>
      </c>
      <c r="M49" s="345">
        <v>1</v>
      </c>
      <c r="N49" s="345">
        <v>1</v>
      </c>
      <c r="O49" s="345">
        <v>1</v>
      </c>
      <c r="P49" s="345">
        <v>1</v>
      </c>
      <c r="Q49" s="345"/>
      <c r="R49" s="345">
        <v>1</v>
      </c>
      <c r="S49" s="345"/>
      <c r="T49" s="345"/>
      <c r="U49" s="345"/>
      <c r="V49" s="345">
        <v>1</v>
      </c>
      <c r="W49" s="345">
        <v>1</v>
      </c>
      <c r="X49" s="345">
        <v>1</v>
      </c>
      <c r="Y49" s="345">
        <v>1</v>
      </c>
      <c r="Z49" s="345">
        <v>1</v>
      </c>
      <c r="AA49" s="345"/>
      <c r="AB49" s="345"/>
      <c r="AC49" s="345">
        <v>0.99999999999999989</v>
      </c>
      <c r="AD49" s="345">
        <v>1</v>
      </c>
      <c r="AE49" s="345">
        <v>1</v>
      </c>
      <c r="AF49" s="345">
        <v>0.999999999999999</v>
      </c>
      <c r="AG49" s="345"/>
      <c r="AH49" s="345"/>
      <c r="AI49" s="345">
        <v>1</v>
      </c>
      <c r="AJ49" s="331"/>
      <c r="AK49" s="345">
        <v>1</v>
      </c>
      <c r="AL49" s="345">
        <v>1</v>
      </c>
      <c r="AM49" s="345">
        <v>1</v>
      </c>
      <c r="AN49" s="345">
        <v>1</v>
      </c>
      <c r="AO49" s="345">
        <v>1</v>
      </c>
      <c r="AP49" s="345">
        <v>1</v>
      </c>
      <c r="AQ49" s="345">
        <v>1</v>
      </c>
      <c r="AR49" s="345">
        <v>0.99999999999999989</v>
      </c>
      <c r="AS49" s="345">
        <v>1</v>
      </c>
      <c r="AT49" s="345">
        <v>1</v>
      </c>
      <c r="AU49" s="345">
        <v>0.99999999999999989</v>
      </c>
      <c r="AV49" s="345">
        <v>1</v>
      </c>
      <c r="AW49" s="345"/>
      <c r="AX49" s="345">
        <v>1</v>
      </c>
      <c r="AY49" s="345"/>
      <c r="AZ49" s="345"/>
      <c r="BA49" s="345"/>
      <c r="BB49" s="345">
        <v>0.999999999999999</v>
      </c>
      <c r="BC49" s="345">
        <v>1</v>
      </c>
      <c r="BD49" s="345">
        <v>1</v>
      </c>
      <c r="BE49" s="345">
        <v>1</v>
      </c>
      <c r="BF49" s="345">
        <v>1</v>
      </c>
      <c r="BG49" s="345"/>
      <c r="BH49" s="345"/>
      <c r="BI49" s="345">
        <v>0.99999999999999989</v>
      </c>
      <c r="BJ49" s="345">
        <v>1</v>
      </c>
      <c r="BK49" s="345">
        <v>0.999999999999999</v>
      </c>
      <c r="BL49" s="345">
        <v>1</v>
      </c>
      <c r="BM49" s="345"/>
      <c r="BN49" s="345"/>
      <c r="BO49" s="345">
        <v>1</v>
      </c>
    </row>
    <row r="50" spans="2:67" s="255" customFormat="1" ht="15" customHeight="1">
      <c r="B50" s="1251" t="s">
        <v>714</v>
      </c>
      <c r="C50" s="262" t="s">
        <v>534</v>
      </c>
      <c r="D50" s="339"/>
      <c r="E50" s="658"/>
      <c r="F50" s="658"/>
      <c r="G50" s="658"/>
      <c r="H50" s="700"/>
      <c r="I50" s="700"/>
      <c r="J50" s="700"/>
      <c r="K50" s="658"/>
      <c r="L50" s="658"/>
      <c r="M50" s="658"/>
      <c r="N50" s="658"/>
      <c r="O50" s="658"/>
      <c r="P50" s="658"/>
      <c r="Q50" s="658"/>
      <c r="R50" s="658"/>
      <c r="S50" s="658"/>
      <c r="T50" s="658"/>
      <c r="U50" s="658"/>
      <c r="V50" s="658"/>
      <c r="W50" s="658"/>
      <c r="X50" s="658"/>
      <c r="Y50" s="658"/>
      <c r="Z50" s="658"/>
      <c r="AA50" s="658"/>
      <c r="AB50" s="658"/>
      <c r="AC50" s="658"/>
      <c r="AD50" s="658"/>
      <c r="AE50" s="658"/>
      <c r="AF50" s="658"/>
      <c r="AG50" s="658"/>
      <c r="AH50" s="658"/>
      <c r="AI50" s="658"/>
      <c r="AJ50" s="262"/>
      <c r="AK50" s="658"/>
      <c r="AL50" s="658"/>
      <c r="AM50" s="658"/>
      <c r="AN50" s="658"/>
      <c r="AO50" s="658"/>
      <c r="AP50" s="658"/>
      <c r="AQ50" s="658"/>
      <c r="AR50" s="658"/>
      <c r="AS50" s="658"/>
      <c r="AT50" s="658"/>
      <c r="AU50" s="658"/>
      <c r="AV50" s="658"/>
      <c r="AW50" s="658"/>
      <c r="AX50" s="658"/>
      <c r="AY50" s="658"/>
      <c r="AZ50" s="658"/>
      <c r="BA50" s="658"/>
      <c r="BB50" s="658"/>
      <c r="BC50" s="658"/>
      <c r="BD50" s="658"/>
      <c r="BE50" s="658"/>
      <c r="BF50" s="658"/>
      <c r="BG50" s="658"/>
      <c r="BH50" s="658"/>
      <c r="BI50" s="658"/>
      <c r="BJ50" s="658"/>
      <c r="BK50" s="658"/>
      <c r="BL50" s="658"/>
      <c r="BM50" s="658"/>
      <c r="BN50" s="658"/>
      <c r="BO50" s="658"/>
    </row>
    <row r="51" spans="2:67" s="255" customFormat="1" ht="15" customHeight="1">
      <c r="B51" s="1252"/>
      <c r="C51" s="262" t="s">
        <v>535</v>
      </c>
      <c r="D51" s="339"/>
      <c r="E51" s="658"/>
      <c r="F51" s="658"/>
      <c r="G51" s="658"/>
      <c r="H51" s="700"/>
      <c r="I51" s="700"/>
      <c r="J51" s="700"/>
      <c r="K51" s="658"/>
      <c r="L51" s="658"/>
      <c r="M51" s="658"/>
      <c r="N51" s="658"/>
      <c r="O51" s="658"/>
      <c r="P51" s="658"/>
      <c r="Q51" s="658"/>
      <c r="R51" s="658"/>
      <c r="S51" s="658"/>
      <c r="T51" s="658"/>
      <c r="U51" s="658"/>
      <c r="V51" s="658"/>
      <c r="W51" s="658"/>
      <c r="X51" s="658"/>
      <c r="Y51" s="658"/>
      <c r="Z51" s="658"/>
      <c r="AA51" s="658"/>
      <c r="AB51" s="658"/>
      <c r="AC51" s="658"/>
      <c r="AD51" s="658"/>
      <c r="AE51" s="658"/>
      <c r="AF51" s="658"/>
      <c r="AG51" s="658"/>
      <c r="AH51" s="658"/>
      <c r="AI51" s="658"/>
      <c r="AJ51" s="262"/>
      <c r="AK51" s="658"/>
      <c r="AL51" s="658"/>
      <c r="AM51" s="658"/>
      <c r="AN51" s="658"/>
      <c r="AO51" s="658"/>
      <c r="AP51" s="658"/>
      <c r="AQ51" s="658"/>
      <c r="AR51" s="658"/>
      <c r="AS51" s="658"/>
      <c r="AT51" s="658"/>
      <c r="AU51" s="658"/>
      <c r="AV51" s="658"/>
      <c r="AW51" s="658"/>
      <c r="AX51" s="658"/>
      <c r="AY51" s="658"/>
      <c r="AZ51" s="658"/>
      <c r="BA51" s="658"/>
      <c r="BB51" s="658"/>
      <c r="BC51" s="658"/>
      <c r="BD51" s="658"/>
      <c r="BE51" s="658"/>
      <c r="BF51" s="658"/>
      <c r="BG51" s="658"/>
      <c r="BH51" s="658"/>
      <c r="BI51" s="658"/>
      <c r="BJ51" s="658"/>
      <c r="BK51" s="658"/>
      <c r="BL51" s="658"/>
      <c r="BM51" s="658"/>
      <c r="BN51" s="658"/>
      <c r="BO51" s="658"/>
    </row>
    <row r="52" spans="2:67" s="255" customFormat="1" ht="15" customHeight="1">
      <c r="B52" s="1252"/>
      <c r="C52" s="262" t="s">
        <v>536</v>
      </c>
      <c r="D52" s="339"/>
      <c r="E52" s="658"/>
      <c r="F52" s="658"/>
      <c r="G52" s="658"/>
      <c r="H52" s="700"/>
      <c r="I52" s="700"/>
      <c r="J52" s="700"/>
      <c r="K52" s="658"/>
      <c r="L52" s="658"/>
      <c r="M52" s="658"/>
      <c r="N52" s="658"/>
      <c r="O52" s="658"/>
      <c r="P52" s="658"/>
      <c r="Q52" s="658"/>
      <c r="R52" s="658"/>
      <c r="S52" s="658"/>
      <c r="T52" s="658"/>
      <c r="U52" s="658"/>
      <c r="V52" s="658"/>
      <c r="W52" s="658"/>
      <c r="X52" s="658"/>
      <c r="Y52" s="658"/>
      <c r="Z52" s="658"/>
      <c r="AA52" s="658"/>
      <c r="AB52" s="658"/>
      <c r="AC52" s="658"/>
      <c r="AD52" s="658"/>
      <c r="AE52" s="658"/>
      <c r="AF52" s="658"/>
      <c r="AG52" s="658"/>
      <c r="AH52" s="658"/>
      <c r="AI52" s="658"/>
      <c r="AJ52" s="262"/>
      <c r="AK52" s="658"/>
      <c r="AL52" s="658"/>
      <c r="AM52" s="658"/>
      <c r="AN52" s="658"/>
      <c r="AO52" s="658"/>
      <c r="AP52" s="658"/>
      <c r="AQ52" s="658"/>
      <c r="AR52" s="658"/>
      <c r="AS52" s="658"/>
      <c r="AT52" s="658"/>
      <c r="AU52" s="658"/>
      <c r="AV52" s="658"/>
      <c r="AW52" s="658"/>
      <c r="AX52" s="658"/>
      <c r="AY52" s="658"/>
      <c r="AZ52" s="658"/>
      <c r="BA52" s="658"/>
      <c r="BB52" s="658"/>
      <c r="BC52" s="658"/>
      <c r="BD52" s="658"/>
      <c r="BE52" s="658"/>
      <c r="BF52" s="658"/>
      <c r="BG52" s="658"/>
      <c r="BH52" s="658"/>
      <c r="BI52" s="658"/>
      <c r="BJ52" s="658"/>
      <c r="BK52" s="658"/>
      <c r="BL52" s="658"/>
      <c r="BM52" s="658"/>
      <c r="BN52" s="658"/>
      <c r="BO52" s="658"/>
    </row>
    <row r="53" spans="2:67" s="255" customFormat="1" ht="15" customHeight="1">
      <c r="B53" s="1252"/>
      <c r="C53" s="262" t="s">
        <v>537</v>
      </c>
      <c r="D53" s="339"/>
      <c r="E53" s="658"/>
      <c r="F53" s="658"/>
      <c r="G53" s="658"/>
      <c r="H53" s="700"/>
      <c r="I53" s="700"/>
      <c r="J53" s="700"/>
      <c r="K53" s="658"/>
      <c r="L53" s="658"/>
      <c r="M53" s="658"/>
      <c r="N53" s="658"/>
      <c r="O53" s="658"/>
      <c r="P53" s="658"/>
      <c r="Q53" s="658"/>
      <c r="R53" s="658"/>
      <c r="S53" s="658"/>
      <c r="T53" s="658"/>
      <c r="U53" s="658"/>
      <c r="V53" s="658"/>
      <c r="W53" s="658"/>
      <c r="X53" s="658"/>
      <c r="Y53" s="658"/>
      <c r="Z53" s="658"/>
      <c r="AA53" s="658"/>
      <c r="AB53" s="658"/>
      <c r="AC53" s="658"/>
      <c r="AD53" s="658"/>
      <c r="AE53" s="658"/>
      <c r="AF53" s="658"/>
      <c r="AG53" s="658"/>
      <c r="AH53" s="658"/>
      <c r="AI53" s="658"/>
      <c r="AJ53" s="262"/>
      <c r="AK53" s="658"/>
      <c r="AL53" s="658"/>
      <c r="AM53" s="658"/>
      <c r="AN53" s="658"/>
      <c r="AO53" s="658"/>
      <c r="AP53" s="658"/>
      <c r="AQ53" s="658"/>
      <c r="AR53" s="658"/>
      <c r="AS53" s="658"/>
      <c r="AT53" s="658"/>
      <c r="AU53" s="658"/>
      <c r="AV53" s="658"/>
      <c r="AW53" s="658"/>
      <c r="AX53" s="658"/>
      <c r="AY53" s="658"/>
      <c r="AZ53" s="658"/>
      <c r="BA53" s="658"/>
      <c r="BB53" s="658"/>
      <c r="BC53" s="658"/>
      <c r="BD53" s="658"/>
      <c r="BE53" s="658"/>
      <c r="BF53" s="658"/>
      <c r="BG53" s="658"/>
      <c r="BH53" s="658"/>
      <c r="BI53" s="658"/>
      <c r="BJ53" s="658"/>
      <c r="BK53" s="658"/>
      <c r="BL53" s="658"/>
      <c r="BM53" s="658"/>
      <c r="BN53" s="658"/>
      <c r="BO53" s="658"/>
    </row>
    <row r="54" spans="2:67" s="255" customFormat="1" ht="15" customHeight="1">
      <c r="B54" s="1252"/>
      <c r="C54" s="262" t="s">
        <v>532</v>
      </c>
      <c r="D54" s="339"/>
      <c r="E54" s="658"/>
      <c r="F54" s="658"/>
      <c r="G54" s="658"/>
      <c r="H54" s="700"/>
      <c r="I54" s="700"/>
      <c r="J54" s="700"/>
      <c r="K54" s="658"/>
      <c r="L54" s="658"/>
      <c r="M54" s="658"/>
      <c r="N54" s="658"/>
      <c r="O54" s="658"/>
      <c r="P54" s="658"/>
      <c r="Q54" s="658"/>
      <c r="R54" s="658"/>
      <c r="S54" s="658"/>
      <c r="T54" s="658"/>
      <c r="U54" s="658"/>
      <c r="V54" s="658"/>
      <c r="W54" s="658"/>
      <c r="X54" s="658"/>
      <c r="Y54" s="658"/>
      <c r="Z54" s="658"/>
      <c r="AA54" s="658"/>
      <c r="AB54" s="658"/>
      <c r="AC54" s="658"/>
      <c r="AD54" s="658"/>
      <c r="AE54" s="658"/>
      <c r="AF54" s="658"/>
      <c r="AG54" s="658"/>
      <c r="AH54" s="658"/>
      <c r="AI54" s="658"/>
      <c r="AJ54" s="262"/>
      <c r="AK54" s="658"/>
      <c r="AL54" s="658"/>
      <c r="AM54" s="658"/>
      <c r="AN54" s="658"/>
      <c r="AO54" s="658"/>
      <c r="AP54" s="658"/>
      <c r="AQ54" s="658"/>
      <c r="AR54" s="658"/>
      <c r="AS54" s="658"/>
      <c r="AT54" s="658"/>
      <c r="AU54" s="658"/>
      <c r="AV54" s="658"/>
      <c r="AW54" s="658"/>
      <c r="AX54" s="658"/>
      <c r="AY54" s="658"/>
      <c r="AZ54" s="658"/>
      <c r="BA54" s="658"/>
      <c r="BB54" s="658"/>
      <c r="BC54" s="658"/>
      <c r="BD54" s="658"/>
      <c r="BE54" s="658"/>
      <c r="BF54" s="658"/>
      <c r="BG54" s="658"/>
      <c r="BH54" s="658"/>
      <c r="BI54" s="658"/>
      <c r="BJ54" s="658"/>
      <c r="BK54" s="658"/>
      <c r="BL54" s="658"/>
      <c r="BM54" s="658"/>
      <c r="BN54" s="658"/>
      <c r="BO54" s="658"/>
    </row>
    <row r="55" spans="2:67" s="255" customFormat="1" ht="15" customHeight="1">
      <c r="B55" s="1252"/>
      <c r="C55" s="262" t="s">
        <v>533</v>
      </c>
      <c r="D55" s="339"/>
      <c r="E55" s="658"/>
      <c r="F55" s="658"/>
      <c r="G55" s="658"/>
      <c r="H55" s="700"/>
      <c r="I55" s="700"/>
      <c r="J55" s="700"/>
      <c r="K55" s="658"/>
      <c r="L55" s="658"/>
      <c r="M55" s="658"/>
      <c r="N55" s="658"/>
      <c r="O55" s="658"/>
      <c r="P55" s="658"/>
      <c r="Q55" s="658"/>
      <c r="R55" s="658"/>
      <c r="S55" s="658"/>
      <c r="T55" s="658"/>
      <c r="U55" s="658"/>
      <c r="V55" s="658"/>
      <c r="W55" s="658"/>
      <c r="X55" s="658"/>
      <c r="Y55" s="658"/>
      <c r="Z55" s="658"/>
      <c r="AA55" s="658"/>
      <c r="AB55" s="658"/>
      <c r="AC55" s="658"/>
      <c r="AD55" s="658"/>
      <c r="AE55" s="658"/>
      <c r="AF55" s="658"/>
      <c r="AG55" s="658"/>
      <c r="AH55" s="658"/>
      <c r="AI55" s="658"/>
      <c r="AJ55" s="262"/>
      <c r="AK55" s="658"/>
      <c r="AL55" s="658"/>
      <c r="AM55" s="658"/>
      <c r="AN55" s="658"/>
      <c r="AO55" s="658"/>
      <c r="AP55" s="658"/>
      <c r="AQ55" s="658"/>
      <c r="AR55" s="658"/>
      <c r="AS55" s="658"/>
      <c r="AT55" s="658"/>
      <c r="AU55" s="658"/>
      <c r="AV55" s="658"/>
      <c r="AW55" s="658"/>
      <c r="AX55" s="658"/>
      <c r="AY55" s="658"/>
      <c r="AZ55" s="658"/>
      <c r="BA55" s="658"/>
      <c r="BB55" s="658"/>
      <c r="BC55" s="658"/>
      <c r="BD55" s="658"/>
      <c r="BE55" s="658"/>
      <c r="BF55" s="658"/>
      <c r="BG55" s="658"/>
      <c r="BH55" s="658"/>
      <c r="BI55" s="658"/>
      <c r="BJ55" s="658"/>
      <c r="BK55" s="658"/>
      <c r="BL55" s="658"/>
      <c r="BM55" s="658"/>
      <c r="BN55" s="658"/>
      <c r="BO55" s="658"/>
    </row>
    <row r="56" spans="2:67" s="255" customFormat="1" ht="15" customHeight="1">
      <c r="B56" s="1253"/>
      <c r="C56" s="338" t="s">
        <v>527</v>
      </c>
      <c r="D56" s="339"/>
      <c r="E56" s="680"/>
      <c r="F56" s="680"/>
      <c r="G56" s="680"/>
      <c r="H56" s="712"/>
      <c r="I56" s="712"/>
      <c r="J56" s="712"/>
      <c r="K56" s="680"/>
      <c r="L56" s="680"/>
      <c r="M56" s="680"/>
      <c r="N56" s="680"/>
      <c r="O56" s="680"/>
      <c r="P56" s="680"/>
      <c r="Q56" s="680"/>
      <c r="R56" s="680"/>
      <c r="S56" s="680"/>
      <c r="T56" s="680"/>
      <c r="U56" s="680"/>
      <c r="V56" s="680"/>
      <c r="W56" s="680"/>
      <c r="X56" s="680"/>
      <c r="Y56" s="680"/>
      <c r="Z56" s="680"/>
      <c r="AA56" s="680"/>
      <c r="AB56" s="680"/>
      <c r="AC56" s="680"/>
      <c r="AD56" s="680"/>
      <c r="AE56" s="680"/>
      <c r="AF56" s="680"/>
      <c r="AG56" s="680"/>
      <c r="AH56" s="680"/>
      <c r="AI56" s="680"/>
      <c r="AJ56" s="331"/>
      <c r="AK56" s="680"/>
      <c r="AL56" s="680"/>
      <c r="AM56" s="680"/>
      <c r="AN56" s="680"/>
      <c r="AO56" s="680"/>
      <c r="AP56" s="680"/>
      <c r="AQ56" s="680"/>
      <c r="AR56" s="680"/>
      <c r="AS56" s="680"/>
      <c r="AT56" s="680"/>
      <c r="AU56" s="680"/>
      <c r="AV56" s="680"/>
      <c r="AW56" s="680"/>
      <c r="AX56" s="680"/>
      <c r="AY56" s="680"/>
      <c r="AZ56" s="680"/>
      <c r="BA56" s="680"/>
      <c r="BB56" s="680"/>
      <c r="BC56" s="680"/>
      <c r="BD56" s="680"/>
      <c r="BE56" s="680"/>
      <c r="BF56" s="680"/>
      <c r="BG56" s="680"/>
      <c r="BH56" s="680"/>
      <c r="BI56" s="680"/>
      <c r="BJ56" s="680"/>
      <c r="BK56" s="680"/>
      <c r="BL56" s="680"/>
      <c r="BM56" s="680"/>
      <c r="BN56" s="680"/>
      <c r="BO56" s="680"/>
    </row>
    <row r="57" spans="2:67" s="255" customFormat="1" ht="15" customHeight="1">
      <c r="B57" s="1251" t="s">
        <v>14</v>
      </c>
      <c r="C57" s="262" t="s">
        <v>534</v>
      </c>
      <c r="D57" s="339"/>
      <c r="E57" s="350">
        <v>9.8934187147253997E-3</v>
      </c>
      <c r="F57" s="350">
        <v>2.7833627130111001E-5</v>
      </c>
      <c r="G57" s="350">
        <v>0</v>
      </c>
      <c r="H57" s="918"/>
      <c r="I57" s="918"/>
      <c r="J57" s="918">
        <v>3.3945512931926299E-4</v>
      </c>
      <c r="K57" s="857"/>
      <c r="L57" s="857"/>
      <c r="M57" s="350">
        <v>2.9929473479546099E-2</v>
      </c>
      <c r="N57" s="350">
        <v>1.2407478172744601E-3</v>
      </c>
      <c r="O57" s="857"/>
      <c r="P57" s="350">
        <v>1.2654240977796099E-3</v>
      </c>
      <c r="Q57" s="857"/>
      <c r="R57" s="857"/>
      <c r="S57" s="857"/>
      <c r="T57" s="857"/>
      <c r="U57" s="857"/>
      <c r="V57" s="350">
        <v>7.8229867190813904E-3</v>
      </c>
      <c r="W57" s="350">
        <v>1.27759080570055E-3</v>
      </c>
      <c r="X57" s="857"/>
      <c r="Y57" s="857"/>
      <c r="Z57" s="857"/>
      <c r="AA57" s="857"/>
      <c r="AB57" s="857"/>
      <c r="AC57" s="857"/>
      <c r="AD57" s="857"/>
      <c r="AE57" s="350">
        <v>1.3561841494152301E-2</v>
      </c>
      <c r="AF57" s="350">
        <v>1.3571039462233699E-2</v>
      </c>
      <c r="AG57" s="857"/>
      <c r="AH57" s="350">
        <v>1.3287921464448899E-3</v>
      </c>
      <c r="AI57" s="350">
        <v>2.35530652568844E-3</v>
      </c>
      <c r="AJ57" s="331"/>
      <c r="AK57" s="350">
        <v>1.27978788400866E-2</v>
      </c>
      <c r="AL57" s="350">
        <v>2.27644957686982E-6</v>
      </c>
      <c r="AM57" s="350"/>
      <c r="AN57" s="350"/>
      <c r="AO57" s="350">
        <v>1.73422073363324E-3</v>
      </c>
      <c r="AP57" s="350">
        <v>1.73728762421703E-2</v>
      </c>
      <c r="AQ57" s="857"/>
      <c r="AR57" s="857"/>
      <c r="AS57" s="350">
        <v>2.5849942804308499E-2</v>
      </c>
      <c r="AT57" s="350">
        <v>2.0945985268140399E-3</v>
      </c>
      <c r="AU57" s="857"/>
      <c r="AV57" s="350">
        <v>2.2283655573900698E-3</v>
      </c>
      <c r="AW57" s="857"/>
      <c r="AX57" s="857"/>
      <c r="AY57" s="857"/>
      <c r="AZ57" s="857"/>
      <c r="BA57" s="857"/>
      <c r="BB57" s="350">
        <v>1.06219771902608E-2</v>
      </c>
      <c r="BC57" s="350">
        <v>2.1304943062481199E-3</v>
      </c>
      <c r="BD57" s="857"/>
      <c r="BE57" s="857"/>
      <c r="BF57" s="857"/>
      <c r="BG57" s="857"/>
      <c r="BH57" s="857"/>
      <c r="BI57" s="857"/>
      <c r="BJ57" s="857"/>
      <c r="BK57" s="350">
        <v>1.5810121231391999E-2</v>
      </c>
      <c r="BL57" s="350">
        <v>1.7694042430485901E-2</v>
      </c>
      <c r="BM57" s="857"/>
      <c r="BN57" s="350">
        <v>1.92505051262351E-3</v>
      </c>
      <c r="BO57" s="350">
        <v>3.39617579843688E-3</v>
      </c>
    </row>
    <row r="58" spans="2:67" s="255" customFormat="1" ht="15" customHeight="1">
      <c r="B58" s="1257" t="s">
        <v>14</v>
      </c>
      <c r="C58" s="262" t="s">
        <v>535</v>
      </c>
      <c r="D58" s="339"/>
      <c r="E58" s="346">
        <v>1.7552918168226801E-2</v>
      </c>
      <c r="F58" s="346">
        <v>1.5403234966005501E-3</v>
      </c>
      <c r="G58" s="346">
        <v>0</v>
      </c>
      <c r="H58" s="896"/>
      <c r="I58" s="896"/>
      <c r="J58" s="896">
        <v>1.1185205610172301E-3</v>
      </c>
      <c r="K58" s="346"/>
      <c r="L58" s="346"/>
      <c r="M58" s="346">
        <v>4.9119782115489799E-2</v>
      </c>
      <c r="N58" s="346">
        <v>3.1620358212237601E-3</v>
      </c>
      <c r="O58" s="346"/>
      <c r="P58" s="346">
        <v>3.0281861829662801E-3</v>
      </c>
      <c r="Q58" s="838"/>
      <c r="R58" s="838"/>
      <c r="S58" s="838"/>
      <c r="T58" s="838"/>
      <c r="U58" s="838"/>
      <c r="V58" s="346">
        <v>1.5248254264406E-2</v>
      </c>
      <c r="W58" s="346">
        <v>3.2505835817631E-3</v>
      </c>
      <c r="X58" s="346"/>
      <c r="Y58" s="346"/>
      <c r="Z58" s="346"/>
      <c r="AA58" s="346"/>
      <c r="AB58" s="346"/>
      <c r="AC58" s="346"/>
      <c r="AD58" s="346"/>
      <c r="AE58" s="346">
        <v>2.48619658609441E-2</v>
      </c>
      <c r="AF58" s="346">
        <v>2.30001580993731E-2</v>
      </c>
      <c r="AG58" s="346"/>
      <c r="AH58" s="346">
        <v>3.74524064829348E-3</v>
      </c>
      <c r="AI58" s="346">
        <v>5.0810296128061504E-3</v>
      </c>
      <c r="AJ58" s="331"/>
      <c r="AK58" s="346">
        <v>2.0991156869300299E-2</v>
      </c>
      <c r="AL58" s="346">
        <v>4.6066470691960403E-6</v>
      </c>
      <c r="AM58" s="346"/>
      <c r="AN58" s="346"/>
      <c r="AO58" s="346">
        <v>3.0068804700207302E-3</v>
      </c>
      <c r="AP58" s="346">
        <v>2.4360819770814501E-2</v>
      </c>
      <c r="AQ58" s="346"/>
      <c r="AR58" s="346"/>
      <c r="AS58" s="346">
        <v>3.9937119266060001E-2</v>
      </c>
      <c r="AT58" s="346">
        <v>4.5534604755877103E-3</v>
      </c>
      <c r="AU58" s="346"/>
      <c r="AV58" s="346">
        <v>4.4030543351757101E-3</v>
      </c>
      <c r="AW58" s="346"/>
      <c r="AX58" s="346"/>
      <c r="AY58" s="346"/>
      <c r="AZ58" s="346"/>
      <c r="BA58" s="346"/>
      <c r="BB58" s="346">
        <v>1.8436396180797301E-2</v>
      </c>
      <c r="BC58" s="346">
        <v>4.6548919339407004E-3</v>
      </c>
      <c r="BD58" s="346"/>
      <c r="BE58" s="346"/>
      <c r="BF58" s="346"/>
      <c r="BG58" s="346"/>
      <c r="BH58" s="346"/>
      <c r="BI58" s="346"/>
      <c r="BJ58" s="346"/>
      <c r="BK58" s="346">
        <v>2.7657759305788E-2</v>
      </c>
      <c r="BL58" s="346">
        <v>3.1657455872394699E-2</v>
      </c>
      <c r="BM58" s="346"/>
      <c r="BN58" s="346">
        <v>5.4530408723356899E-3</v>
      </c>
      <c r="BO58" s="346">
        <v>6.8017585225215301E-3</v>
      </c>
    </row>
    <row r="59" spans="2:67" s="255" customFormat="1" ht="15" customHeight="1">
      <c r="B59" s="1257" t="s">
        <v>14</v>
      </c>
      <c r="C59" s="262" t="s">
        <v>536</v>
      </c>
      <c r="D59" s="339"/>
      <c r="E59" s="346">
        <v>5.7427296211296303E-2</v>
      </c>
      <c r="F59" s="346">
        <v>9.0319535968713706E-3</v>
      </c>
      <c r="G59" s="346">
        <v>0</v>
      </c>
      <c r="H59" s="896"/>
      <c r="I59" s="896"/>
      <c r="J59" s="896">
        <v>4.8960600355552096E-3</v>
      </c>
      <c r="K59" s="346"/>
      <c r="L59" s="346"/>
      <c r="M59" s="346">
        <v>0.12110586256981801</v>
      </c>
      <c r="N59" s="346">
        <v>1.3534306713390299E-2</v>
      </c>
      <c r="O59" s="346"/>
      <c r="P59" s="346">
        <v>1.32581158261967E-2</v>
      </c>
      <c r="Q59" s="346"/>
      <c r="R59" s="346"/>
      <c r="S59" s="346"/>
      <c r="T59" s="346"/>
      <c r="U59" s="346"/>
      <c r="V59" s="346">
        <v>5.4868925772515197E-2</v>
      </c>
      <c r="W59" s="346">
        <v>1.38159596778685E-2</v>
      </c>
      <c r="X59" s="346"/>
      <c r="Y59" s="346"/>
      <c r="Z59" s="346"/>
      <c r="AA59" s="346"/>
      <c r="AB59" s="346"/>
      <c r="AC59" s="346"/>
      <c r="AD59" s="346"/>
      <c r="AE59" s="346">
        <v>8.8376957631635306E-2</v>
      </c>
      <c r="AF59" s="346">
        <v>6.6931386905457704E-2</v>
      </c>
      <c r="AG59" s="346"/>
      <c r="AH59" s="346">
        <v>2.0831705472732099E-2</v>
      </c>
      <c r="AI59" s="346">
        <v>1.9590354372734001E-2</v>
      </c>
      <c r="AJ59" s="331"/>
      <c r="AK59" s="346">
        <v>6.6953021400574506E-2</v>
      </c>
      <c r="AL59" s="346">
        <v>1.0208111945304101E-4</v>
      </c>
      <c r="AM59" s="346"/>
      <c r="AN59" s="346"/>
      <c r="AO59" s="346">
        <v>1.27521939404157E-2</v>
      </c>
      <c r="AP59" s="346">
        <v>8.9395760258443202E-2</v>
      </c>
      <c r="AQ59" s="346"/>
      <c r="AR59" s="346"/>
      <c r="AS59" s="346">
        <v>0.11350992605961099</v>
      </c>
      <c r="AT59" s="346">
        <v>1.85613833829422E-2</v>
      </c>
      <c r="AU59" s="346"/>
      <c r="AV59" s="346">
        <v>1.7885163276580601E-2</v>
      </c>
      <c r="AW59" s="346"/>
      <c r="AX59" s="346"/>
      <c r="AY59" s="346"/>
      <c r="AZ59" s="346"/>
      <c r="BA59" s="346"/>
      <c r="BB59" s="346">
        <v>6.5129888549553996E-2</v>
      </c>
      <c r="BC59" s="346">
        <v>1.8921671074190401E-2</v>
      </c>
      <c r="BD59" s="346"/>
      <c r="BE59" s="346"/>
      <c r="BF59" s="346"/>
      <c r="BG59" s="346"/>
      <c r="BH59" s="346"/>
      <c r="BI59" s="346"/>
      <c r="BJ59" s="346"/>
      <c r="BK59" s="346">
        <v>9.2407816752776595E-2</v>
      </c>
      <c r="BL59" s="346">
        <v>8.7895634846788306E-2</v>
      </c>
      <c r="BM59" s="346"/>
      <c r="BN59" s="346">
        <v>2.4942462026236501E-2</v>
      </c>
      <c r="BO59" s="346">
        <v>2.5178055279636902E-2</v>
      </c>
    </row>
    <row r="60" spans="2:67" s="255" customFormat="1" ht="15" customHeight="1">
      <c r="B60" s="1257" t="s">
        <v>14</v>
      </c>
      <c r="C60" s="262" t="s">
        <v>537</v>
      </c>
      <c r="D60" s="339"/>
      <c r="E60" s="346">
        <v>0.18627562619598201</v>
      </c>
      <c r="F60" s="346">
        <v>5.8649860912378303E-2</v>
      </c>
      <c r="G60" s="346">
        <v>1.51061545919637E-5</v>
      </c>
      <c r="H60" s="896"/>
      <c r="I60" s="896"/>
      <c r="J60" s="896">
        <v>6.5004712683743401E-2</v>
      </c>
      <c r="K60" s="346"/>
      <c r="L60" s="346"/>
      <c r="M60" s="346">
        <v>0.280852288317259</v>
      </c>
      <c r="N60" s="346">
        <v>6.5606194043771507E-2</v>
      </c>
      <c r="O60" s="346"/>
      <c r="P60" s="346">
        <v>6.5434688216423995E-2</v>
      </c>
      <c r="Q60" s="346"/>
      <c r="R60" s="346"/>
      <c r="S60" s="346"/>
      <c r="T60" s="346"/>
      <c r="U60" s="346"/>
      <c r="V60" s="346">
        <v>0.18776568186654799</v>
      </c>
      <c r="W60" s="346">
        <v>6.6363382763774098E-2</v>
      </c>
      <c r="X60" s="346"/>
      <c r="Y60" s="346"/>
      <c r="Z60" s="346"/>
      <c r="AA60" s="346"/>
      <c r="AB60" s="346"/>
      <c r="AC60" s="346"/>
      <c r="AD60" s="346"/>
      <c r="AE60" s="346">
        <v>0.24950588649473299</v>
      </c>
      <c r="AF60" s="346">
        <v>0.20517229062280501</v>
      </c>
      <c r="AG60" s="346"/>
      <c r="AH60" s="346">
        <v>0.100166694306921</v>
      </c>
      <c r="AI60" s="346">
        <v>8.0692538929848304E-2</v>
      </c>
      <c r="AJ60" s="331"/>
      <c r="AK60" s="346">
        <v>0.196774507787598</v>
      </c>
      <c r="AL60" s="346">
        <v>7.4547368539184297E-4</v>
      </c>
      <c r="AM60" s="346"/>
      <c r="AN60" s="346"/>
      <c r="AO60" s="346">
        <v>7.8979307641796295E-2</v>
      </c>
      <c r="AP60" s="346">
        <v>0.19549270005885599</v>
      </c>
      <c r="AQ60" s="346"/>
      <c r="AR60" s="346"/>
      <c r="AS60" s="346">
        <v>0.23788992865150599</v>
      </c>
      <c r="AT60" s="346">
        <v>7.5241436107899601E-2</v>
      </c>
      <c r="AU60" s="346"/>
      <c r="AV60" s="346">
        <v>7.4446663407281399E-2</v>
      </c>
      <c r="AW60" s="346"/>
      <c r="AX60" s="346"/>
      <c r="AY60" s="346"/>
      <c r="AZ60" s="346"/>
      <c r="BA60" s="346"/>
      <c r="BB60" s="346">
        <v>0.19973864816590201</v>
      </c>
      <c r="BC60" s="346">
        <v>7.6086346648165007E-2</v>
      </c>
      <c r="BD60" s="346"/>
      <c r="BE60" s="346"/>
      <c r="BF60" s="346"/>
      <c r="BG60" s="346"/>
      <c r="BH60" s="346"/>
      <c r="BI60" s="346"/>
      <c r="BJ60" s="346"/>
      <c r="BK60" s="346">
        <v>0.25432511171066302</v>
      </c>
      <c r="BL60" s="346">
        <v>0.22065173003282701</v>
      </c>
      <c r="BM60" s="346"/>
      <c r="BN60" s="346">
        <v>0.10809834140204</v>
      </c>
      <c r="BO60" s="346">
        <v>9.0367611248183197E-2</v>
      </c>
    </row>
    <row r="61" spans="2:67" s="255" customFormat="1" ht="15" customHeight="1">
      <c r="B61" s="1257" t="s">
        <v>14</v>
      </c>
      <c r="C61" s="262" t="s">
        <v>532</v>
      </c>
      <c r="D61" s="339"/>
      <c r="E61" s="346">
        <v>0.63027062880924301</v>
      </c>
      <c r="F61" s="346">
        <v>0.68622410957248703</v>
      </c>
      <c r="G61" s="346">
        <v>6.8113111473763893E-2</v>
      </c>
      <c r="H61" s="896"/>
      <c r="I61" s="896"/>
      <c r="J61" s="896">
        <v>0.76127020366862597</v>
      </c>
      <c r="K61" s="346"/>
      <c r="L61" s="346"/>
      <c r="M61" s="346">
        <v>0.49216154807786</v>
      </c>
      <c r="N61" s="346">
        <v>0.53977929766696298</v>
      </c>
      <c r="O61" s="346"/>
      <c r="P61" s="346">
        <v>0.53750180184493002</v>
      </c>
      <c r="Q61" s="346"/>
      <c r="R61" s="346"/>
      <c r="S61" s="346"/>
      <c r="T61" s="346"/>
      <c r="U61" s="346"/>
      <c r="V61" s="346">
        <v>0.64573851140296601</v>
      </c>
      <c r="W61" s="346">
        <v>0.54068436631136196</v>
      </c>
      <c r="X61" s="346"/>
      <c r="Y61" s="346"/>
      <c r="Z61" s="346"/>
      <c r="AA61" s="346"/>
      <c r="AB61" s="346"/>
      <c r="AC61" s="346"/>
      <c r="AD61" s="346"/>
      <c r="AE61" s="346">
        <v>0.56887046360244797</v>
      </c>
      <c r="AF61" s="346">
        <v>0.64995629289733903</v>
      </c>
      <c r="AG61" s="346"/>
      <c r="AH61" s="346">
        <v>0.75485984174341703</v>
      </c>
      <c r="AI61" s="346">
        <v>0.54415197207808397</v>
      </c>
      <c r="AJ61" s="331"/>
      <c r="AK61" s="346">
        <v>0.60890650495337395</v>
      </c>
      <c r="AL61" s="346">
        <v>7.4162845757782994E-2</v>
      </c>
      <c r="AM61" s="346"/>
      <c r="AN61" s="346"/>
      <c r="AO61" s="346">
        <v>0.74406250626008796</v>
      </c>
      <c r="AP61" s="346">
        <v>0.59444985473835099</v>
      </c>
      <c r="AQ61" s="346"/>
      <c r="AR61" s="346"/>
      <c r="AS61" s="346">
        <v>0.52799633776729804</v>
      </c>
      <c r="AT61" s="346">
        <v>0.535362764222714</v>
      </c>
      <c r="AU61" s="346"/>
      <c r="AV61" s="346">
        <v>0.53323738928664299</v>
      </c>
      <c r="AW61" s="346"/>
      <c r="AX61" s="346"/>
      <c r="AY61" s="346"/>
      <c r="AZ61" s="346"/>
      <c r="BA61" s="346"/>
      <c r="BB61" s="346">
        <v>0.62208369794303697</v>
      </c>
      <c r="BC61" s="346">
        <v>0.53613483179339705</v>
      </c>
      <c r="BD61" s="346"/>
      <c r="BE61" s="346"/>
      <c r="BF61" s="346"/>
      <c r="BG61" s="346"/>
      <c r="BH61" s="346"/>
      <c r="BI61" s="346"/>
      <c r="BJ61" s="346"/>
      <c r="BK61" s="346">
        <v>0.55618644032110298</v>
      </c>
      <c r="BL61" s="346">
        <v>0.606117748980597</v>
      </c>
      <c r="BM61" s="346"/>
      <c r="BN61" s="346">
        <v>0.743746551631148</v>
      </c>
      <c r="BO61" s="346">
        <v>0.53790822412925599</v>
      </c>
    </row>
    <row r="62" spans="2:67" s="255" customFormat="1" ht="15" customHeight="1">
      <c r="B62" s="1257" t="s">
        <v>14</v>
      </c>
      <c r="C62" s="262" t="s">
        <v>533</v>
      </c>
      <c r="D62" s="339"/>
      <c r="E62" s="346">
        <v>9.8580111900526998E-2</v>
      </c>
      <c r="F62" s="346">
        <v>0.244525918794532</v>
      </c>
      <c r="G62" s="346">
        <v>0.93187178237164403</v>
      </c>
      <c r="H62" s="896"/>
      <c r="I62" s="896"/>
      <c r="J62" s="896">
        <v>0.16737104792173901</v>
      </c>
      <c r="K62" s="346"/>
      <c r="L62" s="346"/>
      <c r="M62" s="346">
        <v>2.6831045440026999E-2</v>
      </c>
      <c r="N62" s="346">
        <v>0.37667741793737702</v>
      </c>
      <c r="O62" s="346"/>
      <c r="P62" s="346">
        <v>0.37951178383170298</v>
      </c>
      <c r="Q62" s="346"/>
      <c r="R62" s="346"/>
      <c r="S62" s="346"/>
      <c r="T62" s="346"/>
      <c r="U62" s="346"/>
      <c r="V62" s="346">
        <v>8.8555639974483805E-2</v>
      </c>
      <c r="W62" s="346">
        <v>0.37460811685953199</v>
      </c>
      <c r="X62" s="346"/>
      <c r="Y62" s="346"/>
      <c r="Z62" s="346"/>
      <c r="AA62" s="346"/>
      <c r="AB62" s="346"/>
      <c r="AC62" s="346"/>
      <c r="AD62" s="346"/>
      <c r="AE62" s="346">
        <v>5.4822884916087403E-2</v>
      </c>
      <c r="AF62" s="346">
        <v>4.1368832012791401E-2</v>
      </c>
      <c r="AG62" s="346"/>
      <c r="AH62" s="346">
        <v>0.119067725682192</v>
      </c>
      <c r="AI62" s="346">
        <v>0.348128798480839</v>
      </c>
      <c r="AJ62" s="331"/>
      <c r="AK62" s="346">
        <v>9.3576930149066803E-2</v>
      </c>
      <c r="AL62" s="346">
        <v>0.92498271634072604</v>
      </c>
      <c r="AM62" s="346"/>
      <c r="AN62" s="346"/>
      <c r="AO62" s="346">
        <v>0.15946489095404601</v>
      </c>
      <c r="AP62" s="346">
        <v>7.8927988931364504E-2</v>
      </c>
      <c r="AQ62" s="346"/>
      <c r="AR62" s="346"/>
      <c r="AS62" s="346">
        <v>5.4816745451216203E-2</v>
      </c>
      <c r="AT62" s="346">
        <v>0.36418635728404303</v>
      </c>
      <c r="AU62" s="346"/>
      <c r="AV62" s="346">
        <v>0.36779936413692899</v>
      </c>
      <c r="AW62" s="346"/>
      <c r="AX62" s="346"/>
      <c r="AY62" s="346"/>
      <c r="AZ62" s="346"/>
      <c r="BA62" s="346"/>
      <c r="BB62" s="346">
        <v>8.3989391970448801E-2</v>
      </c>
      <c r="BC62" s="346">
        <v>0.36207176424405901</v>
      </c>
      <c r="BD62" s="346"/>
      <c r="BE62" s="346"/>
      <c r="BF62" s="346"/>
      <c r="BG62" s="346"/>
      <c r="BH62" s="346"/>
      <c r="BI62" s="346"/>
      <c r="BJ62" s="346"/>
      <c r="BK62" s="346">
        <v>5.3612750678277303E-2</v>
      </c>
      <c r="BL62" s="346">
        <v>3.5983387836906897E-2</v>
      </c>
      <c r="BM62" s="346"/>
      <c r="BN62" s="346">
        <v>0.115834553555617</v>
      </c>
      <c r="BO62" s="346">
        <v>0.33634817502196601</v>
      </c>
    </row>
    <row r="63" spans="2:67" s="255" customFormat="1" ht="15" customHeight="1">
      <c r="B63" s="1253" t="s">
        <v>14</v>
      </c>
      <c r="C63" s="338" t="s">
        <v>527</v>
      </c>
      <c r="D63" s="339"/>
      <c r="E63" s="345">
        <v>1</v>
      </c>
      <c r="F63" s="345">
        <v>1</v>
      </c>
      <c r="G63" s="345">
        <v>1</v>
      </c>
      <c r="H63" s="897"/>
      <c r="I63" s="897"/>
      <c r="J63" s="897">
        <v>1</v>
      </c>
      <c r="K63" s="345"/>
      <c r="L63" s="345"/>
      <c r="M63" s="345">
        <v>1</v>
      </c>
      <c r="N63" s="345">
        <v>1</v>
      </c>
      <c r="O63" s="345"/>
      <c r="P63" s="345">
        <v>1</v>
      </c>
      <c r="Q63" s="345"/>
      <c r="R63" s="345"/>
      <c r="S63" s="345"/>
      <c r="T63" s="345"/>
      <c r="U63" s="345"/>
      <c r="V63" s="345">
        <v>1</v>
      </c>
      <c r="W63" s="345">
        <v>1</v>
      </c>
      <c r="X63" s="345"/>
      <c r="Y63" s="345"/>
      <c r="Z63" s="345"/>
      <c r="AA63" s="345"/>
      <c r="AB63" s="345"/>
      <c r="AC63" s="345"/>
      <c r="AD63" s="345"/>
      <c r="AE63" s="345">
        <v>1</v>
      </c>
      <c r="AF63" s="345">
        <v>1</v>
      </c>
      <c r="AG63" s="345"/>
      <c r="AH63" s="345">
        <v>1</v>
      </c>
      <c r="AI63" s="345">
        <v>1</v>
      </c>
      <c r="AJ63" s="331"/>
      <c r="AK63" s="345">
        <v>1</v>
      </c>
      <c r="AL63" s="345">
        <v>1</v>
      </c>
      <c r="AM63" s="345"/>
      <c r="AN63" s="345"/>
      <c r="AO63" s="345">
        <v>1</v>
      </c>
      <c r="AP63" s="345">
        <v>1</v>
      </c>
      <c r="AQ63" s="345"/>
      <c r="AR63" s="345"/>
      <c r="AS63" s="345">
        <v>1</v>
      </c>
      <c r="AT63" s="345">
        <v>1</v>
      </c>
      <c r="AU63" s="345"/>
      <c r="AV63" s="345">
        <v>1</v>
      </c>
      <c r="AW63" s="345"/>
      <c r="AX63" s="345"/>
      <c r="AY63" s="345"/>
      <c r="AZ63" s="345"/>
      <c r="BA63" s="345"/>
      <c r="BB63" s="345">
        <v>1</v>
      </c>
      <c r="BC63" s="345">
        <v>1</v>
      </c>
      <c r="BD63" s="345"/>
      <c r="BE63" s="345"/>
      <c r="BF63" s="345"/>
      <c r="BG63" s="345"/>
      <c r="BH63" s="345"/>
      <c r="BI63" s="345"/>
      <c r="BJ63" s="345"/>
      <c r="BK63" s="345">
        <v>1</v>
      </c>
      <c r="BL63" s="345">
        <v>1</v>
      </c>
      <c r="BM63" s="345"/>
      <c r="BN63" s="345">
        <v>1</v>
      </c>
      <c r="BO63" s="345">
        <v>1</v>
      </c>
    </row>
    <row r="64" spans="2:67" s="255" customFormat="1" ht="15" customHeight="1">
      <c r="B64" s="1251" t="s">
        <v>15</v>
      </c>
      <c r="C64" s="262" t="s">
        <v>534</v>
      </c>
      <c r="D64" s="339"/>
      <c r="E64" s="350">
        <v>9.2493597423639801E-2</v>
      </c>
      <c r="F64" s="350">
        <v>1.4803998015713599E-4</v>
      </c>
      <c r="G64" s="350">
        <v>1.45612814359482E-3</v>
      </c>
      <c r="H64" s="918">
        <v>3.1059906625122201E-4</v>
      </c>
      <c r="I64" s="918">
        <v>8.1331205686083132E-4</v>
      </c>
      <c r="J64" s="918">
        <v>6.8231061290677426E-4</v>
      </c>
      <c r="K64" s="350">
        <v>2.238932609237446E-3</v>
      </c>
      <c r="L64" s="350"/>
      <c r="M64" s="350">
        <v>0.140496058786164</v>
      </c>
      <c r="N64" s="350">
        <v>9.7610095613007604E-3</v>
      </c>
      <c r="O64" s="350">
        <v>5.5790769664888556E-3</v>
      </c>
      <c r="P64" s="350">
        <v>5.2344442406127801E-3</v>
      </c>
      <c r="Q64" s="350"/>
      <c r="R64" s="350">
        <v>8.9275439206434132E-2</v>
      </c>
      <c r="S64" s="350"/>
      <c r="T64" s="350"/>
      <c r="U64" s="350"/>
      <c r="V64" s="350">
        <v>7.8268189466902893E-2</v>
      </c>
      <c r="W64" s="350">
        <v>1.04771852849054E-2</v>
      </c>
      <c r="X64" s="350">
        <v>0.1660507491593339</v>
      </c>
      <c r="Y64" s="350">
        <v>0.18092203579829183</v>
      </c>
      <c r="Z64" s="350"/>
      <c r="AA64" s="350">
        <v>0.13853043834119586</v>
      </c>
      <c r="AB64" s="350">
        <v>8.6146877989956044E-2</v>
      </c>
      <c r="AC64" s="350"/>
      <c r="AD64" s="350">
        <v>1.7501398971182615E-2</v>
      </c>
      <c r="AE64" s="350">
        <v>0.13564516172893601</v>
      </c>
      <c r="AF64" s="350">
        <v>6.5112002172396002E-2</v>
      </c>
      <c r="AG64" s="350"/>
      <c r="AH64" s="350"/>
      <c r="AI64" s="350">
        <v>1.73083780325014E-2</v>
      </c>
      <c r="AJ64" s="331"/>
      <c r="AK64" s="350">
        <v>0.100158057935763</v>
      </c>
      <c r="AL64" s="350">
        <v>3.4619488752245901E-3</v>
      </c>
      <c r="AM64" s="350">
        <v>3.1059906625122201E-4</v>
      </c>
      <c r="AN64" s="350">
        <v>2.1881288865825558E-3</v>
      </c>
      <c r="AO64" s="350">
        <v>1.6988653860870815E-3</v>
      </c>
      <c r="AP64" s="350">
        <v>5.9317609306539697E-2</v>
      </c>
      <c r="AQ64" s="350">
        <v>2.238932609237446E-3</v>
      </c>
      <c r="AR64" s="350"/>
      <c r="AS64" s="350">
        <v>6.7325055347124796E-2</v>
      </c>
      <c r="AT64" s="350">
        <v>1.5162770463897499E-2</v>
      </c>
      <c r="AU64" s="350">
        <v>9.7461464387168673E-3</v>
      </c>
      <c r="AV64" s="350">
        <v>9.3208434079722E-3</v>
      </c>
      <c r="AW64" s="350"/>
      <c r="AX64" s="350">
        <v>9.7406376854834067E-2</v>
      </c>
      <c r="AY64" s="350"/>
      <c r="AZ64" s="350"/>
      <c r="BA64" s="350"/>
      <c r="BB64" s="350">
        <v>8.6867090644033307E-2</v>
      </c>
      <c r="BC64" s="350">
        <v>1.5988780953404801E-2</v>
      </c>
      <c r="BD64" s="350">
        <v>0.17251038990662693</v>
      </c>
      <c r="BE64" s="350">
        <v>0.18617998957462095</v>
      </c>
      <c r="BF64" s="350"/>
      <c r="BG64" s="350">
        <v>0.14779699957153469</v>
      </c>
      <c r="BH64" s="350">
        <v>9.0039113146697214E-2</v>
      </c>
      <c r="BI64" s="350"/>
      <c r="BJ64" s="350">
        <v>2.9830586561878217E-2</v>
      </c>
      <c r="BK64" s="350">
        <v>0.14244055345481599</v>
      </c>
      <c r="BL64" s="350">
        <v>7.3914106952156597E-2</v>
      </c>
      <c r="BM64" s="350"/>
      <c r="BN64" s="350"/>
      <c r="BO64" s="350">
        <v>2.3025323739968101E-2</v>
      </c>
    </row>
    <row r="65" spans="2:67" s="255" customFormat="1" ht="15" customHeight="1">
      <c r="B65" s="1257" t="s">
        <v>15</v>
      </c>
      <c r="C65" s="262" t="s">
        <v>535</v>
      </c>
      <c r="D65" s="339"/>
      <c r="E65" s="346">
        <v>0.111759178116753</v>
      </c>
      <c r="F65" s="346">
        <v>1.7176351457421301E-3</v>
      </c>
      <c r="G65" s="346">
        <v>6.8079148042049396E-3</v>
      </c>
      <c r="H65" s="896">
        <v>5.9426157211791798E-3</v>
      </c>
      <c r="I65" s="896">
        <v>6.4484493636999289E-3</v>
      </c>
      <c r="J65" s="896">
        <v>6.3166347123808867E-3</v>
      </c>
      <c r="K65" s="346">
        <v>1.9107107752998117E-2</v>
      </c>
      <c r="L65" s="346"/>
      <c r="M65" s="346">
        <v>0.16644514245787301</v>
      </c>
      <c r="N65" s="346">
        <v>2.3398559931434498E-2</v>
      </c>
      <c r="O65" s="346">
        <v>1.4836436812519874E-2</v>
      </c>
      <c r="P65" s="346">
        <v>1.4153524313407599E-2</v>
      </c>
      <c r="Q65" s="346"/>
      <c r="R65" s="346">
        <v>0.11157260795329313</v>
      </c>
      <c r="S65" s="346"/>
      <c r="T65" s="346"/>
      <c r="U65" s="346"/>
      <c r="V65" s="346">
        <v>9.9883849445713394E-2</v>
      </c>
      <c r="W65" s="346">
        <v>2.4488205729358E-2</v>
      </c>
      <c r="X65" s="346">
        <v>0.18241654706110694</v>
      </c>
      <c r="Y65" s="346">
        <v>0.1958288695871524</v>
      </c>
      <c r="Z65" s="346"/>
      <c r="AA65" s="346">
        <v>0.15662208563130897</v>
      </c>
      <c r="AB65" s="346">
        <v>0.13213331383013055</v>
      </c>
      <c r="AC65" s="346"/>
      <c r="AD65" s="346">
        <v>2.7622427142592595E-2</v>
      </c>
      <c r="AE65" s="346">
        <v>0.15572458808315101</v>
      </c>
      <c r="AF65" s="346">
        <v>8.1643419391034894E-2</v>
      </c>
      <c r="AG65" s="346"/>
      <c r="AH65" s="346"/>
      <c r="AI65" s="346">
        <v>3.1644225806142699E-2</v>
      </c>
      <c r="AJ65" s="331"/>
      <c r="AK65" s="346">
        <v>0.116458543464233</v>
      </c>
      <c r="AL65" s="346">
        <v>7.5710388326013303E-3</v>
      </c>
      <c r="AM65" s="346">
        <v>3.5224594922177201E-3</v>
      </c>
      <c r="AN65" s="346">
        <v>6.5206591739099973E-3</v>
      </c>
      <c r="AO65" s="346">
        <v>5.7393615052581557E-3</v>
      </c>
      <c r="AP65" s="346">
        <v>3.4734111067396399E-2</v>
      </c>
      <c r="AQ65" s="346">
        <v>1.4914999151356604E-2</v>
      </c>
      <c r="AR65" s="346"/>
      <c r="AS65" s="346">
        <v>4.6723522179814701E-2</v>
      </c>
      <c r="AT65" s="346">
        <v>2.71678224598082E-2</v>
      </c>
      <c r="AU65" s="346">
        <v>1.747891268635305E-2</v>
      </c>
      <c r="AV65" s="346">
        <v>1.6643347995230599E-2</v>
      </c>
      <c r="AW65" s="346"/>
      <c r="AX65" s="346">
        <v>0.11775566616285006</v>
      </c>
      <c r="AY65" s="346"/>
      <c r="AZ65" s="346"/>
      <c r="BA65" s="346"/>
      <c r="BB65" s="346">
        <v>0.10673598006014801</v>
      </c>
      <c r="BC65" s="346">
        <v>2.8364144862799302E-2</v>
      </c>
      <c r="BD65" s="346">
        <v>0.18320704016553019</v>
      </c>
      <c r="BE65" s="346">
        <v>0.19772082488224738</v>
      </c>
      <c r="BF65" s="346"/>
      <c r="BG65" s="346">
        <v>0.1582401698436777</v>
      </c>
      <c r="BH65" s="346">
        <v>0.13759287810673421</v>
      </c>
      <c r="BI65" s="346"/>
      <c r="BJ65" s="346">
        <v>3.1401392104113995E-2</v>
      </c>
      <c r="BK65" s="346">
        <v>0.15811309807408699</v>
      </c>
      <c r="BL65" s="346">
        <v>8.6836309620770893E-2</v>
      </c>
      <c r="BM65" s="346"/>
      <c r="BN65" s="346"/>
      <c r="BO65" s="346">
        <v>3.55364168888576E-2</v>
      </c>
    </row>
    <row r="66" spans="2:67" s="255" customFormat="1" ht="15" customHeight="1">
      <c r="B66" s="1257" t="s">
        <v>15</v>
      </c>
      <c r="C66" s="262" t="s">
        <v>536</v>
      </c>
      <c r="D66" s="339"/>
      <c r="E66" s="346">
        <v>0.18854820573025999</v>
      </c>
      <c r="F66" s="346">
        <v>1.1655609897439601E-2</v>
      </c>
      <c r="G66" s="346">
        <v>3.30711682625454E-2</v>
      </c>
      <c r="H66" s="896">
        <v>2.7652347982633999E-2</v>
      </c>
      <c r="I66" s="896">
        <v>3.4716795323917887E-2</v>
      </c>
      <c r="J66" s="896">
        <v>3.2875878499144084E-2</v>
      </c>
      <c r="K66" s="346">
        <v>0.13289064265639411</v>
      </c>
      <c r="L66" s="346"/>
      <c r="M66" s="346">
        <v>0.23528991130478899</v>
      </c>
      <c r="N66" s="346">
        <v>6.4159305787282198E-2</v>
      </c>
      <c r="O66" s="346">
        <v>4.5531959077850015E-2</v>
      </c>
      <c r="P66" s="346">
        <v>4.4388481256941503E-2</v>
      </c>
      <c r="Q66" s="346"/>
      <c r="R66" s="346">
        <v>0.19577907248190601</v>
      </c>
      <c r="S66" s="346"/>
      <c r="T66" s="346"/>
      <c r="U66" s="346"/>
      <c r="V66" s="346">
        <v>0.18695700872857601</v>
      </c>
      <c r="W66" s="346">
        <v>6.6249779541985201E-2</v>
      </c>
      <c r="X66" s="346">
        <v>0.25940878142441287</v>
      </c>
      <c r="Y66" s="346">
        <v>0.26545585307925118</v>
      </c>
      <c r="Z66" s="346"/>
      <c r="AA66" s="346">
        <v>0.23872402004671853</v>
      </c>
      <c r="AB66" s="346">
        <v>0.2100617710703917</v>
      </c>
      <c r="AC66" s="346"/>
      <c r="AD66" s="346">
        <v>7.1575850487464329E-2</v>
      </c>
      <c r="AE66" s="346">
        <v>0.229433160782822</v>
      </c>
      <c r="AF66" s="346">
        <v>0.15892315396387499</v>
      </c>
      <c r="AG66" s="346"/>
      <c r="AH66" s="346"/>
      <c r="AI66" s="346">
        <v>7.6218368474335593E-2</v>
      </c>
      <c r="AJ66" s="331"/>
      <c r="AK66" s="346">
        <v>0.19806332313841801</v>
      </c>
      <c r="AL66" s="346">
        <v>3.6691584997946197E-2</v>
      </c>
      <c r="AM66" s="346">
        <v>2.1576420305029001E-2</v>
      </c>
      <c r="AN66" s="346">
        <v>3.7470900595652529E-2</v>
      </c>
      <c r="AO66" s="346">
        <v>3.3328974868915236E-2</v>
      </c>
      <c r="AP66" s="346">
        <v>0.12212056366992199</v>
      </c>
      <c r="AQ66" s="346">
        <v>0.13366470500220123</v>
      </c>
      <c r="AR66" s="346"/>
      <c r="AS66" s="346">
        <v>0.13289748679631899</v>
      </c>
      <c r="AT66" s="346">
        <v>7.7340018066203206E-2</v>
      </c>
      <c r="AU66" s="346">
        <v>5.7316793672367153E-2</v>
      </c>
      <c r="AV66" s="346">
        <v>5.6368918665526402E-2</v>
      </c>
      <c r="AW66" s="346"/>
      <c r="AX66" s="346">
        <v>0.20590618123298732</v>
      </c>
      <c r="AY66" s="346"/>
      <c r="AZ66" s="346"/>
      <c r="BA66" s="346"/>
      <c r="BB66" s="346">
        <v>0.19832997679297501</v>
      </c>
      <c r="BC66" s="346">
        <v>7.9502926840732194E-2</v>
      </c>
      <c r="BD66" s="346">
        <v>0.2612069425703587</v>
      </c>
      <c r="BE66" s="346">
        <v>0.26947750990706953</v>
      </c>
      <c r="BF66" s="346"/>
      <c r="BG66" s="346">
        <v>0.24164698762728182</v>
      </c>
      <c r="BH66" s="346">
        <v>0.22082686104361485</v>
      </c>
      <c r="BI66" s="346"/>
      <c r="BJ66" s="346">
        <v>8.7177077411870876E-2</v>
      </c>
      <c r="BK66" s="346">
        <v>0.23480284356651099</v>
      </c>
      <c r="BL66" s="346">
        <v>0.170214587010832</v>
      </c>
      <c r="BM66" s="346"/>
      <c r="BN66" s="346"/>
      <c r="BO66" s="346">
        <v>8.9114571916407703E-2</v>
      </c>
    </row>
    <row r="67" spans="2:67" s="255" customFormat="1" ht="15" customHeight="1">
      <c r="B67" s="1257" t="s">
        <v>15</v>
      </c>
      <c r="C67" s="262" t="s">
        <v>537</v>
      </c>
      <c r="D67" s="339"/>
      <c r="E67" s="346">
        <v>0.25487501072355101</v>
      </c>
      <c r="F67" s="346">
        <v>6.1541020055805501E-2</v>
      </c>
      <c r="G67" s="346">
        <v>0.106938279156401</v>
      </c>
      <c r="H67" s="896">
        <v>9.3700191835962898E-2</v>
      </c>
      <c r="I67" s="896">
        <v>0.11367872921896251</v>
      </c>
      <c r="J67" s="896">
        <v>0.10847254339494128</v>
      </c>
      <c r="K67" s="346">
        <v>0.28685685002621902</v>
      </c>
      <c r="L67" s="346"/>
      <c r="M67" s="346">
        <v>0.23911461662862901</v>
      </c>
      <c r="N67" s="346">
        <v>0.14441357301211299</v>
      </c>
      <c r="O67" s="346">
        <v>0.12275264235954417</v>
      </c>
      <c r="P67" s="346">
        <v>0.12059452777240499</v>
      </c>
      <c r="Q67" s="346"/>
      <c r="R67" s="346">
        <v>0.26936066119964075</v>
      </c>
      <c r="S67" s="346"/>
      <c r="T67" s="346"/>
      <c r="U67" s="346"/>
      <c r="V67" s="346">
        <v>0.27821807684503902</v>
      </c>
      <c r="W67" s="346">
        <v>0.146848943711921</v>
      </c>
      <c r="X67" s="346">
        <v>0.23282517424945118</v>
      </c>
      <c r="Y67" s="346">
        <v>0.22368168346922085</v>
      </c>
      <c r="Z67" s="346"/>
      <c r="AA67" s="346">
        <v>0.27578680916293646</v>
      </c>
      <c r="AB67" s="346">
        <v>0.28873041322206239</v>
      </c>
      <c r="AC67" s="346"/>
      <c r="AD67" s="346">
        <v>0.26814363994559598</v>
      </c>
      <c r="AE67" s="346">
        <v>0.25393256040347301</v>
      </c>
      <c r="AF67" s="346">
        <v>0.25150412548060103</v>
      </c>
      <c r="AG67" s="346"/>
      <c r="AH67" s="346"/>
      <c r="AI67" s="346">
        <v>0.15556294518542499</v>
      </c>
      <c r="AJ67" s="331"/>
      <c r="AK67" s="346">
        <v>0.25860690504230599</v>
      </c>
      <c r="AL67" s="346">
        <v>0.111224926185789</v>
      </c>
      <c r="AM67" s="346">
        <v>7.4733515492621097E-2</v>
      </c>
      <c r="AN67" s="346">
        <v>0.11547661971102526</v>
      </c>
      <c r="AO67" s="346">
        <v>0.10485941748335012</v>
      </c>
      <c r="AP67" s="346">
        <v>0.19870243276701899</v>
      </c>
      <c r="AQ67" s="346">
        <v>0.27733217888644879</v>
      </c>
      <c r="AR67" s="346"/>
      <c r="AS67" s="346">
        <v>0.20178013944335599</v>
      </c>
      <c r="AT67" s="346">
        <v>0.161668291885463</v>
      </c>
      <c r="AU67" s="346">
        <v>0.13855679168156795</v>
      </c>
      <c r="AV67" s="346">
        <v>0.13663191104592501</v>
      </c>
      <c r="AW67" s="346"/>
      <c r="AX67" s="346">
        <v>0.27277164909691598</v>
      </c>
      <c r="AY67" s="346"/>
      <c r="AZ67" s="346"/>
      <c r="BA67" s="346"/>
      <c r="BB67" s="346">
        <v>0.28209279911205298</v>
      </c>
      <c r="BC67" s="346">
        <v>0.16410921898499101</v>
      </c>
      <c r="BD67" s="346">
        <v>0.23022061907493147</v>
      </c>
      <c r="BE67" s="346">
        <v>0.22204943894241266</v>
      </c>
      <c r="BF67" s="346"/>
      <c r="BG67" s="346">
        <v>0.27442888895006506</v>
      </c>
      <c r="BH67" s="346">
        <v>0.29372421284481931</v>
      </c>
      <c r="BI67" s="346"/>
      <c r="BJ67" s="346">
        <v>0.26971800182916028</v>
      </c>
      <c r="BK67" s="346">
        <v>0.25279213879428603</v>
      </c>
      <c r="BL67" s="346">
        <v>0.25818029092245398</v>
      </c>
      <c r="BM67" s="346"/>
      <c r="BN67" s="346"/>
      <c r="BO67" s="346">
        <v>0.17169250487464099</v>
      </c>
    </row>
    <row r="68" spans="2:67" s="255" customFormat="1" ht="15" customHeight="1">
      <c r="B68" s="1257" t="s">
        <v>15</v>
      </c>
      <c r="C68" s="262" t="s">
        <v>532</v>
      </c>
      <c r="D68" s="339"/>
      <c r="E68" s="346">
        <v>0.311952030281752</v>
      </c>
      <c r="F68" s="346">
        <v>0.54446841005472701</v>
      </c>
      <c r="G68" s="346">
        <v>0.51478969409700404</v>
      </c>
      <c r="H68" s="896">
        <v>0.57998627763346899</v>
      </c>
      <c r="I68" s="896">
        <v>0.53751251461834704</v>
      </c>
      <c r="J68" s="896">
        <v>0.54858070738256448</v>
      </c>
      <c r="K68" s="346">
        <v>0.51532896593491317</v>
      </c>
      <c r="L68" s="346"/>
      <c r="M68" s="346">
        <v>0.205142935680758</v>
      </c>
      <c r="N68" s="346">
        <v>0.451803241716004</v>
      </c>
      <c r="O68" s="346">
        <v>0.47782728699248744</v>
      </c>
      <c r="P68" s="346">
        <v>0.47430401608734901</v>
      </c>
      <c r="Q68" s="346"/>
      <c r="R68" s="346">
        <v>0.31404993701918332</v>
      </c>
      <c r="S68" s="346"/>
      <c r="T68" s="346"/>
      <c r="U68" s="346"/>
      <c r="V68" s="346">
        <v>0.33626955573981299</v>
      </c>
      <c r="W68" s="346">
        <v>0.44956655921062</v>
      </c>
      <c r="X68" s="346">
        <v>0.15617002417230766</v>
      </c>
      <c r="Y68" s="346">
        <v>0.12976191281226671</v>
      </c>
      <c r="Z68" s="346"/>
      <c r="AA68" s="346">
        <v>0.18681517706356893</v>
      </c>
      <c r="AB68" s="346">
        <v>0.27428998130812082</v>
      </c>
      <c r="AC68" s="346"/>
      <c r="AD68" s="346">
        <v>0.58329399225972167</v>
      </c>
      <c r="AE68" s="346">
        <v>0.21806021193084199</v>
      </c>
      <c r="AF68" s="346">
        <v>0.38640387024011202</v>
      </c>
      <c r="AG68" s="346"/>
      <c r="AH68" s="346"/>
      <c r="AI68" s="346">
        <v>0.43880926506916501</v>
      </c>
      <c r="AJ68" s="331"/>
      <c r="AK68" s="346">
        <v>0.291571412466063</v>
      </c>
      <c r="AL68" s="346">
        <v>0.51935771655544605</v>
      </c>
      <c r="AM68" s="346">
        <v>0.59156795017820296</v>
      </c>
      <c r="AN68" s="346">
        <v>0.54520956542354049</v>
      </c>
      <c r="AO68" s="346">
        <v>0.55729004763840062</v>
      </c>
      <c r="AP68" s="346">
        <v>0.423490513575695</v>
      </c>
      <c r="AQ68" s="346">
        <v>0.52921920582538673</v>
      </c>
      <c r="AR68" s="346"/>
      <c r="AS68" s="346">
        <v>0.40345502473586897</v>
      </c>
      <c r="AT68" s="346">
        <v>0.440690103992946</v>
      </c>
      <c r="AU68" s="346">
        <v>0.47344145937597365</v>
      </c>
      <c r="AV68" s="346">
        <v>0.46999786755943901</v>
      </c>
      <c r="AW68" s="346"/>
      <c r="AX68" s="346">
        <v>0.28946669002538666</v>
      </c>
      <c r="AY68" s="346"/>
      <c r="AZ68" s="346"/>
      <c r="BA68" s="346"/>
      <c r="BB68" s="346">
        <v>0.30904160482347998</v>
      </c>
      <c r="BC68" s="346">
        <v>0.43788755833148602</v>
      </c>
      <c r="BD68" s="346">
        <v>0.14970999086766046</v>
      </c>
      <c r="BE68" s="346">
        <v>0.12083967002910817</v>
      </c>
      <c r="BF68" s="346"/>
      <c r="BG68" s="346">
        <v>0.17537107984364012</v>
      </c>
      <c r="BH68" s="346">
        <v>0.24862605770216412</v>
      </c>
      <c r="BI68" s="346"/>
      <c r="BJ68" s="346">
        <v>0.55101246505085866</v>
      </c>
      <c r="BK68" s="346">
        <v>0.20516516380472499</v>
      </c>
      <c r="BL68" s="346">
        <v>0.36190293499849402</v>
      </c>
      <c r="BM68" s="346"/>
      <c r="BN68" s="346"/>
      <c r="BO68" s="346">
        <v>0.42645484051635901</v>
      </c>
    </row>
    <row r="69" spans="2:67" s="255" customFormat="1" ht="15" customHeight="1">
      <c r="B69" s="1257" t="s">
        <v>15</v>
      </c>
      <c r="C69" s="262" t="s">
        <v>533</v>
      </c>
      <c r="D69" s="339"/>
      <c r="E69" s="346">
        <v>4.03719777240443E-2</v>
      </c>
      <c r="F69" s="346">
        <v>0.38046928486612802</v>
      </c>
      <c r="G69" s="346">
        <v>0.33693681553624999</v>
      </c>
      <c r="H69" s="896">
        <v>0.29240796776050398</v>
      </c>
      <c r="I69" s="896">
        <v>0.30683019941821171</v>
      </c>
      <c r="J69" s="896">
        <v>0.30307192539806249</v>
      </c>
      <c r="K69" s="346">
        <v>4.3577501020238163E-2</v>
      </c>
      <c r="L69" s="346"/>
      <c r="M69" s="346">
        <v>1.3511335141786301E-2</v>
      </c>
      <c r="N69" s="346">
        <v>0.30646430999186502</v>
      </c>
      <c r="O69" s="346">
        <v>0.3334725977911096</v>
      </c>
      <c r="P69" s="346">
        <v>0.34132500632928497</v>
      </c>
      <c r="Q69" s="346"/>
      <c r="R69" s="346">
        <v>1.9962282139542521E-2</v>
      </c>
      <c r="S69" s="346"/>
      <c r="T69" s="346"/>
      <c r="U69" s="346"/>
      <c r="V69" s="346">
        <v>2.0403319773956201E-2</v>
      </c>
      <c r="W69" s="346">
        <v>0.30236932652121101</v>
      </c>
      <c r="X69" s="346">
        <v>3.1287239333873886E-3</v>
      </c>
      <c r="Y69" s="346">
        <v>4.3496452538168903E-3</v>
      </c>
      <c r="Z69" s="346"/>
      <c r="AA69" s="346">
        <v>3.5214697542710355E-3</v>
      </c>
      <c r="AB69" s="346">
        <v>8.6376425793384063E-3</v>
      </c>
      <c r="AC69" s="346"/>
      <c r="AD69" s="346">
        <v>3.186269119344267E-2</v>
      </c>
      <c r="AE69" s="346">
        <v>7.20431707077654E-3</v>
      </c>
      <c r="AF69" s="346">
        <v>5.6413428751981597E-2</v>
      </c>
      <c r="AG69" s="346"/>
      <c r="AH69" s="346"/>
      <c r="AI69" s="346">
        <v>0.280456817432431</v>
      </c>
      <c r="AJ69" s="331"/>
      <c r="AK69" s="346">
        <v>3.5141757953216203E-2</v>
      </c>
      <c r="AL69" s="346">
        <v>0.32169278455299299</v>
      </c>
      <c r="AM69" s="346">
        <v>0.30828905546567797</v>
      </c>
      <c r="AN69" s="346">
        <v>0.29313412620928919</v>
      </c>
      <c r="AO69" s="346">
        <v>0.29708333311798879</v>
      </c>
      <c r="AP69" s="346">
        <v>0.16163476961342699</v>
      </c>
      <c r="AQ69" s="346">
        <v>4.2629978525369337E-2</v>
      </c>
      <c r="AR69" s="346"/>
      <c r="AS69" s="346">
        <v>0.14781877149751699</v>
      </c>
      <c r="AT69" s="346">
        <v>0.277970993131682</v>
      </c>
      <c r="AU69" s="346">
        <v>0.3034598961450215</v>
      </c>
      <c r="AV69" s="346">
        <v>0.311037111325907</v>
      </c>
      <c r="AW69" s="346"/>
      <c r="AX69" s="346">
        <v>1.6693436627025812E-2</v>
      </c>
      <c r="AY69" s="346"/>
      <c r="AZ69" s="346"/>
      <c r="BA69" s="346"/>
      <c r="BB69" s="346">
        <v>1.6932548567309798E-2</v>
      </c>
      <c r="BC69" s="346">
        <v>0.27414737002658701</v>
      </c>
      <c r="BD69" s="346">
        <v>3.1450174148921848E-3</v>
      </c>
      <c r="BE69" s="346">
        <v>3.732566664541206E-3</v>
      </c>
      <c r="BF69" s="346"/>
      <c r="BG69" s="346">
        <v>2.5158741638005738E-3</v>
      </c>
      <c r="BH69" s="346">
        <v>9.1908771559704519E-3</v>
      </c>
      <c r="BI69" s="346"/>
      <c r="BJ69" s="346">
        <v>3.0860477042117983E-2</v>
      </c>
      <c r="BK69" s="346">
        <v>6.6862023055760701E-3</v>
      </c>
      <c r="BL69" s="346">
        <v>4.8951770495292E-2</v>
      </c>
      <c r="BM69" s="346"/>
      <c r="BN69" s="346"/>
      <c r="BO69" s="346">
        <v>0.25417634206376699</v>
      </c>
    </row>
    <row r="70" spans="2:67" s="255" customFormat="1" ht="15" customHeight="1">
      <c r="B70" s="1253" t="s">
        <v>15</v>
      </c>
      <c r="C70" s="338" t="s">
        <v>527</v>
      </c>
      <c r="D70" s="339"/>
      <c r="E70" s="345">
        <v>1</v>
      </c>
      <c r="F70" s="345">
        <v>0.999999999999999</v>
      </c>
      <c r="G70" s="345">
        <v>1</v>
      </c>
      <c r="H70" s="897">
        <v>1</v>
      </c>
      <c r="I70" s="897">
        <v>1</v>
      </c>
      <c r="J70" s="897">
        <v>1</v>
      </c>
      <c r="K70" s="345">
        <v>1</v>
      </c>
      <c r="L70" s="345"/>
      <c r="M70" s="345">
        <v>0.999999999999999</v>
      </c>
      <c r="N70" s="345">
        <v>1</v>
      </c>
      <c r="O70" s="345">
        <v>1</v>
      </c>
      <c r="P70" s="345">
        <v>1</v>
      </c>
      <c r="Q70" s="345"/>
      <c r="R70" s="345">
        <v>0.99999999999999989</v>
      </c>
      <c r="S70" s="345"/>
      <c r="T70" s="345"/>
      <c r="U70" s="345"/>
      <c r="V70" s="345">
        <v>1</v>
      </c>
      <c r="W70" s="345">
        <v>1</v>
      </c>
      <c r="X70" s="345">
        <v>1</v>
      </c>
      <c r="Y70" s="345">
        <v>1</v>
      </c>
      <c r="Z70" s="345"/>
      <c r="AA70" s="345">
        <v>1</v>
      </c>
      <c r="AB70" s="345">
        <v>1</v>
      </c>
      <c r="AC70" s="345"/>
      <c r="AD70" s="345">
        <v>1</v>
      </c>
      <c r="AE70" s="345">
        <v>1</v>
      </c>
      <c r="AF70" s="345">
        <v>1</v>
      </c>
      <c r="AG70" s="345"/>
      <c r="AH70" s="345"/>
      <c r="AI70" s="345">
        <v>1</v>
      </c>
      <c r="AJ70" s="331"/>
      <c r="AK70" s="345">
        <v>1</v>
      </c>
      <c r="AL70" s="345">
        <v>1</v>
      </c>
      <c r="AM70" s="345">
        <v>1</v>
      </c>
      <c r="AN70" s="345">
        <v>1</v>
      </c>
      <c r="AO70" s="345">
        <v>1</v>
      </c>
      <c r="AP70" s="345">
        <v>0.999999999999999</v>
      </c>
      <c r="AQ70" s="345">
        <v>1</v>
      </c>
      <c r="AR70" s="345"/>
      <c r="AS70" s="345">
        <v>1</v>
      </c>
      <c r="AT70" s="345">
        <v>1</v>
      </c>
      <c r="AU70" s="345">
        <v>1</v>
      </c>
      <c r="AV70" s="345">
        <v>1</v>
      </c>
      <c r="AW70" s="345"/>
      <c r="AX70" s="345">
        <v>1</v>
      </c>
      <c r="AY70" s="345"/>
      <c r="AZ70" s="345"/>
      <c r="BA70" s="345"/>
      <c r="BB70" s="345">
        <v>0.999999999999999</v>
      </c>
      <c r="BC70" s="345">
        <v>1</v>
      </c>
      <c r="BD70" s="345">
        <v>1</v>
      </c>
      <c r="BE70" s="345">
        <v>1</v>
      </c>
      <c r="BF70" s="345"/>
      <c r="BG70" s="345">
        <v>1</v>
      </c>
      <c r="BH70" s="345">
        <v>1</v>
      </c>
      <c r="BI70" s="345"/>
      <c r="BJ70" s="345">
        <v>1</v>
      </c>
      <c r="BK70" s="345">
        <v>1</v>
      </c>
      <c r="BL70" s="345">
        <v>0.999999999999999</v>
      </c>
      <c r="BM70" s="345"/>
      <c r="BN70" s="345"/>
      <c r="BO70" s="345">
        <v>1</v>
      </c>
    </row>
    <row r="71" spans="2:67" s="255" customFormat="1" ht="15" customHeight="1">
      <c r="B71" s="1251" t="s">
        <v>279</v>
      </c>
      <c r="C71" s="262" t="s">
        <v>534</v>
      </c>
      <c r="D71" s="339"/>
      <c r="E71" s="350">
        <v>7.3524428996932498E-2</v>
      </c>
      <c r="F71" s="346">
        <v>1.6747165052113599E-4</v>
      </c>
      <c r="G71" s="346">
        <v>5.4802009645997605E-4</v>
      </c>
      <c r="H71" s="896">
        <v>2.63308945900439E-4</v>
      </c>
      <c r="I71" s="896">
        <v>5.0043452620672719E-4</v>
      </c>
      <c r="J71" s="896">
        <v>3.9434149402695713E-4</v>
      </c>
      <c r="K71" s="346">
        <v>3.8964981842117986E-3</v>
      </c>
      <c r="L71" s="346"/>
      <c r="M71" s="346">
        <v>0.14046626447640201</v>
      </c>
      <c r="N71" s="346">
        <v>6.3502629106831198E-3</v>
      </c>
      <c r="O71" s="346">
        <v>3.1411864036107874E-3</v>
      </c>
      <c r="P71" s="346">
        <v>2.8986409144202202E-3</v>
      </c>
      <c r="Q71" s="346"/>
      <c r="R71" s="346">
        <v>6.912065032223054E-2</v>
      </c>
      <c r="S71" s="346"/>
      <c r="T71" s="346"/>
      <c r="U71" s="346"/>
      <c r="V71" s="346">
        <v>6.1284455318680403E-2</v>
      </c>
      <c r="W71" s="346">
        <v>6.8422274061795E-3</v>
      </c>
      <c r="X71" s="346">
        <v>0.1335553329641935</v>
      </c>
      <c r="Y71" s="346">
        <v>0.15151647138874544</v>
      </c>
      <c r="Z71" s="346"/>
      <c r="AA71" s="346">
        <v>0.10598425493915187</v>
      </c>
      <c r="AB71" s="346">
        <v>8.7437513734548361E-2</v>
      </c>
      <c r="AC71" s="346"/>
      <c r="AD71" s="346">
        <v>3.9642533558113861E-2</v>
      </c>
      <c r="AE71" s="346">
        <v>0.113765290545877</v>
      </c>
      <c r="AF71" s="346">
        <v>6.0659632921467102E-2</v>
      </c>
      <c r="AG71" s="347"/>
      <c r="AH71" s="347"/>
      <c r="AI71" s="346">
        <v>1.28446978429847E-2</v>
      </c>
      <c r="AJ71" s="331"/>
      <c r="AK71" s="346">
        <v>8.1106096785046905E-2</v>
      </c>
      <c r="AL71" s="346">
        <v>2.07596526404594E-3</v>
      </c>
      <c r="AM71" s="346">
        <v>2.63308945900439E-4</v>
      </c>
      <c r="AN71" s="346">
        <v>2.1527968961430445E-3</v>
      </c>
      <c r="AO71" s="346">
        <v>1.3074157034035426E-3</v>
      </c>
      <c r="AP71" s="346">
        <v>7.90565199915646E-2</v>
      </c>
      <c r="AQ71" s="346">
        <v>3.8964981842117986E-3</v>
      </c>
      <c r="AR71" s="346"/>
      <c r="AS71" s="346">
        <v>8.5739152316424594E-2</v>
      </c>
      <c r="AT71" s="346">
        <v>1.27373324409674E-2</v>
      </c>
      <c r="AU71" s="346">
        <v>7.6675653645235878E-3</v>
      </c>
      <c r="AV71" s="346">
        <v>7.3963733146538996E-3</v>
      </c>
      <c r="AW71" s="346"/>
      <c r="AX71" s="346">
        <v>7.8422811459930075E-2</v>
      </c>
      <c r="AY71" s="346"/>
      <c r="AZ71" s="346"/>
      <c r="BA71" s="346"/>
      <c r="BB71" s="346">
        <v>7.0725052335308305E-2</v>
      </c>
      <c r="BC71" s="346">
        <v>1.3361947678794501E-2</v>
      </c>
      <c r="BD71" s="346">
        <v>0.13795821041446565</v>
      </c>
      <c r="BE71" s="346">
        <v>0.15683915642082258</v>
      </c>
      <c r="BF71" s="346"/>
      <c r="BG71" s="346">
        <v>0.1160577532728492</v>
      </c>
      <c r="BH71" s="346">
        <v>9.4555663980403049E-2</v>
      </c>
      <c r="BI71" s="346"/>
      <c r="BJ71" s="346">
        <v>4.7934365626150083E-2</v>
      </c>
      <c r="BK71" s="346">
        <v>0.12070839173437201</v>
      </c>
      <c r="BL71" s="346">
        <v>7.7622883046188196E-2</v>
      </c>
      <c r="BM71" s="347"/>
      <c r="BN71" s="347"/>
      <c r="BO71" s="346">
        <v>1.9922384624744899E-2</v>
      </c>
    </row>
    <row r="72" spans="2:67" s="255" customFormat="1" ht="15" customHeight="1">
      <c r="B72" s="1252" t="s">
        <v>279</v>
      </c>
      <c r="C72" s="262" t="s">
        <v>535</v>
      </c>
      <c r="D72" s="339"/>
      <c r="E72" s="346">
        <v>9.3590011766410103E-2</v>
      </c>
      <c r="F72" s="346">
        <v>1.02405618343021E-3</v>
      </c>
      <c r="G72" s="346">
        <v>3.4399599461455198E-3</v>
      </c>
      <c r="H72" s="896">
        <v>9.8932147536609396E-4</v>
      </c>
      <c r="I72" s="896">
        <v>3.593304826855174E-3</v>
      </c>
      <c r="J72" s="896">
        <v>2.4282492088645987E-3</v>
      </c>
      <c r="K72" s="346">
        <v>3.9582203428425548E-3</v>
      </c>
      <c r="L72" s="346"/>
      <c r="M72" s="346">
        <v>0.15931603991826501</v>
      </c>
      <c r="N72" s="346">
        <v>1.72928495778761E-2</v>
      </c>
      <c r="O72" s="346">
        <v>1.0012048207908653E-2</v>
      </c>
      <c r="P72" s="346">
        <v>9.3189354659078301E-3</v>
      </c>
      <c r="Q72" s="346"/>
      <c r="R72" s="346">
        <v>8.5215465665907528E-2</v>
      </c>
      <c r="S72" s="346"/>
      <c r="T72" s="346"/>
      <c r="U72" s="346"/>
      <c r="V72" s="346">
        <v>7.6675479807582297E-2</v>
      </c>
      <c r="W72" s="346">
        <v>1.8087857903911399E-2</v>
      </c>
      <c r="X72" s="346">
        <v>0.16428720449831777</v>
      </c>
      <c r="Y72" s="346">
        <v>0.16375297876640038</v>
      </c>
      <c r="Z72" s="346"/>
      <c r="AA72" s="346">
        <v>0.14570955930309859</v>
      </c>
      <c r="AB72" s="346">
        <v>0.1046850630815787</v>
      </c>
      <c r="AC72" s="346"/>
      <c r="AD72" s="346">
        <v>2.1526774697683382E-2</v>
      </c>
      <c r="AE72" s="346">
        <v>0.137088002609034</v>
      </c>
      <c r="AF72" s="346">
        <v>7.1921244133777998E-2</v>
      </c>
      <c r="AG72" s="347"/>
      <c r="AH72" s="347"/>
      <c r="AI72" s="346">
        <v>2.4451737452701901E-2</v>
      </c>
      <c r="AJ72" s="331"/>
      <c r="AK72" s="346">
        <v>0.10004992811817</v>
      </c>
      <c r="AL72" s="346">
        <v>5.5946325380619097E-3</v>
      </c>
      <c r="AM72" s="351">
        <v>4.8160781557858097E-5</v>
      </c>
      <c r="AN72" s="351">
        <v>5.8726343612573641E-3</v>
      </c>
      <c r="AO72" s="351">
        <v>3.2666900252514806E-3</v>
      </c>
      <c r="AP72" s="351">
        <v>5.5950918966395001E-2</v>
      </c>
      <c r="AQ72" s="351">
        <v>3.012529895967763E-3</v>
      </c>
      <c r="AR72" s="351"/>
      <c r="AS72" s="351">
        <v>6.6770259162679396E-2</v>
      </c>
      <c r="AT72" s="351">
        <v>2.2700718344432599E-2</v>
      </c>
      <c r="AU72" s="351">
        <v>1.5226811060651055E-2</v>
      </c>
      <c r="AV72" s="351">
        <v>1.4093280200356899E-2</v>
      </c>
      <c r="AW72" s="351"/>
      <c r="AX72" s="351">
        <v>9.2316252834625565E-2</v>
      </c>
      <c r="AY72" s="351"/>
      <c r="AZ72" s="351"/>
      <c r="BA72" s="351"/>
      <c r="BB72" s="351">
        <v>8.4057183853202502E-2</v>
      </c>
      <c r="BC72" s="351">
        <v>2.3545011014378101E-2</v>
      </c>
      <c r="BD72" s="351">
        <v>0.16745901848080591</v>
      </c>
      <c r="BE72" s="351">
        <v>0.16492591410616064</v>
      </c>
      <c r="BF72" s="351"/>
      <c r="BG72" s="351">
        <v>0.14869507404193208</v>
      </c>
      <c r="BH72" s="351">
        <v>0.11100190657272944</v>
      </c>
      <c r="BI72" s="351"/>
      <c r="BJ72" s="351">
        <v>3.7192865529023733E-2</v>
      </c>
      <c r="BK72" s="351">
        <v>0.14137404489847599</v>
      </c>
      <c r="BL72" s="351">
        <v>8.4612143291822997E-2</v>
      </c>
      <c r="BM72" s="562"/>
      <c r="BN72" s="562"/>
      <c r="BO72" s="351">
        <v>3.0251647640267401E-2</v>
      </c>
    </row>
    <row r="73" spans="2:67" s="255" customFormat="1" ht="15" customHeight="1">
      <c r="B73" s="1252" t="s">
        <v>279</v>
      </c>
      <c r="C73" s="262" t="s">
        <v>536</v>
      </c>
      <c r="D73" s="339"/>
      <c r="E73" s="346">
        <v>0.17306878407533699</v>
      </c>
      <c r="F73" s="346">
        <v>9.3201053179278407E-3</v>
      </c>
      <c r="G73" s="346">
        <v>1.9410764326306399E-2</v>
      </c>
      <c r="H73" s="896">
        <v>1.9733059828947699E-2</v>
      </c>
      <c r="I73" s="896">
        <v>2.0865912962017816E-2</v>
      </c>
      <c r="J73" s="896">
        <v>2.0359059910792749E-2</v>
      </c>
      <c r="K73" s="346">
        <v>6.0429019391013673E-2</v>
      </c>
      <c r="L73" s="346"/>
      <c r="M73" s="346">
        <v>0.22946670973439401</v>
      </c>
      <c r="N73" s="346">
        <v>5.1301043429347097E-2</v>
      </c>
      <c r="O73" s="346">
        <v>3.4473750482129611E-2</v>
      </c>
      <c r="P73" s="346">
        <v>3.3421818821741202E-2</v>
      </c>
      <c r="Q73" s="346"/>
      <c r="R73" s="346">
        <v>0.16484967399295483</v>
      </c>
      <c r="S73" s="346"/>
      <c r="T73" s="346"/>
      <c r="U73" s="346"/>
      <c r="V73" s="346">
        <v>0.159468118843162</v>
      </c>
      <c r="W73" s="346">
        <v>5.2957274019801902E-2</v>
      </c>
      <c r="X73" s="346">
        <v>0.24596647191468282</v>
      </c>
      <c r="Y73" s="346">
        <v>0.24712009533749008</v>
      </c>
      <c r="Z73" s="346"/>
      <c r="AA73" s="346">
        <v>0.24472639175374514</v>
      </c>
      <c r="AB73" s="346">
        <v>0.21954024811338052</v>
      </c>
      <c r="AC73" s="346"/>
      <c r="AD73" s="346">
        <v>5.0708972731243501E-2</v>
      </c>
      <c r="AE73" s="346">
        <v>0.224797206899436</v>
      </c>
      <c r="AF73" s="346">
        <v>0.133082721385472</v>
      </c>
      <c r="AG73" s="347"/>
      <c r="AH73" s="347"/>
      <c r="AI73" s="346">
        <v>6.22716269975108E-2</v>
      </c>
      <c r="AJ73" s="331"/>
      <c r="AK73" s="346">
        <v>0.179803105940781</v>
      </c>
      <c r="AL73" s="346">
        <v>2.3210416271346901E-2</v>
      </c>
      <c r="AM73" s="351">
        <v>1.6356740988659E-2</v>
      </c>
      <c r="AN73" s="351">
        <v>2.4332017944808496E-2</v>
      </c>
      <c r="AO73" s="351">
        <v>2.076377653593799E-2</v>
      </c>
      <c r="AP73" s="351">
        <v>8.1316752206274101E-2</v>
      </c>
      <c r="AQ73" s="351">
        <v>5.9931599019462288E-2</v>
      </c>
      <c r="AR73" s="351"/>
      <c r="AS73" s="351">
        <v>9.6636141523219199E-2</v>
      </c>
      <c r="AT73" s="351">
        <v>5.9297687819733297E-2</v>
      </c>
      <c r="AU73" s="351">
        <v>4.1867159464540643E-2</v>
      </c>
      <c r="AV73" s="351">
        <v>4.06391479271088E-2</v>
      </c>
      <c r="AW73" s="351"/>
      <c r="AX73" s="351">
        <v>0.1720980271496636</v>
      </c>
      <c r="AY73" s="351"/>
      <c r="AZ73" s="351"/>
      <c r="BA73" s="351"/>
      <c r="BB73" s="351">
        <v>0.16688987820930001</v>
      </c>
      <c r="BC73" s="351">
        <v>6.0999356453195E-2</v>
      </c>
      <c r="BD73" s="351">
        <v>0.24383731920893584</v>
      </c>
      <c r="BE73" s="351">
        <v>0.25096425248323984</v>
      </c>
      <c r="BF73" s="351"/>
      <c r="BG73" s="351">
        <v>0.24520473307413165</v>
      </c>
      <c r="BH73" s="351">
        <v>0.22276284272527327</v>
      </c>
      <c r="BI73" s="351"/>
      <c r="BJ73" s="351">
        <v>6.2896703243334809E-2</v>
      </c>
      <c r="BK73" s="351">
        <v>0.226960885939056</v>
      </c>
      <c r="BL73" s="351">
        <v>0.15122696725679499</v>
      </c>
      <c r="BM73" s="562"/>
      <c r="BN73" s="562"/>
      <c r="BO73" s="351">
        <v>7.0665704180455799E-2</v>
      </c>
    </row>
    <row r="74" spans="2:67" s="255" customFormat="1" ht="15" customHeight="1">
      <c r="B74" s="1252" t="s">
        <v>279</v>
      </c>
      <c r="C74" s="262" t="s">
        <v>537</v>
      </c>
      <c r="D74" s="339"/>
      <c r="E74" s="346">
        <v>0.24177413703988901</v>
      </c>
      <c r="F74" s="346">
        <v>4.8935132574403802E-2</v>
      </c>
      <c r="G74" s="346">
        <v>8.1516445518257194E-2</v>
      </c>
      <c r="H74" s="896">
        <v>7.1800146842400395E-2</v>
      </c>
      <c r="I74" s="896">
        <v>8.864941567686889E-2</v>
      </c>
      <c r="J74" s="896">
        <v>8.1110836252616614E-2</v>
      </c>
      <c r="K74" s="346">
        <v>0.28182079876036603</v>
      </c>
      <c r="L74" s="346"/>
      <c r="M74" s="346">
        <v>0.24569015417732501</v>
      </c>
      <c r="N74" s="346">
        <v>0.121004347776791</v>
      </c>
      <c r="O74" s="346">
        <v>0.10189932410605546</v>
      </c>
      <c r="P74" s="346">
        <v>9.9310746946943806E-2</v>
      </c>
      <c r="Q74" s="346"/>
      <c r="R74" s="346">
        <v>0.24319509627935942</v>
      </c>
      <c r="S74" s="346"/>
      <c r="T74" s="346"/>
      <c r="U74" s="346"/>
      <c r="V74" s="346">
        <v>0.24388463612331299</v>
      </c>
      <c r="W74" s="346">
        <v>0.122971621852744</v>
      </c>
      <c r="X74" s="346">
        <v>0.26666067442631608</v>
      </c>
      <c r="Y74" s="346">
        <v>0.25007006329633846</v>
      </c>
      <c r="Z74" s="346"/>
      <c r="AA74" s="346">
        <v>0.2788688511127897</v>
      </c>
      <c r="AB74" s="346">
        <v>0.29342607882656091</v>
      </c>
      <c r="AC74" s="346"/>
      <c r="AD74" s="346">
        <v>0.2426316338273623</v>
      </c>
      <c r="AE74" s="346">
        <v>0.26485146912556301</v>
      </c>
      <c r="AF74" s="346">
        <v>0.21697481565962401</v>
      </c>
      <c r="AG74" s="347"/>
      <c r="AH74" s="347"/>
      <c r="AI74" s="346">
        <v>0.13211613251798901</v>
      </c>
      <c r="AJ74" s="331"/>
      <c r="AK74" s="346">
        <v>0.24462708157226601</v>
      </c>
      <c r="AL74" s="346">
        <v>8.7947869152387004E-2</v>
      </c>
      <c r="AM74" s="351">
        <v>6.0302413630930703E-2</v>
      </c>
      <c r="AN74" s="351">
        <v>9.5334385487610959E-2</v>
      </c>
      <c r="AO74" s="351">
        <v>7.9660631046142058E-2</v>
      </c>
      <c r="AP74" s="351">
        <v>0.147496247639755</v>
      </c>
      <c r="AQ74" s="351">
        <v>0.28026905188873469</v>
      </c>
      <c r="AR74" s="351"/>
      <c r="AS74" s="351">
        <v>0.15720019705469199</v>
      </c>
      <c r="AT74" s="351">
        <v>0.132523774810896</v>
      </c>
      <c r="AU74" s="351">
        <v>0.11630387617755199</v>
      </c>
      <c r="AV74" s="351">
        <v>0.113565076646529</v>
      </c>
      <c r="AW74" s="351"/>
      <c r="AX74" s="351">
        <v>0.24692523063194299</v>
      </c>
      <c r="AY74" s="351"/>
      <c r="AZ74" s="351"/>
      <c r="BA74" s="351"/>
      <c r="BB74" s="351">
        <v>0.24777312809676399</v>
      </c>
      <c r="BC74" s="351">
        <v>0.13428279155178699</v>
      </c>
      <c r="BD74" s="351">
        <v>0.27104689702428142</v>
      </c>
      <c r="BE74" s="351">
        <v>0.24067416634560274</v>
      </c>
      <c r="BF74" s="351"/>
      <c r="BG74" s="351">
        <v>0.26873368530026903</v>
      </c>
      <c r="BH74" s="351">
        <v>0.27848402528655769</v>
      </c>
      <c r="BI74" s="351"/>
      <c r="BJ74" s="351">
        <v>0.25933146769146032</v>
      </c>
      <c r="BK74" s="351">
        <v>0.25951484343223102</v>
      </c>
      <c r="BL74" s="351">
        <v>0.23001429313201199</v>
      </c>
      <c r="BM74" s="562"/>
      <c r="BN74" s="562"/>
      <c r="BO74" s="351">
        <v>0.14302051025694701</v>
      </c>
    </row>
    <row r="75" spans="2:67" s="255" customFormat="1" ht="15" customHeight="1">
      <c r="B75" s="1252" t="s">
        <v>279</v>
      </c>
      <c r="C75" s="262" t="s">
        <v>532</v>
      </c>
      <c r="D75" s="339"/>
      <c r="E75" s="346">
        <v>0.37294899726636799</v>
      </c>
      <c r="F75" s="346">
        <v>0.52399457857081599</v>
      </c>
      <c r="G75" s="346">
        <v>0.468744262146709</v>
      </c>
      <c r="H75" s="896">
        <v>0.59814350449222697</v>
      </c>
      <c r="I75" s="896">
        <v>0.50112676848795978</v>
      </c>
      <c r="J75" s="896">
        <v>0.54453330304058822</v>
      </c>
      <c r="K75" s="346">
        <v>0.626568305246332</v>
      </c>
      <c r="L75" s="346"/>
      <c r="M75" s="346">
        <v>0.21419176593397099</v>
      </c>
      <c r="N75" s="346">
        <v>0.481825110908842</v>
      </c>
      <c r="O75" s="346">
        <v>0.52120382075449334</v>
      </c>
      <c r="P75" s="346">
        <v>0.51998146022680003</v>
      </c>
      <c r="Q75" s="346"/>
      <c r="R75" s="346">
        <v>0.40842815309442104</v>
      </c>
      <c r="S75" s="346"/>
      <c r="T75" s="346"/>
      <c r="U75" s="346"/>
      <c r="V75" s="346">
        <v>0.42970421543905502</v>
      </c>
      <c r="W75" s="346">
        <v>0.47919443161546998</v>
      </c>
      <c r="X75" s="346">
        <v>0.18578564038781345</v>
      </c>
      <c r="Y75" s="346">
        <v>0.1803827383169393</v>
      </c>
      <c r="Z75" s="346"/>
      <c r="AA75" s="346">
        <v>0.21763489679707987</v>
      </c>
      <c r="AB75" s="346">
        <v>0.28764512862490338</v>
      </c>
      <c r="AC75" s="346"/>
      <c r="AD75" s="346">
        <v>0.59187518307442522</v>
      </c>
      <c r="AE75" s="346">
        <v>0.24707709451123899</v>
      </c>
      <c r="AF75" s="346">
        <v>0.45079957523256198</v>
      </c>
      <c r="AG75" s="347"/>
      <c r="AH75" s="347"/>
      <c r="AI75" s="346">
        <v>0.47078162740957202</v>
      </c>
      <c r="AJ75" s="331"/>
      <c r="AK75" s="346">
        <v>0.354350349554026</v>
      </c>
      <c r="AL75" s="346">
        <v>0.46706054410939801</v>
      </c>
      <c r="AM75" s="351">
        <v>0.59397937890851804</v>
      </c>
      <c r="AN75" s="351">
        <v>0.50160044466137976</v>
      </c>
      <c r="AO75" s="351">
        <v>0.54293196710259073</v>
      </c>
      <c r="AP75" s="351">
        <v>0.48246857244012897</v>
      </c>
      <c r="AQ75" s="351">
        <v>0.62504586323855271</v>
      </c>
      <c r="AR75" s="351"/>
      <c r="AS75" s="351">
        <v>0.454306986146576</v>
      </c>
      <c r="AT75" s="351">
        <v>0.47842231670317298</v>
      </c>
      <c r="AU75" s="351">
        <v>0.51946895625321066</v>
      </c>
      <c r="AV75" s="351">
        <v>0.51877669297583995</v>
      </c>
      <c r="AW75" s="351"/>
      <c r="AX75" s="351">
        <v>0.38401213135259477</v>
      </c>
      <c r="AY75" s="351"/>
      <c r="AZ75" s="351"/>
      <c r="BA75" s="351"/>
      <c r="BB75" s="351">
        <v>0.40425654828242902</v>
      </c>
      <c r="BC75" s="351">
        <v>0.47554378462812602</v>
      </c>
      <c r="BD75" s="351">
        <v>0.17625399673913944</v>
      </c>
      <c r="BE75" s="351">
        <v>0.179673247314385</v>
      </c>
      <c r="BF75" s="351"/>
      <c r="BG75" s="351">
        <v>0.21415436882589711</v>
      </c>
      <c r="BH75" s="351">
        <v>0.28727884743329879</v>
      </c>
      <c r="BI75" s="351"/>
      <c r="BJ75" s="351">
        <v>0.53513884830595271</v>
      </c>
      <c r="BK75" s="351">
        <v>0.23892269578313799</v>
      </c>
      <c r="BL75" s="351">
        <v>0.40632440372209799</v>
      </c>
      <c r="BM75" s="562"/>
      <c r="BN75" s="562"/>
      <c r="BO75" s="351">
        <v>0.46486479656338098</v>
      </c>
    </row>
    <row r="76" spans="2:67" s="255" customFormat="1" ht="15" customHeight="1">
      <c r="B76" s="1252" t="s">
        <v>279</v>
      </c>
      <c r="C76" s="262" t="s">
        <v>533</v>
      </c>
      <c r="D76" s="339"/>
      <c r="E76" s="346">
        <v>4.5093640855063899E-2</v>
      </c>
      <c r="F76" s="346">
        <v>0.41655865570290102</v>
      </c>
      <c r="G76" s="346">
        <v>0.42634054796612197</v>
      </c>
      <c r="H76" s="896">
        <v>0.30907065841515802</v>
      </c>
      <c r="I76" s="896">
        <v>0.38526416352009163</v>
      </c>
      <c r="J76" s="896">
        <v>0.35117421009311073</v>
      </c>
      <c r="K76" s="346">
        <v>2.3327158075233983E-2</v>
      </c>
      <c r="L76" s="346"/>
      <c r="M76" s="346">
        <v>1.08690657596424E-2</v>
      </c>
      <c r="N76" s="346">
        <v>0.32222638539646098</v>
      </c>
      <c r="O76" s="346">
        <v>0.32926987004580233</v>
      </c>
      <c r="P76" s="346">
        <v>0.335068397624187</v>
      </c>
      <c r="Q76" s="346"/>
      <c r="R76" s="346">
        <v>2.9190960645126746E-2</v>
      </c>
      <c r="S76" s="346"/>
      <c r="T76" s="346"/>
      <c r="U76" s="346"/>
      <c r="V76" s="346">
        <v>2.8983094468207699E-2</v>
      </c>
      <c r="W76" s="346">
        <v>0.31994658720189301</v>
      </c>
      <c r="X76" s="346">
        <v>3.744675808676181E-3</v>
      </c>
      <c r="Y76" s="346">
        <v>7.1576528940865396E-3</v>
      </c>
      <c r="Z76" s="346"/>
      <c r="AA76" s="346">
        <v>7.0760460941348795E-3</v>
      </c>
      <c r="AB76" s="346">
        <v>7.2659676190281221E-3</v>
      </c>
      <c r="AC76" s="346"/>
      <c r="AD76" s="346">
        <v>5.3614902111171661E-2</v>
      </c>
      <c r="AE76" s="346">
        <v>1.2420936308850199E-2</v>
      </c>
      <c r="AF76" s="346">
        <v>6.6562010667096605E-2</v>
      </c>
      <c r="AG76" s="347"/>
      <c r="AH76" s="347"/>
      <c r="AI76" s="346">
        <v>0.29753417777924202</v>
      </c>
      <c r="AJ76" s="331"/>
      <c r="AK76" s="346">
        <v>4.0063438029710401E-2</v>
      </c>
      <c r="AL76" s="346">
        <v>0.41411057266475998</v>
      </c>
      <c r="AM76" s="351">
        <v>0.32904999674443403</v>
      </c>
      <c r="AN76" s="351">
        <v>0.37070772064880031</v>
      </c>
      <c r="AO76" s="351">
        <v>0.3520695195866741</v>
      </c>
      <c r="AP76" s="351">
        <v>0.15371098875588199</v>
      </c>
      <c r="AQ76" s="351">
        <v>2.7844457773070725E-2</v>
      </c>
      <c r="AR76" s="351"/>
      <c r="AS76" s="351">
        <v>0.13934726379640899</v>
      </c>
      <c r="AT76" s="351">
        <v>0.29431816988079801</v>
      </c>
      <c r="AU76" s="351">
        <v>0.299465631679522</v>
      </c>
      <c r="AV76" s="351">
        <v>0.30552942893551099</v>
      </c>
      <c r="AW76" s="351"/>
      <c r="AX76" s="351">
        <v>2.6225546571243086E-2</v>
      </c>
      <c r="AY76" s="351"/>
      <c r="AZ76" s="351"/>
      <c r="BA76" s="351"/>
      <c r="BB76" s="351">
        <v>2.6298209222996201E-2</v>
      </c>
      <c r="BC76" s="351">
        <v>0.29226710867372002</v>
      </c>
      <c r="BD76" s="351">
        <v>3.4445581323716825E-3</v>
      </c>
      <c r="BE76" s="351">
        <v>6.9232633297890622E-3</v>
      </c>
      <c r="BF76" s="351"/>
      <c r="BG76" s="351">
        <v>7.1543854849208804E-3</v>
      </c>
      <c r="BH76" s="351">
        <v>5.9167140017377549E-3</v>
      </c>
      <c r="BI76" s="351"/>
      <c r="BJ76" s="351">
        <v>5.7505749604078296E-2</v>
      </c>
      <c r="BK76" s="351">
        <v>1.25191382127262E-2</v>
      </c>
      <c r="BL76" s="351">
        <v>5.0199309551084502E-2</v>
      </c>
      <c r="BM76" s="562"/>
      <c r="BN76" s="562"/>
      <c r="BO76" s="351">
        <v>0.27127495673420299</v>
      </c>
    </row>
    <row r="77" spans="2:67" s="255" customFormat="1" ht="15" customHeight="1">
      <c r="B77" s="1253" t="s">
        <v>279</v>
      </c>
      <c r="C77" s="338" t="s">
        <v>527</v>
      </c>
      <c r="D77" s="339"/>
      <c r="E77" s="345">
        <v>1</v>
      </c>
      <c r="F77" s="345">
        <v>1</v>
      </c>
      <c r="G77" s="345">
        <v>1</v>
      </c>
      <c r="H77" s="897">
        <v>1</v>
      </c>
      <c r="I77" s="897">
        <v>1</v>
      </c>
      <c r="J77" s="897">
        <v>1</v>
      </c>
      <c r="K77" s="345">
        <v>1</v>
      </c>
      <c r="L77" s="345"/>
      <c r="M77" s="345">
        <v>0.999999999999999</v>
      </c>
      <c r="N77" s="345">
        <v>1</v>
      </c>
      <c r="O77" s="345">
        <v>1</v>
      </c>
      <c r="P77" s="345">
        <v>1</v>
      </c>
      <c r="Q77" s="345"/>
      <c r="R77" s="345">
        <v>1</v>
      </c>
      <c r="S77" s="345"/>
      <c r="T77" s="345"/>
      <c r="U77" s="345"/>
      <c r="V77" s="345">
        <v>1</v>
      </c>
      <c r="W77" s="345">
        <v>1</v>
      </c>
      <c r="X77" s="345">
        <v>1</v>
      </c>
      <c r="Y77" s="345">
        <v>1</v>
      </c>
      <c r="Z77" s="345"/>
      <c r="AA77" s="345">
        <v>1</v>
      </c>
      <c r="AB77" s="345">
        <v>1</v>
      </c>
      <c r="AC77" s="345"/>
      <c r="AD77" s="345">
        <v>1</v>
      </c>
      <c r="AE77" s="345">
        <v>0.999999999999999</v>
      </c>
      <c r="AF77" s="345">
        <v>1</v>
      </c>
      <c r="AG77" s="348"/>
      <c r="AH77" s="348"/>
      <c r="AI77" s="345">
        <v>1</v>
      </c>
      <c r="AJ77" s="331"/>
      <c r="AK77" s="345">
        <v>1</v>
      </c>
      <c r="AL77" s="345">
        <v>1</v>
      </c>
      <c r="AM77" s="345">
        <v>1</v>
      </c>
      <c r="AN77" s="345">
        <v>1</v>
      </c>
      <c r="AO77" s="345">
        <v>1</v>
      </c>
      <c r="AP77" s="345">
        <v>1</v>
      </c>
      <c r="AQ77" s="345">
        <v>1</v>
      </c>
      <c r="AR77" s="345"/>
      <c r="AS77" s="345">
        <v>1</v>
      </c>
      <c r="AT77" s="345">
        <v>1</v>
      </c>
      <c r="AU77" s="345">
        <v>1</v>
      </c>
      <c r="AV77" s="345">
        <v>1</v>
      </c>
      <c r="AW77" s="345"/>
      <c r="AX77" s="345">
        <v>1</v>
      </c>
      <c r="AY77" s="345"/>
      <c r="AZ77" s="345"/>
      <c r="BA77" s="345"/>
      <c r="BB77" s="345">
        <v>1</v>
      </c>
      <c r="BC77" s="345">
        <v>1</v>
      </c>
      <c r="BD77" s="345">
        <v>1</v>
      </c>
      <c r="BE77" s="345">
        <v>0.99999999999999989</v>
      </c>
      <c r="BF77" s="345"/>
      <c r="BG77" s="345">
        <v>1</v>
      </c>
      <c r="BH77" s="345">
        <v>1</v>
      </c>
      <c r="BI77" s="345"/>
      <c r="BJ77" s="345">
        <v>1</v>
      </c>
      <c r="BK77" s="345">
        <v>0.999999999999999</v>
      </c>
      <c r="BL77" s="345">
        <v>1</v>
      </c>
      <c r="BM77" s="348"/>
      <c r="BN77" s="348"/>
      <c r="BO77" s="345">
        <v>1</v>
      </c>
    </row>
    <row r="78" spans="2:67" s="255" customFormat="1" ht="15" customHeight="1">
      <c r="B78" s="1251" t="s">
        <v>715</v>
      </c>
      <c r="C78" s="262" t="s">
        <v>534</v>
      </c>
      <c r="D78" s="339"/>
      <c r="E78" s="658"/>
      <c r="F78" s="658"/>
      <c r="G78" s="658"/>
      <c r="H78" s="700"/>
      <c r="I78" s="700"/>
      <c r="J78" s="700"/>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658"/>
      <c r="AJ78" s="262"/>
      <c r="AK78" s="658"/>
      <c r="AL78" s="658"/>
      <c r="AM78" s="658"/>
      <c r="AN78" s="658"/>
      <c r="AO78" s="658"/>
      <c r="AP78" s="658"/>
      <c r="AQ78" s="658"/>
      <c r="AR78" s="658"/>
      <c r="AS78" s="658"/>
      <c r="AT78" s="658"/>
      <c r="AU78" s="658"/>
      <c r="AV78" s="658"/>
      <c r="AW78" s="658"/>
      <c r="AX78" s="658"/>
      <c r="AY78" s="658"/>
      <c r="AZ78" s="658"/>
      <c r="BA78" s="658"/>
      <c r="BB78" s="658"/>
      <c r="BC78" s="658"/>
      <c r="BD78" s="658"/>
      <c r="BE78" s="658"/>
      <c r="BF78" s="658"/>
      <c r="BG78" s="658"/>
      <c r="BH78" s="658"/>
      <c r="BI78" s="658"/>
      <c r="BJ78" s="658"/>
      <c r="BK78" s="658"/>
      <c r="BL78" s="658"/>
      <c r="BM78" s="658"/>
      <c r="BN78" s="658"/>
      <c r="BO78" s="658"/>
    </row>
    <row r="79" spans="2:67" s="255" customFormat="1" ht="15" customHeight="1">
      <c r="B79" s="1252"/>
      <c r="C79" s="262" t="s">
        <v>535</v>
      </c>
      <c r="D79" s="339"/>
      <c r="E79" s="658"/>
      <c r="F79" s="658"/>
      <c r="G79" s="658"/>
      <c r="H79" s="700"/>
      <c r="I79" s="700"/>
      <c r="J79" s="700"/>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658"/>
      <c r="AJ79" s="262"/>
      <c r="AK79" s="658"/>
      <c r="AL79" s="658"/>
      <c r="AM79" s="658"/>
      <c r="AN79" s="658"/>
      <c r="AO79" s="658"/>
      <c r="AP79" s="658"/>
      <c r="AQ79" s="658"/>
      <c r="AR79" s="658"/>
      <c r="AS79" s="658"/>
      <c r="AT79" s="658"/>
      <c r="AU79" s="658"/>
      <c r="AV79" s="658"/>
      <c r="AW79" s="658"/>
      <c r="AX79" s="658"/>
      <c r="AY79" s="658"/>
      <c r="AZ79" s="658"/>
      <c r="BA79" s="658"/>
      <c r="BB79" s="658"/>
      <c r="BC79" s="658"/>
      <c r="BD79" s="658"/>
      <c r="BE79" s="658"/>
      <c r="BF79" s="658"/>
      <c r="BG79" s="658"/>
      <c r="BH79" s="658"/>
      <c r="BI79" s="658"/>
      <c r="BJ79" s="658"/>
      <c r="BK79" s="658"/>
      <c r="BL79" s="658"/>
      <c r="BM79" s="658"/>
      <c r="BN79" s="658"/>
      <c r="BO79" s="658"/>
    </row>
    <row r="80" spans="2:67" s="255" customFormat="1" ht="15" customHeight="1">
      <c r="B80" s="1252"/>
      <c r="C80" s="262" t="s">
        <v>536</v>
      </c>
      <c r="D80" s="339"/>
      <c r="E80" s="658"/>
      <c r="F80" s="658"/>
      <c r="G80" s="658"/>
      <c r="H80" s="700"/>
      <c r="I80" s="700"/>
      <c r="J80" s="700"/>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658"/>
      <c r="AJ80" s="262"/>
      <c r="AK80" s="658"/>
      <c r="AL80" s="658"/>
      <c r="AM80" s="658"/>
      <c r="AN80" s="658"/>
      <c r="AO80" s="658"/>
      <c r="AP80" s="658"/>
      <c r="AQ80" s="658"/>
      <c r="AR80" s="658"/>
      <c r="AS80" s="658"/>
      <c r="AT80" s="658"/>
      <c r="AU80" s="658"/>
      <c r="AV80" s="658"/>
      <c r="AW80" s="658"/>
      <c r="AX80" s="658"/>
      <c r="AY80" s="658"/>
      <c r="AZ80" s="658"/>
      <c r="BA80" s="658"/>
      <c r="BB80" s="658"/>
      <c r="BC80" s="658"/>
      <c r="BD80" s="658"/>
      <c r="BE80" s="658"/>
      <c r="BF80" s="658"/>
      <c r="BG80" s="658"/>
      <c r="BH80" s="658"/>
      <c r="BI80" s="658"/>
      <c r="BJ80" s="658"/>
      <c r="BK80" s="658"/>
      <c r="BL80" s="658"/>
      <c r="BM80" s="658"/>
      <c r="BN80" s="658"/>
      <c r="BO80" s="658"/>
    </row>
    <row r="81" spans="2:67" s="255" customFormat="1" ht="15" customHeight="1">
      <c r="B81" s="1252"/>
      <c r="C81" s="262" t="s">
        <v>537</v>
      </c>
      <c r="D81" s="339"/>
      <c r="E81" s="658"/>
      <c r="F81" s="658"/>
      <c r="G81" s="658"/>
      <c r="H81" s="700"/>
      <c r="I81" s="700"/>
      <c r="J81" s="700"/>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658"/>
      <c r="AJ81" s="262"/>
      <c r="AK81" s="658"/>
      <c r="AL81" s="658"/>
      <c r="AM81" s="658"/>
      <c r="AN81" s="658"/>
      <c r="AO81" s="658"/>
      <c r="AP81" s="658"/>
      <c r="AQ81" s="658"/>
      <c r="AR81" s="658"/>
      <c r="AS81" s="658"/>
      <c r="AT81" s="658"/>
      <c r="AU81" s="658"/>
      <c r="AV81" s="658"/>
      <c r="AW81" s="658"/>
      <c r="AX81" s="658"/>
      <c r="AY81" s="658"/>
      <c r="AZ81" s="658"/>
      <c r="BA81" s="658"/>
      <c r="BB81" s="658"/>
      <c r="BC81" s="658"/>
      <c r="BD81" s="658"/>
      <c r="BE81" s="658"/>
      <c r="BF81" s="658"/>
      <c r="BG81" s="658"/>
      <c r="BH81" s="658"/>
      <c r="BI81" s="658"/>
      <c r="BJ81" s="658"/>
      <c r="BK81" s="658"/>
      <c r="BL81" s="658"/>
      <c r="BM81" s="658"/>
      <c r="BN81" s="658"/>
      <c r="BO81" s="658"/>
    </row>
    <row r="82" spans="2:67" s="255" customFormat="1" ht="15" customHeight="1">
      <c r="B82" s="1252"/>
      <c r="C82" s="262" t="s">
        <v>532</v>
      </c>
      <c r="D82" s="339"/>
      <c r="E82" s="658"/>
      <c r="F82" s="658"/>
      <c r="G82" s="658"/>
      <c r="H82" s="700"/>
      <c r="I82" s="700"/>
      <c r="J82" s="700"/>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262"/>
      <c r="AK82" s="658"/>
      <c r="AL82" s="658"/>
      <c r="AM82" s="658"/>
      <c r="AN82" s="658"/>
      <c r="AO82" s="658"/>
      <c r="AP82" s="658"/>
      <c r="AQ82" s="658"/>
      <c r="AR82" s="658"/>
      <c r="AS82" s="658"/>
      <c r="AT82" s="658"/>
      <c r="AU82" s="658"/>
      <c r="AV82" s="658"/>
      <c r="AW82" s="658"/>
      <c r="AX82" s="658"/>
      <c r="AY82" s="658"/>
      <c r="AZ82" s="658"/>
      <c r="BA82" s="658"/>
      <c r="BB82" s="658"/>
      <c r="BC82" s="658"/>
      <c r="BD82" s="658"/>
      <c r="BE82" s="658"/>
      <c r="BF82" s="658"/>
      <c r="BG82" s="658"/>
      <c r="BH82" s="658"/>
      <c r="BI82" s="658"/>
      <c r="BJ82" s="658"/>
      <c r="BK82" s="658"/>
      <c r="BL82" s="658"/>
      <c r="BM82" s="658"/>
      <c r="BN82" s="658"/>
      <c r="BO82" s="658"/>
    </row>
    <row r="83" spans="2:67" s="255" customFormat="1" ht="15" customHeight="1">
      <c r="B83" s="1252"/>
      <c r="C83" s="262" t="s">
        <v>533</v>
      </c>
      <c r="D83" s="339"/>
      <c r="E83" s="658"/>
      <c r="F83" s="658"/>
      <c r="G83" s="658"/>
      <c r="H83" s="700"/>
      <c r="I83" s="700"/>
      <c r="J83" s="700"/>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262"/>
      <c r="AK83" s="658"/>
      <c r="AL83" s="658"/>
      <c r="AM83" s="658"/>
      <c r="AN83" s="658"/>
      <c r="AO83" s="658"/>
      <c r="AP83" s="658"/>
      <c r="AQ83" s="658"/>
      <c r="AR83" s="658"/>
      <c r="AS83" s="658"/>
      <c r="AT83" s="658"/>
      <c r="AU83" s="658"/>
      <c r="AV83" s="658"/>
      <c r="AW83" s="658"/>
      <c r="AX83" s="658"/>
      <c r="AY83" s="658"/>
      <c r="AZ83" s="658"/>
      <c r="BA83" s="658"/>
      <c r="BB83" s="658"/>
      <c r="BC83" s="658"/>
      <c r="BD83" s="658"/>
      <c r="BE83" s="658"/>
      <c r="BF83" s="658"/>
      <c r="BG83" s="658"/>
      <c r="BH83" s="658"/>
      <c r="BI83" s="658"/>
      <c r="BJ83" s="658"/>
      <c r="BK83" s="658"/>
      <c r="BL83" s="658"/>
      <c r="BM83" s="658"/>
      <c r="BN83" s="658"/>
      <c r="BO83" s="658"/>
    </row>
    <row r="84" spans="2:67" s="255" customFormat="1" ht="15" customHeight="1">
      <c r="B84" s="1252"/>
      <c r="C84" s="338" t="s">
        <v>527</v>
      </c>
      <c r="D84" s="339"/>
      <c r="E84" s="680"/>
      <c r="F84" s="680"/>
      <c r="G84" s="680"/>
      <c r="H84" s="712"/>
      <c r="I84" s="712"/>
      <c r="J84" s="712"/>
      <c r="K84" s="680"/>
      <c r="L84" s="680"/>
      <c r="M84" s="680"/>
      <c r="N84" s="680"/>
      <c r="O84" s="680"/>
      <c r="P84" s="680"/>
      <c r="Q84" s="680"/>
      <c r="R84" s="680"/>
      <c r="S84" s="680"/>
      <c r="T84" s="680"/>
      <c r="U84" s="680"/>
      <c r="V84" s="680"/>
      <c r="W84" s="680"/>
      <c r="X84" s="680"/>
      <c r="Y84" s="680"/>
      <c r="Z84" s="680"/>
      <c r="AA84" s="680"/>
      <c r="AB84" s="680"/>
      <c r="AC84" s="680"/>
      <c r="AD84" s="680"/>
      <c r="AE84" s="680"/>
      <c r="AF84" s="680"/>
      <c r="AG84" s="680"/>
      <c r="AH84" s="680"/>
      <c r="AI84" s="680"/>
      <c r="AJ84" s="331"/>
      <c r="AK84" s="680"/>
      <c r="AL84" s="680"/>
      <c r="AM84" s="680"/>
      <c r="AN84" s="680"/>
      <c r="AO84" s="680"/>
      <c r="AP84" s="680"/>
      <c r="AQ84" s="680"/>
      <c r="AR84" s="680"/>
      <c r="AS84" s="680"/>
      <c r="AT84" s="680"/>
      <c r="AU84" s="680"/>
      <c r="AV84" s="680"/>
      <c r="AW84" s="680"/>
      <c r="AX84" s="680"/>
      <c r="AY84" s="680"/>
      <c r="AZ84" s="680"/>
      <c r="BA84" s="680"/>
      <c r="BB84" s="680"/>
      <c r="BC84" s="680"/>
      <c r="BD84" s="680"/>
      <c r="BE84" s="680"/>
      <c r="BF84" s="680"/>
      <c r="BG84" s="680"/>
      <c r="BH84" s="680"/>
      <c r="BI84" s="680"/>
      <c r="BJ84" s="680"/>
      <c r="BK84" s="680"/>
      <c r="BL84" s="680"/>
      <c r="BM84" s="680"/>
      <c r="BN84" s="680"/>
      <c r="BO84" s="680"/>
    </row>
    <row r="85" spans="2:67" s="255" customFormat="1" ht="15" customHeight="1">
      <c r="B85" s="1252" t="s">
        <v>16</v>
      </c>
      <c r="C85" s="262" t="s">
        <v>534</v>
      </c>
      <c r="D85" s="339"/>
      <c r="E85" s="351"/>
      <c r="F85" s="351"/>
      <c r="G85" s="351"/>
      <c r="H85" s="912"/>
      <c r="I85" s="912"/>
      <c r="J85" s="912"/>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562"/>
      <c r="AH85" s="562"/>
      <c r="AI85" s="351"/>
      <c r="AJ85" s="33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c r="BI85" s="351"/>
      <c r="BJ85" s="351"/>
      <c r="BK85" s="351"/>
      <c r="BL85" s="351"/>
      <c r="BM85" s="562"/>
      <c r="BN85" s="562"/>
      <c r="BO85" s="351"/>
    </row>
    <row r="86" spans="2:67" s="255" customFormat="1" ht="15" customHeight="1">
      <c r="B86" s="1257" t="s">
        <v>16</v>
      </c>
      <c r="C86" s="262" t="s">
        <v>535</v>
      </c>
      <c r="D86" s="339"/>
      <c r="E86" s="351"/>
      <c r="F86" s="351"/>
      <c r="G86" s="351"/>
      <c r="H86" s="912"/>
      <c r="I86" s="912"/>
      <c r="J86" s="912"/>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562"/>
      <c r="AH86" s="562"/>
      <c r="AI86" s="351"/>
      <c r="AJ86" s="33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c r="BI86" s="351"/>
      <c r="BJ86" s="351"/>
      <c r="BK86" s="351"/>
      <c r="BL86" s="351"/>
      <c r="BM86" s="562"/>
      <c r="BN86" s="562"/>
      <c r="BO86" s="351"/>
    </row>
    <row r="87" spans="2:67" s="255" customFormat="1" ht="15" customHeight="1">
      <c r="B87" s="1257" t="s">
        <v>16</v>
      </c>
      <c r="C87" s="262" t="s">
        <v>536</v>
      </c>
      <c r="D87" s="339"/>
      <c r="E87" s="351"/>
      <c r="F87" s="351"/>
      <c r="G87" s="351"/>
      <c r="H87" s="912"/>
      <c r="I87" s="912"/>
      <c r="J87" s="912"/>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562"/>
      <c r="AH87" s="562"/>
      <c r="AI87" s="351"/>
      <c r="AJ87" s="33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c r="BI87" s="351"/>
      <c r="BJ87" s="351"/>
      <c r="BK87" s="351"/>
      <c r="BL87" s="351"/>
      <c r="BM87" s="562"/>
      <c r="BN87" s="562"/>
      <c r="BO87" s="351"/>
    </row>
    <row r="88" spans="2:67" s="255" customFormat="1" ht="15" customHeight="1">
      <c r="B88" s="1257" t="s">
        <v>16</v>
      </c>
      <c r="C88" s="262" t="s">
        <v>537</v>
      </c>
      <c r="D88" s="339"/>
      <c r="E88" s="351"/>
      <c r="F88" s="351"/>
      <c r="G88" s="351"/>
      <c r="H88" s="912"/>
      <c r="I88" s="912"/>
      <c r="J88" s="912"/>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562"/>
      <c r="AH88" s="562"/>
      <c r="AI88" s="351"/>
      <c r="AJ88" s="33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c r="BI88" s="351"/>
      <c r="BJ88" s="351"/>
      <c r="BK88" s="351"/>
      <c r="BL88" s="351"/>
      <c r="BM88" s="562"/>
      <c r="BN88" s="562"/>
      <c r="BO88" s="351"/>
    </row>
    <row r="89" spans="2:67" s="255" customFormat="1" ht="15" customHeight="1">
      <c r="B89" s="1257" t="s">
        <v>16</v>
      </c>
      <c r="C89" s="262" t="s">
        <v>532</v>
      </c>
      <c r="D89" s="339"/>
      <c r="E89" s="351"/>
      <c r="F89" s="351"/>
      <c r="G89" s="351"/>
      <c r="H89" s="912"/>
      <c r="I89" s="912"/>
      <c r="J89" s="912"/>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562"/>
      <c r="AH89" s="562"/>
      <c r="AI89" s="351"/>
      <c r="AJ89" s="33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c r="BI89" s="351"/>
      <c r="BJ89" s="351"/>
      <c r="BK89" s="351"/>
      <c r="BL89" s="351"/>
      <c r="BM89" s="562"/>
      <c r="BN89" s="562"/>
      <c r="BO89" s="351"/>
    </row>
    <row r="90" spans="2:67" s="255" customFormat="1" ht="15" customHeight="1">
      <c r="B90" s="1257" t="s">
        <v>16</v>
      </c>
      <c r="C90" s="262" t="s">
        <v>533</v>
      </c>
      <c r="D90" s="339"/>
      <c r="E90" s="351"/>
      <c r="F90" s="351"/>
      <c r="G90" s="351"/>
      <c r="H90" s="912"/>
      <c r="I90" s="912"/>
      <c r="J90" s="912"/>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562"/>
      <c r="AH90" s="562"/>
      <c r="AI90" s="351"/>
      <c r="AJ90" s="33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c r="BI90" s="351"/>
      <c r="BJ90" s="351"/>
      <c r="BK90" s="351"/>
      <c r="BL90" s="351"/>
      <c r="BM90" s="562"/>
      <c r="BN90" s="562"/>
      <c r="BO90" s="351"/>
    </row>
    <row r="91" spans="2:67" s="255" customFormat="1" ht="15" customHeight="1">
      <c r="B91" s="1253" t="s">
        <v>16</v>
      </c>
      <c r="C91" s="338" t="s">
        <v>527</v>
      </c>
      <c r="D91" s="339"/>
      <c r="E91" s="345"/>
      <c r="F91" s="345"/>
      <c r="G91" s="345"/>
      <c r="H91" s="897"/>
      <c r="I91" s="897"/>
      <c r="J91" s="897"/>
      <c r="K91" s="345"/>
      <c r="L91" s="345"/>
      <c r="M91" s="345"/>
      <c r="N91" s="345"/>
      <c r="O91" s="345"/>
      <c r="P91" s="345"/>
      <c r="Q91" s="345"/>
      <c r="R91" s="345"/>
      <c r="S91" s="345"/>
      <c r="T91" s="345"/>
      <c r="U91" s="345"/>
      <c r="V91" s="345"/>
      <c r="W91" s="345"/>
      <c r="X91" s="345"/>
      <c r="Y91" s="345"/>
      <c r="Z91" s="345"/>
      <c r="AA91" s="345"/>
      <c r="AB91" s="345"/>
      <c r="AC91" s="345"/>
      <c r="AD91" s="345"/>
      <c r="AE91" s="345"/>
      <c r="AF91" s="345"/>
      <c r="AG91" s="345"/>
      <c r="AH91" s="348"/>
      <c r="AI91" s="345"/>
      <c r="AJ91" s="331"/>
      <c r="AK91" s="345"/>
      <c r="AL91" s="345"/>
      <c r="AM91" s="345"/>
      <c r="AN91" s="345"/>
      <c r="AO91" s="345"/>
      <c r="AP91" s="345"/>
      <c r="AQ91" s="345"/>
      <c r="AR91" s="345"/>
      <c r="AS91" s="345"/>
      <c r="AT91" s="345"/>
      <c r="AU91" s="345"/>
      <c r="AV91" s="345"/>
      <c r="AW91" s="345"/>
      <c r="AX91" s="345"/>
      <c r="AY91" s="345"/>
      <c r="AZ91" s="345"/>
      <c r="BA91" s="345"/>
      <c r="BB91" s="345"/>
      <c r="BC91" s="345"/>
      <c r="BD91" s="345"/>
      <c r="BE91" s="345"/>
      <c r="BF91" s="345"/>
      <c r="BG91" s="345"/>
      <c r="BH91" s="345"/>
      <c r="BI91" s="345"/>
      <c r="BJ91" s="345"/>
      <c r="BK91" s="345"/>
      <c r="BL91" s="345"/>
      <c r="BM91" s="345"/>
      <c r="BN91" s="348"/>
      <c r="BO91" s="345"/>
    </row>
    <row r="92" spans="2:67" s="255" customFormat="1" ht="15" customHeight="1">
      <c r="B92" s="1251" t="s">
        <v>710</v>
      </c>
      <c r="C92" s="262" t="s">
        <v>534</v>
      </c>
      <c r="D92" s="339"/>
      <c r="E92" s="658"/>
      <c r="F92" s="658"/>
      <c r="G92" s="658"/>
      <c r="H92" s="700"/>
      <c r="I92" s="700"/>
      <c r="J92" s="700"/>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262"/>
      <c r="AK92" s="658"/>
      <c r="AL92" s="658"/>
      <c r="AM92" s="658"/>
      <c r="AN92" s="658"/>
      <c r="AO92" s="658"/>
      <c r="AP92" s="658"/>
      <c r="AQ92" s="658"/>
      <c r="AR92" s="658"/>
      <c r="AS92" s="658"/>
      <c r="AT92" s="658"/>
      <c r="AU92" s="658"/>
      <c r="AV92" s="658"/>
      <c r="AW92" s="658"/>
      <c r="AX92" s="658"/>
      <c r="AY92" s="658"/>
      <c r="AZ92" s="658"/>
      <c r="BA92" s="658"/>
      <c r="BB92" s="658"/>
      <c r="BC92" s="658"/>
      <c r="BD92" s="658"/>
      <c r="BE92" s="658"/>
      <c r="BF92" s="658"/>
      <c r="BG92" s="658"/>
      <c r="BH92" s="658"/>
      <c r="BI92" s="658"/>
      <c r="BJ92" s="658"/>
      <c r="BK92" s="658"/>
      <c r="BL92" s="658"/>
      <c r="BM92" s="658"/>
      <c r="BN92" s="658"/>
      <c r="BO92" s="658"/>
    </row>
    <row r="93" spans="2:67" s="255" customFormat="1" ht="15" customHeight="1">
      <c r="B93" s="1252"/>
      <c r="C93" s="262" t="s">
        <v>535</v>
      </c>
      <c r="D93" s="339"/>
      <c r="E93" s="658"/>
      <c r="F93" s="658"/>
      <c r="G93" s="658"/>
      <c r="H93" s="700"/>
      <c r="I93" s="700"/>
      <c r="J93" s="700"/>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658"/>
      <c r="AJ93" s="262"/>
      <c r="AK93" s="658"/>
      <c r="AL93" s="658"/>
      <c r="AM93" s="658"/>
      <c r="AN93" s="658"/>
      <c r="AO93" s="658"/>
      <c r="AP93" s="658"/>
      <c r="AQ93" s="658"/>
      <c r="AR93" s="658"/>
      <c r="AS93" s="658"/>
      <c r="AT93" s="658"/>
      <c r="AU93" s="658"/>
      <c r="AV93" s="658"/>
      <c r="AW93" s="658"/>
      <c r="AX93" s="658"/>
      <c r="AY93" s="658"/>
      <c r="AZ93" s="658"/>
      <c r="BA93" s="658"/>
      <c r="BB93" s="658"/>
      <c r="BC93" s="658"/>
      <c r="BD93" s="658"/>
      <c r="BE93" s="658"/>
      <c r="BF93" s="658"/>
      <c r="BG93" s="658"/>
      <c r="BH93" s="658"/>
      <c r="BI93" s="658"/>
      <c r="BJ93" s="658"/>
      <c r="BK93" s="658"/>
      <c r="BL93" s="658"/>
      <c r="BM93" s="658"/>
      <c r="BN93" s="658"/>
      <c r="BO93" s="658"/>
    </row>
    <row r="94" spans="2:67" s="255" customFormat="1" ht="15" customHeight="1">
      <c r="B94" s="1252"/>
      <c r="C94" s="262" t="s">
        <v>536</v>
      </c>
      <c r="D94" s="339"/>
      <c r="E94" s="658"/>
      <c r="F94" s="658"/>
      <c r="G94" s="658"/>
      <c r="H94" s="700"/>
      <c r="I94" s="700"/>
      <c r="J94" s="700"/>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658"/>
      <c r="AJ94" s="262"/>
      <c r="AK94" s="658"/>
      <c r="AL94" s="658"/>
      <c r="AM94" s="658"/>
      <c r="AN94" s="658"/>
      <c r="AO94" s="658"/>
      <c r="AP94" s="658"/>
      <c r="AQ94" s="658"/>
      <c r="AR94" s="658"/>
      <c r="AS94" s="658"/>
      <c r="AT94" s="658"/>
      <c r="AU94" s="658"/>
      <c r="AV94" s="658"/>
      <c r="AW94" s="658"/>
      <c r="AX94" s="658"/>
      <c r="AY94" s="658"/>
      <c r="AZ94" s="658"/>
      <c r="BA94" s="658"/>
      <c r="BB94" s="658"/>
      <c r="BC94" s="658"/>
      <c r="BD94" s="658"/>
      <c r="BE94" s="658"/>
      <c r="BF94" s="658"/>
      <c r="BG94" s="658"/>
      <c r="BH94" s="658"/>
      <c r="BI94" s="658"/>
      <c r="BJ94" s="658"/>
      <c r="BK94" s="658"/>
      <c r="BL94" s="658"/>
      <c r="BM94" s="658"/>
      <c r="BN94" s="658"/>
      <c r="BO94" s="658"/>
    </row>
    <row r="95" spans="2:67" s="255" customFormat="1" ht="15" customHeight="1">
      <c r="B95" s="1252"/>
      <c r="C95" s="262" t="s">
        <v>537</v>
      </c>
      <c r="D95" s="339"/>
      <c r="E95" s="658"/>
      <c r="F95" s="658"/>
      <c r="G95" s="658"/>
      <c r="H95" s="700"/>
      <c r="I95" s="700"/>
      <c r="J95" s="700"/>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658"/>
      <c r="AJ95" s="262"/>
      <c r="AK95" s="658"/>
      <c r="AL95" s="658"/>
      <c r="AM95" s="658"/>
      <c r="AN95" s="658"/>
      <c r="AO95" s="658"/>
      <c r="AP95" s="658"/>
      <c r="AQ95" s="658"/>
      <c r="AR95" s="658"/>
      <c r="AS95" s="658"/>
      <c r="AT95" s="658"/>
      <c r="AU95" s="658"/>
      <c r="AV95" s="658"/>
      <c r="AW95" s="658"/>
      <c r="AX95" s="658"/>
      <c r="AY95" s="658"/>
      <c r="AZ95" s="658"/>
      <c r="BA95" s="658"/>
      <c r="BB95" s="658"/>
      <c r="BC95" s="658"/>
      <c r="BD95" s="658"/>
      <c r="BE95" s="658"/>
      <c r="BF95" s="658"/>
      <c r="BG95" s="658"/>
      <c r="BH95" s="658"/>
      <c r="BI95" s="658"/>
      <c r="BJ95" s="658"/>
      <c r="BK95" s="658"/>
      <c r="BL95" s="658"/>
      <c r="BM95" s="658"/>
      <c r="BN95" s="658"/>
      <c r="BO95" s="658"/>
    </row>
    <row r="96" spans="2:67" s="255" customFormat="1" ht="15" customHeight="1">
      <c r="B96" s="1252"/>
      <c r="C96" s="262" t="s">
        <v>532</v>
      </c>
      <c r="D96" s="339"/>
      <c r="E96" s="658"/>
      <c r="F96" s="658"/>
      <c r="G96" s="658"/>
      <c r="H96" s="700"/>
      <c r="I96" s="700"/>
      <c r="J96" s="700"/>
      <c r="K96" s="658"/>
      <c r="L96" s="658"/>
      <c r="M96" s="658"/>
      <c r="N96" s="658"/>
      <c r="O96" s="658"/>
      <c r="P96" s="658"/>
      <c r="Q96" s="658"/>
      <c r="R96" s="658"/>
      <c r="S96" s="658"/>
      <c r="T96" s="658"/>
      <c r="U96" s="658"/>
      <c r="V96" s="658"/>
      <c r="W96" s="658"/>
      <c r="X96" s="658"/>
      <c r="Y96" s="658"/>
      <c r="Z96" s="658"/>
      <c r="AA96" s="658"/>
      <c r="AB96" s="658"/>
      <c r="AC96" s="658"/>
      <c r="AD96" s="658"/>
      <c r="AE96" s="658"/>
      <c r="AF96" s="658"/>
      <c r="AG96" s="658"/>
      <c r="AH96" s="658"/>
      <c r="AI96" s="658"/>
      <c r="AJ96" s="262"/>
      <c r="AK96" s="658"/>
      <c r="AL96" s="658"/>
      <c r="AM96" s="658"/>
      <c r="AN96" s="658"/>
      <c r="AO96" s="658"/>
      <c r="AP96" s="658"/>
      <c r="AQ96" s="658"/>
      <c r="AR96" s="658"/>
      <c r="AS96" s="658"/>
      <c r="AT96" s="658"/>
      <c r="AU96" s="658"/>
      <c r="AV96" s="658"/>
      <c r="AW96" s="658"/>
      <c r="AX96" s="658"/>
      <c r="AY96" s="658"/>
      <c r="AZ96" s="658"/>
      <c r="BA96" s="658"/>
      <c r="BB96" s="658"/>
      <c r="BC96" s="658"/>
      <c r="BD96" s="658"/>
      <c r="BE96" s="658"/>
      <c r="BF96" s="658"/>
      <c r="BG96" s="658"/>
      <c r="BH96" s="658"/>
      <c r="BI96" s="658"/>
      <c r="BJ96" s="658"/>
      <c r="BK96" s="658"/>
      <c r="BL96" s="658"/>
      <c r="BM96" s="658"/>
      <c r="BN96" s="658"/>
      <c r="BO96" s="658"/>
    </row>
    <row r="97" spans="2:67" s="255" customFormat="1" ht="15" customHeight="1">
      <c r="B97" s="1252"/>
      <c r="C97" s="243" t="s">
        <v>533</v>
      </c>
      <c r="D97" s="344"/>
      <c r="E97" s="658"/>
      <c r="F97" s="658"/>
      <c r="G97" s="658"/>
      <c r="H97" s="700"/>
      <c r="I97" s="700"/>
      <c r="J97" s="700"/>
      <c r="K97" s="658"/>
      <c r="L97" s="658"/>
      <c r="M97" s="658"/>
      <c r="N97" s="658"/>
      <c r="O97" s="658"/>
      <c r="P97" s="658"/>
      <c r="Q97" s="658"/>
      <c r="R97" s="658"/>
      <c r="S97" s="658"/>
      <c r="T97" s="658"/>
      <c r="U97" s="658"/>
      <c r="V97" s="658"/>
      <c r="W97" s="658"/>
      <c r="X97" s="658"/>
      <c r="Y97" s="658"/>
      <c r="Z97" s="658"/>
      <c r="AA97" s="658"/>
      <c r="AB97" s="658"/>
      <c r="AC97" s="658"/>
      <c r="AD97" s="658"/>
      <c r="AE97" s="658"/>
      <c r="AF97" s="658"/>
      <c r="AG97" s="658"/>
      <c r="AH97" s="658"/>
      <c r="AI97" s="658"/>
      <c r="AJ97" s="262"/>
      <c r="AK97" s="658"/>
      <c r="AL97" s="658"/>
      <c r="AM97" s="658"/>
      <c r="AN97" s="658"/>
      <c r="AO97" s="658"/>
      <c r="AP97" s="658"/>
      <c r="AQ97" s="658"/>
      <c r="AR97" s="658"/>
      <c r="AS97" s="658"/>
      <c r="AT97" s="658"/>
      <c r="AU97" s="658"/>
      <c r="AV97" s="658"/>
      <c r="AW97" s="658"/>
      <c r="AX97" s="658"/>
      <c r="AY97" s="658"/>
      <c r="AZ97" s="658"/>
      <c r="BA97" s="658"/>
      <c r="BB97" s="658"/>
      <c r="BC97" s="658"/>
      <c r="BD97" s="658"/>
      <c r="BE97" s="658"/>
      <c r="BF97" s="658"/>
      <c r="BG97" s="658"/>
      <c r="BH97" s="658"/>
      <c r="BI97" s="658"/>
      <c r="BJ97" s="658"/>
      <c r="BK97" s="658"/>
      <c r="BL97" s="658"/>
      <c r="BM97" s="658"/>
      <c r="BN97" s="658"/>
      <c r="BO97" s="658"/>
    </row>
    <row r="98" spans="2:67" s="255" customFormat="1" ht="15" customHeight="1">
      <c r="B98" s="1253"/>
      <c r="C98" s="338" t="s">
        <v>527</v>
      </c>
      <c r="D98" s="339"/>
      <c r="E98" s="680"/>
      <c r="F98" s="680"/>
      <c r="G98" s="680"/>
      <c r="H98" s="712"/>
      <c r="I98" s="712"/>
      <c r="J98" s="712"/>
      <c r="K98" s="680"/>
      <c r="L98" s="680"/>
      <c r="M98" s="680"/>
      <c r="N98" s="680"/>
      <c r="O98" s="680"/>
      <c r="P98" s="680"/>
      <c r="Q98" s="680"/>
      <c r="R98" s="680"/>
      <c r="S98" s="680"/>
      <c r="T98" s="680"/>
      <c r="U98" s="680"/>
      <c r="V98" s="680"/>
      <c r="W98" s="680"/>
      <c r="X98" s="680"/>
      <c r="Y98" s="680"/>
      <c r="Z98" s="680"/>
      <c r="AA98" s="680"/>
      <c r="AB98" s="680"/>
      <c r="AC98" s="680"/>
      <c r="AD98" s="680"/>
      <c r="AE98" s="680"/>
      <c r="AF98" s="680"/>
      <c r="AG98" s="680"/>
      <c r="AH98" s="680"/>
      <c r="AI98" s="680"/>
      <c r="AJ98" s="331"/>
      <c r="AK98" s="680"/>
      <c r="AL98" s="680"/>
      <c r="AM98" s="680"/>
      <c r="AN98" s="680"/>
      <c r="AO98" s="680"/>
      <c r="AP98" s="680"/>
      <c r="AQ98" s="680"/>
      <c r="AR98" s="680"/>
      <c r="AS98" s="680"/>
      <c r="AT98" s="680"/>
      <c r="AU98" s="680"/>
      <c r="AV98" s="680"/>
      <c r="AW98" s="680"/>
      <c r="AX98" s="680"/>
      <c r="AY98" s="680"/>
      <c r="AZ98" s="680"/>
      <c r="BA98" s="680"/>
      <c r="BB98" s="680"/>
      <c r="BC98" s="680"/>
      <c r="BD98" s="680"/>
      <c r="BE98" s="680"/>
      <c r="BF98" s="680"/>
      <c r="BG98" s="680"/>
      <c r="BH98" s="680"/>
      <c r="BI98" s="680"/>
      <c r="BJ98" s="680"/>
      <c r="BK98" s="680"/>
      <c r="BL98" s="680"/>
      <c r="BM98" s="680"/>
      <c r="BN98" s="680"/>
      <c r="BO98" s="680"/>
    </row>
    <row r="99" spans="2:67" s="255" customFormat="1" ht="15" customHeight="1">
      <c r="B99" s="1251" t="s">
        <v>724</v>
      </c>
      <c r="C99" s="262" t="s">
        <v>534</v>
      </c>
      <c r="D99" s="344"/>
      <c r="E99" s="350">
        <v>6.3234654249968006E-2</v>
      </c>
      <c r="F99" s="350">
        <v>2.32083212983364E-3</v>
      </c>
      <c r="G99" s="350">
        <v>0</v>
      </c>
      <c r="H99" s="950"/>
      <c r="I99" s="950"/>
      <c r="J99" s="950"/>
      <c r="K99" s="350">
        <v>0.11071508488799697</v>
      </c>
      <c r="L99" s="350"/>
      <c r="M99" s="350">
        <v>0.100500330838336</v>
      </c>
      <c r="N99" s="350">
        <v>7.1775468522447504E-3</v>
      </c>
      <c r="O99" s="350">
        <v>5.0859820629883421E-3</v>
      </c>
      <c r="P99" s="350">
        <v>3.9108661898327804E-3</v>
      </c>
      <c r="Q99" s="350"/>
      <c r="R99" s="350">
        <v>2.098214203444522E-2</v>
      </c>
      <c r="S99" s="350"/>
      <c r="T99" s="350"/>
      <c r="U99" s="350"/>
      <c r="V99" s="350">
        <v>2.0982142034445199E-2</v>
      </c>
      <c r="W99" s="350">
        <v>7.62405790411103E-3</v>
      </c>
      <c r="X99" s="350">
        <v>8.3181297253868136E-2</v>
      </c>
      <c r="Y99" s="350">
        <v>0.1281379500066904</v>
      </c>
      <c r="Z99" s="350"/>
      <c r="AA99" s="350">
        <v>8.4134329256585733E-2</v>
      </c>
      <c r="AB99" s="350">
        <v>6.682848342288783E-2</v>
      </c>
      <c r="AC99" s="350"/>
      <c r="AD99" s="350">
        <v>1.5641248706390536E-2</v>
      </c>
      <c r="AE99" s="350">
        <v>9.8118577805505799E-2</v>
      </c>
      <c r="AF99" s="350">
        <v>0.10006675880610499</v>
      </c>
      <c r="AG99" s="350"/>
      <c r="AH99" s="350"/>
      <c r="AI99" s="350">
        <v>1.1601191270118201E-2</v>
      </c>
      <c r="AJ99" s="329"/>
      <c r="AK99" s="350">
        <v>6.5368837502542104E-2</v>
      </c>
      <c r="AL99" s="346">
        <v>0</v>
      </c>
      <c r="AM99" s="346"/>
      <c r="AN99" s="346"/>
      <c r="AO99" s="346"/>
      <c r="AP99" s="346">
        <v>4.0185434796677202E-2</v>
      </c>
      <c r="AQ99" s="350">
        <v>0.11587280090232759</v>
      </c>
      <c r="AR99" s="346"/>
      <c r="AS99" s="346">
        <v>7.2338767740125598E-2</v>
      </c>
      <c r="AT99" s="346">
        <v>7.7497573410347399E-3</v>
      </c>
      <c r="AU99" s="350">
        <v>5.5530621065580264E-3</v>
      </c>
      <c r="AV99" s="346">
        <v>4.2455541405478697E-3</v>
      </c>
      <c r="AW99" s="346"/>
      <c r="AX99" s="350">
        <v>2.3366118567790802E-2</v>
      </c>
      <c r="AY99" s="346"/>
      <c r="AZ99" s="346"/>
      <c r="BA99" s="346"/>
      <c r="BB99" s="346">
        <v>2.3366118567790799E-2</v>
      </c>
      <c r="BC99" s="346">
        <v>8.2395094646422508E-3</v>
      </c>
      <c r="BD99" s="350">
        <v>8.4378424258099619E-2</v>
      </c>
      <c r="BE99" s="350">
        <v>0.12883307096127689</v>
      </c>
      <c r="BF99" s="350"/>
      <c r="BG99" s="350">
        <v>8.7005182548788917E-2</v>
      </c>
      <c r="BH99" s="350">
        <v>6.8194633028876045E-2</v>
      </c>
      <c r="BI99" s="350"/>
      <c r="BJ99" s="350">
        <v>1.5641248706390536E-2</v>
      </c>
      <c r="BK99" s="346">
        <v>9.9314533959078397E-2</v>
      </c>
      <c r="BL99" s="346">
        <v>0.10232255879553601</v>
      </c>
      <c r="BM99" s="347"/>
      <c r="BN99" s="347"/>
      <c r="BO99" s="346">
        <v>1.2257646701447999E-2</v>
      </c>
    </row>
    <row r="100" spans="2:67" s="255" customFormat="1" ht="15" customHeight="1">
      <c r="B100" s="1252" t="s">
        <v>17</v>
      </c>
      <c r="C100" s="262" t="s">
        <v>535</v>
      </c>
      <c r="D100" s="344"/>
      <c r="E100" s="346">
        <v>0.10436251400462999</v>
      </c>
      <c r="F100" s="346">
        <v>2.4032264131530499E-2</v>
      </c>
      <c r="G100" s="346">
        <v>1.1618515573557601E-4</v>
      </c>
      <c r="H100" s="896"/>
      <c r="I100" s="896"/>
      <c r="J100" s="896"/>
      <c r="K100" s="346">
        <v>0.16021213445829063</v>
      </c>
      <c r="L100" s="346"/>
      <c r="M100" s="346">
        <v>0.153353691119202</v>
      </c>
      <c r="N100" s="346">
        <v>2.32995020579434E-2</v>
      </c>
      <c r="O100" s="346">
        <v>1.9149633928307118E-2</v>
      </c>
      <c r="P100" s="346">
        <v>1.5362913328415899E-2</v>
      </c>
      <c r="Q100" s="346"/>
      <c r="R100" s="346">
        <v>4.8216903526354882E-2</v>
      </c>
      <c r="S100" s="346"/>
      <c r="T100" s="346"/>
      <c r="U100" s="346"/>
      <c r="V100" s="346">
        <v>4.8216903526354903E-2</v>
      </c>
      <c r="W100" s="346">
        <v>2.42693571510131E-2</v>
      </c>
      <c r="X100" s="346">
        <v>0.20778694892580876</v>
      </c>
      <c r="Y100" s="346">
        <v>0.18598157536012017</v>
      </c>
      <c r="Z100" s="346"/>
      <c r="AA100" s="346">
        <v>0.11716321602796308</v>
      </c>
      <c r="AB100" s="346">
        <v>0.1007617861788819</v>
      </c>
      <c r="AC100" s="346"/>
      <c r="AD100" s="346">
        <v>3.9792868678843005E-2</v>
      </c>
      <c r="AE100" s="346">
        <v>0.149695869149259</v>
      </c>
      <c r="AF100" s="346">
        <v>0.16596531347919999</v>
      </c>
      <c r="AG100" s="346"/>
      <c r="AH100" s="346"/>
      <c r="AI100" s="346">
        <v>2.9982415789542801E-2</v>
      </c>
      <c r="AJ100" s="329"/>
      <c r="AK100" s="346">
        <v>0.10471120844715499</v>
      </c>
      <c r="AL100" s="346">
        <v>1.1618515573557601E-4</v>
      </c>
      <c r="AM100" s="346"/>
      <c r="AN100" s="346"/>
      <c r="AO100" s="346"/>
      <c r="AP100" s="346">
        <v>3.27916022378699E-2</v>
      </c>
      <c r="AQ100" s="346">
        <v>0.16001514490592011</v>
      </c>
      <c r="AR100" s="346"/>
      <c r="AS100" s="346">
        <v>9.4003495762072994E-2</v>
      </c>
      <c r="AT100" s="346">
        <v>2.3633418279963601E-2</v>
      </c>
      <c r="AU100" s="346">
        <v>1.935718883450914E-2</v>
      </c>
      <c r="AV100" s="346">
        <v>1.55672889922927E-2</v>
      </c>
      <c r="AW100" s="346"/>
      <c r="AX100" s="346">
        <v>4.9802346768751275E-2</v>
      </c>
      <c r="AY100" s="346"/>
      <c r="AZ100" s="346"/>
      <c r="BA100" s="346"/>
      <c r="BB100" s="346">
        <v>4.9802346768751303E-2</v>
      </c>
      <c r="BC100" s="346">
        <v>2.4630368998737301E-2</v>
      </c>
      <c r="BD100" s="346">
        <v>0.20658982192157729</v>
      </c>
      <c r="BE100" s="346">
        <v>0.18781772352049289</v>
      </c>
      <c r="BF100" s="346"/>
      <c r="BG100" s="346">
        <v>0.11984057410489872</v>
      </c>
      <c r="BH100" s="346">
        <v>0.10016970008591577</v>
      </c>
      <c r="BI100" s="346"/>
      <c r="BJ100" s="346">
        <v>4.4744556752526775E-2</v>
      </c>
      <c r="BK100" s="346">
        <v>0.151136727973328</v>
      </c>
      <c r="BL100" s="346">
        <v>0.16458849931316899</v>
      </c>
      <c r="BM100" s="347"/>
      <c r="BN100" s="347"/>
      <c r="BO100" s="346">
        <v>3.0348865561280001E-2</v>
      </c>
    </row>
    <row r="101" spans="2:67" s="255" customFormat="1" ht="15" customHeight="1">
      <c r="B101" s="1252" t="s">
        <v>17</v>
      </c>
      <c r="C101" s="262" t="s">
        <v>536</v>
      </c>
      <c r="D101" s="344"/>
      <c r="E101" s="346">
        <v>0.18308418285190001</v>
      </c>
      <c r="F101" s="346">
        <v>4.9731284663279703E-2</v>
      </c>
      <c r="G101" s="346">
        <v>8.5070613639847098E-4</v>
      </c>
      <c r="H101" s="896"/>
      <c r="I101" s="896"/>
      <c r="J101" s="896"/>
      <c r="K101" s="346">
        <v>0.22882156125277428</v>
      </c>
      <c r="L101" s="346"/>
      <c r="M101" s="346">
        <v>0.23733113109496001</v>
      </c>
      <c r="N101" s="346">
        <v>6.6825441691289802E-2</v>
      </c>
      <c r="O101" s="346">
        <v>5.9830147878767496E-2</v>
      </c>
      <c r="P101" s="346">
        <v>4.6775136073295802E-2</v>
      </c>
      <c r="Q101" s="346"/>
      <c r="R101" s="346">
        <v>0.10030654768123073</v>
      </c>
      <c r="S101" s="346"/>
      <c r="T101" s="346"/>
      <c r="U101" s="346"/>
      <c r="V101" s="346">
        <v>0.100306547681231</v>
      </c>
      <c r="W101" s="346">
        <v>6.8882644655438197E-2</v>
      </c>
      <c r="X101" s="346">
        <v>0.29534830240710575</v>
      </c>
      <c r="Y101" s="346">
        <v>0.27477485225163922</v>
      </c>
      <c r="Z101" s="346"/>
      <c r="AA101" s="346">
        <v>0.26594800672266877</v>
      </c>
      <c r="AB101" s="346">
        <v>0.18872837153715491</v>
      </c>
      <c r="AC101" s="346"/>
      <c r="AD101" s="346">
        <v>9.8944157874633565E-2</v>
      </c>
      <c r="AE101" s="346">
        <v>0.24659079040096599</v>
      </c>
      <c r="AF101" s="346">
        <v>0.258222486180675</v>
      </c>
      <c r="AG101" s="346"/>
      <c r="AH101" s="346"/>
      <c r="AI101" s="346">
        <v>7.6808178052734905E-2</v>
      </c>
      <c r="AJ101" s="329"/>
      <c r="AK101" s="346">
        <v>0.18522226455165799</v>
      </c>
      <c r="AL101" s="346">
        <v>8.5070613639847098E-4</v>
      </c>
      <c r="AM101" s="346"/>
      <c r="AN101" s="346"/>
      <c r="AO101" s="346"/>
      <c r="AP101" s="346">
        <v>0.115520339881186</v>
      </c>
      <c r="AQ101" s="346">
        <v>0.22839653706905047</v>
      </c>
      <c r="AR101" s="346"/>
      <c r="AS101" s="346">
        <v>0.17700564217803799</v>
      </c>
      <c r="AT101" s="346">
        <v>6.8593715846974199E-2</v>
      </c>
      <c r="AU101" s="346">
        <v>6.1143771095259446E-2</v>
      </c>
      <c r="AV101" s="346">
        <v>4.7907280025403301E-2</v>
      </c>
      <c r="AW101" s="346"/>
      <c r="AX101" s="346">
        <v>0.10270066124436678</v>
      </c>
      <c r="AY101" s="346"/>
      <c r="AZ101" s="346"/>
      <c r="BA101" s="346"/>
      <c r="BB101" s="346">
        <v>0.102700661244367</v>
      </c>
      <c r="BC101" s="346">
        <v>7.0710367647295103E-2</v>
      </c>
      <c r="BD101" s="346">
        <v>0.29534830240710575</v>
      </c>
      <c r="BE101" s="346">
        <v>0.27505759057212886</v>
      </c>
      <c r="BF101" s="346"/>
      <c r="BG101" s="346">
        <v>0.26039979535352992</v>
      </c>
      <c r="BH101" s="346">
        <v>0.18996380458527312</v>
      </c>
      <c r="BI101" s="346"/>
      <c r="BJ101" s="346">
        <v>0.10066138357516742</v>
      </c>
      <c r="BK101" s="346">
        <v>0.24615117018361299</v>
      </c>
      <c r="BL101" s="346">
        <v>0.26122305734603601</v>
      </c>
      <c r="BM101" s="347"/>
      <c r="BN101" s="347"/>
      <c r="BO101" s="346">
        <v>7.8587859801913407E-2</v>
      </c>
    </row>
    <row r="102" spans="2:67" s="255" customFormat="1" ht="15" customHeight="1">
      <c r="B102" s="1252" t="s">
        <v>17</v>
      </c>
      <c r="C102" s="262" t="s">
        <v>537</v>
      </c>
      <c r="D102" s="344"/>
      <c r="E102" s="346">
        <v>0.28043014166740499</v>
      </c>
      <c r="F102" s="346">
        <v>0.160772478134182</v>
      </c>
      <c r="G102" s="346">
        <v>3.4165948315961199E-3</v>
      </c>
      <c r="H102" s="896"/>
      <c r="I102" s="896"/>
      <c r="J102" s="896"/>
      <c r="K102" s="346">
        <v>0.29452235630092455</v>
      </c>
      <c r="L102" s="346"/>
      <c r="M102" s="346">
        <v>0.27873901219715902</v>
      </c>
      <c r="N102" s="346">
        <v>0.17212691927079299</v>
      </c>
      <c r="O102" s="346">
        <v>0.16426403881338944</v>
      </c>
      <c r="P102" s="346">
        <v>0.13666053877178799</v>
      </c>
      <c r="Q102" s="346"/>
      <c r="R102" s="346">
        <v>0.24601490714579541</v>
      </c>
      <c r="S102" s="346"/>
      <c r="T102" s="346"/>
      <c r="U102" s="346"/>
      <c r="V102" s="346">
        <v>0.24601490714579499</v>
      </c>
      <c r="W102" s="346">
        <v>0.17596139055040899</v>
      </c>
      <c r="X102" s="346">
        <v>0.24348233161398738</v>
      </c>
      <c r="Y102" s="346">
        <v>0.26710504627008974</v>
      </c>
      <c r="Z102" s="346"/>
      <c r="AA102" s="346">
        <v>0.33012353902345715</v>
      </c>
      <c r="AB102" s="346">
        <v>0.34720413098409775</v>
      </c>
      <c r="AC102" s="346"/>
      <c r="AD102" s="346">
        <v>0.23230864360505982</v>
      </c>
      <c r="AE102" s="346">
        <v>0.29049293653597502</v>
      </c>
      <c r="AF102" s="346">
        <v>0.29104303407118598</v>
      </c>
      <c r="AG102" s="346"/>
      <c r="AH102" s="346"/>
      <c r="AI102" s="346">
        <v>0.18096659137955101</v>
      </c>
      <c r="AJ102" s="329"/>
      <c r="AK102" s="346">
        <v>0.278517520163094</v>
      </c>
      <c r="AL102" s="346">
        <v>3.4165948315961199E-3</v>
      </c>
      <c r="AM102" s="346"/>
      <c r="AN102" s="346"/>
      <c r="AO102" s="346"/>
      <c r="AP102" s="346">
        <v>0.15887816450728801</v>
      </c>
      <c r="AQ102" s="346">
        <v>0.29116090991014992</v>
      </c>
      <c r="AR102" s="346"/>
      <c r="AS102" s="346">
        <v>0.21771659930668799</v>
      </c>
      <c r="AT102" s="346">
        <v>0.17223613291512599</v>
      </c>
      <c r="AU102" s="346">
        <v>0.16418752479420473</v>
      </c>
      <c r="AV102" s="346">
        <v>0.13684986274693001</v>
      </c>
      <c r="AW102" s="346"/>
      <c r="AX102" s="346">
        <v>0.24561813654402376</v>
      </c>
      <c r="AY102" s="346"/>
      <c r="AZ102" s="346"/>
      <c r="BA102" s="346"/>
      <c r="BB102" s="346">
        <v>0.24561813654402401</v>
      </c>
      <c r="BC102" s="346">
        <v>0.17605742129222601</v>
      </c>
      <c r="BD102" s="346">
        <v>0.24348233161398738</v>
      </c>
      <c r="BE102" s="346">
        <v>0.26494816154345752</v>
      </c>
      <c r="BF102" s="346"/>
      <c r="BG102" s="346">
        <v>0.33072163417670031</v>
      </c>
      <c r="BH102" s="346">
        <v>0.3481473625587147</v>
      </c>
      <c r="BI102" s="346"/>
      <c r="BJ102" s="346">
        <v>0.22902591089867938</v>
      </c>
      <c r="BK102" s="346">
        <v>0.28953091547082599</v>
      </c>
      <c r="BL102" s="346">
        <v>0.28788030257140401</v>
      </c>
      <c r="BM102" s="347"/>
      <c r="BN102" s="347"/>
      <c r="BO102" s="346">
        <v>0.18098390804733799</v>
      </c>
    </row>
    <row r="103" spans="2:67" s="255" customFormat="1" ht="15" customHeight="1">
      <c r="B103" s="1252" t="s">
        <v>17</v>
      </c>
      <c r="C103" s="262" t="s">
        <v>532</v>
      </c>
      <c r="D103" s="344"/>
      <c r="E103" s="346">
        <v>0.34085618130205098</v>
      </c>
      <c r="F103" s="346">
        <v>0.68022188122329297</v>
      </c>
      <c r="G103" s="346">
        <v>0.371458153413884</v>
      </c>
      <c r="H103" s="896"/>
      <c r="I103" s="896"/>
      <c r="J103" s="896"/>
      <c r="K103" s="346">
        <v>0.20150340149649415</v>
      </c>
      <c r="L103" s="346"/>
      <c r="M103" s="346">
        <v>0.22346352656655399</v>
      </c>
      <c r="N103" s="346">
        <v>0.53441286937891397</v>
      </c>
      <c r="O103" s="346">
        <v>0.53839473129854232</v>
      </c>
      <c r="P103" s="346">
        <v>0.52586344631938098</v>
      </c>
      <c r="Q103" s="346"/>
      <c r="R103" s="346">
        <v>0.52850539674840502</v>
      </c>
      <c r="S103" s="346"/>
      <c r="T103" s="346"/>
      <c r="U103" s="346"/>
      <c r="V103" s="346">
        <v>0.52850539674840502</v>
      </c>
      <c r="W103" s="346">
        <v>0.53502090871726504</v>
      </c>
      <c r="X103" s="346">
        <v>0.16826291268632057</v>
      </c>
      <c r="Y103" s="346">
        <v>0.14080771528904898</v>
      </c>
      <c r="Z103" s="346"/>
      <c r="AA103" s="346">
        <v>0.19696660513967432</v>
      </c>
      <c r="AB103" s="346">
        <v>0.28906465273941195</v>
      </c>
      <c r="AC103" s="346"/>
      <c r="AD103" s="346">
        <v>0.57256165548367721</v>
      </c>
      <c r="AE103" s="346">
        <v>0.20848529995762199</v>
      </c>
      <c r="AF103" s="346">
        <v>0.181984268675001</v>
      </c>
      <c r="AG103" s="346"/>
      <c r="AH103" s="346"/>
      <c r="AI103" s="346">
        <v>0.52038203142488604</v>
      </c>
      <c r="AJ103" s="329"/>
      <c r="AK103" s="346">
        <v>0.33829825849866901</v>
      </c>
      <c r="AL103" s="346">
        <v>0.371563294696172</v>
      </c>
      <c r="AM103" s="346"/>
      <c r="AN103" s="346"/>
      <c r="AO103" s="346"/>
      <c r="AP103" s="346">
        <v>0.59704949445590305</v>
      </c>
      <c r="AQ103" s="346">
        <v>0.20032914560903251</v>
      </c>
      <c r="AR103" s="346"/>
      <c r="AS103" s="346">
        <v>0.40806324809121303</v>
      </c>
      <c r="AT103" s="346">
        <v>0.53227143212527395</v>
      </c>
      <c r="AU103" s="346">
        <v>0.53710852434679168</v>
      </c>
      <c r="AV103" s="346">
        <v>0.52449279843197305</v>
      </c>
      <c r="AW103" s="346"/>
      <c r="AX103" s="346">
        <v>0.52366272791308699</v>
      </c>
      <c r="AY103" s="346"/>
      <c r="AZ103" s="346"/>
      <c r="BA103" s="346"/>
      <c r="BB103" s="346">
        <v>0.52366272791308699</v>
      </c>
      <c r="BC103" s="346">
        <v>0.53278152961457503</v>
      </c>
      <c r="BD103" s="346">
        <v>0.16826291268632057</v>
      </c>
      <c r="BE103" s="346">
        <v>0.1401505925802323</v>
      </c>
      <c r="BF103" s="346"/>
      <c r="BG103" s="346">
        <v>0.19636850998643118</v>
      </c>
      <c r="BH103" s="346">
        <v>0.28611192460365448</v>
      </c>
      <c r="BI103" s="346"/>
      <c r="BJ103" s="346">
        <v>0.56917547441584015</v>
      </c>
      <c r="BK103" s="346">
        <v>0.20725012626248099</v>
      </c>
      <c r="BL103" s="346">
        <v>0.181267443186022</v>
      </c>
      <c r="BM103" s="347"/>
      <c r="BN103" s="347"/>
      <c r="BO103" s="346">
        <v>0.51819413317483098</v>
      </c>
    </row>
    <row r="104" spans="2:67" s="255" customFormat="1" ht="15" customHeight="1">
      <c r="B104" s="1252" t="s">
        <v>17</v>
      </c>
      <c r="C104" s="243" t="s">
        <v>533</v>
      </c>
      <c r="D104" s="344"/>
      <c r="E104" s="346">
        <v>2.8032325924045701E-2</v>
      </c>
      <c r="F104" s="346">
        <v>8.2921259717881196E-2</v>
      </c>
      <c r="G104" s="346">
        <v>0.62415836046238604</v>
      </c>
      <c r="H104" s="896"/>
      <c r="I104" s="896"/>
      <c r="J104" s="896"/>
      <c r="K104" s="346">
        <v>4.2254616035194087E-3</v>
      </c>
      <c r="L104" s="346"/>
      <c r="M104" s="346">
        <v>6.6123081837887298E-3</v>
      </c>
      <c r="N104" s="346">
        <v>0.19615772074881599</v>
      </c>
      <c r="O104" s="346">
        <v>0.2132754660180054</v>
      </c>
      <c r="P104" s="346">
        <v>0.27142709931728598</v>
      </c>
      <c r="Q104" s="346"/>
      <c r="R104" s="346">
        <v>5.5974102863768568E-2</v>
      </c>
      <c r="S104" s="346"/>
      <c r="T104" s="346"/>
      <c r="U104" s="346"/>
      <c r="V104" s="346">
        <v>5.5974102863768603E-2</v>
      </c>
      <c r="W104" s="346">
        <v>0.18824164102176399</v>
      </c>
      <c r="X104" s="346">
        <v>1.9382071129094257E-3</v>
      </c>
      <c r="Y104" s="346">
        <v>3.1928608224114433E-3</v>
      </c>
      <c r="Z104" s="346"/>
      <c r="AA104" s="346">
        <v>5.6643038296508678E-3</v>
      </c>
      <c r="AB104" s="346">
        <v>7.4125751375658088E-3</v>
      </c>
      <c r="AC104" s="346"/>
      <c r="AD104" s="346">
        <v>4.0751425651395896E-2</v>
      </c>
      <c r="AE104" s="346">
        <v>6.6165261506734799E-3</v>
      </c>
      <c r="AF104" s="346">
        <v>2.7181387878335399E-3</v>
      </c>
      <c r="AG104" s="346"/>
      <c r="AH104" s="346"/>
      <c r="AI104" s="346">
        <v>0.180259592083167</v>
      </c>
      <c r="AJ104" s="329"/>
      <c r="AK104" s="346">
        <v>2.7881910836881799E-2</v>
      </c>
      <c r="AL104" s="346">
        <v>0.62405321918009704</v>
      </c>
      <c r="AM104" s="346"/>
      <c r="AN104" s="346"/>
      <c r="AO104" s="346"/>
      <c r="AP104" s="346">
        <v>5.55749641210753E-2</v>
      </c>
      <c r="AQ104" s="346">
        <v>4.2254616035194087E-3</v>
      </c>
      <c r="AR104" s="346"/>
      <c r="AS104" s="346">
        <v>3.08722469218622E-2</v>
      </c>
      <c r="AT104" s="346">
        <v>0.195515543491628</v>
      </c>
      <c r="AU104" s="346">
        <v>0.21264992882267703</v>
      </c>
      <c r="AV104" s="346">
        <v>0.270937215662853</v>
      </c>
      <c r="AW104" s="346"/>
      <c r="AX104" s="346">
        <v>5.4850008961980432E-2</v>
      </c>
      <c r="AY104" s="346"/>
      <c r="AZ104" s="346"/>
      <c r="BA104" s="346"/>
      <c r="BB104" s="346">
        <v>5.4850008961980397E-2</v>
      </c>
      <c r="BC104" s="346">
        <v>0.187580802982525</v>
      </c>
      <c r="BD104" s="346">
        <v>1.9382071129094257E-3</v>
      </c>
      <c r="BE104" s="346">
        <v>3.1928608224114433E-3</v>
      </c>
      <c r="BF104" s="346"/>
      <c r="BG104" s="346">
        <v>5.6643038296508678E-3</v>
      </c>
      <c r="BH104" s="346">
        <v>7.4125751375658071E-3</v>
      </c>
      <c r="BI104" s="346"/>
      <c r="BJ104" s="346">
        <v>4.0751425651395896E-2</v>
      </c>
      <c r="BK104" s="346">
        <v>6.6165261506734799E-3</v>
      </c>
      <c r="BL104" s="346">
        <v>2.7181387878335399E-3</v>
      </c>
      <c r="BM104" s="347"/>
      <c r="BN104" s="347"/>
      <c r="BO104" s="346">
        <v>0.17962758671319001</v>
      </c>
    </row>
    <row r="105" spans="2:67" s="255" customFormat="1" ht="15" customHeight="1">
      <c r="B105" s="1253" t="s">
        <v>17</v>
      </c>
      <c r="C105" s="338" t="s">
        <v>527</v>
      </c>
      <c r="D105" s="339"/>
      <c r="E105" s="345">
        <v>1</v>
      </c>
      <c r="F105" s="345">
        <v>1</v>
      </c>
      <c r="G105" s="345">
        <v>1</v>
      </c>
      <c r="H105" s="897"/>
      <c r="I105" s="897"/>
      <c r="J105" s="897"/>
      <c r="K105" s="345">
        <v>1</v>
      </c>
      <c r="L105" s="345"/>
      <c r="M105" s="345">
        <v>1</v>
      </c>
      <c r="N105" s="345">
        <v>1</v>
      </c>
      <c r="O105" s="345">
        <v>1</v>
      </c>
      <c r="P105" s="345">
        <v>1</v>
      </c>
      <c r="Q105" s="345"/>
      <c r="R105" s="345">
        <v>0.99999999999999989</v>
      </c>
      <c r="S105" s="345"/>
      <c r="T105" s="345"/>
      <c r="U105" s="345"/>
      <c r="V105" s="345">
        <v>1</v>
      </c>
      <c r="W105" s="345">
        <v>1</v>
      </c>
      <c r="X105" s="345">
        <v>1</v>
      </c>
      <c r="Y105" s="345">
        <v>1</v>
      </c>
      <c r="Z105" s="345"/>
      <c r="AA105" s="345">
        <v>1</v>
      </c>
      <c r="AB105" s="345">
        <v>1</v>
      </c>
      <c r="AC105" s="345"/>
      <c r="AD105" s="345">
        <v>1</v>
      </c>
      <c r="AE105" s="345">
        <v>1</v>
      </c>
      <c r="AF105" s="345">
        <v>1</v>
      </c>
      <c r="AG105" s="345"/>
      <c r="AH105" s="345"/>
      <c r="AI105" s="345">
        <v>1</v>
      </c>
      <c r="AJ105" s="331"/>
      <c r="AK105" s="345">
        <v>1</v>
      </c>
      <c r="AL105" s="345">
        <v>0.999999999999999</v>
      </c>
      <c r="AM105" s="345"/>
      <c r="AN105" s="345"/>
      <c r="AO105" s="345"/>
      <c r="AP105" s="345">
        <v>0.999999999999999</v>
      </c>
      <c r="AQ105" s="345">
        <v>1</v>
      </c>
      <c r="AR105" s="345"/>
      <c r="AS105" s="345">
        <v>1</v>
      </c>
      <c r="AT105" s="345">
        <v>1</v>
      </c>
      <c r="AU105" s="345">
        <v>1</v>
      </c>
      <c r="AV105" s="345">
        <v>1</v>
      </c>
      <c r="AW105" s="345"/>
      <c r="AX105" s="345">
        <v>1</v>
      </c>
      <c r="AY105" s="345"/>
      <c r="AZ105" s="345"/>
      <c r="BA105" s="345"/>
      <c r="BB105" s="345">
        <v>1</v>
      </c>
      <c r="BC105" s="345">
        <v>1</v>
      </c>
      <c r="BD105" s="345">
        <v>1</v>
      </c>
      <c r="BE105" s="345">
        <v>1</v>
      </c>
      <c r="BF105" s="345"/>
      <c r="BG105" s="345">
        <v>1</v>
      </c>
      <c r="BH105" s="345">
        <v>1</v>
      </c>
      <c r="BI105" s="345"/>
      <c r="BJ105" s="345">
        <v>1</v>
      </c>
      <c r="BK105" s="345">
        <v>1</v>
      </c>
      <c r="BL105" s="345">
        <v>1</v>
      </c>
      <c r="BM105" s="348"/>
      <c r="BN105" s="348"/>
      <c r="BO105" s="345">
        <v>1</v>
      </c>
    </row>
    <row r="106" spans="2:67" s="255" customFormat="1" ht="15" customHeight="1">
      <c r="B106" s="1251" t="s">
        <v>18</v>
      </c>
      <c r="C106" s="262" t="s">
        <v>534</v>
      </c>
      <c r="D106" s="344"/>
      <c r="E106" s="350"/>
      <c r="F106" s="350"/>
      <c r="G106" s="350"/>
      <c r="H106" s="918"/>
      <c r="I106" s="918"/>
      <c r="J106" s="918"/>
      <c r="K106" s="350"/>
      <c r="L106" s="350"/>
      <c r="M106" s="350"/>
      <c r="N106" s="350"/>
      <c r="O106" s="350"/>
      <c r="P106" s="350"/>
      <c r="Q106" s="350"/>
      <c r="R106" s="350"/>
      <c r="S106" s="350"/>
      <c r="T106" s="350"/>
      <c r="U106" s="350"/>
      <c r="V106" s="350"/>
      <c r="W106" s="350"/>
      <c r="X106" s="350"/>
      <c r="Y106" s="350"/>
      <c r="Z106" s="350"/>
      <c r="AA106" s="350"/>
      <c r="AB106" s="350"/>
      <c r="AC106" s="350"/>
      <c r="AD106" s="350"/>
      <c r="AE106" s="350"/>
      <c r="AF106" s="350"/>
      <c r="AG106" s="350"/>
      <c r="AH106" s="350"/>
      <c r="AI106" s="350"/>
      <c r="AJ106" s="329"/>
      <c r="AK106" s="350"/>
      <c r="AL106" s="346"/>
      <c r="AM106" s="346"/>
      <c r="AN106" s="346"/>
      <c r="AO106" s="346"/>
      <c r="AP106" s="346"/>
      <c r="AQ106" s="346"/>
      <c r="AR106" s="346"/>
      <c r="AS106" s="346"/>
      <c r="AT106" s="346"/>
      <c r="AU106" s="346"/>
      <c r="AV106" s="346"/>
      <c r="AW106" s="346"/>
      <c r="AX106" s="346"/>
      <c r="AY106" s="346"/>
      <c r="AZ106" s="346"/>
      <c r="BA106" s="346"/>
      <c r="BB106" s="346"/>
      <c r="BC106" s="346"/>
      <c r="BD106" s="346"/>
      <c r="BE106" s="346"/>
      <c r="BF106" s="346"/>
      <c r="BG106" s="346"/>
      <c r="BH106" s="346"/>
      <c r="BI106" s="346"/>
      <c r="BJ106" s="346"/>
      <c r="BK106" s="346"/>
      <c r="BL106" s="346"/>
      <c r="BM106" s="347"/>
      <c r="BN106" s="347"/>
      <c r="BO106" s="346"/>
    </row>
    <row r="107" spans="2:67" s="255" customFormat="1" ht="15" customHeight="1">
      <c r="B107" s="1257" t="s">
        <v>18</v>
      </c>
      <c r="C107" s="262" t="s">
        <v>535</v>
      </c>
      <c r="D107" s="344"/>
      <c r="E107" s="346"/>
      <c r="F107" s="346"/>
      <c r="G107" s="346"/>
      <c r="H107" s="896"/>
      <c r="I107" s="896"/>
      <c r="J107" s="89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29"/>
      <c r="AK107" s="346"/>
      <c r="AL107" s="346"/>
      <c r="AM107" s="346"/>
      <c r="AN107" s="346"/>
      <c r="AO107" s="346"/>
      <c r="AP107" s="346"/>
      <c r="AQ107" s="346"/>
      <c r="AR107" s="346"/>
      <c r="AS107" s="346"/>
      <c r="AT107" s="346"/>
      <c r="AU107" s="346"/>
      <c r="AV107" s="346"/>
      <c r="AW107" s="346"/>
      <c r="AX107" s="346"/>
      <c r="AY107" s="346"/>
      <c r="AZ107" s="346"/>
      <c r="BA107" s="346"/>
      <c r="BB107" s="346"/>
      <c r="BC107" s="346"/>
      <c r="BD107" s="346"/>
      <c r="BE107" s="346"/>
      <c r="BF107" s="346"/>
      <c r="BG107" s="346"/>
      <c r="BH107" s="346"/>
      <c r="BI107" s="346"/>
      <c r="BJ107" s="346"/>
      <c r="BK107" s="346"/>
      <c r="BL107" s="346"/>
      <c r="BM107" s="347"/>
      <c r="BN107" s="347"/>
      <c r="BO107" s="346"/>
    </row>
    <row r="108" spans="2:67" s="255" customFormat="1" ht="15" customHeight="1">
      <c r="B108" s="1257" t="s">
        <v>18</v>
      </c>
      <c r="C108" s="262" t="s">
        <v>536</v>
      </c>
      <c r="D108" s="344"/>
      <c r="E108" s="346"/>
      <c r="F108" s="346"/>
      <c r="G108" s="346"/>
      <c r="H108" s="896"/>
      <c r="I108" s="896"/>
      <c r="J108" s="89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29"/>
      <c r="AK108" s="346"/>
      <c r="AL108" s="346"/>
      <c r="AM108" s="346"/>
      <c r="AN108" s="346"/>
      <c r="AO108" s="346"/>
      <c r="AP108" s="346"/>
      <c r="AQ108" s="346"/>
      <c r="AR108" s="346"/>
      <c r="AS108" s="346"/>
      <c r="AT108" s="346"/>
      <c r="AU108" s="346"/>
      <c r="AV108" s="346"/>
      <c r="AW108" s="346"/>
      <c r="AX108" s="346"/>
      <c r="AY108" s="346"/>
      <c r="AZ108" s="346"/>
      <c r="BA108" s="346"/>
      <c r="BB108" s="346"/>
      <c r="BC108" s="346"/>
      <c r="BD108" s="346"/>
      <c r="BE108" s="346"/>
      <c r="BF108" s="346"/>
      <c r="BG108" s="346"/>
      <c r="BH108" s="346"/>
      <c r="BI108" s="346"/>
      <c r="BJ108" s="346"/>
      <c r="BK108" s="346"/>
      <c r="BL108" s="346"/>
      <c r="BM108" s="347"/>
      <c r="BN108" s="347"/>
      <c r="BO108" s="346"/>
    </row>
    <row r="109" spans="2:67" s="255" customFormat="1" ht="15" customHeight="1">
      <c r="B109" s="1257" t="s">
        <v>18</v>
      </c>
      <c r="C109" s="262" t="s">
        <v>537</v>
      </c>
      <c r="D109" s="344"/>
      <c r="E109" s="346"/>
      <c r="F109" s="346"/>
      <c r="G109" s="346"/>
      <c r="H109" s="896"/>
      <c r="I109" s="896"/>
      <c r="J109" s="89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29"/>
      <c r="AK109" s="346"/>
      <c r="AL109" s="346"/>
      <c r="AM109" s="346"/>
      <c r="AN109" s="346"/>
      <c r="AO109" s="346"/>
      <c r="AP109" s="346"/>
      <c r="AQ109" s="346"/>
      <c r="AR109" s="346"/>
      <c r="AS109" s="346"/>
      <c r="AT109" s="346"/>
      <c r="AU109" s="346"/>
      <c r="AV109" s="346"/>
      <c r="AW109" s="346"/>
      <c r="AX109" s="346"/>
      <c r="AY109" s="346"/>
      <c r="AZ109" s="346"/>
      <c r="BA109" s="346"/>
      <c r="BB109" s="346"/>
      <c r="BC109" s="346"/>
      <c r="BD109" s="346"/>
      <c r="BE109" s="346"/>
      <c r="BF109" s="346"/>
      <c r="BG109" s="346"/>
      <c r="BH109" s="346"/>
      <c r="BI109" s="346"/>
      <c r="BJ109" s="346"/>
      <c r="BK109" s="346"/>
      <c r="BL109" s="346"/>
      <c r="BM109" s="347"/>
      <c r="BN109" s="347"/>
      <c r="BO109" s="346"/>
    </row>
    <row r="110" spans="2:67" s="255" customFormat="1" ht="15" customHeight="1">
      <c r="B110" s="1257" t="s">
        <v>18</v>
      </c>
      <c r="C110" s="262" t="s">
        <v>532</v>
      </c>
      <c r="D110" s="344"/>
      <c r="E110" s="346"/>
      <c r="F110" s="346"/>
      <c r="G110" s="346"/>
      <c r="H110" s="896"/>
      <c r="I110" s="896"/>
      <c r="J110" s="89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29"/>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c r="BG110" s="346"/>
      <c r="BH110" s="346"/>
      <c r="BI110" s="346"/>
      <c r="BJ110" s="346"/>
      <c r="BK110" s="346"/>
      <c r="BL110" s="346"/>
      <c r="BM110" s="347"/>
      <c r="BN110" s="347"/>
      <c r="BO110" s="346"/>
    </row>
    <row r="111" spans="2:67" s="255" customFormat="1" ht="15" customHeight="1">
      <c r="B111" s="1257" t="s">
        <v>18</v>
      </c>
      <c r="C111" s="243" t="s">
        <v>533</v>
      </c>
      <c r="D111" s="344"/>
      <c r="E111" s="346"/>
      <c r="F111" s="346"/>
      <c r="G111" s="346"/>
      <c r="H111" s="896"/>
      <c r="I111" s="896"/>
      <c r="J111" s="89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329"/>
      <c r="AK111" s="346"/>
      <c r="AL111" s="346"/>
      <c r="AM111" s="346"/>
      <c r="AN111" s="346"/>
      <c r="AO111" s="346"/>
      <c r="AP111" s="346"/>
      <c r="AQ111" s="346"/>
      <c r="AR111" s="346"/>
      <c r="AS111" s="346"/>
      <c r="AT111" s="346"/>
      <c r="AU111" s="346"/>
      <c r="AV111" s="346"/>
      <c r="AW111" s="346"/>
      <c r="AX111" s="346"/>
      <c r="AY111" s="346"/>
      <c r="AZ111" s="346"/>
      <c r="BA111" s="346"/>
      <c r="BB111" s="346"/>
      <c r="BC111" s="346"/>
      <c r="BD111" s="346"/>
      <c r="BE111" s="346"/>
      <c r="BF111" s="346"/>
      <c r="BG111" s="346"/>
      <c r="BH111" s="346"/>
      <c r="BI111" s="346"/>
      <c r="BJ111" s="346"/>
      <c r="BK111" s="346"/>
      <c r="BL111" s="346"/>
      <c r="BM111" s="347"/>
      <c r="BN111" s="347"/>
      <c r="BO111" s="346"/>
    </row>
    <row r="112" spans="2:67" s="255" customFormat="1" ht="15" customHeight="1">
      <c r="B112" s="1253" t="s">
        <v>18</v>
      </c>
      <c r="C112" s="338" t="s">
        <v>527</v>
      </c>
      <c r="D112" s="339"/>
      <c r="E112" s="345"/>
      <c r="F112" s="345"/>
      <c r="G112" s="345"/>
      <c r="H112" s="897"/>
      <c r="I112" s="897"/>
      <c r="J112" s="897"/>
      <c r="K112" s="345"/>
      <c r="L112" s="345"/>
      <c r="M112" s="345"/>
      <c r="N112" s="345"/>
      <c r="O112" s="345"/>
      <c r="P112" s="345"/>
      <c r="Q112" s="345"/>
      <c r="R112" s="345"/>
      <c r="S112" s="345"/>
      <c r="T112" s="345"/>
      <c r="U112" s="345"/>
      <c r="V112" s="345"/>
      <c r="W112" s="345"/>
      <c r="X112" s="345"/>
      <c r="Y112" s="345"/>
      <c r="Z112" s="345"/>
      <c r="AA112" s="345"/>
      <c r="AB112" s="345"/>
      <c r="AC112" s="345"/>
      <c r="AD112" s="345"/>
      <c r="AE112" s="345"/>
      <c r="AF112" s="345"/>
      <c r="AG112" s="345"/>
      <c r="AH112" s="345"/>
      <c r="AI112" s="345"/>
      <c r="AJ112" s="331"/>
      <c r="AK112" s="345"/>
      <c r="AL112" s="345"/>
      <c r="AM112" s="345"/>
      <c r="AN112" s="345"/>
      <c r="AO112" s="345"/>
      <c r="AP112" s="345"/>
      <c r="AQ112" s="345"/>
      <c r="AR112" s="345"/>
      <c r="AS112" s="345"/>
      <c r="AT112" s="345"/>
      <c r="AU112" s="345"/>
      <c r="AV112" s="345"/>
      <c r="AW112" s="345"/>
      <c r="AX112" s="345"/>
      <c r="AY112" s="345"/>
      <c r="AZ112" s="345"/>
      <c r="BA112" s="345"/>
      <c r="BB112" s="345"/>
      <c r="BC112" s="345"/>
      <c r="BD112" s="345"/>
      <c r="BE112" s="345"/>
      <c r="BF112" s="345"/>
      <c r="BG112" s="345"/>
      <c r="BH112" s="345"/>
      <c r="BI112" s="345"/>
      <c r="BJ112" s="345"/>
      <c r="BK112" s="345"/>
      <c r="BL112" s="345"/>
      <c r="BM112" s="348"/>
      <c r="BN112" s="348"/>
      <c r="BO112" s="345"/>
    </row>
    <row r="113" spans="2:67" s="255" customFormat="1" ht="15" customHeight="1">
      <c r="B113" s="1251" t="s">
        <v>716</v>
      </c>
      <c r="C113" s="262" t="s">
        <v>534</v>
      </c>
      <c r="D113" s="339"/>
      <c r="E113" s="658"/>
      <c r="F113" s="658"/>
      <c r="G113" s="658"/>
      <c r="H113" s="700"/>
      <c r="I113" s="700"/>
      <c r="J113" s="700"/>
      <c r="K113" s="658"/>
      <c r="L113" s="658"/>
      <c r="M113" s="658"/>
      <c r="N113" s="658"/>
      <c r="O113" s="658"/>
      <c r="P113" s="658"/>
      <c r="Q113" s="658"/>
      <c r="R113" s="658"/>
      <c r="S113" s="658"/>
      <c r="T113" s="658"/>
      <c r="U113" s="658"/>
      <c r="V113" s="658"/>
      <c r="W113" s="658"/>
      <c r="X113" s="658"/>
      <c r="Y113" s="658"/>
      <c r="Z113" s="658"/>
      <c r="AA113" s="658"/>
      <c r="AB113" s="658"/>
      <c r="AC113" s="658"/>
      <c r="AD113" s="658"/>
      <c r="AE113" s="658"/>
      <c r="AF113" s="658"/>
      <c r="AG113" s="658"/>
      <c r="AH113" s="658"/>
      <c r="AI113" s="658"/>
      <c r="AJ113" s="262"/>
      <c r="AK113" s="658"/>
      <c r="AL113" s="658"/>
      <c r="AM113" s="658"/>
      <c r="AN113" s="658"/>
      <c r="AO113" s="658"/>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8"/>
      <c r="BN113" s="658"/>
      <c r="BO113" s="658"/>
    </row>
    <row r="114" spans="2:67" s="255" customFormat="1" ht="15" customHeight="1">
      <c r="B114" s="1252"/>
      <c r="C114" s="262" t="s">
        <v>535</v>
      </c>
      <c r="D114" s="339"/>
      <c r="E114" s="658"/>
      <c r="F114" s="658"/>
      <c r="G114" s="658"/>
      <c r="H114" s="700"/>
      <c r="I114" s="700"/>
      <c r="J114" s="700"/>
      <c r="K114" s="658"/>
      <c r="L114" s="658"/>
      <c r="M114" s="658"/>
      <c r="N114" s="658"/>
      <c r="O114" s="658"/>
      <c r="P114" s="658"/>
      <c r="Q114" s="658"/>
      <c r="R114" s="658"/>
      <c r="S114" s="658"/>
      <c r="T114" s="658"/>
      <c r="U114" s="658"/>
      <c r="V114" s="658"/>
      <c r="W114" s="658"/>
      <c r="X114" s="658"/>
      <c r="Y114" s="658"/>
      <c r="Z114" s="658"/>
      <c r="AA114" s="658"/>
      <c r="AB114" s="658"/>
      <c r="AC114" s="658"/>
      <c r="AD114" s="658"/>
      <c r="AE114" s="658"/>
      <c r="AF114" s="658"/>
      <c r="AG114" s="658"/>
      <c r="AH114" s="658"/>
      <c r="AI114" s="658"/>
      <c r="AJ114" s="262"/>
      <c r="AK114" s="658"/>
      <c r="AL114" s="658"/>
      <c r="AM114" s="658"/>
      <c r="AN114" s="658"/>
      <c r="AO114" s="658"/>
      <c r="AP114" s="658"/>
      <c r="AQ114" s="658"/>
      <c r="AR114" s="658"/>
      <c r="AS114" s="658"/>
      <c r="AT114" s="658"/>
      <c r="AU114" s="658"/>
      <c r="AV114" s="658"/>
      <c r="AW114" s="658"/>
      <c r="AX114" s="658"/>
      <c r="AY114" s="658"/>
      <c r="AZ114" s="658"/>
      <c r="BA114" s="658"/>
      <c r="BB114" s="658"/>
      <c r="BC114" s="658"/>
      <c r="BD114" s="658"/>
      <c r="BE114" s="658"/>
      <c r="BF114" s="658"/>
      <c r="BG114" s="658"/>
      <c r="BH114" s="658"/>
      <c r="BI114" s="658"/>
      <c r="BJ114" s="658"/>
      <c r="BK114" s="658"/>
      <c r="BL114" s="658"/>
      <c r="BM114" s="658"/>
      <c r="BN114" s="658"/>
      <c r="BO114" s="658"/>
    </row>
    <row r="115" spans="2:67" s="255" customFormat="1" ht="15" customHeight="1">
      <c r="B115" s="1252"/>
      <c r="C115" s="262" t="s">
        <v>536</v>
      </c>
      <c r="D115" s="339"/>
      <c r="E115" s="658"/>
      <c r="F115" s="658"/>
      <c r="G115" s="658"/>
      <c r="H115" s="700"/>
      <c r="I115" s="700"/>
      <c r="J115" s="700"/>
      <c r="K115" s="658"/>
      <c r="L115" s="658"/>
      <c r="M115" s="658"/>
      <c r="N115" s="658"/>
      <c r="O115" s="658"/>
      <c r="P115" s="658"/>
      <c r="Q115" s="658"/>
      <c r="R115" s="658"/>
      <c r="S115" s="658"/>
      <c r="T115" s="658"/>
      <c r="U115" s="658"/>
      <c r="V115" s="658"/>
      <c r="W115" s="658"/>
      <c r="X115" s="658"/>
      <c r="Y115" s="658"/>
      <c r="Z115" s="658"/>
      <c r="AA115" s="658"/>
      <c r="AB115" s="658"/>
      <c r="AC115" s="658"/>
      <c r="AD115" s="658"/>
      <c r="AE115" s="658"/>
      <c r="AF115" s="658"/>
      <c r="AG115" s="658"/>
      <c r="AH115" s="658"/>
      <c r="AI115" s="658"/>
      <c r="AJ115" s="262"/>
      <c r="AK115" s="658"/>
      <c r="AL115" s="658"/>
      <c r="AM115" s="658"/>
      <c r="AN115" s="658"/>
      <c r="AO115" s="658"/>
      <c r="AP115" s="658"/>
      <c r="AQ115" s="658"/>
      <c r="AR115" s="658"/>
      <c r="AS115" s="658"/>
      <c r="AT115" s="658"/>
      <c r="AU115" s="658"/>
      <c r="AV115" s="658"/>
      <c r="AW115" s="658"/>
      <c r="AX115" s="658"/>
      <c r="AY115" s="658"/>
      <c r="AZ115" s="658"/>
      <c r="BA115" s="658"/>
      <c r="BB115" s="658"/>
      <c r="BC115" s="658"/>
      <c r="BD115" s="658"/>
      <c r="BE115" s="658"/>
      <c r="BF115" s="658"/>
      <c r="BG115" s="658"/>
      <c r="BH115" s="658"/>
      <c r="BI115" s="658"/>
      <c r="BJ115" s="658"/>
      <c r="BK115" s="658"/>
      <c r="BL115" s="658"/>
      <c r="BM115" s="658"/>
      <c r="BN115" s="658"/>
      <c r="BO115" s="658"/>
    </row>
    <row r="116" spans="2:67" s="255" customFormat="1" ht="15" customHeight="1">
      <c r="B116" s="1252"/>
      <c r="C116" s="262" t="s">
        <v>537</v>
      </c>
      <c r="D116" s="339"/>
      <c r="E116" s="658"/>
      <c r="F116" s="658"/>
      <c r="G116" s="658"/>
      <c r="H116" s="700"/>
      <c r="I116" s="700"/>
      <c r="J116" s="700"/>
      <c r="K116" s="658"/>
      <c r="L116" s="658"/>
      <c r="M116" s="658"/>
      <c r="N116" s="658"/>
      <c r="O116" s="658"/>
      <c r="P116" s="658"/>
      <c r="Q116" s="658"/>
      <c r="R116" s="658"/>
      <c r="S116" s="658"/>
      <c r="T116" s="658"/>
      <c r="U116" s="658"/>
      <c r="V116" s="658"/>
      <c r="W116" s="658"/>
      <c r="X116" s="658"/>
      <c r="Y116" s="658"/>
      <c r="Z116" s="658"/>
      <c r="AA116" s="658"/>
      <c r="AB116" s="658"/>
      <c r="AC116" s="658"/>
      <c r="AD116" s="658"/>
      <c r="AE116" s="658"/>
      <c r="AF116" s="658"/>
      <c r="AG116" s="658"/>
      <c r="AH116" s="658"/>
      <c r="AI116" s="658"/>
      <c r="AJ116" s="262"/>
      <c r="AK116" s="658"/>
      <c r="AL116" s="658"/>
      <c r="AM116" s="658"/>
      <c r="AN116" s="658"/>
      <c r="AO116" s="658"/>
      <c r="AP116" s="658"/>
      <c r="AQ116" s="658"/>
      <c r="AR116" s="658"/>
      <c r="AS116" s="658"/>
      <c r="AT116" s="658"/>
      <c r="AU116" s="658"/>
      <c r="AV116" s="658"/>
      <c r="AW116" s="658"/>
      <c r="AX116" s="658"/>
      <c r="AY116" s="658"/>
      <c r="AZ116" s="658"/>
      <c r="BA116" s="658"/>
      <c r="BB116" s="658"/>
      <c r="BC116" s="658"/>
      <c r="BD116" s="658"/>
      <c r="BE116" s="658"/>
      <c r="BF116" s="658"/>
      <c r="BG116" s="658"/>
      <c r="BH116" s="658"/>
      <c r="BI116" s="658"/>
      <c r="BJ116" s="658"/>
      <c r="BK116" s="658"/>
      <c r="BL116" s="658"/>
      <c r="BM116" s="658"/>
      <c r="BN116" s="658"/>
      <c r="BO116" s="658"/>
    </row>
    <row r="117" spans="2:67" s="255" customFormat="1" ht="15" customHeight="1">
      <c r="B117" s="1252"/>
      <c r="C117" s="262" t="s">
        <v>532</v>
      </c>
      <c r="D117" s="339"/>
      <c r="E117" s="658"/>
      <c r="F117" s="658"/>
      <c r="G117" s="658"/>
      <c r="H117" s="700"/>
      <c r="I117" s="700"/>
      <c r="J117" s="700"/>
      <c r="K117" s="658"/>
      <c r="L117" s="658"/>
      <c r="M117" s="658"/>
      <c r="N117" s="658"/>
      <c r="O117" s="658"/>
      <c r="P117" s="658"/>
      <c r="Q117" s="658"/>
      <c r="R117" s="658"/>
      <c r="S117" s="658"/>
      <c r="T117" s="658"/>
      <c r="U117" s="658"/>
      <c r="V117" s="658"/>
      <c r="W117" s="658"/>
      <c r="X117" s="658"/>
      <c r="Y117" s="658"/>
      <c r="Z117" s="658"/>
      <c r="AA117" s="658"/>
      <c r="AB117" s="658"/>
      <c r="AC117" s="658"/>
      <c r="AD117" s="658"/>
      <c r="AE117" s="658"/>
      <c r="AF117" s="658"/>
      <c r="AG117" s="658"/>
      <c r="AH117" s="658"/>
      <c r="AI117" s="658"/>
      <c r="AJ117" s="262"/>
      <c r="AK117" s="658"/>
      <c r="AL117" s="658"/>
      <c r="AM117" s="658"/>
      <c r="AN117" s="658"/>
      <c r="AO117" s="658"/>
      <c r="AP117" s="658"/>
      <c r="AQ117" s="658"/>
      <c r="AR117" s="658"/>
      <c r="AS117" s="658"/>
      <c r="AT117" s="658"/>
      <c r="AU117" s="658"/>
      <c r="AV117" s="658"/>
      <c r="AW117" s="658"/>
      <c r="AX117" s="658"/>
      <c r="AY117" s="658"/>
      <c r="AZ117" s="658"/>
      <c r="BA117" s="658"/>
      <c r="BB117" s="658"/>
      <c r="BC117" s="658"/>
      <c r="BD117" s="658"/>
      <c r="BE117" s="658"/>
      <c r="BF117" s="658"/>
      <c r="BG117" s="658"/>
      <c r="BH117" s="658"/>
      <c r="BI117" s="658"/>
      <c r="BJ117" s="658"/>
      <c r="BK117" s="658"/>
      <c r="BL117" s="658"/>
      <c r="BM117" s="658"/>
      <c r="BN117" s="658"/>
      <c r="BO117" s="658"/>
    </row>
    <row r="118" spans="2:67" s="255" customFormat="1" ht="15" customHeight="1">
      <c r="B118" s="1252"/>
      <c r="C118" s="262" t="s">
        <v>533</v>
      </c>
      <c r="D118" s="339"/>
      <c r="E118" s="658"/>
      <c r="F118" s="658"/>
      <c r="G118" s="658"/>
      <c r="H118" s="700"/>
      <c r="I118" s="700"/>
      <c r="J118" s="700"/>
      <c r="K118" s="658"/>
      <c r="L118" s="658"/>
      <c r="M118" s="658"/>
      <c r="N118" s="658"/>
      <c r="O118" s="658"/>
      <c r="P118" s="658"/>
      <c r="Q118" s="658"/>
      <c r="R118" s="658"/>
      <c r="S118" s="658"/>
      <c r="T118" s="658"/>
      <c r="U118" s="658"/>
      <c r="V118" s="658"/>
      <c r="W118" s="658"/>
      <c r="X118" s="658"/>
      <c r="Y118" s="658"/>
      <c r="Z118" s="658"/>
      <c r="AA118" s="658"/>
      <c r="AB118" s="658"/>
      <c r="AC118" s="658"/>
      <c r="AD118" s="658"/>
      <c r="AE118" s="658"/>
      <c r="AF118" s="658"/>
      <c r="AG118" s="658"/>
      <c r="AH118" s="658"/>
      <c r="AI118" s="658"/>
      <c r="AJ118" s="262"/>
      <c r="AK118" s="658"/>
      <c r="AL118" s="658"/>
      <c r="AM118" s="658"/>
      <c r="AN118" s="658"/>
      <c r="AO118" s="658"/>
      <c r="AP118" s="658"/>
      <c r="AQ118" s="658"/>
      <c r="AR118" s="658"/>
      <c r="AS118" s="658"/>
      <c r="AT118" s="658"/>
      <c r="AU118" s="658"/>
      <c r="AV118" s="658"/>
      <c r="AW118" s="658"/>
      <c r="AX118" s="658"/>
      <c r="AY118" s="658"/>
      <c r="AZ118" s="658"/>
      <c r="BA118" s="658"/>
      <c r="BB118" s="658"/>
      <c r="BC118" s="658"/>
      <c r="BD118" s="658"/>
      <c r="BE118" s="658"/>
      <c r="BF118" s="658"/>
      <c r="BG118" s="658"/>
      <c r="BH118" s="658"/>
      <c r="BI118" s="658"/>
      <c r="BJ118" s="658"/>
      <c r="BK118" s="658"/>
      <c r="BL118" s="658"/>
      <c r="BM118" s="658"/>
      <c r="BN118" s="658"/>
      <c r="BO118" s="658"/>
    </row>
    <row r="119" spans="2:67" s="255" customFormat="1" ht="15" customHeight="1">
      <c r="B119" s="1253"/>
      <c r="C119" s="338" t="s">
        <v>527</v>
      </c>
      <c r="D119" s="339"/>
      <c r="E119" s="680"/>
      <c r="F119" s="680"/>
      <c r="G119" s="680"/>
      <c r="H119" s="712"/>
      <c r="I119" s="712"/>
      <c r="J119" s="712"/>
      <c r="K119" s="680"/>
      <c r="L119" s="680"/>
      <c r="M119" s="680"/>
      <c r="N119" s="680"/>
      <c r="O119" s="680"/>
      <c r="P119" s="680"/>
      <c r="Q119" s="680"/>
      <c r="R119" s="680"/>
      <c r="S119" s="680"/>
      <c r="T119" s="680"/>
      <c r="U119" s="680"/>
      <c r="V119" s="680"/>
      <c r="W119" s="680"/>
      <c r="X119" s="680"/>
      <c r="Y119" s="680"/>
      <c r="Z119" s="680"/>
      <c r="AA119" s="680"/>
      <c r="AB119" s="680"/>
      <c r="AC119" s="680"/>
      <c r="AD119" s="680"/>
      <c r="AE119" s="680"/>
      <c r="AF119" s="680"/>
      <c r="AG119" s="680"/>
      <c r="AH119" s="680"/>
      <c r="AI119" s="680"/>
      <c r="AJ119" s="331"/>
      <c r="AK119" s="680"/>
      <c r="AL119" s="680"/>
      <c r="AM119" s="680"/>
      <c r="AN119" s="680"/>
      <c r="AO119" s="680"/>
      <c r="AP119" s="680"/>
      <c r="AQ119" s="680"/>
      <c r="AR119" s="680"/>
      <c r="AS119" s="680"/>
      <c r="AT119" s="680"/>
      <c r="AU119" s="680"/>
      <c r="AV119" s="680"/>
      <c r="AW119" s="680"/>
      <c r="AX119" s="680"/>
      <c r="AY119" s="680"/>
      <c r="AZ119" s="680"/>
      <c r="BA119" s="680"/>
      <c r="BB119" s="680"/>
      <c r="BC119" s="680"/>
      <c r="BD119" s="680"/>
      <c r="BE119" s="680"/>
      <c r="BF119" s="680"/>
      <c r="BG119" s="680"/>
      <c r="BH119" s="680"/>
      <c r="BI119" s="680"/>
      <c r="BJ119" s="680"/>
      <c r="BK119" s="680"/>
      <c r="BL119" s="680"/>
      <c r="BM119" s="680"/>
      <c r="BN119" s="680"/>
      <c r="BO119" s="680"/>
    </row>
    <row r="120" spans="2:67" s="255" customFormat="1" ht="15" customHeight="1">
      <c r="B120" s="1251" t="s">
        <v>19</v>
      </c>
      <c r="C120" s="262" t="s">
        <v>534</v>
      </c>
      <c r="D120" s="344"/>
      <c r="E120" s="350">
        <v>6.9924271532595644E-2</v>
      </c>
      <c r="F120" s="350">
        <v>1.8283280320523653E-3</v>
      </c>
      <c r="G120" s="350">
        <v>9.8374969152867188E-5</v>
      </c>
      <c r="H120" s="918"/>
      <c r="I120" s="918"/>
      <c r="J120" s="918"/>
      <c r="K120" s="350"/>
      <c r="L120" s="350">
        <v>0.29473796188314905</v>
      </c>
      <c r="M120" s="350">
        <v>9.2205514594506391E-2</v>
      </c>
      <c r="N120" s="350">
        <v>1.3629932431801805E-2</v>
      </c>
      <c r="O120" s="350">
        <v>8.4919318270638665E-3</v>
      </c>
      <c r="P120" s="350">
        <v>8.3513655436986498E-3</v>
      </c>
      <c r="Q120" s="350"/>
      <c r="R120" s="350">
        <v>3.9463240089238683E-2</v>
      </c>
      <c r="S120" s="350"/>
      <c r="T120" s="350"/>
      <c r="U120" s="350"/>
      <c r="V120" s="350">
        <v>2.0846704442471643E-2</v>
      </c>
      <c r="W120" s="350">
        <v>1.439638062258734E-2</v>
      </c>
      <c r="X120" s="350">
        <v>0.11329031613688267</v>
      </c>
      <c r="Y120" s="350">
        <v>0.10546352215874386</v>
      </c>
      <c r="Z120" s="350"/>
      <c r="AA120" s="350"/>
      <c r="AB120" s="350">
        <v>2.7764503306191689E-2</v>
      </c>
      <c r="AC120" s="350"/>
      <c r="AD120" s="350">
        <v>4.1235119162835081E-3</v>
      </c>
      <c r="AE120" s="350">
        <v>8.8592057952544268E-2</v>
      </c>
      <c r="AF120" s="350">
        <v>5.0477323856171138E-2</v>
      </c>
      <c r="AG120" s="350"/>
      <c r="AH120" s="350"/>
      <c r="AI120" s="350">
        <v>1.7999096956728539E-2</v>
      </c>
      <c r="AJ120" s="329"/>
      <c r="AK120" s="350">
        <v>7.5199788464009737E-2</v>
      </c>
      <c r="AL120" s="350">
        <v>1.0751420949406897E-4</v>
      </c>
      <c r="AM120" s="350"/>
      <c r="AN120" s="350"/>
      <c r="AO120" s="350"/>
      <c r="AP120" s="350">
        <v>0.10821090619392923</v>
      </c>
      <c r="AQ120" s="350"/>
      <c r="AR120" s="350">
        <v>0.30685806240072816</v>
      </c>
      <c r="AS120" s="350">
        <v>0.10398971887931674</v>
      </c>
      <c r="AT120" s="350">
        <v>1.7814495641953844E-2</v>
      </c>
      <c r="AU120" s="350">
        <v>1.2342559641056303E-2</v>
      </c>
      <c r="AV120" s="350">
        <v>1.2127430584654233E-2</v>
      </c>
      <c r="AW120" s="350"/>
      <c r="AX120" s="350">
        <v>4.6756277013527497E-2</v>
      </c>
      <c r="AY120" s="350"/>
      <c r="AZ120" s="350"/>
      <c r="BA120" s="350"/>
      <c r="BB120" s="350">
        <v>2.6977607736758159E-2</v>
      </c>
      <c r="BC120" s="350">
        <v>1.8678617176361018E-2</v>
      </c>
      <c r="BD120" s="350">
        <v>0.11669396934072421</v>
      </c>
      <c r="BE120" s="350">
        <v>0.10993455965508515</v>
      </c>
      <c r="BF120" s="350"/>
      <c r="BG120" s="350"/>
      <c r="BH120" s="350">
        <v>3.3875679900864361E-2</v>
      </c>
      <c r="BI120" s="350"/>
      <c r="BJ120" s="350">
        <v>6.9793282833746171E-3</v>
      </c>
      <c r="BK120" s="350">
        <v>9.3053787157684031E-2</v>
      </c>
      <c r="BL120" s="350">
        <v>5.6714405053990544E-2</v>
      </c>
      <c r="BM120" s="350"/>
      <c r="BN120" s="350"/>
      <c r="BO120" s="350">
        <v>2.2365206867922826E-2</v>
      </c>
    </row>
    <row r="121" spans="2:67" s="255" customFormat="1" ht="15" customHeight="1">
      <c r="B121" s="1257" t="s">
        <v>19</v>
      </c>
      <c r="C121" s="262" t="s">
        <v>535</v>
      </c>
      <c r="D121" s="344"/>
      <c r="E121" s="346">
        <v>0.13064376443882897</v>
      </c>
      <c r="F121" s="346">
        <v>7.2687977036593934E-3</v>
      </c>
      <c r="G121" s="346">
        <v>5.5356821612112727E-3</v>
      </c>
      <c r="H121" s="896"/>
      <c r="I121" s="896"/>
      <c r="J121" s="896"/>
      <c r="K121" s="346"/>
      <c r="L121" s="346">
        <v>0.16683323235552838</v>
      </c>
      <c r="M121" s="346">
        <v>0.15615819181554977</v>
      </c>
      <c r="N121" s="346">
        <v>4.3368209139746781E-2</v>
      </c>
      <c r="O121" s="346">
        <v>3.2590658812269281E-2</v>
      </c>
      <c r="P121" s="346">
        <v>3.2322996432201587E-2</v>
      </c>
      <c r="Q121" s="346"/>
      <c r="R121" s="346">
        <v>0.1055515882514764</v>
      </c>
      <c r="S121" s="346"/>
      <c r="T121" s="346"/>
      <c r="U121" s="346"/>
      <c r="V121" s="346">
        <v>6.5903892067039282E-2</v>
      </c>
      <c r="W121" s="346">
        <v>4.5177469823880857E-2</v>
      </c>
      <c r="X121" s="346">
        <v>0.17072335993326326</v>
      </c>
      <c r="Y121" s="346">
        <v>0.18849007914864144</v>
      </c>
      <c r="Z121" s="346"/>
      <c r="AA121" s="346"/>
      <c r="AB121" s="346">
        <v>0.12378895632356277</v>
      </c>
      <c r="AC121" s="346"/>
      <c r="AD121" s="346">
        <v>1.31949087707008E-2</v>
      </c>
      <c r="AE121" s="346">
        <v>0.16537758448001644</v>
      </c>
      <c r="AF121" s="346">
        <v>9.9048214722863168E-2</v>
      </c>
      <c r="AG121" s="346"/>
      <c r="AH121" s="346"/>
      <c r="AI121" s="346">
        <v>5.0829628391849874E-2</v>
      </c>
      <c r="AJ121" s="329"/>
      <c r="AK121" s="346">
        <v>0.13543472610630455</v>
      </c>
      <c r="AL121" s="346">
        <v>5.9825923846587711E-3</v>
      </c>
      <c r="AM121" s="346"/>
      <c r="AN121" s="346"/>
      <c r="AO121" s="346"/>
      <c r="AP121" s="346">
        <v>8.7396852581307041E-2</v>
      </c>
      <c r="AQ121" s="346"/>
      <c r="AR121" s="346">
        <v>0.19706208392522764</v>
      </c>
      <c r="AS121" s="346">
        <v>0.11709525649610626</v>
      </c>
      <c r="AT121" s="346">
        <v>4.7631494472040715E-2</v>
      </c>
      <c r="AU121" s="346">
        <v>3.7003964958270234E-2</v>
      </c>
      <c r="AV121" s="346">
        <v>3.6652408364072561E-2</v>
      </c>
      <c r="AW121" s="346"/>
      <c r="AX121" s="346">
        <v>0.11115851908061046</v>
      </c>
      <c r="AY121" s="346"/>
      <c r="AZ121" s="346"/>
      <c r="BA121" s="346"/>
      <c r="BB121" s="346">
        <v>7.1623443547599405E-2</v>
      </c>
      <c r="BC121" s="346">
        <v>4.9473902809976662E-2</v>
      </c>
      <c r="BD121" s="346">
        <v>0.17503953386892929</v>
      </c>
      <c r="BE121" s="346">
        <v>0.19186339759977639</v>
      </c>
      <c r="BF121" s="346"/>
      <c r="BG121" s="346"/>
      <c r="BH121" s="346">
        <v>0.12913974414707613</v>
      </c>
      <c r="BI121" s="346"/>
      <c r="BJ121" s="346">
        <v>2.7565790628606493E-2</v>
      </c>
      <c r="BK121" s="346">
        <v>0.16992223727636382</v>
      </c>
      <c r="BL121" s="346">
        <v>0.10546264243249685</v>
      </c>
      <c r="BM121" s="346"/>
      <c r="BN121" s="346"/>
      <c r="BO121" s="346">
        <v>5.5218492689316771E-2</v>
      </c>
    </row>
    <row r="122" spans="2:67" s="255" customFormat="1" ht="15" customHeight="1">
      <c r="B122" s="1257" t="s">
        <v>19</v>
      </c>
      <c r="C122" s="262" t="s">
        <v>536</v>
      </c>
      <c r="D122" s="344"/>
      <c r="E122" s="346">
        <v>0.24914288953396058</v>
      </c>
      <c r="F122" s="346">
        <v>5.3222782475720175E-2</v>
      </c>
      <c r="G122" s="346">
        <v>5.0506032843324986E-2</v>
      </c>
      <c r="H122" s="896"/>
      <c r="I122" s="896"/>
      <c r="J122" s="896"/>
      <c r="K122" s="346"/>
      <c r="L122" s="346">
        <v>0.2355625543955461</v>
      </c>
      <c r="M122" s="346">
        <v>0.26675994852536555</v>
      </c>
      <c r="N122" s="346">
        <v>0.13153810686701048</v>
      </c>
      <c r="O122" s="346">
        <v>0.113029308543885</v>
      </c>
      <c r="P122" s="346">
        <v>0.11109649272455974</v>
      </c>
      <c r="Q122" s="346"/>
      <c r="R122" s="346">
        <v>0.23547356013490031</v>
      </c>
      <c r="S122" s="346"/>
      <c r="T122" s="346"/>
      <c r="U122" s="346"/>
      <c r="V122" s="346">
        <v>0.172658156276013</v>
      </c>
      <c r="W122" s="346">
        <v>0.13487031412761022</v>
      </c>
      <c r="X122" s="346">
        <v>0.29868784228065193</v>
      </c>
      <c r="Y122" s="346">
        <v>0.32500994582476533</v>
      </c>
      <c r="Z122" s="346"/>
      <c r="AA122" s="346"/>
      <c r="AB122" s="346">
        <v>0.27152407862160155</v>
      </c>
      <c r="AC122" s="346"/>
      <c r="AD122" s="346">
        <v>0.11029112035560677</v>
      </c>
      <c r="AE122" s="346">
        <v>0.29956077867260744</v>
      </c>
      <c r="AF122" s="346">
        <v>0.21130713208693008</v>
      </c>
      <c r="AG122" s="346"/>
      <c r="AH122" s="346"/>
      <c r="AI122" s="346">
        <v>0.14272024223956728</v>
      </c>
      <c r="AJ122" s="329"/>
      <c r="AK122" s="346">
        <v>0.25054470195422796</v>
      </c>
      <c r="AL122" s="346">
        <v>5.1794294439716448E-2</v>
      </c>
      <c r="AM122" s="346"/>
      <c r="AN122" s="346"/>
      <c r="AO122" s="346"/>
      <c r="AP122" s="346">
        <v>0.12535543820535777</v>
      </c>
      <c r="AQ122" s="346"/>
      <c r="AR122" s="346">
        <v>0.2104673176891155</v>
      </c>
      <c r="AS122" s="346">
        <v>0.18330022426513443</v>
      </c>
      <c r="AT122" s="346">
        <v>0.13623789447825574</v>
      </c>
      <c r="AU122" s="346">
        <v>0.11760376043747577</v>
      </c>
      <c r="AV122" s="346">
        <v>0.11567589800344097</v>
      </c>
      <c r="AW122" s="346"/>
      <c r="AX122" s="346">
        <v>0.24022241275298856</v>
      </c>
      <c r="AY122" s="346"/>
      <c r="AZ122" s="346"/>
      <c r="BA122" s="346"/>
      <c r="BB122" s="346">
        <v>0.1790273740265797</v>
      </c>
      <c r="BC122" s="346">
        <v>0.13962917439464134</v>
      </c>
      <c r="BD122" s="346">
        <v>0.29969765026989698</v>
      </c>
      <c r="BE122" s="346">
        <v>0.32331977987412863</v>
      </c>
      <c r="BF122" s="346"/>
      <c r="BG122" s="346"/>
      <c r="BH122" s="346">
        <v>0.27076987912984846</v>
      </c>
      <c r="BI122" s="346"/>
      <c r="BJ122" s="346">
        <v>0.11739232453454829</v>
      </c>
      <c r="BK122" s="346">
        <v>0.29889652771146691</v>
      </c>
      <c r="BL122" s="346">
        <v>0.21410468379256742</v>
      </c>
      <c r="BM122" s="346"/>
      <c r="BN122" s="346"/>
      <c r="BO122" s="346">
        <v>0.14724297435489206</v>
      </c>
    </row>
    <row r="123" spans="2:67" s="255" customFormat="1" ht="15" customHeight="1">
      <c r="B123" s="1257" t="s">
        <v>19</v>
      </c>
      <c r="C123" s="262" t="s">
        <v>537</v>
      </c>
      <c r="D123" s="344"/>
      <c r="E123" s="346">
        <v>0.29787781219997106</v>
      </c>
      <c r="F123" s="346">
        <v>0.15071996936130669</v>
      </c>
      <c r="G123" s="346">
        <v>0.17802122515008142</v>
      </c>
      <c r="H123" s="896"/>
      <c r="I123" s="896"/>
      <c r="J123" s="896"/>
      <c r="K123" s="346"/>
      <c r="L123" s="346">
        <v>0.12733504321613667</v>
      </c>
      <c r="M123" s="346">
        <v>0.2863247849846004</v>
      </c>
      <c r="N123" s="346">
        <v>0.26216385871454068</v>
      </c>
      <c r="O123" s="346">
        <v>0.25106842535888868</v>
      </c>
      <c r="P123" s="346">
        <v>0.24810631874359107</v>
      </c>
      <c r="Q123" s="346"/>
      <c r="R123" s="346">
        <v>0.32335190012869075</v>
      </c>
      <c r="S123" s="346"/>
      <c r="T123" s="346"/>
      <c r="U123" s="346"/>
      <c r="V123" s="346">
        <v>0.31234607537152498</v>
      </c>
      <c r="W123" s="346">
        <v>0.26506081457937092</v>
      </c>
      <c r="X123" s="346">
        <v>0.29580495409249558</v>
      </c>
      <c r="Y123" s="346">
        <v>0.27894548835802224</v>
      </c>
      <c r="Z123" s="346"/>
      <c r="AA123" s="346"/>
      <c r="AB123" s="346">
        <v>0.36911050618221841</v>
      </c>
      <c r="AC123" s="346"/>
      <c r="AD123" s="346">
        <v>0.32253677519189639</v>
      </c>
      <c r="AE123" s="346">
        <v>0.29516631578991642</v>
      </c>
      <c r="AF123" s="346">
        <v>0.29795905170219256</v>
      </c>
      <c r="AG123" s="346"/>
      <c r="AH123" s="346"/>
      <c r="AI123" s="346">
        <v>0.26725742237286065</v>
      </c>
      <c r="AJ123" s="329"/>
      <c r="AK123" s="346">
        <v>0.29625006723224417</v>
      </c>
      <c r="AL123" s="346">
        <v>0.1820327221287848</v>
      </c>
      <c r="AM123" s="346"/>
      <c r="AN123" s="346"/>
      <c r="AO123" s="346"/>
      <c r="AP123" s="346">
        <v>0.1737192616195683</v>
      </c>
      <c r="AQ123" s="346"/>
      <c r="AR123" s="346">
        <v>0.13460727036013037</v>
      </c>
      <c r="AS123" s="346">
        <v>0.21848575632378861</v>
      </c>
      <c r="AT123" s="346">
        <v>0.26549712042864571</v>
      </c>
      <c r="AU123" s="346">
        <v>0.25496612094800492</v>
      </c>
      <c r="AV123" s="346">
        <v>0.25190047647277264</v>
      </c>
      <c r="AW123" s="346"/>
      <c r="AX123" s="346">
        <v>0.32082766042631145</v>
      </c>
      <c r="AY123" s="346"/>
      <c r="AZ123" s="346"/>
      <c r="BA123" s="346"/>
      <c r="BB123" s="346">
        <v>0.31265554247183536</v>
      </c>
      <c r="BC123" s="346">
        <v>0.26826099452541807</v>
      </c>
      <c r="BD123" s="346">
        <v>0.29158087630735291</v>
      </c>
      <c r="BE123" s="346">
        <v>0.27504913366757844</v>
      </c>
      <c r="BF123" s="346"/>
      <c r="BG123" s="346"/>
      <c r="BH123" s="346">
        <v>0.36199504776448144</v>
      </c>
      <c r="BI123" s="346"/>
      <c r="BJ123" s="346">
        <v>0.31772620564165516</v>
      </c>
      <c r="BK123" s="346">
        <v>0.29076388720508317</v>
      </c>
      <c r="BL123" s="346">
        <v>0.29803012189583833</v>
      </c>
      <c r="BM123" s="346"/>
      <c r="BN123" s="346"/>
      <c r="BO123" s="346">
        <v>0.27011130113915577</v>
      </c>
    </row>
    <row r="124" spans="2:67" s="255" customFormat="1" ht="15" customHeight="1">
      <c r="B124" s="1257" t="s">
        <v>19</v>
      </c>
      <c r="C124" s="262" t="s">
        <v>532</v>
      </c>
      <c r="D124" s="344"/>
      <c r="E124" s="346">
        <v>0.24457737730799839</v>
      </c>
      <c r="F124" s="346">
        <v>0.65814200272433687</v>
      </c>
      <c r="G124" s="346">
        <v>0.66958049837726086</v>
      </c>
      <c r="H124" s="896"/>
      <c r="I124" s="896"/>
      <c r="J124" s="896"/>
      <c r="K124" s="346"/>
      <c r="L124" s="346">
        <v>0.17553120814963991</v>
      </c>
      <c r="M124" s="346">
        <v>0.1963328769646491</v>
      </c>
      <c r="N124" s="346">
        <v>0.48522924431268516</v>
      </c>
      <c r="O124" s="346">
        <v>0.52027437517703323</v>
      </c>
      <c r="P124" s="346">
        <v>0.52472189950730019</v>
      </c>
      <c r="Q124" s="346"/>
      <c r="R124" s="346">
        <v>0.28964138040164183</v>
      </c>
      <c r="S124" s="346"/>
      <c r="T124" s="346"/>
      <c r="U124" s="346"/>
      <c r="V124" s="346">
        <v>0.4076661873037854</v>
      </c>
      <c r="W124" s="346">
        <v>0.47884346473734801</v>
      </c>
      <c r="X124" s="346">
        <v>0.12120579437266035</v>
      </c>
      <c r="Y124" s="346">
        <v>0.10176522410642154</v>
      </c>
      <c r="Z124" s="346"/>
      <c r="AA124" s="346"/>
      <c r="AB124" s="346">
        <v>0.2074927704706063</v>
      </c>
      <c r="AC124" s="346"/>
      <c r="AD124" s="346">
        <v>0.5482349265648746</v>
      </c>
      <c r="AE124" s="346">
        <v>0.15088316707715824</v>
      </c>
      <c r="AF124" s="346">
        <v>0.32933700444594349</v>
      </c>
      <c r="AG124" s="346"/>
      <c r="AH124" s="346"/>
      <c r="AI124" s="346">
        <v>0.46332029589847556</v>
      </c>
      <c r="AJ124" s="329"/>
      <c r="AK124" s="346">
        <v>0.23553669366799479</v>
      </c>
      <c r="AL124" s="346">
        <v>0.66702174463313213</v>
      </c>
      <c r="AM124" s="346"/>
      <c r="AN124" s="346"/>
      <c r="AO124" s="346"/>
      <c r="AP124" s="346">
        <v>0.47985699352230604</v>
      </c>
      <c r="AQ124" s="346"/>
      <c r="AR124" s="346">
        <v>0.15100526562479827</v>
      </c>
      <c r="AS124" s="346">
        <v>0.3612432699493146</v>
      </c>
      <c r="AT124" s="346">
        <v>0.47529595204399178</v>
      </c>
      <c r="AU124" s="346">
        <v>0.51102397793349952</v>
      </c>
      <c r="AV124" s="346">
        <v>0.51563193988258194</v>
      </c>
      <c r="AW124" s="346"/>
      <c r="AX124" s="346">
        <v>0.27488373591121462</v>
      </c>
      <c r="AY124" s="346"/>
      <c r="AZ124" s="346"/>
      <c r="BA124" s="346"/>
      <c r="BB124" s="346">
        <v>0.39144299884814665</v>
      </c>
      <c r="BC124" s="346">
        <v>0.46864573915986024</v>
      </c>
      <c r="BD124" s="346">
        <v>0.11670023702905036</v>
      </c>
      <c r="BE124" s="346">
        <v>9.9507388800025812E-2</v>
      </c>
      <c r="BF124" s="346"/>
      <c r="BG124" s="346"/>
      <c r="BH124" s="346">
        <v>0.20390046396191025</v>
      </c>
      <c r="BI124" s="346"/>
      <c r="BJ124" s="346">
        <v>0.52871759371117755</v>
      </c>
      <c r="BK124" s="346">
        <v>0.14694346462164487</v>
      </c>
      <c r="BL124" s="346">
        <v>0.31527023522080433</v>
      </c>
      <c r="BM124" s="346"/>
      <c r="BN124" s="346"/>
      <c r="BO124" s="346">
        <v>0.45314826390338836</v>
      </c>
    </row>
    <row r="125" spans="2:67" s="255" customFormat="1" ht="15" customHeight="1">
      <c r="B125" s="1257" t="s">
        <v>19</v>
      </c>
      <c r="C125" s="243" t="s">
        <v>533</v>
      </c>
      <c r="D125" s="344"/>
      <c r="E125" s="346">
        <v>7.8338849866453411E-3</v>
      </c>
      <c r="F125" s="346">
        <v>0.12881811970292462</v>
      </c>
      <c r="G125" s="346">
        <v>9.6258186498968654E-2</v>
      </c>
      <c r="H125" s="940"/>
      <c r="I125" s="940"/>
      <c r="J125" s="940"/>
      <c r="K125" s="861"/>
      <c r="L125" s="346">
        <v>0</v>
      </c>
      <c r="M125" s="346">
        <v>2.2186831153287578E-3</v>
      </c>
      <c r="N125" s="346">
        <v>6.4070648534215111E-2</v>
      </c>
      <c r="O125" s="346">
        <v>7.4545300280860066E-2</v>
      </c>
      <c r="P125" s="346">
        <v>7.5400927048648703E-2</v>
      </c>
      <c r="Q125" s="861"/>
      <c r="R125" s="346">
        <v>6.5183309940519086E-3</v>
      </c>
      <c r="S125" s="861"/>
      <c r="T125" s="861"/>
      <c r="U125" s="861"/>
      <c r="V125" s="346">
        <v>2.0578984539165721E-2</v>
      </c>
      <c r="W125" s="346">
        <v>6.1651556109202643E-2</v>
      </c>
      <c r="X125" s="346">
        <v>2.8773318404622935E-4</v>
      </c>
      <c r="Y125" s="346">
        <v>3.2574040340570335E-4</v>
      </c>
      <c r="Z125" s="861"/>
      <c r="AA125" s="861"/>
      <c r="AB125" s="346">
        <v>3.1918509581918011E-4</v>
      </c>
      <c r="AC125" s="861"/>
      <c r="AD125" s="346">
        <v>1.6187572006378193E-3</v>
      </c>
      <c r="AE125" s="346">
        <v>4.200960277572659E-4</v>
      </c>
      <c r="AF125" s="346">
        <v>1.1871273185899587E-2</v>
      </c>
      <c r="AG125" s="861"/>
      <c r="AH125" s="861"/>
      <c r="AI125" s="346">
        <v>5.7873314140518127E-2</v>
      </c>
      <c r="AJ125" s="329"/>
      <c r="AK125" s="346">
        <v>7.034022575218791E-3</v>
      </c>
      <c r="AL125" s="346">
        <v>9.3061132204213942E-2</v>
      </c>
      <c r="AM125" s="346"/>
      <c r="AN125" s="346"/>
      <c r="AO125" s="346"/>
      <c r="AP125" s="346">
        <v>2.5460547877531783E-2</v>
      </c>
      <c r="AQ125" s="346"/>
      <c r="AR125" s="346">
        <v>0</v>
      </c>
      <c r="AS125" s="346">
        <v>1.5885774086339257E-2</v>
      </c>
      <c r="AT125" s="346">
        <v>5.7523042935112199E-2</v>
      </c>
      <c r="AU125" s="346">
        <v>6.7059616081693349E-2</v>
      </c>
      <c r="AV125" s="346">
        <v>6.8011846692477604E-2</v>
      </c>
      <c r="AW125" s="346"/>
      <c r="AX125" s="346">
        <v>6.1513948153473193E-3</v>
      </c>
      <c r="AY125" s="346"/>
      <c r="AZ125" s="346"/>
      <c r="BA125" s="346"/>
      <c r="BB125" s="346">
        <v>1.8273033369080843E-2</v>
      </c>
      <c r="BC125" s="346">
        <v>5.5311571933742719E-2</v>
      </c>
      <c r="BD125" s="346">
        <v>2.8773318404622935E-4</v>
      </c>
      <c r="BE125" s="346">
        <v>3.2574040340570335E-4</v>
      </c>
      <c r="BF125" s="346"/>
      <c r="BG125" s="346"/>
      <c r="BH125" s="346">
        <v>3.1918509581918011E-4</v>
      </c>
      <c r="BI125" s="346"/>
      <c r="BJ125" s="346">
        <v>1.6187572006378197E-3</v>
      </c>
      <c r="BK125" s="346">
        <v>4.200960277572659E-4</v>
      </c>
      <c r="BL125" s="346">
        <v>1.0417911604302567E-2</v>
      </c>
      <c r="BM125" s="346"/>
      <c r="BN125" s="346"/>
      <c r="BO125" s="346">
        <v>5.1913761045324303E-2</v>
      </c>
    </row>
    <row r="126" spans="2:67" s="255" customFormat="1" ht="15" customHeight="1">
      <c r="B126" s="1253" t="s">
        <v>19</v>
      </c>
      <c r="C126" s="338" t="s">
        <v>527</v>
      </c>
      <c r="D126" s="339"/>
      <c r="E126" s="345">
        <v>1</v>
      </c>
      <c r="F126" s="345">
        <v>1</v>
      </c>
      <c r="G126" s="345">
        <v>1</v>
      </c>
      <c r="H126" s="941"/>
      <c r="I126" s="941"/>
      <c r="J126" s="941"/>
      <c r="K126" s="863"/>
      <c r="L126" s="345">
        <v>1</v>
      </c>
      <c r="M126" s="345">
        <v>1</v>
      </c>
      <c r="N126" s="345">
        <v>1</v>
      </c>
      <c r="O126" s="345">
        <v>1</v>
      </c>
      <c r="P126" s="345">
        <v>0.99999999999999989</v>
      </c>
      <c r="Q126" s="863"/>
      <c r="R126" s="345">
        <v>0.99999999999999989</v>
      </c>
      <c r="S126" s="863"/>
      <c r="T126" s="863"/>
      <c r="U126" s="863"/>
      <c r="V126" s="345">
        <v>1</v>
      </c>
      <c r="W126" s="345">
        <v>1</v>
      </c>
      <c r="X126" s="345">
        <v>1</v>
      </c>
      <c r="Y126" s="345">
        <v>1</v>
      </c>
      <c r="Z126" s="863"/>
      <c r="AA126" s="863"/>
      <c r="AB126" s="345">
        <v>1</v>
      </c>
      <c r="AC126" s="863"/>
      <c r="AD126" s="345">
        <v>1</v>
      </c>
      <c r="AE126" s="345">
        <v>1</v>
      </c>
      <c r="AF126" s="345">
        <v>1</v>
      </c>
      <c r="AG126" s="863"/>
      <c r="AH126" s="863"/>
      <c r="AI126" s="345">
        <v>1</v>
      </c>
      <c r="AJ126" s="331"/>
      <c r="AK126" s="345">
        <v>1</v>
      </c>
      <c r="AL126" s="345">
        <v>1</v>
      </c>
      <c r="AM126" s="345"/>
      <c r="AN126" s="345"/>
      <c r="AO126" s="345"/>
      <c r="AP126" s="345">
        <v>1</v>
      </c>
      <c r="AQ126" s="345"/>
      <c r="AR126" s="345">
        <v>1</v>
      </c>
      <c r="AS126" s="345">
        <v>0.99999999999999989</v>
      </c>
      <c r="AT126" s="345">
        <v>1</v>
      </c>
      <c r="AU126" s="345">
        <v>1</v>
      </c>
      <c r="AV126" s="345">
        <v>1</v>
      </c>
      <c r="AW126" s="345"/>
      <c r="AX126" s="345">
        <v>0.99999999999999989</v>
      </c>
      <c r="AY126" s="345"/>
      <c r="AZ126" s="345"/>
      <c r="BA126" s="345"/>
      <c r="BB126" s="345">
        <v>1</v>
      </c>
      <c r="BC126" s="345">
        <v>1</v>
      </c>
      <c r="BD126" s="345">
        <v>1</v>
      </c>
      <c r="BE126" s="345">
        <v>0.99999999999999989</v>
      </c>
      <c r="BF126" s="345"/>
      <c r="BG126" s="345"/>
      <c r="BH126" s="345">
        <v>1</v>
      </c>
      <c r="BI126" s="345"/>
      <c r="BJ126" s="345">
        <v>1</v>
      </c>
      <c r="BK126" s="345">
        <v>1</v>
      </c>
      <c r="BL126" s="345">
        <v>1</v>
      </c>
      <c r="BM126" s="345"/>
      <c r="BN126" s="345"/>
      <c r="BO126" s="345">
        <v>1</v>
      </c>
    </row>
    <row r="127" spans="2:67" s="255" customFormat="1" ht="15" customHeight="1">
      <c r="B127" s="1251" t="s">
        <v>280</v>
      </c>
      <c r="C127" s="262" t="s">
        <v>534</v>
      </c>
      <c r="D127" s="344"/>
      <c r="E127" s="867"/>
      <c r="F127" s="867"/>
      <c r="G127" s="867"/>
      <c r="H127" s="942"/>
      <c r="I127" s="942"/>
      <c r="J127" s="942"/>
      <c r="K127" s="867"/>
      <c r="L127" s="867"/>
      <c r="M127" s="867"/>
      <c r="N127" s="867"/>
      <c r="O127" s="867"/>
      <c r="P127" s="867"/>
      <c r="Q127" s="867"/>
      <c r="R127" s="867"/>
      <c r="S127" s="867"/>
      <c r="T127" s="867"/>
      <c r="U127" s="867"/>
      <c r="V127" s="867"/>
      <c r="W127" s="867"/>
      <c r="X127" s="867"/>
      <c r="Y127" s="867"/>
      <c r="Z127" s="867"/>
      <c r="AA127" s="867"/>
      <c r="AB127" s="867"/>
      <c r="AC127" s="867"/>
      <c r="AD127" s="867"/>
      <c r="AE127" s="867"/>
      <c r="AF127" s="867"/>
      <c r="AG127" s="867"/>
      <c r="AH127" s="867"/>
      <c r="AI127" s="867"/>
      <c r="AJ127" s="262"/>
      <c r="AK127" s="867"/>
      <c r="AL127" s="867"/>
      <c r="AM127" s="867"/>
      <c r="AN127" s="867"/>
      <c r="AO127" s="867"/>
      <c r="AP127" s="867"/>
      <c r="AQ127" s="867"/>
      <c r="AR127" s="867"/>
      <c r="AS127" s="867"/>
      <c r="AT127" s="867"/>
      <c r="AU127" s="867"/>
      <c r="AV127" s="867"/>
      <c r="AW127" s="867"/>
      <c r="AX127" s="867"/>
      <c r="AY127" s="867"/>
      <c r="AZ127" s="867"/>
      <c r="BA127" s="867"/>
      <c r="BB127" s="867"/>
      <c r="BC127" s="867"/>
      <c r="BD127" s="867"/>
      <c r="BE127" s="867"/>
      <c r="BF127" s="867"/>
      <c r="BG127" s="867"/>
      <c r="BH127" s="867"/>
      <c r="BI127" s="867"/>
      <c r="BJ127" s="867"/>
      <c r="BK127" s="867"/>
      <c r="BL127" s="867"/>
      <c r="BM127" s="867"/>
      <c r="BN127" s="867"/>
      <c r="BO127" s="867"/>
    </row>
    <row r="128" spans="2:67" s="255" customFormat="1" ht="15" customHeight="1">
      <c r="B128" s="1257" t="s">
        <v>280</v>
      </c>
      <c r="C128" s="262" t="s">
        <v>535</v>
      </c>
      <c r="D128" s="344"/>
      <c r="E128" s="867"/>
      <c r="F128" s="867"/>
      <c r="G128" s="867"/>
      <c r="H128" s="942"/>
      <c r="I128" s="942"/>
      <c r="J128" s="942"/>
      <c r="K128" s="867"/>
      <c r="L128" s="867"/>
      <c r="M128" s="867"/>
      <c r="N128" s="867"/>
      <c r="O128" s="867"/>
      <c r="P128" s="867"/>
      <c r="Q128" s="867"/>
      <c r="R128" s="867"/>
      <c r="S128" s="867"/>
      <c r="T128" s="867"/>
      <c r="U128" s="867"/>
      <c r="V128" s="867"/>
      <c r="W128" s="867"/>
      <c r="X128" s="867"/>
      <c r="Y128" s="867"/>
      <c r="Z128" s="867"/>
      <c r="AA128" s="867"/>
      <c r="AB128" s="867"/>
      <c r="AC128" s="867"/>
      <c r="AD128" s="867"/>
      <c r="AE128" s="867"/>
      <c r="AF128" s="867"/>
      <c r="AG128" s="867"/>
      <c r="AH128" s="867"/>
      <c r="AI128" s="867"/>
      <c r="AJ128" s="262"/>
      <c r="AK128" s="867"/>
      <c r="AL128" s="867"/>
      <c r="AM128" s="867"/>
      <c r="AN128" s="867"/>
      <c r="AO128" s="867"/>
      <c r="AP128" s="867"/>
      <c r="AQ128" s="867"/>
      <c r="AR128" s="867"/>
      <c r="AS128" s="867"/>
      <c r="AT128" s="867"/>
      <c r="AU128" s="867"/>
      <c r="AV128" s="867"/>
      <c r="AW128" s="867"/>
      <c r="AX128" s="867"/>
      <c r="AY128" s="867"/>
      <c r="AZ128" s="867"/>
      <c r="BA128" s="867"/>
      <c r="BB128" s="867"/>
      <c r="BC128" s="867"/>
      <c r="BD128" s="867"/>
      <c r="BE128" s="867"/>
      <c r="BF128" s="867"/>
      <c r="BG128" s="867"/>
      <c r="BH128" s="867"/>
      <c r="BI128" s="867"/>
      <c r="BJ128" s="867"/>
      <c r="BK128" s="867"/>
      <c r="BL128" s="867"/>
      <c r="BM128" s="867"/>
      <c r="BN128" s="867"/>
      <c r="BO128" s="867"/>
    </row>
    <row r="129" spans="2:67" s="255" customFormat="1" ht="15" customHeight="1">
      <c r="B129" s="1257" t="s">
        <v>280</v>
      </c>
      <c r="C129" s="262" t="s">
        <v>536</v>
      </c>
      <c r="D129" s="344"/>
      <c r="E129" s="867"/>
      <c r="F129" s="867"/>
      <c r="G129" s="867"/>
      <c r="H129" s="942"/>
      <c r="I129" s="942"/>
      <c r="J129" s="942"/>
      <c r="K129" s="867"/>
      <c r="L129" s="867"/>
      <c r="M129" s="867"/>
      <c r="N129" s="867"/>
      <c r="O129" s="867"/>
      <c r="P129" s="867"/>
      <c r="Q129" s="867"/>
      <c r="R129" s="867"/>
      <c r="S129" s="867"/>
      <c r="T129" s="867"/>
      <c r="U129" s="867"/>
      <c r="V129" s="867"/>
      <c r="W129" s="867"/>
      <c r="X129" s="867"/>
      <c r="Y129" s="867"/>
      <c r="Z129" s="867"/>
      <c r="AA129" s="867"/>
      <c r="AB129" s="867"/>
      <c r="AC129" s="867"/>
      <c r="AD129" s="867"/>
      <c r="AE129" s="867"/>
      <c r="AF129" s="867"/>
      <c r="AG129" s="867"/>
      <c r="AH129" s="867"/>
      <c r="AI129" s="867"/>
      <c r="AJ129" s="262"/>
      <c r="AK129" s="867"/>
      <c r="AL129" s="867"/>
      <c r="AM129" s="867"/>
      <c r="AN129" s="867"/>
      <c r="AO129" s="867"/>
      <c r="AP129" s="867"/>
      <c r="AQ129" s="867"/>
      <c r="AR129" s="867"/>
      <c r="AS129" s="867"/>
      <c r="AT129" s="867"/>
      <c r="AU129" s="867"/>
      <c r="AV129" s="867"/>
      <c r="AW129" s="867"/>
      <c r="AX129" s="867"/>
      <c r="AY129" s="867"/>
      <c r="AZ129" s="867"/>
      <c r="BA129" s="867"/>
      <c r="BB129" s="867"/>
      <c r="BC129" s="867"/>
      <c r="BD129" s="867"/>
      <c r="BE129" s="867"/>
      <c r="BF129" s="867"/>
      <c r="BG129" s="867"/>
      <c r="BH129" s="867"/>
      <c r="BI129" s="867"/>
      <c r="BJ129" s="867"/>
      <c r="BK129" s="867"/>
      <c r="BL129" s="867"/>
      <c r="BM129" s="867"/>
      <c r="BN129" s="867"/>
      <c r="BO129" s="867"/>
    </row>
    <row r="130" spans="2:67" s="255" customFormat="1" ht="15" customHeight="1">
      <c r="B130" s="1257" t="s">
        <v>280</v>
      </c>
      <c r="C130" s="262" t="s">
        <v>537</v>
      </c>
      <c r="D130" s="344"/>
      <c r="E130" s="658"/>
      <c r="F130" s="658"/>
      <c r="G130" s="658"/>
      <c r="H130" s="700"/>
      <c r="I130" s="700"/>
      <c r="J130" s="700"/>
      <c r="K130" s="658"/>
      <c r="L130" s="658"/>
      <c r="M130" s="658"/>
      <c r="N130" s="658"/>
      <c r="O130" s="658"/>
      <c r="P130" s="658"/>
      <c r="Q130" s="658"/>
      <c r="R130" s="658"/>
      <c r="S130" s="658"/>
      <c r="T130" s="658"/>
      <c r="U130" s="658"/>
      <c r="V130" s="658"/>
      <c r="W130" s="658"/>
      <c r="X130" s="658"/>
      <c r="Y130" s="658"/>
      <c r="Z130" s="658"/>
      <c r="AA130" s="658"/>
      <c r="AB130" s="658"/>
      <c r="AC130" s="658"/>
      <c r="AD130" s="658"/>
      <c r="AE130" s="658"/>
      <c r="AF130" s="658"/>
      <c r="AG130" s="658"/>
      <c r="AH130" s="658"/>
      <c r="AI130" s="658"/>
      <c r="AJ130" s="262"/>
      <c r="AK130" s="867"/>
      <c r="AL130" s="867"/>
      <c r="AM130" s="867"/>
      <c r="AN130" s="867"/>
      <c r="AO130" s="867"/>
      <c r="AP130" s="867"/>
      <c r="AQ130" s="867"/>
      <c r="AR130" s="867"/>
      <c r="AS130" s="867"/>
      <c r="AT130" s="867"/>
      <c r="AU130" s="867"/>
      <c r="AV130" s="867"/>
      <c r="AW130" s="867"/>
      <c r="AX130" s="867"/>
      <c r="AY130" s="867"/>
      <c r="AZ130" s="867"/>
      <c r="BA130" s="867"/>
      <c r="BB130" s="867"/>
      <c r="BC130" s="867"/>
      <c r="BD130" s="867"/>
      <c r="BE130" s="867"/>
      <c r="BF130" s="867"/>
      <c r="BG130" s="867"/>
      <c r="BH130" s="867"/>
      <c r="BI130" s="867"/>
      <c r="BJ130" s="867"/>
      <c r="BK130" s="867"/>
      <c r="BL130" s="867"/>
      <c r="BM130" s="867"/>
      <c r="BN130" s="867"/>
      <c r="BO130" s="867"/>
    </row>
    <row r="131" spans="2:67" s="255" customFormat="1" ht="15" customHeight="1">
      <c r="B131" s="1257" t="s">
        <v>280</v>
      </c>
      <c r="C131" s="262" t="s">
        <v>532</v>
      </c>
      <c r="D131" s="344"/>
      <c r="E131" s="658"/>
      <c r="F131" s="658"/>
      <c r="G131" s="658"/>
      <c r="H131" s="700"/>
      <c r="I131" s="700"/>
      <c r="J131" s="700"/>
      <c r="K131" s="658"/>
      <c r="L131" s="658"/>
      <c r="M131" s="658"/>
      <c r="N131" s="658"/>
      <c r="O131" s="658"/>
      <c r="P131" s="658"/>
      <c r="Q131" s="658"/>
      <c r="R131" s="658"/>
      <c r="S131" s="658"/>
      <c r="T131" s="658"/>
      <c r="U131" s="658"/>
      <c r="V131" s="658"/>
      <c r="W131" s="658"/>
      <c r="X131" s="658"/>
      <c r="Y131" s="658"/>
      <c r="Z131" s="658"/>
      <c r="AA131" s="658"/>
      <c r="AB131" s="658"/>
      <c r="AC131" s="658"/>
      <c r="AD131" s="658"/>
      <c r="AE131" s="658"/>
      <c r="AF131" s="658"/>
      <c r="AG131" s="658"/>
      <c r="AH131" s="658"/>
      <c r="AI131" s="658"/>
      <c r="AJ131" s="262"/>
      <c r="AK131" s="867"/>
      <c r="AL131" s="867"/>
      <c r="AM131" s="867"/>
      <c r="AN131" s="867"/>
      <c r="AO131" s="867"/>
      <c r="AP131" s="867"/>
      <c r="AQ131" s="867"/>
      <c r="AR131" s="867"/>
      <c r="AS131" s="867"/>
      <c r="AT131" s="867"/>
      <c r="AU131" s="867"/>
      <c r="AV131" s="867"/>
      <c r="AW131" s="867"/>
      <c r="AX131" s="867"/>
      <c r="AY131" s="867"/>
      <c r="AZ131" s="867"/>
      <c r="BA131" s="867"/>
      <c r="BB131" s="867"/>
      <c r="BC131" s="867"/>
      <c r="BD131" s="867"/>
      <c r="BE131" s="867"/>
      <c r="BF131" s="867"/>
      <c r="BG131" s="867"/>
      <c r="BH131" s="867"/>
      <c r="BI131" s="867"/>
      <c r="BJ131" s="867"/>
      <c r="BK131" s="867"/>
      <c r="BL131" s="867"/>
      <c r="BM131" s="867"/>
      <c r="BN131" s="867"/>
      <c r="BO131" s="867"/>
    </row>
    <row r="132" spans="2:67" s="255" customFormat="1" ht="15" customHeight="1">
      <c r="B132" s="1257" t="s">
        <v>280</v>
      </c>
      <c r="C132" s="243" t="s">
        <v>533</v>
      </c>
      <c r="D132" s="344"/>
      <c r="E132" s="658"/>
      <c r="F132" s="658"/>
      <c r="G132" s="658"/>
      <c r="H132" s="700"/>
      <c r="I132" s="700"/>
      <c r="J132" s="700"/>
      <c r="K132" s="658"/>
      <c r="L132" s="658"/>
      <c r="M132" s="658"/>
      <c r="N132" s="658"/>
      <c r="O132" s="658"/>
      <c r="P132" s="658"/>
      <c r="Q132" s="658"/>
      <c r="R132" s="658"/>
      <c r="S132" s="658"/>
      <c r="T132" s="658"/>
      <c r="U132" s="658"/>
      <c r="V132" s="658"/>
      <c r="W132" s="658"/>
      <c r="X132" s="658"/>
      <c r="Y132" s="658"/>
      <c r="Z132" s="658"/>
      <c r="AA132" s="658"/>
      <c r="AB132" s="658"/>
      <c r="AC132" s="658"/>
      <c r="AD132" s="658"/>
      <c r="AE132" s="658"/>
      <c r="AF132" s="658"/>
      <c r="AG132" s="658"/>
      <c r="AH132" s="658"/>
      <c r="AI132" s="658"/>
      <c r="AJ132" s="262"/>
      <c r="AK132" s="867"/>
      <c r="AL132" s="867"/>
      <c r="AM132" s="867"/>
      <c r="AN132" s="867"/>
      <c r="AO132" s="867"/>
      <c r="AP132" s="867"/>
      <c r="AQ132" s="867"/>
      <c r="AR132" s="867"/>
      <c r="AS132" s="867"/>
      <c r="AT132" s="867"/>
      <c r="AU132" s="867"/>
      <c r="AV132" s="867"/>
      <c r="AW132" s="867"/>
      <c r="AX132" s="867"/>
      <c r="AY132" s="867"/>
      <c r="AZ132" s="867"/>
      <c r="BA132" s="867"/>
      <c r="BB132" s="867"/>
      <c r="BC132" s="867"/>
      <c r="BD132" s="867"/>
      <c r="BE132" s="867"/>
      <c r="BF132" s="867"/>
      <c r="BG132" s="867"/>
      <c r="BH132" s="867"/>
      <c r="BI132" s="867"/>
      <c r="BJ132" s="867"/>
      <c r="BK132" s="867"/>
      <c r="BL132" s="867"/>
      <c r="BM132" s="867"/>
      <c r="BN132" s="867"/>
      <c r="BO132" s="867"/>
    </row>
    <row r="133" spans="2:67" s="255" customFormat="1" ht="15" customHeight="1">
      <c r="B133" s="1253" t="s">
        <v>280</v>
      </c>
      <c r="C133" s="338" t="s">
        <v>527</v>
      </c>
      <c r="D133" s="339"/>
      <c r="E133" s="680"/>
      <c r="F133" s="680"/>
      <c r="G133" s="680"/>
      <c r="H133" s="712"/>
      <c r="I133" s="712"/>
      <c r="J133" s="712"/>
      <c r="K133" s="680"/>
      <c r="L133" s="680"/>
      <c r="M133" s="680"/>
      <c r="N133" s="680"/>
      <c r="O133" s="680"/>
      <c r="P133" s="680"/>
      <c r="Q133" s="680"/>
      <c r="R133" s="680"/>
      <c r="S133" s="680"/>
      <c r="T133" s="680"/>
      <c r="U133" s="680"/>
      <c r="V133" s="680"/>
      <c r="W133" s="680"/>
      <c r="X133" s="680"/>
      <c r="Y133" s="680"/>
      <c r="Z133" s="680"/>
      <c r="AA133" s="680"/>
      <c r="AB133" s="680"/>
      <c r="AC133" s="680"/>
      <c r="AD133" s="680"/>
      <c r="AE133" s="680"/>
      <c r="AF133" s="680"/>
      <c r="AG133" s="680"/>
      <c r="AH133" s="680"/>
      <c r="AI133" s="680"/>
      <c r="AJ133" s="331"/>
      <c r="AK133" s="863"/>
      <c r="AL133" s="863"/>
      <c r="AM133" s="863"/>
      <c r="AN133" s="863"/>
      <c r="AO133" s="863"/>
      <c r="AP133" s="863"/>
      <c r="AQ133" s="863"/>
      <c r="AR133" s="863"/>
      <c r="AS133" s="863"/>
      <c r="AT133" s="863"/>
      <c r="AU133" s="863"/>
      <c r="AV133" s="863"/>
      <c r="AW133" s="863"/>
      <c r="AX133" s="863"/>
      <c r="AY133" s="863"/>
      <c r="AZ133" s="863"/>
      <c r="BA133" s="863"/>
      <c r="BB133" s="863"/>
      <c r="BC133" s="863"/>
      <c r="BD133" s="863"/>
      <c r="BE133" s="863"/>
      <c r="BF133" s="863"/>
      <c r="BG133" s="863"/>
      <c r="BH133" s="863"/>
      <c r="BI133" s="863"/>
      <c r="BJ133" s="863"/>
      <c r="BK133" s="863"/>
      <c r="BL133" s="863"/>
      <c r="BM133" s="863"/>
      <c r="BN133" s="863"/>
      <c r="BO133" s="863"/>
    </row>
    <row r="134" spans="2:67" s="255" customFormat="1" ht="15" customHeight="1">
      <c r="B134" s="1251" t="s">
        <v>20</v>
      </c>
      <c r="C134" s="262" t="s">
        <v>534</v>
      </c>
      <c r="D134" s="344"/>
      <c r="E134" s="868"/>
      <c r="F134" s="868"/>
      <c r="G134" s="868"/>
      <c r="H134" s="943"/>
      <c r="I134" s="943"/>
      <c r="J134" s="943"/>
      <c r="K134" s="868"/>
      <c r="L134" s="868"/>
      <c r="M134" s="868"/>
      <c r="N134" s="868"/>
      <c r="O134" s="868"/>
      <c r="P134" s="868"/>
      <c r="Q134" s="868"/>
      <c r="R134" s="868"/>
      <c r="S134" s="868"/>
      <c r="T134" s="868"/>
      <c r="U134" s="868"/>
      <c r="V134" s="868"/>
      <c r="W134" s="868"/>
      <c r="X134" s="868"/>
      <c r="Y134" s="868"/>
      <c r="Z134" s="868"/>
      <c r="AA134" s="868"/>
      <c r="AB134" s="868"/>
      <c r="AC134" s="868"/>
      <c r="AD134" s="868"/>
      <c r="AE134" s="868"/>
      <c r="AF134" s="868"/>
      <c r="AG134" s="868"/>
      <c r="AH134" s="868"/>
      <c r="AI134" s="868"/>
      <c r="AJ134" s="329"/>
      <c r="AK134" s="861"/>
      <c r="AL134" s="862"/>
      <c r="AM134" s="862"/>
      <c r="AN134" s="862"/>
      <c r="AO134" s="862"/>
      <c r="AP134" s="862"/>
      <c r="AQ134" s="862"/>
      <c r="AR134" s="862"/>
      <c r="AS134" s="862"/>
      <c r="AT134" s="862"/>
      <c r="AU134" s="862"/>
      <c r="AV134" s="862"/>
      <c r="AW134" s="862"/>
      <c r="AX134" s="862"/>
      <c r="AY134" s="862"/>
      <c r="AZ134" s="862"/>
      <c r="BA134" s="862"/>
      <c r="BB134" s="862"/>
      <c r="BC134" s="862"/>
      <c r="BD134" s="862"/>
      <c r="BE134" s="862"/>
      <c r="BF134" s="862"/>
      <c r="BG134" s="862"/>
      <c r="BH134" s="862"/>
      <c r="BI134" s="862"/>
      <c r="BJ134" s="862"/>
      <c r="BK134" s="862"/>
      <c r="BL134" s="862"/>
      <c r="BM134" s="862"/>
      <c r="BN134" s="862"/>
      <c r="BO134" s="862"/>
    </row>
    <row r="135" spans="2:67" s="255" customFormat="1" ht="15" customHeight="1">
      <c r="B135" s="1257" t="s">
        <v>20</v>
      </c>
      <c r="C135" s="262" t="s">
        <v>535</v>
      </c>
      <c r="D135" s="344"/>
      <c r="E135" s="868"/>
      <c r="F135" s="868"/>
      <c r="G135" s="868"/>
      <c r="H135" s="943"/>
      <c r="I135" s="943"/>
      <c r="J135" s="943"/>
      <c r="K135" s="868"/>
      <c r="L135" s="868"/>
      <c r="M135" s="868"/>
      <c r="N135" s="868"/>
      <c r="O135" s="868"/>
      <c r="P135" s="868"/>
      <c r="Q135" s="868"/>
      <c r="R135" s="868"/>
      <c r="S135" s="868"/>
      <c r="T135" s="868"/>
      <c r="U135" s="868"/>
      <c r="V135" s="868"/>
      <c r="W135" s="868"/>
      <c r="X135" s="868"/>
      <c r="Y135" s="868"/>
      <c r="Z135" s="868"/>
      <c r="AA135" s="868"/>
      <c r="AB135" s="868"/>
      <c r="AC135" s="868"/>
      <c r="AD135" s="868"/>
      <c r="AE135" s="868"/>
      <c r="AF135" s="868"/>
      <c r="AG135" s="868"/>
      <c r="AH135" s="868"/>
      <c r="AI135" s="868"/>
      <c r="AJ135" s="329"/>
      <c r="AK135" s="861"/>
      <c r="AL135" s="862"/>
      <c r="AM135" s="862"/>
      <c r="AN135" s="862"/>
      <c r="AO135" s="862"/>
      <c r="AP135" s="862"/>
      <c r="AQ135" s="862"/>
      <c r="AR135" s="862"/>
      <c r="AS135" s="862"/>
      <c r="AT135" s="862"/>
      <c r="AU135" s="862"/>
      <c r="AV135" s="862"/>
      <c r="AW135" s="862"/>
      <c r="AX135" s="862"/>
      <c r="AY135" s="862"/>
      <c r="AZ135" s="862"/>
      <c r="BA135" s="862"/>
      <c r="BB135" s="862"/>
      <c r="BC135" s="862"/>
      <c r="BD135" s="862"/>
      <c r="BE135" s="862"/>
      <c r="BF135" s="862"/>
      <c r="BG135" s="862"/>
      <c r="BH135" s="862"/>
      <c r="BI135" s="862"/>
      <c r="BJ135" s="862"/>
      <c r="BK135" s="862"/>
      <c r="BL135" s="862"/>
      <c r="BM135" s="862"/>
      <c r="BN135" s="862"/>
      <c r="BO135" s="862"/>
    </row>
    <row r="136" spans="2:67" s="255" customFormat="1" ht="15" customHeight="1">
      <c r="B136" s="1257" t="s">
        <v>20</v>
      </c>
      <c r="C136" s="262" t="s">
        <v>536</v>
      </c>
      <c r="D136" s="344"/>
      <c r="E136" s="868"/>
      <c r="F136" s="868"/>
      <c r="G136" s="868"/>
      <c r="H136" s="943"/>
      <c r="I136" s="943"/>
      <c r="J136" s="943"/>
      <c r="K136" s="868"/>
      <c r="L136" s="868"/>
      <c r="M136" s="868"/>
      <c r="N136" s="868"/>
      <c r="O136" s="868"/>
      <c r="P136" s="868"/>
      <c r="Q136" s="868"/>
      <c r="R136" s="868"/>
      <c r="S136" s="868"/>
      <c r="T136" s="868"/>
      <c r="U136" s="868"/>
      <c r="V136" s="868"/>
      <c r="W136" s="868"/>
      <c r="X136" s="868"/>
      <c r="Y136" s="868"/>
      <c r="Z136" s="868"/>
      <c r="AA136" s="868"/>
      <c r="AB136" s="868"/>
      <c r="AC136" s="868"/>
      <c r="AD136" s="868"/>
      <c r="AE136" s="868"/>
      <c r="AF136" s="868"/>
      <c r="AG136" s="868"/>
      <c r="AH136" s="868"/>
      <c r="AI136" s="868"/>
      <c r="AJ136" s="329"/>
      <c r="AK136" s="861"/>
      <c r="AL136" s="862"/>
      <c r="AM136" s="862"/>
      <c r="AN136" s="862"/>
      <c r="AO136" s="862"/>
      <c r="AP136" s="862"/>
      <c r="AQ136" s="862"/>
      <c r="AR136" s="862"/>
      <c r="AS136" s="862"/>
      <c r="AT136" s="862"/>
      <c r="AU136" s="862"/>
      <c r="AV136" s="862"/>
      <c r="AW136" s="862"/>
      <c r="AX136" s="862"/>
      <c r="AY136" s="862"/>
      <c r="AZ136" s="862"/>
      <c r="BA136" s="862"/>
      <c r="BB136" s="862"/>
      <c r="BC136" s="862"/>
      <c r="BD136" s="862"/>
      <c r="BE136" s="862"/>
      <c r="BF136" s="862"/>
      <c r="BG136" s="862"/>
      <c r="BH136" s="862"/>
      <c r="BI136" s="862"/>
      <c r="BJ136" s="862"/>
      <c r="BK136" s="862"/>
      <c r="BL136" s="862"/>
      <c r="BM136" s="862"/>
      <c r="BN136" s="862"/>
      <c r="BO136" s="862"/>
    </row>
    <row r="137" spans="2:67" s="255" customFormat="1" ht="15" customHeight="1">
      <c r="B137" s="1257" t="s">
        <v>20</v>
      </c>
      <c r="C137" s="262" t="s">
        <v>537</v>
      </c>
      <c r="D137" s="344"/>
      <c r="E137" s="869"/>
      <c r="F137" s="869"/>
      <c r="G137" s="869"/>
      <c r="H137" s="944"/>
      <c r="I137" s="944"/>
      <c r="J137" s="944"/>
      <c r="K137" s="869"/>
      <c r="L137" s="869"/>
      <c r="M137" s="869"/>
      <c r="N137" s="869"/>
      <c r="O137" s="869"/>
      <c r="P137" s="869"/>
      <c r="Q137" s="869"/>
      <c r="R137" s="869"/>
      <c r="S137" s="869"/>
      <c r="T137" s="869"/>
      <c r="U137" s="869"/>
      <c r="V137" s="869"/>
      <c r="W137" s="869"/>
      <c r="X137" s="869"/>
      <c r="Y137" s="869"/>
      <c r="Z137" s="869"/>
      <c r="AA137" s="869"/>
      <c r="AB137" s="869"/>
      <c r="AC137" s="869"/>
      <c r="AD137" s="869"/>
      <c r="AE137" s="869"/>
      <c r="AF137" s="869"/>
      <c r="AG137" s="869"/>
      <c r="AH137" s="869"/>
      <c r="AI137" s="869"/>
      <c r="AJ137" s="329"/>
      <c r="AK137" s="346"/>
      <c r="AL137" s="347"/>
      <c r="AM137" s="347"/>
      <c r="AN137" s="347"/>
      <c r="AO137" s="347"/>
      <c r="AP137" s="347"/>
      <c r="AQ137" s="347"/>
      <c r="AR137" s="347"/>
      <c r="AS137" s="347"/>
      <c r="AT137" s="347"/>
      <c r="AU137" s="347"/>
      <c r="AV137" s="347"/>
      <c r="AW137" s="347"/>
      <c r="AX137" s="347"/>
      <c r="AY137" s="347"/>
      <c r="AZ137" s="347"/>
      <c r="BA137" s="347"/>
      <c r="BB137" s="347"/>
      <c r="BC137" s="347"/>
      <c r="BD137" s="347"/>
      <c r="BE137" s="347"/>
      <c r="BF137" s="347"/>
      <c r="BG137" s="347"/>
      <c r="BH137" s="347"/>
      <c r="BI137" s="347"/>
      <c r="BJ137" s="347"/>
      <c r="BK137" s="347"/>
      <c r="BL137" s="347"/>
      <c r="BM137" s="347"/>
      <c r="BN137" s="347"/>
      <c r="BO137" s="347"/>
    </row>
    <row r="138" spans="2:67" s="255" customFormat="1" ht="15" customHeight="1">
      <c r="B138" s="1257" t="s">
        <v>20</v>
      </c>
      <c r="C138" s="262" t="s">
        <v>532</v>
      </c>
      <c r="D138" s="344"/>
      <c r="E138" s="869"/>
      <c r="F138" s="869"/>
      <c r="G138" s="869"/>
      <c r="H138" s="944"/>
      <c r="I138" s="944"/>
      <c r="J138" s="944"/>
      <c r="K138" s="869"/>
      <c r="L138" s="869"/>
      <c r="M138" s="869"/>
      <c r="N138" s="869"/>
      <c r="O138" s="869"/>
      <c r="P138" s="869"/>
      <c r="Q138" s="869"/>
      <c r="R138" s="869"/>
      <c r="S138" s="869"/>
      <c r="T138" s="869"/>
      <c r="U138" s="869"/>
      <c r="V138" s="869"/>
      <c r="W138" s="869"/>
      <c r="X138" s="869"/>
      <c r="Y138" s="869"/>
      <c r="Z138" s="869"/>
      <c r="AA138" s="869"/>
      <c r="AB138" s="869"/>
      <c r="AC138" s="869"/>
      <c r="AD138" s="869"/>
      <c r="AE138" s="869"/>
      <c r="AF138" s="869"/>
      <c r="AG138" s="869"/>
      <c r="AH138" s="869"/>
      <c r="AI138" s="869"/>
      <c r="AJ138" s="329"/>
      <c r="AK138" s="346"/>
      <c r="AL138" s="347"/>
      <c r="AM138" s="347"/>
      <c r="AN138" s="347"/>
      <c r="AO138" s="347"/>
      <c r="AP138" s="347"/>
      <c r="AQ138" s="347"/>
      <c r="AR138" s="347"/>
      <c r="AS138" s="347"/>
      <c r="AT138" s="347"/>
      <c r="AU138" s="347"/>
      <c r="AV138" s="347"/>
      <c r="AW138" s="347"/>
      <c r="AX138" s="347"/>
      <c r="AY138" s="347"/>
      <c r="AZ138" s="347"/>
      <c r="BA138" s="347"/>
      <c r="BB138" s="347"/>
      <c r="BC138" s="347"/>
      <c r="BD138" s="347"/>
      <c r="BE138" s="347"/>
      <c r="BF138" s="347"/>
      <c r="BG138" s="347"/>
      <c r="BH138" s="347"/>
      <c r="BI138" s="347"/>
      <c r="BJ138" s="347"/>
      <c r="BK138" s="347"/>
      <c r="BL138" s="347"/>
      <c r="BM138" s="347"/>
      <c r="BN138" s="347"/>
      <c r="BO138" s="347"/>
    </row>
    <row r="139" spans="2:67" s="255" customFormat="1" ht="15" customHeight="1">
      <c r="B139" s="1257" t="s">
        <v>20</v>
      </c>
      <c r="C139" s="243" t="s">
        <v>533</v>
      </c>
      <c r="D139" s="344"/>
      <c r="E139" s="869"/>
      <c r="F139" s="869"/>
      <c r="G139" s="869"/>
      <c r="H139" s="944"/>
      <c r="I139" s="944"/>
      <c r="J139" s="944"/>
      <c r="K139" s="869"/>
      <c r="L139" s="869"/>
      <c r="M139" s="869"/>
      <c r="N139" s="869"/>
      <c r="O139" s="869"/>
      <c r="P139" s="869"/>
      <c r="Q139" s="869"/>
      <c r="R139" s="869"/>
      <c r="S139" s="869"/>
      <c r="T139" s="869"/>
      <c r="U139" s="869"/>
      <c r="V139" s="869"/>
      <c r="W139" s="869"/>
      <c r="X139" s="869"/>
      <c r="Y139" s="869"/>
      <c r="Z139" s="869"/>
      <c r="AA139" s="869"/>
      <c r="AB139" s="869"/>
      <c r="AC139" s="869"/>
      <c r="AD139" s="869"/>
      <c r="AE139" s="869"/>
      <c r="AF139" s="869"/>
      <c r="AG139" s="869"/>
      <c r="AH139" s="869"/>
      <c r="AI139" s="869"/>
      <c r="AJ139" s="329"/>
      <c r="AK139" s="346"/>
      <c r="AL139" s="347"/>
      <c r="AM139" s="347"/>
      <c r="AN139" s="347"/>
      <c r="AO139" s="347"/>
      <c r="AP139" s="347"/>
      <c r="AQ139" s="347"/>
      <c r="AR139" s="347"/>
      <c r="AS139" s="347"/>
      <c r="AT139" s="347"/>
      <c r="AU139" s="347"/>
      <c r="AV139" s="347"/>
      <c r="AW139" s="347"/>
      <c r="AX139" s="347"/>
      <c r="AY139" s="347"/>
      <c r="AZ139" s="347"/>
      <c r="BA139" s="347"/>
      <c r="BB139" s="347"/>
      <c r="BC139" s="347"/>
      <c r="BD139" s="347"/>
      <c r="BE139" s="347"/>
      <c r="BF139" s="347"/>
      <c r="BG139" s="347"/>
      <c r="BH139" s="347"/>
      <c r="BI139" s="347"/>
      <c r="BJ139" s="347"/>
      <c r="BK139" s="347"/>
      <c r="BL139" s="347"/>
      <c r="BM139" s="347"/>
      <c r="BN139" s="347"/>
      <c r="BO139" s="347"/>
    </row>
    <row r="140" spans="2:67" s="255" customFormat="1" ht="15" customHeight="1">
      <c r="B140" s="1253" t="s">
        <v>20</v>
      </c>
      <c r="C140" s="338" t="s">
        <v>527</v>
      </c>
      <c r="D140" s="339"/>
      <c r="E140" s="683"/>
      <c r="F140" s="683"/>
      <c r="G140" s="683"/>
      <c r="H140" s="945"/>
      <c r="I140" s="945"/>
      <c r="J140" s="945"/>
      <c r="K140" s="683"/>
      <c r="L140" s="683"/>
      <c r="M140" s="683"/>
      <c r="N140" s="683"/>
      <c r="O140" s="683"/>
      <c r="P140" s="683"/>
      <c r="Q140" s="683"/>
      <c r="R140" s="683"/>
      <c r="S140" s="683"/>
      <c r="T140" s="683"/>
      <c r="U140" s="683"/>
      <c r="V140" s="683"/>
      <c r="W140" s="683"/>
      <c r="X140" s="683"/>
      <c r="Y140" s="683"/>
      <c r="Z140" s="683"/>
      <c r="AA140" s="683"/>
      <c r="AB140" s="683"/>
      <c r="AC140" s="683"/>
      <c r="AD140" s="683"/>
      <c r="AE140" s="683"/>
      <c r="AF140" s="683"/>
      <c r="AG140" s="683"/>
      <c r="AH140" s="683"/>
      <c r="AI140" s="683"/>
      <c r="AJ140" s="331"/>
      <c r="AK140" s="345"/>
      <c r="AL140" s="345"/>
      <c r="AM140" s="345"/>
      <c r="AN140" s="345"/>
      <c r="AO140" s="345"/>
      <c r="AP140" s="345"/>
      <c r="AQ140" s="345"/>
      <c r="AR140" s="345"/>
      <c r="AS140" s="345"/>
      <c r="AT140" s="345"/>
      <c r="AU140" s="345"/>
      <c r="AV140" s="345"/>
      <c r="AW140" s="345"/>
      <c r="AX140" s="345"/>
      <c r="AY140" s="345"/>
      <c r="AZ140" s="345"/>
      <c r="BA140" s="345"/>
      <c r="BB140" s="345"/>
      <c r="BC140" s="345"/>
      <c r="BD140" s="345"/>
      <c r="BE140" s="345"/>
      <c r="BF140" s="345"/>
      <c r="BG140" s="345"/>
      <c r="BH140" s="345"/>
      <c r="BI140" s="345"/>
      <c r="BJ140" s="345"/>
      <c r="BK140" s="345"/>
      <c r="BL140" s="345"/>
      <c r="BM140" s="348"/>
      <c r="BN140" s="348"/>
      <c r="BO140" s="345"/>
    </row>
    <row r="141" spans="2:67" s="255" customFormat="1" ht="15" customHeight="1">
      <c r="B141" s="1251" t="s">
        <v>281</v>
      </c>
      <c r="C141" s="262" t="s">
        <v>534</v>
      </c>
      <c r="D141" s="344"/>
      <c r="E141" s="351">
        <v>0.105211260193212</v>
      </c>
      <c r="F141" s="346">
        <v>2.1275316986103798E-3</v>
      </c>
      <c r="G141" s="346">
        <v>1.5335027296667499E-3</v>
      </c>
      <c r="H141" s="896">
        <v>1.7344492524733199E-3</v>
      </c>
      <c r="I141" s="896"/>
      <c r="J141" s="896">
        <v>1.7344492524733199E-3</v>
      </c>
      <c r="K141" s="346">
        <v>0.22642508932295038</v>
      </c>
      <c r="L141" s="346"/>
      <c r="M141" s="346">
        <v>0.269058763786866</v>
      </c>
      <c r="N141" s="346">
        <v>2.18324626523889E-2</v>
      </c>
      <c r="O141" s="346">
        <v>1.999281163901857E-2</v>
      </c>
      <c r="P141" s="346">
        <v>2.0538439995054301E-2</v>
      </c>
      <c r="Q141" s="346"/>
      <c r="R141" s="346">
        <v>1.0917582768905745E-2</v>
      </c>
      <c r="S141" s="346">
        <v>5.9179323788691979E-2</v>
      </c>
      <c r="T141" s="346">
        <v>0.11170608812453835</v>
      </c>
      <c r="U141" s="346"/>
      <c r="V141" s="346">
        <v>1.53947972034029E-2</v>
      </c>
      <c r="W141" s="346">
        <v>2.1771883183551201E-2</v>
      </c>
      <c r="X141" s="346">
        <v>0.18713242030514662</v>
      </c>
      <c r="Y141" s="346">
        <v>0.1709082902045598</v>
      </c>
      <c r="Z141" s="346"/>
      <c r="AA141" s="346">
        <v>0.11129990121069759</v>
      </c>
      <c r="AB141" s="346">
        <v>5.1638427860895793E-2</v>
      </c>
      <c r="AC141" s="346">
        <v>1.6914716426539168E-2</v>
      </c>
      <c r="AD141" s="346">
        <v>1.6824142048191988E-3</v>
      </c>
      <c r="AE141" s="346">
        <v>7.9198744827626094E-2</v>
      </c>
      <c r="AF141" s="346">
        <v>7.8719702351460794E-2</v>
      </c>
      <c r="AG141" s="347"/>
      <c r="AH141" s="347"/>
      <c r="AI141" s="346">
        <v>2.7400145389708402E-2</v>
      </c>
      <c r="AJ141" s="329"/>
      <c r="AK141" s="682"/>
      <c r="AL141" s="346"/>
      <c r="AM141" s="346"/>
      <c r="AN141" s="346"/>
      <c r="AO141" s="346"/>
      <c r="AP141" s="346"/>
      <c r="AQ141" s="346"/>
      <c r="AR141" s="346"/>
      <c r="AS141" s="346"/>
      <c r="AT141" s="346"/>
      <c r="AU141" s="346"/>
      <c r="AV141" s="346"/>
      <c r="AW141" s="346"/>
      <c r="AX141" s="346"/>
      <c r="AY141" s="346"/>
      <c r="AZ141" s="346"/>
      <c r="BA141" s="346"/>
      <c r="BB141" s="346"/>
      <c r="BC141" s="346"/>
      <c r="BD141" s="346"/>
      <c r="BE141" s="346"/>
      <c r="BF141" s="346"/>
      <c r="BG141" s="346"/>
      <c r="BH141" s="346"/>
      <c r="BI141" s="346"/>
      <c r="BJ141" s="346"/>
      <c r="BK141" s="346"/>
      <c r="BL141" s="346"/>
      <c r="BM141" s="347"/>
      <c r="BN141" s="347"/>
      <c r="BO141" s="346"/>
    </row>
    <row r="142" spans="2:67" s="255" customFormat="1" ht="15" customHeight="1">
      <c r="B142" s="1257" t="s">
        <v>281</v>
      </c>
      <c r="C142" s="262" t="s">
        <v>535</v>
      </c>
      <c r="D142" s="344"/>
      <c r="E142" s="346">
        <v>0.192386952820749</v>
      </c>
      <c r="F142" s="346">
        <v>1.89530406561935E-2</v>
      </c>
      <c r="G142" s="346">
        <v>1.53036952567002E-2</v>
      </c>
      <c r="H142" s="896">
        <v>1.7006694968160499E-2</v>
      </c>
      <c r="I142" s="896"/>
      <c r="J142" s="896">
        <v>1.7006694968160499E-2</v>
      </c>
      <c r="K142" s="346">
        <v>0.24622141232144987</v>
      </c>
      <c r="L142" s="346"/>
      <c r="M142" s="346">
        <v>0.26137241676918799</v>
      </c>
      <c r="N142" s="346">
        <v>7.4619710077514695E-2</v>
      </c>
      <c r="O142" s="346">
        <v>6.9429239102728482E-2</v>
      </c>
      <c r="P142" s="346">
        <v>7.0766050194005004E-2</v>
      </c>
      <c r="Q142" s="346"/>
      <c r="R142" s="346">
        <v>5.9648256558694109E-2</v>
      </c>
      <c r="S142" s="346">
        <v>0.1423981058260386</v>
      </c>
      <c r="T142" s="346">
        <v>0.22753428834812012</v>
      </c>
      <c r="U142" s="346"/>
      <c r="V142" s="346">
        <v>6.7109336077064402E-2</v>
      </c>
      <c r="W142" s="346">
        <v>7.4710791642005697E-2</v>
      </c>
      <c r="X142" s="346">
        <v>0.32488550559528112</v>
      </c>
      <c r="Y142" s="346">
        <v>0.28318107796842973</v>
      </c>
      <c r="Z142" s="346"/>
      <c r="AA142" s="346">
        <v>0.22855282737830337</v>
      </c>
      <c r="AB142" s="346">
        <v>0.17284104368924877</v>
      </c>
      <c r="AC142" s="346">
        <v>7.3953873661661521E-2</v>
      </c>
      <c r="AD142" s="346">
        <v>1.3959557841204262E-2</v>
      </c>
      <c r="AE142" s="346">
        <v>0.15513922402837399</v>
      </c>
      <c r="AF142" s="346">
        <v>0.17670785423860799</v>
      </c>
      <c r="AG142" s="347"/>
      <c r="AH142" s="347"/>
      <c r="AI142" s="346">
        <v>8.3267815973717602E-2</v>
      </c>
      <c r="AJ142" s="329"/>
      <c r="AK142" s="346"/>
      <c r="AL142" s="346"/>
      <c r="AM142" s="346"/>
      <c r="AN142" s="346"/>
      <c r="AO142" s="346"/>
      <c r="AP142" s="346"/>
      <c r="AQ142" s="346"/>
      <c r="AR142" s="346"/>
      <c r="AS142" s="346"/>
      <c r="AT142" s="346"/>
      <c r="AU142" s="346"/>
      <c r="AV142" s="346"/>
      <c r="AW142" s="346"/>
      <c r="AX142" s="346"/>
      <c r="AY142" s="346"/>
      <c r="AZ142" s="346"/>
      <c r="BA142" s="346"/>
      <c r="BB142" s="346"/>
      <c r="BC142" s="346"/>
      <c r="BD142" s="346"/>
      <c r="BE142" s="346"/>
      <c r="BF142" s="346"/>
      <c r="BG142" s="346"/>
      <c r="BH142" s="346"/>
      <c r="BI142" s="346"/>
      <c r="BJ142" s="346"/>
      <c r="BK142" s="346"/>
      <c r="BL142" s="346"/>
      <c r="BM142" s="347"/>
      <c r="BN142" s="347"/>
      <c r="BO142" s="346"/>
    </row>
    <row r="143" spans="2:67" s="255" customFormat="1" ht="15" customHeight="1">
      <c r="B143" s="1257" t="s">
        <v>281</v>
      </c>
      <c r="C143" s="262" t="s">
        <v>536</v>
      </c>
      <c r="D143" s="344"/>
      <c r="E143" s="346">
        <v>0.27009697118262999</v>
      </c>
      <c r="F143" s="346">
        <v>9.1702487589631398E-2</v>
      </c>
      <c r="G143" s="346">
        <v>5.6890335424319503E-2</v>
      </c>
      <c r="H143" s="896">
        <v>6.0913580622953399E-2</v>
      </c>
      <c r="I143" s="896"/>
      <c r="J143" s="896">
        <v>6.0913580622953399E-2</v>
      </c>
      <c r="K143" s="346">
        <v>0.29272634489609051</v>
      </c>
      <c r="L143" s="346"/>
      <c r="M143" s="346">
        <v>0.283368076356317</v>
      </c>
      <c r="N143" s="346">
        <v>0.17471585053870101</v>
      </c>
      <c r="O143" s="346">
        <v>0.16862058693205795</v>
      </c>
      <c r="P143" s="346">
        <v>0.16912649310391401</v>
      </c>
      <c r="Q143" s="346"/>
      <c r="R143" s="346">
        <v>0.1530430218008294</v>
      </c>
      <c r="S143" s="346">
        <v>0.27715531164001544</v>
      </c>
      <c r="T143" s="346">
        <v>0.26411407598630204</v>
      </c>
      <c r="U143" s="346"/>
      <c r="V143" s="346">
        <v>0.158075236583051</v>
      </c>
      <c r="W143" s="346">
        <v>0.17471414504634</v>
      </c>
      <c r="X143" s="346">
        <v>0.30867729618984446</v>
      </c>
      <c r="Y143" s="346">
        <v>0.31755184270435083</v>
      </c>
      <c r="Z143" s="346"/>
      <c r="AA143" s="346">
        <v>0.32181680199460033</v>
      </c>
      <c r="AB143" s="346">
        <v>0.23839689220016042</v>
      </c>
      <c r="AC143" s="346">
        <v>0.17194066038913555</v>
      </c>
      <c r="AD143" s="346">
        <v>5.3954578849481266E-2</v>
      </c>
      <c r="AE143" s="346">
        <v>0.21298792243260301</v>
      </c>
      <c r="AF143" s="346">
        <v>0.287707825892969</v>
      </c>
      <c r="AG143" s="347"/>
      <c r="AH143" s="347"/>
      <c r="AI143" s="346">
        <v>0.18074089819448699</v>
      </c>
      <c r="AJ143" s="329"/>
      <c r="AK143" s="346"/>
      <c r="AL143" s="346"/>
      <c r="AM143" s="346"/>
      <c r="AN143" s="346"/>
      <c r="AO143" s="346"/>
      <c r="AP143" s="346"/>
      <c r="AQ143" s="346"/>
      <c r="AR143" s="346"/>
      <c r="AS143" s="346"/>
      <c r="AT143" s="346"/>
      <c r="AU143" s="346"/>
      <c r="AV143" s="346"/>
      <c r="AW143" s="346"/>
      <c r="AX143" s="346"/>
      <c r="AY143" s="346"/>
      <c r="AZ143" s="346"/>
      <c r="BA143" s="346"/>
      <c r="BB143" s="346"/>
      <c r="BC143" s="346"/>
      <c r="BD143" s="346"/>
      <c r="BE143" s="346"/>
      <c r="BF143" s="346"/>
      <c r="BG143" s="346"/>
      <c r="BH143" s="346"/>
      <c r="BI143" s="346"/>
      <c r="BJ143" s="346"/>
      <c r="BK143" s="346"/>
      <c r="BL143" s="346"/>
      <c r="BM143" s="347"/>
      <c r="BN143" s="347"/>
      <c r="BO143" s="346"/>
    </row>
    <row r="144" spans="2:67" s="255" customFormat="1" ht="15" customHeight="1">
      <c r="B144" s="1257" t="s">
        <v>281</v>
      </c>
      <c r="C144" s="262" t="s">
        <v>537</v>
      </c>
      <c r="D144" s="344"/>
      <c r="E144" s="346">
        <v>0.245425967530568</v>
      </c>
      <c r="F144" s="346">
        <v>0.25263455076556302</v>
      </c>
      <c r="G144" s="346">
        <v>0.17508956135690901</v>
      </c>
      <c r="H144" s="896">
        <v>0.18381306994992699</v>
      </c>
      <c r="I144" s="896"/>
      <c r="J144" s="896">
        <v>0.18381306994992699</v>
      </c>
      <c r="K144" s="346">
        <v>0.15333790008394058</v>
      </c>
      <c r="L144" s="346"/>
      <c r="M144" s="346">
        <v>0.138803915505949</v>
      </c>
      <c r="N144" s="346">
        <v>0.26528940580078098</v>
      </c>
      <c r="O144" s="346">
        <v>0.26245577116149627</v>
      </c>
      <c r="P144" s="346">
        <v>0.26120077994730101</v>
      </c>
      <c r="Q144" s="346"/>
      <c r="R144" s="346">
        <v>0.29399116977718709</v>
      </c>
      <c r="S144" s="346">
        <v>0.28913463209728107</v>
      </c>
      <c r="T144" s="346">
        <v>0.23502007409013223</v>
      </c>
      <c r="U144" s="346"/>
      <c r="V144" s="346">
        <v>0.291403945056394</v>
      </c>
      <c r="W144" s="346">
        <v>0.266179533444247</v>
      </c>
      <c r="X144" s="346">
        <v>0.1383869070707951</v>
      </c>
      <c r="Y144" s="346">
        <v>0.17118694697003062</v>
      </c>
      <c r="Z144" s="346"/>
      <c r="AA144" s="346">
        <v>0.22976092247383831</v>
      </c>
      <c r="AB144" s="346">
        <v>0.29751006230372651</v>
      </c>
      <c r="AC144" s="346">
        <v>0.3798482539697593</v>
      </c>
      <c r="AD144" s="346">
        <v>0.22963150840838031</v>
      </c>
      <c r="AE144" s="346">
        <v>0.234561382134613</v>
      </c>
      <c r="AF144" s="346">
        <v>0.25749990581177601</v>
      </c>
      <c r="AG144" s="347"/>
      <c r="AH144" s="347"/>
      <c r="AI144" s="346">
        <v>0.26376835267819598</v>
      </c>
      <c r="AJ144" s="329"/>
      <c r="AK144" s="346"/>
      <c r="AL144" s="346"/>
      <c r="AM144" s="346"/>
      <c r="AN144" s="346"/>
      <c r="AO144" s="346"/>
      <c r="AP144" s="346"/>
      <c r="AQ144" s="346"/>
      <c r="AR144" s="346"/>
      <c r="AS144" s="346"/>
      <c r="AT144" s="346"/>
      <c r="AU144" s="346"/>
      <c r="AV144" s="346"/>
      <c r="AW144" s="346"/>
      <c r="AX144" s="346"/>
      <c r="AY144" s="346"/>
      <c r="AZ144" s="346"/>
      <c r="BA144" s="346"/>
      <c r="BB144" s="346"/>
      <c r="BC144" s="346"/>
      <c r="BD144" s="346"/>
      <c r="BE144" s="346"/>
      <c r="BF144" s="346"/>
      <c r="BG144" s="346"/>
      <c r="BH144" s="346"/>
      <c r="BI144" s="346"/>
      <c r="BJ144" s="346"/>
      <c r="BK144" s="346"/>
      <c r="BL144" s="346"/>
      <c r="BM144" s="347"/>
      <c r="BN144" s="347"/>
      <c r="BO144" s="346"/>
    </row>
    <row r="145" spans="2:67" s="255" customFormat="1" ht="15" customHeight="1">
      <c r="B145" s="1257" t="s">
        <v>281</v>
      </c>
      <c r="C145" s="262" t="s">
        <v>532</v>
      </c>
      <c r="D145" s="344"/>
      <c r="E145" s="346">
        <v>0.18369037923824999</v>
      </c>
      <c r="F145" s="346">
        <v>0.54381214141318002</v>
      </c>
      <c r="G145" s="346">
        <v>0.66571906261000302</v>
      </c>
      <c r="H145" s="896">
        <v>0.677076356087702</v>
      </c>
      <c r="I145" s="896"/>
      <c r="J145" s="896">
        <v>0.677076356087702</v>
      </c>
      <c r="K145" s="346">
        <v>8.1289253375568901E-2</v>
      </c>
      <c r="L145" s="346"/>
      <c r="M145" s="346">
        <v>4.7396827581679402E-2</v>
      </c>
      <c r="N145" s="346">
        <v>0.43311287500118101</v>
      </c>
      <c r="O145" s="346">
        <v>0.44493776372025429</v>
      </c>
      <c r="P145" s="346">
        <v>0.44274882599943299</v>
      </c>
      <c r="Q145" s="346"/>
      <c r="R145" s="346">
        <v>0.46221025277676192</v>
      </c>
      <c r="S145" s="346">
        <v>0.22472537902063938</v>
      </c>
      <c r="T145" s="346">
        <v>0.15357274327846585</v>
      </c>
      <c r="U145" s="346"/>
      <c r="V145" s="346">
        <v>0.44837577063440998</v>
      </c>
      <c r="W145" s="346">
        <v>0.432803258675097</v>
      </c>
      <c r="X145" s="346">
        <v>4.040769855515032E-2</v>
      </c>
      <c r="Y145" s="346">
        <v>5.7039430918844662E-2</v>
      </c>
      <c r="Z145" s="346"/>
      <c r="AA145" s="346">
        <v>0.10824193088035634</v>
      </c>
      <c r="AB145" s="346">
        <v>0.23915359753118934</v>
      </c>
      <c r="AC145" s="346">
        <v>0.33992264873250383</v>
      </c>
      <c r="AD145" s="346">
        <v>0.67555570379729812</v>
      </c>
      <c r="AE145" s="346">
        <v>0.31008048712589598</v>
      </c>
      <c r="AF145" s="346">
        <v>0.19777851735819199</v>
      </c>
      <c r="AG145" s="347"/>
      <c r="AH145" s="347"/>
      <c r="AI145" s="346">
        <v>0.41733879581412298</v>
      </c>
      <c r="AJ145" s="329"/>
      <c r="AK145" s="346"/>
      <c r="AL145" s="346"/>
      <c r="AM145" s="346"/>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7"/>
      <c r="BN145" s="347"/>
      <c r="BO145" s="346"/>
    </row>
    <row r="146" spans="2:67" s="255" customFormat="1" ht="15" customHeight="1">
      <c r="B146" s="1257" t="s">
        <v>281</v>
      </c>
      <c r="C146" s="243" t="s">
        <v>533</v>
      </c>
      <c r="D146" s="344"/>
      <c r="E146" s="346">
        <v>3.1884690345919302E-3</v>
      </c>
      <c r="F146" s="346">
        <v>9.0770247876821294E-2</v>
      </c>
      <c r="G146" s="346">
        <v>8.5463842622401198E-2</v>
      </c>
      <c r="H146" s="896">
        <v>5.9455849118783197E-2</v>
      </c>
      <c r="I146" s="896"/>
      <c r="J146" s="896">
        <v>5.9455849118783197E-2</v>
      </c>
      <c r="K146" s="346">
        <v>0</v>
      </c>
      <c r="L146" s="346"/>
      <c r="M146" s="346">
        <v>0</v>
      </c>
      <c r="N146" s="346">
        <v>3.0429695929434002E-2</v>
      </c>
      <c r="O146" s="346">
        <v>3.4563827444444313E-2</v>
      </c>
      <c r="P146" s="346">
        <v>3.5619410760292798E-2</v>
      </c>
      <c r="Q146" s="346"/>
      <c r="R146" s="346">
        <v>2.0189716317621845E-2</v>
      </c>
      <c r="S146" s="346">
        <v>7.4072476273334001E-3</v>
      </c>
      <c r="T146" s="346">
        <v>8.0527301724414926E-3</v>
      </c>
      <c r="U146" s="346"/>
      <c r="V146" s="346">
        <v>1.96409144456779E-2</v>
      </c>
      <c r="W146" s="346">
        <v>2.9820388008759299E-2</v>
      </c>
      <c r="X146" s="346">
        <v>5.1017228378233425E-4</v>
      </c>
      <c r="Y146" s="346">
        <v>1.3241123378437898E-4</v>
      </c>
      <c r="Z146" s="346"/>
      <c r="AA146" s="346">
        <v>3.2761606220421078E-4</v>
      </c>
      <c r="AB146" s="346">
        <v>4.5997641477911141E-4</v>
      </c>
      <c r="AC146" s="346">
        <v>1.7419846820400552E-2</v>
      </c>
      <c r="AD146" s="346">
        <v>2.5216236898816882E-2</v>
      </c>
      <c r="AE146" s="346">
        <v>8.0322394508875392E-3</v>
      </c>
      <c r="AF146" s="346">
        <v>1.58619434699466E-3</v>
      </c>
      <c r="AG146" s="347"/>
      <c r="AH146" s="347"/>
      <c r="AI146" s="346">
        <v>2.7483991949768201E-2</v>
      </c>
      <c r="AJ146" s="329"/>
      <c r="AK146" s="346"/>
      <c r="AL146" s="346"/>
      <c r="AM146" s="346"/>
      <c r="AN146" s="346"/>
      <c r="AO146" s="346"/>
      <c r="AP146" s="346"/>
      <c r="AQ146" s="346"/>
      <c r="AR146" s="346"/>
      <c r="AS146" s="346"/>
      <c r="AT146" s="346"/>
      <c r="AU146" s="346"/>
      <c r="AV146" s="346"/>
      <c r="AW146" s="346"/>
      <c r="AX146" s="346"/>
      <c r="AY146" s="346"/>
      <c r="AZ146" s="346"/>
      <c r="BA146" s="346"/>
      <c r="BB146" s="346"/>
      <c r="BC146" s="346"/>
      <c r="BD146" s="346"/>
      <c r="BE146" s="346"/>
      <c r="BF146" s="346"/>
      <c r="BG146" s="346"/>
      <c r="BH146" s="346"/>
      <c r="BI146" s="346"/>
      <c r="BJ146" s="346"/>
      <c r="BK146" s="346"/>
      <c r="BL146" s="346"/>
      <c r="BM146" s="347"/>
      <c r="BN146" s="347"/>
      <c r="BO146" s="346"/>
    </row>
    <row r="147" spans="2:67" s="255" customFormat="1" ht="15" customHeight="1">
      <c r="B147" s="1253" t="s">
        <v>281</v>
      </c>
      <c r="C147" s="338" t="s">
        <v>527</v>
      </c>
      <c r="D147" s="339"/>
      <c r="E147" s="345">
        <v>1</v>
      </c>
      <c r="F147" s="345">
        <v>1</v>
      </c>
      <c r="G147" s="345">
        <v>1</v>
      </c>
      <c r="H147" s="897">
        <v>0.999999999999999</v>
      </c>
      <c r="I147" s="897"/>
      <c r="J147" s="897">
        <v>0.999999999999999</v>
      </c>
      <c r="K147" s="345">
        <v>1</v>
      </c>
      <c r="L147" s="345"/>
      <c r="M147" s="345">
        <v>0.999999999999999</v>
      </c>
      <c r="N147" s="345">
        <v>1</v>
      </c>
      <c r="O147" s="345">
        <v>1</v>
      </c>
      <c r="P147" s="345">
        <v>1</v>
      </c>
      <c r="Q147" s="345"/>
      <c r="R147" s="345">
        <v>1</v>
      </c>
      <c r="S147" s="345">
        <v>0.99999999999999989</v>
      </c>
      <c r="T147" s="345">
        <v>1</v>
      </c>
      <c r="U147" s="345"/>
      <c r="V147" s="345">
        <v>1</v>
      </c>
      <c r="W147" s="345">
        <v>1</v>
      </c>
      <c r="X147" s="345">
        <v>0.99999999999999989</v>
      </c>
      <c r="Y147" s="345">
        <v>0.99999999999999989</v>
      </c>
      <c r="Z147" s="345"/>
      <c r="AA147" s="345">
        <v>1</v>
      </c>
      <c r="AB147" s="345">
        <v>1</v>
      </c>
      <c r="AC147" s="345">
        <v>0.99999999999999989</v>
      </c>
      <c r="AD147" s="345">
        <v>0.99999999999999989</v>
      </c>
      <c r="AE147" s="345">
        <v>1</v>
      </c>
      <c r="AF147" s="345">
        <v>1</v>
      </c>
      <c r="AG147" s="348"/>
      <c r="AH147" s="348"/>
      <c r="AI147" s="345">
        <v>1</v>
      </c>
      <c r="AJ147" s="331"/>
      <c r="AK147" s="345"/>
      <c r="AL147" s="345"/>
      <c r="AM147" s="345"/>
      <c r="AN147" s="345"/>
      <c r="AO147" s="345"/>
      <c r="AP147" s="345"/>
      <c r="AQ147" s="345"/>
      <c r="AR147" s="345"/>
      <c r="AS147" s="345"/>
      <c r="AT147" s="345"/>
      <c r="AU147" s="345"/>
      <c r="AV147" s="345"/>
      <c r="AW147" s="345"/>
      <c r="AX147" s="345"/>
      <c r="AY147" s="345"/>
      <c r="AZ147" s="345"/>
      <c r="BA147" s="345"/>
      <c r="BB147" s="345"/>
      <c r="BC147" s="345"/>
      <c r="BD147" s="345"/>
      <c r="BE147" s="345"/>
      <c r="BF147" s="345"/>
      <c r="BG147" s="345"/>
      <c r="BH147" s="345"/>
      <c r="BI147" s="345"/>
      <c r="BJ147" s="345"/>
      <c r="BK147" s="345"/>
      <c r="BL147" s="345"/>
      <c r="BM147" s="348"/>
      <c r="BN147" s="348"/>
      <c r="BO147" s="345"/>
    </row>
    <row r="148" spans="2:67" s="255" customFormat="1" ht="15" customHeight="1">
      <c r="B148" s="1251" t="s">
        <v>21</v>
      </c>
      <c r="C148" s="262" t="s">
        <v>534</v>
      </c>
      <c r="D148" s="344"/>
      <c r="E148" s="350"/>
      <c r="F148" s="346"/>
      <c r="G148" s="346"/>
      <c r="H148" s="896"/>
      <c r="I148" s="896"/>
      <c r="J148" s="89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7"/>
      <c r="AH148" s="347"/>
      <c r="AI148" s="346"/>
      <c r="AJ148" s="329"/>
      <c r="AK148" s="350"/>
      <c r="AL148" s="346"/>
      <c r="AM148" s="346"/>
      <c r="AN148" s="346"/>
      <c r="AO148" s="346"/>
      <c r="AP148" s="346"/>
      <c r="AQ148" s="346"/>
      <c r="AR148" s="346"/>
      <c r="AS148" s="346"/>
      <c r="AT148" s="346"/>
      <c r="AU148" s="346"/>
      <c r="AV148" s="346"/>
      <c r="AW148" s="346"/>
      <c r="AX148" s="346"/>
      <c r="AY148" s="346"/>
      <c r="AZ148" s="346"/>
      <c r="BA148" s="346"/>
      <c r="BB148" s="346"/>
      <c r="BC148" s="346"/>
      <c r="BD148" s="346"/>
      <c r="BE148" s="346"/>
      <c r="BF148" s="346"/>
      <c r="BG148" s="346"/>
      <c r="BH148" s="346"/>
      <c r="BI148" s="346"/>
      <c r="BJ148" s="346"/>
      <c r="BK148" s="346"/>
      <c r="BL148" s="346"/>
      <c r="BM148" s="347"/>
      <c r="BN148" s="347"/>
      <c r="BO148" s="346"/>
    </row>
    <row r="149" spans="2:67" s="255" customFormat="1" ht="15" customHeight="1">
      <c r="B149" s="1257" t="s">
        <v>21</v>
      </c>
      <c r="C149" s="262" t="s">
        <v>535</v>
      </c>
      <c r="D149" s="344"/>
      <c r="E149" s="346"/>
      <c r="F149" s="346"/>
      <c r="G149" s="346"/>
      <c r="H149" s="896"/>
      <c r="I149" s="896"/>
      <c r="J149" s="896"/>
      <c r="K149" s="34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7"/>
      <c r="AH149" s="347"/>
      <c r="AI149" s="346"/>
      <c r="AJ149" s="329"/>
      <c r="AK149" s="346"/>
      <c r="AL149" s="346"/>
      <c r="AM149" s="346"/>
      <c r="AN149" s="346"/>
      <c r="AO149" s="346"/>
      <c r="AP149" s="346"/>
      <c r="AQ149" s="346"/>
      <c r="AR149" s="346"/>
      <c r="AS149" s="346"/>
      <c r="AT149" s="346"/>
      <c r="AU149" s="346"/>
      <c r="AV149" s="346"/>
      <c r="AW149" s="346"/>
      <c r="AX149" s="346"/>
      <c r="AY149" s="346"/>
      <c r="AZ149" s="346"/>
      <c r="BA149" s="346"/>
      <c r="BB149" s="346"/>
      <c r="BC149" s="346"/>
      <c r="BD149" s="346"/>
      <c r="BE149" s="346"/>
      <c r="BF149" s="346"/>
      <c r="BG149" s="346"/>
      <c r="BH149" s="346"/>
      <c r="BI149" s="346"/>
      <c r="BJ149" s="346"/>
      <c r="BK149" s="346"/>
      <c r="BL149" s="346"/>
      <c r="BM149" s="347"/>
      <c r="BN149" s="347"/>
      <c r="BO149" s="346"/>
    </row>
    <row r="150" spans="2:67" s="255" customFormat="1" ht="15" customHeight="1">
      <c r="B150" s="1257" t="s">
        <v>21</v>
      </c>
      <c r="C150" s="262" t="s">
        <v>536</v>
      </c>
      <c r="D150" s="344"/>
      <c r="E150" s="346"/>
      <c r="F150" s="346"/>
      <c r="G150" s="346"/>
      <c r="H150" s="896"/>
      <c r="I150" s="896"/>
      <c r="J150" s="89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7"/>
      <c r="AH150" s="347"/>
      <c r="AI150" s="346"/>
      <c r="AJ150" s="329"/>
      <c r="AK150" s="346"/>
      <c r="AL150" s="346"/>
      <c r="AM150" s="346"/>
      <c r="AN150" s="346"/>
      <c r="AO150" s="346"/>
      <c r="AP150" s="346"/>
      <c r="AQ150" s="346"/>
      <c r="AR150" s="346"/>
      <c r="AS150" s="346"/>
      <c r="AT150" s="346"/>
      <c r="AU150" s="346"/>
      <c r="AV150" s="346"/>
      <c r="AW150" s="346"/>
      <c r="AX150" s="346"/>
      <c r="AY150" s="346"/>
      <c r="AZ150" s="346"/>
      <c r="BA150" s="346"/>
      <c r="BB150" s="346"/>
      <c r="BC150" s="346"/>
      <c r="BD150" s="346"/>
      <c r="BE150" s="346"/>
      <c r="BF150" s="346"/>
      <c r="BG150" s="346"/>
      <c r="BH150" s="346"/>
      <c r="BI150" s="346"/>
      <c r="BJ150" s="346"/>
      <c r="BK150" s="346"/>
      <c r="BL150" s="346"/>
      <c r="BM150" s="347"/>
      <c r="BN150" s="347"/>
      <c r="BO150" s="346"/>
    </row>
    <row r="151" spans="2:67" s="255" customFormat="1" ht="15" customHeight="1">
      <c r="B151" s="1257" t="s">
        <v>21</v>
      </c>
      <c r="C151" s="262" t="s">
        <v>537</v>
      </c>
      <c r="D151" s="344"/>
      <c r="E151" s="346"/>
      <c r="F151" s="346"/>
      <c r="G151" s="346"/>
      <c r="H151" s="896"/>
      <c r="I151" s="896"/>
      <c r="J151" s="896"/>
      <c r="K151" s="34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7"/>
      <c r="AH151" s="347"/>
      <c r="AI151" s="346"/>
      <c r="AJ151" s="329"/>
      <c r="AK151" s="346"/>
      <c r="AL151" s="346"/>
      <c r="AM151" s="346"/>
      <c r="AN151" s="346"/>
      <c r="AO151" s="346"/>
      <c r="AP151" s="346"/>
      <c r="AQ151" s="346"/>
      <c r="AR151" s="346"/>
      <c r="AS151" s="346"/>
      <c r="AT151" s="346"/>
      <c r="AU151" s="346"/>
      <c r="AV151" s="346"/>
      <c r="AW151" s="346"/>
      <c r="AX151" s="346"/>
      <c r="AY151" s="346"/>
      <c r="AZ151" s="346"/>
      <c r="BA151" s="346"/>
      <c r="BB151" s="346"/>
      <c r="BC151" s="346"/>
      <c r="BD151" s="346"/>
      <c r="BE151" s="346"/>
      <c r="BF151" s="346"/>
      <c r="BG151" s="346"/>
      <c r="BH151" s="346"/>
      <c r="BI151" s="346"/>
      <c r="BJ151" s="346"/>
      <c r="BK151" s="346"/>
      <c r="BL151" s="346"/>
      <c r="BM151" s="347"/>
      <c r="BN151" s="347"/>
      <c r="BO151" s="346"/>
    </row>
    <row r="152" spans="2:67" s="255" customFormat="1" ht="15" customHeight="1">
      <c r="B152" s="1257" t="s">
        <v>21</v>
      </c>
      <c r="C152" s="262" t="s">
        <v>532</v>
      </c>
      <c r="D152" s="344"/>
      <c r="E152" s="346"/>
      <c r="F152" s="346"/>
      <c r="G152" s="346"/>
      <c r="H152" s="896"/>
      <c r="I152" s="896"/>
      <c r="J152" s="89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7"/>
      <c r="AH152" s="347"/>
      <c r="AI152" s="346"/>
      <c r="AJ152" s="329"/>
      <c r="AK152" s="346"/>
      <c r="AL152" s="346"/>
      <c r="AM152" s="346"/>
      <c r="AN152" s="346"/>
      <c r="AO152" s="346"/>
      <c r="AP152" s="346"/>
      <c r="AQ152" s="346"/>
      <c r="AR152" s="346"/>
      <c r="AS152" s="346"/>
      <c r="AT152" s="346"/>
      <c r="AU152" s="346"/>
      <c r="AV152" s="346"/>
      <c r="AW152" s="346"/>
      <c r="AX152" s="346"/>
      <c r="AY152" s="346"/>
      <c r="AZ152" s="346"/>
      <c r="BA152" s="346"/>
      <c r="BB152" s="346"/>
      <c r="BC152" s="346"/>
      <c r="BD152" s="346"/>
      <c r="BE152" s="346"/>
      <c r="BF152" s="346"/>
      <c r="BG152" s="346"/>
      <c r="BH152" s="346"/>
      <c r="BI152" s="346"/>
      <c r="BJ152" s="346"/>
      <c r="BK152" s="346"/>
      <c r="BL152" s="346"/>
      <c r="BM152" s="347"/>
      <c r="BN152" s="347"/>
      <c r="BO152" s="346"/>
    </row>
    <row r="153" spans="2:67" s="255" customFormat="1" ht="15" customHeight="1">
      <c r="B153" s="1257" t="s">
        <v>21</v>
      </c>
      <c r="C153" s="243" t="s">
        <v>533</v>
      </c>
      <c r="D153" s="344"/>
      <c r="E153" s="346"/>
      <c r="F153" s="346"/>
      <c r="G153" s="346"/>
      <c r="H153" s="896"/>
      <c r="I153" s="896"/>
      <c r="J153" s="896"/>
      <c r="K153" s="346"/>
      <c r="L153" s="346"/>
      <c r="M153" s="346"/>
      <c r="N153" s="346"/>
      <c r="O153" s="346"/>
      <c r="P153" s="346"/>
      <c r="Q153" s="346"/>
      <c r="R153" s="346"/>
      <c r="S153" s="346"/>
      <c r="T153" s="346"/>
      <c r="U153" s="346"/>
      <c r="V153" s="346"/>
      <c r="W153" s="346"/>
      <c r="X153" s="346"/>
      <c r="Y153" s="346"/>
      <c r="Z153" s="346"/>
      <c r="AA153" s="346"/>
      <c r="AB153" s="346"/>
      <c r="AC153" s="346"/>
      <c r="AD153" s="346"/>
      <c r="AE153" s="346"/>
      <c r="AF153" s="346"/>
      <c r="AG153" s="347"/>
      <c r="AH153" s="347"/>
      <c r="AI153" s="346"/>
      <c r="AJ153" s="329"/>
      <c r="AK153" s="346"/>
      <c r="AL153" s="346"/>
      <c r="AM153" s="346"/>
      <c r="AN153" s="346"/>
      <c r="AO153" s="346"/>
      <c r="AP153" s="346"/>
      <c r="AQ153" s="346"/>
      <c r="AR153" s="346"/>
      <c r="AS153" s="346"/>
      <c r="AT153" s="346"/>
      <c r="AU153" s="346"/>
      <c r="AV153" s="346"/>
      <c r="AW153" s="346"/>
      <c r="AX153" s="346"/>
      <c r="AY153" s="346"/>
      <c r="AZ153" s="346"/>
      <c r="BA153" s="346"/>
      <c r="BB153" s="346"/>
      <c r="BC153" s="346"/>
      <c r="BD153" s="346"/>
      <c r="BE153" s="346"/>
      <c r="BF153" s="346"/>
      <c r="BG153" s="346"/>
      <c r="BH153" s="346"/>
      <c r="BI153" s="346"/>
      <c r="BJ153" s="346"/>
      <c r="BK153" s="346"/>
      <c r="BL153" s="346"/>
      <c r="BM153" s="347"/>
      <c r="BN153" s="347"/>
      <c r="BO153" s="346"/>
    </row>
    <row r="154" spans="2:67" s="255" customFormat="1" ht="15" customHeight="1">
      <c r="B154" s="1253" t="s">
        <v>21</v>
      </c>
      <c r="C154" s="338" t="s">
        <v>527</v>
      </c>
      <c r="D154" s="339"/>
      <c r="E154" s="345"/>
      <c r="F154" s="345"/>
      <c r="G154" s="345"/>
      <c r="H154" s="897"/>
      <c r="I154" s="897"/>
      <c r="J154" s="897"/>
      <c r="K154" s="345"/>
      <c r="L154" s="345"/>
      <c r="M154" s="345"/>
      <c r="N154" s="345"/>
      <c r="O154" s="345"/>
      <c r="P154" s="345"/>
      <c r="Q154" s="345"/>
      <c r="R154" s="345"/>
      <c r="S154" s="345"/>
      <c r="T154" s="345"/>
      <c r="U154" s="345"/>
      <c r="V154" s="345"/>
      <c r="W154" s="345"/>
      <c r="X154" s="345"/>
      <c r="Y154" s="345"/>
      <c r="Z154" s="345"/>
      <c r="AA154" s="345"/>
      <c r="AB154" s="345"/>
      <c r="AC154" s="345"/>
      <c r="AD154" s="345"/>
      <c r="AE154" s="345"/>
      <c r="AF154" s="345"/>
      <c r="AG154" s="348"/>
      <c r="AH154" s="348"/>
      <c r="AI154" s="345"/>
      <c r="AJ154" s="331"/>
      <c r="AK154" s="345"/>
      <c r="AL154" s="345"/>
      <c r="AM154" s="345"/>
      <c r="AN154" s="345"/>
      <c r="AO154" s="345"/>
      <c r="AP154" s="345"/>
      <c r="AQ154" s="345"/>
      <c r="AR154" s="345"/>
      <c r="AS154" s="345"/>
      <c r="AT154" s="345"/>
      <c r="AU154" s="345"/>
      <c r="AV154" s="345"/>
      <c r="AW154" s="345"/>
      <c r="AX154" s="345"/>
      <c r="AY154" s="345"/>
      <c r="AZ154" s="345"/>
      <c r="BA154" s="345"/>
      <c r="BB154" s="345"/>
      <c r="BC154" s="345"/>
      <c r="BD154" s="345"/>
      <c r="BE154" s="345"/>
      <c r="BF154" s="345"/>
      <c r="BG154" s="345"/>
      <c r="BH154" s="345"/>
      <c r="BI154" s="345"/>
      <c r="BJ154" s="345"/>
      <c r="BK154" s="345"/>
      <c r="BL154" s="345"/>
      <c r="BM154" s="348"/>
      <c r="BN154" s="348"/>
      <c r="BO154" s="345"/>
    </row>
    <row r="155" spans="2:67" s="255" customFormat="1" ht="15" customHeight="1">
      <c r="B155" s="1251" t="s">
        <v>717</v>
      </c>
      <c r="C155" s="262" t="s">
        <v>534</v>
      </c>
      <c r="D155" s="339"/>
      <c r="E155" s="658"/>
      <c r="F155" s="658"/>
      <c r="G155" s="658"/>
      <c r="H155" s="700"/>
      <c r="I155" s="700"/>
      <c r="J155" s="700"/>
      <c r="K155" s="658"/>
      <c r="L155" s="658"/>
      <c r="M155" s="658"/>
      <c r="N155" s="658"/>
      <c r="O155" s="658"/>
      <c r="P155" s="658"/>
      <c r="Q155" s="658"/>
      <c r="R155" s="658"/>
      <c r="S155" s="658"/>
      <c r="T155" s="658"/>
      <c r="U155" s="658"/>
      <c r="V155" s="658"/>
      <c r="W155" s="658"/>
      <c r="X155" s="658"/>
      <c r="Y155" s="658"/>
      <c r="Z155" s="658"/>
      <c r="AA155" s="658"/>
      <c r="AB155" s="658"/>
      <c r="AC155" s="658"/>
      <c r="AD155" s="658"/>
      <c r="AE155" s="658"/>
      <c r="AF155" s="658"/>
      <c r="AG155" s="658"/>
      <c r="AH155" s="658"/>
      <c r="AI155" s="658"/>
      <c r="AJ155" s="262"/>
      <c r="AK155" s="658"/>
      <c r="AL155" s="658"/>
      <c r="AM155" s="658"/>
      <c r="AN155" s="658"/>
      <c r="AO155" s="658"/>
      <c r="AP155" s="658"/>
      <c r="AQ155" s="658"/>
      <c r="AR155" s="658"/>
      <c r="AS155" s="658"/>
      <c r="AT155" s="658"/>
      <c r="AU155" s="658"/>
      <c r="AV155" s="658"/>
      <c r="AW155" s="658"/>
      <c r="AX155" s="658"/>
      <c r="AY155" s="658"/>
      <c r="AZ155" s="658"/>
      <c r="BA155" s="658"/>
      <c r="BB155" s="658"/>
      <c r="BC155" s="658"/>
      <c r="BD155" s="658"/>
      <c r="BE155" s="658"/>
      <c r="BF155" s="658"/>
      <c r="BG155" s="658"/>
      <c r="BH155" s="658"/>
      <c r="BI155" s="658"/>
      <c r="BJ155" s="658"/>
      <c r="BK155" s="658"/>
      <c r="BL155" s="658"/>
      <c r="BM155" s="658"/>
      <c r="BN155" s="658"/>
      <c r="BO155" s="658"/>
    </row>
    <row r="156" spans="2:67" s="255" customFormat="1" ht="15" customHeight="1">
      <c r="B156" s="1252"/>
      <c r="C156" s="262" t="s">
        <v>535</v>
      </c>
      <c r="D156" s="339"/>
      <c r="E156" s="658"/>
      <c r="F156" s="658"/>
      <c r="G156" s="658"/>
      <c r="H156" s="700"/>
      <c r="I156" s="700"/>
      <c r="J156" s="700"/>
      <c r="K156" s="658"/>
      <c r="L156" s="658"/>
      <c r="M156" s="658"/>
      <c r="N156" s="658"/>
      <c r="O156" s="658"/>
      <c r="P156" s="658"/>
      <c r="Q156" s="658"/>
      <c r="R156" s="658"/>
      <c r="S156" s="658"/>
      <c r="T156" s="658"/>
      <c r="U156" s="658"/>
      <c r="V156" s="658"/>
      <c r="W156" s="658"/>
      <c r="X156" s="658"/>
      <c r="Y156" s="658"/>
      <c r="Z156" s="658"/>
      <c r="AA156" s="658"/>
      <c r="AB156" s="658"/>
      <c r="AC156" s="658"/>
      <c r="AD156" s="658"/>
      <c r="AE156" s="658"/>
      <c r="AF156" s="658"/>
      <c r="AG156" s="658"/>
      <c r="AH156" s="658"/>
      <c r="AI156" s="658"/>
      <c r="AJ156" s="262"/>
      <c r="AK156" s="658"/>
      <c r="AL156" s="658"/>
      <c r="AM156" s="658"/>
      <c r="AN156" s="658"/>
      <c r="AO156" s="658"/>
      <c r="AP156" s="658"/>
      <c r="AQ156" s="658"/>
      <c r="AR156" s="658"/>
      <c r="AS156" s="658"/>
      <c r="AT156" s="658"/>
      <c r="AU156" s="658"/>
      <c r="AV156" s="658"/>
      <c r="AW156" s="658"/>
      <c r="AX156" s="658"/>
      <c r="AY156" s="658"/>
      <c r="AZ156" s="658"/>
      <c r="BA156" s="658"/>
      <c r="BB156" s="658"/>
      <c r="BC156" s="658"/>
      <c r="BD156" s="658"/>
      <c r="BE156" s="658"/>
      <c r="BF156" s="658"/>
      <c r="BG156" s="658"/>
      <c r="BH156" s="658"/>
      <c r="BI156" s="658"/>
      <c r="BJ156" s="658"/>
      <c r="BK156" s="658"/>
      <c r="BL156" s="658"/>
      <c r="BM156" s="658"/>
      <c r="BN156" s="658"/>
      <c r="BO156" s="658"/>
    </row>
    <row r="157" spans="2:67" s="255" customFormat="1" ht="15" customHeight="1">
      <c r="B157" s="1252"/>
      <c r="C157" s="262" t="s">
        <v>536</v>
      </c>
      <c r="D157" s="339"/>
      <c r="E157" s="658"/>
      <c r="F157" s="658"/>
      <c r="G157" s="658"/>
      <c r="H157" s="700"/>
      <c r="I157" s="700"/>
      <c r="J157" s="700"/>
      <c r="K157" s="658"/>
      <c r="L157" s="658"/>
      <c r="M157" s="658"/>
      <c r="N157" s="658"/>
      <c r="O157" s="658"/>
      <c r="P157" s="658"/>
      <c r="Q157" s="658"/>
      <c r="R157" s="658"/>
      <c r="S157" s="658"/>
      <c r="T157" s="658"/>
      <c r="U157" s="658"/>
      <c r="V157" s="658"/>
      <c r="W157" s="658"/>
      <c r="X157" s="658"/>
      <c r="Y157" s="658"/>
      <c r="Z157" s="658"/>
      <c r="AA157" s="658"/>
      <c r="AB157" s="658"/>
      <c r="AC157" s="658"/>
      <c r="AD157" s="658"/>
      <c r="AE157" s="658"/>
      <c r="AF157" s="658"/>
      <c r="AG157" s="658"/>
      <c r="AH157" s="658"/>
      <c r="AI157" s="658"/>
      <c r="AJ157" s="262"/>
      <c r="AK157" s="658"/>
      <c r="AL157" s="658"/>
      <c r="AM157" s="658"/>
      <c r="AN157" s="658"/>
      <c r="AO157" s="658"/>
      <c r="AP157" s="658"/>
      <c r="AQ157" s="658"/>
      <c r="AR157" s="658"/>
      <c r="AS157" s="658"/>
      <c r="AT157" s="658"/>
      <c r="AU157" s="658"/>
      <c r="AV157" s="658"/>
      <c r="AW157" s="658"/>
      <c r="AX157" s="658"/>
      <c r="AY157" s="658"/>
      <c r="AZ157" s="658"/>
      <c r="BA157" s="658"/>
      <c r="BB157" s="658"/>
      <c r="BC157" s="658"/>
      <c r="BD157" s="658"/>
      <c r="BE157" s="658"/>
      <c r="BF157" s="658"/>
      <c r="BG157" s="658"/>
      <c r="BH157" s="658"/>
      <c r="BI157" s="658"/>
      <c r="BJ157" s="658"/>
      <c r="BK157" s="658"/>
      <c r="BL157" s="658"/>
      <c r="BM157" s="658"/>
      <c r="BN157" s="658"/>
      <c r="BO157" s="658"/>
    </row>
    <row r="158" spans="2:67" s="255" customFormat="1" ht="15" customHeight="1">
      <c r="B158" s="1252"/>
      <c r="C158" s="262" t="s">
        <v>537</v>
      </c>
      <c r="D158" s="339"/>
      <c r="E158" s="658"/>
      <c r="F158" s="658"/>
      <c r="G158" s="658"/>
      <c r="H158" s="700"/>
      <c r="I158" s="700"/>
      <c r="J158" s="700"/>
      <c r="K158" s="658"/>
      <c r="L158" s="658"/>
      <c r="M158" s="658"/>
      <c r="N158" s="658"/>
      <c r="O158" s="658"/>
      <c r="P158" s="658"/>
      <c r="Q158" s="658"/>
      <c r="R158" s="658"/>
      <c r="S158" s="658"/>
      <c r="T158" s="658"/>
      <c r="U158" s="658"/>
      <c r="V158" s="658"/>
      <c r="W158" s="658"/>
      <c r="X158" s="658"/>
      <c r="Y158" s="658"/>
      <c r="Z158" s="658"/>
      <c r="AA158" s="658"/>
      <c r="AB158" s="658"/>
      <c r="AC158" s="658"/>
      <c r="AD158" s="658"/>
      <c r="AE158" s="658"/>
      <c r="AF158" s="658"/>
      <c r="AG158" s="658"/>
      <c r="AH158" s="658"/>
      <c r="AI158" s="658"/>
      <c r="AJ158" s="262"/>
      <c r="AK158" s="658"/>
      <c r="AL158" s="658"/>
      <c r="AM158" s="658"/>
      <c r="AN158" s="658"/>
      <c r="AO158" s="658"/>
      <c r="AP158" s="658"/>
      <c r="AQ158" s="658"/>
      <c r="AR158" s="658"/>
      <c r="AS158" s="658"/>
      <c r="AT158" s="658"/>
      <c r="AU158" s="658"/>
      <c r="AV158" s="658"/>
      <c r="AW158" s="658"/>
      <c r="AX158" s="658"/>
      <c r="AY158" s="658"/>
      <c r="AZ158" s="658"/>
      <c r="BA158" s="658"/>
      <c r="BB158" s="658"/>
      <c r="BC158" s="658"/>
      <c r="BD158" s="658"/>
      <c r="BE158" s="658"/>
      <c r="BF158" s="658"/>
      <c r="BG158" s="658"/>
      <c r="BH158" s="658"/>
      <c r="BI158" s="658"/>
      <c r="BJ158" s="658"/>
      <c r="BK158" s="658"/>
      <c r="BL158" s="658"/>
      <c r="BM158" s="658"/>
      <c r="BN158" s="658"/>
      <c r="BO158" s="658"/>
    </row>
    <row r="159" spans="2:67" s="255" customFormat="1" ht="15" customHeight="1">
      <c r="B159" s="1252"/>
      <c r="C159" s="262" t="s">
        <v>532</v>
      </c>
      <c r="D159" s="339"/>
      <c r="E159" s="658"/>
      <c r="F159" s="658"/>
      <c r="G159" s="658"/>
      <c r="H159" s="700"/>
      <c r="I159" s="700"/>
      <c r="J159" s="700"/>
      <c r="K159" s="658"/>
      <c r="L159" s="658"/>
      <c r="M159" s="658"/>
      <c r="N159" s="658"/>
      <c r="O159" s="658"/>
      <c r="P159" s="658"/>
      <c r="Q159" s="658"/>
      <c r="R159" s="658"/>
      <c r="S159" s="658"/>
      <c r="T159" s="658"/>
      <c r="U159" s="658"/>
      <c r="V159" s="658"/>
      <c r="W159" s="658"/>
      <c r="X159" s="658"/>
      <c r="Y159" s="658"/>
      <c r="Z159" s="658"/>
      <c r="AA159" s="658"/>
      <c r="AB159" s="658"/>
      <c r="AC159" s="658"/>
      <c r="AD159" s="658"/>
      <c r="AE159" s="658"/>
      <c r="AF159" s="658"/>
      <c r="AG159" s="658"/>
      <c r="AH159" s="658"/>
      <c r="AI159" s="658"/>
      <c r="AJ159" s="262"/>
      <c r="AK159" s="658"/>
      <c r="AL159" s="658"/>
      <c r="AM159" s="658"/>
      <c r="AN159" s="658"/>
      <c r="AO159" s="658"/>
      <c r="AP159" s="658"/>
      <c r="AQ159" s="658"/>
      <c r="AR159" s="658"/>
      <c r="AS159" s="658"/>
      <c r="AT159" s="658"/>
      <c r="AU159" s="658"/>
      <c r="AV159" s="658"/>
      <c r="AW159" s="658"/>
      <c r="AX159" s="658"/>
      <c r="AY159" s="658"/>
      <c r="AZ159" s="658"/>
      <c r="BA159" s="658"/>
      <c r="BB159" s="658"/>
      <c r="BC159" s="658"/>
      <c r="BD159" s="658"/>
      <c r="BE159" s="658"/>
      <c r="BF159" s="658"/>
      <c r="BG159" s="658"/>
      <c r="BH159" s="658"/>
      <c r="BI159" s="658"/>
      <c r="BJ159" s="658"/>
      <c r="BK159" s="658"/>
      <c r="BL159" s="658"/>
      <c r="BM159" s="658"/>
      <c r="BN159" s="658"/>
      <c r="BO159" s="658"/>
    </row>
    <row r="160" spans="2:67" s="255" customFormat="1" ht="15" customHeight="1">
      <c r="B160" s="1252"/>
      <c r="C160" s="243" t="s">
        <v>533</v>
      </c>
      <c r="D160" s="344"/>
      <c r="E160" s="658"/>
      <c r="F160" s="658"/>
      <c r="G160" s="658"/>
      <c r="H160" s="700"/>
      <c r="I160" s="700"/>
      <c r="J160" s="700"/>
      <c r="K160" s="658"/>
      <c r="L160" s="658"/>
      <c r="M160" s="658"/>
      <c r="N160" s="658"/>
      <c r="O160" s="658"/>
      <c r="P160" s="658"/>
      <c r="Q160" s="658"/>
      <c r="R160" s="658"/>
      <c r="S160" s="658"/>
      <c r="T160" s="658"/>
      <c r="U160" s="658"/>
      <c r="V160" s="658"/>
      <c r="W160" s="658"/>
      <c r="X160" s="658"/>
      <c r="Y160" s="658"/>
      <c r="Z160" s="658"/>
      <c r="AA160" s="658"/>
      <c r="AB160" s="658"/>
      <c r="AC160" s="658"/>
      <c r="AD160" s="658"/>
      <c r="AE160" s="658"/>
      <c r="AF160" s="658"/>
      <c r="AG160" s="658"/>
      <c r="AH160" s="658"/>
      <c r="AI160" s="658"/>
      <c r="AJ160" s="262"/>
      <c r="AK160" s="658"/>
      <c r="AL160" s="658"/>
      <c r="AM160" s="658"/>
      <c r="AN160" s="658"/>
      <c r="AO160" s="658"/>
      <c r="AP160" s="658"/>
      <c r="AQ160" s="658"/>
      <c r="AR160" s="658"/>
      <c r="AS160" s="658"/>
      <c r="AT160" s="658"/>
      <c r="AU160" s="658"/>
      <c r="AV160" s="658"/>
      <c r="AW160" s="658"/>
      <c r="AX160" s="658"/>
      <c r="AY160" s="658"/>
      <c r="AZ160" s="658"/>
      <c r="BA160" s="658"/>
      <c r="BB160" s="658"/>
      <c r="BC160" s="658"/>
      <c r="BD160" s="658"/>
      <c r="BE160" s="658"/>
      <c r="BF160" s="658"/>
      <c r="BG160" s="658"/>
      <c r="BH160" s="658"/>
      <c r="BI160" s="658"/>
      <c r="BJ160" s="658"/>
      <c r="BK160" s="658"/>
      <c r="BL160" s="658"/>
      <c r="BM160" s="658"/>
      <c r="BN160" s="658"/>
      <c r="BO160" s="658"/>
    </row>
    <row r="161" spans="2:67" s="255" customFormat="1" ht="15" customHeight="1">
      <c r="B161" s="1253"/>
      <c r="C161" s="338" t="s">
        <v>527</v>
      </c>
      <c r="D161" s="339"/>
      <c r="E161" s="680"/>
      <c r="F161" s="680"/>
      <c r="G161" s="680"/>
      <c r="H161" s="712"/>
      <c r="I161" s="712"/>
      <c r="J161" s="712"/>
      <c r="K161" s="680"/>
      <c r="L161" s="680"/>
      <c r="M161" s="680"/>
      <c r="N161" s="680"/>
      <c r="O161" s="680"/>
      <c r="P161" s="680"/>
      <c r="Q161" s="680"/>
      <c r="R161" s="680"/>
      <c r="S161" s="680"/>
      <c r="T161" s="680"/>
      <c r="U161" s="680"/>
      <c r="V161" s="680"/>
      <c r="W161" s="680"/>
      <c r="X161" s="680"/>
      <c r="Y161" s="680"/>
      <c r="Z161" s="680"/>
      <c r="AA161" s="680"/>
      <c r="AB161" s="680"/>
      <c r="AC161" s="680"/>
      <c r="AD161" s="680"/>
      <c r="AE161" s="680"/>
      <c r="AF161" s="680"/>
      <c r="AG161" s="680"/>
      <c r="AH161" s="680"/>
      <c r="AI161" s="680"/>
      <c r="AJ161" s="331"/>
      <c r="AK161" s="680"/>
      <c r="AL161" s="680"/>
      <c r="AM161" s="680"/>
      <c r="AN161" s="680"/>
      <c r="AO161" s="680"/>
      <c r="AP161" s="680"/>
      <c r="AQ161" s="680"/>
      <c r="AR161" s="680"/>
      <c r="AS161" s="680"/>
      <c r="AT161" s="680"/>
      <c r="AU161" s="680"/>
      <c r="AV161" s="680"/>
      <c r="AW161" s="680"/>
      <c r="AX161" s="680"/>
      <c r="AY161" s="680"/>
      <c r="AZ161" s="680"/>
      <c r="BA161" s="680"/>
      <c r="BB161" s="680"/>
      <c r="BC161" s="680"/>
      <c r="BD161" s="680"/>
      <c r="BE161" s="680"/>
      <c r="BF161" s="680"/>
      <c r="BG161" s="680"/>
      <c r="BH161" s="680"/>
      <c r="BI161" s="680"/>
      <c r="BJ161" s="680"/>
      <c r="BK161" s="680"/>
      <c r="BL161" s="680"/>
      <c r="BM161" s="680"/>
      <c r="BN161" s="680"/>
      <c r="BO161" s="680"/>
    </row>
    <row r="162" spans="2:67" s="255" customFormat="1" ht="15" customHeight="1">
      <c r="B162" s="1251" t="s">
        <v>22</v>
      </c>
      <c r="C162" s="565" t="s">
        <v>534</v>
      </c>
      <c r="D162" s="339"/>
      <c r="E162" s="351"/>
      <c r="F162" s="351"/>
      <c r="G162" s="351"/>
      <c r="H162" s="912"/>
      <c r="I162" s="912"/>
      <c r="J162" s="912"/>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0"/>
      <c r="AH162" s="562"/>
      <c r="AI162" s="351"/>
      <c r="AJ162" s="33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562"/>
      <c r="BN162" s="562"/>
      <c r="BO162" s="351"/>
    </row>
    <row r="163" spans="2:67" s="255" customFormat="1" ht="15" customHeight="1">
      <c r="B163" s="1257" t="s">
        <v>22</v>
      </c>
      <c r="C163" s="565" t="s">
        <v>535</v>
      </c>
      <c r="D163" s="339"/>
      <c r="E163" s="351"/>
      <c r="F163" s="351"/>
      <c r="G163" s="351"/>
      <c r="H163" s="912"/>
      <c r="I163" s="912"/>
      <c r="J163" s="912"/>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562"/>
      <c r="AH163" s="562"/>
      <c r="AI163" s="351"/>
      <c r="AJ163" s="33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c r="BI163" s="351"/>
      <c r="BJ163" s="351"/>
      <c r="BK163" s="351"/>
      <c r="BL163" s="351"/>
      <c r="BM163" s="562"/>
      <c r="BN163" s="562"/>
      <c r="BO163" s="351"/>
    </row>
    <row r="164" spans="2:67" s="255" customFormat="1" ht="15" customHeight="1">
      <c r="B164" s="1257" t="s">
        <v>22</v>
      </c>
      <c r="C164" s="565" t="s">
        <v>536</v>
      </c>
      <c r="D164" s="339"/>
      <c r="E164" s="865"/>
      <c r="F164" s="865"/>
      <c r="G164" s="865"/>
      <c r="H164" s="946"/>
      <c r="I164" s="946"/>
      <c r="J164" s="946"/>
      <c r="K164" s="865"/>
      <c r="L164" s="865"/>
      <c r="M164" s="865"/>
      <c r="N164" s="865"/>
      <c r="O164" s="865"/>
      <c r="P164" s="865"/>
      <c r="Q164" s="865"/>
      <c r="R164" s="865"/>
      <c r="S164" s="865"/>
      <c r="T164" s="865"/>
      <c r="U164" s="865"/>
      <c r="V164" s="865"/>
      <c r="W164" s="865"/>
      <c r="X164" s="865"/>
      <c r="Y164" s="865"/>
      <c r="Z164" s="865"/>
      <c r="AA164" s="865"/>
      <c r="AB164" s="865"/>
      <c r="AC164" s="865"/>
      <c r="AD164" s="865"/>
      <c r="AE164" s="865"/>
      <c r="AF164" s="865"/>
      <c r="AG164" s="866"/>
      <c r="AH164" s="866"/>
      <c r="AI164" s="865"/>
      <c r="AJ164" s="33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562"/>
      <c r="BN164" s="562"/>
      <c r="BO164" s="351"/>
    </row>
    <row r="165" spans="2:67" s="255" customFormat="1" ht="15" customHeight="1">
      <c r="B165" s="1257" t="s">
        <v>22</v>
      </c>
      <c r="C165" s="565" t="s">
        <v>537</v>
      </c>
      <c r="D165" s="339"/>
      <c r="E165" s="865"/>
      <c r="F165" s="865"/>
      <c r="G165" s="865"/>
      <c r="H165" s="946"/>
      <c r="I165" s="946"/>
      <c r="J165" s="946"/>
      <c r="K165" s="865"/>
      <c r="L165" s="865"/>
      <c r="M165" s="865"/>
      <c r="N165" s="865"/>
      <c r="O165" s="865"/>
      <c r="P165" s="865"/>
      <c r="Q165" s="865"/>
      <c r="R165" s="865"/>
      <c r="S165" s="865"/>
      <c r="T165" s="865"/>
      <c r="U165" s="865"/>
      <c r="V165" s="865"/>
      <c r="W165" s="865"/>
      <c r="X165" s="865"/>
      <c r="Y165" s="865"/>
      <c r="Z165" s="865"/>
      <c r="AA165" s="865"/>
      <c r="AB165" s="865"/>
      <c r="AC165" s="865"/>
      <c r="AD165" s="865"/>
      <c r="AE165" s="865"/>
      <c r="AF165" s="865"/>
      <c r="AG165" s="866"/>
      <c r="AH165" s="866"/>
      <c r="AI165" s="865"/>
      <c r="AJ165" s="33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c r="BI165" s="351"/>
      <c r="BJ165" s="351"/>
      <c r="BK165" s="351"/>
      <c r="BL165" s="351"/>
      <c r="BM165" s="562"/>
      <c r="BN165" s="562"/>
      <c r="BO165" s="351"/>
    </row>
    <row r="166" spans="2:67" s="255" customFormat="1" ht="15" customHeight="1">
      <c r="B166" s="1257" t="s">
        <v>22</v>
      </c>
      <c r="C166" s="565" t="s">
        <v>532</v>
      </c>
      <c r="D166" s="339"/>
      <c r="E166" s="865"/>
      <c r="F166" s="865"/>
      <c r="G166" s="865"/>
      <c r="H166" s="946"/>
      <c r="I166" s="946"/>
      <c r="J166" s="946"/>
      <c r="K166" s="865"/>
      <c r="L166" s="865"/>
      <c r="M166" s="865"/>
      <c r="N166" s="865"/>
      <c r="O166" s="865"/>
      <c r="P166" s="865"/>
      <c r="Q166" s="865"/>
      <c r="R166" s="865"/>
      <c r="S166" s="865"/>
      <c r="T166" s="865"/>
      <c r="U166" s="865"/>
      <c r="V166" s="865"/>
      <c r="W166" s="865"/>
      <c r="X166" s="865"/>
      <c r="Y166" s="865"/>
      <c r="Z166" s="865"/>
      <c r="AA166" s="865"/>
      <c r="AB166" s="865"/>
      <c r="AC166" s="865"/>
      <c r="AD166" s="865"/>
      <c r="AE166" s="865"/>
      <c r="AF166" s="865"/>
      <c r="AG166" s="866"/>
      <c r="AH166" s="866"/>
      <c r="AI166" s="865"/>
      <c r="AJ166" s="33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c r="BI166" s="351"/>
      <c r="BJ166" s="351"/>
      <c r="BK166" s="351"/>
      <c r="BL166" s="351"/>
      <c r="BM166" s="562"/>
      <c r="BN166" s="562"/>
      <c r="BO166" s="351"/>
    </row>
    <row r="167" spans="2:67" s="255" customFormat="1" ht="15" customHeight="1">
      <c r="B167" s="1257" t="s">
        <v>22</v>
      </c>
      <c r="C167" s="565" t="s">
        <v>533</v>
      </c>
      <c r="D167" s="339"/>
      <c r="E167" s="865"/>
      <c r="F167" s="865"/>
      <c r="G167" s="865"/>
      <c r="H167" s="946"/>
      <c r="I167" s="946"/>
      <c r="J167" s="946"/>
      <c r="K167" s="865"/>
      <c r="L167" s="865"/>
      <c r="M167" s="865"/>
      <c r="N167" s="865"/>
      <c r="O167" s="865"/>
      <c r="P167" s="865"/>
      <c r="Q167" s="865"/>
      <c r="R167" s="865"/>
      <c r="S167" s="865"/>
      <c r="T167" s="865"/>
      <c r="U167" s="865"/>
      <c r="V167" s="865"/>
      <c r="W167" s="865"/>
      <c r="X167" s="865"/>
      <c r="Y167" s="865"/>
      <c r="Z167" s="865"/>
      <c r="AA167" s="865"/>
      <c r="AB167" s="865"/>
      <c r="AC167" s="865"/>
      <c r="AD167" s="865"/>
      <c r="AE167" s="865"/>
      <c r="AF167" s="865"/>
      <c r="AG167" s="866"/>
      <c r="AH167" s="866"/>
      <c r="AI167" s="865"/>
      <c r="AJ167" s="33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c r="BI167" s="351"/>
      <c r="BJ167" s="351"/>
      <c r="BK167" s="351"/>
      <c r="BL167" s="351"/>
      <c r="BM167" s="562"/>
      <c r="BN167" s="562"/>
      <c r="BO167" s="351"/>
    </row>
    <row r="168" spans="2:67" s="255" customFormat="1" ht="15" customHeight="1">
      <c r="B168" s="1253" t="s">
        <v>22</v>
      </c>
      <c r="C168" s="338" t="s">
        <v>527</v>
      </c>
      <c r="D168" s="339"/>
      <c r="E168" s="863"/>
      <c r="F168" s="863"/>
      <c r="G168" s="863"/>
      <c r="H168" s="941"/>
      <c r="I168" s="941"/>
      <c r="J168" s="941"/>
      <c r="K168" s="863"/>
      <c r="L168" s="863"/>
      <c r="M168" s="863"/>
      <c r="N168" s="863"/>
      <c r="O168" s="863"/>
      <c r="P168" s="863"/>
      <c r="Q168" s="863"/>
      <c r="R168" s="863"/>
      <c r="S168" s="863"/>
      <c r="T168" s="863"/>
      <c r="U168" s="863"/>
      <c r="V168" s="863"/>
      <c r="W168" s="863"/>
      <c r="X168" s="863"/>
      <c r="Y168" s="863"/>
      <c r="Z168" s="863"/>
      <c r="AA168" s="863"/>
      <c r="AB168" s="863"/>
      <c r="AC168" s="863"/>
      <c r="AD168" s="863"/>
      <c r="AE168" s="863"/>
      <c r="AF168" s="863"/>
      <c r="AG168" s="864"/>
      <c r="AH168" s="864"/>
      <c r="AI168" s="863"/>
      <c r="AJ168" s="331"/>
      <c r="AK168" s="863"/>
      <c r="AL168" s="863"/>
      <c r="AM168" s="863"/>
      <c r="AN168" s="863"/>
      <c r="AO168" s="863"/>
      <c r="AP168" s="863"/>
      <c r="AQ168" s="863"/>
      <c r="AR168" s="863"/>
      <c r="AS168" s="863"/>
      <c r="AT168" s="863"/>
      <c r="AU168" s="863"/>
      <c r="AV168" s="863"/>
      <c r="AW168" s="863"/>
      <c r="AX168" s="863"/>
      <c r="AY168" s="863"/>
      <c r="AZ168" s="863"/>
      <c r="BA168" s="863"/>
      <c r="BB168" s="863"/>
      <c r="BC168" s="863"/>
      <c r="BD168" s="863"/>
      <c r="BE168" s="863"/>
      <c r="BF168" s="863"/>
      <c r="BG168" s="863"/>
      <c r="BH168" s="863"/>
      <c r="BI168" s="863"/>
      <c r="BJ168" s="863"/>
      <c r="BK168" s="863"/>
      <c r="BL168" s="863"/>
      <c r="BM168" s="864"/>
      <c r="BN168" s="864"/>
      <c r="BO168" s="863"/>
    </row>
    <row r="169" spans="2:67" s="255" customFormat="1" ht="15" customHeight="1">
      <c r="B169" s="1251" t="s">
        <v>23</v>
      </c>
      <c r="C169" s="262" t="s">
        <v>534</v>
      </c>
      <c r="D169" s="344"/>
      <c r="E169" s="865"/>
      <c r="F169" s="861"/>
      <c r="G169" s="861"/>
      <c r="H169" s="940"/>
      <c r="I169" s="940"/>
      <c r="J169" s="940"/>
      <c r="K169" s="861"/>
      <c r="L169" s="861"/>
      <c r="M169" s="861"/>
      <c r="N169" s="861"/>
      <c r="O169" s="861"/>
      <c r="P169" s="861"/>
      <c r="Q169" s="861"/>
      <c r="R169" s="861"/>
      <c r="S169" s="861"/>
      <c r="T169" s="861"/>
      <c r="U169" s="861"/>
      <c r="V169" s="861"/>
      <c r="W169" s="861"/>
      <c r="X169" s="861"/>
      <c r="Y169" s="861"/>
      <c r="Z169" s="861"/>
      <c r="AA169" s="861"/>
      <c r="AB169" s="861"/>
      <c r="AC169" s="861"/>
      <c r="AD169" s="861"/>
      <c r="AE169" s="861"/>
      <c r="AF169" s="861"/>
      <c r="AG169" s="862"/>
      <c r="AH169" s="862"/>
      <c r="AI169" s="861"/>
      <c r="AJ169" s="329"/>
      <c r="AK169" s="865"/>
      <c r="AL169" s="861"/>
      <c r="AM169" s="861"/>
      <c r="AN169" s="861"/>
      <c r="AO169" s="861"/>
      <c r="AP169" s="861"/>
      <c r="AQ169" s="861"/>
      <c r="AR169" s="861"/>
      <c r="AS169" s="861"/>
      <c r="AT169" s="861"/>
      <c r="AU169" s="861"/>
      <c r="AV169" s="861"/>
      <c r="AW169" s="861"/>
      <c r="AX169" s="861"/>
      <c r="AY169" s="861"/>
      <c r="AZ169" s="861"/>
      <c r="BA169" s="861"/>
      <c r="BB169" s="861"/>
      <c r="BC169" s="861"/>
      <c r="BD169" s="861"/>
      <c r="BE169" s="861"/>
      <c r="BF169" s="861"/>
      <c r="BG169" s="861"/>
      <c r="BH169" s="861"/>
      <c r="BI169" s="861"/>
      <c r="BJ169" s="861"/>
      <c r="BK169" s="861"/>
      <c r="BL169" s="861"/>
      <c r="BM169" s="862"/>
      <c r="BN169" s="862"/>
      <c r="BO169" s="861"/>
    </row>
    <row r="170" spans="2:67" s="255" customFormat="1" ht="15" customHeight="1">
      <c r="B170" s="1257" t="s">
        <v>23</v>
      </c>
      <c r="C170" s="262" t="s">
        <v>535</v>
      </c>
      <c r="D170" s="344"/>
      <c r="E170" s="861"/>
      <c r="F170" s="861"/>
      <c r="G170" s="861"/>
      <c r="H170" s="940"/>
      <c r="I170" s="940"/>
      <c r="J170" s="940"/>
      <c r="K170" s="861"/>
      <c r="L170" s="861"/>
      <c r="M170" s="861"/>
      <c r="N170" s="861"/>
      <c r="O170" s="861"/>
      <c r="P170" s="861"/>
      <c r="Q170" s="861"/>
      <c r="R170" s="861"/>
      <c r="S170" s="861"/>
      <c r="T170" s="861"/>
      <c r="U170" s="861"/>
      <c r="V170" s="861"/>
      <c r="W170" s="861"/>
      <c r="X170" s="861"/>
      <c r="Y170" s="861"/>
      <c r="Z170" s="861"/>
      <c r="AA170" s="861"/>
      <c r="AB170" s="861"/>
      <c r="AC170" s="861"/>
      <c r="AD170" s="861"/>
      <c r="AE170" s="861"/>
      <c r="AF170" s="861"/>
      <c r="AG170" s="862"/>
      <c r="AH170" s="862"/>
      <c r="AI170" s="861"/>
      <c r="AJ170" s="329"/>
      <c r="AK170" s="861"/>
      <c r="AL170" s="861"/>
      <c r="AM170" s="861"/>
      <c r="AN170" s="861"/>
      <c r="AO170" s="861"/>
      <c r="AP170" s="861"/>
      <c r="AQ170" s="861"/>
      <c r="AR170" s="861"/>
      <c r="AS170" s="861"/>
      <c r="AT170" s="861"/>
      <c r="AU170" s="861"/>
      <c r="AV170" s="861"/>
      <c r="AW170" s="861"/>
      <c r="AX170" s="861"/>
      <c r="AY170" s="861"/>
      <c r="AZ170" s="861"/>
      <c r="BA170" s="861"/>
      <c r="BB170" s="861"/>
      <c r="BC170" s="861"/>
      <c r="BD170" s="861"/>
      <c r="BE170" s="861"/>
      <c r="BF170" s="861"/>
      <c r="BG170" s="861"/>
      <c r="BH170" s="861"/>
      <c r="BI170" s="861"/>
      <c r="BJ170" s="861"/>
      <c r="BK170" s="861"/>
      <c r="BL170" s="861"/>
      <c r="BM170" s="862"/>
      <c r="BN170" s="862"/>
      <c r="BO170" s="861"/>
    </row>
    <row r="171" spans="2:67" s="255" customFormat="1" ht="15" customHeight="1">
      <c r="B171" s="1257" t="s">
        <v>23</v>
      </c>
      <c r="C171" s="262" t="s">
        <v>536</v>
      </c>
      <c r="D171" s="344"/>
      <c r="E171" s="861"/>
      <c r="F171" s="861"/>
      <c r="G171" s="861"/>
      <c r="H171" s="940"/>
      <c r="I171" s="940"/>
      <c r="J171" s="940"/>
      <c r="K171" s="861"/>
      <c r="L171" s="861"/>
      <c r="M171" s="861"/>
      <c r="N171" s="861"/>
      <c r="O171" s="861"/>
      <c r="P171" s="861"/>
      <c r="Q171" s="861"/>
      <c r="R171" s="861"/>
      <c r="S171" s="861"/>
      <c r="T171" s="861"/>
      <c r="U171" s="861"/>
      <c r="V171" s="861"/>
      <c r="W171" s="861"/>
      <c r="X171" s="861"/>
      <c r="Y171" s="861"/>
      <c r="Z171" s="861"/>
      <c r="AA171" s="861"/>
      <c r="AB171" s="861"/>
      <c r="AC171" s="861"/>
      <c r="AD171" s="861"/>
      <c r="AE171" s="861"/>
      <c r="AF171" s="861"/>
      <c r="AG171" s="862"/>
      <c r="AH171" s="862"/>
      <c r="AI171" s="861"/>
      <c r="AJ171" s="329"/>
      <c r="AK171" s="861"/>
      <c r="AL171" s="861"/>
      <c r="AM171" s="861"/>
      <c r="AN171" s="861"/>
      <c r="AO171" s="861"/>
      <c r="AP171" s="861"/>
      <c r="AQ171" s="861"/>
      <c r="AR171" s="861"/>
      <c r="AS171" s="861"/>
      <c r="AT171" s="861"/>
      <c r="AU171" s="861"/>
      <c r="AV171" s="861"/>
      <c r="AW171" s="861"/>
      <c r="AX171" s="861"/>
      <c r="AY171" s="861"/>
      <c r="AZ171" s="861"/>
      <c r="BA171" s="861"/>
      <c r="BB171" s="861"/>
      <c r="BC171" s="861"/>
      <c r="BD171" s="861"/>
      <c r="BE171" s="861"/>
      <c r="BF171" s="861"/>
      <c r="BG171" s="861"/>
      <c r="BH171" s="861"/>
      <c r="BI171" s="861"/>
      <c r="BJ171" s="861"/>
      <c r="BK171" s="861"/>
      <c r="BL171" s="861"/>
      <c r="BM171" s="862"/>
      <c r="BN171" s="862"/>
      <c r="BO171" s="861"/>
    </row>
    <row r="172" spans="2:67" s="255" customFormat="1" ht="15" customHeight="1">
      <c r="B172" s="1257" t="s">
        <v>23</v>
      </c>
      <c r="C172" s="262" t="s">
        <v>537</v>
      </c>
      <c r="D172" s="344"/>
      <c r="E172" s="861"/>
      <c r="F172" s="861"/>
      <c r="G172" s="861"/>
      <c r="H172" s="940"/>
      <c r="I172" s="940"/>
      <c r="J172" s="940"/>
      <c r="K172" s="861"/>
      <c r="L172" s="861"/>
      <c r="M172" s="861"/>
      <c r="N172" s="861"/>
      <c r="O172" s="861"/>
      <c r="P172" s="861"/>
      <c r="Q172" s="861"/>
      <c r="R172" s="861"/>
      <c r="S172" s="861"/>
      <c r="T172" s="861"/>
      <c r="U172" s="861"/>
      <c r="V172" s="861"/>
      <c r="W172" s="861"/>
      <c r="X172" s="861"/>
      <c r="Y172" s="861"/>
      <c r="Z172" s="861"/>
      <c r="AA172" s="861"/>
      <c r="AB172" s="861"/>
      <c r="AC172" s="861"/>
      <c r="AD172" s="861"/>
      <c r="AE172" s="861"/>
      <c r="AF172" s="861"/>
      <c r="AG172" s="862"/>
      <c r="AH172" s="862"/>
      <c r="AI172" s="861"/>
      <c r="AJ172" s="329"/>
      <c r="AK172" s="861"/>
      <c r="AL172" s="861"/>
      <c r="AM172" s="861"/>
      <c r="AN172" s="861"/>
      <c r="AO172" s="861"/>
      <c r="AP172" s="861"/>
      <c r="AQ172" s="861"/>
      <c r="AR172" s="861"/>
      <c r="AS172" s="861"/>
      <c r="AT172" s="861"/>
      <c r="AU172" s="861"/>
      <c r="AV172" s="861"/>
      <c r="AW172" s="861"/>
      <c r="AX172" s="861"/>
      <c r="AY172" s="861"/>
      <c r="AZ172" s="861"/>
      <c r="BA172" s="861"/>
      <c r="BB172" s="861"/>
      <c r="BC172" s="861"/>
      <c r="BD172" s="861"/>
      <c r="BE172" s="861"/>
      <c r="BF172" s="861"/>
      <c r="BG172" s="861"/>
      <c r="BH172" s="861"/>
      <c r="BI172" s="861"/>
      <c r="BJ172" s="861"/>
      <c r="BK172" s="861"/>
      <c r="BL172" s="861"/>
      <c r="BM172" s="862"/>
      <c r="BN172" s="862"/>
      <c r="BO172" s="861"/>
    </row>
    <row r="173" spans="2:67" s="255" customFormat="1" ht="15" customHeight="1">
      <c r="B173" s="1257" t="s">
        <v>23</v>
      </c>
      <c r="C173" s="262" t="s">
        <v>532</v>
      </c>
      <c r="D173" s="344"/>
      <c r="E173" s="861"/>
      <c r="F173" s="861"/>
      <c r="G173" s="861"/>
      <c r="H173" s="940"/>
      <c r="I173" s="940"/>
      <c r="J173" s="940"/>
      <c r="K173" s="861"/>
      <c r="L173" s="861"/>
      <c r="M173" s="861"/>
      <c r="N173" s="861"/>
      <c r="O173" s="861"/>
      <c r="P173" s="861"/>
      <c r="Q173" s="861"/>
      <c r="R173" s="861"/>
      <c r="S173" s="861"/>
      <c r="T173" s="861"/>
      <c r="U173" s="861"/>
      <c r="V173" s="861"/>
      <c r="W173" s="861"/>
      <c r="X173" s="861"/>
      <c r="Y173" s="861"/>
      <c r="Z173" s="861"/>
      <c r="AA173" s="861"/>
      <c r="AB173" s="861"/>
      <c r="AC173" s="861"/>
      <c r="AD173" s="861"/>
      <c r="AE173" s="861"/>
      <c r="AF173" s="861"/>
      <c r="AG173" s="862"/>
      <c r="AH173" s="862"/>
      <c r="AI173" s="861"/>
      <c r="AJ173" s="329"/>
      <c r="AK173" s="861"/>
      <c r="AL173" s="861"/>
      <c r="AM173" s="861"/>
      <c r="AN173" s="861"/>
      <c r="AO173" s="861"/>
      <c r="AP173" s="861"/>
      <c r="AQ173" s="861"/>
      <c r="AR173" s="861"/>
      <c r="AS173" s="861"/>
      <c r="AT173" s="861"/>
      <c r="AU173" s="861"/>
      <c r="AV173" s="861"/>
      <c r="AW173" s="861"/>
      <c r="AX173" s="861"/>
      <c r="AY173" s="861"/>
      <c r="AZ173" s="861"/>
      <c r="BA173" s="861"/>
      <c r="BB173" s="861"/>
      <c r="BC173" s="861"/>
      <c r="BD173" s="861"/>
      <c r="BE173" s="861"/>
      <c r="BF173" s="861"/>
      <c r="BG173" s="861"/>
      <c r="BH173" s="861"/>
      <c r="BI173" s="861"/>
      <c r="BJ173" s="861"/>
      <c r="BK173" s="861"/>
      <c r="BL173" s="861"/>
      <c r="BM173" s="862"/>
      <c r="BN173" s="862"/>
      <c r="BO173" s="861"/>
    </row>
    <row r="174" spans="2:67" s="255" customFormat="1" ht="15" customHeight="1">
      <c r="B174" s="1257" t="s">
        <v>23</v>
      </c>
      <c r="C174" s="243" t="s">
        <v>533</v>
      </c>
      <c r="D174" s="344"/>
      <c r="E174" s="861"/>
      <c r="F174" s="861"/>
      <c r="G174" s="861"/>
      <c r="H174" s="940"/>
      <c r="I174" s="940"/>
      <c r="J174" s="940"/>
      <c r="K174" s="861"/>
      <c r="L174" s="861"/>
      <c r="M174" s="861"/>
      <c r="N174" s="861"/>
      <c r="O174" s="861"/>
      <c r="P174" s="861"/>
      <c r="Q174" s="861"/>
      <c r="R174" s="861"/>
      <c r="S174" s="861"/>
      <c r="T174" s="861"/>
      <c r="U174" s="861"/>
      <c r="V174" s="861"/>
      <c r="W174" s="861"/>
      <c r="X174" s="861"/>
      <c r="Y174" s="861"/>
      <c r="Z174" s="861"/>
      <c r="AA174" s="861"/>
      <c r="AB174" s="861"/>
      <c r="AC174" s="861"/>
      <c r="AD174" s="861"/>
      <c r="AE174" s="861"/>
      <c r="AF174" s="861"/>
      <c r="AG174" s="862"/>
      <c r="AH174" s="862"/>
      <c r="AI174" s="861"/>
      <c r="AJ174" s="329"/>
      <c r="AK174" s="346"/>
      <c r="AL174" s="346"/>
      <c r="AM174" s="346"/>
      <c r="AN174" s="346"/>
      <c r="AO174" s="346"/>
      <c r="AP174" s="346"/>
      <c r="AQ174" s="346"/>
      <c r="AR174" s="346"/>
      <c r="AS174" s="346"/>
      <c r="AT174" s="346"/>
      <c r="AU174" s="346"/>
      <c r="AV174" s="346"/>
      <c r="AW174" s="346"/>
      <c r="AX174" s="346"/>
      <c r="AY174" s="346"/>
      <c r="AZ174" s="346"/>
      <c r="BA174" s="346"/>
      <c r="BB174" s="346"/>
      <c r="BC174" s="346"/>
      <c r="BD174" s="346"/>
      <c r="BE174" s="346"/>
      <c r="BF174" s="346"/>
      <c r="BG174" s="346"/>
      <c r="BH174" s="346"/>
      <c r="BI174" s="346"/>
      <c r="BJ174" s="346"/>
      <c r="BK174" s="346"/>
      <c r="BL174" s="346"/>
      <c r="BM174" s="347"/>
      <c r="BN174" s="347"/>
      <c r="BO174" s="346"/>
    </row>
    <row r="175" spans="2:67" s="255" customFormat="1" ht="15" customHeight="1">
      <c r="B175" s="1253" t="s">
        <v>23</v>
      </c>
      <c r="C175" s="338" t="s">
        <v>527</v>
      </c>
      <c r="D175" s="339"/>
      <c r="E175" s="863"/>
      <c r="F175" s="863"/>
      <c r="G175" s="863"/>
      <c r="H175" s="941"/>
      <c r="I175" s="941"/>
      <c r="J175" s="941"/>
      <c r="K175" s="863"/>
      <c r="L175" s="863"/>
      <c r="M175" s="863"/>
      <c r="N175" s="863"/>
      <c r="O175" s="863"/>
      <c r="P175" s="863"/>
      <c r="Q175" s="863"/>
      <c r="R175" s="863"/>
      <c r="S175" s="863"/>
      <c r="T175" s="863"/>
      <c r="U175" s="863"/>
      <c r="V175" s="863"/>
      <c r="W175" s="863"/>
      <c r="X175" s="863"/>
      <c r="Y175" s="863"/>
      <c r="Z175" s="863"/>
      <c r="AA175" s="863"/>
      <c r="AB175" s="863"/>
      <c r="AC175" s="863"/>
      <c r="AD175" s="863"/>
      <c r="AE175" s="863"/>
      <c r="AF175" s="863"/>
      <c r="AG175" s="864"/>
      <c r="AH175" s="864"/>
      <c r="AI175" s="863"/>
      <c r="AJ175" s="331"/>
      <c r="AK175" s="345"/>
      <c r="AL175" s="345"/>
      <c r="AM175" s="345"/>
      <c r="AN175" s="345"/>
      <c r="AO175" s="345"/>
      <c r="AP175" s="345"/>
      <c r="AQ175" s="345"/>
      <c r="AR175" s="345"/>
      <c r="AS175" s="345"/>
      <c r="AT175" s="345"/>
      <c r="AU175" s="345"/>
      <c r="AV175" s="345"/>
      <c r="AW175" s="345"/>
      <c r="AX175" s="345"/>
      <c r="AY175" s="345"/>
      <c r="AZ175" s="345"/>
      <c r="BA175" s="345"/>
      <c r="BB175" s="345"/>
      <c r="BC175" s="345"/>
      <c r="BD175" s="345"/>
      <c r="BE175" s="345"/>
      <c r="BF175" s="345"/>
      <c r="BG175" s="345"/>
      <c r="BH175" s="345"/>
      <c r="BI175" s="345"/>
      <c r="BJ175" s="345"/>
      <c r="BK175" s="345"/>
      <c r="BL175" s="345"/>
      <c r="BM175" s="348"/>
      <c r="BN175" s="348"/>
      <c r="BO175" s="345"/>
    </row>
    <row r="176" spans="2:67" s="255" customFormat="1" ht="15" customHeight="1">
      <c r="B176" s="1251" t="s">
        <v>24</v>
      </c>
      <c r="C176" s="262" t="s">
        <v>534</v>
      </c>
      <c r="D176" s="344"/>
      <c r="E176" s="849"/>
      <c r="F176" s="861"/>
      <c r="G176" s="861"/>
      <c r="H176" s="940"/>
      <c r="I176" s="940"/>
      <c r="J176" s="940"/>
      <c r="K176" s="861"/>
      <c r="L176" s="861"/>
      <c r="M176" s="861"/>
      <c r="N176" s="861"/>
      <c r="O176" s="861"/>
      <c r="P176" s="861"/>
      <c r="Q176" s="861"/>
      <c r="R176" s="861"/>
      <c r="S176" s="861"/>
      <c r="T176" s="861"/>
      <c r="U176" s="861"/>
      <c r="V176" s="861"/>
      <c r="W176" s="861"/>
      <c r="X176" s="861"/>
      <c r="Y176" s="861"/>
      <c r="Z176" s="861"/>
      <c r="AA176" s="861"/>
      <c r="AB176" s="861"/>
      <c r="AC176" s="861"/>
      <c r="AD176" s="861"/>
      <c r="AE176" s="861"/>
      <c r="AF176" s="861"/>
      <c r="AG176" s="862"/>
      <c r="AH176" s="862"/>
      <c r="AI176" s="861"/>
      <c r="AJ176" s="329"/>
      <c r="AK176" s="350"/>
      <c r="AL176" s="350"/>
      <c r="AM176" s="350"/>
      <c r="AN176" s="350"/>
      <c r="AO176" s="350"/>
      <c r="AP176" s="350"/>
      <c r="AQ176" s="350"/>
      <c r="AR176" s="350"/>
      <c r="AS176" s="350"/>
      <c r="AT176" s="350"/>
      <c r="AU176" s="350"/>
      <c r="AV176" s="350"/>
      <c r="AW176" s="350"/>
      <c r="AX176" s="350"/>
      <c r="AY176" s="350"/>
      <c r="AZ176" s="350"/>
      <c r="BA176" s="350"/>
      <c r="BB176" s="350"/>
      <c r="BC176" s="350"/>
      <c r="BD176" s="350"/>
      <c r="BE176" s="350"/>
      <c r="BF176" s="350"/>
      <c r="BG176" s="350"/>
      <c r="BH176" s="350"/>
      <c r="BI176" s="350"/>
      <c r="BJ176" s="350"/>
      <c r="BK176" s="350"/>
      <c r="BL176" s="350"/>
      <c r="BM176" s="350"/>
      <c r="BN176" s="350"/>
      <c r="BO176" s="350"/>
    </row>
    <row r="177" spans="2:67" s="255" customFormat="1" ht="15" customHeight="1">
      <c r="B177" s="1257" t="s">
        <v>24</v>
      </c>
      <c r="C177" s="262" t="s">
        <v>535</v>
      </c>
      <c r="D177" s="344"/>
      <c r="E177" s="861"/>
      <c r="F177" s="861"/>
      <c r="G177" s="861"/>
      <c r="H177" s="940"/>
      <c r="I177" s="940"/>
      <c r="J177" s="940"/>
      <c r="K177" s="861"/>
      <c r="L177" s="861"/>
      <c r="M177" s="861"/>
      <c r="N177" s="861"/>
      <c r="O177" s="861"/>
      <c r="P177" s="861"/>
      <c r="Q177" s="861"/>
      <c r="R177" s="861"/>
      <c r="S177" s="861"/>
      <c r="T177" s="861"/>
      <c r="U177" s="861"/>
      <c r="V177" s="861"/>
      <c r="W177" s="861"/>
      <c r="X177" s="861"/>
      <c r="Y177" s="861"/>
      <c r="Z177" s="861"/>
      <c r="AA177" s="861"/>
      <c r="AB177" s="861"/>
      <c r="AC177" s="861"/>
      <c r="AD177" s="861"/>
      <c r="AE177" s="861"/>
      <c r="AF177" s="861"/>
      <c r="AG177" s="862"/>
      <c r="AH177" s="862"/>
      <c r="AI177" s="861"/>
      <c r="AJ177" s="329"/>
      <c r="AK177" s="346"/>
      <c r="AL177" s="346"/>
      <c r="AM177" s="346"/>
      <c r="AN177" s="346"/>
      <c r="AO177" s="346"/>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6"/>
      <c r="BK177" s="346"/>
      <c r="BL177" s="346"/>
      <c r="BM177" s="346"/>
      <c r="BN177" s="346"/>
      <c r="BO177" s="346"/>
    </row>
    <row r="178" spans="2:67" s="255" customFormat="1" ht="15" customHeight="1">
      <c r="B178" s="1257" t="s">
        <v>24</v>
      </c>
      <c r="C178" s="262" t="s">
        <v>536</v>
      </c>
      <c r="D178" s="344"/>
      <c r="E178" s="861"/>
      <c r="F178" s="861"/>
      <c r="G178" s="861"/>
      <c r="H178" s="940"/>
      <c r="I178" s="940"/>
      <c r="J178" s="940"/>
      <c r="K178" s="861"/>
      <c r="L178" s="861"/>
      <c r="M178" s="861"/>
      <c r="N178" s="861"/>
      <c r="O178" s="861"/>
      <c r="P178" s="861"/>
      <c r="Q178" s="861"/>
      <c r="R178" s="861"/>
      <c r="S178" s="861"/>
      <c r="T178" s="861"/>
      <c r="U178" s="861"/>
      <c r="V178" s="861"/>
      <c r="W178" s="861"/>
      <c r="X178" s="861"/>
      <c r="Y178" s="861"/>
      <c r="Z178" s="861"/>
      <c r="AA178" s="861"/>
      <c r="AB178" s="861"/>
      <c r="AC178" s="861"/>
      <c r="AD178" s="861"/>
      <c r="AE178" s="861"/>
      <c r="AF178" s="861"/>
      <c r="AG178" s="862"/>
      <c r="AH178" s="862"/>
      <c r="AI178" s="861"/>
      <c r="AJ178" s="329"/>
      <c r="AK178" s="346"/>
      <c r="AL178" s="346"/>
      <c r="AM178" s="346"/>
      <c r="AN178" s="346"/>
      <c r="AO178" s="346"/>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6"/>
      <c r="BK178" s="346"/>
      <c r="BL178" s="346"/>
      <c r="BM178" s="346"/>
      <c r="BN178" s="346"/>
      <c r="BO178" s="346"/>
    </row>
    <row r="179" spans="2:67" s="255" customFormat="1" ht="15" customHeight="1">
      <c r="B179" s="1257" t="s">
        <v>24</v>
      </c>
      <c r="C179" s="262" t="s">
        <v>537</v>
      </c>
      <c r="D179" s="344"/>
      <c r="E179" s="861"/>
      <c r="F179" s="861"/>
      <c r="G179" s="861"/>
      <c r="H179" s="940"/>
      <c r="I179" s="940"/>
      <c r="J179" s="940"/>
      <c r="K179" s="861"/>
      <c r="L179" s="861"/>
      <c r="M179" s="861"/>
      <c r="N179" s="861"/>
      <c r="O179" s="861"/>
      <c r="P179" s="861"/>
      <c r="Q179" s="861"/>
      <c r="R179" s="861"/>
      <c r="S179" s="861"/>
      <c r="T179" s="861"/>
      <c r="U179" s="861"/>
      <c r="V179" s="861"/>
      <c r="W179" s="861"/>
      <c r="X179" s="861"/>
      <c r="Y179" s="861"/>
      <c r="Z179" s="861"/>
      <c r="AA179" s="861"/>
      <c r="AB179" s="861"/>
      <c r="AC179" s="861"/>
      <c r="AD179" s="861"/>
      <c r="AE179" s="861"/>
      <c r="AF179" s="861"/>
      <c r="AG179" s="862"/>
      <c r="AH179" s="862"/>
      <c r="AI179" s="861"/>
      <c r="AJ179" s="329"/>
      <c r="AK179" s="346"/>
      <c r="AL179" s="346"/>
      <c r="AM179" s="346"/>
      <c r="AN179" s="346"/>
      <c r="AO179" s="346"/>
      <c r="AP179" s="346"/>
      <c r="AQ179" s="346"/>
      <c r="AR179" s="346"/>
      <c r="AS179" s="346"/>
      <c r="AT179" s="346"/>
      <c r="AU179" s="346"/>
      <c r="AV179" s="346"/>
      <c r="AW179" s="346"/>
      <c r="AX179" s="346"/>
      <c r="AY179" s="346"/>
      <c r="AZ179" s="346"/>
      <c r="BA179" s="346"/>
      <c r="BB179" s="346"/>
      <c r="BC179" s="346"/>
      <c r="BD179" s="346"/>
      <c r="BE179" s="346"/>
      <c r="BF179" s="346"/>
      <c r="BG179" s="346"/>
      <c r="BH179" s="346"/>
      <c r="BI179" s="346"/>
      <c r="BJ179" s="346"/>
      <c r="BK179" s="346"/>
      <c r="BL179" s="346"/>
      <c r="BM179" s="346"/>
      <c r="BN179" s="346"/>
      <c r="BO179" s="346"/>
    </row>
    <row r="180" spans="2:67" s="255" customFormat="1" ht="15" customHeight="1">
      <c r="B180" s="1257" t="s">
        <v>24</v>
      </c>
      <c r="C180" s="262" t="s">
        <v>532</v>
      </c>
      <c r="D180" s="344"/>
      <c r="E180" s="861"/>
      <c r="F180" s="861"/>
      <c r="G180" s="861"/>
      <c r="H180" s="940"/>
      <c r="I180" s="940"/>
      <c r="J180" s="940"/>
      <c r="K180" s="861"/>
      <c r="L180" s="861"/>
      <c r="M180" s="861"/>
      <c r="N180" s="861"/>
      <c r="O180" s="861"/>
      <c r="P180" s="861"/>
      <c r="Q180" s="861"/>
      <c r="R180" s="861"/>
      <c r="S180" s="861"/>
      <c r="T180" s="861"/>
      <c r="U180" s="861"/>
      <c r="V180" s="861"/>
      <c r="W180" s="861"/>
      <c r="X180" s="861"/>
      <c r="Y180" s="861"/>
      <c r="Z180" s="861"/>
      <c r="AA180" s="861"/>
      <c r="AB180" s="861"/>
      <c r="AC180" s="861"/>
      <c r="AD180" s="861"/>
      <c r="AE180" s="861"/>
      <c r="AF180" s="861"/>
      <c r="AG180" s="862"/>
      <c r="AH180" s="862"/>
      <c r="AI180" s="861"/>
      <c r="AJ180" s="329"/>
      <c r="AK180" s="346"/>
      <c r="AL180" s="346"/>
      <c r="AM180" s="346"/>
      <c r="AN180" s="346"/>
      <c r="AO180" s="346"/>
      <c r="AP180" s="346"/>
      <c r="AQ180" s="346"/>
      <c r="AR180" s="346"/>
      <c r="AS180" s="346"/>
      <c r="AT180" s="346"/>
      <c r="AU180" s="346"/>
      <c r="AV180" s="346"/>
      <c r="AW180" s="346"/>
      <c r="AX180" s="346"/>
      <c r="AY180" s="346"/>
      <c r="AZ180" s="346"/>
      <c r="BA180" s="346"/>
      <c r="BB180" s="346"/>
      <c r="BC180" s="346"/>
      <c r="BD180" s="346"/>
      <c r="BE180" s="346"/>
      <c r="BF180" s="346"/>
      <c r="BG180" s="346"/>
      <c r="BH180" s="346"/>
      <c r="BI180" s="346"/>
      <c r="BJ180" s="346"/>
      <c r="BK180" s="346"/>
      <c r="BL180" s="346"/>
      <c r="BM180" s="346"/>
      <c r="BN180" s="346"/>
      <c r="BO180" s="346"/>
    </row>
    <row r="181" spans="2:67" s="255" customFormat="1" ht="15" customHeight="1">
      <c r="B181" s="1257" t="s">
        <v>24</v>
      </c>
      <c r="C181" s="243" t="s">
        <v>533</v>
      </c>
      <c r="D181" s="344"/>
      <c r="E181" s="861"/>
      <c r="F181" s="861"/>
      <c r="G181" s="861"/>
      <c r="H181" s="940"/>
      <c r="I181" s="940"/>
      <c r="J181" s="940"/>
      <c r="K181" s="861"/>
      <c r="L181" s="861"/>
      <c r="M181" s="861"/>
      <c r="N181" s="861"/>
      <c r="O181" s="861"/>
      <c r="P181" s="861"/>
      <c r="Q181" s="861"/>
      <c r="R181" s="861"/>
      <c r="S181" s="861"/>
      <c r="T181" s="861"/>
      <c r="U181" s="861"/>
      <c r="V181" s="861"/>
      <c r="W181" s="861"/>
      <c r="X181" s="861"/>
      <c r="Y181" s="861"/>
      <c r="Z181" s="861"/>
      <c r="AA181" s="861"/>
      <c r="AB181" s="861"/>
      <c r="AC181" s="861"/>
      <c r="AD181" s="861"/>
      <c r="AE181" s="861"/>
      <c r="AF181" s="861"/>
      <c r="AG181" s="862"/>
      <c r="AH181" s="862"/>
      <c r="AI181" s="861"/>
      <c r="AJ181" s="329"/>
      <c r="AK181" s="346"/>
      <c r="AL181" s="346"/>
      <c r="AM181" s="346"/>
      <c r="AN181" s="346"/>
      <c r="AO181" s="346"/>
      <c r="AP181" s="346"/>
      <c r="AQ181" s="346"/>
      <c r="AR181" s="346"/>
      <c r="AS181" s="346"/>
      <c r="AT181" s="346"/>
      <c r="AU181" s="346"/>
      <c r="AV181" s="346"/>
      <c r="AW181" s="346"/>
      <c r="AX181" s="346"/>
      <c r="AY181" s="346"/>
      <c r="AZ181" s="346"/>
      <c r="BA181" s="346"/>
      <c r="BB181" s="346"/>
      <c r="BC181" s="346"/>
      <c r="BD181" s="346"/>
      <c r="BE181" s="346"/>
      <c r="BF181" s="346"/>
      <c r="BG181" s="346"/>
      <c r="BH181" s="346"/>
      <c r="BI181" s="346"/>
      <c r="BJ181" s="346"/>
      <c r="BK181" s="346"/>
      <c r="BL181" s="346"/>
      <c r="BM181" s="346"/>
      <c r="BN181" s="346"/>
      <c r="BO181" s="346"/>
    </row>
    <row r="182" spans="2:67" s="255" customFormat="1" ht="15" customHeight="1">
      <c r="B182" s="1253" t="s">
        <v>24</v>
      </c>
      <c r="C182" s="338" t="s">
        <v>527</v>
      </c>
      <c r="D182" s="339"/>
      <c r="E182" s="863"/>
      <c r="F182" s="863"/>
      <c r="G182" s="863"/>
      <c r="H182" s="941"/>
      <c r="I182" s="941"/>
      <c r="J182" s="941"/>
      <c r="K182" s="863"/>
      <c r="L182" s="863"/>
      <c r="M182" s="863"/>
      <c r="N182" s="863"/>
      <c r="O182" s="863"/>
      <c r="P182" s="863"/>
      <c r="Q182" s="863"/>
      <c r="R182" s="863"/>
      <c r="S182" s="863"/>
      <c r="T182" s="863"/>
      <c r="U182" s="863"/>
      <c r="V182" s="863"/>
      <c r="W182" s="863"/>
      <c r="X182" s="863"/>
      <c r="Y182" s="863"/>
      <c r="Z182" s="863"/>
      <c r="AA182" s="863"/>
      <c r="AB182" s="863"/>
      <c r="AC182" s="863"/>
      <c r="AD182" s="863"/>
      <c r="AE182" s="863"/>
      <c r="AF182" s="863"/>
      <c r="AG182" s="864"/>
      <c r="AH182" s="864"/>
      <c r="AI182" s="863"/>
      <c r="AJ182" s="331"/>
      <c r="AK182" s="345"/>
      <c r="AL182" s="345"/>
      <c r="AM182" s="345"/>
      <c r="AN182" s="345"/>
      <c r="AO182" s="345"/>
      <c r="AP182" s="345"/>
      <c r="AQ182" s="345"/>
      <c r="AR182" s="345"/>
      <c r="AS182" s="345"/>
      <c r="AT182" s="345"/>
      <c r="AU182" s="345"/>
      <c r="AV182" s="345"/>
      <c r="AW182" s="345"/>
      <c r="AX182" s="345"/>
      <c r="AY182" s="345"/>
      <c r="AZ182" s="345"/>
      <c r="BA182" s="345"/>
      <c r="BB182" s="345"/>
      <c r="BC182" s="345"/>
      <c r="BD182" s="345"/>
      <c r="BE182" s="345"/>
      <c r="BF182" s="345"/>
      <c r="BG182" s="345"/>
      <c r="BH182" s="345"/>
      <c r="BI182" s="345"/>
      <c r="BJ182" s="345"/>
      <c r="BK182" s="345"/>
      <c r="BL182" s="345"/>
      <c r="BM182" s="345"/>
      <c r="BN182" s="345"/>
      <c r="BO182" s="345"/>
    </row>
    <row r="183" spans="2:67" s="255" customFormat="1" ht="15" customHeight="1">
      <c r="B183" s="1251" t="s">
        <v>25</v>
      </c>
      <c r="C183" s="262" t="s">
        <v>534</v>
      </c>
      <c r="D183" s="344"/>
      <c r="E183" s="849"/>
      <c r="F183" s="861"/>
      <c r="G183" s="861"/>
      <c r="H183" s="940"/>
      <c r="I183" s="940"/>
      <c r="J183" s="940"/>
      <c r="K183" s="861"/>
      <c r="L183" s="861"/>
      <c r="M183" s="861"/>
      <c r="N183" s="861"/>
      <c r="O183" s="861"/>
      <c r="P183" s="861"/>
      <c r="Q183" s="861"/>
      <c r="R183" s="861"/>
      <c r="S183" s="861"/>
      <c r="T183" s="861"/>
      <c r="U183" s="861"/>
      <c r="V183" s="861"/>
      <c r="W183" s="861"/>
      <c r="X183" s="861"/>
      <c r="Y183" s="861"/>
      <c r="Z183" s="861"/>
      <c r="AA183" s="861"/>
      <c r="AB183" s="861"/>
      <c r="AC183" s="861"/>
      <c r="AD183" s="861"/>
      <c r="AE183" s="861"/>
      <c r="AF183" s="861"/>
      <c r="AG183" s="862"/>
      <c r="AH183" s="862"/>
      <c r="AI183" s="861"/>
      <c r="AJ183" s="329"/>
      <c r="AK183" s="849"/>
      <c r="AL183" s="861"/>
      <c r="AM183" s="861"/>
      <c r="AN183" s="861"/>
      <c r="AO183" s="861"/>
      <c r="AP183" s="861"/>
      <c r="AQ183" s="861"/>
      <c r="AR183" s="861"/>
      <c r="AS183" s="861"/>
      <c r="AT183" s="861"/>
      <c r="AU183" s="861"/>
      <c r="AV183" s="861"/>
      <c r="AW183" s="861"/>
      <c r="AX183" s="861"/>
      <c r="AY183" s="861"/>
      <c r="AZ183" s="861"/>
      <c r="BA183" s="861"/>
      <c r="BB183" s="861"/>
      <c r="BC183" s="861"/>
      <c r="BD183" s="861"/>
      <c r="BE183" s="861"/>
      <c r="BF183" s="861"/>
      <c r="BG183" s="861"/>
      <c r="BH183" s="861"/>
      <c r="BI183" s="861"/>
      <c r="BJ183" s="861"/>
      <c r="BK183" s="861"/>
      <c r="BL183" s="861"/>
      <c r="BM183" s="862"/>
      <c r="BN183" s="862"/>
      <c r="BO183" s="861"/>
    </row>
    <row r="184" spans="2:67" s="255" customFormat="1" ht="15" customHeight="1">
      <c r="B184" s="1257" t="s">
        <v>25</v>
      </c>
      <c r="C184" s="262" t="s">
        <v>535</v>
      </c>
      <c r="D184" s="344"/>
      <c r="E184" s="346"/>
      <c r="F184" s="346"/>
      <c r="G184" s="346"/>
      <c r="H184" s="896"/>
      <c r="I184" s="896"/>
      <c r="J184" s="89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7"/>
      <c r="AH184" s="347"/>
      <c r="AI184" s="346"/>
      <c r="AJ184" s="329"/>
      <c r="AK184" s="861"/>
      <c r="AL184" s="861"/>
      <c r="AM184" s="861"/>
      <c r="AN184" s="861"/>
      <c r="AO184" s="861"/>
      <c r="AP184" s="861"/>
      <c r="AQ184" s="861"/>
      <c r="AR184" s="861"/>
      <c r="AS184" s="861"/>
      <c r="AT184" s="861"/>
      <c r="AU184" s="861"/>
      <c r="AV184" s="861"/>
      <c r="AW184" s="861"/>
      <c r="AX184" s="861"/>
      <c r="AY184" s="861"/>
      <c r="AZ184" s="861"/>
      <c r="BA184" s="861"/>
      <c r="BB184" s="861"/>
      <c r="BC184" s="861"/>
      <c r="BD184" s="861"/>
      <c r="BE184" s="861"/>
      <c r="BF184" s="861"/>
      <c r="BG184" s="861"/>
      <c r="BH184" s="861"/>
      <c r="BI184" s="861"/>
      <c r="BJ184" s="861"/>
      <c r="BK184" s="861"/>
      <c r="BL184" s="861"/>
      <c r="BM184" s="862"/>
      <c r="BN184" s="862"/>
      <c r="BO184" s="861"/>
    </row>
    <row r="185" spans="2:67" s="255" customFormat="1" ht="15" customHeight="1">
      <c r="B185" s="1257" t="s">
        <v>25</v>
      </c>
      <c r="C185" s="262" t="s">
        <v>536</v>
      </c>
      <c r="D185" s="344"/>
      <c r="E185" s="346"/>
      <c r="F185" s="346"/>
      <c r="G185" s="346"/>
      <c r="H185" s="896"/>
      <c r="I185" s="896"/>
      <c r="J185" s="89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7"/>
      <c r="AH185" s="347"/>
      <c r="AI185" s="346"/>
      <c r="AJ185" s="329"/>
      <c r="AK185" s="861"/>
      <c r="AL185" s="861"/>
      <c r="AM185" s="861"/>
      <c r="AN185" s="861"/>
      <c r="AO185" s="861"/>
      <c r="AP185" s="861"/>
      <c r="AQ185" s="861"/>
      <c r="AR185" s="861"/>
      <c r="AS185" s="861"/>
      <c r="AT185" s="861"/>
      <c r="AU185" s="861"/>
      <c r="AV185" s="861"/>
      <c r="AW185" s="861"/>
      <c r="AX185" s="861"/>
      <c r="AY185" s="861"/>
      <c r="AZ185" s="861"/>
      <c r="BA185" s="861"/>
      <c r="BB185" s="861"/>
      <c r="BC185" s="861"/>
      <c r="BD185" s="861"/>
      <c r="BE185" s="861"/>
      <c r="BF185" s="861"/>
      <c r="BG185" s="861"/>
      <c r="BH185" s="861"/>
      <c r="BI185" s="861"/>
      <c r="BJ185" s="861"/>
      <c r="BK185" s="861"/>
      <c r="BL185" s="861"/>
      <c r="BM185" s="862"/>
      <c r="BN185" s="862"/>
      <c r="BO185" s="861"/>
    </row>
    <row r="186" spans="2:67" s="255" customFormat="1" ht="15" customHeight="1">
      <c r="B186" s="1257" t="s">
        <v>25</v>
      </c>
      <c r="C186" s="262" t="s">
        <v>537</v>
      </c>
      <c r="D186" s="344"/>
      <c r="E186" s="346"/>
      <c r="F186" s="346"/>
      <c r="G186" s="346"/>
      <c r="H186" s="896"/>
      <c r="I186" s="896"/>
      <c r="J186" s="89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7"/>
      <c r="AH186" s="347"/>
      <c r="AI186" s="346"/>
      <c r="AJ186" s="329"/>
      <c r="AK186" s="861"/>
      <c r="AL186" s="861"/>
      <c r="AM186" s="861"/>
      <c r="AN186" s="861"/>
      <c r="AO186" s="861"/>
      <c r="AP186" s="861"/>
      <c r="AQ186" s="861"/>
      <c r="AR186" s="861"/>
      <c r="AS186" s="861"/>
      <c r="AT186" s="861"/>
      <c r="AU186" s="861"/>
      <c r="AV186" s="861"/>
      <c r="AW186" s="861"/>
      <c r="AX186" s="861"/>
      <c r="AY186" s="861"/>
      <c r="AZ186" s="861"/>
      <c r="BA186" s="861"/>
      <c r="BB186" s="861"/>
      <c r="BC186" s="861"/>
      <c r="BD186" s="861"/>
      <c r="BE186" s="861"/>
      <c r="BF186" s="861"/>
      <c r="BG186" s="861"/>
      <c r="BH186" s="861"/>
      <c r="BI186" s="861"/>
      <c r="BJ186" s="861"/>
      <c r="BK186" s="861"/>
      <c r="BL186" s="861"/>
      <c r="BM186" s="862"/>
      <c r="BN186" s="862"/>
      <c r="BO186" s="861"/>
    </row>
    <row r="187" spans="2:67" s="255" customFormat="1" ht="15" customHeight="1">
      <c r="B187" s="1257" t="s">
        <v>25</v>
      </c>
      <c r="C187" s="262" t="s">
        <v>532</v>
      </c>
      <c r="D187" s="344"/>
      <c r="E187" s="346"/>
      <c r="F187" s="346"/>
      <c r="G187" s="346"/>
      <c r="H187" s="896"/>
      <c r="I187" s="896"/>
      <c r="J187" s="89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7"/>
      <c r="AH187" s="347"/>
      <c r="AI187" s="346"/>
      <c r="AJ187" s="329"/>
      <c r="AK187" s="861"/>
      <c r="AL187" s="861"/>
      <c r="AM187" s="861"/>
      <c r="AN187" s="861"/>
      <c r="AO187" s="861"/>
      <c r="AP187" s="861"/>
      <c r="AQ187" s="861"/>
      <c r="AR187" s="861"/>
      <c r="AS187" s="861"/>
      <c r="AT187" s="861"/>
      <c r="AU187" s="861"/>
      <c r="AV187" s="861"/>
      <c r="AW187" s="861"/>
      <c r="AX187" s="861"/>
      <c r="AY187" s="861"/>
      <c r="AZ187" s="861"/>
      <c r="BA187" s="861"/>
      <c r="BB187" s="861"/>
      <c r="BC187" s="861"/>
      <c r="BD187" s="861"/>
      <c r="BE187" s="861"/>
      <c r="BF187" s="861"/>
      <c r="BG187" s="861"/>
      <c r="BH187" s="861"/>
      <c r="BI187" s="861"/>
      <c r="BJ187" s="861"/>
      <c r="BK187" s="861"/>
      <c r="BL187" s="861"/>
      <c r="BM187" s="862"/>
      <c r="BN187" s="862"/>
      <c r="BO187" s="861"/>
    </row>
    <row r="188" spans="2:67" s="255" customFormat="1" ht="15" customHeight="1">
      <c r="B188" s="1257" t="s">
        <v>25</v>
      </c>
      <c r="C188" s="243" t="s">
        <v>533</v>
      </c>
      <c r="D188" s="344"/>
      <c r="E188" s="346"/>
      <c r="F188" s="346"/>
      <c r="G188" s="346"/>
      <c r="H188" s="896"/>
      <c r="I188" s="896"/>
      <c r="J188" s="89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7"/>
      <c r="AH188" s="347"/>
      <c r="AI188" s="346"/>
      <c r="AJ188" s="329"/>
      <c r="AK188" s="861"/>
      <c r="AL188" s="861"/>
      <c r="AM188" s="861"/>
      <c r="AN188" s="861"/>
      <c r="AO188" s="861"/>
      <c r="AP188" s="861"/>
      <c r="AQ188" s="861"/>
      <c r="AR188" s="861"/>
      <c r="AS188" s="861"/>
      <c r="AT188" s="861"/>
      <c r="AU188" s="861"/>
      <c r="AV188" s="861"/>
      <c r="AW188" s="861"/>
      <c r="AX188" s="861"/>
      <c r="AY188" s="861"/>
      <c r="AZ188" s="861"/>
      <c r="BA188" s="861"/>
      <c r="BB188" s="861"/>
      <c r="BC188" s="861"/>
      <c r="BD188" s="861"/>
      <c r="BE188" s="861"/>
      <c r="BF188" s="861"/>
      <c r="BG188" s="861"/>
      <c r="BH188" s="861"/>
      <c r="BI188" s="861"/>
      <c r="BJ188" s="861"/>
      <c r="BK188" s="861"/>
      <c r="BL188" s="861"/>
      <c r="BM188" s="862"/>
      <c r="BN188" s="862"/>
      <c r="BO188" s="861"/>
    </row>
    <row r="189" spans="2:67" s="255" customFormat="1" ht="15" customHeight="1">
      <c r="B189" s="1253" t="s">
        <v>25</v>
      </c>
      <c r="C189" s="338" t="s">
        <v>527</v>
      </c>
      <c r="D189" s="339"/>
      <c r="E189" s="345"/>
      <c r="F189" s="345"/>
      <c r="G189" s="345"/>
      <c r="H189" s="897"/>
      <c r="I189" s="897"/>
      <c r="J189" s="897"/>
      <c r="K189" s="345"/>
      <c r="L189" s="345"/>
      <c r="M189" s="345"/>
      <c r="N189" s="345"/>
      <c r="O189" s="345"/>
      <c r="P189" s="345"/>
      <c r="Q189" s="345"/>
      <c r="R189" s="345"/>
      <c r="S189" s="345"/>
      <c r="T189" s="345"/>
      <c r="U189" s="345"/>
      <c r="V189" s="345"/>
      <c r="W189" s="345"/>
      <c r="X189" s="345"/>
      <c r="Y189" s="345"/>
      <c r="Z189" s="345"/>
      <c r="AA189" s="345"/>
      <c r="AB189" s="345"/>
      <c r="AC189" s="345"/>
      <c r="AD189" s="345"/>
      <c r="AE189" s="345"/>
      <c r="AF189" s="345"/>
      <c r="AG189" s="348"/>
      <c r="AH189" s="348"/>
      <c r="AI189" s="345"/>
      <c r="AJ189" s="331"/>
      <c r="AK189" s="863"/>
      <c r="AL189" s="863"/>
      <c r="AM189" s="863"/>
      <c r="AN189" s="863"/>
      <c r="AO189" s="863"/>
      <c r="AP189" s="863"/>
      <c r="AQ189" s="863"/>
      <c r="AR189" s="863"/>
      <c r="AS189" s="863"/>
      <c r="AT189" s="863"/>
      <c r="AU189" s="863"/>
      <c r="AV189" s="863"/>
      <c r="AW189" s="863"/>
      <c r="AX189" s="863"/>
      <c r="AY189" s="863"/>
      <c r="AZ189" s="863"/>
      <c r="BA189" s="863"/>
      <c r="BB189" s="863"/>
      <c r="BC189" s="863"/>
      <c r="BD189" s="863"/>
      <c r="BE189" s="863"/>
      <c r="BF189" s="863"/>
      <c r="BG189" s="863"/>
      <c r="BH189" s="863"/>
      <c r="BI189" s="863"/>
      <c r="BJ189" s="863"/>
      <c r="BK189" s="863"/>
      <c r="BL189" s="863"/>
      <c r="BM189" s="864"/>
      <c r="BN189" s="864"/>
      <c r="BO189" s="863"/>
    </row>
    <row r="190" spans="2:67" s="255" customFormat="1" ht="15" customHeight="1">
      <c r="B190" s="1251" t="s">
        <v>718</v>
      </c>
      <c r="C190" s="262" t="s">
        <v>534</v>
      </c>
      <c r="D190" s="339"/>
      <c r="E190" s="658"/>
      <c r="F190" s="658"/>
      <c r="G190" s="658"/>
      <c r="H190" s="700"/>
      <c r="I190" s="700"/>
      <c r="J190" s="700"/>
      <c r="K190" s="658"/>
      <c r="L190" s="658"/>
      <c r="M190" s="658"/>
      <c r="N190" s="658"/>
      <c r="O190" s="658"/>
      <c r="P190" s="658"/>
      <c r="Q190" s="658"/>
      <c r="R190" s="658"/>
      <c r="S190" s="658"/>
      <c r="T190" s="658"/>
      <c r="U190" s="658"/>
      <c r="V190" s="658"/>
      <c r="W190" s="658"/>
      <c r="X190" s="658"/>
      <c r="Y190" s="658"/>
      <c r="Z190" s="658"/>
      <c r="AA190" s="658"/>
      <c r="AB190" s="658"/>
      <c r="AC190" s="658"/>
      <c r="AD190" s="658"/>
      <c r="AE190" s="658"/>
      <c r="AF190" s="658"/>
      <c r="AG190" s="658"/>
      <c r="AH190" s="658"/>
      <c r="AI190" s="658"/>
      <c r="AJ190" s="262"/>
      <c r="AK190" s="658"/>
      <c r="AL190" s="658"/>
      <c r="AM190" s="658"/>
      <c r="AN190" s="658"/>
      <c r="AO190" s="658"/>
      <c r="AP190" s="658"/>
      <c r="AQ190" s="658"/>
      <c r="AR190" s="658"/>
      <c r="AS190" s="658"/>
      <c r="AT190" s="658"/>
      <c r="AU190" s="658"/>
      <c r="AV190" s="658"/>
      <c r="AW190" s="658"/>
      <c r="AX190" s="658"/>
      <c r="AY190" s="658"/>
      <c r="AZ190" s="658"/>
      <c r="BA190" s="658"/>
      <c r="BB190" s="658"/>
      <c r="BC190" s="658"/>
      <c r="BD190" s="658"/>
      <c r="BE190" s="658"/>
      <c r="BF190" s="658"/>
      <c r="BG190" s="658"/>
      <c r="BH190" s="658"/>
      <c r="BI190" s="658"/>
      <c r="BJ190" s="658"/>
      <c r="BK190" s="658"/>
      <c r="BL190" s="658"/>
      <c r="BM190" s="658"/>
      <c r="BN190" s="658"/>
      <c r="BO190" s="658"/>
    </row>
    <row r="191" spans="2:67" s="255" customFormat="1" ht="15" customHeight="1">
      <c r="B191" s="1252"/>
      <c r="C191" s="262" t="s">
        <v>535</v>
      </c>
      <c r="D191" s="339"/>
      <c r="E191" s="658"/>
      <c r="F191" s="658"/>
      <c r="G191" s="658"/>
      <c r="H191" s="700"/>
      <c r="I191" s="700"/>
      <c r="J191" s="700"/>
      <c r="K191" s="658"/>
      <c r="L191" s="658"/>
      <c r="M191" s="658"/>
      <c r="N191" s="658"/>
      <c r="O191" s="658"/>
      <c r="P191" s="658"/>
      <c r="Q191" s="658"/>
      <c r="R191" s="658"/>
      <c r="S191" s="658"/>
      <c r="T191" s="658"/>
      <c r="U191" s="658"/>
      <c r="V191" s="658"/>
      <c r="W191" s="658"/>
      <c r="X191" s="658"/>
      <c r="Y191" s="658"/>
      <c r="Z191" s="658"/>
      <c r="AA191" s="658"/>
      <c r="AB191" s="658"/>
      <c r="AC191" s="658"/>
      <c r="AD191" s="658"/>
      <c r="AE191" s="658"/>
      <c r="AF191" s="658"/>
      <c r="AG191" s="658"/>
      <c r="AH191" s="658"/>
      <c r="AI191" s="658"/>
      <c r="AJ191" s="262"/>
      <c r="AK191" s="658"/>
      <c r="AL191" s="658"/>
      <c r="AM191" s="658"/>
      <c r="AN191" s="658"/>
      <c r="AO191" s="658"/>
      <c r="AP191" s="658"/>
      <c r="AQ191" s="658"/>
      <c r="AR191" s="658"/>
      <c r="AS191" s="658"/>
      <c r="AT191" s="658"/>
      <c r="AU191" s="658"/>
      <c r="AV191" s="658"/>
      <c r="AW191" s="658"/>
      <c r="AX191" s="658"/>
      <c r="AY191" s="658"/>
      <c r="AZ191" s="658"/>
      <c r="BA191" s="658"/>
      <c r="BB191" s="658"/>
      <c r="BC191" s="658"/>
      <c r="BD191" s="658"/>
      <c r="BE191" s="658"/>
      <c r="BF191" s="658"/>
      <c r="BG191" s="658"/>
      <c r="BH191" s="658"/>
      <c r="BI191" s="658"/>
      <c r="BJ191" s="658"/>
      <c r="BK191" s="658"/>
      <c r="BL191" s="658"/>
      <c r="BM191" s="658"/>
      <c r="BN191" s="658"/>
      <c r="BO191" s="658"/>
    </row>
    <row r="192" spans="2:67" s="255" customFormat="1" ht="15" customHeight="1">
      <c r="B192" s="1252"/>
      <c r="C192" s="262" t="s">
        <v>536</v>
      </c>
      <c r="D192" s="339"/>
      <c r="E192" s="658"/>
      <c r="F192" s="658"/>
      <c r="G192" s="658"/>
      <c r="H192" s="700"/>
      <c r="I192" s="700"/>
      <c r="J192" s="700"/>
      <c r="K192" s="658"/>
      <c r="L192" s="658"/>
      <c r="M192" s="658"/>
      <c r="N192" s="658"/>
      <c r="O192" s="658"/>
      <c r="P192" s="658"/>
      <c r="Q192" s="658"/>
      <c r="R192" s="658"/>
      <c r="S192" s="658"/>
      <c r="T192" s="658"/>
      <c r="U192" s="658"/>
      <c r="V192" s="658"/>
      <c r="W192" s="658"/>
      <c r="X192" s="658"/>
      <c r="Y192" s="658"/>
      <c r="Z192" s="658"/>
      <c r="AA192" s="658"/>
      <c r="AB192" s="658"/>
      <c r="AC192" s="658"/>
      <c r="AD192" s="658"/>
      <c r="AE192" s="658"/>
      <c r="AF192" s="658"/>
      <c r="AG192" s="658"/>
      <c r="AH192" s="658"/>
      <c r="AI192" s="658"/>
      <c r="AJ192" s="262"/>
      <c r="AK192" s="658"/>
      <c r="AL192" s="658"/>
      <c r="AM192" s="658"/>
      <c r="AN192" s="658"/>
      <c r="AO192" s="658"/>
      <c r="AP192" s="658"/>
      <c r="AQ192" s="658"/>
      <c r="AR192" s="658"/>
      <c r="AS192" s="658"/>
      <c r="AT192" s="658"/>
      <c r="AU192" s="658"/>
      <c r="AV192" s="658"/>
      <c r="AW192" s="658"/>
      <c r="AX192" s="658"/>
      <c r="AY192" s="658"/>
      <c r="AZ192" s="658"/>
      <c r="BA192" s="658"/>
      <c r="BB192" s="658"/>
      <c r="BC192" s="658"/>
      <c r="BD192" s="658"/>
      <c r="BE192" s="658"/>
      <c r="BF192" s="658"/>
      <c r="BG192" s="658"/>
      <c r="BH192" s="658"/>
      <c r="BI192" s="658"/>
      <c r="BJ192" s="658"/>
      <c r="BK192" s="658"/>
      <c r="BL192" s="658"/>
      <c r="BM192" s="658"/>
      <c r="BN192" s="658"/>
      <c r="BO192" s="658"/>
    </row>
    <row r="193" spans="2:67" s="255" customFormat="1" ht="15" customHeight="1">
      <c r="B193" s="1252"/>
      <c r="C193" s="262" t="s">
        <v>537</v>
      </c>
      <c r="D193" s="339"/>
      <c r="E193" s="658"/>
      <c r="F193" s="658"/>
      <c r="G193" s="658"/>
      <c r="H193" s="700"/>
      <c r="I193" s="700"/>
      <c r="J193" s="700"/>
      <c r="K193" s="658"/>
      <c r="L193" s="658"/>
      <c r="M193" s="658"/>
      <c r="N193" s="658"/>
      <c r="O193" s="658"/>
      <c r="P193" s="658"/>
      <c r="Q193" s="658"/>
      <c r="R193" s="658"/>
      <c r="S193" s="658"/>
      <c r="T193" s="658"/>
      <c r="U193" s="658"/>
      <c r="V193" s="658"/>
      <c r="W193" s="658"/>
      <c r="X193" s="658"/>
      <c r="Y193" s="658"/>
      <c r="Z193" s="658"/>
      <c r="AA193" s="658"/>
      <c r="AB193" s="658"/>
      <c r="AC193" s="658"/>
      <c r="AD193" s="658"/>
      <c r="AE193" s="658"/>
      <c r="AF193" s="658"/>
      <c r="AG193" s="658"/>
      <c r="AH193" s="658"/>
      <c r="AI193" s="658"/>
      <c r="AJ193" s="262"/>
      <c r="AK193" s="658"/>
      <c r="AL193" s="658"/>
      <c r="AM193" s="658"/>
      <c r="AN193" s="658"/>
      <c r="AO193" s="658"/>
      <c r="AP193" s="658"/>
      <c r="AQ193" s="658"/>
      <c r="AR193" s="658"/>
      <c r="AS193" s="658"/>
      <c r="AT193" s="658"/>
      <c r="AU193" s="658"/>
      <c r="AV193" s="658"/>
      <c r="AW193" s="658"/>
      <c r="AX193" s="658"/>
      <c r="AY193" s="658"/>
      <c r="AZ193" s="658"/>
      <c r="BA193" s="658"/>
      <c r="BB193" s="658"/>
      <c r="BC193" s="658"/>
      <c r="BD193" s="658"/>
      <c r="BE193" s="658"/>
      <c r="BF193" s="658"/>
      <c r="BG193" s="658"/>
      <c r="BH193" s="658"/>
      <c r="BI193" s="658"/>
      <c r="BJ193" s="658"/>
      <c r="BK193" s="658"/>
      <c r="BL193" s="658"/>
      <c r="BM193" s="658"/>
      <c r="BN193" s="658"/>
      <c r="BO193" s="658"/>
    </row>
    <row r="194" spans="2:67" s="255" customFormat="1" ht="15" customHeight="1">
      <c r="B194" s="1252"/>
      <c r="C194" s="262" t="s">
        <v>532</v>
      </c>
      <c r="D194" s="339"/>
      <c r="E194" s="658"/>
      <c r="F194" s="658"/>
      <c r="G194" s="658"/>
      <c r="H194" s="700"/>
      <c r="I194" s="700"/>
      <c r="J194" s="700"/>
      <c r="K194" s="658"/>
      <c r="L194" s="658"/>
      <c r="M194" s="658"/>
      <c r="N194" s="658"/>
      <c r="O194" s="658"/>
      <c r="P194" s="658"/>
      <c r="Q194" s="658"/>
      <c r="R194" s="658"/>
      <c r="S194" s="658"/>
      <c r="T194" s="658"/>
      <c r="U194" s="658"/>
      <c r="V194" s="658"/>
      <c r="W194" s="658"/>
      <c r="X194" s="658"/>
      <c r="Y194" s="658"/>
      <c r="Z194" s="658"/>
      <c r="AA194" s="658"/>
      <c r="AB194" s="658"/>
      <c r="AC194" s="658"/>
      <c r="AD194" s="658"/>
      <c r="AE194" s="658"/>
      <c r="AF194" s="658"/>
      <c r="AG194" s="658"/>
      <c r="AH194" s="658"/>
      <c r="AI194" s="658"/>
      <c r="AJ194" s="262"/>
      <c r="AK194" s="658"/>
      <c r="AL194" s="658"/>
      <c r="AM194" s="658"/>
      <c r="AN194" s="658"/>
      <c r="AO194" s="658"/>
      <c r="AP194" s="658"/>
      <c r="AQ194" s="658"/>
      <c r="AR194" s="658"/>
      <c r="AS194" s="658"/>
      <c r="AT194" s="658"/>
      <c r="AU194" s="658"/>
      <c r="AV194" s="658"/>
      <c r="AW194" s="658"/>
      <c r="AX194" s="658"/>
      <c r="AY194" s="658"/>
      <c r="AZ194" s="658"/>
      <c r="BA194" s="658"/>
      <c r="BB194" s="658"/>
      <c r="BC194" s="658"/>
      <c r="BD194" s="658"/>
      <c r="BE194" s="658"/>
      <c r="BF194" s="658"/>
      <c r="BG194" s="658"/>
      <c r="BH194" s="658"/>
      <c r="BI194" s="658"/>
      <c r="BJ194" s="658"/>
      <c r="BK194" s="658"/>
      <c r="BL194" s="658"/>
      <c r="BM194" s="658"/>
      <c r="BN194" s="658"/>
      <c r="BO194" s="658"/>
    </row>
    <row r="195" spans="2:67" s="255" customFormat="1" ht="15" customHeight="1">
      <c r="B195" s="1252"/>
      <c r="C195" s="243" t="s">
        <v>533</v>
      </c>
      <c r="D195" s="339"/>
      <c r="E195" s="658"/>
      <c r="F195" s="658"/>
      <c r="G195" s="658"/>
      <c r="H195" s="700"/>
      <c r="I195" s="700"/>
      <c r="J195" s="700"/>
      <c r="K195" s="658"/>
      <c r="L195" s="658"/>
      <c r="M195" s="658"/>
      <c r="N195" s="658"/>
      <c r="O195" s="658"/>
      <c r="P195" s="658"/>
      <c r="Q195" s="658"/>
      <c r="R195" s="658"/>
      <c r="S195" s="658"/>
      <c r="T195" s="658"/>
      <c r="U195" s="658"/>
      <c r="V195" s="658"/>
      <c r="W195" s="658"/>
      <c r="X195" s="658"/>
      <c r="Y195" s="658"/>
      <c r="Z195" s="658"/>
      <c r="AA195" s="658"/>
      <c r="AB195" s="658"/>
      <c r="AC195" s="658"/>
      <c r="AD195" s="658"/>
      <c r="AE195" s="658"/>
      <c r="AF195" s="658"/>
      <c r="AG195" s="658"/>
      <c r="AH195" s="658"/>
      <c r="AI195" s="658"/>
      <c r="AJ195" s="262"/>
      <c r="AK195" s="658"/>
      <c r="AL195" s="658"/>
      <c r="AM195" s="658"/>
      <c r="AN195" s="658"/>
      <c r="AO195" s="658"/>
      <c r="AP195" s="658"/>
      <c r="AQ195" s="658"/>
      <c r="AR195" s="658"/>
      <c r="AS195" s="658"/>
      <c r="AT195" s="658"/>
      <c r="AU195" s="658"/>
      <c r="AV195" s="658"/>
      <c r="AW195" s="658"/>
      <c r="AX195" s="658"/>
      <c r="AY195" s="658"/>
      <c r="AZ195" s="658"/>
      <c r="BA195" s="658"/>
      <c r="BB195" s="658"/>
      <c r="BC195" s="658"/>
      <c r="BD195" s="658"/>
      <c r="BE195" s="658"/>
      <c r="BF195" s="658"/>
      <c r="BG195" s="658"/>
      <c r="BH195" s="658"/>
      <c r="BI195" s="658"/>
      <c r="BJ195" s="658"/>
      <c r="BK195" s="658"/>
      <c r="BL195" s="658"/>
      <c r="BM195" s="658"/>
      <c r="BN195" s="658"/>
      <c r="BO195" s="658"/>
    </row>
    <row r="196" spans="2:67" s="255" customFormat="1" ht="15" customHeight="1">
      <c r="B196" s="1253"/>
      <c r="C196" s="338" t="s">
        <v>527</v>
      </c>
      <c r="D196" s="339"/>
      <c r="E196" s="680"/>
      <c r="F196" s="680"/>
      <c r="G196" s="680"/>
      <c r="H196" s="712"/>
      <c r="I196" s="712"/>
      <c r="J196" s="712"/>
      <c r="K196" s="680"/>
      <c r="L196" s="680"/>
      <c r="M196" s="680"/>
      <c r="N196" s="680"/>
      <c r="O196" s="680"/>
      <c r="P196" s="680"/>
      <c r="Q196" s="680"/>
      <c r="R196" s="680"/>
      <c r="S196" s="680"/>
      <c r="T196" s="680"/>
      <c r="U196" s="680"/>
      <c r="V196" s="680"/>
      <c r="W196" s="680"/>
      <c r="X196" s="680"/>
      <c r="Y196" s="680"/>
      <c r="Z196" s="680"/>
      <c r="AA196" s="680"/>
      <c r="AB196" s="680"/>
      <c r="AC196" s="680"/>
      <c r="AD196" s="680"/>
      <c r="AE196" s="680"/>
      <c r="AF196" s="680"/>
      <c r="AG196" s="680"/>
      <c r="AH196" s="680"/>
      <c r="AI196" s="680"/>
      <c r="AJ196" s="331"/>
      <c r="AK196" s="680"/>
      <c r="AL196" s="680"/>
      <c r="AM196" s="680"/>
      <c r="AN196" s="680"/>
      <c r="AO196" s="680"/>
      <c r="AP196" s="680"/>
      <c r="AQ196" s="680"/>
      <c r="AR196" s="680"/>
      <c r="AS196" s="680"/>
      <c r="AT196" s="680"/>
      <c r="AU196" s="680"/>
      <c r="AV196" s="680"/>
      <c r="AW196" s="680"/>
      <c r="AX196" s="680"/>
      <c r="AY196" s="680"/>
      <c r="AZ196" s="680"/>
      <c r="BA196" s="680"/>
      <c r="BB196" s="680"/>
      <c r="BC196" s="680"/>
      <c r="BD196" s="680"/>
      <c r="BE196" s="680"/>
      <c r="BF196" s="680"/>
      <c r="BG196" s="680"/>
      <c r="BH196" s="680"/>
      <c r="BI196" s="680"/>
      <c r="BJ196" s="680"/>
      <c r="BK196" s="680"/>
      <c r="BL196" s="680"/>
      <c r="BM196" s="680"/>
      <c r="BN196" s="680"/>
      <c r="BO196" s="680"/>
    </row>
    <row r="197" spans="2:67" s="255" customFormat="1" ht="15" customHeight="1">
      <c r="B197" s="1252" t="s">
        <v>719</v>
      </c>
      <c r="C197" s="262" t="s">
        <v>534</v>
      </c>
      <c r="D197" s="339"/>
      <c r="E197" s="658"/>
      <c r="F197" s="658"/>
      <c r="G197" s="658"/>
      <c r="H197" s="700"/>
      <c r="I197" s="700"/>
      <c r="J197" s="700"/>
      <c r="K197" s="658"/>
      <c r="L197" s="658"/>
      <c r="M197" s="658"/>
      <c r="N197" s="658"/>
      <c r="O197" s="658"/>
      <c r="P197" s="658"/>
      <c r="Q197" s="658"/>
      <c r="R197" s="658"/>
      <c r="S197" s="658"/>
      <c r="T197" s="658"/>
      <c r="U197" s="658"/>
      <c r="V197" s="658"/>
      <c r="W197" s="658"/>
      <c r="X197" s="658"/>
      <c r="Y197" s="658"/>
      <c r="Z197" s="658"/>
      <c r="AA197" s="658"/>
      <c r="AB197" s="658"/>
      <c r="AC197" s="658"/>
      <c r="AD197" s="658"/>
      <c r="AE197" s="658"/>
      <c r="AF197" s="658"/>
      <c r="AG197" s="658"/>
      <c r="AH197" s="658"/>
      <c r="AI197" s="658"/>
      <c r="AJ197" s="262"/>
      <c r="AK197" s="658"/>
      <c r="AL197" s="658"/>
      <c r="AM197" s="658"/>
      <c r="AN197" s="658"/>
      <c r="AO197" s="658"/>
      <c r="AP197" s="658"/>
      <c r="AQ197" s="658"/>
      <c r="AR197" s="658"/>
      <c r="AS197" s="658"/>
      <c r="AT197" s="658"/>
      <c r="AU197" s="658"/>
      <c r="AV197" s="658"/>
      <c r="AW197" s="658"/>
      <c r="AX197" s="658"/>
      <c r="AY197" s="658"/>
      <c r="AZ197" s="658"/>
      <c r="BA197" s="658"/>
      <c r="BB197" s="658"/>
      <c r="BC197" s="658"/>
      <c r="BD197" s="658"/>
      <c r="BE197" s="658"/>
      <c r="BF197" s="658"/>
      <c r="BG197" s="658"/>
      <c r="BH197" s="658"/>
      <c r="BI197" s="658"/>
      <c r="BJ197" s="658"/>
      <c r="BK197" s="658"/>
      <c r="BL197" s="658"/>
      <c r="BM197" s="658"/>
      <c r="BN197" s="658"/>
      <c r="BO197" s="658"/>
    </row>
    <row r="198" spans="2:67" s="255" customFormat="1" ht="15" customHeight="1">
      <c r="B198" s="1252"/>
      <c r="C198" s="262" t="s">
        <v>535</v>
      </c>
      <c r="D198" s="339"/>
      <c r="E198" s="658"/>
      <c r="F198" s="658"/>
      <c r="G198" s="658"/>
      <c r="H198" s="700"/>
      <c r="I198" s="700"/>
      <c r="J198" s="700"/>
      <c r="K198" s="658"/>
      <c r="L198" s="658"/>
      <c r="M198" s="658"/>
      <c r="N198" s="658"/>
      <c r="O198" s="658"/>
      <c r="P198" s="658"/>
      <c r="Q198" s="658"/>
      <c r="R198" s="658"/>
      <c r="S198" s="658"/>
      <c r="T198" s="658"/>
      <c r="U198" s="658"/>
      <c r="V198" s="658"/>
      <c r="W198" s="658"/>
      <c r="X198" s="658"/>
      <c r="Y198" s="658"/>
      <c r="Z198" s="658"/>
      <c r="AA198" s="658"/>
      <c r="AB198" s="658"/>
      <c r="AC198" s="658"/>
      <c r="AD198" s="658"/>
      <c r="AE198" s="658"/>
      <c r="AF198" s="658"/>
      <c r="AG198" s="658"/>
      <c r="AH198" s="658"/>
      <c r="AI198" s="658"/>
      <c r="AJ198" s="262"/>
      <c r="AK198" s="658"/>
      <c r="AL198" s="658"/>
      <c r="AM198" s="658"/>
      <c r="AN198" s="658"/>
      <c r="AO198" s="658"/>
      <c r="AP198" s="658"/>
      <c r="AQ198" s="658"/>
      <c r="AR198" s="658"/>
      <c r="AS198" s="658"/>
      <c r="AT198" s="658"/>
      <c r="AU198" s="658"/>
      <c r="AV198" s="658"/>
      <c r="AW198" s="658"/>
      <c r="AX198" s="658"/>
      <c r="AY198" s="658"/>
      <c r="AZ198" s="658"/>
      <c r="BA198" s="658"/>
      <c r="BB198" s="658"/>
      <c r="BC198" s="658"/>
      <c r="BD198" s="658"/>
      <c r="BE198" s="658"/>
      <c r="BF198" s="658"/>
      <c r="BG198" s="658"/>
      <c r="BH198" s="658"/>
      <c r="BI198" s="658"/>
      <c r="BJ198" s="658"/>
      <c r="BK198" s="658"/>
      <c r="BL198" s="658"/>
      <c r="BM198" s="658"/>
      <c r="BN198" s="658"/>
      <c r="BO198" s="658"/>
    </row>
    <row r="199" spans="2:67" s="255" customFormat="1" ht="15" customHeight="1">
      <c r="B199" s="1252"/>
      <c r="C199" s="262" t="s">
        <v>536</v>
      </c>
      <c r="D199" s="339"/>
      <c r="E199" s="658"/>
      <c r="F199" s="658"/>
      <c r="G199" s="658"/>
      <c r="H199" s="700"/>
      <c r="I199" s="700"/>
      <c r="J199" s="700"/>
      <c r="K199" s="658"/>
      <c r="L199" s="658"/>
      <c r="M199" s="658"/>
      <c r="N199" s="658"/>
      <c r="O199" s="658"/>
      <c r="P199" s="658"/>
      <c r="Q199" s="658"/>
      <c r="R199" s="658"/>
      <c r="S199" s="658"/>
      <c r="T199" s="658"/>
      <c r="U199" s="658"/>
      <c r="V199" s="658"/>
      <c r="W199" s="658"/>
      <c r="X199" s="658"/>
      <c r="Y199" s="658"/>
      <c r="Z199" s="658"/>
      <c r="AA199" s="658"/>
      <c r="AB199" s="658"/>
      <c r="AC199" s="658"/>
      <c r="AD199" s="658"/>
      <c r="AE199" s="658"/>
      <c r="AF199" s="658"/>
      <c r="AG199" s="658"/>
      <c r="AH199" s="658"/>
      <c r="AI199" s="658"/>
      <c r="AJ199" s="262"/>
      <c r="AK199" s="658"/>
      <c r="AL199" s="658"/>
      <c r="AM199" s="658"/>
      <c r="AN199" s="658"/>
      <c r="AO199" s="658"/>
      <c r="AP199" s="658"/>
      <c r="AQ199" s="658"/>
      <c r="AR199" s="658"/>
      <c r="AS199" s="658"/>
      <c r="AT199" s="658"/>
      <c r="AU199" s="658"/>
      <c r="AV199" s="658"/>
      <c r="AW199" s="658"/>
      <c r="AX199" s="658"/>
      <c r="AY199" s="658"/>
      <c r="AZ199" s="658"/>
      <c r="BA199" s="658"/>
      <c r="BB199" s="658"/>
      <c r="BC199" s="658"/>
      <c r="BD199" s="658"/>
      <c r="BE199" s="658"/>
      <c r="BF199" s="658"/>
      <c r="BG199" s="658"/>
      <c r="BH199" s="658"/>
      <c r="BI199" s="658"/>
      <c r="BJ199" s="658"/>
      <c r="BK199" s="658"/>
      <c r="BL199" s="658"/>
      <c r="BM199" s="658"/>
      <c r="BN199" s="658"/>
      <c r="BO199" s="658"/>
    </row>
    <row r="200" spans="2:67" s="255" customFormat="1" ht="15" customHeight="1">
      <c r="B200" s="1252"/>
      <c r="C200" s="262" t="s">
        <v>537</v>
      </c>
      <c r="D200" s="339"/>
      <c r="E200" s="658"/>
      <c r="F200" s="658"/>
      <c r="G200" s="658"/>
      <c r="H200" s="700"/>
      <c r="I200" s="700"/>
      <c r="J200" s="700"/>
      <c r="K200" s="658"/>
      <c r="L200" s="658"/>
      <c r="M200" s="658"/>
      <c r="N200" s="658"/>
      <c r="O200" s="658"/>
      <c r="P200" s="658"/>
      <c r="Q200" s="658"/>
      <c r="R200" s="658"/>
      <c r="S200" s="658"/>
      <c r="T200" s="658"/>
      <c r="U200" s="658"/>
      <c r="V200" s="658"/>
      <c r="W200" s="658"/>
      <c r="X200" s="658"/>
      <c r="Y200" s="658"/>
      <c r="Z200" s="658"/>
      <c r="AA200" s="658"/>
      <c r="AB200" s="658"/>
      <c r="AC200" s="658"/>
      <c r="AD200" s="658"/>
      <c r="AE200" s="658"/>
      <c r="AF200" s="658"/>
      <c r="AG200" s="658"/>
      <c r="AH200" s="658"/>
      <c r="AI200" s="658"/>
      <c r="AJ200" s="262"/>
      <c r="AK200" s="658"/>
      <c r="AL200" s="658"/>
      <c r="AM200" s="658"/>
      <c r="AN200" s="658"/>
      <c r="AO200" s="658"/>
      <c r="AP200" s="658"/>
      <c r="AQ200" s="658"/>
      <c r="AR200" s="658"/>
      <c r="AS200" s="658"/>
      <c r="AT200" s="658"/>
      <c r="AU200" s="658"/>
      <c r="AV200" s="658"/>
      <c r="AW200" s="658"/>
      <c r="AX200" s="658"/>
      <c r="AY200" s="658"/>
      <c r="AZ200" s="658"/>
      <c r="BA200" s="658"/>
      <c r="BB200" s="658"/>
      <c r="BC200" s="658"/>
      <c r="BD200" s="658"/>
      <c r="BE200" s="658"/>
      <c r="BF200" s="658"/>
      <c r="BG200" s="658"/>
      <c r="BH200" s="658"/>
      <c r="BI200" s="658"/>
      <c r="BJ200" s="658"/>
      <c r="BK200" s="658"/>
      <c r="BL200" s="658"/>
      <c r="BM200" s="658"/>
      <c r="BN200" s="658"/>
      <c r="BO200" s="658"/>
    </row>
    <row r="201" spans="2:67" s="255" customFormat="1" ht="15" customHeight="1">
      <c r="B201" s="1252"/>
      <c r="C201" s="262" t="s">
        <v>532</v>
      </c>
      <c r="D201" s="339"/>
      <c r="E201" s="658"/>
      <c r="F201" s="658"/>
      <c r="G201" s="658"/>
      <c r="H201" s="700"/>
      <c r="I201" s="700"/>
      <c r="J201" s="700"/>
      <c r="K201" s="658"/>
      <c r="L201" s="658"/>
      <c r="M201" s="658"/>
      <c r="N201" s="658"/>
      <c r="O201" s="658"/>
      <c r="P201" s="658"/>
      <c r="Q201" s="658"/>
      <c r="R201" s="658"/>
      <c r="S201" s="658"/>
      <c r="T201" s="658"/>
      <c r="U201" s="658"/>
      <c r="V201" s="658"/>
      <c r="W201" s="658"/>
      <c r="X201" s="658"/>
      <c r="Y201" s="658"/>
      <c r="Z201" s="658"/>
      <c r="AA201" s="658"/>
      <c r="AB201" s="658"/>
      <c r="AC201" s="658"/>
      <c r="AD201" s="658"/>
      <c r="AE201" s="658"/>
      <c r="AF201" s="658"/>
      <c r="AG201" s="658"/>
      <c r="AH201" s="658"/>
      <c r="AI201" s="658"/>
      <c r="AJ201" s="262"/>
      <c r="AK201" s="658"/>
      <c r="AL201" s="658"/>
      <c r="AM201" s="658"/>
      <c r="AN201" s="658"/>
      <c r="AO201" s="658"/>
      <c r="AP201" s="658"/>
      <c r="AQ201" s="658"/>
      <c r="AR201" s="658"/>
      <c r="AS201" s="658"/>
      <c r="AT201" s="658"/>
      <c r="AU201" s="658"/>
      <c r="AV201" s="658"/>
      <c r="AW201" s="658"/>
      <c r="AX201" s="658"/>
      <c r="AY201" s="658"/>
      <c r="AZ201" s="658"/>
      <c r="BA201" s="658"/>
      <c r="BB201" s="658"/>
      <c r="BC201" s="658"/>
      <c r="BD201" s="658"/>
      <c r="BE201" s="658"/>
      <c r="BF201" s="658"/>
      <c r="BG201" s="658"/>
      <c r="BH201" s="658"/>
      <c r="BI201" s="658"/>
      <c r="BJ201" s="658"/>
      <c r="BK201" s="658"/>
      <c r="BL201" s="658"/>
      <c r="BM201" s="658"/>
      <c r="BN201" s="658"/>
      <c r="BO201" s="658"/>
    </row>
    <row r="202" spans="2:67" s="255" customFormat="1" ht="15" customHeight="1">
      <c r="B202" s="1252"/>
      <c r="C202" s="243" t="s">
        <v>533</v>
      </c>
      <c r="D202" s="339"/>
      <c r="E202" s="658"/>
      <c r="F202" s="658"/>
      <c r="G202" s="658"/>
      <c r="H202" s="700"/>
      <c r="I202" s="700"/>
      <c r="J202" s="700"/>
      <c r="K202" s="658"/>
      <c r="L202" s="658"/>
      <c r="M202" s="658"/>
      <c r="N202" s="658"/>
      <c r="O202" s="658"/>
      <c r="P202" s="658"/>
      <c r="Q202" s="658"/>
      <c r="R202" s="658"/>
      <c r="S202" s="658"/>
      <c r="T202" s="658"/>
      <c r="U202" s="658"/>
      <c r="V202" s="658"/>
      <c r="W202" s="658"/>
      <c r="X202" s="658"/>
      <c r="Y202" s="658"/>
      <c r="Z202" s="658"/>
      <c r="AA202" s="658"/>
      <c r="AB202" s="658"/>
      <c r="AC202" s="658"/>
      <c r="AD202" s="658"/>
      <c r="AE202" s="658"/>
      <c r="AF202" s="658"/>
      <c r="AG202" s="658"/>
      <c r="AH202" s="658"/>
      <c r="AI202" s="658"/>
      <c r="AJ202" s="262"/>
      <c r="AK202" s="658"/>
      <c r="AL202" s="658"/>
      <c r="AM202" s="658"/>
      <c r="AN202" s="658"/>
      <c r="AO202" s="658"/>
      <c r="AP202" s="658"/>
      <c r="AQ202" s="658"/>
      <c r="AR202" s="658"/>
      <c r="AS202" s="658"/>
      <c r="AT202" s="658"/>
      <c r="AU202" s="658"/>
      <c r="AV202" s="658"/>
      <c r="AW202" s="658"/>
      <c r="AX202" s="658"/>
      <c r="AY202" s="658"/>
      <c r="AZ202" s="658"/>
      <c r="BA202" s="658"/>
      <c r="BB202" s="658"/>
      <c r="BC202" s="658"/>
      <c r="BD202" s="658"/>
      <c r="BE202" s="658"/>
      <c r="BF202" s="658"/>
      <c r="BG202" s="658"/>
      <c r="BH202" s="658"/>
      <c r="BI202" s="658"/>
      <c r="BJ202" s="658"/>
      <c r="BK202" s="658"/>
      <c r="BL202" s="658"/>
      <c r="BM202" s="658"/>
      <c r="BN202" s="658"/>
      <c r="BO202" s="658"/>
    </row>
    <row r="203" spans="2:67" s="255" customFormat="1" ht="15" customHeight="1">
      <c r="B203" s="1253"/>
      <c r="C203" s="338" t="s">
        <v>527</v>
      </c>
      <c r="D203" s="339"/>
      <c r="E203" s="680"/>
      <c r="F203" s="680"/>
      <c r="G203" s="680"/>
      <c r="H203" s="712"/>
      <c r="I203" s="712"/>
      <c r="J203" s="712"/>
      <c r="K203" s="680"/>
      <c r="L203" s="680"/>
      <c r="M203" s="680"/>
      <c r="N203" s="680"/>
      <c r="O203" s="680"/>
      <c r="P203" s="680"/>
      <c r="Q203" s="680"/>
      <c r="R203" s="680"/>
      <c r="S203" s="680"/>
      <c r="T203" s="680"/>
      <c r="U203" s="680"/>
      <c r="V203" s="680"/>
      <c r="W203" s="680"/>
      <c r="X203" s="680"/>
      <c r="Y203" s="680"/>
      <c r="Z203" s="680"/>
      <c r="AA203" s="680"/>
      <c r="AB203" s="680"/>
      <c r="AC203" s="680"/>
      <c r="AD203" s="680"/>
      <c r="AE203" s="680"/>
      <c r="AF203" s="680"/>
      <c r="AG203" s="680"/>
      <c r="AH203" s="680"/>
      <c r="AI203" s="680"/>
      <c r="AJ203" s="331"/>
      <c r="AK203" s="680"/>
      <c r="AL203" s="680"/>
      <c r="AM203" s="680"/>
      <c r="AN203" s="680"/>
      <c r="AO203" s="680"/>
      <c r="AP203" s="680"/>
      <c r="AQ203" s="680"/>
      <c r="AR203" s="680"/>
      <c r="AS203" s="680"/>
      <c r="AT203" s="680"/>
      <c r="AU203" s="680"/>
      <c r="AV203" s="680"/>
      <c r="AW203" s="680"/>
      <c r="AX203" s="680"/>
      <c r="AY203" s="680"/>
      <c r="AZ203" s="680"/>
      <c r="BA203" s="680"/>
      <c r="BB203" s="680"/>
      <c r="BC203" s="680"/>
      <c r="BD203" s="680"/>
      <c r="BE203" s="680"/>
      <c r="BF203" s="680"/>
      <c r="BG203" s="680"/>
      <c r="BH203" s="680"/>
      <c r="BI203" s="680"/>
      <c r="BJ203" s="680"/>
      <c r="BK203" s="680"/>
      <c r="BL203" s="680"/>
      <c r="BM203" s="680"/>
      <c r="BN203" s="680"/>
      <c r="BO203" s="680"/>
    </row>
    <row r="204" spans="2:67" s="255" customFormat="1" ht="15" customHeight="1">
      <c r="B204" s="1251" t="s">
        <v>26</v>
      </c>
      <c r="C204" s="262" t="s">
        <v>534</v>
      </c>
      <c r="D204" s="344"/>
      <c r="E204" s="350"/>
      <c r="F204" s="346"/>
      <c r="G204" s="346"/>
      <c r="H204" s="896"/>
      <c r="I204" s="896"/>
      <c r="J204" s="89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7"/>
      <c r="AH204" s="347"/>
      <c r="AI204" s="346"/>
      <c r="AJ204" s="329"/>
      <c r="AK204" s="350"/>
      <c r="AL204" s="346"/>
      <c r="AM204" s="346"/>
      <c r="AN204" s="346"/>
      <c r="AO204" s="346"/>
      <c r="AP204" s="346"/>
      <c r="AQ204" s="346"/>
      <c r="AR204" s="346"/>
      <c r="AS204" s="346"/>
      <c r="AT204" s="346"/>
      <c r="AU204" s="346"/>
      <c r="AV204" s="346"/>
      <c r="AW204" s="346"/>
      <c r="AX204" s="346"/>
      <c r="AY204" s="346"/>
      <c r="AZ204" s="346"/>
      <c r="BA204" s="346"/>
      <c r="BB204" s="346"/>
      <c r="BC204" s="346"/>
      <c r="BD204" s="346"/>
      <c r="BE204" s="346"/>
      <c r="BF204" s="346"/>
      <c r="BG204" s="346"/>
      <c r="BH204" s="346"/>
      <c r="BI204" s="346"/>
      <c r="BJ204" s="346"/>
      <c r="BK204" s="346"/>
      <c r="BL204" s="346"/>
      <c r="BM204" s="347"/>
      <c r="BN204" s="347"/>
      <c r="BO204" s="346"/>
    </row>
    <row r="205" spans="2:67" s="255" customFormat="1" ht="15" customHeight="1">
      <c r="B205" s="1257" t="s">
        <v>26</v>
      </c>
      <c r="C205" s="262" t="s">
        <v>535</v>
      </c>
      <c r="D205" s="344"/>
      <c r="E205" s="346"/>
      <c r="F205" s="346"/>
      <c r="G205" s="346"/>
      <c r="H205" s="896"/>
      <c r="I205" s="896"/>
      <c r="J205" s="89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7"/>
      <c r="AH205" s="347"/>
      <c r="AI205" s="346"/>
      <c r="AJ205" s="329"/>
      <c r="AK205" s="346"/>
      <c r="AL205" s="346"/>
      <c r="AM205" s="346"/>
      <c r="AN205" s="346"/>
      <c r="AO205" s="346"/>
      <c r="AP205" s="346"/>
      <c r="AQ205" s="346"/>
      <c r="AR205" s="346"/>
      <c r="AS205" s="346"/>
      <c r="AT205" s="346"/>
      <c r="AU205" s="346"/>
      <c r="AV205" s="346"/>
      <c r="AW205" s="346"/>
      <c r="AX205" s="346"/>
      <c r="AY205" s="346"/>
      <c r="AZ205" s="346"/>
      <c r="BA205" s="346"/>
      <c r="BB205" s="346"/>
      <c r="BC205" s="346"/>
      <c r="BD205" s="346"/>
      <c r="BE205" s="346"/>
      <c r="BF205" s="346"/>
      <c r="BG205" s="346"/>
      <c r="BH205" s="346"/>
      <c r="BI205" s="346"/>
      <c r="BJ205" s="346"/>
      <c r="BK205" s="346"/>
      <c r="BL205" s="346"/>
      <c r="BM205" s="347"/>
      <c r="BN205" s="347"/>
      <c r="BO205" s="346"/>
    </row>
    <row r="206" spans="2:67" s="255" customFormat="1" ht="15" customHeight="1">
      <c r="B206" s="1257" t="s">
        <v>26</v>
      </c>
      <c r="C206" s="262" t="s">
        <v>536</v>
      </c>
      <c r="D206" s="344"/>
      <c r="E206" s="346"/>
      <c r="F206" s="346"/>
      <c r="G206" s="346"/>
      <c r="H206" s="896"/>
      <c r="I206" s="896"/>
      <c r="J206" s="89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7"/>
      <c r="AH206" s="347"/>
      <c r="AI206" s="346"/>
      <c r="AJ206" s="329"/>
      <c r="AK206" s="346"/>
      <c r="AL206" s="346"/>
      <c r="AM206" s="346"/>
      <c r="AN206" s="346"/>
      <c r="AO206" s="346"/>
      <c r="AP206" s="346"/>
      <c r="AQ206" s="346"/>
      <c r="AR206" s="346"/>
      <c r="AS206" s="346"/>
      <c r="AT206" s="346"/>
      <c r="AU206" s="346"/>
      <c r="AV206" s="346"/>
      <c r="AW206" s="346"/>
      <c r="AX206" s="346"/>
      <c r="AY206" s="346"/>
      <c r="AZ206" s="346"/>
      <c r="BA206" s="346"/>
      <c r="BB206" s="346"/>
      <c r="BC206" s="346"/>
      <c r="BD206" s="346"/>
      <c r="BE206" s="346"/>
      <c r="BF206" s="346"/>
      <c r="BG206" s="346"/>
      <c r="BH206" s="346"/>
      <c r="BI206" s="346"/>
      <c r="BJ206" s="346"/>
      <c r="BK206" s="346"/>
      <c r="BL206" s="346"/>
      <c r="BM206" s="347"/>
      <c r="BN206" s="347"/>
      <c r="BO206" s="346"/>
    </row>
    <row r="207" spans="2:67" s="255" customFormat="1" ht="15" customHeight="1">
      <c r="B207" s="1257" t="s">
        <v>26</v>
      </c>
      <c r="C207" s="262" t="s">
        <v>537</v>
      </c>
      <c r="D207" s="344"/>
      <c r="E207" s="346"/>
      <c r="F207" s="346"/>
      <c r="G207" s="346"/>
      <c r="H207" s="896"/>
      <c r="I207" s="896"/>
      <c r="J207" s="89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7"/>
      <c r="AH207" s="347"/>
      <c r="AI207" s="346"/>
      <c r="AJ207" s="329"/>
      <c r="AK207" s="346"/>
      <c r="AL207" s="346"/>
      <c r="AM207" s="346"/>
      <c r="AN207" s="346"/>
      <c r="AO207" s="346"/>
      <c r="AP207" s="346"/>
      <c r="AQ207" s="346"/>
      <c r="AR207" s="346"/>
      <c r="AS207" s="346"/>
      <c r="AT207" s="346"/>
      <c r="AU207" s="346"/>
      <c r="AV207" s="346"/>
      <c r="AW207" s="346"/>
      <c r="AX207" s="346"/>
      <c r="AY207" s="346"/>
      <c r="AZ207" s="346"/>
      <c r="BA207" s="346"/>
      <c r="BB207" s="346"/>
      <c r="BC207" s="346"/>
      <c r="BD207" s="346"/>
      <c r="BE207" s="346"/>
      <c r="BF207" s="346"/>
      <c r="BG207" s="346"/>
      <c r="BH207" s="346"/>
      <c r="BI207" s="346"/>
      <c r="BJ207" s="346"/>
      <c r="BK207" s="346"/>
      <c r="BL207" s="346"/>
      <c r="BM207" s="347"/>
      <c r="BN207" s="347"/>
      <c r="BO207" s="346"/>
    </row>
    <row r="208" spans="2:67" s="255" customFormat="1" ht="15" customHeight="1">
      <c r="B208" s="1257" t="s">
        <v>26</v>
      </c>
      <c r="C208" s="262" t="s">
        <v>532</v>
      </c>
      <c r="D208" s="344"/>
      <c r="E208" s="346"/>
      <c r="F208" s="346"/>
      <c r="G208" s="346"/>
      <c r="H208" s="896"/>
      <c r="I208" s="896"/>
      <c r="J208" s="89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7"/>
      <c r="AH208" s="347"/>
      <c r="AI208" s="346"/>
      <c r="AJ208" s="329"/>
      <c r="AK208" s="346"/>
      <c r="AL208" s="346"/>
      <c r="AM208" s="346"/>
      <c r="AN208" s="346"/>
      <c r="AO208" s="346"/>
      <c r="AP208" s="346"/>
      <c r="AQ208" s="346"/>
      <c r="AR208" s="346"/>
      <c r="AS208" s="346"/>
      <c r="AT208" s="346"/>
      <c r="AU208" s="346"/>
      <c r="AV208" s="346"/>
      <c r="AW208" s="346"/>
      <c r="AX208" s="346"/>
      <c r="AY208" s="346"/>
      <c r="AZ208" s="346"/>
      <c r="BA208" s="346"/>
      <c r="BB208" s="346"/>
      <c r="BC208" s="346"/>
      <c r="BD208" s="346"/>
      <c r="BE208" s="346"/>
      <c r="BF208" s="346"/>
      <c r="BG208" s="346"/>
      <c r="BH208" s="346"/>
      <c r="BI208" s="346"/>
      <c r="BJ208" s="346"/>
      <c r="BK208" s="346"/>
      <c r="BL208" s="346"/>
      <c r="BM208" s="347"/>
      <c r="BN208" s="347"/>
      <c r="BO208" s="346"/>
    </row>
    <row r="209" spans="2:67" s="255" customFormat="1" ht="15" customHeight="1">
      <c r="B209" s="1257" t="s">
        <v>26</v>
      </c>
      <c r="C209" s="243" t="s">
        <v>533</v>
      </c>
      <c r="D209" s="344"/>
      <c r="E209" s="346"/>
      <c r="F209" s="346"/>
      <c r="G209" s="346"/>
      <c r="H209" s="896"/>
      <c r="I209" s="896"/>
      <c r="J209" s="89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7"/>
      <c r="AH209" s="347"/>
      <c r="AI209" s="346"/>
      <c r="AJ209" s="329"/>
      <c r="AK209" s="346"/>
      <c r="AL209" s="346"/>
      <c r="AM209" s="346"/>
      <c r="AN209" s="346"/>
      <c r="AO209" s="346"/>
      <c r="AP209" s="346"/>
      <c r="AQ209" s="346"/>
      <c r="AR209" s="346"/>
      <c r="AS209" s="346"/>
      <c r="AT209" s="346"/>
      <c r="AU209" s="346"/>
      <c r="AV209" s="346"/>
      <c r="AW209" s="346"/>
      <c r="AX209" s="346"/>
      <c r="AY209" s="346"/>
      <c r="AZ209" s="346"/>
      <c r="BA209" s="346"/>
      <c r="BB209" s="346"/>
      <c r="BC209" s="346"/>
      <c r="BD209" s="346"/>
      <c r="BE209" s="346"/>
      <c r="BF209" s="346"/>
      <c r="BG209" s="346"/>
      <c r="BH209" s="346"/>
      <c r="BI209" s="346"/>
      <c r="BJ209" s="346"/>
      <c r="BK209" s="346"/>
      <c r="BL209" s="346"/>
      <c r="BM209" s="347"/>
      <c r="BN209" s="347"/>
      <c r="BO209" s="346"/>
    </row>
    <row r="210" spans="2:67" s="255" customFormat="1" ht="15" customHeight="1">
      <c r="B210" s="1253" t="s">
        <v>26</v>
      </c>
      <c r="C210" s="338" t="s">
        <v>527</v>
      </c>
      <c r="D210" s="339"/>
      <c r="E210" s="345"/>
      <c r="F210" s="345"/>
      <c r="G210" s="345"/>
      <c r="H210" s="897"/>
      <c r="I210" s="897"/>
      <c r="J210" s="897"/>
      <c r="K210" s="345"/>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8"/>
      <c r="AH210" s="348"/>
      <c r="AI210" s="345"/>
      <c r="AJ210" s="331"/>
      <c r="AK210" s="345"/>
      <c r="AL210" s="345"/>
      <c r="AM210" s="345"/>
      <c r="AN210" s="345"/>
      <c r="AO210" s="345"/>
      <c r="AP210" s="345"/>
      <c r="AQ210" s="345"/>
      <c r="AR210" s="345"/>
      <c r="AS210" s="345"/>
      <c r="AT210" s="345"/>
      <c r="AU210" s="345"/>
      <c r="AV210" s="345"/>
      <c r="AW210" s="345"/>
      <c r="AX210" s="345"/>
      <c r="AY210" s="345"/>
      <c r="AZ210" s="345"/>
      <c r="BA210" s="345"/>
      <c r="BB210" s="345"/>
      <c r="BC210" s="345"/>
      <c r="BD210" s="345"/>
      <c r="BE210" s="345"/>
      <c r="BF210" s="345"/>
      <c r="BG210" s="345"/>
      <c r="BH210" s="345"/>
      <c r="BI210" s="345"/>
      <c r="BJ210" s="345"/>
      <c r="BK210" s="345"/>
      <c r="BL210" s="345"/>
      <c r="BM210" s="348"/>
      <c r="BN210" s="348"/>
      <c r="BO210" s="345"/>
    </row>
    <row r="211" spans="2:67" s="255" customFormat="1" ht="15" customHeight="1">
      <c r="B211" s="1251" t="s">
        <v>27</v>
      </c>
      <c r="C211" s="262" t="s">
        <v>534</v>
      </c>
      <c r="D211" s="344"/>
      <c r="E211" s="350">
        <v>7.7606815138265298E-2</v>
      </c>
      <c r="F211" s="350">
        <v>2.8520290034485799E-4</v>
      </c>
      <c r="G211" s="350">
        <v>2.1616192553926199E-4</v>
      </c>
      <c r="H211" s="918">
        <v>2.53292275935323E-4</v>
      </c>
      <c r="I211" s="918">
        <v>4.9252706524170221E-4</v>
      </c>
      <c r="J211" s="918">
        <v>4.1994874299552802E-4</v>
      </c>
      <c r="K211" s="350">
        <v>0.2776840204847883</v>
      </c>
      <c r="L211" s="350">
        <v>0.13919936184746096</v>
      </c>
      <c r="M211" s="350">
        <v>0.20695740340481</v>
      </c>
      <c r="N211" s="350">
        <v>1.1941096858863E-2</v>
      </c>
      <c r="O211" s="350">
        <v>8.0525210951171398E-3</v>
      </c>
      <c r="P211" s="350">
        <v>7.8114715511055401E-3</v>
      </c>
      <c r="Q211" s="350">
        <v>1.7534478927998788E-2</v>
      </c>
      <c r="R211" s="350">
        <v>2.1061348148659568E-2</v>
      </c>
      <c r="S211" s="350">
        <v>1.5704594460269075E-2</v>
      </c>
      <c r="T211" s="350"/>
      <c r="U211" s="350"/>
      <c r="V211" s="350">
        <v>1.81184692399727E-2</v>
      </c>
      <c r="W211" s="350">
        <v>1.2392213071339199E-2</v>
      </c>
      <c r="X211" s="350">
        <v>0.12033531209650389</v>
      </c>
      <c r="Y211" s="350">
        <v>0.14230458618801906</v>
      </c>
      <c r="Z211" s="350">
        <v>9.1189160472410963E-2</v>
      </c>
      <c r="AA211" s="350"/>
      <c r="AB211" s="350"/>
      <c r="AC211" s="350"/>
      <c r="AD211" s="350">
        <v>1.4457928321158175E-2</v>
      </c>
      <c r="AE211" s="350">
        <v>9.2309895641930498E-2</v>
      </c>
      <c r="AF211" s="350">
        <v>7.1061323962287606E-2</v>
      </c>
      <c r="AG211" s="350"/>
      <c r="AH211" s="350"/>
      <c r="AI211" s="350">
        <v>1.9220866766369402E-2</v>
      </c>
      <c r="AJ211" s="331"/>
      <c r="AK211" s="350">
        <v>8.26384464045095E-2</v>
      </c>
      <c r="AL211" s="350">
        <v>1.47493232931577E-4</v>
      </c>
      <c r="AM211" s="350">
        <v>1.6951166663925E-4</v>
      </c>
      <c r="AN211" s="350">
        <v>3.2961559283938908E-4</v>
      </c>
      <c r="AO211" s="350">
        <v>2.8104375100015732E-4</v>
      </c>
      <c r="AP211" s="350">
        <v>3.04710715314464E-2</v>
      </c>
      <c r="AQ211" s="350">
        <v>0.28229452749257805</v>
      </c>
      <c r="AR211" s="350">
        <v>0.15659962322176579</v>
      </c>
      <c r="AS211" s="350">
        <v>7.6824035610246394E-2</v>
      </c>
      <c r="AT211" s="350">
        <v>1.46774752678254E-2</v>
      </c>
      <c r="AU211" s="350">
        <v>1.0540911763286379E-2</v>
      </c>
      <c r="AV211" s="350">
        <v>1.0254930236737399E-2</v>
      </c>
      <c r="AW211" s="350">
        <v>2.1741016878401083E-2</v>
      </c>
      <c r="AX211" s="350">
        <v>2.54365814945973E-2</v>
      </c>
      <c r="AY211" s="350">
        <v>1.8604072512886018E-2</v>
      </c>
      <c r="AZ211" s="350"/>
      <c r="BA211" s="350"/>
      <c r="BB211" s="350">
        <v>2.1729056000456801E-2</v>
      </c>
      <c r="BC211" s="350">
        <v>1.5177014649348199E-2</v>
      </c>
      <c r="BD211" s="350">
        <v>0.1267290211766666</v>
      </c>
      <c r="BE211" s="350">
        <v>0.14892632028773903</v>
      </c>
      <c r="BF211" s="350">
        <v>9.3686407818746487E-2</v>
      </c>
      <c r="BG211" s="350"/>
      <c r="BH211" s="350"/>
      <c r="BI211" s="350"/>
      <c r="BJ211" s="350">
        <v>1.7034838339324655E-2</v>
      </c>
      <c r="BK211" s="350">
        <v>9.65436627870815E-2</v>
      </c>
      <c r="BL211" s="350">
        <v>7.6449467562191398E-2</v>
      </c>
      <c r="BM211" s="350"/>
      <c r="BN211" s="350"/>
      <c r="BO211" s="350">
        <v>2.21918690884827E-2</v>
      </c>
    </row>
    <row r="212" spans="2:67" s="255" customFormat="1" ht="15" customHeight="1">
      <c r="B212" s="1257" t="s">
        <v>27</v>
      </c>
      <c r="C212" s="262" t="s">
        <v>535</v>
      </c>
      <c r="D212" s="344"/>
      <c r="E212" s="346">
        <v>8.8344250710382002E-2</v>
      </c>
      <c r="F212" s="346">
        <v>3.5076651916445198E-3</v>
      </c>
      <c r="G212" s="346">
        <v>2.20358188541192E-3</v>
      </c>
      <c r="H212" s="896">
        <v>3.1205864128499398E-3</v>
      </c>
      <c r="I212" s="896">
        <v>4.4662357310451782E-3</v>
      </c>
      <c r="J212" s="896">
        <v>4.0579967365014444E-3</v>
      </c>
      <c r="K212" s="346">
        <v>0.19276455082036131</v>
      </c>
      <c r="L212" s="346">
        <v>0.1346015289461126</v>
      </c>
      <c r="M212" s="346">
        <v>0.157355550442243</v>
      </c>
      <c r="N212" s="346">
        <v>2.22568947035349E-2</v>
      </c>
      <c r="O212" s="346">
        <v>1.6875886220133716E-2</v>
      </c>
      <c r="P212" s="346">
        <v>1.6480238113950298E-2</v>
      </c>
      <c r="Q212" s="346">
        <v>3.8049265943904086E-2</v>
      </c>
      <c r="R212" s="346">
        <v>3.3821792641218457E-2</v>
      </c>
      <c r="S212" s="346">
        <v>2.5255992722504984E-2</v>
      </c>
      <c r="T212" s="346"/>
      <c r="U212" s="346"/>
      <c r="V212" s="346">
        <v>2.9682450780672401E-2</v>
      </c>
      <c r="W212" s="346">
        <v>2.2842142896965199E-2</v>
      </c>
      <c r="X212" s="346">
        <v>0.13097694902883256</v>
      </c>
      <c r="Y212" s="346">
        <v>0.1335784676169845</v>
      </c>
      <c r="Z212" s="346">
        <v>9.6680280607855676E-2</v>
      </c>
      <c r="AA212" s="346"/>
      <c r="AB212" s="346"/>
      <c r="AC212" s="346"/>
      <c r="AD212" s="346">
        <v>2.4347634332198071E-2</v>
      </c>
      <c r="AE212" s="346">
        <v>9.4843229662594203E-2</v>
      </c>
      <c r="AF212" s="346">
        <v>7.8838222486558598E-2</v>
      </c>
      <c r="AG212" s="346"/>
      <c r="AH212" s="346"/>
      <c r="AI212" s="346">
        <v>2.9121547663294198E-2</v>
      </c>
      <c r="AJ212" s="331"/>
      <c r="AK212" s="346">
        <v>9.3256190043778095E-2</v>
      </c>
      <c r="AL212" s="346">
        <v>2.7651578582416499E-3</v>
      </c>
      <c r="AM212" s="346">
        <v>4.5030842383777499E-3</v>
      </c>
      <c r="AN212" s="346">
        <v>6.083493921541068E-3</v>
      </c>
      <c r="AO212" s="346">
        <v>5.6040340419885801E-3</v>
      </c>
      <c r="AP212" s="346">
        <v>4.2140067073384399E-2</v>
      </c>
      <c r="AQ212" s="346">
        <v>0.19486904195467514</v>
      </c>
      <c r="AR212" s="346">
        <v>0.14230045257054455</v>
      </c>
      <c r="AS212" s="346">
        <v>7.1613456982399903E-2</v>
      </c>
      <c r="AT212" s="346">
        <v>2.60418398558987E-2</v>
      </c>
      <c r="AU212" s="346">
        <v>2.0570863290749686E-2</v>
      </c>
      <c r="AV212" s="346">
        <v>2.00964396991479E-2</v>
      </c>
      <c r="AW212" s="346">
        <v>4.4463107401892833E-2</v>
      </c>
      <c r="AX212" s="346">
        <v>4.0611147182998429E-2</v>
      </c>
      <c r="AY212" s="346">
        <v>3.0255909222439422E-2</v>
      </c>
      <c r="AZ212" s="346"/>
      <c r="BA212" s="346"/>
      <c r="BB212" s="346">
        <v>3.5534811904491502E-2</v>
      </c>
      <c r="BC212" s="346">
        <v>2.6713889521586601E-2</v>
      </c>
      <c r="BD212" s="346">
        <v>0.12635068932757093</v>
      </c>
      <c r="BE212" s="346">
        <v>0.13516852579613825</v>
      </c>
      <c r="BF212" s="346">
        <v>0.10268949957589131</v>
      </c>
      <c r="BG212" s="346"/>
      <c r="BH212" s="346"/>
      <c r="BI212" s="346"/>
      <c r="BJ212" s="346">
        <v>4.1945668571988622E-2</v>
      </c>
      <c r="BK212" s="346">
        <v>0.101091342495098</v>
      </c>
      <c r="BL212" s="346">
        <v>8.4578378332632001E-2</v>
      </c>
      <c r="BM212" s="346"/>
      <c r="BN212" s="346"/>
      <c r="BO212" s="346">
        <v>3.3201365355507099E-2</v>
      </c>
    </row>
    <row r="213" spans="2:67" s="255" customFormat="1" ht="15" customHeight="1">
      <c r="B213" s="1257" t="s">
        <v>27</v>
      </c>
      <c r="C213" s="262" t="s">
        <v>536</v>
      </c>
      <c r="D213" s="344"/>
      <c r="E213" s="346">
        <v>0.176462179817578</v>
      </c>
      <c r="F213" s="346">
        <v>2.0256798805275901E-2</v>
      </c>
      <c r="G213" s="346">
        <v>1.8920900130530102E-2</v>
      </c>
      <c r="H213" s="896">
        <v>2.6724450094149799E-2</v>
      </c>
      <c r="I213" s="896">
        <v>3.3837799059348861E-2</v>
      </c>
      <c r="J213" s="896">
        <v>3.1679772900433764E-2</v>
      </c>
      <c r="K213" s="346">
        <v>0.28457385495251186</v>
      </c>
      <c r="L213" s="346">
        <v>0.21492929170058606</v>
      </c>
      <c r="M213" s="346">
        <v>0.23689195268396199</v>
      </c>
      <c r="N213" s="346">
        <v>6.6755998980243605E-2</v>
      </c>
      <c r="O213" s="346">
        <v>5.602902739243381E-2</v>
      </c>
      <c r="P213" s="346">
        <v>5.4872117967885797E-2</v>
      </c>
      <c r="Q213" s="346">
        <v>0.12128088829770439</v>
      </c>
      <c r="R213" s="346">
        <v>9.6600155049018047E-2</v>
      </c>
      <c r="S213" s="346">
        <v>8.5779710085789787E-2</v>
      </c>
      <c r="T213" s="346"/>
      <c r="U213" s="346"/>
      <c r="V213" s="346">
        <v>9.2481695501307304E-2</v>
      </c>
      <c r="W213" s="346">
        <v>6.8353608107245001E-2</v>
      </c>
      <c r="X213" s="346">
        <v>0.22285382209378665</v>
      </c>
      <c r="Y213" s="346">
        <v>0.24847535489042297</v>
      </c>
      <c r="Z213" s="346">
        <v>0.22242716687301306</v>
      </c>
      <c r="AA213" s="346"/>
      <c r="AB213" s="346"/>
      <c r="AC213" s="346"/>
      <c r="AD213" s="346">
        <v>9.7149717701992711E-2</v>
      </c>
      <c r="AE213" s="346">
        <v>0.20108096286868701</v>
      </c>
      <c r="AF213" s="346">
        <v>0.15969272433196699</v>
      </c>
      <c r="AG213" s="346"/>
      <c r="AH213" s="346"/>
      <c r="AI213" s="346">
        <v>7.9447501003486395E-2</v>
      </c>
      <c r="AJ213" s="331"/>
      <c r="AK213" s="346">
        <v>0.179655323214303</v>
      </c>
      <c r="AL213" s="346">
        <v>1.69846618611172E-2</v>
      </c>
      <c r="AM213" s="346">
        <v>2.3668656749559799E-2</v>
      </c>
      <c r="AN213" s="346">
        <v>3.0513766035857665E-2</v>
      </c>
      <c r="AO213" s="346">
        <v>2.8437117614314899E-2</v>
      </c>
      <c r="AP213" s="346">
        <v>0.100443036341335</v>
      </c>
      <c r="AQ213" s="346">
        <v>0.27808539652675701</v>
      </c>
      <c r="AR213" s="346">
        <v>0.22314285446940704</v>
      </c>
      <c r="AS213" s="346">
        <v>0.1343948662585</v>
      </c>
      <c r="AT213" s="346">
        <v>7.41576483195239E-2</v>
      </c>
      <c r="AU213" s="346">
        <v>6.3392766927019617E-2</v>
      </c>
      <c r="AV213" s="346">
        <v>6.2231507874039499E-2</v>
      </c>
      <c r="AW213" s="346">
        <v>0.13166282971174917</v>
      </c>
      <c r="AX213" s="346">
        <v>0.10133550632938539</v>
      </c>
      <c r="AY213" s="346">
        <v>9.1685168464390801E-2</v>
      </c>
      <c r="AZ213" s="346"/>
      <c r="BA213" s="346"/>
      <c r="BB213" s="346">
        <v>9.8139839261471601E-2</v>
      </c>
      <c r="BC213" s="346">
        <v>7.5691817548495799E-2</v>
      </c>
      <c r="BD213" s="346">
        <v>0.21639416526011182</v>
      </c>
      <c r="BE213" s="346">
        <v>0.2448128265749385</v>
      </c>
      <c r="BF213" s="346">
        <v>0.22247716322062891</v>
      </c>
      <c r="BG213" s="346"/>
      <c r="BH213" s="346"/>
      <c r="BI213" s="346"/>
      <c r="BJ213" s="346">
        <v>9.9373448936088307E-2</v>
      </c>
      <c r="BK213" s="346">
        <v>0.199789845132017</v>
      </c>
      <c r="BL213" s="346">
        <v>0.163931193560927</v>
      </c>
      <c r="BM213" s="346"/>
      <c r="BN213" s="346"/>
      <c r="BO213" s="346">
        <v>8.6179472843902899E-2</v>
      </c>
    </row>
    <row r="214" spans="2:67" s="255" customFormat="1" ht="15" customHeight="1">
      <c r="B214" s="1257" t="s">
        <v>27</v>
      </c>
      <c r="C214" s="262" t="s">
        <v>537</v>
      </c>
      <c r="D214" s="344"/>
      <c r="E214" s="346">
        <v>0.276028610754459</v>
      </c>
      <c r="F214" s="346">
        <v>8.3279290401096703E-2</v>
      </c>
      <c r="G214" s="346">
        <v>9.7271883651241106E-2</v>
      </c>
      <c r="H214" s="896">
        <v>0.138482659700922</v>
      </c>
      <c r="I214" s="896">
        <v>0.16219273496540723</v>
      </c>
      <c r="J214" s="896">
        <v>0.15499964449551315</v>
      </c>
      <c r="K214" s="346">
        <v>0.17828807702622476</v>
      </c>
      <c r="L214" s="346">
        <v>0.25057156135278358</v>
      </c>
      <c r="M214" s="346">
        <v>0.20193831185135599</v>
      </c>
      <c r="N214" s="346">
        <v>0.169139463170036</v>
      </c>
      <c r="O214" s="346">
        <v>0.15728960324954799</v>
      </c>
      <c r="P214" s="346">
        <v>0.156247605661049</v>
      </c>
      <c r="Q214" s="346">
        <v>0.26123423650618061</v>
      </c>
      <c r="R214" s="346">
        <v>0.21742769228015119</v>
      </c>
      <c r="S214" s="346">
        <v>0.198286760177564</v>
      </c>
      <c r="T214" s="346"/>
      <c r="U214" s="346"/>
      <c r="V214" s="346">
        <v>0.210150761128925</v>
      </c>
      <c r="W214" s="346">
        <v>0.17136617058801201</v>
      </c>
      <c r="X214" s="346">
        <v>0.31984090228427153</v>
      </c>
      <c r="Y214" s="346">
        <v>0.28838396672096878</v>
      </c>
      <c r="Z214" s="346">
        <v>0.31832547721502974</v>
      </c>
      <c r="AA214" s="346"/>
      <c r="AB214" s="346"/>
      <c r="AC214" s="346"/>
      <c r="AD214" s="346">
        <v>0.2080958098084994</v>
      </c>
      <c r="AE214" s="346">
        <v>0.28280820352245001</v>
      </c>
      <c r="AF214" s="346">
        <v>0.26185292804339699</v>
      </c>
      <c r="AG214" s="346"/>
      <c r="AH214" s="346"/>
      <c r="AI214" s="346">
        <v>0.181240005303827</v>
      </c>
      <c r="AJ214" s="331"/>
      <c r="AK214" s="346">
        <v>0.28293650984138702</v>
      </c>
      <c r="AL214" s="346">
        <v>0.100595337015624</v>
      </c>
      <c r="AM214" s="346">
        <v>0.14131662207402801</v>
      </c>
      <c r="AN214" s="346">
        <v>0.16731579672890418</v>
      </c>
      <c r="AO214" s="346">
        <v>0.15942824625304261</v>
      </c>
      <c r="AP214" s="346">
        <v>0.23791202929994601</v>
      </c>
      <c r="AQ214" s="346">
        <v>0.17781407091191148</v>
      </c>
      <c r="AR214" s="346">
        <v>0.26410579109393567</v>
      </c>
      <c r="AS214" s="346">
        <v>0.230527949362069</v>
      </c>
      <c r="AT214" s="346">
        <v>0.18617163138762999</v>
      </c>
      <c r="AU214" s="346">
        <v>0.17652495942131599</v>
      </c>
      <c r="AV214" s="346">
        <v>0.17566834663230799</v>
      </c>
      <c r="AW214" s="346">
        <v>0.27527552298989533</v>
      </c>
      <c r="AX214" s="346">
        <v>0.23175887976503939</v>
      </c>
      <c r="AY214" s="346">
        <v>0.21496474923759293</v>
      </c>
      <c r="AZ214" s="346"/>
      <c r="BA214" s="346"/>
      <c r="BB214" s="346">
        <v>0.225665871752535</v>
      </c>
      <c r="BC214" s="346">
        <v>0.188214857113257</v>
      </c>
      <c r="BD214" s="346">
        <v>0.33788876944467039</v>
      </c>
      <c r="BE214" s="346">
        <v>0.28638558612826459</v>
      </c>
      <c r="BF214" s="346">
        <v>0.32004639724262113</v>
      </c>
      <c r="BG214" s="346"/>
      <c r="BH214" s="346"/>
      <c r="BI214" s="346"/>
      <c r="BJ214" s="346">
        <v>0.23283792629099279</v>
      </c>
      <c r="BK214" s="346">
        <v>0.29048746153472399</v>
      </c>
      <c r="BL214" s="346">
        <v>0.27349531547572897</v>
      </c>
      <c r="BM214" s="346"/>
      <c r="BN214" s="346"/>
      <c r="BO214" s="346">
        <v>0.19736700576732599</v>
      </c>
    </row>
    <row r="215" spans="2:67" s="255" customFormat="1" ht="15" customHeight="1">
      <c r="B215" s="1257" t="s">
        <v>27</v>
      </c>
      <c r="C215" s="262" t="s">
        <v>532</v>
      </c>
      <c r="D215" s="344"/>
      <c r="E215" s="346">
        <v>0.34909021895822201</v>
      </c>
      <c r="F215" s="346">
        <v>0.56120292003849603</v>
      </c>
      <c r="G215" s="346">
        <v>0.53925089999486997</v>
      </c>
      <c r="H215" s="896">
        <v>0.61931519159200898</v>
      </c>
      <c r="I215" s="896">
        <v>0.61650846454807051</v>
      </c>
      <c r="J215" s="896">
        <v>0.61735996085612266</v>
      </c>
      <c r="K215" s="346">
        <v>6.5286367960239317E-2</v>
      </c>
      <c r="L215" s="346">
        <v>0.25207688085012148</v>
      </c>
      <c r="M215" s="346">
        <v>0.18206827733858399</v>
      </c>
      <c r="N215" s="346">
        <v>0.520227675157939</v>
      </c>
      <c r="O215" s="346">
        <v>0.52212767943370419</v>
      </c>
      <c r="P215" s="346">
        <v>0.52280420919128701</v>
      </c>
      <c r="Q215" s="346">
        <v>0.47655347576863238</v>
      </c>
      <c r="R215" s="346">
        <v>0.49371275954866845</v>
      </c>
      <c r="S215" s="346">
        <v>0.53238278431582475</v>
      </c>
      <c r="T215" s="346"/>
      <c r="U215" s="346"/>
      <c r="V215" s="346">
        <v>0.51251023473872603</v>
      </c>
      <c r="W215" s="346">
        <v>0.51980069323022704</v>
      </c>
      <c r="X215" s="346">
        <v>0.20376442669089051</v>
      </c>
      <c r="Y215" s="346">
        <v>0.18491067607689379</v>
      </c>
      <c r="Z215" s="346">
        <v>0.26770584024937893</v>
      </c>
      <c r="AA215" s="346"/>
      <c r="AB215" s="346"/>
      <c r="AC215" s="346"/>
      <c r="AD215" s="346">
        <v>0.60357029097871473</v>
      </c>
      <c r="AE215" s="346">
        <v>0.31431223139617198</v>
      </c>
      <c r="AF215" s="346">
        <v>0.39234930583143202</v>
      </c>
      <c r="AG215" s="346"/>
      <c r="AH215" s="346"/>
      <c r="AI215" s="346">
        <v>0.50319084167018102</v>
      </c>
      <c r="AJ215" s="331"/>
      <c r="AK215" s="346">
        <v>0.33370493708077797</v>
      </c>
      <c r="AL215" s="346">
        <v>0.54408082680802505</v>
      </c>
      <c r="AM215" s="346">
        <v>0.61942833585773704</v>
      </c>
      <c r="AN215" s="346">
        <v>0.6185031310572342</v>
      </c>
      <c r="AO215" s="346">
        <v>0.61878381687366302</v>
      </c>
      <c r="AP215" s="346">
        <v>0.47351238497380599</v>
      </c>
      <c r="AQ215" s="346">
        <v>6.5533834358203813E-2</v>
      </c>
      <c r="AR215" s="346">
        <v>0.20522990334141161</v>
      </c>
      <c r="AS215" s="346">
        <v>0.39675202018630701</v>
      </c>
      <c r="AT215" s="346">
        <v>0.51488803831931795</v>
      </c>
      <c r="AU215" s="346">
        <v>0.52177081087997701</v>
      </c>
      <c r="AV215" s="346">
        <v>0.52341391813390603</v>
      </c>
      <c r="AW215" s="346">
        <v>0.46250076981479299</v>
      </c>
      <c r="AX215" s="346">
        <v>0.48436266901410213</v>
      </c>
      <c r="AY215" s="346">
        <v>0.52251564919884486</v>
      </c>
      <c r="AZ215" s="346"/>
      <c r="BA215" s="346"/>
      <c r="BB215" s="346">
        <v>0.50262564030586698</v>
      </c>
      <c r="BC215" s="346">
        <v>0.51397518188123004</v>
      </c>
      <c r="BD215" s="346">
        <v>0.18940517109723179</v>
      </c>
      <c r="BE215" s="346">
        <v>0.1826759181520288</v>
      </c>
      <c r="BF215" s="346">
        <v>0.25736014120764833</v>
      </c>
      <c r="BG215" s="346"/>
      <c r="BH215" s="346"/>
      <c r="BI215" s="346"/>
      <c r="BJ215" s="346">
        <v>0.56159872029570401</v>
      </c>
      <c r="BK215" s="346">
        <v>0.298641271936053</v>
      </c>
      <c r="BL215" s="346">
        <v>0.371572834889209</v>
      </c>
      <c r="BM215" s="346"/>
      <c r="BN215" s="346"/>
      <c r="BO215" s="346">
        <v>0.49621109724878898</v>
      </c>
    </row>
    <row r="216" spans="2:67" s="255" customFormat="1" ht="15" customHeight="1">
      <c r="B216" s="1257" t="s">
        <v>27</v>
      </c>
      <c r="C216" s="243" t="s">
        <v>533</v>
      </c>
      <c r="D216" s="344"/>
      <c r="E216" s="346">
        <v>3.2467924621093602E-2</v>
      </c>
      <c r="F216" s="346">
        <v>0.33146812266314202</v>
      </c>
      <c r="G216" s="346">
        <v>0.34213657241240703</v>
      </c>
      <c r="H216" s="896">
        <v>0.21210381992413399</v>
      </c>
      <c r="I216" s="896">
        <v>0.18250223863088633</v>
      </c>
      <c r="J216" s="896">
        <v>0.19148267626843346</v>
      </c>
      <c r="K216" s="346">
        <v>1.4031287558744013E-3</v>
      </c>
      <c r="L216" s="346">
        <v>8.6213753029353146E-3</v>
      </c>
      <c r="M216" s="346">
        <v>1.4788504279045199E-2</v>
      </c>
      <c r="N216" s="346">
        <v>0.20967887112938399</v>
      </c>
      <c r="O216" s="346">
        <v>0.23962528260906316</v>
      </c>
      <c r="P216" s="346">
        <v>0.24178435751472299</v>
      </c>
      <c r="Q216" s="346">
        <v>8.5347654555579702E-2</v>
      </c>
      <c r="R216" s="346">
        <v>0.13737625233228415</v>
      </c>
      <c r="S216" s="346">
        <v>0.14259015823804738</v>
      </c>
      <c r="T216" s="346"/>
      <c r="U216" s="346"/>
      <c r="V216" s="346">
        <v>0.13705638861039601</v>
      </c>
      <c r="W216" s="346">
        <v>0.20524517210621199</v>
      </c>
      <c r="X216" s="346">
        <v>2.2285878057149433E-3</v>
      </c>
      <c r="Y216" s="346">
        <v>2.346948506710913E-3</v>
      </c>
      <c r="Z216" s="346">
        <v>3.672074582311727E-3</v>
      </c>
      <c r="AA216" s="346"/>
      <c r="AB216" s="346"/>
      <c r="AC216" s="346"/>
      <c r="AD216" s="346">
        <v>5.2378618857436887E-2</v>
      </c>
      <c r="AE216" s="346">
        <v>1.46454769081662E-2</v>
      </c>
      <c r="AF216" s="346">
        <v>3.6205495344358102E-2</v>
      </c>
      <c r="AG216" s="346"/>
      <c r="AH216" s="346"/>
      <c r="AI216" s="346">
        <v>0.18777923759284301</v>
      </c>
      <c r="AJ216" s="331"/>
      <c r="AK216" s="346">
        <v>2.7808593415243599E-2</v>
      </c>
      <c r="AL216" s="346">
        <v>0.33542652322406002</v>
      </c>
      <c r="AM216" s="346">
        <v>0.21091378941365799</v>
      </c>
      <c r="AN216" s="346">
        <v>0.17725419666362333</v>
      </c>
      <c r="AO216" s="346">
        <v>0.18746574146599071</v>
      </c>
      <c r="AP216" s="346">
        <v>0.115521410780083</v>
      </c>
      <c r="AQ216" s="346">
        <v>1.4031287558744013E-3</v>
      </c>
      <c r="AR216" s="346">
        <v>8.6213753029353146E-3</v>
      </c>
      <c r="AS216" s="346">
        <v>8.9887671600478503E-2</v>
      </c>
      <c r="AT216" s="346">
        <v>0.18406336684980401</v>
      </c>
      <c r="AU216" s="346">
        <v>0.20719968771765121</v>
      </c>
      <c r="AV216" s="346">
        <v>0.20833485742385999</v>
      </c>
      <c r="AW216" s="346">
        <v>6.4356753203268557E-2</v>
      </c>
      <c r="AX216" s="346">
        <v>0.11649521621387728</v>
      </c>
      <c r="AY216" s="346">
        <v>0.12197445136384601</v>
      </c>
      <c r="AZ216" s="346"/>
      <c r="BA216" s="346"/>
      <c r="BB216" s="346">
        <v>0.116304780775178</v>
      </c>
      <c r="BC216" s="346">
        <v>0.180227239286082</v>
      </c>
      <c r="BD216" s="346">
        <v>3.2321836937485495E-3</v>
      </c>
      <c r="BE216" s="346">
        <v>2.0308230608910424E-3</v>
      </c>
      <c r="BF216" s="346">
        <v>3.7403909344636459E-3</v>
      </c>
      <c r="BG216" s="346"/>
      <c r="BH216" s="346"/>
      <c r="BI216" s="346"/>
      <c r="BJ216" s="346">
        <v>4.7209397565901638E-2</v>
      </c>
      <c r="BK216" s="346">
        <v>1.3446416115026401E-2</v>
      </c>
      <c r="BL216" s="346">
        <v>2.9972810179311301E-2</v>
      </c>
      <c r="BM216" s="346"/>
      <c r="BN216" s="346"/>
      <c r="BO216" s="346">
        <v>0.16484918969599199</v>
      </c>
    </row>
    <row r="217" spans="2:67" s="255" customFormat="1" ht="15" customHeight="1">
      <c r="B217" s="1253" t="s">
        <v>27</v>
      </c>
      <c r="C217" s="338" t="s">
        <v>527</v>
      </c>
      <c r="D217" s="339"/>
      <c r="E217" s="345">
        <v>1</v>
      </c>
      <c r="F217" s="345">
        <v>1</v>
      </c>
      <c r="G217" s="345">
        <v>0.999999999999999</v>
      </c>
      <c r="H217" s="897">
        <v>1</v>
      </c>
      <c r="I217" s="897">
        <v>1</v>
      </c>
      <c r="J217" s="897">
        <v>1</v>
      </c>
      <c r="K217" s="345">
        <v>0.99999999999999989</v>
      </c>
      <c r="L217" s="345">
        <v>1</v>
      </c>
      <c r="M217" s="345">
        <v>1</v>
      </c>
      <c r="N217" s="345">
        <v>1</v>
      </c>
      <c r="O217" s="345">
        <v>0.99999999999999989</v>
      </c>
      <c r="P217" s="345">
        <v>1</v>
      </c>
      <c r="Q217" s="345">
        <v>1</v>
      </c>
      <c r="R217" s="345">
        <v>1</v>
      </c>
      <c r="S217" s="345">
        <v>1</v>
      </c>
      <c r="T217" s="345"/>
      <c r="U217" s="345"/>
      <c r="V217" s="345">
        <v>0.999999999999999</v>
      </c>
      <c r="W217" s="345">
        <v>1</v>
      </c>
      <c r="X217" s="345">
        <v>1</v>
      </c>
      <c r="Y217" s="345">
        <v>1</v>
      </c>
      <c r="Z217" s="345">
        <v>1</v>
      </c>
      <c r="AA217" s="345"/>
      <c r="AB217" s="345"/>
      <c r="AC217" s="345"/>
      <c r="AD217" s="345">
        <v>1</v>
      </c>
      <c r="AE217" s="345">
        <v>1</v>
      </c>
      <c r="AF217" s="345">
        <v>1</v>
      </c>
      <c r="AG217" s="345"/>
      <c r="AH217" s="345"/>
      <c r="AI217" s="345">
        <v>1</v>
      </c>
      <c r="AJ217" s="331"/>
      <c r="AK217" s="345">
        <v>1</v>
      </c>
      <c r="AL217" s="345">
        <v>1</v>
      </c>
      <c r="AM217" s="345">
        <v>1</v>
      </c>
      <c r="AN217" s="345">
        <v>1</v>
      </c>
      <c r="AO217" s="345">
        <v>1</v>
      </c>
      <c r="AP217" s="345">
        <v>1</v>
      </c>
      <c r="AQ217" s="345">
        <v>0.99999999999999989</v>
      </c>
      <c r="AR217" s="345">
        <v>1</v>
      </c>
      <c r="AS217" s="345">
        <v>1</v>
      </c>
      <c r="AT217" s="345">
        <v>1</v>
      </c>
      <c r="AU217" s="345">
        <v>1</v>
      </c>
      <c r="AV217" s="345">
        <v>0.999999999999999</v>
      </c>
      <c r="AW217" s="345">
        <v>1</v>
      </c>
      <c r="AX217" s="345">
        <v>1</v>
      </c>
      <c r="AY217" s="345">
        <v>1</v>
      </c>
      <c r="AZ217" s="345"/>
      <c r="BA217" s="345"/>
      <c r="BB217" s="345">
        <v>1</v>
      </c>
      <c r="BC217" s="345">
        <v>1</v>
      </c>
      <c r="BD217" s="345">
        <v>1</v>
      </c>
      <c r="BE217" s="345">
        <v>1</v>
      </c>
      <c r="BF217" s="345">
        <v>1</v>
      </c>
      <c r="BG217" s="345"/>
      <c r="BH217" s="345"/>
      <c r="BI217" s="345"/>
      <c r="BJ217" s="345">
        <v>1</v>
      </c>
      <c r="BK217" s="345">
        <v>1</v>
      </c>
      <c r="BL217" s="345">
        <v>1</v>
      </c>
      <c r="BM217" s="345"/>
      <c r="BN217" s="345"/>
      <c r="BO217" s="345">
        <v>1</v>
      </c>
    </row>
    <row r="218" spans="2:67" s="255" customFormat="1" ht="15" customHeight="1">
      <c r="B218" s="1251" t="s">
        <v>28</v>
      </c>
      <c r="C218" s="262" t="s">
        <v>534</v>
      </c>
      <c r="D218" s="344"/>
      <c r="E218" s="350">
        <v>7.6143180852731099E-2</v>
      </c>
      <c r="F218" s="350">
        <v>2.7443348070083301E-4</v>
      </c>
      <c r="G218" s="350">
        <v>3.1742938975737398E-4</v>
      </c>
      <c r="H218" s="918">
        <v>3.7262076658179901E-4</v>
      </c>
      <c r="I218" s="918">
        <v>7.3043374427225825E-4</v>
      </c>
      <c r="J218" s="918">
        <v>6.2055527644085757E-4</v>
      </c>
      <c r="K218" s="350">
        <v>0.25951120665049082</v>
      </c>
      <c r="L218" s="350">
        <v>0.13640701776911124</v>
      </c>
      <c r="M218" s="350">
        <v>0.20174775618240601</v>
      </c>
      <c r="N218" s="350">
        <v>1.2466263568094301E-2</v>
      </c>
      <c r="O218" s="350">
        <v>9.4385096136018649E-3</v>
      </c>
      <c r="P218" s="350">
        <v>9.3755820129416308E-3</v>
      </c>
      <c r="Q218" s="350"/>
      <c r="R218" s="350">
        <v>2.1404283574220941E-2</v>
      </c>
      <c r="S218" s="350">
        <v>1.6349577165855351E-2</v>
      </c>
      <c r="T218" s="350"/>
      <c r="U218" s="350"/>
      <c r="V218" s="350">
        <v>2.0686973114876502E-2</v>
      </c>
      <c r="W218" s="350">
        <v>1.2820571288644E-2</v>
      </c>
      <c r="X218" s="350">
        <v>0.12709412960483285</v>
      </c>
      <c r="Y218" s="350">
        <v>0.12847569331201583</v>
      </c>
      <c r="Z218" s="350">
        <v>9.1969914837295871E-2</v>
      </c>
      <c r="AA218" s="350"/>
      <c r="AB218" s="350"/>
      <c r="AC218" s="350"/>
      <c r="AD218" s="350">
        <v>1.204421242059606E-2</v>
      </c>
      <c r="AE218" s="350">
        <v>8.27248858830954E-2</v>
      </c>
      <c r="AF218" s="350">
        <v>6.6750439156981797E-2</v>
      </c>
      <c r="AG218" s="350"/>
      <c r="AH218" s="350"/>
      <c r="AI218" s="350">
        <v>1.9306560258060299E-2</v>
      </c>
      <c r="AJ218" s="331"/>
      <c r="AK218" s="350">
        <v>8.1122226492963898E-2</v>
      </c>
      <c r="AL218" s="350">
        <v>3.4366926588702898E-4</v>
      </c>
      <c r="AM218" s="350">
        <v>4.0346918281098602E-4</v>
      </c>
      <c r="AN218" s="350">
        <v>7.9147618463882587E-4</v>
      </c>
      <c r="AO218" s="350">
        <v>6.7232562966487936E-4</v>
      </c>
      <c r="AP218" s="350">
        <v>3.8781054943516399E-2</v>
      </c>
      <c r="AQ218" s="350">
        <v>0.26201678506275106</v>
      </c>
      <c r="AR218" s="350">
        <v>0.15279509751211046</v>
      </c>
      <c r="AS218" s="350">
        <v>9.0640973669743094E-2</v>
      </c>
      <c r="AT218" s="350">
        <v>1.5385867047030301E-2</v>
      </c>
      <c r="AU218" s="350">
        <v>1.2439514982888943E-2</v>
      </c>
      <c r="AV218" s="350">
        <v>1.23636996046199E-2</v>
      </c>
      <c r="AW218" s="350"/>
      <c r="AX218" s="350">
        <v>2.731333314890504E-2</v>
      </c>
      <c r="AY218" s="350">
        <v>1.9719600841309894E-2</v>
      </c>
      <c r="AZ218" s="350"/>
      <c r="BA218" s="350"/>
      <c r="BB218" s="350">
        <v>2.6235710994493702E-2</v>
      </c>
      <c r="BC218" s="350">
        <v>1.5794947471471501E-2</v>
      </c>
      <c r="BD218" s="350">
        <v>0.13026641840642186</v>
      </c>
      <c r="BE218" s="350">
        <v>0.13164689939841703</v>
      </c>
      <c r="BF218" s="350">
        <v>9.5924125113590122E-2</v>
      </c>
      <c r="BG218" s="350"/>
      <c r="BH218" s="350"/>
      <c r="BI218" s="350"/>
      <c r="BJ218" s="350">
        <v>1.856059052433516E-2</v>
      </c>
      <c r="BK218" s="350">
        <v>8.71196923494435E-2</v>
      </c>
      <c r="BL218" s="350">
        <v>7.2580145344389696E-2</v>
      </c>
      <c r="BM218" s="350"/>
      <c r="BN218" s="350"/>
      <c r="BO218" s="350">
        <v>2.2479988702967101E-2</v>
      </c>
    </row>
    <row r="219" spans="2:67" s="255" customFormat="1" ht="15" customHeight="1">
      <c r="B219" s="1257" t="s">
        <v>28</v>
      </c>
      <c r="C219" s="262" t="s">
        <v>535</v>
      </c>
      <c r="D219" s="344"/>
      <c r="E219" s="346">
        <v>9.2566528107377699E-2</v>
      </c>
      <c r="F219" s="346">
        <v>3.4903045022780898E-3</v>
      </c>
      <c r="G219" s="346">
        <v>2.3838188029737199E-3</v>
      </c>
      <c r="H219" s="896">
        <v>2.93851648655133E-3</v>
      </c>
      <c r="I219" s="896">
        <v>4.7211308096157508E-3</v>
      </c>
      <c r="J219" s="896">
        <v>4.1737193327685516E-3</v>
      </c>
      <c r="K219" s="346">
        <v>0.20627153952326527</v>
      </c>
      <c r="L219" s="346">
        <v>0.16375053162891098</v>
      </c>
      <c r="M219" s="346">
        <v>0.16509364277808899</v>
      </c>
      <c r="N219" s="346">
        <v>2.4935983892133098E-2</v>
      </c>
      <c r="O219" s="346">
        <v>2.1034178166837739E-2</v>
      </c>
      <c r="P219" s="346">
        <v>2.1012279370076398E-2</v>
      </c>
      <c r="Q219" s="346"/>
      <c r="R219" s="346">
        <v>3.9395089881353235E-2</v>
      </c>
      <c r="S219" s="346">
        <v>3.0091702975682012E-2</v>
      </c>
      <c r="T219" s="346"/>
      <c r="U219" s="346"/>
      <c r="V219" s="346">
        <v>3.8074851632951399E-2</v>
      </c>
      <c r="W219" s="346">
        <v>2.5445987898209801E-2</v>
      </c>
      <c r="X219" s="346">
        <v>0.12402300374932024</v>
      </c>
      <c r="Y219" s="346">
        <v>0.13756604618987728</v>
      </c>
      <c r="Z219" s="346">
        <v>0.1182592370801664</v>
      </c>
      <c r="AA219" s="346"/>
      <c r="AB219" s="346"/>
      <c r="AC219" s="346"/>
      <c r="AD219" s="346">
        <v>3.1159156510994795E-2</v>
      </c>
      <c r="AE219" s="346">
        <v>9.9263936763636207E-2</v>
      </c>
      <c r="AF219" s="346">
        <v>8.1614275123410199E-2</v>
      </c>
      <c r="AG219" s="346"/>
      <c r="AH219" s="346"/>
      <c r="AI219" s="346">
        <v>3.2265248625031898E-2</v>
      </c>
      <c r="AJ219" s="331"/>
      <c r="AK219" s="346">
        <v>9.9131069930663895E-2</v>
      </c>
      <c r="AL219" s="346">
        <v>2.4752341647763798E-3</v>
      </c>
      <c r="AM219" s="346">
        <v>3.0336085726300598E-3</v>
      </c>
      <c r="AN219" s="346">
        <v>4.9663443447808125E-3</v>
      </c>
      <c r="AO219" s="346">
        <v>4.3728330452812757E-3</v>
      </c>
      <c r="AP219" s="346">
        <v>5.8451014457998197E-2</v>
      </c>
      <c r="AQ219" s="346">
        <v>0.20649288741286373</v>
      </c>
      <c r="AR219" s="346">
        <v>0.1863290455288337</v>
      </c>
      <c r="AS219" s="346">
        <v>9.3373703258592802E-2</v>
      </c>
      <c r="AT219" s="346">
        <v>2.9940403254765002E-2</v>
      </c>
      <c r="AU219" s="346">
        <v>2.6170716630965495E-2</v>
      </c>
      <c r="AV219" s="346">
        <v>2.6187249539438798E-2</v>
      </c>
      <c r="AW219" s="346"/>
      <c r="AX219" s="346">
        <v>4.8549600912360789E-2</v>
      </c>
      <c r="AY219" s="346">
        <v>3.5849943407376093E-2</v>
      </c>
      <c r="AZ219" s="346"/>
      <c r="BA219" s="346"/>
      <c r="BB219" s="346">
        <v>4.6747399869914198E-2</v>
      </c>
      <c r="BC219" s="346">
        <v>3.0522673526145801E-2</v>
      </c>
      <c r="BD219" s="346">
        <v>0.12997123398913929</v>
      </c>
      <c r="BE219" s="346">
        <v>0.14078655328320724</v>
      </c>
      <c r="BF219" s="346">
        <v>0.12125571567688836</v>
      </c>
      <c r="BG219" s="346"/>
      <c r="BH219" s="346"/>
      <c r="BI219" s="346"/>
      <c r="BJ219" s="346">
        <v>3.7391628684368391E-2</v>
      </c>
      <c r="BK219" s="346">
        <v>0.10352727339404499</v>
      </c>
      <c r="BL219" s="346">
        <v>8.9732993105636399E-2</v>
      </c>
      <c r="BM219" s="346"/>
      <c r="BN219" s="346"/>
      <c r="BO219" s="346">
        <v>3.7406741375314599E-2</v>
      </c>
    </row>
    <row r="220" spans="2:67" s="255" customFormat="1" ht="15" customHeight="1">
      <c r="B220" s="1257" t="s">
        <v>28</v>
      </c>
      <c r="C220" s="262" t="s">
        <v>536</v>
      </c>
      <c r="D220" s="344"/>
      <c r="E220" s="346">
        <v>0.19411812949430099</v>
      </c>
      <c r="F220" s="346">
        <v>2.83520336944162E-2</v>
      </c>
      <c r="G220" s="346">
        <v>2.56553167590363E-2</v>
      </c>
      <c r="H220" s="896">
        <v>3.4502134972525002E-2</v>
      </c>
      <c r="I220" s="896">
        <v>4.5870459863683939E-2</v>
      </c>
      <c r="J220" s="896">
        <v>4.2379434666909944E-2</v>
      </c>
      <c r="K220" s="346">
        <v>0.28419256640990931</v>
      </c>
      <c r="L220" s="346">
        <v>0.21141417302615215</v>
      </c>
      <c r="M220" s="346">
        <v>0.235135933786075</v>
      </c>
      <c r="N220" s="346">
        <v>7.7222530176924806E-2</v>
      </c>
      <c r="O220" s="346">
        <v>7.0650470110691879E-2</v>
      </c>
      <c r="P220" s="346">
        <v>7.0595438817999803E-2</v>
      </c>
      <c r="Q220" s="346"/>
      <c r="R220" s="346">
        <v>0.10682197949165173</v>
      </c>
      <c r="S220" s="346">
        <v>9.5433038247477855E-2</v>
      </c>
      <c r="T220" s="346"/>
      <c r="U220" s="346"/>
      <c r="V220" s="346">
        <v>0.105205781434771</v>
      </c>
      <c r="W220" s="346">
        <v>7.8212942239764799E-2</v>
      </c>
      <c r="X220" s="346">
        <v>0.25881029858922983</v>
      </c>
      <c r="Y220" s="346">
        <v>0.25270404583399481</v>
      </c>
      <c r="Z220" s="346">
        <v>0.242702308534437</v>
      </c>
      <c r="AA220" s="346"/>
      <c r="AB220" s="346"/>
      <c r="AC220" s="346"/>
      <c r="AD220" s="346">
        <v>0.11943659733295052</v>
      </c>
      <c r="AE220" s="346">
        <v>0.21147800719477</v>
      </c>
      <c r="AF220" s="346">
        <v>0.17653377270381301</v>
      </c>
      <c r="AG220" s="346"/>
      <c r="AH220" s="346"/>
      <c r="AI220" s="346">
        <v>9.04061208040952E-2</v>
      </c>
      <c r="AJ220" s="331"/>
      <c r="AK220" s="346">
        <v>0.19998526015878099</v>
      </c>
      <c r="AL220" s="346">
        <v>2.53769001956606E-2</v>
      </c>
      <c r="AM220" s="346">
        <v>3.4222382906252E-2</v>
      </c>
      <c r="AN220" s="346">
        <v>4.5447041313984124E-2</v>
      </c>
      <c r="AO220" s="346">
        <v>4.2000133726301792E-2</v>
      </c>
      <c r="AP220" s="346">
        <v>0.12974924479406799</v>
      </c>
      <c r="AQ220" s="346">
        <v>0.28430356346074465</v>
      </c>
      <c r="AR220" s="346">
        <v>0.21574798515986318</v>
      </c>
      <c r="AS220" s="346">
        <v>0.16349394745162901</v>
      </c>
      <c r="AT220" s="346">
        <v>8.6362714280034794E-2</v>
      </c>
      <c r="AU220" s="346">
        <v>7.9759676566441687E-2</v>
      </c>
      <c r="AV220" s="346">
        <v>7.9924911495320106E-2</v>
      </c>
      <c r="AW220" s="346"/>
      <c r="AX220" s="346">
        <v>0.11818672144532555</v>
      </c>
      <c r="AY220" s="346">
        <v>0.10508813098361583</v>
      </c>
      <c r="AZ220" s="346"/>
      <c r="BA220" s="346"/>
      <c r="BB220" s="346">
        <v>0.116327908058003</v>
      </c>
      <c r="BC220" s="346">
        <v>8.73867927773401E-2</v>
      </c>
      <c r="BD220" s="346">
        <v>0.2574476186066339</v>
      </c>
      <c r="BE220" s="346">
        <v>0.25440795653304393</v>
      </c>
      <c r="BF220" s="346">
        <v>0.24850532114804064</v>
      </c>
      <c r="BG220" s="346"/>
      <c r="BH220" s="346"/>
      <c r="BI220" s="346"/>
      <c r="BJ220" s="346">
        <v>0.12765641101888259</v>
      </c>
      <c r="BK220" s="346">
        <v>0.21613389403861699</v>
      </c>
      <c r="BL220" s="346">
        <v>0.18581194989427499</v>
      </c>
      <c r="BM220" s="346"/>
      <c r="BN220" s="346"/>
      <c r="BO220" s="346">
        <v>9.9298004869188494E-2</v>
      </c>
    </row>
    <row r="221" spans="2:67" s="255" customFormat="1" ht="15" customHeight="1">
      <c r="B221" s="1257" t="s">
        <v>28</v>
      </c>
      <c r="C221" s="262" t="s">
        <v>537</v>
      </c>
      <c r="D221" s="344"/>
      <c r="E221" s="346">
        <v>0.28462288957732301</v>
      </c>
      <c r="F221" s="346">
        <v>0.103529402365597</v>
      </c>
      <c r="G221" s="346">
        <v>0.121274641683576</v>
      </c>
      <c r="H221" s="896">
        <v>0.165391355148715</v>
      </c>
      <c r="I221" s="896">
        <v>0.19663069354244631</v>
      </c>
      <c r="J221" s="896">
        <v>0.18703760762106497</v>
      </c>
      <c r="K221" s="346">
        <v>0.20998423446288125</v>
      </c>
      <c r="L221" s="346">
        <v>0.25211541496478546</v>
      </c>
      <c r="M221" s="346">
        <v>0.22871232650040599</v>
      </c>
      <c r="N221" s="346">
        <v>0.18097853426576799</v>
      </c>
      <c r="O221" s="346">
        <v>0.17151130445183199</v>
      </c>
      <c r="P221" s="346">
        <v>0.17136091336082401</v>
      </c>
      <c r="Q221" s="346"/>
      <c r="R221" s="346">
        <v>0.22557784101586081</v>
      </c>
      <c r="S221" s="346">
        <v>0.21236334199808737</v>
      </c>
      <c r="T221" s="346"/>
      <c r="U221" s="346"/>
      <c r="V221" s="346">
        <v>0.22370257911246799</v>
      </c>
      <c r="W221" s="346">
        <v>0.182462950479481</v>
      </c>
      <c r="X221" s="346">
        <v>0.29548916436638401</v>
      </c>
      <c r="Y221" s="346">
        <v>0.29770604924093053</v>
      </c>
      <c r="Z221" s="346">
        <v>0.3210676881857773</v>
      </c>
      <c r="AA221" s="346"/>
      <c r="AB221" s="346"/>
      <c r="AC221" s="346"/>
      <c r="AD221" s="346">
        <v>0.27733956431014062</v>
      </c>
      <c r="AE221" s="346">
        <v>0.29930125270578301</v>
      </c>
      <c r="AF221" s="346">
        <v>0.27563624232297801</v>
      </c>
      <c r="AG221" s="346"/>
      <c r="AH221" s="346"/>
      <c r="AI221" s="346">
        <v>0.193419661062879</v>
      </c>
      <c r="AJ221" s="331"/>
      <c r="AK221" s="346">
        <v>0.28001434153024402</v>
      </c>
      <c r="AL221" s="346">
        <v>0.11724046993078099</v>
      </c>
      <c r="AM221" s="346">
        <v>0.15876609746062301</v>
      </c>
      <c r="AN221" s="346">
        <v>0.190735855291984</v>
      </c>
      <c r="AO221" s="346">
        <v>0.18091846960037336</v>
      </c>
      <c r="AP221" s="346">
        <v>0.20303366292331801</v>
      </c>
      <c r="AQ221" s="346">
        <v>0.20557653522569563</v>
      </c>
      <c r="AR221" s="346">
        <v>0.23887163602611738</v>
      </c>
      <c r="AS221" s="346">
        <v>0.20869694207737</v>
      </c>
      <c r="AT221" s="346">
        <v>0.186902514558139</v>
      </c>
      <c r="AU221" s="346">
        <v>0.17792376965183074</v>
      </c>
      <c r="AV221" s="346">
        <v>0.17800613561411799</v>
      </c>
      <c r="AW221" s="346"/>
      <c r="AX221" s="346">
        <v>0.22763089666389108</v>
      </c>
      <c r="AY221" s="346">
        <v>0.21345981404175021</v>
      </c>
      <c r="AZ221" s="346"/>
      <c r="BA221" s="346"/>
      <c r="BB221" s="346">
        <v>0.22561988653513801</v>
      </c>
      <c r="BC221" s="346">
        <v>0.18825773012820299</v>
      </c>
      <c r="BD221" s="346">
        <v>0.28615323367860429</v>
      </c>
      <c r="BE221" s="346">
        <v>0.29020144701407496</v>
      </c>
      <c r="BF221" s="346">
        <v>0.31033895605679701</v>
      </c>
      <c r="BG221" s="346"/>
      <c r="BH221" s="346"/>
      <c r="BI221" s="346"/>
      <c r="BJ221" s="346">
        <v>0.27029574922967281</v>
      </c>
      <c r="BK221" s="346">
        <v>0.29070459996708897</v>
      </c>
      <c r="BL221" s="346">
        <v>0.27105723555224598</v>
      </c>
      <c r="BM221" s="346"/>
      <c r="BN221" s="346"/>
      <c r="BO221" s="346">
        <v>0.197907013303601</v>
      </c>
    </row>
    <row r="222" spans="2:67" s="255" customFormat="1" ht="15" customHeight="1">
      <c r="B222" s="1257" t="s">
        <v>28</v>
      </c>
      <c r="C222" s="262" t="s">
        <v>532</v>
      </c>
      <c r="D222" s="344"/>
      <c r="E222" s="346">
        <v>0.32395723254335401</v>
      </c>
      <c r="F222" s="346">
        <v>0.58005376299984801</v>
      </c>
      <c r="G222" s="346">
        <v>0.51361418053743102</v>
      </c>
      <c r="H222" s="896">
        <v>0.60277835673768698</v>
      </c>
      <c r="I222" s="896">
        <v>0.58919373728891111</v>
      </c>
      <c r="J222" s="896">
        <v>0.59336535001447133</v>
      </c>
      <c r="K222" s="346">
        <v>4.0012164919090258E-2</v>
      </c>
      <c r="L222" s="346">
        <v>0.22822782338418249</v>
      </c>
      <c r="M222" s="346">
        <v>0.15942631738099899</v>
      </c>
      <c r="N222" s="346">
        <v>0.49201080359069399</v>
      </c>
      <c r="O222" s="346">
        <v>0.49909967345006401</v>
      </c>
      <c r="P222" s="346">
        <v>0.50173931669564198</v>
      </c>
      <c r="Q222" s="346"/>
      <c r="R222" s="346">
        <v>0.4787161478524356</v>
      </c>
      <c r="S222" s="346">
        <v>0.51263350531826501</v>
      </c>
      <c r="T222" s="346"/>
      <c r="U222" s="346"/>
      <c r="V222" s="346">
        <v>0.48352934040963302</v>
      </c>
      <c r="W222" s="346">
        <v>0.49128304407030998</v>
      </c>
      <c r="X222" s="346">
        <v>0.19416088481843638</v>
      </c>
      <c r="Y222" s="346">
        <v>0.1826915973297453</v>
      </c>
      <c r="Z222" s="346">
        <v>0.22201489476061742</v>
      </c>
      <c r="AA222" s="346"/>
      <c r="AB222" s="346"/>
      <c r="AC222" s="346"/>
      <c r="AD222" s="346">
        <v>0.53020778325224172</v>
      </c>
      <c r="AE222" s="346">
        <v>0.29702287737838901</v>
      </c>
      <c r="AF222" s="346">
        <v>0.363304866416025</v>
      </c>
      <c r="AG222" s="346"/>
      <c r="AH222" s="346"/>
      <c r="AI222" s="346">
        <v>0.47409561894431801</v>
      </c>
      <c r="AJ222" s="331"/>
      <c r="AK222" s="346">
        <v>0.31408671797027699</v>
      </c>
      <c r="AL222" s="346">
        <v>0.51667993704507398</v>
      </c>
      <c r="AM222" s="346">
        <v>0.60600299310021599</v>
      </c>
      <c r="AN222" s="346">
        <v>0.59351223955702093</v>
      </c>
      <c r="AO222" s="346">
        <v>0.59734794409251479</v>
      </c>
      <c r="AP222" s="346">
        <v>0.50813008231592005</v>
      </c>
      <c r="AQ222" s="346">
        <v>4.1581940803581831E-2</v>
      </c>
      <c r="AR222" s="346">
        <v>0.19817119654621762</v>
      </c>
      <c r="AS222" s="346">
        <v>0.39807504483571698</v>
      </c>
      <c r="AT222" s="346">
        <v>0.48764859484637701</v>
      </c>
      <c r="AU222" s="346">
        <v>0.49423570664212557</v>
      </c>
      <c r="AV222" s="346">
        <v>0.49625713206046601</v>
      </c>
      <c r="AW222" s="346"/>
      <c r="AX222" s="346">
        <v>0.46722747250232366</v>
      </c>
      <c r="AY222" s="346">
        <v>0.50387717271557664</v>
      </c>
      <c r="AZ222" s="346"/>
      <c r="BA222" s="346"/>
      <c r="BB222" s="346">
        <v>0.47242841023657001</v>
      </c>
      <c r="BC222" s="346">
        <v>0.48683275246117902</v>
      </c>
      <c r="BD222" s="346">
        <v>0.1957389764474039</v>
      </c>
      <c r="BE222" s="346">
        <v>0.18223895799517303</v>
      </c>
      <c r="BF222" s="346">
        <v>0.22040703780682036</v>
      </c>
      <c r="BG222" s="346"/>
      <c r="BH222" s="346"/>
      <c r="BI222" s="346"/>
      <c r="BJ222" s="346">
        <v>0.51626595128353681</v>
      </c>
      <c r="BK222" s="346">
        <v>0.29247810803163898</v>
      </c>
      <c r="BL222" s="346">
        <v>0.34877829555268902</v>
      </c>
      <c r="BM222" s="346"/>
      <c r="BN222" s="346"/>
      <c r="BO222" s="346">
        <v>0.469254166694623</v>
      </c>
    </row>
    <row r="223" spans="2:67" s="255" customFormat="1" ht="15" customHeight="1">
      <c r="B223" s="1257" t="s">
        <v>28</v>
      </c>
      <c r="C223" s="243" t="s">
        <v>533</v>
      </c>
      <c r="D223" s="344"/>
      <c r="E223" s="346">
        <v>2.8592039424913701E-2</v>
      </c>
      <c r="F223" s="346">
        <v>0.28430006295715898</v>
      </c>
      <c r="G223" s="346">
        <v>0.33675461282722502</v>
      </c>
      <c r="H223" s="896">
        <v>0.19401701588793999</v>
      </c>
      <c r="I223" s="896">
        <v>0.16285354475107083</v>
      </c>
      <c r="J223" s="896">
        <v>0.17242333308834448</v>
      </c>
      <c r="K223" s="346">
        <v>2.8288034363101111E-5</v>
      </c>
      <c r="L223" s="346">
        <v>8.0850392268577587E-3</v>
      </c>
      <c r="M223" s="346">
        <v>9.8840233720241099E-3</v>
      </c>
      <c r="N223" s="346">
        <v>0.21238588450638601</v>
      </c>
      <c r="O223" s="346">
        <v>0.22826586420697251</v>
      </c>
      <c r="P223" s="346">
        <v>0.225916469742516</v>
      </c>
      <c r="Q223" s="346"/>
      <c r="R223" s="346">
        <v>0.1280846581844777</v>
      </c>
      <c r="S223" s="346">
        <v>0.1331288342946324</v>
      </c>
      <c r="T223" s="346"/>
      <c r="U223" s="346"/>
      <c r="V223" s="346">
        <v>0.128800474295301</v>
      </c>
      <c r="W223" s="346">
        <v>0.20977450402359099</v>
      </c>
      <c r="X223" s="346">
        <v>4.2251887179660109E-4</v>
      </c>
      <c r="Y223" s="346">
        <v>8.5656809343633109E-4</v>
      </c>
      <c r="Z223" s="346">
        <v>3.9859566017059556E-3</v>
      </c>
      <c r="AA223" s="346"/>
      <c r="AB223" s="346"/>
      <c r="AC223" s="346"/>
      <c r="AD223" s="346">
        <v>2.9812686173076235E-2</v>
      </c>
      <c r="AE223" s="346">
        <v>1.02090400743266E-2</v>
      </c>
      <c r="AF223" s="346">
        <v>3.6160404276792103E-2</v>
      </c>
      <c r="AG223" s="346"/>
      <c r="AH223" s="346"/>
      <c r="AI223" s="346">
        <v>0.19050679030561499</v>
      </c>
      <c r="AJ223" s="331"/>
      <c r="AK223" s="346">
        <v>2.5660383917070199E-2</v>
      </c>
      <c r="AL223" s="346">
        <v>0.33788378939782099</v>
      </c>
      <c r="AM223" s="346">
        <v>0.19757144877746899</v>
      </c>
      <c r="AN223" s="346">
        <v>0.16454704330759165</v>
      </c>
      <c r="AO223" s="346">
        <v>0.1746882939058641</v>
      </c>
      <c r="AP223" s="346">
        <v>6.1854940565178998E-2</v>
      </c>
      <c r="AQ223" s="346">
        <v>2.8288034363101111E-5</v>
      </c>
      <c r="AR223" s="346">
        <v>8.0850392268577587E-3</v>
      </c>
      <c r="AS223" s="346">
        <v>4.5719388706948999E-2</v>
      </c>
      <c r="AT223" s="346">
        <v>0.193759906013654</v>
      </c>
      <c r="AU223" s="346">
        <v>0.20947061552574764</v>
      </c>
      <c r="AV223" s="346">
        <v>0.20726087168603799</v>
      </c>
      <c r="AW223" s="346"/>
      <c r="AX223" s="346">
        <v>0.11109197532719388</v>
      </c>
      <c r="AY223" s="346">
        <v>0.12200533801037139</v>
      </c>
      <c r="AZ223" s="346"/>
      <c r="BA223" s="346"/>
      <c r="BB223" s="346">
        <v>0.11264068430588101</v>
      </c>
      <c r="BC223" s="346">
        <v>0.19120510363566101</v>
      </c>
      <c r="BD223" s="346">
        <v>4.2251887179660109E-4</v>
      </c>
      <c r="BE223" s="346">
        <v>7.1818577608383054E-4</v>
      </c>
      <c r="BF223" s="346">
        <v>3.5688441978636012E-3</v>
      </c>
      <c r="BG223" s="346"/>
      <c r="BH223" s="346"/>
      <c r="BI223" s="346"/>
      <c r="BJ223" s="346">
        <v>2.9829669259204196E-2</v>
      </c>
      <c r="BK223" s="346">
        <v>1.0036432219165701E-2</v>
      </c>
      <c r="BL223" s="346">
        <v>3.2039380550764399E-2</v>
      </c>
      <c r="BM223" s="346"/>
      <c r="BN223" s="346"/>
      <c r="BO223" s="346">
        <v>0.17365408505430499</v>
      </c>
    </row>
    <row r="224" spans="2:67" s="255" customFormat="1" ht="15" customHeight="1">
      <c r="B224" s="1253" t="s">
        <v>28</v>
      </c>
      <c r="C224" s="338" t="s">
        <v>527</v>
      </c>
      <c r="D224" s="339"/>
      <c r="E224" s="345">
        <v>1</v>
      </c>
      <c r="F224" s="345">
        <v>0.999999999999999</v>
      </c>
      <c r="G224" s="345">
        <v>0.999999999999999</v>
      </c>
      <c r="H224" s="897">
        <v>1</v>
      </c>
      <c r="I224" s="897">
        <v>1</v>
      </c>
      <c r="J224" s="897">
        <v>1</v>
      </c>
      <c r="K224" s="345">
        <v>1</v>
      </c>
      <c r="L224" s="345">
        <v>1</v>
      </c>
      <c r="M224" s="345">
        <v>0.999999999999999</v>
      </c>
      <c r="N224" s="345">
        <v>1</v>
      </c>
      <c r="O224" s="345">
        <v>1</v>
      </c>
      <c r="P224" s="345">
        <v>1</v>
      </c>
      <c r="Q224" s="345"/>
      <c r="R224" s="345">
        <v>1</v>
      </c>
      <c r="S224" s="345">
        <v>1</v>
      </c>
      <c r="T224" s="345"/>
      <c r="U224" s="345"/>
      <c r="V224" s="345">
        <v>1</v>
      </c>
      <c r="W224" s="345">
        <v>1</v>
      </c>
      <c r="X224" s="345">
        <v>0.99999999999999989</v>
      </c>
      <c r="Y224" s="345">
        <v>1</v>
      </c>
      <c r="Z224" s="345">
        <v>0.99999999999999989</v>
      </c>
      <c r="AA224" s="345"/>
      <c r="AB224" s="345"/>
      <c r="AC224" s="345"/>
      <c r="AD224" s="345">
        <v>1</v>
      </c>
      <c r="AE224" s="345">
        <v>1</v>
      </c>
      <c r="AF224" s="345">
        <v>1</v>
      </c>
      <c r="AG224" s="345"/>
      <c r="AH224" s="345"/>
      <c r="AI224" s="345">
        <v>1</v>
      </c>
      <c r="AJ224" s="331"/>
      <c r="AK224" s="345">
        <v>1</v>
      </c>
      <c r="AL224" s="345">
        <v>1</v>
      </c>
      <c r="AM224" s="345">
        <v>1</v>
      </c>
      <c r="AN224" s="345">
        <v>1</v>
      </c>
      <c r="AO224" s="345">
        <v>1</v>
      </c>
      <c r="AP224" s="345">
        <v>1</v>
      </c>
      <c r="AQ224" s="345">
        <v>1</v>
      </c>
      <c r="AR224" s="345">
        <v>1</v>
      </c>
      <c r="AS224" s="345">
        <v>1</v>
      </c>
      <c r="AT224" s="345">
        <v>1</v>
      </c>
      <c r="AU224" s="345">
        <v>1</v>
      </c>
      <c r="AV224" s="345">
        <v>1</v>
      </c>
      <c r="AW224" s="345"/>
      <c r="AX224" s="345">
        <v>1</v>
      </c>
      <c r="AY224" s="345">
        <v>1</v>
      </c>
      <c r="AZ224" s="345"/>
      <c r="BA224" s="345"/>
      <c r="BB224" s="345">
        <v>1</v>
      </c>
      <c r="BC224" s="345">
        <v>1</v>
      </c>
      <c r="BD224" s="345">
        <v>1</v>
      </c>
      <c r="BE224" s="345">
        <v>1</v>
      </c>
      <c r="BF224" s="345">
        <v>1</v>
      </c>
      <c r="BG224" s="345"/>
      <c r="BH224" s="345"/>
      <c r="BI224" s="345"/>
      <c r="BJ224" s="345">
        <v>1</v>
      </c>
      <c r="BK224" s="345">
        <v>0.999999999999999</v>
      </c>
      <c r="BL224" s="345">
        <v>1</v>
      </c>
      <c r="BM224" s="345"/>
      <c r="BN224" s="345"/>
      <c r="BO224" s="345">
        <v>1</v>
      </c>
    </row>
    <row r="225" spans="2:67" s="255" customFormat="1" ht="15" customHeight="1">
      <c r="B225" s="1251" t="s">
        <v>720</v>
      </c>
      <c r="C225" s="262" t="s">
        <v>534</v>
      </c>
      <c r="D225" s="339"/>
      <c r="E225" s="658"/>
      <c r="F225" s="658"/>
      <c r="G225" s="658"/>
      <c r="H225" s="700"/>
      <c r="I225" s="700"/>
      <c r="J225" s="700"/>
      <c r="K225" s="658"/>
      <c r="L225" s="658"/>
      <c r="M225" s="658"/>
      <c r="N225" s="658"/>
      <c r="O225" s="658"/>
      <c r="P225" s="658"/>
      <c r="Q225" s="658"/>
      <c r="R225" s="658"/>
      <c r="S225" s="658"/>
      <c r="T225" s="658"/>
      <c r="U225" s="658"/>
      <c r="V225" s="658"/>
      <c r="W225" s="658"/>
      <c r="X225" s="658"/>
      <c r="Y225" s="658"/>
      <c r="Z225" s="658"/>
      <c r="AA225" s="658"/>
      <c r="AB225" s="658"/>
      <c r="AC225" s="658"/>
      <c r="AD225" s="658"/>
      <c r="AE225" s="658"/>
      <c r="AF225" s="658"/>
      <c r="AG225" s="658"/>
      <c r="AH225" s="658"/>
      <c r="AI225" s="658"/>
      <c r="AJ225" s="262"/>
      <c r="AK225" s="658"/>
      <c r="AL225" s="658"/>
      <c r="AM225" s="658"/>
      <c r="AN225" s="658"/>
      <c r="AO225" s="658"/>
      <c r="AP225" s="658"/>
      <c r="AQ225" s="658"/>
      <c r="AR225" s="658"/>
      <c r="AS225" s="658"/>
      <c r="AT225" s="658"/>
      <c r="AU225" s="658"/>
      <c r="AV225" s="658"/>
      <c r="AW225" s="658"/>
      <c r="AX225" s="658"/>
      <c r="AY225" s="658"/>
      <c r="AZ225" s="658"/>
      <c r="BA225" s="658"/>
      <c r="BB225" s="658"/>
      <c r="BC225" s="658"/>
      <c r="BD225" s="658"/>
      <c r="BE225" s="658"/>
      <c r="BF225" s="658"/>
      <c r="BG225" s="658"/>
      <c r="BH225" s="658"/>
      <c r="BI225" s="658"/>
      <c r="BJ225" s="658"/>
      <c r="BK225" s="658"/>
      <c r="BL225" s="658"/>
      <c r="BM225" s="658"/>
      <c r="BN225" s="658"/>
      <c r="BO225" s="658"/>
    </row>
    <row r="226" spans="2:67" s="255" customFormat="1" ht="15" customHeight="1">
      <c r="B226" s="1252"/>
      <c r="C226" s="262" t="s">
        <v>535</v>
      </c>
      <c r="D226" s="339"/>
      <c r="E226" s="658"/>
      <c r="F226" s="658"/>
      <c r="G226" s="658"/>
      <c r="H226" s="700"/>
      <c r="I226" s="700"/>
      <c r="J226" s="700"/>
      <c r="K226" s="658"/>
      <c r="L226" s="658"/>
      <c r="M226" s="658"/>
      <c r="N226" s="658"/>
      <c r="O226" s="658"/>
      <c r="P226" s="658"/>
      <c r="Q226" s="658"/>
      <c r="R226" s="658"/>
      <c r="S226" s="658"/>
      <c r="T226" s="658"/>
      <c r="U226" s="658"/>
      <c r="V226" s="658"/>
      <c r="W226" s="658"/>
      <c r="X226" s="658"/>
      <c r="Y226" s="658"/>
      <c r="Z226" s="658"/>
      <c r="AA226" s="658"/>
      <c r="AB226" s="658"/>
      <c r="AC226" s="658"/>
      <c r="AD226" s="658"/>
      <c r="AE226" s="658"/>
      <c r="AF226" s="658"/>
      <c r="AG226" s="658"/>
      <c r="AH226" s="658"/>
      <c r="AI226" s="658"/>
      <c r="AJ226" s="262"/>
      <c r="AK226" s="658"/>
      <c r="AL226" s="658"/>
      <c r="AM226" s="658"/>
      <c r="AN226" s="658"/>
      <c r="AO226" s="658"/>
      <c r="AP226" s="658"/>
      <c r="AQ226" s="658"/>
      <c r="AR226" s="658"/>
      <c r="AS226" s="658"/>
      <c r="AT226" s="658"/>
      <c r="AU226" s="658"/>
      <c r="AV226" s="658"/>
      <c r="AW226" s="658"/>
      <c r="AX226" s="658"/>
      <c r="AY226" s="658"/>
      <c r="AZ226" s="658"/>
      <c r="BA226" s="658"/>
      <c r="BB226" s="658"/>
      <c r="BC226" s="658"/>
      <c r="BD226" s="658"/>
      <c r="BE226" s="658"/>
      <c r="BF226" s="658"/>
      <c r="BG226" s="658"/>
      <c r="BH226" s="658"/>
      <c r="BI226" s="658"/>
      <c r="BJ226" s="658"/>
      <c r="BK226" s="658"/>
      <c r="BL226" s="658"/>
      <c r="BM226" s="658"/>
      <c r="BN226" s="658"/>
      <c r="BO226" s="658"/>
    </row>
    <row r="227" spans="2:67" s="255" customFormat="1" ht="15" customHeight="1">
      <c r="B227" s="1252"/>
      <c r="C227" s="262" t="s">
        <v>536</v>
      </c>
      <c r="D227" s="339"/>
      <c r="E227" s="658"/>
      <c r="F227" s="658"/>
      <c r="G227" s="658"/>
      <c r="H227" s="700"/>
      <c r="I227" s="700"/>
      <c r="J227" s="700"/>
      <c r="K227" s="658"/>
      <c r="L227" s="658"/>
      <c r="M227" s="658"/>
      <c r="N227" s="658"/>
      <c r="O227" s="658"/>
      <c r="P227" s="658"/>
      <c r="Q227" s="658"/>
      <c r="R227" s="658"/>
      <c r="S227" s="658"/>
      <c r="T227" s="658"/>
      <c r="U227" s="658"/>
      <c r="V227" s="658"/>
      <c r="W227" s="658"/>
      <c r="X227" s="658"/>
      <c r="Y227" s="658"/>
      <c r="Z227" s="658"/>
      <c r="AA227" s="658"/>
      <c r="AB227" s="658"/>
      <c r="AC227" s="658"/>
      <c r="AD227" s="658"/>
      <c r="AE227" s="658"/>
      <c r="AF227" s="658"/>
      <c r="AG227" s="658"/>
      <c r="AH227" s="658"/>
      <c r="AI227" s="658"/>
      <c r="AJ227" s="262"/>
      <c r="AK227" s="658"/>
      <c r="AL227" s="658"/>
      <c r="AM227" s="658"/>
      <c r="AN227" s="658"/>
      <c r="AO227" s="658"/>
      <c r="AP227" s="658"/>
      <c r="AQ227" s="658"/>
      <c r="AR227" s="658"/>
      <c r="AS227" s="658"/>
      <c r="AT227" s="658"/>
      <c r="AU227" s="658"/>
      <c r="AV227" s="658"/>
      <c r="AW227" s="658"/>
      <c r="AX227" s="658"/>
      <c r="AY227" s="658"/>
      <c r="AZ227" s="658"/>
      <c r="BA227" s="658"/>
      <c r="BB227" s="658"/>
      <c r="BC227" s="658"/>
      <c r="BD227" s="658"/>
      <c r="BE227" s="658"/>
      <c r="BF227" s="658"/>
      <c r="BG227" s="658"/>
      <c r="BH227" s="658"/>
      <c r="BI227" s="658"/>
      <c r="BJ227" s="658"/>
      <c r="BK227" s="658"/>
      <c r="BL227" s="658"/>
      <c r="BM227" s="658"/>
      <c r="BN227" s="658"/>
      <c r="BO227" s="658"/>
    </row>
    <row r="228" spans="2:67" s="255" customFormat="1" ht="15" customHeight="1">
      <c r="B228" s="1252"/>
      <c r="C228" s="262" t="s">
        <v>537</v>
      </c>
      <c r="D228" s="339"/>
      <c r="E228" s="658"/>
      <c r="F228" s="658"/>
      <c r="G228" s="658"/>
      <c r="H228" s="700"/>
      <c r="I228" s="700"/>
      <c r="J228" s="700"/>
      <c r="K228" s="658"/>
      <c r="L228" s="658"/>
      <c r="M228" s="658"/>
      <c r="N228" s="658"/>
      <c r="O228" s="658"/>
      <c r="P228" s="658"/>
      <c r="Q228" s="658"/>
      <c r="R228" s="658"/>
      <c r="S228" s="658"/>
      <c r="T228" s="658"/>
      <c r="U228" s="658"/>
      <c r="V228" s="658"/>
      <c r="W228" s="658"/>
      <c r="X228" s="658"/>
      <c r="Y228" s="658"/>
      <c r="Z228" s="658"/>
      <c r="AA228" s="658"/>
      <c r="AB228" s="658"/>
      <c r="AC228" s="658"/>
      <c r="AD228" s="658"/>
      <c r="AE228" s="658"/>
      <c r="AF228" s="658"/>
      <c r="AG228" s="658"/>
      <c r="AH228" s="658"/>
      <c r="AI228" s="658"/>
      <c r="AJ228" s="262"/>
      <c r="AK228" s="658"/>
      <c r="AL228" s="658"/>
      <c r="AM228" s="658"/>
      <c r="AN228" s="658"/>
      <c r="AO228" s="658"/>
      <c r="AP228" s="658"/>
      <c r="AQ228" s="658"/>
      <c r="AR228" s="658"/>
      <c r="AS228" s="658"/>
      <c r="AT228" s="658"/>
      <c r="AU228" s="658"/>
      <c r="AV228" s="658"/>
      <c r="AW228" s="658"/>
      <c r="AX228" s="658"/>
      <c r="AY228" s="658"/>
      <c r="AZ228" s="658"/>
      <c r="BA228" s="658"/>
      <c r="BB228" s="658"/>
      <c r="BC228" s="658"/>
      <c r="BD228" s="658"/>
      <c r="BE228" s="658"/>
      <c r="BF228" s="658"/>
      <c r="BG228" s="658"/>
      <c r="BH228" s="658"/>
      <c r="BI228" s="658"/>
      <c r="BJ228" s="658"/>
      <c r="BK228" s="658"/>
      <c r="BL228" s="658"/>
      <c r="BM228" s="658"/>
      <c r="BN228" s="658"/>
      <c r="BO228" s="658"/>
    </row>
    <row r="229" spans="2:67" s="255" customFormat="1" ht="15" customHeight="1">
      <c r="B229" s="1252"/>
      <c r="C229" s="262" t="s">
        <v>532</v>
      </c>
      <c r="D229" s="339"/>
      <c r="E229" s="658"/>
      <c r="F229" s="658"/>
      <c r="G229" s="658"/>
      <c r="H229" s="700"/>
      <c r="I229" s="700"/>
      <c r="J229" s="700"/>
      <c r="K229" s="658"/>
      <c r="L229" s="658"/>
      <c r="M229" s="658"/>
      <c r="N229" s="658"/>
      <c r="O229" s="658"/>
      <c r="P229" s="658"/>
      <c r="Q229" s="658"/>
      <c r="R229" s="658"/>
      <c r="S229" s="658"/>
      <c r="T229" s="658"/>
      <c r="U229" s="658"/>
      <c r="V229" s="658"/>
      <c r="W229" s="658"/>
      <c r="X229" s="658"/>
      <c r="Y229" s="658"/>
      <c r="Z229" s="658"/>
      <c r="AA229" s="658"/>
      <c r="AB229" s="658"/>
      <c r="AC229" s="658"/>
      <c r="AD229" s="658"/>
      <c r="AE229" s="658"/>
      <c r="AF229" s="658"/>
      <c r="AG229" s="658"/>
      <c r="AH229" s="658"/>
      <c r="AI229" s="658"/>
      <c r="AJ229" s="262"/>
      <c r="AK229" s="658"/>
      <c r="AL229" s="658"/>
      <c r="AM229" s="658"/>
      <c r="AN229" s="658"/>
      <c r="AO229" s="658"/>
      <c r="AP229" s="658"/>
      <c r="AQ229" s="658"/>
      <c r="AR229" s="658"/>
      <c r="AS229" s="658"/>
      <c r="AT229" s="658"/>
      <c r="AU229" s="658"/>
      <c r="AV229" s="658"/>
      <c r="AW229" s="658"/>
      <c r="AX229" s="658"/>
      <c r="AY229" s="658"/>
      <c r="AZ229" s="658"/>
      <c r="BA229" s="658"/>
      <c r="BB229" s="658"/>
      <c r="BC229" s="658"/>
      <c r="BD229" s="658"/>
      <c r="BE229" s="658"/>
      <c r="BF229" s="658"/>
      <c r="BG229" s="658"/>
      <c r="BH229" s="658"/>
      <c r="BI229" s="658"/>
      <c r="BJ229" s="658"/>
      <c r="BK229" s="658"/>
      <c r="BL229" s="658"/>
      <c r="BM229" s="658"/>
      <c r="BN229" s="658"/>
      <c r="BO229" s="658"/>
    </row>
    <row r="230" spans="2:67" s="255" customFormat="1" ht="15" customHeight="1">
      <c r="B230" s="1252"/>
      <c r="C230" s="243" t="s">
        <v>533</v>
      </c>
      <c r="D230" s="339"/>
      <c r="E230" s="658"/>
      <c r="F230" s="658"/>
      <c r="G230" s="658"/>
      <c r="H230" s="700"/>
      <c r="I230" s="700"/>
      <c r="J230" s="700"/>
      <c r="K230" s="658"/>
      <c r="L230" s="658"/>
      <c r="M230" s="658"/>
      <c r="N230" s="658"/>
      <c r="O230" s="658"/>
      <c r="P230" s="658"/>
      <c r="Q230" s="658"/>
      <c r="R230" s="658"/>
      <c r="S230" s="658"/>
      <c r="T230" s="658"/>
      <c r="U230" s="658"/>
      <c r="V230" s="658"/>
      <c r="W230" s="658"/>
      <c r="X230" s="658"/>
      <c r="Y230" s="658"/>
      <c r="Z230" s="658"/>
      <c r="AA230" s="658"/>
      <c r="AB230" s="658"/>
      <c r="AC230" s="658"/>
      <c r="AD230" s="658"/>
      <c r="AE230" s="658"/>
      <c r="AF230" s="658"/>
      <c r="AG230" s="658"/>
      <c r="AH230" s="658"/>
      <c r="AI230" s="658"/>
      <c r="AJ230" s="262"/>
      <c r="AK230" s="658"/>
      <c r="AL230" s="658"/>
      <c r="AM230" s="658"/>
      <c r="AN230" s="658"/>
      <c r="AO230" s="658"/>
      <c r="AP230" s="658"/>
      <c r="AQ230" s="658"/>
      <c r="AR230" s="658"/>
      <c r="AS230" s="658"/>
      <c r="AT230" s="658"/>
      <c r="AU230" s="658"/>
      <c r="AV230" s="658"/>
      <c r="AW230" s="658"/>
      <c r="AX230" s="658"/>
      <c r="AY230" s="658"/>
      <c r="AZ230" s="658"/>
      <c r="BA230" s="658"/>
      <c r="BB230" s="658"/>
      <c r="BC230" s="658"/>
      <c r="BD230" s="658"/>
      <c r="BE230" s="658"/>
      <c r="BF230" s="658"/>
      <c r="BG230" s="658"/>
      <c r="BH230" s="658"/>
      <c r="BI230" s="658"/>
      <c r="BJ230" s="658"/>
      <c r="BK230" s="658"/>
      <c r="BL230" s="658"/>
      <c r="BM230" s="658"/>
      <c r="BN230" s="658"/>
      <c r="BO230" s="658"/>
    </row>
    <row r="231" spans="2:67" s="255" customFormat="1" ht="15" customHeight="1">
      <c r="B231" s="1253"/>
      <c r="C231" s="338" t="s">
        <v>527</v>
      </c>
      <c r="D231" s="339"/>
      <c r="E231" s="680"/>
      <c r="F231" s="680"/>
      <c r="G231" s="680"/>
      <c r="H231" s="712"/>
      <c r="I231" s="712"/>
      <c r="J231" s="712"/>
      <c r="K231" s="680"/>
      <c r="L231" s="680"/>
      <c r="M231" s="680"/>
      <c r="N231" s="680"/>
      <c r="O231" s="680"/>
      <c r="P231" s="680"/>
      <c r="Q231" s="680"/>
      <c r="R231" s="680"/>
      <c r="S231" s="680"/>
      <c r="T231" s="680"/>
      <c r="U231" s="680"/>
      <c r="V231" s="680"/>
      <c r="W231" s="680"/>
      <c r="X231" s="680"/>
      <c r="Y231" s="680"/>
      <c r="Z231" s="680"/>
      <c r="AA231" s="680"/>
      <c r="AB231" s="680"/>
      <c r="AC231" s="680"/>
      <c r="AD231" s="680"/>
      <c r="AE231" s="680"/>
      <c r="AF231" s="680"/>
      <c r="AG231" s="680"/>
      <c r="AH231" s="680"/>
      <c r="AI231" s="680"/>
      <c r="AJ231" s="331"/>
      <c r="AK231" s="680"/>
      <c r="AL231" s="680"/>
      <c r="AM231" s="680"/>
      <c r="AN231" s="680"/>
      <c r="AO231" s="680"/>
      <c r="AP231" s="680"/>
      <c r="AQ231" s="680"/>
      <c r="AR231" s="680"/>
      <c r="AS231" s="680"/>
      <c r="AT231" s="680"/>
      <c r="AU231" s="680"/>
      <c r="AV231" s="680"/>
      <c r="AW231" s="680"/>
      <c r="AX231" s="680"/>
      <c r="AY231" s="680"/>
      <c r="AZ231" s="680"/>
      <c r="BA231" s="680"/>
      <c r="BB231" s="680"/>
      <c r="BC231" s="680"/>
      <c r="BD231" s="680"/>
      <c r="BE231" s="680"/>
      <c r="BF231" s="680"/>
      <c r="BG231" s="680"/>
      <c r="BH231" s="680"/>
      <c r="BI231" s="680"/>
      <c r="BJ231" s="680"/>
      <c r="BK231" s="680"/>
      <c r="BL231" s="680"/>
      <c r="BM231" s="680"/>
      <c r="BN231" s="680"/>
      <c r="BO231" s="680"/>
    </row>
    <row r="232" spans="2:67" s="255" customFormat="1" ht="15" customHeight="1">
      <c r="B232" s="1251" t="s">
        <v>727</v>
      </c>
      <c r="C232" s="262" t="s">
        <v>534</v>
      </c>
      <c r="D232" s="339"/>
      <c r="E232" s="658"/>
      <c r="F232" s="658"/>
      <c r="G232" s="658"/>
      <c r="H232" s="700"/>
      <c r="I232" s="700"/>
      <c r="J232" s="700"/>
      <c r="K232" s="658"/>
      <c r="L232" s="658"/>
      <c r="M232" s="658"/>
      <c r="N232" s="658"/>
      <c r="O232" s="658"/>
      <c r="P232" s="658"/>
      <c r="Q232" s="658"/>
      <c r="R232" s="658"/>
      <c r="S232" s="658"/>
      <c r="T232" s="658"/>
      <c r="U232" s="658"/>
      <c r="V232" s="658"/>
      <c r="W232" s="658"/>
      <c r="X232" s="658"/>
      <c r="Y232" s="658"/>
      <c r="Z232" s="658"/>
      <c r="AA232" s="658"/>
      <c r="AB232" s="658"/>
      <c r="AC232" s="658"/>
      <c r="AD232" s="658"/>
      <c r="AE232" s="658"/>
      <c r="AF232" s="658"/>
      <c r="AG232" s="658"/>
      <c r="AH232" s="658"/>
      <c r="AI232" s="658"/>
      <c r="AJ232" s="262"/>
      <c r="AK232" s="658"/>
      <c r="AL232" s="658"/>
      <c r="AM232" s="658"/>
      <c r="AN232" s="658"/>
      <c r="AO232" s="658"/>
      <c r="AP232" s="658"/>
      <c r="AQ232" s="658"/>
      <c r="AR232" s="658"/>
      <c r="AS232" s="658"/>
      <c r="AT232" s="658"/>
      <c r="AU232" s="658"/>
      <c r="AV232" s="658"/>
      <c r="AW232" s="658"/>
      <c r="AX232" s="658"/>
      <c r="AY232" s="658"/>
      <c r="AZ232" s="658"/>
      <c r="BA232" s="658"/>
      <c r="BB232" s="658"/>
      <c r="BC232" s="658"/>
      <c r="BD232" s="658"/>
      <c r="BE232" s="658"/>
      <c r="BF232" s="658"/>
      <c r="BG232" s="658"/>
      <c r="BH232" s="658"/>
      <c r="BI232" s="658"/>
      <c r="BJ232" s="658"/>
      <c r="BK232" s="658"/>
      <c r="BL232" s="658"/>
      <c r="BM232" s="658"/>
      <c r="BN232" s="658"/>
      <c r="BO232" s="658"/>
    </row>
    <row r="233" spans="2:67" s="255" customFormat="1" ht="15" customHeight="1">
      <c r="B233" s="1252"/>
      <c r="C233" s="262" t="s">
        <v>535</v>
      </c>
      <c r="D233" s="339"/>
      <c r="E233" s="658"/>
      <c r="F233" s="658"/>
      <c r="G233" s="658"/>
      <c r="H233" s="700"/>
      <c r="I233" s="700"/>
      <c r="J233" s="700"/>
      <c r="K233" s="658"/>
      <c r="L233" s="658"/>
      <c r="M233" s="658"/>
      <c r="N233" s="658"/>
      <c r="O233" s="658"/>
      <c r="P233" s="658"/>
      <c r="Q233" s="658"/>
      <c r="R233" s="658"/>
      <c r="S233" s="658"/>
      <c r="T233" s="658"/>
      <c r="U233" s="658"/>
      <c r="V233" s="658"/>
      <c r="W233" s="658"/>
      <c r="X233" s="658"/>
      <c r="Y233" s="658"/>
      <c r="Z233" s="658"/>
      <c r="AA233" s="658"/>
      <c r="AB233" s="658"/>
      <c r="AC233" s="658"/>
      <c r="AD233" s="658"/>
      <c r="AE233" s="658"/>
      <c r="AF233" s="658"/>
      <c r="AG233" s="658"/>
      <c r="AH233" s="658"/>
      <c r="AI233" s="658"/>
      <c r="AJ233" s="262"/>
      <c r="AK233" s="658"/>
      <c r="AL233" s="658"/>
      <c r="AM233" s="658"/>
      <c r="AN233" s="658"/>
      <c r="AO233" s="658"/>
      <c r="AP233" s="658"/>
      <c r="AQ233" s="658"/>
      <c r="AR233" s="658"/>
      <c r="AS233" s="658"/>
      <c r="AT233" s="658"/>
      <c r="AU233" s="658"/>
      <c r="AV233" s="658"/>
      <c r="AW233" s="658"/>
      <c r="AX233" s="658"/>
      <c r="AY233" s="658"/>
      <c r="AZ233" s="658"/>
      <c r="BA233" s="658"/>
      <c r="BB233" s="658"/>
      <c r="BC233" s="658"/>
      <c r="BD233" s="658"/>
      <c r="BE233" s="658"/>
      <c r="BF233" s="658"/>
      <c r="BG233" s="658"/>
      <c r="BH233" s="658"/>
      <c r="BI233" s="658"/>
      <c r="BJ233" s="658"/>
      <c r="BK233" s="658"/>
      <c r="BL233" s="658"/>
      <c r="BM233" s="658"/>
      <c r="BN233" s="658"/>
      <c r="BO233" s="658"/>
    </row>
    <row r="234" spans="2:67" s="255" customFormat="1" ht="15" customHeight="1">
      <c r="B234" s="1252"/>
      <c r="C234" s="262" t="s">
        <v>536</v>
      </c>
      <c r="D234" s="339"/>
      <c r="E234" s="658"/>
      <c r="F234" s="658"/>
      <c r="G234" s="658"/>
      <c r="H234" s="700"/>
      <c r="I234" s="700"/>
      <c r="J234" s="700"/>
      <c r="K234" s="658"/>
      <c r="L234" s="658"/>
      <c r="M234" s="658"/>
      <c r="N234" s="658"/>
      <c r="O234" s="658"/>
      <c r="P234" s="658"/>
      <c r="Q234" s="658"/>
      <c r="R234" s="658"/>
      <c r="S234" s="658"/>
      <c r="T234" s="658"/>
      <c r="U234" s="658"/>
      <c r="V234" s="658"/>
      <c r="W234" s="658"/>
      <c r="X234" s="658"/>
      <c r="Y234" s="658"/>
      <c r="Z234" s="658"/>
      <c r="AA234" s="658"/>
      <c r="AB234" s="658"/>
      <c r="AC234" s="658"/>
      <c r="AD234" s="658"/>
      <c r="AE234" s="658"/>
      <c r="AF234" s="658"/>
      <c r="AG234" s="658"/>
      <c r="AH234" s="658"/>
      <c r="AI234" s="658"/>
      <c r="AJ234" s="262"/>
      <c r="AK234" s="658"/>
      <c r="AL234" s="658"/>
      <c r="AM234" s="658"/>
      <c r="AN234" s="658"/>
      <c r="AO234" s="658"/>
      <c r="AP234" s="658"/>
      <c r="AQ234" s="658"/>
      <c r="AR234" s="658"/>
      <c r="AS234" s="658"/>
      <c r="AT234" s="658"/>
      <c r="AU234" s="658"/>
      <c r="AV234" s="658"/>
      <c r="AW234" s="658"/>
      <c r="AX234" s="658"/>
      <c r="AY234" s="658"/>
      <c r="AZ234" s="658"/>
      <c r="BA234" s="658"/>
      <c r="BB234" s="658"/>
      <c r="BC234" s="658"/>
      <c r="BD234" s="658"/>
      <c r="BE234" s="658"/>
      <c r="BF234" s="658"/>
      <c r="BG234" s="658"/>
      <c r="BH234" s="658"/>
      <c r="BI234" s="658"/>
      <c r="BJ234" s="658"/>
      <c r="BK234" s="658"/>
      <c r="BL234" s="658"/>
      <c r="BM234" s="658"/>
      <c r="BN234" s="658"/>
      <c r="BO234" s="658"/>
    </row>
    <row r="235" spans="2:67" s="255" customFormat="1" ht="15" customHeight="1">
      <c r="B235" s="1252"/>
      <c r="C235" s="262" t="s">
        <v>537</v>
      </c>
      <c r="D235" s="339"/>
      <c r="E235" s="658"/>
      <c r="F235" s="658"/>
      <c r="G235" s="658"/>
      <c r="H235" s="700"/>
      <c r="I235" s="700"/>
      <c r="J235" s="700"/>
      <c r="K235" s="658"/>
      <c r="L235" s="658"/>
      <c r="M235" s="658"/>
      <c r="N235" s="658"/>
      <c r="O235" s="658"/>
      <c r="P235" s="658"/>
      <c r="Q235" s="658"/>
      <c r="R235" s="658"/>
      <c r="S235" s="658"/>
      <c r="T235" s="658"/>
      <c r="U235" s="658"/>
      <c r="V235" s="658"/>
      <c r="W235" s="658"/>
      <c r="X235" s="658"/>
      <c r="Y235" s="658"/>
      <c r="Z235" s="658"/>
      <c r="AA235" s="658"/>
      <c r="AB235" s="658"/>
      <c r="AC235" s="658"/>
      <c r="AD235" s="658"/>
      <c r="AE235" s="658"/>
      <c r="AF235" s="658"/>
      <c r="AG235" s="658"/>
      <c r="AH235" s="658"/>
      <c r="AI235" s="658"/>
      <c r="AJ235" s="262"/>
      <c r="AK235" s="658"/>
      <c r="AL235" s="658"/>
      <c r="AM235" s="658"/>
      <c r="AN235" s="658"/>
      <c r="AO235" s="658"/>
      <c r="AP235" s="658"/>
      <c r="AQ235" s="658"/>
      <c r="AR235" s="658"/>
      <c r="AS235" s="658"/>
      <c r="AT235" s="658"/>
      <c r="AU235" s="658"/>
      <c r="AV235" s="658"/>
      <c r="AW235" s="658"/>
      <c r="AX235" s="658"/>
      <c r="AY235" s="658"/>
      <c r="AZ235" s="658"/>
      <c r="BA235" s="658"/>
      <c r="BB235" s="658"/>
      <c r="BC235" s="658"/>
      <c r="BD235" s="658"/>
      <c r="BE235" s="658"/>
      <c r="BF235" s="658"/>
      <c r="BG235" s="658"/>
      <c r="BH235" s="658"/>
      <c r="BI235" s="658"/>
      <c r="BJ235" s="658"/>
      <c r="BK235" s="658"/>
      <c r="BL235" s="658"/>
      <c r="BM235" s="658"/>
      <c r="BN235" s="658"/>
      <c r="BO235" s="658"/>
    </row>
    <row r="236" spans="2:67" s="255" customFormat="1" ht="15" customHeight="1">
      <c r="B236" s="1252"/>
      <c r="C236" s="262" t="s">
        <v>532</v>
      </c>
      <c r="D236" s="339"/>
      <c r="E236" s="658"/>
      <c r="F236" s="658"/>
      <c r="G236" s="658"/>
      <c r="H236" s="700"/>
      <c r="I236" s="700"/>
      <c r="J236" s="700"/>
      <c r="K236" s="658"/>
      <c r="L236" s="658"/>
      <c r="M236" s="658"/>
      <c r="N236" s="658"/>
      <c r="O236" s="658"/>
      <c r="P236" s="658"/>
      <c r="Q236" s="658"/>
      <c r="R236" s="658"/>
      <c r="S236" s="658"/>
      <c r="T236" s="658"/>
      <c r="U236" s="658"/>
      <c r="V236" s="658"/>
      <c r="W236" s="658"/>
      <c r="X236" s="658"/>
      <c r="Y236" s="658"/>
      <c r="Z236" s="658"/>
      <c r="AA236" s="658"/>
      <c r="AB236" s="658"/>
      <c r="AC236" s="658"/>
      <c r="AD236" s="658"/>
      <c r="AE236" s="658"/>
      <c r="AF236" s="658"/>
      <c r="AG236" s="658"/>
      <c r="AH236" s="658"/>
      <c r="AI236" s="658"/>
      <c r="AJ236" s="262"/>
      <c r="AK236" s="658"/>
      <c r="AL236" s="658"/>
      <c r="AM236" s="658"/>
      <c r="AN236" s="658"/>
      <c r="AO236" s="658"/>
      <c r="AP236" s="658"/>
      <c r="AQ236" s="658"/>
      <c r="AR236" s="658"/>
      <c r="AS236" s="658"/>
      <c r="AT236" s="658"/>
      <c r="AU236" s="658"/>
      <c r="AV236" s="658"/>
      <c r="AW236" s="658"/>
      <c r="AX236" s="658"/>
      <c r="AY236" s="658"/>
      <c r="AZ236" s="658"/>
      <c r="BA236" s="658"/>
      <c r="BB236" s="658"/>
      <c r="BC236" s="658"/>
      <c r="BD236" s="658"/>
      <c r="BE236" s="658"/>
      <c r="BF236" s="658"/>
      <c r="BG236" s="658"/>
      <c r="BH236" s="658"/>
      <c r="BI236" s="658"/>
      <c r="BJ236" s="658"/>
      <c r="BK236" s="658"/>
      <c r="BL236" s="658"/>
      <c r="BM236" s="658"/>
      <c r="BN236" s="658"/>
      <c r="BO236" s="658"/>
    </row>
    <row r="237" spans="2:67" s="255" customFormat="1" ht="15" customHeight="1">
      <c r="B237" s="1252"/>
      <c r="C237" s="243" t="s">
        <v>533</v>
      </c>
      <c r="D237" s="339"/>
      <c r="E237" s="658"/>
      <c r="F237" s="658"/>
      <c r="G237" s="658"/>
      <c r="H237" s="700"/>
      <c r="I237" s="700"/>
      <c r="J237" s="700"/>
      <c r="K237" s="658"/>
      <c r="L237" s="658"/>
      <c r="M237" s="658"/>
      <c r="N237" s="658"/>
      <c r="O237" s="658"/>
      <c r="P237" s="658"/>
      <c r="Q237" s="658"/>
      <c r="R237" s="658"/>
      <c r="S237" s="658"/>
      <c r="T237" s="658"/>
      <c r="U237" s="658"/>
      <c r="V237" s="658"/>
      <c r="W237" s="658"/>
      <c r="X237" s="658"/>
      <c r="Y237" s="658"/>
      <c r="Z237" s="658"/>
      <c r="AA237" s="658"/>
      <c r="AB237" s="658"/>
      <c r="AC237" s="658"/>
      <c r="AD237" s="658"/>
      <c r="AE237" s="658"/>
      <c r="AF237" s="658"/>
      <c r="AG237" s="658"/>
      <c r="AH237" s="658"/>
      <c r="AI237" s="658"/>
      <c r="AJ237" s="262"/>
      <c r="AK237" s="658"/>
      <c r="AL237" s="658"/>
      <c r="AM237" s="658"/>
      <c r="AN237" s="658"/>
      <c r="AO237" s="658"/>
      <c r="AP237" s="658"/>
      <c r="AQ237" s="658"/>
      <c r="AR237" s="658"/>
      <c r="AS237" s="658"/>
      <c r="AT237" s="658"/>
      <c r="AU237" s="658"/>
      <c r="AV237" s="658"/>
      <c r="AW237" s="658"/>
      <c r="AX237" s="658"/>
      <c r="AY237" s="658"/>
      <c r="AZ237" s="658"/>
      <c r="BA237" s="658"/>
      <c r="BB237" s="658"/>
      <c r="BC237" s="658"/>
      <c r="BD237" s="658"/>
      <c r="BE237" s="658"/>
      <c r="BF237" s="658"/>
      <c r="BG237" s="658"/>
      <c r="BH237" s="658"/>
      <c r="BI237" s="658"/>
      <c r="BJ237" s="658"/>
      <c r="BK237" s="658"/>
      <c r="BL237" s="658"/>
      <c r="BM237" s="658"/>
      <c r="BN237" s="658"/>
      <c r="BO237" s="658"/>
    </row>
    <row r="238" spans="2:67" s="255" customFormat="1" ht="15" customHeight="1">
      <c r="B238" s="1253"/>
      <c r="C238" s="338" t="s">
        <v>527</v>
      </c>
      <c r="D238" s="339"/>
      <c r="E238" s="680"/>
      <c r="F238" s="680"/>
      <c r="G238" s="680"/>
      <c r="H238" s="712"/>
      <c r="I238" s="712"/>
      <c r="J238" s="712"/>
      <c r="K238" s="680"/>
      <c r="L238" s="680"/>
      <c r="M238" s="680"/>
      <c r="N238" s="680"/>
      <c r="O238" s="680"/>
      <c r="P238" s="680"/>
      <c r="Q238" s="680"/>
      <c r="R238" s="680"/>
      <c r="S238" s="680"/>
      <c r="T238" s="680"/>
      <c r="U238" s="680"/>
      <c r="V238" s="680"/>
      <c r="W238" s="680"/>
      <c r="X238" s="680"/>
      <c r="Y238" s="680"/>
      <c r="Z238" s="680"/>
      <c r="AA238" s="680"/>
      <c r="AB238" s="680"/>
      <c r="AC238" s="680"/>
      <c r="AD238" s="680"/>
      <c r="AE238" s="680"/>
      <c r="AF238" s="680"/>
      <c r="AG238" s="680"/>
      <c r="AH238" s="680"/>
      <c r="AI238" s="680"/>
      <c r="AJ238" s="331"/>
      <c r="AK238" s="680"/>
      <c r="AL238" s="680"/>
      <c r="AM238" s="680"/>
      <c r="AN238" s="680"/>
      <c r="AO238" s="680"/>
      <c r="AP238" s="680"/>
      <c r="AQ238" s="680"/>
      <c r="AR238" s="680"/>
      <c r="AS238" s="680"/>
      <c r="AT238" s="680"/>
      <c r="AU238" s="680"/>
      <c r="AV238" s="680"/>
      <c r="AW238" s="680"/>
      <c r="AX238" s="680"/>
      <c r="AY238" s="680"/>
      <c r="AZ238" s="680"/>
      <c r="BA238" s="680"/>
      <c r="BB238" s="680"/>
      <c r="BC238" s="680"/>
      <c r="BD238" s="680"/>
      <c r="BE238" s="680"/>
      <c r="BF238" s="680"/>
      <c r="BG238" s="680"/>
      <c r="BH238" s="680"/>
      <c r="BI238" s="680"/>
      <c r="BJ238" s="680"/>
      <c r="BK238" s="680"/>
      <c r="BL238" s="680"/>
      <c r="BM238" s="680"/>
      <c r="BN238" s="680"/>
      <c r="BO238" s="680"/>
    </row>
    <row r="239" spans="2:67" s="255" customFormat="1" ht="15" customHeight="1">
      <c r="B239" s="1251" t="s">
        <v>29</v>
      </c>
      <c r="C239" s="262" t="s">
        <v>534</v>
      </c>
      <c r="D239" s="344"/>
      <c r="E239" s="350"/>
      <c r="F239" s="346"/>
      <c r="G239" s="346"/>
      <c r="H239" s="896"/>
      <c r="I239" s="896"/>
      <c r="J239" s="89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7"/>
      <c r="AH239" s="347"/>
      <c r="AI239" s="346"/>
      <c r="AJ239" s="329"/>
      <c r="AK239" s="350"/>
      <c r="AL239" s="346"/>
      <c r="AM239" s="346"/>
      <c r="AN239" s="346"/>
      <c r="AO239" s="346"/>
      <c r="AP239" s="346"/>
      <c r="AQ239" s="346"/>
      <c r="AR239" s="346"/>
      <c r="AS239" s="346"/>
      <c r="AT239" s="346"/>
      <c r="AU239" s="346"/>
      <c r="AV239" s="346"/>
      <c r="AW239" s="346"/>
      <c r="AX239" s="346"/>
      <c r="AY239" s="346"/>
      <c r="AZ239" s="346"/>
      <c r="BA239" s="346"/>
      <c r="BB239" s="346"/>
      <c r="BC239" s="346"/>
      <c r="BD239" s="346"/>
      <c r="BE239" s="346"/>
      <c r="BF239" s="346"/>
      <c r="BG239" s="346"/>
      <c r="BH239" s="346"/>
      <c r="BI239" s="346"/>
      <c r="BJ239" s="346"/>
      <c r="BK239" s="346"/>
      <c r="BL239" s="346"/>
      <c r="BM239" s="346"/>
      <c r="BN239" s="346"/>
      <c r="BO239" s="346"/>
    </row>
    <row r="240" spans="2:67" s="255" customFormat="1" ht="15" customHeight="1">
      <c r="B240" s="1257" t="s">
        <v>29</v>
      </c>
      <c r="C240" s="262" t="s">
        <v>535</v>
      </c>
      <c r="D240" s="344"/>
      <c r="E240" s="346"/>
      <c r="F240" s="346"/>
      <c r="G240" s="346"/>
      <c r="H240" s="896"/>
      <c r="I240" s="896"/>
      <c r="J240" s="89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7"/>
      <c r="AH240" s="347"/>
      <c r="AI240" s="346"/>
      <c r="AJ240" s="329"/>
      <c r="AK240" s="346"/>
      <c r="AL240" s="346"/>
      <c r="AM240" s="346"/>
      <c r="AN240" s="346"/>
      <c r="AO240" s="346"/>
      <c r="AP240" s="346"/>
      <c r="AQ240" s="346"/>
      <c r="AR240" s="346"/>
      <c r="AS240" s="346"/>
      <c r="AT240" s="346"/>
      <c r="AU240" s="346"/>
      <c r="AV240" s="346"/>
      <c r="AW240" s="346"/>
      <c r="AX240" s="346"/>
      <c r="AY240" s="346"/>
      <c r="AZ240" s="346"/>
      <c r="BA240" s="346"/>
      <c r="BB240" s="346"/>
      <c r="BC240" s="346"/>
      <c r="BD240" s="346"/>
      <c r="BE240" s="346"/>
      <c r="BF240" s="346"/>
      <c r="BG240" s="346"/>
      <c r="BH240" s="346"/>
      <c r="BI240" s="346"/>
      <c r="BJ240" s="346"/>
      <c r="BK240" s="346"/>
      <c r="BL240" s="346"/>
      <c r="BM240" s="346"/>
      <c r="BN240" s="346"/>
      <c r="BO240" s="346"/>
    </row>
    <row r="241" spans="2:67" s="255" customFormat="1" ht="15" customHeight="1">
      <c r="B241" s="1257" t="s">
        <v>29</v>
      </c>
      <c r="C241" s="262" t="s">
        <v>536</v>
      </c>
      <c r="D241" s="344"/>
      <c r="E241" s="346"/>
      <c r="F241" s="346"/>
      <c r="G241" s="346"/>
      <c r="H241" s="896"/>
      <c r="I241" s="896"/>
      <c r="J241" s="89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7"/>
      <c r="AH241" s="347"/>
      <c r="AI241" s="346"/>
      <c r="AJ241" s="329"/>
      <c r="AK241" s="346"/>
      <c r="AL241" s="346"/>
      <c r="AM241" s="346"/>
      <c r="AN241" s="346"/>
      <c r="AO241" s="346"/>
      <c r="AP241" s="346"/>
      <c r="AQ241" s="346"/>
      <c r="AR241" s="346"/>
      <c r="AS241" s="346"/>
      <c r="AT241" s="346"/>
      <c r="AU241" s="346"/>
      <c r="AV241" s="346"/>
      <c r="AW241" s="346"/>
      <c r="AX241" s="346"/>
      <c r="AY241" s="346"/>
      <c r="AZ241" s="346"/>
      <c r="BA241" s="346"/>
      <c r="BB241" s="346"/>
      <c r="BC241" s="346"/>
      <c r="BD241" s="346"/>
      <c r="BE241" s="346"/>
      <c r="BF241" s="346"/>
      <c r="BG241" s="346"/>
      <c r="BH241" s="346"/>
      <c r="BI241" s="346"/>
      <c r="BJ241" s="346"/>
      <c r="BK241" s="346"/>
      <c r="BL241" s="346"/>
      <c r="BM241" s="346"/>
      <c r="BN241" s="346"/>
      <c r="BO241" s="346"/>
    </row>
    <row r="242" spans="2:67" s="255" customFormat="1" ht="15" customHeight="1">
      <c r="B242" s="1257" t="s">
        <v>29</v>
      </c>
      <c r="C242" s="262" t="s">
        <v>537</v>
      </c>
      <c r="D242" s="344"/>
      <c r="E242" s="346"/>
      <c r="F242" s="346"/>
      <c r="G242" s="346"/>
      <c r="H242" s="896"/>
      <c r="I242" s="896"/>
      <c r="J242" s="89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7"/>
      <c r="AH242" s="347"/>
      <c r="AI242" s="346"/>
      <c r="AJ242" s="329"/>
      <c r="AK242" s="346"/>
      <c r="AL242" s="346"/>
      <c r="AM242" s="346"/>
      <c r="AN242" s="346"/>
      <c r="AO242" s="346"/>
      <c r="AP242" s="346"/>
      <c r="AQ242" s="346"/>
      <c r="AR242" s="346"/>
      <c r="AS242" s="346"/>
      <c r="AT242" s="346"/>
      <c r="AU242" s="346"/>
      <c r="AV242" s="346"/>
      <c r="AW242" s="346"/>
      <c r="AX242" s="346"/>
      <c r="AY242" s="346"/>
      <c r="AZ242" s="346"/>
      <c r="BA242" s="346"/>
      <c r="BB242" s="346"/>
      <c r="BC242" s="346"/>
      <c r="BD242" s="346"/>
      <c r="BE242" s="346"/>
      <c r="BF242" s="346"/>
      <c r="BG242" s="346"/>
      <c r="BH242" s="346"/>
      <c r="BI242" s="346"/>
      <c r="BJ242" s="346"/>
      <c r="BK242" s="346"/>
      <c r="BL242" s="346"/>
      <c r="BM242" s="346"/>
      <c r="BN242" s="346"/>
      <c r="BO242" s="346"/>
    </row>
    <row r="243" spans="2:67" s="255" customFormat="1" ht="15" customHeight="1">
      <c r="B243" s="1257" t="s">
        <v>29</v>
      </c>
      <c r="C243" s="262" t="s">
        <v>532</v>
      </c>
      <c r="D243" s="344"/>
      <c r="E243" s="346"/>
      <c r="F243" s="346"/>
      <c r="G243" s="346"/>
      <c r="H243" s="896"/>
      <c r="I243" s="896"/>
      <c r="J243" s="89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7"/>
      <c r="AH243" s="347"/>
      <c r="AI243" s="346"/>
      <c r="AJ243" s="329"/>
      <c r="AK243" s="346"/>
      <c r="AL243" s="346"/>
      <c r="AM243" s="346"/>
      <c r="AN243" s="346"/>
      <c r="AO243" s="346"/>
      <c r="AP243" s="346"/>
      <c r="AQ243" s="346"/>
      <c r="AR243" s="346"/>
      <c r="AS243" s="346"/>
      <c r="AT243" s="346"/>
      <c r="AU243" s="346"/>
      <c r="AV243" s="346"/>
      <c r="AW243" s="346"/>
      <c r="AX243" s="346"/>
      <c r="AY243" s="346"/>
      <c r="AZ243" s="346"/>
      <c r="BA243" s="346"/>
      <c r="BB243" s="346"/>
      <c r="BC243" s="346"/>
      <c r="BD243" s="346"/>
      <c r="BE243" s="346"/>
      <c r="BF243" s="346"/>
      <c r="BG243" s="346"/>
      <c r="BH243" s="346"/>
      <c r="BI243" s="346"/>
      <c r="BJ243" s="346"/>
      <c r="BK243" s="346"/>
      <c r="BL243" s="346"/>
      <c r="BM243" s="346"/>
      <c r="BN243" s="346"/>
      <c r="BO243" s="346"/>
    </row>
    <row r="244" spans="2:67" s="255" customFormat="1" ht="15" customHeight="1">
      <c r="B244" s="1257" t="s">
        <v>29</v>
      </c>
      <c r="C244" s="243" t="s">
        <v>533</v>
      </c>
      <c r="D244" s="344"/>
      <c r="E244" s="346"/>
      <c r="F244" s="346"/>
      <c r="G244" s="346"/>
      <c r="H244" s="896"/>
      <c r="I244" s="896"/>
      <c r="J244" s="89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7"/>
      <c r="AH244" s="347"/>
      <c r="AI244" s="346"/>
      <c r="AJ244" s="329"/>
      <c r="AK244" s="346"/>
      <c r="AL244" s="346"/>
      <c r="AM244" s="346"/>
      <c r="AN244" s="346"/>
      <c r="AO244" s="346"/>
      <c r="AP244" s="346"/>
      <c r="AQ244" s="346"/>
      <c r="AR244" s="346"/>
      <c r="AS244" s="346"/>
      <c r="AT244" s="346"/>
      <c r="AU244" s="346"/>
      <c r="AV244" s="346"/>
      <c r="AW244" s="346"/>
      <c r="AX244" s="346"/>
      <c r="AY244" s="346"/>
      <c r="AZ244" s="346"/>
      <c r="BA244" s="346"/>
      <c r="BB244" s="346"/>
      <c r="BC244" s="346"/>
      <c r="BD244" s="346"/>
      <c r="BE244" s="346"/>
      <c r="BF244" s="346"/>
      <c r="BG244" s="346"/>
      <c r="BH244" s="346"/>
      <c r="BI244" s="346"/>
      <c r="BJ244" s="346"/>
      <c r="BK244" s="346"/>
      <c r="BL244" s="346"/>
      <c r="BM244" s="346"/>
      <c r="BN244" s="346"/>
      <c r="BO244" s="346"/>
    </row>
    <row r="245" spans="2:67" s="255" customFormat="1" ht="15" customHeight="1">
      <c r="B245" s="1253" t="s">
        <v>29</v>
      </c>
      <c r="C245" s="338" t="s">
        <v>527</v>
      </c>
      <c r="D245" s="339"/>
      <c r="E245" s="345"/>
      <c r="F245" s="345"/>
      <c r="G245" s="345"/>
      <c r="H245" s="897"/>
      <c r="I245" s="897"/>
      <c r="J245" s="897"/>
      <c r="K245" s="345"/>
      <c r="L245" s="345"/>
      <c r="M245" s="345"/>
      <c r="N245" s="345"/>
      <c r="O245" s="345"/>
      <c r="P245" s="345"/>
      <c r="Q245" s="345"/>
      <c r="R245" s="345"/>
      <c r="S245" s="345"/>
      <c r="T245" s="345"/>
      <c r="U245" s="345"/>
      <c r="V245" s="345"/>
      <c r="W245" s="345"/>
      <c r="X245" s="345"/>
      <c r="Y245" s="345"/>
      <c r="Z245" s="345"/>
      <c r="AA245" s="345"/>
      <c r="AB245" s="345"/>
      <c r="AC245" s="345"/>
      <c r="AD245" s="345"/>
      <c r="AE245" s="345"/>
      <c r="AF245" s="345"/>
      <c r="AG245" s="348"/>
      <c r="AH245" s="348"/>
      <c r="AI245" s="345"/>
      <c r="AJ245" s="331"/>
      <c r="AK245" s="345"/>
      <c r="AL245" s="345"/>
      <c r="AM245" s="345"/>
      <c r="AN245" s="345"/>
      <c r="AO245" s="345"/>
      <c r="AP245" s="345"/>
      <c r="AQ245" s="345"/>
      <c r="AR245" s="345"/>
      <c r="AS245" s="345"/>
      <c r="AT245" s="345"/>
      <c r="AU245" s="345"/>
      <c r="AV245" s="345"/>
      <c r="AW245" s="345"/>
      <c r="AX245" s="345"/>
      <c r="AY245" s="345"/>
      <c r="AZ245" s="345"/>
      <c r="BA245" s="345"/>
      <c r="BB245" s="345"/>
      <c r="BC245" s="345"/>
      <c r="BD245" s="345"/>
      <c r="BE245" s="345"/>
      <c r="BF245" s="345"/>
      <c r="BG245" s="345"/>
      <c r="BH245" s="345"/>
      <c r="BI245" s="345"/>
      <c r="BJ245" s="345"/>
      <c r="BK245" s="345"/>
      <c r="BL245" s="345"/>
      <c r="BM245" s="345"/>
      <c r="BN245" s="345"/>
      <c r="BO245" s="345"/>
    </row>
    <row r="246" spans="2:67" s="255" customFormat="1" ht="15" customHeight="1">
      <c r="B246" s="1251" t="s">
        <v>728</v>
      </c>
      <c r="C246" s="262" t="s">
        <v>534</v>
      </c>
      <c r="D246" s="339"/>
      <c r="E246" s="658"/>
      <c r="F246" s="658"/>
      <c r="G246" s="658"/>
      <c r="H246" s="700"/>
      <c r="I246" s="700"/>
      <c r="J246" s="700"/>
      <c r="K246" s="658"/>
      <c r="L246" s="658"/>
      <c r="M246" s="658"/>
      <c r="N246" s="658"/>
      <c r="O246" s="658"/>
      <c r="P246" s="658"/>
      <c r="Q246" s="658"/>
      <c r="R246" s="658"/>
      <c r="S246" s="658"/>
      <c r="T246" s="658"/>
      <c r="U246" s="658"/>
      <c r="V246" s="658"/>
      <c r="W246" s="658"/>
      <c r="X246" s="658"/>
      <c r="Y246" s="658"/>
      <c r="Z246" s="658"/>
      <c r="AA246" s="658"/>
      <c r="AB246" s="658"/>
      <c r="AC246" s="658"/>
      <c r="AD246" s="658"/>
      <c r="AE246" s="658"/>
      <c r="AF246" s="658"/>
      <c r="AG246" s="658"/>
      <c r="AH246" s="658"/>
      <c r="AI246" s="658"/>
      <c r="AJ246" s="262"/>
      <c r="AK246" s="658"/>
      <c r="AL246" s="658"/>
      <c r="AM246" s="658"/>
      <c r="AN246" s="658"/>
      <c r="AO246" s="658"/>
      <c r="AP246" s="658"/>
      <c r="AQ246" s="658"/>
      <c r="AR246" s="658"/>
      <c r="AS246" s="658"/>
      <c r="AT246" s="658"/>
      <c r="AU246" s="658"/>
      <c r="AV246" s="658"/>
      <c r="AW246" s="658"/>
      <c r="AX246" s="658"/>
      <c r="AY246" s="658"/>
      <c r="AZ246" s="658"/>
      <c r="BA246" s="658"/>
      <c r="BB246" s="658"/>
      <c r="BC246" s="658"/>
      <c r="BD246" s="658"/>
      <c r="BE246" s="658"/>
      <c r="BF246" s="658"/>
      <c r="BG246" s="658"/>
      <c r="BH246" s="658"/>
      <c r="BI246" s="658"/>
      <c r="BJ246" s="658"/>
      <c r="BK246" s="658"/>
      <c r="BL246" s="658"/>
      <c r="BM246" s="658"/>
      <c r="BN246" s="658"/>
      <c r="BO246" s="658"/>
    </row>
    <row r="247" spans="2:67" s="255" customFormat="1" ht="15" customHeight="1">
      <c r="B247" s="1252"/>
      <c r="C247" s="262" t="s">
        <v>535</v>
      </c>
      <c r="D247" s="339"/>
      <c r="E247" s="658"/>
      <c r="F247" s="658"/>
      <c r="G247" s="658"/>
      <c r="H247" s="700"/>
      <c r="I247" s="700"/>
      <c r="J247" s="700"/>
      <c r="K247" s="658"/>
      <c r="L247" s="658"/>
      <c r="M247" s="658"/>
      <c r="N247" s="658"/>
      <c r="O247" s="658"/>
      <c r="P247" s="658"/>
      <c r="Q247" s="658"/>
      <c r="R247" s="658"/>
      <c r="S247" s="658"/>
      <c r="T247" s="658"/>
      <c r="U247" s="658"/>
      <c r="V247" s="658"/>
      <c r="W247" s="658"/>
      <c r="X247" s="658"/>
      <c r="Y247" s="658"/>
      <c r="Z247" s="658"/>
      <c r="AA247" s="658"/>
      <c r="AB247" s="658"/>
      <c r="AC247" s="658"/>
      <c r="AD247" s="658"/>
      <c r="AE247" s="658"/>
      <c r="AF247" s="658"/>
      <c r="AG247" s="658"/>
      <c r="AH247" s="658"/>
      <c r="AI247" s="658"/>
      <c r="AJ247" s="262"/>
      <c r="AK247" s="658"/>
      <c r="AL247" s="658"/>
      <c r="AM247" s="658"/>
      <c r="AN247" s="658"/>
      <c r="AO247" s="658"/>
      <c r="AP247" s="658"/>
      <c r="AQ247" s="658"/>
      <c r="AR247" s="658"/>
      <c r="AS247" s="658"/>
      <c r="AT247" s="658"/>
      <c r="AU247" s="658"/>
      <c r="AV247" s="658"/>
      <c r="AW247" s="658"/>
      <c r="AX247" s="658"/>
      <c r="AY247" s="658"/>
      <c r="AZ247" s="658"/>
      <c r="BA247" s="658"/>
      <c r="BB247" s="658"/>
      <c r="BC247" s="658"/>
      <c r="BD247" s="658"/>
      <c r="BE247" s="658"/>
      <c r="BF247" s="658"/>
      <c r="BG247" s="658"/>
      <c r="BH247" s="658"/>
      <c r="BI247" s="658"/>
      <c r="BJ247" s="658"/>
      <c r="BK247" s="658"/>
      <c r="BL247" s="658"/>
      <c r="BM247" s="658"/>
      <c r="BN247" s="658"/>
      <c r="BO247" s="658"/>
    </row>
    <row r="248" spans="2:67" s="255" customFormat="1" ht="15" customHeight="1">
      <c r="B248" s="1252"/>
      <c r="C248" s="262" t="s">
        <v>536</v>
      </c>
      <c r="D248" s="339"/>
      <c r="E248" s="658"/>
      <c r="F248" s="658"/>
      <c r="G248" s="658"/>
      <c r="H248" s="700"/>
      <c r="I248" s="700"/>
      <c r="J248" s="700"/>
      <c r="K248" s="658"/>
      <c r="L248" s="658"/>
      <c r="M248" s="658"/>
      <c r="N248" s="658"/>
      <c r="O248" s="658"/>
      <c r="P248" s="658"/>
      <c r="Q248" s="658"/>
      <c r="R248" s="658"/>
      <c r="S248" s="658"/>
      <c r="T248" s="658"/>
      <c r="U248" s="658"/>
      <c r="V248" s="658"/>
      <c r="W248" s="658"/>
      <c r="X248" s="658"/>
      <c r="Y248" s="658"/>
      <c r="Z248" s="658"/>
      <c r="AA248" s="658"/>
      <c r="AB248" s="658"/>
      <c r="AC248" s="658"/>
      <c r="AD248" s="658"/>
      <c r="AE248" s="658"/>
      <c r="AF248" s="658"/>
      <c r="AG248" s="658"/>
      <c r="AH248" s="658"/>
      <c r="AI248" s="658"/>
      <c r="AJ248" s="262"/>
      <c r="AK248" s="658"/>
      <c r="AL248" s="658"/>
      <c r="AM248" s="658"/>
      <c r="AN248" s="658"/>
      <c r="AO248" s="658"/>
      <c r="AP248" s="658"/>
      <c r="AQ248" s="658"/>
      <c r="AR248" s="658"/>
      <c r="AS248" s="658"/>
      <c r="AT248" s="658"/>
      <c r="AU248" s="658"/>
      <c r="AV248" s="658"/>
      <c r="AW248" s="658"/>
      <c r="AX248" s="658"/>
      <c r="AY248" s="658"/>
      <c r="AZ248" s="658"/>
      <c r="BA248" s="658"/>
      <c r="BB248" s="658"/>
      <c r="BC248" s="658"/>
      <c r="BD248" s="658"/>
      <c r="BE248" s="658"/>
      <c r="BF248" s="658"/>
      <c r="BG248" s="658"/>
      <c r="BH248" s="658"/>
      <c r="BI248" s="658"/>
      <c r="BJ248" s="658"/>
      <c r="BK248" s="658"/>
      <c r="BL248" s="658"/>
      <c r="BM248" s="658"/>
      <c r="BN248" s="658"/>
      <c r="BO248" s="658"/>
    </row>
    <row r="249" spans="2:67" s="255" customFormat="1" ht="15" customHeight="1">
      <c r="B249" s="1252"/>
      <c r="C249" s="262" t="s">
        <v>537</v>
      </c>
      <c r="D249" s="339"/>
      <c r="E249" s="658"/>
      <c r="F249" s="658"/>
      <c r="G249" s="658"/>
      <c r="H249" s="700"/>
      <c r="I249" s="700"/>
      <c r="J249" s="700"/>
      <c r="K249" s="658"/>
      <c r="L249" s="658"/>
      <c r="M249" s="658"/>
      <c r="N249" s="658"/>
      <c r="O249" s="658"/>
      <c r="P249" s="658"/>
      <c r="Q249" s="658"/>
      <c r="R249" s="658"/>
      <c r="S249" s="658"/>
      <c r="T249" s="658"/>
      <c r="U249" s="658"/>
      <c r="V249" s="658"/>
      <c r="W249" s="658"/>
      <c r="X249" s="658"/>
      <c r="Y249" s="658"/>
      <c r="Z249" s="658"/>
      <c r="AA249" s="658"/>
      <c r="AB249" s="658"/>
      <c r="AC249" s="658"/>
      <c r="AD249" s="658"/>
      <c r="AE249" s="658"/>
      <c r="AF249" s="658"/>
      <c r="AG249" s="658"/>
      <c r="AH249" s="658"/>
      <c r="AI249" s="658"/>
      <c r="AJ249" s="262"/>
      <c r="AK249" s="658"/>
      <c r="AL249" s="658"/>
      <c r="AM249" s="658"/>
      <c r="AN249" s="658"/>
      <c r="AO249" s="658"/>
      <c r="AP249" s="658"/>
      <c r="AQ249" s="658"/>
      <c r="AR249" s="658"/>
      <c r="AS249" s="658"/>
      <c r="AT249" s="658"/>
      <c r="AU249" s="658"/>
      <c r="AV249" s="658"/>
      <c r="AW249" s="658"/>
      <c r="AX249" s="658"/>
      <c r="AY249" s="658"/>
      <c r="AZ249" s="658"/>
      <c r="BA249" s="658"/>
      <c r="BB249" s="658"/>
      <c r="BC249" s="658"/>
      <c r="BD249" s="658"/>
      <c r="BE249" s="658"/>
      <c r="BF249" s="658"/>
      <c r="BG249" s="658"/>
      <c r="BH249" s="658"/>
      <c r="BI249" s="658"/>
      <c r="BJ249" s="658"/>
      <c r="BK249" s="658"/>
      <c r="BL249" s="658"/>
      <c r="BM249" s="658"/>
      <c r="BN249" s="658"/>
      <c r="BO249" s="658"/>
    </row>
    <row r="250" spans="2:67" s="255" customFormat="1" ht="15" customHeight="1">
      <c r="B250" s="1252"/>
      <c r="C250" s="262" t="s">
        <v>532</v>
      </c>
      <c r="D250" s="339"/>
      <c r="E250" s="658"/>
      <c r="F250" s="658"/>
      <c r="G250" s="658"/>
      <c r="H250" s="700"/>
      <c r="I250" s="700"/>
      <c r="J250" s="700"/>
      <c r="K250" s="658"/>
      <c r="L250" s="658"/>
      <c r="M250" s="658"/>
      <c r="N250" s="658"/>
      <c r="O250" s="658"/>
      <c r="P250" s="658"/>
      <c r="Q250" s="658"/>
      <c r="R250" s="658"/>
      <c r="S250" s="658"/>
      <c r="T250" s="658"/>
      <c r="U250" s="658"/>
      <c r="V250" s="658"/>
      <c r="W250" s="658"/>
      <c r="X250" s="658"/>
      <c r="Y250" s="658"/>
      <c r="Z250" s="658"/>
      <c r="AA250" s="658"/>
      <c r="AB250" s="658"/>
      <c r="AC250" s="658"/>
      <c r="AD250" s="658"/>
      <c r="AE250" s="658"/>
      <c r="AF250" s="658"/>
      <c r="AG250" s="658"/>
      <c r="AH250" s="658"/>
      <c r="AI250" s="658"/>
      <c r="AJ250" s="262"/>
      <c r="AK250" s="658"/>
      <c r="AL250" s="658"/>
      <c r="AM250" s="658"/>
      <c r="AN250" s="658"/>
      <c r="AO250" s="658"/>
      <c r="AP250" s="658"/>
      <c r="AQ250" s="658"/>
      <c r="AR250" s="658"/>
      <c r="AS250" s="658"/>
      <c r="AT250" s="658"/>
      <c r="AU250" s="658"/>
      <c r="AV250" s="658"/>
      <c r="AW250" s="658"/>
      <c r="AX250" s="658"/>
      <c r="AY250" s="658"/>
      <c r="AZ250" s="658"/>
      <c r="BA250" s="658"/>
      <c r="BB250" s="658"/>
      <c r="BC250" s="658"/>
      <c r="BD250" s="658"/>
      <c r="BE250" s="658"/>
      <c r="BF250" s="658"/>
      <c r="BG250" s="658"/>
      <c r="BH250" s="658"/>
      <c r="BI250" s="658"/>
      <c r="BJ250" s="658"/>
      <c r="BK250" s="658"/>
      <c r="BL250" s="658"/>
      <c r="BM250" s="658"/>
      <c r="BN250" s="658"/>
      <c r="BO250" s="658"/>
    </row>
    <row r="251" spans="2:67" s="255" customFormat="1" ht="15" customHeight="1">
      <c r="B251" s="1252"/>
      <c r="C251" s="243" t="s">
        <v>533</v>
      </c>
      <c r="D251" s="339"/>
      <c r="E251" s="658"/>
      <c r="F251" s="658"/>
      <c r="G251" s="658"/>
      <c r="H251" s="700"/>
      <c r="I251" s="700"/>
      <c r="J251" s="700"/>
      <c r="K251" s="658"/>
      <c r="L251" s="658"/>
      <c r="M251" s="658"/>
      <c r="N251" s="658"/>
      <c r="O251" s="658"/>
      <c r="P251" s="658"/>
      <c r="Q251" s="658"/>
      <c r="R251" s="658"/>
      <c r="S251" s="658"/>
      <c r="T251" s="658"/>
      <c r="U251" s="658"/>
      <c r="V251" s="658"/>
      <c r="W251" s="658"/>
      <c r="X251" s="658"/>
      <c r="Y251" s="658"/>
      <c r="Z251" s="658"/>
      <c r="AA251" s="658"/>
      <c r="AB251" s="658"/>
      <c r="AC251" s="658"/>
      <c r="AD251" s="658"/>
      <c r="AE251" s="658"/>
      <c r="AF251" s="658"/>
      <c r="AG251" s="658"/>
      <c r="AH251" s="658"/>
      <c r="AI251" s="658"/>
      <c r="AJ251" s="262"/>
      <c r="AK251" s="658"/>
      <c r="AL251" s="658"/>
      <c r="AM251" s="658"/>
      <c r="AN251" s="658"/>
      <c r="AO251" s="658"/>
      <c r="AP251" s="658"/>
      <c r="AQ251" s="658"/>
      <c r="AR251" s="658"/>
      <c r="AS251" s="658"/>
      <c r="AT251" s="658"/>
      <c r="AU251" s="658"/>
      <c r="AV251" s="658"/>
      <c r="AW251" s="658"/>
      <c r="AX251" s="658"/>
      <c r="AY251" s="658"/>
      <c r="AZ251" s="658"/>
      <c r="BA251" s="658"/>
      <c r="BB251" s="658"/>
      <c r="BC251" s="658"/>
      <c r="BD251" s="658"/>
      <c r="BE251" s="658"/>
      <c r="BF251" s="658"/>
      <c r="BG251" s="658"/>
      <c r="BH251" s="658"/>
      <c r="BI251" s="658"/>
      <c r="BJ251" s="658"/>
      <c r="BK251" s="658"/>
      <c r="BL251" s="658"/>
      <c r="BM251" s="658"/>
      <c r="BN251" s="658"/>
      <c r="BO251" s="658"/>
    </row>
    <row r="252" spans="2:67" s="255" customFormat="1" ht="15" customHeight="1">
      <c r="B252" s="1253"/>
      <c r="C252" s="338" t="s">
        <v>527</v>
      </c>
      <c r="D252" s="339"/>
      <c r="E252" s="680"/>
      <c r="F252" s="680"/>
      <c r="G252" s="680"/>
      <c r="H252" s="712"/>
      <c r="I252" s="712"/>
      <c r="J252" s="712"/>
      <c r="K252" s="680"/>
      <c r="L252" s="680"/>
      <c r="M252" s="680"/>
      <c r="N252" s="680"/>
      <c r="O252" s="680"/>
      <c r="P252" s="680"/>
      <c r="Q252" s="680"/>
      <c r="R252" s="680"/>
      <c r="S252" s="680"/>
      <c r="T252" s="680"/>
      <c r="U252" s="680"/>
      <c r="V252" s="680"/>
      <c r="W252" s="680"/>
      <c r="X252" s="680"/>
      <c r="Y252" s="680"/>
      <c r="Z252" s="680"/>
      <c r="AA252" s="680"/>
      <c r="AB252" s="680"/>
      <c r="AC252" s="680"/>
      <c r="AD252" s="680"/>
      <c r="AE252" s="680"/>
      <c r="AF252" s="680"/>
      <c r="AG252" s="680"/>
      <c r="AH252" s="680"/>
      <c r="AI252" s="680"/>
      <c r="AJ252" s="331"/>
      <c r="AK252" s="680"/>
      <c r="AL252" s="680"/>
      <c r="AM252" s="680"/>
      <c r="AN252" s="680"/>
      <c r="AO252" s="680"/>
      <c r="AP252" s="680"/>
      <c r="AQ252" s="680"/>
      <c r="AR252" s="680"/>
      <c r="AS252" s="680"/>
      <c r="AT252" s="680"/>
      <c r="AU252" s="680"/>
      <c r="AV252" s="680"/>
      <c r="AW252" s="680"/>
      <c r="AX252" s="680"/>
      <c r="AY252" s="680"/>
      <c r="AZ252" s="680"/>
      <c r="BA252" s="680"/>
      <c r="BB252" s="680"/>
      <c r="BC252" s="680"/>
      <c r="BD252" s="680"/>
      <c r="BE252" s="680"/>
      <c r="BF252" s="680"/>
      <c r="BG252" s="680"/>
      <c r="BH252" s="680"/>
      <c r="BI252" s="680"/>
      <c r="BJ252" s="680"/>
      <c r="BK252" s="680"/>
      <c r="BL252" s="680"/>
      <c r="BM252" s="680"/>
      <c r="BN252" s="680"/>
      <c r="BO252" s="680"/>
    </row>
    <row r="253" spans="2:67" s="255" customFormat="1" ht="15" customHeight="1">
      <c r="B253" s="1251" t="s">
        <v>30</v>
      </c>
      <c r="C253" s="262" t="s">
        <v>534</v>
      </c>
      <c r="D253" s="344"/>
      <c r="E253" s="350">
        <v>5.84817457655585E-2</v>
      </c>
      <c r="F253" s="350">
        <v>1.17935378374642E-4</v>
      </c>
      <c r="G253" s="350">
        <v>1.6847417444571701E-5</v>
      </c>
      <c r="H253" s="918">
        <v>1.9057735299340977E-5</v>
      </c>
      <c r="I253" s="918">
        <v>2.0223824710745224E-5</v>
      </c>
      <c r="J253" s="918">
        <v>1.9721999255638239E-5</v>
      </c>
      <c r="K253" s="350">
        <v>0.3009245399313199</v>
      </c>
      <c r="L253" s="350">
        <v>0.11137203331454694</v>
      </c>
      <c r="M253" s="350">
        <v>0.11134666251089</v>
      </c>
      <c r="N253" s="350">
        <v>5.21066275323619E-3</v>
      </c>
      <c r="O253" s="350">
        <v>2.8774744618185349E-3</v>
      </c>
      <c r="P253" s="350">
        <v>2.3685152597300902E-3</v>
      </c>
      <c r="Q253" s="350">
        <v>1.7704009070845905E-2</v>
      </c>
      <c r="R253" s="350">
        <v>7.7131585001793818E-3</v>
      </c>
      <c r="S253" s="350"/>
      <c r="T253" s="350"/>
      <c r="U253" s="350">
        <v>4.4974570342751988E-3</v>
      </c>
      <c r="V253" s="350">
        <v>1.1681597391097099E-2</v>
      </c>
      <c r="W253" s="350">
        <v>5.3409127083880901E-3</v>
      </c>
      <c r="X253" s="350">
        <v>7.729596918786108E-2</v>
      </c>
      <c r="Y253" s="350">
        <v>0.12727303106081281</v>
      </c>
      <c r="Z253" s="350">
        <v>6.7779352477400009E-2</v>
      </c>
      <c r="AA253" s="350"/>
      <c r="AB253" s="350"/>
      <c r="AC253" s="350"/>
      <c r="AD253" s="350">
        <v>7.6777309126474722E-3</v>
      </c>
      <c r="AE253" s="350">
        <v>6.3715233452097703E-2</v>
      </c>
      <c r="AF253" s="350">
        <v>7.7410118246428794E-2</v>
      </c>
      <c r="AG253" s="350"/>
      <c r="AH253" s="350"/>
      <c r="AI253" s="350">
        <v>1.2408979349684299E-2</v>
      </c>
      <c r="AJ253" s="331"/>
      <c r="AK253" s="350">
        <v>6.4336719601096604E-2</v>
      </c>
      <c r="AL253" s="350">
        <v>1.2771429353143E-5</v>
      </c>
      <c r="AM253" s="350">
        <v>1.4582954460897046E-5</v>
      </c>
      <c r="AN253" s="350">
        <v>1.5330963893629444E-5</v>
      </c>
      <c r="AO253" s="350">
        <v>1.5009058754680262E-5</v>
      </c>
      <c r="AP253" s="350">
        <v>4.5626585561112001E-2</v>
      </c>
      <c r="AQ253" s="350">
        <v>0.31002905696927002</v>
      </c>
      <c r="AR253" s="350">
        <v>0.12280825349113908</v>
      </c>
      <c r="AS253" s="350">
        <v>6.0653762773658297E-2</v>
      </c>
      <c r="AT253" s="350">
        <v>9.7696336539810601E-3</v>
      </c>
      <c r="AU253" s="350">
        <v>7.6635114830951321E-3</v>
      </c>
      <c r="AV253" s="350">
        <v>7.2789456093405999E-3</v>
      </c>
      <c r="AW253" s="350">
        <v>2.3576681499820302E-2</v>
      </c>
      <c r="AX253" s="350">
        <v>1.2833430182760975E-2</v>
      </c>
      <c r="AY253" s="350"/>
      <c r="AZ253" s="350"/>
      <c r="BA253" s="350">
        <v>4.4974570342751997E-3</v>
      </c>
      <c r="BB253" s="350">
        <v>1.5909514743428901E-2</v>
      </c>
      <c r="BC253" s="350">
        <v>9.8873856301488101E-3</v>
      </c>
      <c r="BD253" s="350">
        <v>7.9022511454943892E-2</v>
      </c>
      <c r="BE253" s="350">
        <v>0.1336305562207952</v>
      </c>
      <c r="BF253" s="350">
        <v>7.37406607317308E-2</v>
      </c>
      <c r="BG253" s="350"/>
      <c r="BH253" s="350"/>
      <c r="BI253" s="350"/>
      <c r="BJ253" s="350">
        <v>7.6777309126474722E-3</v>
      </c>
      <c r="BK253" s="350">
        <v>6.7799542271288704E-2</v>
      </c>
      <c r="BL253" s="350">
        <v>8.2771551542319396E-2</v>
      </c>
      <c r="BM253" s="350"/>
      <c r="BN253" s="350"/>
      <c r="BO253" s="350">
        <v>1.701104295049E-2</v>
      </c>
    </row>
    <row r="254" spans="2:67" s="255" customFormat="1" ht="15" customHeight="1">
      <c r="B254" s="1257" t="s">
        <v>30</v>
      </c>
      <c r="C254" s="262" t="s">
        <v>535</v>
      </c>
      <c r="D254" s="344"/>
      <c r="E254" s="346">
        <v>5.0726531266696899E-2</v>
      </c>
      <c r="F254" s="346">
        <v>9.0769661433334997E-4</v>
      </c>
      <c r="G254" s="346">
        <v>9.8629410674830591E-4</v>
      </c>
      <c r="H254" s="896">
        <v>1.1640573492433233E-3</v>
      </c>
      <c r="I254" s="896">
        <v>1.1839582650423192E-3</v>
      </c>
      <c r="J254" s="896">
        <v>1.1753939250953073E-3</v>
      </c>
      <c r="K254" s="346">
        <v>0.22814123448093687</v>
      </c>
      <c r="L254" s="346">
        <v>0.11767330452752207</v>
      </c>
      <c r="M254" s="346">
        <v>0.101341799899347</v>
      </c>
      <c r="N254" s="346">
        <v>7.8918915851450503E-3</v>
      </c>
      <c r="O254" s="346">
        <v>4.742924810749124E-3</v>
      </c>
      <c r="P254" s="346">
        <v>4.0083118761431403E-3</v>
      </c>
      <c r="Q254" s="346">
        <v>3.0225339667546498E-2</v>
      </c>
      <c r="R254" s="346">
        <v>1.3493223205670786E-2</v>
      </c>
      <c r="S254" s="346"/>
      <c r="T254" s="346"/>
      <c r="U254" s="346">
        <v>6.9243942047475882E-3</v>
      </c>
      <c r="V254" s="346">
        <v>1.9850372069718299E-2</v>
      </c>
      <c r="W254" s="346">
        <v>8.0938404315377202E-3</v>
      </c>
      <c r="X254" s="346">
        <v>7.5635832392589156E-2</v>
      </c>
      <c r="Y254" s="346">
        <v>0.10442436967769603</v>
      </c>
      <c r="Z254" s="346">
        <v>6.4146841504189783E-2</v>
      </c>
      <c r="AA254" s="346"/>
      <c r="AB254" s="346"/>
      <c r="AC254" s="346"/>
      <c r="AD254" s="346">
        <v>8.0689528699798285E-3</v>
      </c>
      <c r="AE254" s="346">
        <v>5.6894933608831903E-2</v>
      </c>
      <c r="AF254" s="346">
        <v>6.3615217533157298E-2</v>
      </c>
      <c r="AG254" s="346"/>
      <c r="AH254" s="346"/>
      <c r="AI254" s="346">
        <v>1.36220589191118E-2</v>
      </c>
      <c r="AJ254" s="331"/>
      <c r="AK254" s="346">
        <v>5.4172588533709397E-2</v>
      </c>
      <c r="AL254" s="346">
        <v>7.2975037114863595E-4</v>
      </c>
      <c r="AM254" s="346">
        <v>8.7113270021389429E-4</v>
      </c>
      <c r="AN254" s="346">
        <v>8.7600035063335518E-4</v>
      </c>
      <c r="AO254" s="346">
        <v>8.7390556196350006E-4</v>
      </c>
      <c r="AP254" s="346">
        <v>2.42339258628664E-2</v>
      </c>
      <c r="AQ254" s="346">
        <v>0.22801796249009421</v>
      </c>
      <c r="AR254" s="346">
        <v>0.13238148913519945</v>
      </c>
      <c r="AS254" s="346">
        <v>4.1064881986917601E-2</v>
      </c>
      <c r="AT254" s="346">
        <v>1.05994772711673E-2</v>
      </c>
      <c r="AU254" s="346">
        <v>7.449507623430828E-3</v>
      </c>
      <c r="AV254" s="346">
        <v>6.6531821721475997E-3</v>
      </c>
      <c r="AW254" s="346">
        <v>3.5118117696491244E-2</v>
      </c>
      <c r="AX254" s="346">
        <v>2.1202386917285765E-2</v>
      </c>
      <c r="AY254" s="346"/>
      <c r="AZ254" s="346"/>
      <c r="BA254" s="346">
        <v>6.8894578061363494E-3</v>
      </c>
      <c r="BB254" s="346">
        <v>2.43284047032198E-2</v>
      </c>
      <c r="BC254" s="346">
        <v>1.0816820441125001E-2</v>
      </c>
      <c r="BD254" s="346">
        <v>7.502490205192909E-2</v>
      </c>
      <c r="BE254" s="346">
        <v>0.10349705654660793</v>
      </c>
      <c r="BF254" s="346">
        <v>6.8917952034343727E-2</v>
      </c>
      <c r="BG254" s="346"/>
      <c r="BH254" s="346"/>
      <c r="BI254" s="346"/>
      <c r="BJ254" s="346">
        <v>8.2523381624793699E-3</v>
      </c>
      <c r="BK254" s="346">
        <v>5.7666433572555402E-2</v>
      </c>
      <c r="BL254" s="346">
        <v>6.6198335834143293E-2</v>
      </c>
      <c r="BM254" s="346"/>
      <c r="BN254" s="346"/>
      <c r="BO254" s="346">
        <v>1.6291462702019598E-2</v>
      </c>
    </row>
    <row r="255" spans="2:67" s="255" customFormat="1" ht="15" customHeight="1">
      <c r="B255" s="1257" t="s">
        <v>30</v>
      </c>
      <c r="C255" s="262" t="s">
        <v>536</v>
      </c>
      <c r="D255" s="344"/>
      <c r="E255" s="346">
        <v>8.4337450267733496E-2</v>
      </c>
      <c r="F255" s="346">
        <v>4.41472701171426E-3</v>
      </c>
      <c r="G255" s="346">
        <v>6.8941351889118601E-3</v>
      </c>
      <c r="H255" s="896">
        <v>8.066457126278969E-3</v>
      </c>
      <c r="I255" s="896">
        <v>8.2757955070234014E-3</v>
      </c>
      <c r="J255" s="896">
        <v>8.1857069364892378E-3</v>
      </c>
      <c r="K255" s="346">
        <v>0.19772827331161397</v>
      </c>
      <c r="L255" s="346">
        <v>0.16910107082472289</v>
      </c>
      <c r="M255" s="346">
        <v>0.14747056973798001</v>
      </c>
      <c r="N255" s="346">
        <v>1.8980282624672402E-2</v>
      </c>
      <c r="O255" s="346">
        <v>1.2632361717843019E-2</v>
      </c>
      <c r="P255" s="346">
        <v>1.0958716682292599E-2</v>
      </c>
      <c r="Q255" s="346">
        <v>7.2053391114319645E-2</v>
      </c>
      <c r="R255" s="346">
        <v>4.1884495563382799E-2</v>
      </c>
      <c r="S255" s="346"/>
      <c r="T255" s="346"/>
      <c r="U255" s="346">
        <v>2.5259016195925865E-2</v>
      </c>
      <c r="V255" s="346">
        <v>5.2179141328722103E-2</v>
      </c>
      <c r="W255" s="346">
        <v>1.9462781578986701E-2</v>
      </c>
      <c r="X255" s="346">
        <v>0.12630320738428846</v>
      </c>
      <c r="Y255" s="346">
        <v>0.15394511865709465</v>
      </c>
      <c r="Z255" s="346">
        <v>0.11641578491131997</v>
      </c>
      <c r="AA255" s="346"/>
      <c r="AB255" s="346"/>
      <c r="AC255" s="346"/>
      <c r="AD255" s="346">
        <v>2.0588055504615198E-2</v>
      </c>
      <c r="AE255" s="346">
        <v>9.5113371418625803E-2</v>
      </c>
      <c r="AF255" s="346">
        <v>9.8861370817299205E-2</v>
      </c>
      <c r="AG255" s="346"/>
      <c r="AH255" s="346"/>
      <c r="AI255" s="346">
        <v>2.74955546913483E-2</v>
      </c>
      <c r="AJ255" s="331"/>
      <c r="AK255" s="346">
        <v>8.4580498405979698E-2</v>
      </c>
      <c r="AL255" s="346">
        <v>4.9683617413899201E-3</v>
      </c>
      <c r="AM255" s="346">
        <v>5.7107161212656167E-3</v>
      </c>
      <c r="AN255" s="346">
        <v>5.9640759355563825E-3</v>
      </c>
      <c r="AO255" s="346">
        <v>5.8550427834937321E-3</v>
      </c>
      <c r="AP255" s="346">
        <v>4.9472236328498197E-2</v>
      </c>
      <c r="AQ255" s="346">
        <v>0.18691555868627277</v>
      </c>
      <c r="AR255" s="346">
        <v>0.18034942701484125</v>
      </c>
      <c r="AS255" s="346">
        <v>6.9266976775932201E-2</v>
      </c>
      <c r="AT255" s="346">
        <v>2.3270504842041601E-2</v>
      </c>
      <c r="AU255" s="346">
        <v>1.7991955249303287E-2</v>
      </c>
      <c r="AV255" s="346">
        <v>1.6644118771534398E-2</v>
      </c>
      <c r="AW255" s="346">
        <v>7.316767985928245E-2</v>
      </c>
      <c r="AX255" s="346">
        <v>4.8592232230072502E-2</v>
      </c>
      <c r="AY255" s="346"/>
      <c r="AZ255" s="346"/>
      <c r="BA255" s="346">
        <v>2.1038699243688182E-2</v>
      </c>
      <c r="BB255" s="346">
        <v>5.35568964354044E-2</v>
      </c>
      <c r="BC255" s="346">
        <v>2.36910965641879E-2</v>
      </c>
      <c r="BD255" s="346">
        <v>0.12126967262102398</v>
      </c>
      <c r="BE255" s="346">
        <v>0.14537930727202855</v>
      </c>
      <c r="BF255" s="346">
        <v>0.11396659190665547</v>
      </c>
      <c r="BG255" s="346"/>
      <c r="BH255" s="346"/>
      <c r="BI255" s="346"/>
      <c r="BJ255" s="346">
        <v>2.1920655296778533E-2</v>
      </c>
      <c r="BK255" s="346">
        <v>9.2301327397390096E-2</v>
      </c>
      <c r="BL255" s="346">
        <v>9.7590178152206594E-2</v>
      </c>
      <c r="BM255" s="346"/>
      <c r="BN255" s="346"/>
      <c r="BO255" s="346">
        <v>3.1128442096745201E-2</v>
      </c>
    </row>
    <row r="256" spans="2:67" s="255" customFormat="1" ht="15" customHeight="1">
      <c r="B256" s="1257" t="s">
        <v>30</v>
      </c>
      <c r="C256" s="262" t="s">
        <v>537</v>
      </c>
      <c r="D256" s="344"/>
      <c r="E256" s="346">
        <v>0.162024311917528</v>
      </c>
      <c r="F256" s="346">
        <v>1.8552591909243701E-2</v>
      </c>
      <c r="G256" s="346">
        <v>3.54513294158528E-2</v>
      </c>
      <c r="H256" s="896">
        <v>4.1174162489254228E-2</v>
      </c>
      <c r="I256" s="896">
        <v>4.2549722293067249E-2</v>
      </c>
      <c r="J256" s="896">
        <v>4.1957751456333493E-2</v>
      </c>
      <c r="K256" s="346">
        <v>0.15301576120454344</v>
      </c>
      <c r="L256" s="346">
        <v>0.21054073517440042</v>
      </c>
      <c r="M256" s="346">
        <v>0.21310229767055</v>
      </c>
      <c r="N256" s="346">
        <v>5.6865024918839699E-2</v>
      </c>
      <c r="O256" s="346">
        <v>4.2709677456080349E-2</v>
      </c>
      <c r="P256" s="346">
        <v>3.7735722501248799E-2</v>
      </c>
      <c r="Q256" s="346">
        <v>0.16478651895990104</v>
      </c>
      <c r="R256" s="346">
        <v>0.12072816377645057</v>
      </c>
      <c r="S256" s="346"/>
      <c r="T256" s="346"/>
      <c r="U256" s="346">
        <v>9.7265571575950588E-2</v>
      </c>
      <c r="V256" s="346">
        <v>0.13596189300097999</v>
      </c>
      <c r="W256" s="346">
        <v>5.8015090637766498E-2</v>
      </c>
      <c r="X256" s="346">
        <v>0.29198485955242715</v>
      </c>
      <c r="Y256" s="346">
        <v>0.24078117080940792</v>
      </c>
      <c r="Z256" s="346">
        <v>0.23508124991400309</v>
      </c>
      <c r="AA256" s="346"/>
      <c r="AB256" s="346"/>
      <c r="AC256" s="346"/>
      <c r="AD256" s="346">
        <v>9.7365364631089926E-2</v>
      </c>
      <c r="AE256" s="346">
        <v>0.19341199982219301</v>
      </c>
      <c r="AF256" s="346">
        <v>0.17421858892350101</v>
      </c>
      <c r="AG256" s="346"/>
      <c r="AH256" s="346"/>
      <c r="AI256" s="346">
        <v>7.0306560616914399E-2</v>
      </c>
      <c r="AJ256" s="331"/>
      <c r="AK256" s="346">
        <v>0.163668058146857</v>
      </c>
      <c r="AL256" s="346">
        <v>3.1534587480833202E-2</v>
      </c>
      <c r="AM256" s="346">
        <v>3.6515726952861496E-2</v>
      </c>
      <c r="AN256" s="346">
        <v>3.7848022308979511E-2</v>
      </c>
      <c r="AO256" s="346">
        <v>3.7274670285642193E-2</v>
      </c>
      <c r="AP256" s="346">
        <v>8.8381704623882895E-2</v>
      </c>
      <c r="AQ256" s="346">
        <v>0.15116668134190367</v>
      </c>
      <c r="AR256" s="346">
        <v>0.2089047529588578</v>
      </c>
      <c r="AS256" s="346">
        <v>0.11230467172188301</v>
      </c>
      <c r="AT256" s="346">
        <v>6.3260029144258295E-2</v>
      </c>
      <c r="AU256" s="346">
        <v>5.0394733299333271E-2</v>
      </c>
      <c r="AV256" s="346">
        <v>4.5932377200753702E-2</v>
      </c>
      <c r="AW256" s="346">
        <v>0.16733743690932137</v>
      </c>
      <c r="AX256" s="346">
        <v>0.12883767951354785</v>
      </c>
      <c r="AY256" s="346"/>
      <c r="AZ256" s="346"/>
      <c r="BA256" s="346">
        <v>9.3987509785433715E-2</v>
      </c>
      <c r="BB256" s="346">
        <v>0.13864579508681499</v>
      </c>
      <c r="BC256" s="346">
        <v>6.4330535318164905E-2</v>
      </c>
      <c r="BD256" s="346">
        <v>0.27725612590477455</v>
      </c>
      <c r="BE256" s="346">
        <v>0.23267205417959244</v>
      </c>
      <c r="BF256" s="346">
        <v>0.21989762923620951</v>
      </c>
      <c r="BG256" s="346"/>
      <c r="BH256" s="346"/>
      <c r="BI256" s="346"/>
      <c r="BJ256" s="346">
        <v>0.10754936120789781</v>
      </c>
      <c r="BK256" s="346">
        <v>0.189838624904929</v>
      </c>
      <c r="BL256" s="346">
        <v>0.17594489182845399</v>
      </c>
      <c r="BM256" s="346"/>
      <c r="BN256" s="346"/>
      <c r="BO256" s="346">
        <v>7.60381048958607E-2</v>
      </c>
    </row>
    <row r="257" spans="2:67" s="255" customFormat="1" ht="15" customHeight="1">
      <c r="B257" s="1257" t="s">
        <v>30</v>
      </c>
      <c r="C257" s="262" t="s">
        <v>532</v>
      </c>
      <c r="D257" s="344"/>
      <c r="E257" s="346">
        <v>0.55533607367149296</v>
      </c>
      <c r="F257" s="346">
        <v>0.41544738763594302</v>
      </c>
      <c r="G257" s="346">
        <v>0.51083279228704503</v>
      </c>
      <c r="H257" s="896">
        <v>0.57477839216473314</v>
      </c>
      <c r="I257" s="896">
        <v>0.59371496770071319</v>
      </c>
      <c r="J257" s="896">
        <v>0.58556563065710909</v>
      </c>
      <c r="K257" s="346">
        <v>0.11872853746588007</v>
      </c>
      <c r="L257" s="346">
        <v>0.37880424572609434</v>
      </c>
      <c r="M257" s="346">
        <v>0.40820144525556501</v>
      </c>
      <c r="N257" s="346">
        <v>0.50916731228174605</v>
      </c>
      <c r="O257" s="346">
        <v>0.48804483583355557</v>
      </c>
      <c r="P257" s="346">
        <v>0.47268716187749599</v>
      </c>
      <c r="Q257" s="346">
        <v>0.62806390785800126</v>
      </c>
      <c r="R257" s="346">
        <v>0.6562861406870435</v>
      </c>
      <c r="S257" s="346"/>
      <c r="T257" s="346"/>
      <c r="U257" s="346">
        <v>0.72764968706043365</v>
      </c>
      <c r="V257" s="346">
        <v>0.66028455335646796</v>
      </c>
      <c r="W257" s="346">
        <v>0.51136265382977997</v>
      </c>
      <c r="X257" s="346">
        <v>0.42152865396108641</v>
      </c>
      <c r="Y257" s="346">
        <v>0.36717979849736287</v>
      </c>
      <c r="Z257" s="346">
        <v>0.49636404914897431</v>
      </c>
      <c r="AA257" s="346"/>
      <c r="AB257" s="346"/>
      <c r="AC257" s="346"/>
      <c r="AD257" s="346">
        <v>0.77377590317256562</v>
      </c>
      <c r="AE257" s="346">
        <v>0.550966757482102</v>
      </c>
      <c r="AF257" s="346">
        <v>0.51186970677823496</v>
      </c>
      <c r="AG257" s="346"/>
      <c r="AH257" s="346"/>
      <c r="AI257" s="346">
        <v>0.51226225395543701</v>
      </c>
      <c r="AJ257" s="331"/>
      <c r="AK257" s="346">
        <v>0.55040787942782698</v>
      </c>
      <c r="AL257" s="346">
        <v>0.50822027769329303</v>
      </c>
      <c r="AM257" s="346">
        <v>0.57236719183715479</v>
      </c>
      <c r="AN257" s="346">
        <v>0.5926246063959002</v>
      </c>
      <c r="AO257" s="346">
        <v>0.58390684755098332</v>
      </c>
      <c r="AP257" s="346">
        <v>0.61493827582496796</v>
      </c>
      <c r="AQ257" s="346">
        <v>0.12240908690675355</v>
      </c>
      <c r="AR257" s="346">
        <v>0.34304746696724903</v>
      </c>
      <c r="AS257" s="346">
        <v>0.57117180532735601</v>
      </c>
      <c r="AT257" s="346">
        <v>0.52933261613464799</v>
      </c>
      <c r="AU257" s="346">
        <v>0.51188889245327662</v>
      </c>
      <c r="AV257" s="346">
        <v>0.49845320871830801</v>
      </c>
      <c r="AW257" s="346">
        <v>0.61997759064409408</v>
      </c>
      <c r="AX257" s="346">
        <v>0.64138319829578982</v>
      </c>
      <c r="AY257" s="346"/>
      <c r="AZ257" s="346"/>
      <c r="BA257" s="346">
        <v>0.72702185948621401</v>
      </c>
      <c r="BB257" s="346">
        <v>0.65211092638315604</v>
      </c>
      <c r="BC257" s="346">
        <v>0.53115138689466102</v>
      </c>
      <c r="BD257" s="346">
        <v>0.44017531044558078</v>
      </c>
      <c r="BE257" s="346">
        <v>0.37753897221402277</v>
      </c>
      <c r="BF257" s="346">
        <v>0.50113859955694373</v>
      </c>
      <c r="BG257" s="346"/>
      <c r="BH257" s="346"/>
      <c r="BI257" s="346"/>
      <c r="BJ257" s="346">
        <v>0.76339629561709155</v>
      </c>
      <c r="BK257" s="346">
        <v>0.55186907780063998</v>
      </c>
      <c r="BL257" s="346">
        <v>0.50797725358797197</v>
      </c>
      <c r="BM257" s="346"/>
      <c r="BN257" s="346"/>
      <c r="BO257" s="346">
        <v>0.529734886312758</v>
      </c>
    </row>
    <row r="258" spans="2:67" s="255" customFormat="1" ht="15" customHeight="1">
      <c r="B258" s="1257" t="s">
        <v>30</v>
      </c>
      <c r="C258" s="243" t="s">
        <v>533</v>
      </c>
      <c r="D258" s="344"/>
      <c r="E258" s="346">
        <v>8.9093887110989797E-2</v>
      </c>
      <c r="F258" s="346">
        <v>0.56055966145039104</v>
      </c>
      <c r="G258" s="346">
        <v>0.445818601583997</v>
      </c>
      <c r="H258" s="896">
        <v>0.37479787313519097</v>
      </c>
      <c r="I258" s="896">
        <v>0.35425533240944318</v>
      </c>
      <c r="J258" s="896">
        <v>0.36309579502571721</v>
      </c>
      <c r="K258" s="346">
        <v>1.4616536057057321E-3</v>
      </c>
      <c r="L258" s="346">
        <v>1.2508610432713382E-2</v>
      </c>
      <c r="M258" s="346">
        <v>1.8537224925667398E-2</v>
      </c>
      <c r="N258" s="346">
        <v>0.40188482583635998</v>
      </c>
      <c r="O258" s="346">
        <v>0.44899272571995336</v>
      </c>
      <c r="P258" s="346">
        <v>0.47224157180309001</v>
      </c>
      <c r="Q258" s="346">
        <v>8.7166833329385615E-2</v>
      </c>
      <c r="R258" s="346">
        <v>0.15989481826727292</v>
      </c>
      <c r="S258" s="346"/>
      <c r="T258" s="346"/>
      <c r="U258" s="346">
        <v>0.13840387392866707</v>
      </c>
      <c r="V258" s="346">
        <v>0.12004244285301501</v>
      </c>
      <c r="W258" s="346">
        <v>0.39772472081354099</v>
      </c>
      <c r="X258" s="346">
        <v>7.2514775217477926E-3</v>
      </c>
      <c r="Y258" s="346">
        <v>6.3965112976257441E-3</v>
      </c>
      <c r="Z258" s="346">
        <v>2.0212722044112997E-2</v>
      </c>
      <c r="AA258" s="346"/>
      <c r="AB258" s="346"/>
      <c r="AC258" s="346"/>
      <c r="AD258" s="346">
        <v>9.2523992909102029E-2</v>
      </c>
      <c r="AE258" s="346">
        <v>3.9897704216149597E-2</v>
      </c>
      <c r="AF258" s="346">
        <v>7.4024997701379103E-2</v>
      </c>
      <c r="AG258" s="346"/>
      <c r="AH258" s="346"/>
      <c r="AI258" s="346">
        <v>0.36390459246750501</v>
      </c>
      <c r="AJ258" s="331"/>
      <c r="AK258" s="346">
        <v>8.2834255884530306E-2</v>
      </c>
      <c r="AL258" s="346">
        <v>0.454534251283982</v>
      </c>
      <c r="AM258" s="346">
        <v>0.38452064943404335</v>
      </c>
      <c r="AN258" s="346">
        <v>0.36267196404503699</v>
      </c>
      <c r="AO258" s="346">
        <v>0.37207452475916264</v>
      </c>
      <c r="AP258" s="346">
        <v>0.17734727179867299</v>
      </c>
      <c r="AQ258" s="346">
        <v>1.4616536057057321E-3</v>
      </c>
      <c r="AR258" s="346">
        <v>1.2508610432713382E-2</v>
      </c>
      <c r="AS258" s="346">
        <v>0.14553790141425299</v>
      </c>
      <c r="AT258" s="346">
        <v>0.36376773895390302</v>
      </c>
      <c r="AU258" s="346">
        <v>0.40461139989156086</v>
      </c>
      <c r="AV258" s="346">
        <v>0.42503816752791501</v>
      </c>
      <c r="AW258" s="346">
        <v>8.0822493390990763E-2</v>
      </c>
      <c r="AX258" s="346">
        <v>0.14715107286054302</v>
      </c>
      <c r="AY258" s="346"/>
      <c r="AZ258" s="346"/>
      <c r="BA258" s="346">
        <v>0.14656501664425253</v>
      </c>
      <c r="BB258" s="346">
        <v>0.11544846264797499</v>
      </c>
      <c r="BC258" s="346">
        <v>0.36012277515171198</v>
      </c>
      <c r="BD258" s="346">
        <v>7.2514775217477926E-3</v>
      </c>
      <c r="BE258" s="346">
        <v>7.2820535669531217E-3</v>
      </c>
      <c r="BF258" s="346">
        <v>2.2338566534116706E-2</v>
      </c>
      <c r="BG258" s="346"/>
      <c r="BH258" s="346"/>
      <c r="BI258" s="346"/>
      <c r="BJ258" s="346">
        <v>9.1203618803105332E-2</v>
      </c>
      <c r="BK258" s="346">
        <v>4.05249940531969E-2</v>
      </c>
      <c r="BL258" s="346">
        <v>6.9517789054904897E-2</v>
      </c>
      <c r="BM258" s="346"/>
      <c r="BN258" s="346"/>
      <c r="BO258" s="346">
        <v>0.329796061042126</v>
      </c>
    </row>
    <row r="259" spans="2:67" s="255" customFormat="1" ht="15" customHeight="1">
      <c r="B259" s="1253" t="s">
        <v>30</v>
      </c>
      <c r="C259" s="338" t="s">
        <v>527</v>
      </c>
      <c r="D259" s="339"/>
      <c r="E259" s="345">
        <v>1</v>
      </c>
      <c r="F259" s="345">
        <v>1</v>
      </c>
      <c r="G259" s="345">
        <v>1</v>
      </c>
      <c r="H259" s="897">
        <v>1</v>
      </c>
      <c r="I259" s="897">
        <v>1</v>
      </c>
      <c r="J259" s="897">
        <v>1</v>
      </c>
      <c r="K259" s="345">
        <v>1</v>
      </c>
      <c r="L259" s="345">
        <v>1</v>
      </c>
      <c r="M259" s="345">
        <v>0.999999999999999</v>
      </c>
      <c r="N259" s="345">
        <v>1</v>
      </c>
      <c r="O259" s="345">
        <v>1</v>
      </c>
      <c r="P259" s="345">
        <v>1</v>
      </c>
      <c r="Q259" s="345">
        <v>1</v>
      </c>
      <c r="R259" s="345">
        <v>1</v>
      </c>
      <c r="S259" s="345"/>
      <c r="T259" s="345"/>
      <c r="U259" s="345">
        <v>1</v>
      </c>
      <c r="V259" s="345">
        <v>1</v>
      </c>
      <c r="W259" s="345">
        <v>1</v>
      </c>
      <c r="X259" s="345">
        <v>1</v>
      </c>
      <c r="Y259" s="345">
        <v>1</v>
      </c>
      <c r="Z259" s="345">
        <v>1</v>
      </c>
      <c r="AA259" s="345"/>
      <c r="AB259" s="345"/>
      <c r="AC259" s="345"/>
      <c r="AD259" s="345">
        <v>1</v>
      </c>
      <c r="AE259" s="345">
        <v>1</v>
      </c>
      <c r="AF259" s="345">
        <v>1</v>
      </c>
      <c r="AG259" s="345"/>
      <c r="AH259" s="345"/>
      <c r="AI259" s="345">
        <v>1</v>
      </c>
      <c r="AJ259" s="331"/>
      <c r="AK259" s="345">
        <v>1</v>
      </c>
      <c r="AL259" s="345">
        <v>1</v>
      </c>
      <c r="AM259" s="345">
        <v>1</v>
      </c>
      <c r="AN259" s="345">
        <v>1</v>
      </c>
      <c r="AO259" s="345">
        <v>1</v>
      </c>
      <c r="AP259" s="345">
        <v>1</v>
      </c>
      <c r="AQ259" s="345">
        <v>1</v>
      </c>
      <c r="AR259" s="345">
        <v>1</v>
      </c>
      <c r="AS259" s="345">
        <v>1</v>
      </c>
      <c r="AT259" s="345">
        <v>1</v>
      </c>
      <c r="AU259" s="345">
        <v>0.99999999999999989</v>
      </c>
      <c r="AV259" s="345">
        <v>0.999999999999999</v>
      </c>
      <c r="AW259" s="345">
        <v>1</v>
      </c>
      <c r="AX259" s="345">
        <v>1</v>
      </c>
      <c r="AY259" s="345"/>
      <c r="AZ259" s="345"/>
      <c r="BA259" s="345">
        <v>1</v>
      </c>
      <c r="BB259" s="345">
        <v>0.999999999999999</v>
      </c>
      <c r="BC259" s="345">
        <v>1</v>
      </c>
      <c r="BD259" s="345">
        <v>1</v>
      </c>
      <c r="BE259" s="345">
        <v>1</v>
      </c>
      <c r="BF259" s="345">
        <v>1</v>
      </c>
      <c r="BG259" s="345"/>
      <c r="BH259" s="345"/>
      <c r="BI259" s="345"/>
      <c r="BJ259" s="345">
        <v>1</v>
      </c>
      <c r="BK259" s="345">
        <v>1</v>
      </c>
      <c r="BL259" s="345">
        <v>1</v>
      </c>
      <c r="BM259" s="345"/>
      <c r="BN259" s="345"/>
      <c r="BO259" s="345">
        <v>1</v>
      </c>
    </row>
    <row r="260" spans="2:67" s="255" customFormat="1" ht="15" customHeight="1">
      <c r="B260" s="1251" t="s">
        <v>31</v>
      </c>
      <c r="C260" s="262" t="s">
        <v>534</v>
      </c>
      <c r="D260" s="344"/>
      <c r="E260" s="350">
        <v>2.3928604717289501E-2</v>
      </c>
      <c r="F260" s="350">
        <v>2.6660693144910498E-4</v>
      </c>
      <c r="G260" s="350">
        <v>1.2765125879552999E-3</v>
      </c>
      <c r="H260" s="918"/>
      <c r="I260" s="918"/>
      <c r="J260" s="918"/>
      <c r="K260" s="350"/>
      <c r="L260" s="350"/>
      <c r="M260" s="350">
        <v>6.51866489897623E-2</v>
      </c>
      <c r="N260" s="350">
        <v>1.9918685330617501E-3</v>
      </c>
      <c r="O260" s="350"/>
      <c r="P260" s="350">
        <v>1.03971448377193E-3</v>
      </c>
      <c r="Q260" s="350"/>
      <c r="R260" s="350"/>
      <c r="S260" s="350"/>
      <c r="T260" s="350"/>
      <c r="U260" s="350"/>
      <c r="V260" s="350">
        <v>3.3721592901992899E-2</v>
      </c>
      <c r="W260" s="350">
        <v>2.0568951054328001E-3</v>
      </c>
      <c r="X260" s="350"/>
      <c r="Y260" s="350"/>
      <c r="Z260" s="350"/>
      <c r="AA260" s="350"/>
      <c r="AB260" s="350"/>
      <c r="AC260" s="350"/>
      <c r="AD260" s="350"/>
      <c r="AE260" s="350">
        <v>2.43400008574324E-2</v>
      </c>
      <c r="AF260" s="350">
        <v>2.16509292710787E-2</v>
      </c>
      <c r="AG260" s="350"/>
      <c r="AH260" s="350"/>
      <c r="AI260" s="350">
        <v>3.7014985816442299E-3</v>
      </c>
      <c r="AJ260" s="329"/>
      <c r="AK260" s="350"/>
      <c r="AL260" s="350"/>
      <c r="AM260" s="350"/>
      <c r="AN260" s="350"/>
      <c r="AO260" s="350"/>
      <c r="AP260" s="350"/>
      <c r="AQ260" s="350"/>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350"/>
      <c r="BM260" s="350"/>
      <c r="BN260" s="350"/>
      <c r="BO260" s="350"/>
    </row>
    <row r="261" spans="2:67" s="255" customFormat="1" ht="15" customHeight="1">
      <c r="B261" s="1257" t="s">
        <v>31</v>
      </c>
      <c r="C261" s="262" t="s">
        <v>535</v>
      </c>
      <c r="D261" s="344"/>
      <c r="E261" s="346">
        <v>3.69050737231333E-2</v>
      </c>
      <c r="F261" s="346">
        <v>0</v>
      </c>
      <c r="G261" s="346">
        <v>1.7745001931899001E-3</v>
      </c>
      <c r="H261" s="896"/>
      <c r="I261" s="896"/>
      <c r="J261" s="896"/>
      <c r="K261" s="346"/>
      <c r="L261" s="346"/>
      <c r="M261" s="346">
        <v>0.100376818287001</v>
      </c>
      <c r="N261" s="346">
        <v>5.0938787920787303E-3</v>
      </c>
      <c r="O261" s="346"/>
      <c r="P261" s="346">
        <v>2.8367034348877299E-3</v>
      </c>
      <c r="Q261" s="346"/>
      <c r="R261" s="346"/>
      <c r="S261" s="346"/>
      <c r="T261" s="346"/>
      <c r="U261" s="346"/>
      <c r="V261" s="346">
        <v>5.1377947463036401E-2</v>
      </c>
      <c r="W261" s="346">
        <v>5.2158854825928302E-3</v>
      </c>
      <c r="X261" s="346"/>
      <c r="Y261" s="346"/>
      <c r="Z261" s="346"/>
      <c r="AA261" s="346"/>
      <c r="AB261" s="346"/>
      <c r="AC261" s="346"/>
      <c r="AD261" s="346"/>
      <c r="AE261" s="346">
        <v>4.7244900747333597E-2</v>
      </c>
      <c r="AF261" s="346">
        <v>3.2936599715442202E-2</v>
      </c>
      <c r="AG261" s="346"/>
      <c r="AH261" s="346"/>
      <c r="AI261" s="346">
        <v>7.9337978107866906E-3</v>
      </c>
      <c r="AJ261" s="329"/>
      <c r="AK261" s="346"/>
      <c r="AL261" s="346"/>
      <c r="AM261" s="346"/>
      <c r="AN261" s="346"/>
      <c r="AO261" s="346"/>
      <c r="AP261" s="346"/>
      <c r="AQ261" s="346"/>
      <c r="AR261" s="346"/>
      <c r="AS261" s="346"/>
      <c r="AT261" s="346"/>
      <c r="AU261" s="346"/>
      <c r="AV261" s="346"/>
      <c r="AW261" s="346"/>
      <c r="AX261" s="346"/>
      <c r="AY261" s="346"/>
      <c r="AZ261" s="346"/>
      <c r="BA261" s="346"/>
      <c r="BB261" s="346"/>
      <c r="BC261" s="346"/>
      <c r="BD261" s="346"/>
      <c r="BE261" s="346"/>
      <c r="BF261" s="346"/>
      <c r="BG261" s="346"/>
      <c r="BH261" s="346"/>
      <c r="BI261" s="346"/>
      <c r="BJ261" s="346"/>
      <c r="BK261" s="346"/>
      <c r="BL261" s="346"/>
      <c r="BM261" s="346"/>
      <c r="BN261" s="346"/>
      <c r="BO261" s="346"/>
    </row>
    <row r="262" spans="2:67" s="255" customFormat="1" ht="15" customHeight="1">
      <c r="B262" s="1257" t="s">
        <v>31</v>
      </c>
      <c r="C262" s="262" t="s">
        <v>536</v>
      </c>
      <c r="D262" s="344"/>
      <c r="E262" s="346">
        <v>9.8205089179211502E-2</v>
      </c>
      <c r="F262" s="346">
        <v>2.33693010476129E-3</v>
      </c>
      <c r="G262" s="346">
        <v>5.6522083266232403E-3</v>
      </c>
      <c r="H262" s="896"/>
      <c r="I262" s="896"/>
      <c r="J262" s="896"/>
      <c r="K262" s="346"/>
      <c r="L262" s="346"/>
      <c r="M262" s="346">
        <v>0.22907895894729099</v>
      </c>
      <c r="N262" s="346">
        <v>2.0922535427276699E-2</v>
      </c>
      <c r="O262" s="346"/>
      <c r="P262" s="346">
        <v>1.2513476723966801E-2</v>
      </c>
      <c r="Q262" s="346"/>
      <c r="R262" s="346"/>
      <c r="S262" s="346"/>
      <c r="T262" s="346"/>
      <c r="U262" s="346"/>
      <c r="V262" s="346">
        <v>0.15247071053991701</v>
      </c>
      <c r="W262" s="346">
        <v>2.1331649890744601E-2</v>
      </c>
      <c r="X262" s="346"/>
      <c r="Y262" s="346"/>
      <c r="Z262" s="346"/>
      <c r="AA262" s="346"/>
      <c r="AB262" s="346"/>
      <c r="AC262" s="346"/>
      <c r="AD262" s="346"/>
      <c r="AE262" s="346">
        <v>0.11236964145843099</v>
      </c>
      <c r="AF262" s="346">
        <v>8.9489376531944498E-2</v>
      </c>
      <c r="AG262" s="346"/>
      <c r="AH262" s="346"/>
      <c r="AI262" s="346">
        <v>2.7507151189270201E-2</v>
      </c>
      <c r="AJ262" s="329"/>
      <c r="AK262" s="346"/>
      <c r="AL262" s="346"/>
      <c r="AM262" s="346"/>
      <c r="AN262" s="346"/>
      <c r="AO262" s="346"/>
      <c r="AP262" s="346"/>
      <c r="AQ262" s="346"/>
      <c r="AR262" s="346"/>
      <c r="AS262" s="346"/>
      <c r="AT262" s="346"/>
      <c r="AU262" s="346"/>
      <c r="AV262" s="346"/>
      <c r="AW262" s="346"/>
      <c r="AX262" s="346"/>
      <c r="AY262" s="346"/>
      <c r="AZ262" s="346"/>
      <c r="BA262" s="346"/>
      <c r="BB262" s="346"/>
      <c r="BC262" s="346"/>
      <c r="BD262" s="346"/>
      <c r="BE262" s="346"/>
      <c r="BF262" s="346"/>
      <c r="BG262" s="346"/>
      <c r="BH262" s="346"/>
      <c r="BI262" s="346"/>
      <c r="BJ262" s="346"/>
      <c r="BK262" s="346"/>
      <c r="BL262" s="346"/>
      <c r="BM262" s="346"/>
      <c r="BN262" s="346"/>
      <c r="BO262" s="346"/>
    </row>
    <row r="263" spans="2:67" s="255" customFormat="1" ht="15" customHeight="1">
      <c r="B263" s="1257" t="s">
        <v>31</v>
      </c>
      <c r="C263" s="262" t="s">
        <v>537</v>
      </c>
      <c r="D263" s="344"/>
      <c r="E263" s="346">
        <v>0.19138946013452701</v>
      </c>
      <c r="F263" s="346">
        <v>1.5151666962777199E-2</v>
      </c>
      <c r="G263" s="346">
        <v>3.4495683371381598E-2</v>
      </c>
      <c r="H263" s="896"/>
      <c r="I263" s="896"/>
      <c r="J263" s="896"/>
      <c r="K263" s="346"/>
      <c r="L263" s="346"/>
      <c r="M263" s="346">
        <v>0.26176700476655701</v>
      </c>
      <c r="N263" s="346">
        <v>6.7797177185750498E-2</v>
      </c>
      <c r="O263" s="346"/>
      <c r="P263" s="346">
        <v>4.9945165808500197E-2</v>
      </c>
      <c r="Q263" s="346"/>
      <c r="R263" s="346"/>
      <c r="S263" s="346"/>
      <c r="T263" s="346"/>
      <c r="U263" s="346"/>
      <c r="V263" s="346">
        <v>0.29406031997763599</v>
      </c>
      <c r="W263" s="346">
        <v>6.8606817499070799E-2</v>
      </c>
      <c r="X263" s="346"/>
      <c r="Y263" s="346"/>
      <c r="Z263" s="346"/>
      <c r="AA263" s="346"/>
      <c r="AB263" s="346"/>
      <c r="AC263" s="346"/>
      <c r="AD263" s="346"/>
      <c r="AE263" s="346">
        <v>0.21799985843063899</v>
      </c>
      <c r="AF263" s="346">
        <v>0.178164201499452</v>
      </c>
      <c r="AG263" s="346"/>
      <c r="AH263" s="346"/>
      <c r="AI263" s="346">
        <v>7.8227757930438901E-2</v>
      </c>
      <c r="AJ263" s="329"/>
      <c r="AK263" s="346"/>
      <c r="AL263" s="346"/>
      <c r="AM263" s="346"/>
      <c r="AN263" s="346"/>
      <c r="AO263" s="346"/>
      <c r="AP263" s="346"/>
      <c r="AQ263" s="346"/>
      <c r="AR263" s="346"/>
      <c r="AS263" s="346"/>
      <c r="AT263" s="346"/>
      <c r="AU263" s="346"/>
      <c r="AV263" s="346"/>
      <c r="AW263" s="346"/>
      <c r="AX263" s="346"/>
      <c r="AY263" s="346"/>
      <c r="AZ263" s="346"/>
      <c r="BA263" s="346"/>
      <c r="BB263" s="346"/>
      <c r="BC263" s="346"/>
      <c r="BD263" s="346"/>
      <c r="BE263" s="346"/>
      <c r="BF263" s="346"/>
      <c r="BG263" s="346"/>
      <c r="BH263" s="346"/>
      <c r="BI263" s="346"/>
      <c r="BJ263" s="346"/>
      <c r="BK263" s="346"/>
      <c r="BL263" s="346"/>
      <c r="BM263" s="346"/>
      <c r="BN263" s="346"/>
      <c r="BO263" s="346"/>
    </row>
    <row r="264" spans="2:67" s="255" customFormat="1" ht="15" customHeight="1">
      <c r="B264" s="1257" t="s">
        <v>31</v>
      </c>
      <c r="C264" s="262" t="s">
        <v>532</v>
      </c>
      <c r="D264" s="344"/>
      <c r="E264" s="346">
        <v>0.57452543350759799</v>
      </c>
      <c r="F264" s="346">
        <v>0.64657382041897105</v>
      </c>
      <c r="G264" s="346">
        <v>0.411248156412858</v>
      </c>
      <c r="H264" s="896"/>
      <c r="I264" s="896"/>
      <c r="J264" s="896"/>
      <c r="K264" s="346"/>
      <c r="L264" s="346"/>
      <c r="M264" s="346">
        <v>0.33801872829413998</v>
      </c>
      <c r="N264" s="346">
        <v>0.54588610438358398</v>
      </c>
      <c r="O264" s="346"/>
      <c r="P264" s="346">
        <v>0.550752121060467</v>
      </c>
      <c r="Q264" s="346"/>
      <c r="R264" s="346"/>
      <c r="S264" s="346"/>
      <c r="T264" s="346"/>
      <c r="U264" s="346"/>
      <c r="V264" s="346">
        <v>0.46836942911741802</v>
      </c>
      <c r="W264" s="346">
        <v>0.54564781436189702</v>
      </c>
      <c r="X264" s="346"/>
      <c r="Y264" s="346"/>
      <c r="Z264" s="346"/>
      <c r="AA264" s="346"/>
      <c r="AB264" s="346"/>
      <c r="AC264" s="346"/>
      <c r="AD264" s="346"/>
      <c r="AE264" s="346">
        <v>0.53870476168604398</v>
      </c>
      <c r="AF264" s="346">
        <v>0.60847205659999803</v>
      </c>
      <c r="AG264" s="346"/>
      <c r="AH264" s="346"/>
      <c r="AI264" s="346">
        <v>0.54394517210409299</v>
      </c>
      <c r="AJ264" s="329"/>
      <c r="AK264" s="346"/>
      <c r="AL264" s="346"/>
      <c r="AM264" s="346"/>
      <c r="AN264" s="346"/>
      <c r="AO264" s="346"/>
      <c r="AP264" s="346"/>
      <c r="AQ264" s="346"/>
      <c r="AR264" s="346"/>
      <c r="AS264" s="346"/>
      <c r="AT264" s="346"/>
      <c r="AU264" s="346"/>
      <c r="AV264" s="346"/>
      <c r="AW264" s="346"/>
      <c r="AX264" s="346"/>
      <c r="AY264" s="346"/>
      <c r="AZ264" s="346"/>
      <c r="BA264" s="346"/>
      <c r="BB264" s="346"/>
      <c r="BC264" s="346"/>
      <c r="BD264" s="346"/>
      <c r="BE264" s="346"/>
      <c r="BF264" s="346"/>
      <c r="BG264" s="346"/>
      <c r="BH264" s="346"/>
      <c r="BI264" s="346"/>
      <c r="BJ264" s="346"/>
      <c r="BK264" s="346"/>
      <c r="BL264" s="346"/>
      <c r="BM264" s="346"/>
      <c r="BN264" s="346"/>
      <c r="BO264" s="346"/>
    </row>
    <row r="265" spans="2:67" s="255" customFormat="1" ht="15" customHeight="1">
      <c r="B265" s="1257" t="s">
        <v>31</v>
      </c>
      <c r="C265" s="243" t="s">
        <v>533</v>
      </c>
      <c r="D265" s="344"/>
      <c r="E265" s="346">
        <v>7.5046338738241306E-2</v>
      </c>
      <c r="F265" s="346">
        <v>0.33567097558204101</v>
      </c>
      <c r="G265" s="346">
        <v>0.54555293910799196</v>
      </c>
      <c r="H265" s="896"/>
      <c r="I265" s="896"/>
      <c r="J265" s="896"/>
      <c r="K265" s="346"/>
      <c r="L265" s="346"/>
      <c r="M265" s="346">
        <v>5.5718407152480203E-3</v>
      </c>
      <c r="N265" s="346">
        <v>0.35830843567824799</v>
      </c>
      <c r="O265" s="346"/>
      <c r="P265" s="346">
        <v>0.38291281848840703</v>
      </c>
      <c r="Q265" s="346"/>
      <c r="R265" s="346"/>
      <c r="S265" s="346"/>
      <c r="T265" s="346"/>
      <c r="U265" s="346"/>
      <c r="V265" s="346">
        <v>0</v>
      </c>
      <c r="W265" s="346">
        <v>0.357140937660262</v>
      </c>
      <c r="X265" s="346"/>
      <c r="Y265" s="346"/>
      <c r="Z265" s="346"/>
      <c r="AA265" s="346"/>
      <c r="AB265" s="346"/>
      <c r="AC265" s="346"/>
      <c r="AD265" s="346"/>
      <c r="AE265" s="346">
        <v>5.9340836820119397E-2</v>
      </c>
      <c r="AF265" s="346">
        <v>6.9286836382085104E-2</v>
      </c>
      <c r="AG265" s="346"/>
      <c r="AH265" s="346"/>
      <c r="AI265" s="346">
        <v>0.33868462238376701</v>
      </c>
      <c r="AJ265" s="329"/>
      <c r="AK265" s="346"/>
      <c r="AL265" s="346"/>
      <c r="AM265" s="346"/>
      <c r="AN265" s="346"/>
      <c r="AO265" s="346"/>
      <c r="AP265" s="346"/>
      <c r="AQ265" s="346"/>
      <c r="AR265" s="346"/>
      <c r="AS265" s="346"/>
      <c r="AT265" s="346"/>
      <c r="AU265" s="346"/>
      <c r="AV265" s="346"/>
      <c r="AW265" s="346"/>
      <c r="AX265" s="346"/>
      <c r="AY265" s="346"/>
      <c r="AZ265" s="346"/>
      <c r="BA265" s="346"/>
      <c r="BB265" s="346"/>
      <c r="BC265" s="346"/>
      <c r="BD265" s="346"/>
      <c r="BE265" s="346"/>
      <c r="BF265" s="346"/>
      <c r="BG265" s="346"/>
      <c r="BH265" s="346"/>
      <c r="BI265" s="346"/>
      <c r="BJ265" s="346"/>
      <c r="BK265" s="346"/>
      <c r="BL265" s="346"/>
      <c r="BM265" s="346"/>
      <c r="BN265" s="346"/>
      <c r="BO265" s="346"/>
    </row>
    <row r="266" spans="2:67" s="255" customFormat="1" ht="15" customHeight="1">
      <c r="B266" s="1253" t="s">
        <v>31</v>
      </c>
      <c r="C266" s="338" t="s">
        <v>527</v>
      </c>
      <c r="D266" s="339"/>
      <c r="E266" s="345">
        <v>1</v>
      </c>
      <c r="F266" s="345">
        <v>1</v>
      </c>
      <c r="G266" s="345">
        <v>1</v>
      </c>
      <c r="H266" s="897"/>
      <c r="I266" s="897"/>
      <c r="J266" s="897"/>
      <c r="K266" s="345"/>
      <c r="L266" s="345"/>
      <c r="M266" s="345">
        <v>1</v>
      </c>
      <c r="N266" s="345">
        <v>1</v>
      </c>
      <c r="O266" s="345"/>
      <c r="P266" s="345">
        <v>1</v>
      </c>
      <c r="Q266" s="345"/>
      <c r="R266" s="345"/>
      <c r="S266" s="345"/>
      <c r="T266" s="345"/>
      <c r="U266" s="345"/>
      <c r="V266" s="345">
        <v>1</v>
      </c>
      <c r="W266" s="345">
        <v>1</v>
      </c>
      <c r="X266" s="345"/>
      <c r="Y266" s="345"/>
      <c r="Z266" s="345"/>
      <c r="AA266" s="345"/>
      <c r="AB266" s="345"/>
      <c r="AC266" s="345"/>
      <c r="AD266" s="345"/>
      <c r="AE266" s="345">
        <v>1</v>
      </c>
      <c r="AF266" s="345">
        <v>1</v>
      </c>
      <c r="AG266" s="345"/>
      <c r="AH266" s="345"/>
      <c r="AI266" s="345">
        <v>1</v>
      </c>
      <c r="AJ266" s="331"/>
      <c r="AK266" s="345"/>
      <c r="AL266" s="345"/>
      <c r="AM266" s="345"/>
      <c r="AN266" s="345"/>
      <c r="AO266" s="345"/>
      <c r="AP266" s="345"/>
      <c r="AQ266" s="345"/>
      <c r="AR266" s="345"/>
      <c r="AS266" s="345"/>
      <c r="AT266" s="345"/>
      <c r="AU266" s="345"/>
      <c r="AV266" s="345"/>
      <c r="AW266" s="345"/>
      <c r="AX266" s="345"/>
      <c r="AY266" s="345"/>
      <c r="AZ266" s="345"/>
      <c r="BA266" s="345"/>
      <c r="BB266" s="345"/>
      <c r="BC266" s="345"/>
      <c r="BD266" s="345"/>
      <c r="BE266" s="345"/>
      <c r="BF266" s="345"/>
      <c r="BG266" s="345"/>
      <c r="BH266" s="345"/>
      <c r="BI266" s="345"/>
      <c r="BJ266" s="345"/>
      <c r="BK266" s="345"/>
      <c r="BL266" s="345"/>
      <c r="BM266" s="345"/>
      <c r="BN266" s="345"/>
      <c r="BO266" s="345"/>
    </row>
    <row r="267" spans="2:67" s="255" customFormat="1" ht="15" customHeight="1">
      <c r="B267" s="1251" t="s">
        <v>32</v>
      </c>
      <c r="C267" s="262" t="s">
        <v>534</v>
      </c>
      <c r="D267" s="344"/>
      <c r="E267" s="350"/>
      <c r="F267" s="346"/>
      <c r="G267" s="346"/>
      <c r="H267" s="896"/>
      <c r="I267" s="896"/>
      <c r="J267" s="89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7"/>
      <c r="AH267" s="347"/>
      <c r="AI267" s="346"/>
      <c r="AJ267" s="329"/>
      <c r="AK267" s="350"/>
      <c r="AL267" s="346"/>
      <c r="AM267" s="346"/>
      <c r="AN267" s="346"/>
      <c r="AO267" s="346"/>
      <c r="AP267" s="346"/>
      <c r="AQ267" s="346"/>
      <c r="AR267" s="346"/>
      <c r="AS267" s="346"/>
      <c r="AT267" s="346"/>
      <c r="AU267" s="346"/>
      <c r="AV267" s="346"/>
      <c r="AW267" s="346"/>
      <c r="AX267" s="346"/>
      <c r="AY267" s="346"/>
      <c r="AZ267" s="346"/>
      <c r="BA267" s="346"/>
      <c r="BB267" s="346"/>
      <c r="BC267" s="346"/>
      <c r="BD267" s="346"/>
      <c r="BE267" s="346"/>
      <c r="BF267" s="346"/>
      <c r="BG267" s="346"/>
      <c r="BH267" s="346"/>
      <c r="BI267" s="346"/>
      <c r="BJ267" s="346"/>
      <c r="BK267" s="346"/>
      <c r="BL267" s="346"/>
      <c r="BM267" s="347"/>
      <c r="BN267" s="346"/>
      <c r="BO267" s="346"/>
    </row>
    <row r="268" spans="2:67" s="255" customFormat="1" ht="15" customHeight="1">
      <c r="B268" s="1257" t="s">
        <v>32</v>
      </c>
      <c r="C268" s="262" t="s">
        <v>535</v>
      </c>
      <c r="D268" s="344"/>
      <c r="E268" s="346"/>
      <c r="F268" s="346"/>
      <c r="G268" s="346"/>
      <c r="H268" s="896"/>
      <c r="I268" s="896"/>
      <c r="J268" s="89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7"/>
      <c r="AH268" s="347"/>
      <c r="AI268" s="346"/>
      <c r="AJ268" s="329"/>
      <c r="AK268" s="346"/>
      <c r="AL268" s="346"/>
      <c r="AM268" s="346"/>
      <c r="AN268" s="346"/>
      <c r="AO268" s="34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7"/>
      <c r="BN268" s="346"/>
      <c r="BO268" s="346"/>
    </row>
    <row r="269" spans="2:67" s="255" customFormat="1" ht="15" customHeight="1">
      <c r="B269" s="1257" t="s">
        <v>32</v>
      </c>
      <c r="C269" s="262" t="s">
        <v>536</v>
      </c>
      <c r="D269" s="344"/>
      <c r="E269" s="346"/>
      <c r="F269" s="346"/>
      <c r="G269" s="346"/>
      <c r="H269" s="896"/>
      <c r="I269" s="896"/>
      <c r="J269" s="89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7"/>
      <c r="AH269" s="347"/>
      <c r="AI269" s="346"/>
      <c r="AJ269" s="329"/>
      <c r="AK269" s="346"/>
      <c r="AL269" s="346"/>
      <c r="AM269" s="346"/>
      <c r="AN269" s="346"/>
      <c r="AO269" s="34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7"/>
      <c r="BN269" s="346"/>
      <c r="BO269" s="346"/>
    </row>
    <row r="270" spans="2:67" s="255" customFormat="1" ht="15" customHeight="1">
      <c r="B270" s="1257" t="s">
        <v>32</v>
      </c>
      <c r="C270" s="262" t="s">
        <v>537</v>
      </c>
      <c r="D270" s="344"/>
      <c r="E270" s="346"/>
      <c r="F270" s="346"/>
      <c r="G270" s="346"/>
      <c r="H270" s="896"/>
      <c r="I270" s="896"/>
      <c r="J270" s="89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7"/>
      <c r="AH270" s="347"/>
      <c r="AI270" s="346"/>
      <c r="AJ270" s="329"/>
      <c r="AK270" s="346"/>
      <c r="AL270" s="346"/>
      <c r="AM270" s="346"/>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7"/>
      <c r="BN270" s="346"/>
      <c r="BO270" s="346"/>
    </row>
    <row r="271" spans="2:67" s="255" customFormat="1" ht="15" customHeight="1">
      <c r="B271" s="1257" t="s">
        <v>32</v>
      </c>
      <c r="C271" s="262" t="s">
        <v>532</v>
      </c>
      <c r="D271" s="344"/>
      <c r="E271" s="346"/>
      <c r="F271" s="346"/>
      <c r="G271" s="346"/>
      <c r="H271" s="896"/>
      <c r="I271" s="896"/>
      <c r="J271" s="89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7"/>
      <c r="AH271" s="347"/>
      <c r="AI271" s="346"/>
      <c r="AJ271" s="329"/>
      <c r="AK271" s="346"/>
      <c r="AL271" s="346"/>
      <c r="AM271" s="346"/>
      <c r="AN271" s="346"/>
      <c r="AO271" s="34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7"/>
      <c r="BN271" s="346"/>
      <c r="BO271" s="346"/>
    </row>
    <row r="272" spans="2:67" s="255" customFormat="1" ht="15" customHeight="1">
      <c r="B272" s="1257" t="s">
        <v>32</v>
      </c>
      <c r="C272" s="243" t="s">
        <v>533</v>
      </c>
      <c r="D272" s="344"/>
      <c r="E272" s="346"/>
      <c r="F272" s="346"/>
      <c r="G272" s="346"/>
      <c r="H272" s="896"/>
      <c r="I272" s="896"/>
      <c r="J272" s="89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7"/>
      <c r="AH272" s="347"/>
      <c r="AI272" s="346"/>
      <c r="AJ272" s="329"/>
      <c r="AK272" s="346"/>
      <c r="AL272" s="346"/>
      <c r="AM272" s="346"/>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7"/>
      <c r="BN272" s="346"/>
      <c r="BO272" s="346"/>
    </row>
    <row r="273" spans="2:67" s="255" customFormat="1" ht="15" customHeight="1">
      <c r="B273" s="1253" t="s">
        <v>32</v>
      </c>
      <c r="C273" s="338" t="s">
        <v>527</v>
      </c>
      <c r="D273" s="339"/>
      <c r="E273" s="345"/>
      <c r="F273" s="345"/>
      <c r="G273" s="345"/>
      <c r="H273" s="897"/>
      <c r="I273" s="897"/>
      <c r="J273" s="897"/>
      <c r="K273" s="345"/>
      <c r="L273" s="345"/>
      <c r="M273" s="345"/>
      <c r="N273" s="345"/>
      <c r="O273" s="345"/>
      <c r="P273" s="345"/>
      <c r="Q273" s="345"/>
      <c r="R273" s="345"/>
      <c r="S273" s="345"/>
      <c r="T273" s="345"/>
      <c r="U273" s="345"/>
      <c r="V273" s="345"/>
      <c r="W273" s="345"/>
      <c r="X273" s="345"/>
      <c r="Y273" s="345"/>
      <c r="Z273" s="345"/>
      <c r="AA273" s="345"/>
      <c r="AB273" s="345"/>
      <c r="AC273" s="345"/>
      <c r="AD273" s="345"/>
      <c r="AE273" s="345"/>
      <c r="AF273" s="345"/>
      <c r="AG273" s="348"/>
      <c r="AH273" s="348"/>
      <c r="AI273" s="345"/>
      <c r="AJ273" s="331"/>
      <c r="AK273" s="345"/>
      <c r="AL273" s="345"/>
      <c r="AM273" s="345"/>
      <c r="AN273" s="345"/>
      <c r="AO273" s="345"/>
      <c r="AP273" s="345"/>
      <c r="AQ273" s="345"/>
      <c r="AR273" s="345"/>
      <c r="AS273" s="345"/>
      <c r="AT273" s="345"/>
      <c r="AU273" s="345"/>
      <c r="AV273" s="345"/>
      <c r="AW273" s="345"/>
      <c r="AX273" s="345"/>
      <c r="AY273" s="345"/>
      <c r="AZ273" s="345"/>
      <c r="BA273" s="345"/>
      <c r="BB273" s="345"/>
      <c r="BC273" s="345"/>
      <c r="BD273" s="345"/>
      <c r="BE273" s="345"/>
      <c r="BF273" s="345"/>
      <c r="BG273" s="345"/>
      <c r="BH273" s="345"/>
      <c r="BI273" s="345"/>
      <c r="BJ273" s="345"/>
      <c r="BK273" s="345"/>
      <c r="BL273" s="345"/>
      <c r="BM273" s="348"/>
      <c r="BN273" s="345"/>
      <c r="BO273" s="345"/>
    </row>
    <row r="274" spans="2:67" s="255" customFormat="1" ht="15" customHeight="1">
      <c r="B274" s="1251" t="s">
        <v>282</v>
      </c>
      <c r="C274" s="262" t="s">
        <v>534</v>
      </c>
      <c r="D274" s="344"/>
      <c r="E274" s="350">
        <v>6.4799107642033199E-2</v>
      </c>
      <c r="F274" s="350">
        <v>0</v>
      </c>
      <c r="G274" s="350">
        <v>2.7739572862062E-4</v>
      </c>
      <c r="H274" s="918">
        <v>0</v>
      </c>
      <c r="I274" s="918">
        <v>5.0901835967223814E-4</v>
      </c>
      <c r="J274" s="918">
        <v>2.9497101696816856E-4</v>
      </c>
      <c r="K274" s="350">
        <v>0.32561277825301344</v>
      </c>
      <c r="L274" s="350"/>
      <c r="M274" s="350">
        <v>0.28593234231752601</v>
      </c>
      <c r="N274" s="350">
        <v>7.36453046220542E-3</v>
      </c>
      <c r="O274" s="350">
        <v>1.3525641120106806E-3</v>
      </c>
      <c r="P274" s="350">
        <v>1.3366328580773901E-3</v>
      </c>
      <c r="Q274" s="350"/>
      <c r="R274" s="350"/>
      <c r="S274" s="350"/>
      <c r="T274" s="350"/>
      <c r="U274" s="350"/>
      <c r="V274" s="350"/>
      <c r="W274" s="350">
        <v>7.6572231357615803E-3</v>
      </c>
      <c r="X274" s="350">
        <v>0.11701477051857588</v>
      </c>
      <c r="Y274" s="350">
        <v>0.14211578738662525</v>
      </c>
      <c r="Z274" s="350">
        <v>9.4510089185754362E-2</v>
      </c>
      <c r="AA274" s="350"/>
      <c r="AB274" s="350"/>
      <c r="AC274" s="350"/>
      <c r="AD274" s="350">
        <v>1.7527457437760803E-2</v>
      </c>
      <c r="AE274" s="350">
        <v>0.101804232013489</v>
      </c>
      <c r="AF274" s="350">
        <v>5.7052015901038297E-2</v>
      </c>
      <c r="AG274" s="350"/>
      <c r="AH274" s="350"/>
      <c r="AI274" s="350">
        <v>1.1832355663390699E-2</v>
      </c>
      <c r="AJ274" s="331"/>
      <c r="AK274" s="350">
        <v>6.56535968382672E-2</v>
      </c>
      <c r="AL274" s="350">
        <v>7.2364624799272097E-4</v>
      </c>
      <c r="AM274" s="350">
        <v>0</v>
      </c>
      <c r="AN274" s="350">
        <v>1.0144988885918255E-3</v>
      </c>
      <c r="AO274" s="350">
        <v>5.878918966178274E-4</v>
      </c>
      <c r="AP274" s="350">
        <v>1.0716130925787401E-2</v>
      </c>
      <c r="AQ274" s="350">
        <v>0.32561277825301344</v>
      </c>
      <c r="AR274" s="350"/>
      <c r="AS274" s="350">
        <v>4.0993228831511803E-2</v>
      </c>
      <c r="AT274" s="350">
        <v>7.7298494252078399E-3</v>
      </c>
      <c r="AU274" s="350">
        <v>1.6785730709168193E-3</v>
      </c>
      <c r="AV274" s="350">
        <v>1.6583728486709701E-3</v>
      </c>
      <c r="AW274" s="350"/>
      <c r="AX274" s="350"/>
      <c r="AY274" s="350"/>
      <c r="AZ274" s="350"/>
      <c r="BA274" s="350"/>
      <c r="BB274" s="350"/>
      <c r="BC274" s="350">
        <v>8.0246581343676009E-3</v>
      </c>
      <c r="BD274" s="350">
        <v>0.11701477051857587</v>
      </c>
      <c r="BE274" s="350">
        <v>0.14222912844576169</v>
      </c>
      <c r="BF274" s="350">
        <v>9.509556616794361E-2</v>
      </c>
      <c r="BG274" s="350"/>
      <c r="BH274" s="350"/>
      <c r="BI274" s="350"/>
      <c r="BJ274" s="350">
        <v>1.7527457437760803E-2</v>
      </c>
      <c r="BK274" s="350">
        <v>0.10202349425899</v>
      </c>
      <c r="BL274" s="350">
        <v>5.8070567349050001E-2</v>
      </c>
      <c r="BM274" s="350"/>
      <c r="BN274" s="350"/>
      <c r="BO274" s="350">
        <v>1.2216344626526401E-2</v>
      </c>
    </row>
    <row r="275" spans="2:67" s="255" customFormat="1" ht="15" customHeight="1">
      <c r="B275" s="1257" t="s">
        <v>282</v>
      </c>
      <c r="C275" s="262" t="s">
        <v>535</v>
      </c>
      <c r="D275" s="344"/>
      <c r="E275" s="346">
        <v>7.8031180220351895E-2</v>
      </c>
      <c r="F275" s="346">
        <v>1.03395018817147E-3</v>
      </c>
      <c r="G275" s="346">
        <v>1.53272742465037E-3</v>
      </c>
      <c r="H275" s="896">
        <v>2.4703453376180998E-3</v>
      </c>
      <c r="I275" s="896">
        <v>3.0627599420423855E-3</v>
      </c>
      <c r="J275" s="896">
        <v>2.8136436391692416E-3</v>
      </c>
      <c r="K275" s="346">
        <v>0.28304265884954277</v>
      </c>
      <c r="L275" s="346"/>
      <c r="M275" s="346">
        <v>0.26158786217229801</v>
      </c>
      <c r="N275" s="346">
        <v>1.6117413115266301E-2</v>
      </c>
      <c r="O275" s="346">
        <v>4.2943965892065609E-3</v>
      </c>
      <c r="P275" s="346">
        <v>4.2557491439832399E-3</v>
      </c>
      <c r="Q275" s="346"/>
      <c r="R275" s="346"/>
      <c r="S275" s="346"/>
      <c r="T275" s="346"/>
      <c r="U275" s="346"/>
      <c r="V275" s="346"/>
      <c r="W275" s="346">
        <v>1.66933721591296E-2</v>
      </c>
      <c r="X275" s="346">
        <v>0.11815331287486726</v>
      </c>
      <c r="Y275" s="346">
        <v>0.14950103470086473</v>
      </c>
      <c r="Z275" s="346">
        <v>0.1251725888960861</v>
      </c>
      <c r="AA275" s="346"/>
      <c r="AB275" s="346"/>
      <c r="AC275" s="346"/>
      <c r="AD275" s="346">
        <v>2.7492945176001579E-2</v>
      </c>
      <c r="AE275" s="346">
        <v>0.115841129699049</v>
      </c>
      <c r="AF275" s="346">
        <v>6.8039087582786095E-2</v>
      </c>
      <c r="AG275" s="346"/>
      <c r="AH275" s="346"/>
      <c r="AI275" s="346">
        <v>2.10689277743661E-2</v>
      </c>
      <c r="AJ275" s="331"/>
      <c r="AK275" s="346">
        <v>7.9609522414848893E-2</v>
      </c>
      <c r="AL275" s="346">
        <v>2.1799670112375401E-3</v>
      </c>
      <c r="AM275" s="346">
        <v>9.2470189613181003E-4</v>
      </c>
      <c r="AN275" s="346">
        <v>4.1672560050712197E-3</v>
      </c>
      <c r="AO275" s="346">
        <v>2.8037293711015631E-3</v>
      </c>
      <c r="AP275" s="346">
        <v>3.0458810118905499E-2</v>
      </c>
      <c r="AQ275" s="346">
        <v>0.28304265884954277</v>
      </c>
      <c r="AR275" s="346"/>
      <c r="AS275" s="346">
        <v>5.5795729743475402E-2</v>
      </c>
      <c r="AT275" s="346">
        <v>1.7190420674434499E-2</v>
      </c>
      <c r="AU275" s="346">
        <v>5.1662000743637089E-3</v>
      </c>
      <c r="AV275" s="346">
        <v>5.1167115507296098E-3</v>
      </c>
      <c r="AW275" s="346"/>
      <c r="AX275" s="346"/>
      <c r="AY275" s="346"/>
      <c r="AZ275" s="346"/>
      <c r="BA275" s="346"/>
      <c r="BB275" s="346"/>
      <c r="BC275" s="346">
        <v>1.7776675855799399E-2</v>
      </c>
      <c r="BD275" s="346">
        <v>0.11854758858225288</v>
      </c>
      <c r="BE275" s="346">
        <v>0.14952563451737297</v>
      </c>
      <c r="BF275" s="346">
        <v>0.12512935410477827</v>
      </c>
      <c r="BG275" s="346"/>
      <c r="BH275" s="346"/>
      <c r="BI275" s="346"/>
      <c r="BJ275" s="346">
        <v>2.7745386038357713E-2</v>
      </c>
      <c r="BK275" s="346">
        <v>0.11593298233812099</v>
      </c>
      <c r="BL275" s="346">
        <v>7.0265103028751899E-2</v>
      </c>
      <c r="BM275" s="346"/>
      <c r="BN275" s="346"/>
      <c r="BO275" s="346">
        <v>2.21610231794208E-2</v>
      </c>
    </row>
    <row r="276" spans="2:67" s="255" customFormat="1" ht="15" customHeight="1">
      <c r="B276" s="1257" t="s">
        <v>282</v>
      </c>
      <c r="C276" s="262" t="s">
        <v>536</v>
      </c>
      <c r="D276" s="344"/>
      <c r="E276" s="346">
        <v>0.143663158732285</v>
      </c>
      <c r="F276" s="346">
        <v>1.0480351156883399E-2</v>
      </c>
      <c r="G276" s="346">
        <v>4.42681095808277E-3</v>
      </c>
      <c r="H276" s="896">
        <v>1.4074650163779101E-2</v>
      </c>
      <c r="I276" s="896">
        <v>1.3616970505808646E-2</v>
      </c>
      <c r="J276" s="896">
        <v>1.3809429407804573E-2</v>
      </c>
      <c r="K276" s="346">
        <v>0.24105316877846866</v>
      </c>
      <c r="L276" s="346"/>
      <c r="M276" s="346">
        <v>0.24274874895443099</v>
      </c>
      <c r="N276" s="346">
        <v>4.86955924828689E-2</v>
      </c>
      <c r="O276" s="346">
        <v>2.3406107829959701E-2</v>
      </c>
      <c r="P276" s="346">
        <v>2.3185729722893299E-2</v>
      </c>
      <c r="Q276" s="346"/>
      <c r="R276" s="346"/>
      <c r="S276" s="346"/>
      <c r="T276" s="346"/>
      <c r="U276" s="346"/>
      <c r="V276" s="346"/>
      <c r="W276" s="346">
        <v>4.9934258170911502E-2</v>
      </c>
      <c r="X276" s="346">
        <v>0.18254274477162566</v>
      </c>
      <c r="Y276" s="346">
        <v>0.22326616731099669</v>
      </c>
      <c r="Z276" s="346">
        <v>0.20392135622601046</v>
      </c>
      <c r="AA276" s="346"/>
      <c r="AB276" s="346"/>
      <c r="AC276" s="346"/>
      <c r="AD276" s="346">
        <v>8.1715280185655825E-2</v>
      </c>
      <c r="AE276" s="346">
        <v>0.18632854691968301</v>
      </c>
      <c r="AF276" s="346">
        <v>0.128671587078282</v>
      </c>
      <c r="AG276" s="346"/>
      <c r="AH276" s="346"/>
      <c r="AI276" s="346">
        <v>5.6210646617038597E-2</v>
      </c>
      <c r="AJ276" s="331"/>
      <c r="AK276" s="346">
        <v>0.149997950891882</v>
      </c>
      <c r="AL276" s="346">
        <v>6.2249821875177604E-3</v>
      </c>
      <c r="AM276" s="346">
        <v>1.25932433718518E-2</v>
      </c>
      <c r="AN276" s="346">
        <v>1.6805225109175832E-2</v>
      </c>
      <c r="AO276" s="346">
        <v>1.5034044401719996E-2</v>
      </c>
      <c r="AP276" s="346">
        <v>0.106116571487126</v>
      </c>
      <c r="AQ276" s="346">
        <v>0.24105316877846866</v>
      </c>
      <c r="AR276" s="346"/>
      <c r="AS276" s="346">
        <v>0.121267263339775</v>
      </c>
      <c r="AT276" s="346">
        <v>5.3400622634380897E-2</v>
      </c>
      <c r="AU276" s="346">
        <v>2.7275734069080883E-2</v>
      </c>
      <c r="AV276" s="346">
        <v>2.7012076357132399E-2</v>
      </c>
      <c r="AW276" s="346"/>
      <c r="AX276" s="346"/>
      <c r="AY276" s="346"/>
      <c r="AZ276" s="346"/>
      <c r="BA276" s="346"/>
      <c r="BB276" s="346"/>
      <c r="BC276" s="346">
        <v>5.4681953982122902E-2</v>
      </c>
      <c r="BD276" s="346">
        <v>0.18319690674233796</v>
      </c>
      <c r="BE276" s="346">
        <v>0.22493983598356398</v>
      </c>
      <c r="BF276" s="346">
        <v>0.20599110981722171</v>
      </c>
      <c r="BG276" s="346"/>
      <c r="BH276" s="346"/>
      <c r="BI276" s="346"/>
      <c r="BJ276" s="346">
        <v>8.7122395724878801E-2</v>
      </c>
      <c r="BK276" s="346">
        <v>0.18868558363927701</v>
      </c>
      <c r="BL276" s="346">
        <v>0.13741098901627</v>
      </c>
      <c r="BM276" s="346"/>
      <c r="BN276" s="346"/>
      <c r="BO276" s="346">
        <v>6.10187671814632E-2</v>
      </c>
    </row>
    <row r="277" spans="2:67" s="255" customFormat="1" ht="15" customHeight="1">
      <c r="B277" s="1257" t="s">
        <v>282</v>
      </c>
      <c r="C277" s="262" t="s">
        <v>537</v>
      </c>
      <c r="D277" s="344"/>
      <c r="E277" s="346">
        <v>0.250618305075405</v>
      </c>
      <c r="F277" s="346">
        <v>9.9775952629259798E-2</v>
      </c>
      <c r="G277" s="346">
        <v>4.1054344575008603E-2</v>
      </c>
      <c r="H277" s="896">
        <v>0.113256759274313</v>
      </c>
      <c r="I277" s="896">
        <v>0.11258181693640887</v>
      </c>
      <c r="J277" s="896">
        <v>0.11286563698172083</v>
      </c>
      <c r="K277" s="346">
        <v>0.11984077381429847</v>
      </c>
      <c r="L277" s="346"/>
      <c r="M277" s="346">
        <v>0.15122396717994699</v>
      </c>
      <c r="N277" s="346">
        <v>0.14803676957905301</v>
      </c>
      <c r="O277" s="346">
        <v>0.10662504026283506</v>
      </c>
      <c r="P277" s="346">
        <v>0.105535217578633</v>
      </c>
      <c r="Q277" s="346"/>
      <c r="R277" s="346"/>
      <c r="S277" s="346"/>
      <c r="T277" s="346"/>
      <c r="U277" s="346"/>
      <c r="V277" s="346"/>
      <c r="W277" s="346">
        <v>0.150100489585971</v>
      </c>
      <c r="X277" s="346">
        <v>0.31732537806345473</v>
      </c>
      <c r="Y277" s="346">
        <v>0.27716547501082966</v>
      </c>
      <c r="Z277" s="346">
        <v>0.30655801972045726</v>
      </c>
      <c r="AA277" s="346"/>
      <c r="AB277" s="346"/>
      <c r="AC277" s="346"/>
      <c r="AD277" s="346">
        <v>0.26337940097648543</v>
      </c>
      <c r="AE277" s="346">
        <v>0.28830744661971502</v>
      </c>
      <c r="AF277" s="346">
        <v>0.240862547800717</v>
      </c>
      <c r="AG277" s="346"/>
      <c r="AH277" s="346"/>
      <c r="AI277" s="346">
        <v>0.15680860810195801</v>
      </c>
      <c r="AJ277" s="331"/>
      <c r="AK277" s="346">
        <v>0.25162860965159001</v>
      </c>
      <c r="AL277" s="346">
        <v>4.3463010737265301E-2</v>
      </c>
      <c r="AM277" s="346">
        <v>0.10112849711277</v>
      </c>
      <c r="AN277" s="346">
        <v>0.11069134879407079</v>
      </c>
      <c r="AO277" s="346">
        <v>0.10667007342715948</v>
      </c>
      <c r="AP277" s="346">
        <v>0.21862398854972301</v>
      </c>
      <c r="AQ277" s="346">
        <v>0.11984077381429847</v>
      </c>
      <c r="AR277" s="346"/>
      <c r="AS277" s="346">
        <v>0.21126369015606999</v>
      </c>
      <c r="AT277" s="346">
        <v>0.153518131675523</v>
      </c>
      <c r="AU277" s="346">
        <v>0.11409662815821633</v>
      </c>
      <c r="AV277" s="346">
        <v>0.113105335991557</v>
      </c>
      <c r="AW277" s="346"/>
      <c r="AX277" s="346"/>
      <c r="AY277" s="346"/>
      <c r="AZ277" s="346"/>
      <c r="BA277" s="346"/>
      <c r="BB277" s="346"/>
      <c r="BC277" s="346">
        <v>0.15548042931085801</v>
      </c>
      <c r="BD277" s="346">
        <v>0.32233989060390772</v>
      </c>
      <c r="BE277" s="346">
        <v>0.27730032578677494</v>
      </c>
      <c r="BF277" s="346">
        <v>0.30611827215204512</v>
      </c>
      <c r="BG277" s="346"/>
      <c r="BH277" s="346"/>
      <c r="BI277" s="346"/>
      <c r="BJ277" s="346">
        <v>0.26143100179367162</v>
      </c>
      <c r="BK277" s="346">
        <v>0.28848438445323799</v>
      </c>
      <c r="BL277" s="346">
        <v>0.241710504765205</v>
      </c>
      <c r="BM277" s="346"/>
      <c r="BN277" s="346"/>
      <c r="BO277" s="346">
        <v>0.16190063090909301</v>
      </c>
    </row>
    <row r="278" spans="2:67" s="255" customFormat="1" ht="15" customHeight="1">
      <c r="B278" s="1257" t="s">
        <v>282</v>
      </c>
      <c r="C278" s="262" t="s">
        <v>532</v>
      </c>
      <c r="D278" s="344"/>
      <c r="E278" s="346">
        <v>0.43793536182377402</v>
      </c>
      <c r="F278" s="346">
        <v>0.73081937187539803</v>
      </c>
      <c r="G278" s="346">
        <v>0.53864567203962999</v>
      </c>
      <c r="H278" s="896">
        <v>0.75459100244692101</v>
      </c>
      <c r="I278" s="896">
        <v>0.65322375647025577</v>
      </c>
      <c r="J278" s="896">
        <v>0.69584970350388786</v>
      </c>
      <c r="K278" s="346">
        <v>3.0119717364407779E-2</v>
      </c>
      <c r="L278" s="346"/>
      <c r="M278" s="346">
        <v>5.7818205180737402E-2</v>
      </c>
      <c r="N278" s="346">
        <v>0.62021040691982299</v>
      </c>
      <c r="O278" s="346">
        <v>0.6513570839865942</v>
      </c>
      <c r="P278" s="346">
        <v>0.64834475636474098</v>
      </c>
      <c r="Q278" s="346"/>
      <c r="R278" s="346"/>
      <c r="S278" s="346"/>
      <c r="T278" s="346"/>
      <c r="U278" s="346"/>
      <c r="V278" s="346"/>
      <c r="W278" s="346">
        <v>0.61884430575178795</v>
      </c>
      <c r="X278" s="346">
        <v>0.25990017488694256</v>
      </c>
      <c r="Y278" s="346">
        <v>0.20499248326030245</v>
      </c>
      <c r="Z278" s="346">
        <v>0.26725650323703648</v>
      </c>
      <c r="AA278" s="346"/>
      <c r="AB278" s="346"/>
      <c r="AC278" s="346"/>
      <c r="AD278" s="346">
        <v>0.60203104179977174</v>
      </c>
      <c r="AE278" s="346">
        <v>0.30370892862448001</v>
      </c>
      <c r="AF278" s="346">
        <v>0.48207577883314301</v>
      </c>
      <c r="AG278" s="346"/>
      <c r="AH278" s="346"/>
      <c r="AI278" s="346">
        <v>0.60577544827593699</v>
      </c>
      <c r="AJ278" s="331"/>
      <c r="AK278" s="346">
        <v>0.42883144549063001</v>
      </c>
      <c r="AL278" s="346">
        <v>0.52880208787731098</v>
      </c>
      <c r="AM278" s="346">
        <v>0.76005335253685702</v>
      </c>
      <c r="AN278" s="346">
        <v>0.64946169235094231</v>
      </c>
      <c r="AO278" s="346">
        <v>0.69596659838865194</v>
      </c>
      <c r="AP278" s="346">
        <v>0.56273234739870803</v>
      </c>
      <c r="AQ278" s="346">
        <v>3.0119717364407779E-2</v>
      </c>
      <c r="AR278" s="346"/>
      <c r="AS278" s="346">
        <v>0.50709555897422498</v>
      </c>
      <c r="AT278" s="346">
        <v>0.61208919803277195</v>
      </c>
      <c r="AU278" s="346">
        <v>0.64330732025029935</v>
      </c>
      <c r="AV278" s="346">
        <v>0.64034318647966004</v>
      </c>
      <c r="AW278" s="346"/>
      <c r="AX278" s="346"/>
      <c r="AY278" s="346"/>
      <c r="AZ278" s="346"/>
      <c r="BA278" s="346"/>
      <c r="BB278" s="346"/>
      <c r="BC278" s="346">
        <v>0.61071728763212396</v>
      </c>
      <c r="BD278" s="346">
        <v>0.25383722466839159</v>
      </c>
      <c r="BE278" s="346">
        <v>0.20304602293614515</v>
      </c>
      <c r="BF278" s="346">
        <v>0.26508425502335603</v>
      </c>
      <c r="BG278" s="346"/>
      <c r="BH278" s="346"/>
      <c r="BI278" s="346"/>
      <c r="BJ278" s="346">
        <v>0.59831988458100638</v>
      </c>
      <c r="BK278" s="346">
        <v>0.30086383918679099</v>
      </c>
      <c r="BL278" s="346">
        <v>0.46982789521603402</v>
      </c>
      <c r="BM278" s="346"/>
      <c r="BN278" s="346"/>
      <c r="BO278" s="346">
        <v>0.59766399791299696</v>
      </c>
    </row>
    <row r="279" spans="2:67" s="255" customFormat="1" ht="15" customHeight="1">
      <c r="B279" s="1257" t="s">
        <v>282</v>
      </c>
      <c r="C279" s="243" t="s">
        <v>533</v>
      </c>
      <c r="D279" s="344"/>
      <c r="E279" s="346">
        <v>2.4952886506150299E-2</v>
      </c>
      <c r="F279" s="346">
        <v>0.157890374150288</v>
      </c>
      <c r="G279" s="346">
        <v>0.414063049274007</v>
      </c>
      <c r="H279" s="896">
        <v>0.115607242777368</v>
      </c>
      <c r="I279" s="896">
        <v>0.21700567778581201</v>
      </c>
      <c r="J279" s="896">
        <v>0.17436661545044929</v>
      </c>
      <c r="K279" s="346">
        <v>3.3090294026868881E-4</v>
      </c>
      <c r="L279" s="346"/>
      <c r="M279" s="346">
        <v>6.8887419506028196E-4</v>
      </c>
      <c r="N279" s="346">
        <v>0.159575287440783</v>
      </c>
      <c r="O279" s="346">
        <v>0.21296480721939384</v>
      </c>
      <c r="P279" s="346">
        <v>0.21734191433167099</v>
      </c>
      <c r="Q279" s="346"/>
      <c r="R279" s="346"/>
      <c r="S279" s="346"/>
      <c r="T279" s="346"/>
      <c r="U279" s="346"/>
      <c r="V279" s="346"/>
      <c r="W279" s="346">
        <v>0.15677035119643801</v>
      </c>
      <c r="X279" s="346">
        <v>5.0636188845338478E-3</v>
      </c>
      <c r="Y279" s="346">
        <v>2.9590523303812985E-3</v>
      </c>
      <c r="Z279" s="346">
        <v>2.5814427346551763E-3</v>
      </c>
      <c r="AA279" s="346"/>
      <c r="AB279" s="346"/>
      <c r="AC279" s="346"/>
      <c r="AD279" s="346">
        <v>7.8538744243246555E-3</v>
      </c>
      <c r="AE279" s="346">
        <v>4.00971612358271E-3</v>
      </c>
      <c r="AF279" s="346">
        <v>2.3298982804033998E-2</v>
      </c>
      <c r="AG279" s="346"/>
      <c r="AH279" s="346"/>
      <c r="AI279" s="346">
        <v>0.14830401356730899</v>
      </c>
      <c r="AJ279" s="331"/>
      <c r="AK279" s="346">
        <v>2.4278874712782301E-2</v>
      </c>
      <c r="AL279" s="346">
        <v>0.41860630593867498</v>
      </c>
      <c r="AM279" s="346">
        <v>0.12530020508238901</v>
      </c>
      <c r="AN279" s="346">
        <v>0.21785997885214786</v>
      </c>
      <c r="AO279" s="346">
        <v>0.17893766251474916</v>
      </c>
      <c r="AP279" s="346">
        <v>7.1352151519750301E-2</v>
      </c>
      <c r="AQ279" s="346">
        <v>3.3090294026868881E-4</v>
      </c>
      <c r="AR279" s="346"/>
      <c r="AS279" s="346">
        <v>6.3584528954942196E-2</v>
      </c>
      <c r="AT279" s="346">
        <v>0.15607177755768201</v>
      </c>
      <c r="AU279" s="346">
        <v>0.20847554437712298</v>
      </c>
      <c r="AV279" s="346">
        <v>0.21276431677225</v>
      </c>
      <c r="AW279" s="346"/>
      <c r="AX279" s="346"/>
      <c r="AY279" s="346"/>
      <c r="AZ279" s="346"/>
      <c r="BA279" s="346"/>
      <c r="BB279" s="346"/>
      <c r="BC279" s="346">
        <v>0.15331899508472899</v>
      </c>
      <c r="BD279" s="346">
        <v>5.063618884533847E-3</v>
      </c>
      <c r="BE279" s="346">
        <v>2.9590523303812985E-3</v>
      </c>
      <c r="BF279" s="346">
        <v>2.5814427346551763E-3</v>
      </c>
      <c r="BG279" s="346"/>
      <c r="BH279" s="346"/>
      <c r="BI279" s="346"/>
      <c r="BJ279" s="346">
        <v>7.8538744243246555E-3</v>
      </c>
      <c r="BK279" s="346">
        <v>4.00971612358271E-3</v>
      </c>
      <c r="BL279" s="346">
        <v>2.27149406246899E-2</v>
      </c>
      <c r="BM279" s="346"/>
      <c r="BN279" s="346"/>
      <c r="BO279" s="346">
        <v>0.14503923619049899</v>
      </c>
    </row>
    <row r="280" spans="2:67" s="255" customFormat="1" ht="15" customHeight="1">
      <c r="B280" s="1253" t="s">
        <v>282</v>
      </c>
      <c r="C280" s="338" t="s">
        <v>527</v>
      </c>
      <c r="D280" s="339"/>
      <c r="E280" s="345">
        <v>1</v>
      </c>
      <c r="F280" s="345">
        <v>1</v>
      </c>
      <c r="G280" s="345">
        <v>0.999999999999999</v>
      </c>
      <c r="H280" s="897">
        <v>0.999999999999999</v>
      </c>
      <c r="I280" s="897">
        <v>1</v>
      </c>
      <c r="J280" s="897">
        <v>1</v>
      </c>
      <c r="K280" s="345">
        <v>1</v>
      </c>
      <c r="L280" s="345"/>
      <c r="M280" s="345">
        <v>1</v>
      </c>
      <c r="N280" s="345">
        <v>1</v>
      </c>
      <c r="O280" s="345">
        <v>1</v>
      </c>
      <c r="P280" s="345">
        <v>0.999999999999999</v>
      </c>
      <c r="Q280" s="345"/>
      <c r="R280" s="345"/>
      <c r="S280" s="345"/>
      <c r="T280" s="345"/>
      <c r="U280" s="345"/>
      <c r="V280" s="345"/>
      <c r="W280" s="345">
        <v>1</v>
      </c>
      <c r="X280" s="345">
        <v>1</v>
      </c>
      <c r="Y280" s="345">
        <v>1</v>
      </c>
      <c r="Z280" s="345">
        <v>1</v>
      </c>
      <c r="AA280" s="345"/>
      <c r="AB280" s="345"/>
      <c r="AC280" s="345"/>
      <c r="AD280" s="345">
        <v>1</v>
      </c>
      <c r="AE280" s="345">
        <v>0.999999999999999</v>
      </c>
      <c r="AF280" s="345">
        <v>1</v>
      </c>
      <c r="AG280" s="345"/>
      <c r="AH280" s="345"/>
      <c r="AI280" s="345">
        <v>1</v>
      </c>
      <c r="AJ280" s="331"/>
      <c r="AK280" s="345">
        <v>1</v>
      </c>
      <c r="AL280" s="345">
        <v>0.999999999999999</v>
      </c>
      <c r="AM280" s="345">
        <v>1</v>
      </c>
      <c r="AN280" s="345">
        <v>1</v>
      </c>
      <c r="AO280" s="345">
        <v>1</v>
      </c>
      <c r="AP280" s="345">
        <v>1</v>
      </c>
      <c r="AQ280" s="345">
        <v>1</v>
      </c>
      <c r="AR280" s="345"/>
      <c r="AS280" s="345">
        <v>0.999999999999999</v>
      </c>
      <c r="AT280" s="345">
        <v>1</v>
      </c>
      <c r="AU280" s="345">
        <v>1</v>
      </c>
      <c r="AV280" s="345">
        <v>1</v>
      </c>
      <c r="AW280" s="345"/>
      <c r="AX280" s="345"/>
      <c r="AY280" s="345"/>
      <c r="AZ280" s="345"/>
      <c r="BA280" s="345"/>
      <c r="BB280" s="345"/>
      <c r="BC280" s="345">
        <v>1</v>
      </c>
      <c r="BD280" s="345">
        <v>1</v>
      </c>
      <c r="BE280" s="345">
        <v>1</v>
      </c>
      <c r="BF280" s="345">
        <v>1</v>
      </c>
      <c r="BG280" s="345"/>
      <c r="BH280" s="345"/>
      <c r="BI280" s="345"/>
      <c r="BJ280" s="345">
        <v>1</v>
      </c>
      <c r="BK280" s="345">
        <v>1</v>
      </c>
      <c r="BL280" s="345">
        <v>1</v>
      </c>
      <c r="BM280" s="345"/>
      <c r="BN280" s="345"/>
      <c r="BO280" s="345">
        <v>1</v>
      </c>
    </row>
    <row r="281" spans="2:67" s="255" customFormat="1" ht="15" customHeight="1">
      <c r="B281" s="1251" t="s">
        <v>711</v>
      </c>
      <c r="C281" s="262" t="s">
        <v>534</v>
      </c>
      <c r="D281" s="339"/>
      <c r="E281" s="658"/>
      <c r="F281" s="658"/>
      <c r="G281" s="658"/>
      <c r="H281" s="700"/>
      <c r="I281" s="700"/>
      <c r="J281" s="700"/>
      <c r="K281" s="658"/>
      <c r="L281" s="658"/>
      <c r="M281" s="658"/>
      <c r="N281" s="658"/>
      <c r="O281" s="658"/>
      <c r="P281" s="658"/>
      <c r="Q281" s="658"/>
      <c r="R281" s="658"/>
      <c r="S281" s="658"/>
      <c r="T281" s="658"/>
      <c r="U281" s="658"/>
      <c r="V281" s="658"/>
      <c r="W281" s="658"/>
      <c r="X281" s="658"/>
      <c r="Y281" s="658"/>
      <c r="Z281" s="658"/>
      <c r="AA281" s="658"/>
      <c r="AB281" s="658"/>
      <c r="AC281" s="658"/>
      <c r="AD281" s="658"/>
      <c r="AE281" s="658"/>
      <c r="AF281" s="658"/>
      <c r="AG281" s="658"/>
      <c r="AH281" s="658"/>
      <c r="AI281" s="658"/>
      <c r="AJ281" s="262"/>
      <c r="AK281" s="658"/>
      <c r="AL281" s="658"/>
      <c r="AM281" s="658"/>
      <c r="AN281" s="658"/>
      <c r="AO281" s="658"/>
      <c r="AP281" s="658"/>
      <c r="AQ281" s="658"/>
      <c r="AR281" s="658"/>
      <c r="AS281" s="658"/>
      <c r="AT281" s="658"/>
      <c r="AU281" s="658"/>
      <c r="AV281" s="658"/>
      <c r="AW281" s="658"/>
      <c r="AX281" s="658"/>
      <c r="AY281" s="658"/>
      <c r="AZ281" s="658"/>
      <c r="BA281" s="658"/>
      <c r="BB281" s="658"/>
      <c r="BC281" s="658"/>
      <c r="BD281" s="658"/>
      <c r="BE281" s="658"/>
      <c r="BF281" s="658"/>
      <c r="BG281" s="658"/>
      <c r="BH281" s="658"/>
      <c r="BI281" s="658"/>
      <c r="BJ281" s="658"/>
      <c r="BK281" s="658"/>
      <c r="BL281" s="658"/>
      <c r="BM281" s="658"/>
      <c r="BN281" s="658"/>
      <c r="BO281" s="658"/>
    </row>
    <row r="282" spans="2:67" s="255" customFormat="1" ht="15" customHeight="1">
      <c r="B282" s="1252"/>
      <c r="C282" s="262" t="s">
        <v>535</v>
      </c>
      <c r="D282" s="339"/>
      <c r="E282" s="658"/>
      <c r="F282" s="658"/>
      <c r="G282" s="658"/>
      <c r="H282" s="700"/>
      <c r="I282" s="700"/>
      <c r="J282" s="700"/>
      <c r="K282" s="658"/>
      <c r="L282" s="658"/>
      <c r="M282" s="658"/>
      <c r="N282" s="658"/>
      <c r="O282" s="658"/>
      <c r="P282" s="658"/>
      <c r="Q282" s="658"/>
      <c r="R282" s="658"/>
      <c r="S282" s="658"/>
      <c r="T282" s="658"/>
      <c r="U282" s="658"/>
      <c r="V282" s="658"/>
      <c r="W282" s="658"/>
      <c r="X282" s="658"/>
      <c r="Y282" s="658"/>
      <c r="Z282" s="658"/>
      <c r="AA282" s="658"/>
      <c r="AB282" s="658"/>
      <c r="AC282" s="658"/>
      <c r="AD282" s="658"/>
      <c r="AE282" s="658"/>
      <c r="AF282" s="658"/>
      <c r="AG282" s="658"/>
      <c r="AH282" s="658"/>
      <c r="AI282" s="658"/>
      <c r="AJ282" s="262"/>
      <c r="AK282" s="658"/>
      <c r="AL282" s="658"/>
      <c r="AM282" s="658"/>
      <c r="AN282" s="658"/>
      <c r="AO282" s="658"/>
      <c r="AP282" s="658"/>
      <c r="AQ282" s="658"/>
      <c r="AR282" s="658"/>
      <c r="AS282" s="658"/>
      <c r="AT282" s="658"/>
      <c r="AU282" s="658"/>
      <c r="AV282" s="658"/>
      <c r="AW282" s="658"/>
      <c r="AX282" s="658"/>
      <c r="AY282" s="658"/>
      <c r="AZ282" s="658"/>
      <c r="BA282" s="658"/>
      <c r="BB282" s="658"/>
      <c r="BC282" s="658"/>
      <c r="BD282" s="658"/>
      <c r="BE282" s="658"/>
      <c r="BF282" s="658"/>
      <c r="BG282" s="658"/>
      <c r="BH282" s="658"/>
      <c r="BI282" s="658"/>
      <c r="BJ282" s="658"/>
      <c r="BK282" s="658"/>
      <c r="BL282" s="658"/>
      <c r="BM282" s="658"/>
      <c r="BN282" s="658"/>
      <c r="BO282" s="658"/>
    </row>
    <row r="283" spans="2:67" s="255" customFormat="1" ht="15" customHeight="1">
      <c r="B283" s="1252"/>
      <c r="C283" s="262" t="s">
        <v>536</v>
      </c>
      <c r="D283" s="339"/>
      <c r="E283" s="658"/>
      <c r="F283" s="658"/>
      <c r="G283" s="658"/>
      <c r="H283" s="700"/>
      <c r="I283" s="700"/>
      <c r="J283" s="700"/>
      <c r="K283" s="658"/>
      <c r="L283" s="658"/>
      <c r="M283" s="658"/>
      <c r="N283" s="658"/>
      <c r="O283" s="658"/>
      <c r="P283" s="658"/>
      <c r="Q283" s="658"/>
      <c r="R283" s="658"/>
      <c r="S283" s="658"/>
      <c r="T283" s="658"/>
      <c r="U283" s="658"/>
      <c r="V283" s="658"/>
      <c r="W283" s="658"/>
      <c r="X283" s="658"/>
      <c r="Y283" s="658"/>
      <c r="Z283" s="658"/>
      <c r="AA283" s="658"/>
      <c r="AB283" s="658"/>
      <c r="AC283" s="658"/>
      <c r="AD283" s="658"/>
      <c r="AE283" s="658"/>
      <c r="AF283" s="658"/>
      <c r="AG283" s="658"/>
      <c r="AH283" s="658"/>
      <c r="AI283" s="658"/>
      <c r="AJ283" s="262"/>
      <c r="AK283" s="658"/>
      <c r="AL283" s="658"/>
      <c r="AM283" s="658"/>
      <c r="AN283" s="658"/>
      <c r="AO283" s="658"/>
      <c r="AP283" s="658"/>
      <c r="AQ283" s="658"/>
      <c r="AR283" s="658"/>
      <c r="AS283" s="658"/>
      <c r="AT283" s="658"/>
      <c r="AU283" s="658"/>
      <c r="AV283" s="658"/>
      <c r="AW283" s="658"/>
      <c r="AX283" s="658"/>
      <c r="AY283" s="658"/>
      <c r="AZ283" s="658"/>
      <c r="BA283" s="658"/>
      <c r="BB283" s="658"/>
      <c r="BC283" s="658"/>
      <c r="BD283" s="658"/>
      <c r="BE283" s="658"/>
      <c r="BF283" s="658"/>
      <c r="BG283" s="658"/>
      <c r="BH283" s="658"/>
      <c r="BI283" s="658"/>
      <c r="BJ283" s="658"/>
      <c r="BK283" s="658"/>
      <c r="BL283" s="658"/>
      <c r="BM283" s="658"/>
      <c r="BN283" s="658"/>
      <c r="BO283" s="658"/>
    </row>
    <row r="284" spans="2:67" s="255" customFormat="1" ht="15" customHeight="1">
      <c r="B284" s="1252"/>
      <c r="C284" s="262" t="s">
        <v>537</v>
      </c>
      <c r="D284" s="339"/>
      <c r="E284" s="658"/>
      <c r="F284" s="658"/>
      <c r="G284" s="658"/>
      <c r="H284" s="700"/>
      <c r="I284" s="700"/>
      <c r="J284" s="700"/>
      <c r="K284" s="658"/>
      <c r="L284" s="658"/>
      <c r="M284" s="658"/>
      <c r="N284" s="658"/>
      <c r="O284" s="658"/>
      <c r="P284" s="658"/>
      <c r="Q284" s="658"/>
      <c r="R284" s="658"/>
      <c r="S284" s="658"/>
      <c r="T284" s="658"/>
      <c r="U284" s="658"/>
      <c r="V284" s="658"/>
      <c r="W284" s="658"/>
      <c r="X284" s="658"/>
      <c r="Y284" s="658"/>
      <c r="Z284" s="658"/>
      <c r="AA284" s="658"/>
      <c r="AB284" s="658"/>
      <c r="AC284" s="658"/>
      <c r="AD284" s="658"/>
      <c r="AE284" s="658"/>
      <c r="AF284" s="658"/>
      <c r="AG284" s="658"/>
      <c r="AH284" s="658"/>
      <c r="AI284" s="658"/>
      <c r="AJ284" s="262"/>
      <c r="AK284" s="658"/>
      <c r="AL284" s="658"/>
      <c r="AM284" s="658"/>
      <c r="AN284" s="658"/>
      <c r="AO284" s="658"/>
      <c r="AP284" s="658"/>
      <c r="AQ284" s="658"/>
      <c r="AR284" s="658"/>
      <c r="AS284" s="658"/>
      <c r="AT284" s="658"/>
      <c r="AU284" s="658"/>
      <c r="AV284" s="658"/>
      <c r="AW284" s="658"/>
      <c r="AX284" s="658"/>
      <c r="AY284" s="658"/>
      <c r="AZ284" s="658"/>
      <c r="BA284" s="658"/>
      <c r="BB284" s="658"/>
      <c r="BC284" s="658"/>
      <c r="BD284" s="658"/>
      <c r="BE284" s="658"/>
      <c r="BF284" s="658"/>
      <c r="BG284" s="658"/>
      <c r="BH284" s="658"/>
      <c r="BI284" s="658"/>
      <c r="BJ284" s="658"/>
      <c r="BK284" s="658"/>
      <c r="BL284" s="658"/>
      <c r="BM284" s="658"/>
      <c r="BN284" s="658"/>
      <c r="BO284" s="658"/>
    </row>
    <row r="285" spans="2:67" s="255" customFormat="1" ht="15" customHeight="1">
      <c r="B285" s="1252"/>
      <c r="C285" s="262" t="s">
        <v>532</v>
      </c>
      <c r="D285" s="339"/>
      <c r="E285" s="658"/>
      <c r="F285" s="658"/>
      <c r="G285" s="658"/>
      <c r="H285" s="700"/>
      <c r="I285" s="700"/>
      <c r="J285" s="700"/>
      <c r="K285" s="658"/>
      <c r="L285" s="658"/>
      <c r="M285" s="658"/>
      <c r="N285" s="658"/>
      <c r="O285" s="658"/>
      <c r="P285" s="658"/>
      <c r="Q285" s="658"/>
      <c r="R285" s="658"/>
      <c r="S285" s="658"/>
      <c r="T285" s="658"/>
      <c r="U285" s="658"/>
      <c r="V285" s="658"/>
      <c r="W285" s="658"/>
      <c r="X285" s="658"/>
      <c r="Y285" s="658"/>
      <c r="Z285" s="658"/>
      <c r="AA285" s="658"/>
      <c r="AB285" s="658"/>
      <c r="AC285" s="658"/>
      <c r="AD285" s="658"/>
      <c r="AE285" s="658"/>
      <c r="AF285" s="658"/>
      <c r="AG285" s="658"/>
      <c r="AH285" s="658"/>
      <c r="AI285" s="658"/>
      <c r="AJ285" s="262"/>
      <c r="AK285" s="658"/>
      <c r="AL285" s="658"/>
      <c r="AM285" s="658"/>
      <c r="AN285" s="658"/>
      <c r="AO285" s="658"/>
      <c r="AP285" s="658"/>
      <c r="AQ285" s="658"/>
      <c r="AR285" s="658"/>
      <c r="AS285" s="658"/>
      <c r="AT285" s="658"/>
      <c r="AU285" s="658"/>
      <c r="AV285" s="658"/>
      <c r="AW285" s="658"/>
      <c r="AX285" s="658"/>
      <c r="AY285" s="658"/>
      <c r="AZ285" s="658"/>
      <c r="BA285" s="658"/>
      <c r="BB285" s="658"/>
      <c r="BC285" s="658"/>
      <c r="BD285" s="658"/>
      <c r="BE285" s="658"/>
      <c r="BF285" s="658"/>
      <c r="BG285" s="658"/>
      <c r="BH285" s="658"/>
      <c r="BI285" s="658"/>
      <c r="BJ285" s="658"/>
      <c r="BK285" s="658"/>
      <c r="BL285" s="658"/>
      <c r="BM285" s="658"/>
      <c r="BN285" s="658"/>
      <c r="BO285" s="658"/>
    </row>
    <row r="286" spans="2:67" s="255" customFormat="1" ht="15" customHeight="1">
      <c r="B286" s="1252"/>
      <c r="C286" s="243" t="s">
        <v>533</v>
      </c>
      <c r="D286" s="339"/>
      <c r="E286" s="658"/>
      <c r="F286" s="658"/>
      <c r="G286" s="658"/>
      <c r="H286" s="700"/>
      <c r="I286" s="700"/>
      <c r="J286" s="700"/>
      <c r="K286" s="658"/>
      <c r="L286" s="658"/>
      <c r="M286" s="658"/>
      <c r="N286" s="658"/>
      <c r="O286" s="658"/>
      <c r="P286" s="658"/>
      <c r="Q286" s="658"/>
      <c r="R286" s="658"/>
      <c r="S286" s="658"/>
      <c r="T286" s="658"/>
      <c r="U286" s="658"/>
      <c r="V286" s="658"/>
      <c r="W286" s="658"/>
      <c r="X286" s="658"/>
      <c r="Y286" s="658"/>
      <c r="Z286" s="658"/>
      <c r="AA286" s="658"/>
      <c r="AB286" s="658"/>
      <c r="AC286" s="658"/>
      <c r="AD286" s="658"/>
      <c r="AE286" s="658"/>
      <c r="AF286" s="658"/>
      <c r="AG286" s="658"/>
      <c r="AH286" s="658"/>
      <c r="AI286" s="658"/>
      <c r="AJ286" s="262"/>
      <c r="AK286" s="658"/>
      <c r="AL286" s="658"/>
      <c r="AM286" s="658"/>
      <c r="AN286" s="658"/>
      <c r="AO286" s="658"/>
      <c r="AP286" s="658"/>
      <c r="AQ286" s="658"/>
      <c r="AR286" s="658"/>
      <c r="AS286" s="658"/>
      <c r="AT286" s="658"/>
      <c r="AU286" s="658"/>
      <c r="AV286" s="658"/>
      <c r="AW286" s="658"/>
      <c r="AX286" s="658"/>
      <c r="AY286" s="658"/>
      <c r="AZ286" s="658"/>
      <c r="BA286" s="658"/>
      <c r="BB286" s="658"/>
      <c r="BC286" s="658"/>
      <c r="BD286" s="658"/>
      <c r="BE286" s="658"/>
      <c r="BF286" s="658"/>
      <c r="BG286" s="658"/>
      <c r="BH286" s="658"/>
      <c r="BI286" s="658"/>
      <c r="BJ286" s="658"/>
      <c r="BK286" s="658"/>
      <c r="BL286" s="658"/>
      <c r="BM286" s="658"/>
      <c r="BN286" s="658"/>
      <c r="BO286" s="658"/>
    </row>
    <row r="287" spans="2:67" s="255" customFormat="1" ht="15" customHeight="1">
      <c r="B287" s="1253"/>
      <c r="C287" s="338" t="s">
        <v>527</v>
      </c>
      <c r="D287" s="339"/>
      <c r="E287" s="680"/>
      <c r="F287" s="680"/>
      <c r="G287" s="680"/>
      <c r="H287" s="712"/>
      <c r="I287" s="712"/>
      <c r="J287" s="712"/>
      <c r="K287" s="680"/>
      <c r="L287" s="680"/>
      <c r="M287" s="680"/>
      <c r="N287" s="680"/>
      <c r="O287" s="680"/>
      <c r="P287" s="680"/>
      <c r="Q287" s="680"/>
      <c r="R287" s="680"/>
      <c r="S287" s="680"/>
      <c r="T287" s="680"/>
      <c r="U287" s="680"/>
      <c r="V287" s="680"/>
      <c r="W287" s="680"/>
      <c r="X287" s="680"/>
      <c r="Y287" s="680"/>
      <c r="Z287" s="680"/>
      <c r="AA287" s="680"/>
      <c r="AB287" s="680"/>
      <c r="AC287" s="680"/>
      <c r="AD287" s="680"/>
      <c r="AE287" s="680"/>
      <c r="AF287" s="680"/>
      <c r="AG287" s="680"/>
      <c r="AH287" s="680"/>
      <c r="AI287" s="680"/>
      <c r="AJ287" s="331"/>
      <c r="AK287" s="680"/>
      <c r="AL287" s="680"/>
      <c r="AM287" s="680"/>
      <c r="AN287" s="680"/>
      <c r="AO287" s="680"/>
      <c r="AP287" s="680"/>
      <c r="AQ287" s="680"/>
      <c r="AR287" s="680"/>
      <c r="AS287" s="680"/>
      <c r="AT287" s="680"/>
      <c r="AU287" s="680"/>
      <c r="AV287" s="680"/>
      <c r="AW287" s="680"/>
      <c r="AX287" s="680"/>
      <c r="AY287" s="680"/>
      <c r="AZ287" s="680"/>
      <c r="BA287" s="680"/>
      <c r="BB287" s="680"/>
      <c r="BC287" s="680"/>
      <c r="BD287" s="680"/>
      <c r="BE287" s="680"/>
      <c r="BF287" s="680"/>
      <c r="BG287" s="680"/>
      <c r="BH287" s="680"/>
      <c r="BI287" s="680"/>
      <c r="BJ287" s="680"/>
      <c r="BK287" s="680"/>
      <c r="BL287" s="680"/>
      <c r="BM287" s="680"/>
      <c r="BN287" s="680"/>
      <c r="BO287" s="680"/>
    </row>
    <row r="288" spans="2:67" s="255" customFormat="1" ht="15" customHeight="1">
      <c r="B288" s="1251" t="s">
        <v>721</v>
      </c>
      <c r="C288" s="262" t="s">
        <v>534</v>
      </c>
      <c r="D288" s="339"/>
      <c r="E288" s="658"/>
      <c r="F288" s="658"/>
      <c r="G288" s="658"/>
      <c r="H288" s="700"/>
      <c r="I288" s="700"/>
      <c r="J288" s="700"/>
      <c r="K288" s="658"/>
      <c r="L288" s="658"/>
      <c r="M288" s="658"/>
      <c r="N288" s="658"/>
      <c r="O288" s="658"/>
      <c r="P288" s="658"/>
      <c r="Q288" s="658"/>
      <c r="R288" s="658"/>
      <c r="S288" s="658"/>
      <c r="T288" s="658"/>
      <c r="U288" s="658"/>
      <c r="V288" s="658"/>
      <c r="W288" s="658"/>
      <c r="X288" s="658"/>
      <c r="Y288" s="658"/>
      <c r="Z288" s="658"/>
      <c r="AA288" s="658"/>
      <c r="AB288" s="658"/>
      <c r="AC288" s="658"/>
      <c r="AD288" s="658"/>
      <c r="AE288" s="658"/>
      <c r="AF288" s="658"/>
      <c r="AG288" s="658"/>
      <c r="AH288" s="658"/>
      <c r="AI288" s="658"/>
      <c r="AJ288" s="262"/>
      <c r="AK288" s="658"/>
      <c r="AL288" s="658"/>
      <c r="AM288" s="658"/>
      <c r="AN288" s="658"/>
      <c r="AO288" s="658"/>
      <c r="AP288" s="658"/>
      <c r="AQ288" s="658"/>
      <c r="AR288" s="658"/>
      <c r="AS288" s="658"/>
      <c r="AT288" s="658"/>
      <c r="AU288" s="658"/>
      <c r="AV288" s="658"/>
      <c r="AW288" s="658"/>
      <c r="AX288" s="658"/>
      <c r="AY288" s="658"/>
      <c r="AZ288" s="658"/>
      <c r="BA288" s="658"/>
      <c r="BB288" s="658"/>
      <c r="BC288" s="658"/>
      <c r="BD288" s="658"/>
      <c r="BE288" s="658"/>
      <c r="BF288" s="658"/>
      <c r="BG288" s="658"/>
      <c r="BH288" s="658"/>
      <c r="BI288" s="658"/>
      <c r="BJ288" s="658"/>
      <c r="BK288" s="658"/>
      <c r="BL288" s="658"/>
      <c r="BM288" s="658"/>
      <c r="BN288" s="658"/>
      <c r="BO288" s="658"/>
    </row>
    <row r="289" spans="2:67" s="255" customFormat="1" ht="15" customHeight="1">
      <c r="B289" s="1252"/>
      <c r="C289" s="262" t="s">
        <v>535</v>
      </c>
      <c r="D289" s="339"/>
      <c r="E289" s="658"/>
      <c r="F289" s="658"/>
      <c r="G289" s="658"/>
      <c r="H289" s="700"/>
      <c r="I289" s="700"/>
      <c r="J289" s="700"/>
      <c r="K289" s="658"/>
      <c r="L289" s="658"/>
      <c r="M289" s="658"/>
      <c r="N289" s="658"/>
      <c r="O289" s="658"/>
      <c r="P289" s="658"/>
      <c r="Q289" s="658"/>
      <c r="R289" s="658"/>
      <c r="S289" s="658"/>
      <c r="T289" s="658"/>
      <c r="U289" s="658"/>
      <c r="V289" s="658"/>
      <c r="W289" s="658"/>
      <c r="X289" s="658"/>
      <c r="Y289" s="658"/>
      <c r="Z289" s="658"/>
      <c r="AA289" s="658"/>
      <c r="AB289" s="658"/>
      <c r="AC289" s="658"/>
      <c r="AD289" s="658"/>
      <c r="AE289" s="658"/>
      <c r="AF289" s="658"/>
      <c r="AG289" s="658"/>
      <c r="AH289" s="658"/>
      <c r="AI289" s="658"/>
      <c r="AJ289" s="262"/>
      <c r="AK289" s="658"/>
      <c r="AL289" s="658"/>
      <c r="AM289" s="658"/>
      <c r="AN289" s="658"/>
      <c r="AO289" s="658"/>
      <c r="AP289" s="658"/>
      <c r="AQ289" s="658"/>
      <c r="AR289" s="658"/>
      <c r="AS289" s="658"/>
      <c r="AT289" s="658"/>
      <c r="AU289" s="658"/>
      <c r="AV289" s="658"/>
      <c r="AW289" s="658"/>
      <c r="AX289" s="658"/>
      <c r="AY289" s="658"/>
      <c r="AZ289" s="658"/>
      <c r="BA289" s="658"/>
      <c r="BB289" s="658"/>
      <c r="BC289" s="658"/>
      <c r="BD289" s="658"/>
      <c r="BE289" s="658"/>
      <c r="BF289" s="658"/>
      <c r="BG289" s="658"/>
      <c r="BH289" s="658"/>
      <c r="BI289" s="658"/>
      <c r="BJ289" s="658"/>
      <c r="BK289" s="658"/>
      <c r="BL289" s="658"/>
      <c r="BM289" s="658"/>
      <c r="BN289" s="658"/>
      <c r="BO289" s="658"/>
    </row>
    <row r="290" spans="2:67" s="255" customFormat="1" ht="15" customHeight="1">
      <c r="B290" s="1252"/>
      <c r="C290" s="262" t="s">
        <v>536</v>
      </c>
      <c r="D290" s="339"/>
      <c r="E290" s="658"/>
      <c r="F290" s="658"/>
      <c r="G290" s="658"/>
      <c r="H290" s="700"/>
      <c r="I290" s="700"/>
      <c r="J290" s="700"/>
      <c r="K290" s="658"/>
      <c r="L290" s="658"/>
      <c r="M290" s="658"/>
      <c r="N290" s="658"/>
      <c r="O290" s="658"/>
      <c r="P290" s="658"/>
      <c r="Q290" s="658"/>
      <c r="R290" s="658"/>
      <c r="S290" s="658"/>
      <c r="T290" s="658"/>
      <c r="U290" s="658"/>
      <c r="V290" s="658"/>
      <c r="W290" s="658"/>
      <c r="X290" s="658"/>
      <c r="Y290" s="658"/>
      <c r="Z290" s="658"/>
      <c r="AA290" s="658"/>
      <c r="AB290" s="658"/>
      <c r="AC290" s="658"/>
      <c r="AD290" s="658"/>
      <c r="AE290" s="658"/>
      <c r="AF290" s="658"/>
      <c r="AG290" s="658"/>
      <c r="AH290" s="658"/>
      <c r="AI290" s="658"/>
      <c r="AJ290" s="262"/>
      <c r="AK290" s="658"/>
      <c r="AL290" s="658"/>
      <c r="AM290" s="658"/>
      <c r="AN290" s="658"/>
      <c r="AO290" s="658"/>
      <c r="AP290" s="658"/>
      <c r="AQ290" s="658"/>
      <c r="AR290" s="658"/>
      <c r="AS290" s="658"/>
      <c r="AT290" s="658"/>
      <c r="AU290" s="658"/>
      <c r="AV290" s="658"/>
      <c r="AW290" s="658"/>
      <c r="AX290" s="658"/>
      <c r="AY290" s="658"/>
      <c r="AZ290" s="658"/>
      <c r="BA290" s="658"/>
      <c r="BB290" s="658"/>
      <c r="BC290" s="658"/>
      <c r="BD290" s="658"/>
      <c r="BE290" s="658"/>
      <c r="BF290" s="658"/>
      <c r="BG290" s="658"/>
      <c r="BH290" s="658"/>
      <c r="BI290" s="658"/>
      <c r="BJ290" s="658"/>
      <c r="BK290" s="658"/>
      <c r="BL290" s="658"/>
      <c r="BM290" s="658"/>
      <c r="BN290" s="658"/>
      <c r="BO290" s="658"/>
    </row>
    <row r="291" spans="2:67" s="255" customFormat="1" ht="15" customHeight="1">
      <c r="B291" s="1252"/>
      <c r="C291" s="262" t="s">
        <v>537</v>
      </c>
      <c r="D291" s="339"/>
      <c r="E291" s="658"/>
      <c r="F291" s="658"/>
      <c r="G291" s="658"/>
      <c r="H291" s="700"/>
      <c r="I291" s="700"/>
      <c r="J291" s="700"/>
      <c r="K291" s="658"/>
      <c r="L291" s="658"/>
      <c r="M291" s="658"/>
      <c r="N291" s="658"/>
      <c r="O291" s="658"/>
      <c r="P291" s="658"/>
      <c r="Q291" s="658"/>
      <c r="R291" s="658"/>
      <c r="S291" s="658"/>
      <c r="T291" s="658"/>
      <c r="U291" s="658"/>
      <c r="V291" s="658"/>
      <c r="W291" s="658"/>
      <c r="X291" s="658"/>
      <c r="Y291" s="658"/>
      <c r="Z291" s="658"/>
      <c r="AA291" s="658"/>
      <c r="AB291" s="658"/>
      <c r="AC291" s="658"/>
      <c r="AD291" s="658"/>
      <c r="AE291" s="658"/>
      <c r="AF291" s="658"/>
      <c r="AG291" s="658"/>
      <c r="AH291" s="658"/>
      <c r="AI291" s="658"/>
      <c r="AJ291" s="262"/>
      <c r="AK291" s="658"/>
      <c r="AL291" s="658"/>
      <c r="AM291" s="658"/>
      <c r="AN291" s="658"/>
      <c r="AO291" s="658"/>
      <c r="AP291" s="658"/>
      <c r="AQ291" s="658"/>
      <c r="AR291" s="658"/>
      <c r="AS291" s="658"/>
      <c r="AT291" s="658"/>
      <c r="AU291" s="658"/>
      <c r="AV291" s="658"/>
      <c r="AW291" s="658"/>
      <c r="AX291" s="658"/>
      <c r="AY291" s="658"/>
      <c r="AZ291" s="658"/>
      <c r="BA291" s="658"/>
      <c r="BB291" s="658"/>
      <c r="BC291" s="658"/>
      <c r="BD291" s="658"/>
      <c r="BE291" s="658"/>
      <c r="BF291" s="658"/>
      <c r="BG291" s="658"/>
      <c r="BH291" s="658"/>
      <c r="BI291" s="658"/>
      <c r="BJ291" s="658"/>
      <c r="BK291" s="658"/>
      <c r="BL291" s="658"/>
      <c r="BM291" s="658"/>
      <c r="BN291" s="658"/>
      <c r="BO291" s="658"/>
    </row>
    <row r="292" spans="2:67" s="255" customFormat="1" ht="15" customHeight="1">
      <c r="B292" s="1252"/>
      <c r="C292" s="262" t="s">
        <v>532</v>
      </c>
      <c r="D292" s="339"/>
      <c r="E292" s="658"/>
      <c r="F292" s="658"/>
      <c r="G292" s="658"/>
      <c r="H292" s="700"/>
      <c r="I292" s="700"/>
      <c r="J292" s="700"/>
      <c r="K292" s="658"/>
      <c r="L292" s="658"/>
      <c r="M292" s="658"/>
      <c r="N292" s="658"/>
      <c r="O292" s="658"/>
      <c r="P292" s="658"/>
      <c r="Q292" s="658"/>
      <c r="R292" s="658"/>
      <c r="S292" s="658"/>
      <c r="T292" s="658"/>
      <c r="U292" s="658"/>
      <c r="V292" s="658"/>
      <c r="W292" s="658"/>
      <c r="X292" s="658"/>
      <c r="Y292" s="658"/>
      <c r="Z292" s="658"/>
      <c r="AA292" s="658"/>
      <c r="AB292" s="658"/>
      <c r="AC292" s="658"/>
      <c r="AD292" s="658"/>
      <c r="AE292" s="658"/>
      <c r="AF292" s="658"/>
      <c r="AG292" s="658"/>
      <c r="AH292" s="658"/>
      <c r="AI292" s="658"/>
      <c r="AJ292" s="262"/>
      <c r="AK292" s="658"/>
      <c r="AL292" s="658"/>
      <c r="AM292" s="658"/>
      <c r="AN292" s="658"/>
      <c r="AO292" s="658"/>
      <c r="AP292" s="658"/>
      <c r="AQ292" s="658"/>
      <c r="AR292" s="658"/>
      <c r="AS292" s="658"/>
      <c r="AT292" s="658"/>
      <c r="AU292" s="658"/>
      <c r="AV292" s="658"/>
      <c r="AW292" s="658"/>
      <c r="AX292" s="658"/>
      <c r="AY292" s="658"/>
      <c r="AZ292" s="658"/>
      <c r="BA292" s="658"/>
      <c r="BB292" s="658"/>
      <c r="BC292" s="658"/>
      <c r="BD292" s="658"/>
      <c r="BE292" s="658"/>
      <c r="BF292" s="658"/>
      <c r="BG292" s="658"/>
      <c r="BH292" s="658"/>
      <c r="BI292" s="658"/>
      <c r="BJ292" s="658"/>
      <c r="BK292" s="658"/>
      <c r="BL292" s="658"/>
      <c r="BM292" s="658"/>
      <c r="BN292" s="658"/>
      <c r="BO292" s="658"/>
    </row>
    <row r="293" spans="2:67" s="255" customFormat="1" ht="15" customHeight="1">
      <c r="B293" s="1252"/>
      <c r="C293" s="243" t="s">
        <v>533</v>
      </c>
      <c r="D293" s="339"/>
      <c r="E293" s="658"/>
      <c r="F293" s="658"/>
      <c r="G293" s="658"/>
      <c r="H293" s="700"/>
      <c r="I293" s="700"/>
      <c r="J293" s="700"/>
      <c r="K293" s="658"/>
      <c r="L293" s="658"/>
      <c r="M293" s="658"/>
      <c r="N293" s="658"/>
      <c r="O293" s="658"/>
      <c r="P293" s="658"/>
      <c r="Q293" s="658"/>
      <c r="R293" s="658"/>
      <c r="S293" s="658"/>
      <c r="T293" s="658"/>
      <c r="U293" s="658"/>
      <c r="V293" s="658"/>
      <c r="W293" s="658"/>
      <c r="X293" s="658"/>
      <c r="Y293" s="658"/>
      <c r="Z293" s="658"/>
      <c r="AA293" s="658"/>
      <c r="AB293" s="658"/>
      <c r="AC293" s="658"/>
      <c r="AD293" s="658"/>
      <c r="AE293" s="658"/>
      <c r="AF293" s="658"/>
      <c r="AG293" s="658"/>
      <c r="AH293" s="658"/>
      <c r="AI293" s="658"/>
      <c r="AJ293" s="262"/>
      <c r="AK293" s="658"/>
      <c r="AL293" s="658"/>
      <c r="AM293" s="658"/>
      <c r="AN293" s="658"/>
      <c r="AO293" s="658"/>
      <c r="AP293" s="658"/>
      <c r="AQ293" s="658"/>
      <c r="AR293" s="658"/>
      <c r="AS293" s="658"/>
      <c r="AT293" s="658"/>
      <c r="AU293" s="658"/>
      <c r="AV293" s="658"/>
      <c r="AW293" s="658"/>
      <c r="AX293" s="658"/>
      <c r="AY293" s="658"/>
      <c r="AZ293" s="658"/>
      <c r="BA293" s="658"/>
      <c r="BB293" s="658"/>
      <c r="BC293" s="658"/>
      <c r="BD293" s="658"/>
      <c r="BE293" s="658"/>
      <c r="BF293" s="658"/>
      <c r="BG293" s="658"/>
      <c r="BH293" s="658"/>
      <c r="BI293" s="658"/>
      <c r="BJ293" s="658"/>
      <c r="BK293" s="658"/>
      <c r="BL293" s="658"/>
      <c r="BM293" s="658"/>
      <c r="BN293" s="658"/>
      <c r="BO293" s="658"/>
    </row>
    <row r="294" spans="2:67" s="255" customFormat="1" ht="15" customHeight="1">
      <c r="B294" s="1253"/>
      <c r="C294" s="338" t="s">
        <v>527</v>
      </c>
      <c r="D294" s="339"/>
      <c r="E294" s="680"/>
      <c r="F294" s="680"/>
      <c r="G294" s="680"/>
      <c r="H294" s="712"/>
      <c r="I294" s="712"/>
      <c r="J294" s="712"/>
      <c r="K294" s="680"/>
      <c r="L294" s="680"/>
      <c r="M294" s="680"/>
      <c r="N294" s="680"/>
      <c r="O294" s="680"/>
      <c r="P294" s="680"/>
      <c r="Q294" s="680"/>
      <c r="R294" s="680"/>
      <c r="S294" s="680"/>
      <c r="T294" s="680"/>
      <c r="U294" s="680"/>
      <c r="V294" s="680"/>
      <c r="W294" s="680"/>
      <c r="X294" s="680"/>
      <c r="Y294" s="680"/>
      <c r="Z294" s="680"/>
      <c r="AA294" s="680"/>
      <c r="AB294" s="680"/>
      <c r="AC294" s="680"/>
      <c r="AD294" s="680"/>
      <c r="AE294" s="680"/>
      <c r="AF294" s="680"/>
      <c r="AG294" s="680"/>
      <c r="AH294" s="680"/>
      <c r="AI294" s="680"/>
      <c r="AJ294" s="331"/>
      <c r="AK294" s="680"/>
      <c r="AL294" s="680"/>
      <c r="AM294" s="680"/>
      <c r="AN294" s="680"/>
      <c r="AO294" s="680"/>
      <c r="AP294" s="680"/>
      <c r="AQ294" s="680"/>
      <c r="AR294" s="680"/>
      <c r="AS294" s="680"/>
      <c r="AT294" s="680"/>
      <c r="AU294" s="680"/>
      <c r="AV294" s="680"/>
      <c r="AW294" s="680"/>
      <c r="AX294" s="680"/>
      <c r="AY294" s="680"/>
      <c r="AZ294" s="680"/>
      <c r="BA294" s="680"/>
      <c r="BB294" s="680"/>
      <c r="BC294" s="680"/>
      <c r="BD294" s="680"/>
      <c r="BE294" s="680"/>
      <c r="BF294" s="680"/>
      <c r="BG294" s="680"/>
      <c r="BH294" s="680"/>
      <c r="BI294" s="680"/>
      <c r="BJ294" s="680"/>
      <c r="BK294" s="680"/>
      <c r="BL294" s="680"/>
      <c r="BM294" s="680"/>
      <c r="BN294" s="680"/>
      <c r="BO294" s="680"/>
    </row>
    <row r="295" spans="2:67" s="255" customFormat="1" ht="15" customHeight="1">
      <c r="B295" s="1251" t="s">
        <v>33</v>
      </c>
      <c r="C295" s="262" t="s">
        <v>534</v>
      </c>
      <c r="D295" s="344"/>
      <c r="E295" s="350">
        <v>2.4711221161534201E-2</v>
      </c>
      <c r="F295" s="350">
        <v>2.4524741743942301E-4</v>
      </c>
      <c r="G295" s="350">
        <v>3.0804009428885798E-5</v>
      </c>
      <c r="H295" s="918">
        <v>6.5638026819463694E-5</v>
      </c>
      <c r="I295" s="918">
        <v>6.6355150235737625E-5</v>
      </c>
      <c r="J295" s="918">
        <v>6.5802137622860012E-5</v>
      </c>
      <c r="K295" s="350"/>
      <c r="L295" s="350">
        <v>0.24354127728874062</v>
      </c>
      <c r="M295" s="350">
        <v>9.5342848852234305E-2</v>
      </c>
      <c r="N295" s="350">
        <v>5.7776872742122103E-3</v>
      </c>
      <c r="O295" s="350">
        <v>4.7628945777521865E-3</v>
      </c>
      <c r="P295" s="350">
        <v>4.8196856827053E-3</v>
      </c>
      <c r="Q295" s="350"/>
      <c r="R295" s="350"/>
      <c r="S295" s="350"/>
      <c r="T295" s="350"/>
      <c r="U295" s="350">
        <v>2.0085518074424935E-2</v>
      </c>
      <c r="V295" s="350">
        <v>2.00855180744249E-2</v>
      </c>
      <c r="W295" s="350">
        <v>5.9651560459492202E-3</v>
      </c>
      <c r="X295" s="350">
        <v>4.6155277571016055E-2</v>
      </c>
      <c r="Y295" s="350"/>
      <c r="Z295" s="350">
        <v>2.6975309526825097E-2</v>
      </c>
      <c r="AA295" s="350"/>
      <c r="AB295" s="350"/>
      <c r="AC295" s="350"/>
      <c r="AD295" s="350">
        <v>1.9132166088186374E-2</v>
      </c>
      <c r="AE295" s="350">
        <v>2.8050793308864199E-2</v>
      </c>
      <c r="AF295" s="350">
        <v>2.29519979997743E-2</v>
      </c>
      <c r="AG295" s="350"/>
      <c r="AH295" s="350">
        <v>1.3373246294301601E-2</v>
      </c>
      <c r="AI295" s="350">
        <v>7.4170644666220597E-3</v>
      </c>
      <c r="AJ295" s="331"/>
      <c r="AK295" s="350">
        <v>0.130168532936704</v>
      </c>
      <c r="AL295" s="350">
        <v>2.1210764879194601E-4</v>
      </c>
      <c r="AM295" s="350">
        <v>1.27414581353539E-4</v>
      </c>
      <c r="AN295" s="350">
        <v>9.8621753257721622E-5</v>
      </c>
      <c r="AO295" s="350">
        <v>1.2082545869539494E-4</v>
      </c>
      <c r="AP295" s="350">
        <v>0.356745191172604</v>
      </c>
      <c r="AQ295" s="350"/>
      <c r="AR295" s="350">
        <v>0.34173469160353787</v>
      </c>
      <c r="AS295" s="350">
        <v>0.337123179349827</v>
      </c>
      <c r="AT295" s="350">
        <v>9.1009598470710606E-2</v>
      </c>
      <c r="AU295" s="350">
        <v>7.0088059574916761E-2</v>
      </c>
      <c r="AV295" s="350">
        <v>6.8365328880217999E-2</v>
      </c>
      <c r="AW295" s="350"/>
      <c r="AX295" s="350"/>
      <c r="AY295" s="350"/>
      <c r="AZ295" s="350"/>
      <c r="BA295" s="350">
        <v>0.14345025145446588</v>
      </c>
      <c r="BB295" s="350">
        <v>0.14345025145446599</v>
      </c>
      <c r="BC295" s="350">
        <v>9.3528017288338205E-2</v>
      </c>
      <c r="BD295" s="350">
        <v>5.9346303257552177E-2</v>
      </c>
      <c r="BE295" s="350"/>
      <c r="BF295" s="350">
        <v>4.6893847358782312E-2</v>
      </c>
      <c r="BG295" s="350"/>
      <c r="BH295" s="350"/>
      <c r="BI295" s="350"/>
      <c r="BJ295" s="350">
        <v>3.8909083249040105E-2</v>
      </c>
      <c r="BK295" s="350">
        <v>4.8466889034773697E-2</v>
      </c>
      <c r="BL295" s="350">
        <v>0.13724890862974701</v>
      </c>
      <c r="BM295" s="350"/>
      <c r="BN295" s="350">
        <v>8.2996049681450093E-2</v>
      </c>
      <c r="BO295" s="350">
        <v>9.3380947730046404E-2</v>
      </c>
    </row>
    <row r="296" spans="2:67" s="255" customFormat="1" ht="15" customHeight="1">
      <c r="B296" s="1257" t="s">
        <v>33</v>
      </c>
      <c r="C296" s="262" t="s">
        <v>535</v>
      </c>
      <c r="D296" s="344"/>
      <c r="E296" s="346">
        <v>1.00658039094541E-2</v>
      </c>
      <c r="F296" s="346">
        <v>4.7281815945912002E-4</v>
      </c>
      <c r="G296" s="346">
        <v>3.2526458480188402E-4</v>
      </c>
      <c r="H296" s="896">
        <v>3.9307396071951601E-4</v>
      </c>
      <c r="I296" s="896">
        <v>3.9736846125858341E-4</v>
      </c>
      <c r="J296" s="896">
        <v>3.9405673985858558E-4</v>
      </c>
      <c r="K296" s="346"/>
      <c r="L296" s="346">
        <v>4.8880022539389521E-2</v>
      </c>
      <c r="M296" s="346">
        <v>1.99036624873314E-2</v>
      </c>
      <c r="N296" s="346">
        <v>2.13963073665843E-3</v>
      </c>
      <c r="O296" s="346">
        <v>2.2121464687862042E-3</v>
      </c>
      <c r="P296" s="346">
        <v>2.2470820755450499E-3</v>
      </c>
      <c r="Q296" s="346"/>
      <c r="R296" s="346"/>
      <c r="S296" s="346"/>
      <c r="T296" s="346"/>
      <c r="U296" s="346">
        <v>5.9226703475642592E-3</v>
      </c>
      <c r="V296" s="346">
        <v>5.92267034756426E-3</v>
      </c>
      <c r="W296" s="346">
        <v>2.15466899456396E-3</v>
      </c>
      <c r="X296" s="346">
        <v>1.3939224735593269E-2</v>
      </c>
      <c r="Y296" s="346"/>
      <c r="Z296" s="346">
        <v>1.9689869758070182E-2</v>
      </c>
      <c r="AA296" s="346"/>
      <c r="AB296" s="346"/>
      <c r="AC296" s="346"/>
      <c r="AD296" s="346">
        <v>1.4631928505475362E-2</v>
      </c>
      <c r="AE296" s="346">
        <v>1.7845024906201799E-2</v>
      </c>
      <c r="AF296" s="346">
        <v>8.5619478897315596E-3</v>
      </c>
      <c r="AG296" s="346"/>
      <c r="AH296" s="346">
        <v>1.17702233503723E-3</v>
      </c>
      <c r="AI296" s="346">
        <v>2.9828278986473002E-3</v>
      </c>
      <c r="AJ296" s="331"/>
      <c r="AK296" s="346">
        <v>2.85716256312432E-2</v>
      </c>
      <c r="AL296" s="346">
        <v>9.1697092540002801E-4</v>
      </c>
      <c r="AM296" s="346">
        <v>8.2253577468366303E-4</v>
      </c>
      <c r="AN296" s="346">
        <v>8.315221593851558E-4</v>
      </c>
      <c r="AO296" s="346">
        <v>8.2459227260232371E-4</v>
      </c>
      <c r="AP296" s="346">
        <v>4.7518619290127503E-2</v>
      </c>
      <c r="AQ296" s="346"/>
      <c r="AR296" s="346">
        <v>7.3425431345043909E-2</v>
      </c>
      <c r="AS296" s="346">
        <v>4.7512099596843202E-2</v>
      </c>
      <c r="AT296" s="346">
        <v>1.53068888556782E-2</v>
      </c>
      <c r="AU296" s="346">
        <v>1.3777867827802086E-2</v>
      </c>
      <c r="AV296" s="346">
        <v>1.3714418829886501E-2</v>
      </c>
      <c r="AW296" s="346"/>
      <c r="AX296" s="346"/>
      <c r="AY296" s="346"/>
      <c r="AZ296" s="346"/>
      <c r="BA296" s="346">
        <v>2.3816002024704096E-2</v>
      </c>
      <c r="BB296" s="346">
        <v>2.3816002024704099E-2</v>
      </c>
      <c r="BC296" s="346">
        <v>1.5516270132042801E-2</v>
      </c>
      <c r="BD296" s="346">
        <v>1.4625297722950164E-2</v>
      </c>
      <c r="BE296" s="346"/>
      <c r="BF296" s="346">
        <v>2.6419968700893758E-2</v>
      </c>
      <c r="BG296" s="346"/>
      <c r="BH296" s="346"/>
      <c r="BI296" s="346"/>
      <c r="BJ296" s="346">
        <v>2.1796934869092826E-2</v>
      </c>
      <c r="BK296" s="346">
        <v>2.3930984889402498E-2</v>
      </c>
      <c r="BL296" s="346">
        <v>2.9927103914658498E-2</v>
      </c>
      <c r="BM296" s="346"/>
      <c r="BN296" s="346">
        <v>1.8257976111722699E-2</v>
      </c>
      <c r="BO296" s="346">
        <v>1.6354601052953999E-2</v>
      </c>
    </row>
    <row r="297" spans="2:67" s="255" customFormat="1" ht="15" customHeight="1">
      <c r="B297" s="1257" t="s">
        <v>33</v>
      </c>
      <c r="C297" s="262" t="s">
        <v>536</v>
      </c>
      <c r="D297" s="344"/>
      <c r="E297" s="346">
        <v>2.51839350817957E-2</v>
      </c>
      <c r="F297" s="346">
        <v>3.2566829949104499E-3</v>
      </c>
      <c r="G297" s="346">
        <v>2.4438199286533498E-3</v>
      </c>
      <c r="H297" s="896">
        <v>3.6362461042703099E-3</v>
      </c>
      <c r="I297" s="896">
        <v>3.5734742807634096E-3</v>
      </c>
      <c r="J297" s="896">
        <v>3.621881025467144E-3</v>
      </c>
      <c r="K297" s="346"/>
      <c r="L297" s="346">
        <v>5.8461488191858701E-2</v>
      </c>
      <c r="M297" s="346">
        <v>4.9517865271346398E-2</v>
      </c>
      <c r="N297" s="346">
        <v>7.0740747965602098E-3</v>
      </c>
      <c r="O297" s="346">
        <v>7.6101720713732564E-3</v>
      </c>
      <c r="P297" s="346">
        <v>8.3205617080171993E-3</v>
      </c>
      <c r="Q297" s="346"/>
      <c r="R297" s="346"/>
      <c r="S297" s="346"/>
      <c r="T297" s="346"/>
      <c r="U297" s="346">
        <v>1.2026758557478853E-2</v>
      </c>
      <c r="V297" s="346">
        <v>1.20267585574789E-2</v>
      </c>
      <c r="W297" s="346">
        <v>6.9879198928580596E-3</v>
      </c>
      <c r="X297" s="346">
        <v>3.7117211889531376E-2</v>
      </c>
      <c r="Y297" s="346"/>
      <c r="Z297" s="346">
        <v>4.7307798114627403E-2</v>
      </c>
      <c r="AA297" s="346"/>
      <c r="AB297" s="346"/>
      <c r="AC297" s="346"/>
      <c r="AD297" s="346">
        <v>1.559547073630954E-2</v>
      </c>
      <c r="AE297" s="346">
        <v>3.8177128575109298E-2</v>
      </c>
      <c r="AF297" s="346">
        <v>2.2313531973758401E-2</v>
      </c>
      <c r="AG297" s="346"/>
      <c r="AH297" s="346">
        <v>6.7419678702589402E-3</v>
      </c>
      <c r="AI297" s="346">
        <v>8.7271317736477005E-3</v>
      </c>
      <c r="AJ297" s="331"/>
      <c r="AK297" s="346">
        <v>4.3188699166526602E-2</v>
      </c>
      <c r="AL297" s="346">
        <v>3.1287018897288598E-3</v>
      </c>
      <c r="AM297" s="346">
        <v>3.9406367307367298E-3</v>
      </c>
      <c r="AN297" s="346">
        <v>3.7902625793930739E-3</v>
      </c>
      <c r="AO297" s="346">
        <v>3.9062242122956665E-3</v>
      </c>
      <c r="AP297" s="346">
        <v>5.1349713313318598E-2</v>
      </c>
      <c r="AQ297" s="346"/>
      <c r="AR297" s="346">
        <v>7.9842690239560796E-2</v>
      </c>
      <c r="AS297" s="346">
        <v>5.4064789914314598E-2</v>
      </c>
      <c r="AT297" s="346">
        <v>2.1412991283597999E-2</v>
      </c>
      <c r="AU297" s="346">
        <v>2.0658908195610146E-2</v>
      </c>
      <c r="AV297" s="346">
        <v>2.14741363828699E-2</v>
      </c>
      <c r="AW297" s="346"/>
      <c r="AX297" s="346"/>
      <c r="AY297" s="346"/>
      <c r="AZ297" s="346"/>
      <c r="BA297" s="346">
        <v>3.0107369920598419E-2</v>
      </c>
      <c r="BB297" s="346">
        <v>3.0107369920598401E-2</v>
      </c>
      <c r="BC297" s="346">
        <v>2.1465337290568098E-2</v>
      </c>
      <c r="BD297" s="346">
        <v>6.0413578003956421E-2</v>
      </c>
      <c r="BE297" s="346"/>
      <c r="BF297" s="346">
        <v>5.1808551914061973E-2</v>
      </c>
      <c r="BG297" s="346"/>
      <c r="BH297" s="346"/>
      <c r="BI297" s="346"/>
      <c r="BJ297" s="346">
        <v>3.3401127527022338E-2</v>
      </c>
      <c r="BK297" s="346">
        <v>5.13071149346912E-2</v>
      </c>
      <c r="BL297" s="346">
        <v>3.92809777267931E-2</v>
      </c>
      <c r="BM297" s="346"/>
      <c r="BN297" s="346">
        <v>1.1302090700399999E-2</v>
      </c>
      <c r="BO297" s="346">
        <v>2.3242631165914698E-2</v>
      </c>
    </row>
    <row r="298" spans="2:67" s="255" customFormat="1" ht="15" customHeight="1">
      <c r="B298" s="1257" t="s">
        <v>33</v>
      </c>
      <c r="C298" s="262" t="s">
        <v>537</v>
      </c>
      <c r="D298" s="344"/>
      <c r="E298" s="346">
        <v>9.1270419949342499E-2</v>
      </c>
      <c r="F298" s="346">
        <v>3.3082844119030799E-2</v>
      </c>
      <c r="G298" s="346">
        <v>1.51033861629793E-2</v>
      </c>
      <c r="H298" s="896">
        <v>1.9617405714752099E-2</v>
      </c>
      <c r="I298" s="896">
        <v>1.9332229221796039E-2</v>
      </c>
      <c r="J298" s="896">
        <v>1.9552144223763657E-2</v>
      </c>
      <c r="K298" s="346"/>
      <c r="L298" s="346">
        <v>0.14063569055449995</v>
      </c>
      <c r="M298" s="346">
        <v>0.12628347768263301</v>
      </c>
      <c r="N298" s="346">
        <v>3.5589120595902302E-2</v>
      </c>
      <c r="O298" s="346">
        <v>3.7745377517813754E-2</v>
      </c>
      <c r="P298" s="346">
        <v>4.0938461144004901E-2</v>
      </c>
      <c r="Q298" s="346"/>
      <c r="R298" s="346"/>
      <c r="S298" s="346"/>
      <c r="T298" s="346"/>
      <c r="U298" s="346">
        <v>4.7827538401786218E-2</v>
      </c>
      <c r="V298" s="346">
        <v>4.7827538401786197E-2</v>
      </c>
      <c r="W298" s="346">
        <v>3.5159031277481601E-2</v>
      </c>
      <c r="X298" s="346">
        <v>0.11399195775212634</v>
      </c>
      <c r="Y298" s="346"/>
      <c r="Z298" s="346">
        <v>0.13897696538158638</v>
      </c>
      <c r="AA298" s="346"/>
      <c r="AB298" s="346"/>
      <c r="AC298" s="346"/>
      <c r="AD298" s="346">
        <v>0.1056497369202137</v>
      </c>
      <c r="AE298" s="346">
        <v>0.128854559464847</v>
      </c>
      <c r="AF298" s="346">
        <v>8.6072578059318297E-2</v>
      </c>
      <c r="AG298" s="346"/>
      <c r="AH298" s="346">
        <v>2.6466327743508902E-2</v>
      </c>
      <c r="AI298" s="346">
        <v>4.0558860392195403E-2</v>
      </c>
      <c r="AJ298" s="331"/>
      <c r="AK298" s="346">
        <v>0.116137121281062</v>
      </c>
      <c r="AL298" s="346">
        <v>2.4280641604866801E-2</v>
      </c>
      <c r="AM298" s="346">
        <v>2.9576482538649699E-2</v>
      </c>
      <c r="AN298" s="346">
        <v>2.9335738761493729E-2</v>
      </c>
      <c r="AO298" s="346">
        <v>2.9521389295582855E-2</v>
      </c>
      <c r="AP298" s="346">
        <v>0.10757778631227401</v>
      </c>
      <c r="AQ298" s="346"/>
      <c r="AR298" s="346">
        <v>0.10116500063585682</v>
      </c>
      <c r="AS298" s="346">
        <v>0.11401886568962701</v>
      </c>
      <c r="AT298" s="346">
        <v>6.2668447288131202E-2</v>
      </c>
      <c r="AU298" s="346">
        <v>6.2536166927978892E-2</v>
      </c>
      <c r="AV298" s="346">
        <v>6.5487453571424506E-2</v>
      </c>
      <c r="AW298" s="346"/>
      <c r="AX298" s="346"/>
      <c r="AY298" s="346"/>
      <c r="AZ298" s="346"/>
      <c r="BA298" s="346">
        <v>7.8302282405810872E-2</v>
      </c>
      <c r="BB298" s="346">
        <v>7.83022824058109E-2</v>
      </c>
      <c r="BC298" s="346">
        <v>6.2503276615945E-2</v>
      </c>
      <c r="BD298" s="346">
        <v>0.1179622724805925</v>
      </c>
      <c r="BE298" s="346"/>
      <c r="BF298" s="346">
        <v>0.1528732400881346</v>
      </c>
      <c r="BG298" s="346"/>
      <c r="BH298" s="346"/>
      <c r="BI298" s="346"/>
      <c r="BJ298" s="346">
        <v>0.10898481763119389</v>
      </c>
      <c r="BK298" s="346">
        <v>0.13614783801901201</v>
      </c>
      <c r="BL298" s="346">
        <v>0.114682634059582</v>
      </c>
      <c r="BM298" s="346"/>
      <c r="BN298" s="346">
        <v>4.8201639949612698E-2</v>
      </c>
      <c r="BO298" s="346">
        <v>6.7184352087283197E-2</v>
      </c>
    </row>
    <row r="299" spans="2:67" s="255" customFormat="1" ht="15" customHeight="1">
      <c r="B299" s="1257" t="s">
        <v>33</v>
      </c>
      <c r="C299" s="262" t="s">
        <v>532</v>
      </c>
      <c r="D299" s="344"/>
      <c r="E299" s="346">
        <v>0.76632468339739601</v>
      </c>
      <c r="F299" s="346">
        <v>0.867831368027561</v>
      </c>
      <c r="G299" s="346">
        <v>0.68016405191220897</v>
      </c>
      <c r="H299" s="896">
        <v>0.72372179047834295</v>
      </c>
      <c r="I299" s="896">
        <v>0.72338339356057357</v>
      </c>
      <c r="J299" s="896">
        <v>0.72364434970764435</v>
      </c>
      <c r="K299" s="346"/>
      <c r="L299" s="346">
        <v>0.47533754966140357</v>
      </c>
      <c r="M299" s="346">
        <v>0.66997700318977405</v>
      </c>
      <c r="N299" s="346">
        <v>0.71653798119627998</v>
      </c>
      <c r="O299" s="346">
        <v>0.7192407550430111</v>
      </c>
      <c r="P299" s="346">
        <v>0.72256767922249499</v>
      </c>
      <c r="Q299" s="346"/>
      <c r="R299" s="346"/>
      <c r="S299" s="346"/>
      <c r="T299" s="346"/>
      <c r="U299" s="346">
        <v>0.7554186152586746</v>
      </c>
      <c r="V299" s="346">
        <v>0.75541861525867504</v>
      </c>
      <c r="W299" s="346">
        <v>0.71622110947992801</v>
      </c>
      <c r="X299" s="346">
        <v>0.73950489883444337</v>
      </c>
      <c r="Y299" s="346"/>
      <c r="Z299" s="346">
        <v>0.71816795561395141</v>
      </c>
      <c r="AA299" s="346"/>
      <c r="AB299" s="346"/>
      <c r="AC299" s="346"/>
      <c r="AD299" s="346">
        <v>0.74459925886131928</v>
      </c>
      <c r="AE299" s="346">
        <v>0.72777250606829502</v>
      </c>
      <c r="AF299" s="346">
        <v>0.78748623116884697</v>
      </c>
      <c r="AG299" s="346"/>
      <c r="AH299" s="346">
        <v>0.61415211161315397</v>
      </c>
      <c r="AI299" s="346">
        <v>0.71922110515517901</v>
      </c>
      <c r="AJ299" s="331"/>
      <c r="AK299" s="346">
        <v>0.59944539690951304</v>
      </c>
      <c r="AL299" s="346">
        <v>0.65320712953359505</v>
      </c>
      <c r="AM299" s="346">
        <v>0.694655946200188</v>
      </c>
      <c r="AN299" s="346">
        <v>0.69408027799505634</v>
      </c>
      <c r="AO299" s="346">
        <v>0.69452420685171623</v>
      </c>
      <c r="AP299" s="346">
        <v>0.38206136835903898</v>
      </c>
      <c r="AQ299" s="346"/>
      <c r="AR299" s="346">
        <v>0.36310530319329859</v>
      </c>
      <c r="AS299" s="346">
        <v>0.39685321115977301</v>
      </c>
      <c r="AT299" s="346">
        <v>0.58211023348984303</v>
      </c>
      <c r="AU299" s="346">
        <v>0.60614417925717468</v>
      </c>
      <c r="AV299" s="346">
        <v>0.61067328166119905</v>
      </c>
      <c r="AW299" s="346"/>
      <c r="AX299" s="346"/>
      <c r="AY299" s="346"/>
      <c r="AZ299" s="346"/>
      <c r="BA299" s="346">
        <v>0.56854173676202358</v>
      </c>
      <c r="BB299" s="346">
        <v>0.56854173676202402</v>
      </c>
      <c r="BC299" s="346">
        <v>0.57928550283689095</v>
      </c>
      <c r="BD299" s="346">
        <v>0.69337430407616552</v>
      </c>
      <c r="BE299" s="346"/>
      <c r="BF299" s="346">
        <v>0.66606570288537936</v>
      </c>
      <c r="BG299" s="346"/>
      <c r="BH299" s="346"/>
      <c r="BI299" s="346"/>
      <c r="BJ299" s="346">
        <v>0.6873267662659277</v>
      </c>
      <c r="BK299" s="346">
        <v>0.67470645054310996</v>
      </c>
      <c r="BL299" s="346">
        <v>0.60620459309819996</v>
      </c>
      <c r="BM299" s="346"/>
      <c r="BN299" s="346">
        <v>0.51276088865719105</v>
      </c>
      <c r="BO299" s="346">
        <v>0.58388925239787703</v>
      </c>
    </row>
    <row r="300" spans="2:67" s="255" customFormat="1" ht="15" customHeight="1">
      <c r="B300" s="1257" t="s">
        <v>33</v>
      </c>
      <c r="C300" s="243" t="s">
        <v>533</v>
      </c>
      <c r="D300" s="344"/>
      <c r="E300" s="346">
        <v>8.2443936500477294E-2</v>
      </c>
      <c r="F300" s="346">
        <v>9.5111039281599197E-2</v>
      </c>
      <c r="G300" s="346">
        <v>0.30193267340192798</v>
      </c>
      <c r="H300" s="896">
        <v>0.25256584571509599</v>
      </c>
      <c r="I300" s="896">
        <v>0.25324717932537244</v>
      </c>
      <c r="J300" s="896">
        <v>0.25272176616564329</v>
      </c>
      <c r="K300" s="346"/>
      <c r="L300" s="346">
        <v>3.314397176410773E-2</v>
      </c>
      <c r="M300" s="346">
        <v>3.8975142516680203E-2</v>
      </c>
      <c r="N300" s="346">
        <v>0.23288150540038699</v>
      </c>
      <c r="O300" s="346">
        <v>0.22842865432126339</v>
      </c>
      <c r="P300" s="346">
        <v>0.221106530167233</v>
      </c>
      <c r="Q300" s="346"/>
      <c r="R300" s="346"/>
      <c r="S300" s="346"/>
      <c r="T300" s="346"/>
      <c r="U300" s="346">
        <v>0.15871889936007105</v>
      </c>
      <c r="V300" s="346">
        <v>0.158718899360071</v>
      </c>
      <c r="W300" s="346">
        <v>0.233512114309219</v>
      </c>
      <c r="X300" s="346">
        <v>4.9291429217289628E-2</v>
      </c>
      <c r="Y300" s="346"/>
      <c r="Z300" s="346">
        <v>4.8882101604939394E-2</v>
      </c>
      <c r="AA300" s="346"/>
      <c r="AB300" s="346"/>
      <c r="AC300" s="346"/>
      <c r="AD300" s="346">
        <v>0.10039143888849594</v>
      </c>
      <c r="AE300" s="346">
        <v>5.9299987676683097E-2</v>
      </c>
      <c r="AF300" s="346">
        <v>7.2613712908570202E-2</v>
      </c>
      <c r="AG300" s="346"/>
      <c r="AH300" s="346">
        <v>0.33808932414373999</v>
      </c>
      <c r="AI300" s="346">
        <v>0.22109301031370901</v>
      </c>
      <c r="AJ300" s="331"/>
      <c r="AK300" s="346">
        <v>8.2488624074951E-2</v>
      </c>
      <c r="AL300" s="346">
        <v>0.31825444839761802</v>
      </c>
      <c r="AM300" s="346">
        <v>0.27087698417438799</v>
      </c>
      <c r="AN300" s="346">
        <v>0.27186357675141382</v>
      </c>
      <c r="AO300" s="346">
        <v>0.27110276190910748</v>
      </c>
      <c r="AP300" s="346">
        <v>5.47473215526375E-2</v>
      </c>
      <c r="AQ300" s="346"/>
      <c r="AR300" s="346">
        <v>4.0726882982701815E-2</v>
      </c>
      <c r="AS300" s="346">
        <v>5.0427854289615097E-2</v>
      </c>
      <c r="AT300" s="346">
        <v>0.227491840612039</v>
      </c>
      <c r="AU300" s="346">
        <v>0.2267948182165174</v>
      </c>
      <c r="AV300" s="346">
        <v>0.22028538067440201</v>
      </c>
      <c r="AW300" s="346"/>
      <c r="AX300" s="346"/>
      <c r="AY300" s="346"/>
      <c r="AZ300" s="346"/>
      <c r="BA300" s="346">
        <v>0.15578235743239732</v>
      </c>
      <c r="BB300" s="346">
        <v>0.15578235743239699</v>
      </c>
      <c r="BC300" s="346">
        <v>0.22770159583621499</v>
      </c>
      <c r="BD300" s="346">
        <v>5.4278244458783181E-2</v>
      </c>
      <c r="BE300" s="346"/>
      <c r="BF300" s="346">
        <v>5.5938689052748243E-2</v>
      </c>
      <c r="BG300" s="346"/>
      <c r="BH300" s="346"/>
      <c r="BI300" s="346"/>
      <c r="BJ300" s="346">
        <v>0.1095812704577231</v>
      </c>
      <c r="BK300" s="346">
        <v>6.5440722579010097E-2</v>
      </c>
      <c r="BL300" s="346">
        <v>7.2655782571019595E-2</v>
      </c>
      <c r="BM300" s="346"/>
      <c r="BN300" s="346">
        <v>0.32648135489962399</v>
      </c>
      <c r="BO300" s="346">
        <v>0.215948215565925</v>
      </c>
    </row>
    <row r="301" spans="2:67" s="255" customFormat="1" ht="15" customHeight="1">
      <c r="B301" s="1253" t="s">
        <v>33</v>
      </c>
      <c r="C301" s="338" t="s">
        <v>527</v>
      </c>
      <c r="D301" s="339"/>
      <c r="E301" s="345">
        <v>1</v>
      </c>
      <c r="F301" s="345">
        <v>1</v>
      </c>
      <c r="G301" s="345">
        <v>1</v>
      </c>
      <c r="H301" s="897">
        <v>1</v>
      </c>
      <c r="I301" s="897">
        <v>1</v>
      </c>
      <c r="J301" s="897">
        <v>1</v>
      </c>
      <c r="K301" s="345"/>
      <c r="L301" s="345">
        <v>1</v>
      </c>
      <c r="M301" s="345">
        <v>0.999999999999999</v>
      </c>
      <c r="N301" s="345">
        <v>1</v>
      </c>
      <c r="O301" s="345">
        <v>1</v>
      </c>
      <c r="P301" s="345">
        <v>1</v>
      </c>
      <c r="Q301" s="345"/>
      <c r="R301" s="345"/>
      <c r="S301" s="345"/>
      <c r="T301" s="345"/>
      <c r="U301" s="345">
        <v>1</v>
      </c>
      <c r="V301" s="345">
        <v>1</v>
      </c>
      <c r="W301" s="345">
        <v>1</v>
      </c>
      <c r="X301" s="345">
        <v>1</v>
      </c>
      <c r="Y301" s="345"/>
      <c r="Z301" s="345">
        <v>0.99999999999999989</v>
      </c>
      <c r="AA301" s="345"/>
      <c r="AB301" s="345"/>
      <c r="AC301" s="345"/>
      <c r="AD301" s="345">
        <v>1</v>
      </c>
      <c r="AE301" s="345">
        <v>1</v>
      </c>
      <c r="AF301" s="345">
        <v>1</v>
      </c>
      <c r="AG301" s="345"/>
      <c r="AH301" s="345">
        <v>1</v>
      </c>
      <c r="AI301" s="345">
        <v>1</v>
      </c>
      <c r="AJ301" s="331"/>
      <c r="AK301" s="345">
        <v>1</v>
      </c>
      <c r="AL301" s="345">
        <v>1</v>
      </c>
      <c r="AM301" s="345">
        <v>1</v>
      </c>
      <c r="AN301" s="345">
        <v>1</v>
      </c>
      <c r="AO301" s="345">
        <v>1</v>
      </c>
      <c r="AP301" s="345">
        <v>1</v>
      </c>
      <c r="AQ301" s="345"/>
      <c r="AR301" s="345">
        <v>1</v>
      </c>
      <c r="AS301" s="345">
        <v>1</v>
      </c>
      <c r="AT301" s="345">
        <v>1</v>
      </c>
      <c r="AU301" s="345">
        <v>1</v>
      </c>
      <c r="AV301" s="345">
        <v>1</v>
      </c>
      <c r="AW301" s="345"/>
      <c r="AX301" s="345"/>
      <c r="AY301" s="345"/>
      <c r="AZ301" s="345"/>
      <c r="BA301" s="345">
        <v>1</v>
      </c>
      <c r="BB301" s="345">
        <v>1</v>
      </c>
      <c r="BC301" s="345">
        <v>1</v>
      </c>
      <c r="BD301" s="345">
        <v>0.99999999999999989</v>
      </c>
      <c r="BE301" s="345"/>
      <c r="BF301" s="345">
        <v>1</v>
      </c>
      <c r="BG301" s="345"/>
      <c r="BH301" s="345"/>
      <c r="BI301" s="345"/>
      <c r="BJ301" s="345">
        <v>1</v>
      </c>
      <c r="BK301" s="345">
        <v>1</v>
      </c>
      <c r="BL301" s="345">
        <v>1</v>
      </c>
      <c r="BM301" s="345"/>
      <c r="BN301" s="345">
        <v>1</v>
      </c>
      <c r="BO301" s="345">
        <v>1</v>
      </c>
    </row>
    <row r="302" spans="2:67" s="255" customFormat="1" ht="15" customHeight="1">
      <c r="B302" s="1251" t="s">
        <v>34</v>
      </c>
      <c r="C302" s="262" t="s">
        <v>534</v>
      </c>
      <c r="D302" s="344"/>
      <c r="E302" s="849"/>
      <c r="F302" s="861"/>
      <c r="G302" s="861"/>
      <c r="H302" s="940"/>
      <c r="I302" s="940"/>
      <c r="J302" s="940"/>
      <c r="K302" s="861"/>
      <c r="L302" s="861"/>
      <c r="M302" s="861"/>
      <c r="N302" s="861"/>
      <c r="O302" s="861"/>
      <c r="P302" s="861"/>
      <c r="Q302" s="861"/>
      <c r="R302" s="861"/>
      <c r="S302" s="861"/>
      <c r="T302" s="861"/>
      <c r="U302" s="861"/>
      <c r="V302" s="861"/>
      <c r="W302" s="861"/>
      <c r="X302" s="861"/>
      <c r="Y302" s="861"/>
      <c r="Z302" s="861"/>
      <c r="AA302" s="861"/>
      <c r="AB302" s="861"/>
      <c r="AC302" s="861"/>
      <c r="AD302" s="861"/>
      <c r="AE302" s="861"/>
      <c r="AF302" s="861"/>
      <c r="AG302" s="862"/>
      <c r="AH302" s="862"/>
      <c r="AI302" s="861"/>
      <c r="AJ302" s="329"/>
      <c r="AK302" s="350"/>
      <c r="AL302" s="347"/>
      <c r="AM302" s="347"/>
      <c r="AN302" s="347"/>
      <c r="AO302" s="347"/>
      <c r="AP302" s="346"/>
      <c r="AQ302" s="346"/>
      <c r="AR302" s="346"/>
      <c r="AS302" s="347"/>
      <c r="AT302" s="347"/>
      <c r="AU302" s="347"/>
      <c r="AV302" s="347"/>
      <c r="AW302" s="347"/>
      <c r="AX302" s="347"/>
      <c r="AY302" s="347"/>
      <c r="AZ302" s="347"/>
      <c r="BA302" s="347"/>
      <c r="BB302" s="347"/>
      <c r="BC302" s="347"/>
      <c r="BD302" s="347"/>
      <c r="BE302" s="347"/>
      <c r="BF302" s="347"/>
      <c r="BG302" s="347"/>
      <c r="BH302" s="347"/>
      <c r="BI302" s="347"/>
      <c r="BJ302" s="347"/>
      <c r="BK302" s="347"/>
      <c r="BL302" s="347"/>
      <c r="BM302" s="347"/>
      <c r="BN302" s="347"/>
      <c r="BO302" s="347"/>
    </row>
    <row r="303" spans="2:67" s="255" customFormat="1" ht="15" customHeight="1">
      <c r="B303" s="1257" t="s">
        <v>34</v>
      </c>
      <c r="C303" s="262" t="s">
        <v>535</v>
      </c>
      <c r="D303" s="344"/>
      <c r="E303" s="861"/>
      <c r="F303" s="861"/>
      <c r="G303" s="861"/>
      <c r="H303" s="940"/>
      <c r="I303" s="940"/>
      <c r="J303" s="940"/>
      <c r="K303" s="861"/>
      <c r="L303" s="861"/>
      <c r="M303" s="861"/>
      <c r="N303" s="861"/>
      <c r="O303" s="861"/>
      <c r="P303" s="861"/>
      <c r="Q303" s="861"/>
      <c r="R303" s="861"/>
      <c r="S303" s="861"/>
      <c r="T303" s="861"/>
      <c r="U303" s="861"/>
      <c r="V303" s="861"/>
      <c r="W303" s="861"/>
      <c r="X303" s="861"/>
      <c r="Y303" s="861"/>
      <c r="Z303" s="861"/>
      <c r="AA303" s="861"/>
      <c r="AB303" s="861"/>
      <c r="AC303" s="861"/>
      <c r="AD303" s="861"/>
      <c r="AE303" s="861"/>
      <c r="AF303" s="861"/>
      <c r="AG303" s="862"/>
      <c r="AH303" s="862"/>
      <c r="AI303" s="861"/>
      <c r="AJ303" s="329"/>
      <c r="AK303" s="346"/>
      <c r="AL303" s="347"/>
      <c r="AM303" s="347"/>
      <c r="AN303" s="347"/>
      <c r="AO303" s="347"/>
      <c r="AP303" s="346"/>
      <c r="AQ303" s="346"/>
      <c r="AR303" s="346"/>
      <c r="AS303" s="347"/>
      <c r="AT303" s="347"/>
      <c r="AU303" s="347"/>
      <c r="AV303" s="347"/>
      <c r="AW303" s="347"/>
      <c r="AX303" s="347"/>
      <c r="AY303" s="347"/>
      <c r="AZ303" s="347"/>
      <c r="BA303" s="347"/>
      <c r="BB303" s="347"/>
      <c r="BC303" s="347"/>
      <c r="BD303" s="347"/>
      <c r="BE303" s="347"/>
      <c r="BF303" s="347"/>
      <c r="BG303" s="347"/>
      <c r="BH303" s="347"/>
      <c r="BI303" s="347"/>
      <c r="BJ303" s="347"/>
      <c r="BK303" s="347"/>
      <c r="BL303" s="347"/>
      <c r="BM303" s="347"/>
      <c r="BN303" s="347"/>
      <c r="BO303" s="347"/>
    </row>
    <row r="304" spans="2:67" s="255" customFormat="1" ht="15" customHeight="1">
      <c r="B304" s="1257" t="s">
        <v>34</v>
      </c>
      <c r="C304" s="262" t="s">
        <v>536</v>
      </c>
      <c r="D304" s="344"/>
      <c r="E304" s="861"/>
      <c r="F304" s="861"/>
      <c r="G304" s="861"/>
      <c r="H304" s="940"/>
      <c r="I304" s="940"/>
      <c r="J304" s="940"/>
      <c r="K304" s="861"/>
      <c r="L304" s="861"/>
      <c r="M304" s="861"/>
      <c r="N304" s="861"/>
      <c r="O304" s="861"/>
      <c r="P304" s="861"/>
      <c r="Q304" s="861"/>
      <c r="R304" s="861"/>
      <c r="S304" s="861"/>
      <c r="T304" s="861"/>
      <c r="U304" s="861"/>
      <c r="V304" s="861"/>
      <c r="W304" s="861"/>
      <c r="X304" s="861"/>
      <c r="Y304" s="861"/>
      <c r="Z304" s="861"/>
      <c r="AA304" s="861"/>
      <c r="AB304" s="861"/>
      <c r="AC304" s="861"/>
      <c r="AD304" s="861"/>
      <c r="AE304" s="861"/>
      <c r="AF304" s="861"/>
      <c r="AG304" s="862"/>
      <c r="AH304" s="862"/>
      <c r="AI304" s="861"/>
      <c r="AJ304" s="329"/>
      <c r="AK304" s="346"/>
      <c r="AL304" s="347"/>
      <c r="AM304" s="347"/>
      <c r="AN304" s="347"/>
      <c r="AO304" s="347"/>
      <c r="AP304" s="346"/>
      <c r="AQ304" s="346"/>
      <c r="AR304" s="346"/>
      <c r="AS304" s="347"/>
      <c r="AT304" s="347"/>
      <c r="AU304" s="347"/>
      <c r="AV304" s="347"/>
      <c r="AW304" s="347"/>
      <c r="AX304" s="347"/>
      <c r="AY304" s="347"/>
      <c r="AZ304" s="347"/>
      <c r="BA304" s="347"/>
      <c r="BB304" s="347"/>
      <c r="BC304" s="347"/>
      <c r="BD304" s="347"/>
      <c r="BE304" s="347"/>
      <c r="BF304" s="347"/>
      <c r="BG304" s="347"/>
      <c r="BH304" s="347"/>
      <c r="BI304" s="347"/>
      <c r="BJ304" s="347"/>
      <c r="BK304" s="347"/>
      <c r="BL304" s="347"/>
      <c r="BM304" s="347"/>
      <c r="BN304" s="347"/>
      <c r="BO304" s="347"/>
    </row>
    <row r="305" spans="2:67" s="255" customFormat="1" ht="15" customHeight="1">
      <c r="B305" s="1257" t="s">
        <v>34</v>
      </c>
      <c r="C305" s="262" t="s">
        <v>537</v>
      </c>
      <c r="D305" s="344"/>
      <c r="E305" s="861"/>
      <c r="F305" s="861"/>
      <c r="G305" s="861"/>
      <c r="H305" s="940"/>
      <c r="I305" s="940"/>
      <c r="J305" s="940"/>
      <c r="K305" s="861"/>
      <c r="L305" s="861"/>
      <c r="M305" s="861"/>
      <c r="N305" s="861"/>
      <c r="O305" s="861"/>
      <c r="P305" s="861"/>
      <c r="Q305" s="861"/>
      <c r="R305" s="861"/>
      <c r="S305" s="861"/>
      <c r="T305" s="861"/>
      <c r="U305" s="861"/>
      <c r="V305" s="861"/>
      <c r="W305" s="861"/>
      <c r="X305" s="861"/>
      <c r="Y305" s="861"/>
      <c r="Z305" s="861"/>
      <c r="AA305" s="861"/>
      <c r="AB305" s="861"/>
      <c r="AC305" s="861"/>
      <c r="AD305" s="861"/>
      <c r="AE305" s="861"/>
      <c r="AF305" s="861"/>
      <c r="AG305" s="862"/>
      <c r="AH305" s="862"/>
      <c r="AI305" s="861"/>
      <c r="AJ305" s="329"/>
      <c r="AK305" s="346"/>
      <c r="AL305" s="347"/>
      <c r="AM305" s="347"/>
      <c r="AN305" s="347"/>
      <c r="AO305" s="347"/>
      <c r="AP305" s="346"/>
      <c r="AQ305" s="346"/>
      <c r="AR305" s="346"/>
      <c r="AS305" s="347"/>
      <c r="AT305" s="347"/>
      <c r="AU305" s="347"/>
      <c r="AV305" s="347"/>
      <c r="AW305" s="347"/>
      <c r="AX305" s="347"/>
      <c r="AY305" s="347"/>
      <c r="AZ305" s="347"/>
      <c r="BA305" s="347"/>
      <c r="BB305" s="347"/>
      <c r="BC305" s="347"/>
      <c r="BD305" s="347"/>
      <c r="BE305" s="347"/>
      <c r="BF305" s="347"/>
      <c r="BG305" s="347"/>
      <c r="BH305" s="347"/>
      <c r="BI305" s="347"/>
      <c r="BJ305" s="347"/>
      <c r="BK305" s="347"/>
      <c r="BL305" s="347"/>
      <c r="BM305" s="347"/>
      <c r="BN305" s="347"/>
      <c r="BO305" s="347"/>
    </row>
    <row r="306" spans="2:67" s="255" customFormat="1" ht="15" customHeight="1">
      <c r="B306" s="1257" t="s">
        <v>34</v>
      </c>
      <c r="C306" s="262" t="s">
        <v>532</v>
      </c>
      <c r="D306" s="344"/>
      <c r="E306" s="861"/>
      <c r="F306" s="861"/>
      <c r="G306" s="861"/>
      <c r="H306" s="940"/>
      <c r="I306" s="940"/>
      <c r="J306" s="940"/>
      <c r="K306" s="861"/>
      <c r="L306" s="861"/>
      <c r="M306" s="861"/>
      <c r="N306" s="861"/>
      <c r="O306" s="861"/>
      <c r="P306" s="861"/>
      <c r="Q306" s="861"/>
      <c r="R306" s="861"/>
      <c r="S306" s="861"/>
      <c r="T306" s="861"/>
      <c r="U306" s="861"/>
      <c r="V306" s="861"/>
      <c r="W306" s="861"/>
      <c r="X306" s="861"/>
      <c r="Y306" s="861"/>
      <c r="Z306" s="861"/>
      <c r="AA306" s="861"/>
      <c r="AB306" s="861"/>
      <c r="AC306" s="861"/>
      <c r="AD306" s="861"/>
      <c r="AE306" s="861"/>
      <c r="AF306" s="861"/>
      <c r="AG306" s="862"/>
      <c r="AH306" s="862"/>
      <c r="AI306" s="861"/>
      <c r="AJ306" s="329"/>
      <c r="AK306" s="346"/>
      <c r="AL306" s="347"/>
      <c r="AM306" s="347"/>
      <c r="AN306" s="347"/>
      <c r="AO306" s="347"/>
      <c r="AP306" s="346"/>
      <c r="AQ306" s="346"/>
      <c r="AR306" s="346"/>
      <c r="AS306" s="347"/>
      <c r="AT306" s="347"/>
      <c r="AU306" s="347"/>
      <c r="AV306" s="347"/>
      <c r="AW306" s="347"/>
      <c r="AX306" s="347"/>
      <c r="AY306" s="347"/>
      <c r="AZ306" s="347"/>
      <c r="BA306" s="347"/>
      <c r="BB306" s="347"/>
      <c r="BC306" s="347"/>
      <c r="BD306" s="347"/>
      <c r="BE306" s="347"/>
      <c r="BF306" s="347"/>
      <c r="BG306" s="347"/>
      <c r="BH306" s="347"/>
      <c r="BI306" s="347"/>
      <c r="BJ306" s="347"/>
      <c r="BK306" s="347"/>
      <c r="BL306" s="347"/>
      <c r="BM306" s="347"/>
      <c r="BN306" s="347"/>
      <c r="BO306" s="347"/>
    </row>
    <row r="307" spans="2:67" s="255" customFormat="1" ht="15" customHeight="1">
      <c r="B307" s="1257" t="s">
        <v>34</v>
      </c>
      <c r="C307" s="243" t="s">
        <v>533</v>
      </c>
      <c r="D307" s="344"/>
      <c r="E307" s="861"/>
      <c r="F307" s="861"/>
      <c r="G307" s="861"/>
      <c r="H307" s="940"/>
      <c r="I307" s="940"/>
      <c r="J307" s="940"/>
      <c r="K307" s="861"/>
      <c r="L307" s="861"/>
      <c r="M307" s="861"/>
      <c r="N307" s="861"/>
      <c r="O307" s="861"/>
      <c r="P307" s="861"/>
      <c r="Q307" s="861"/>
      <c r="R307" s="861"/>
      <c r="S307" s="861"/>
      <c r="T307" s="861"/>
      <c r="U307" s="861"/>
      <c r="V307" s="861"/>
      <c r="W307" s="861"/>
      <c r="X307" s="861"/>
      <c r="Y307" s="861"/>
      <c r="Z307" s="861"/>
      <c r="AA307" s="861"/>
      <c r="AB307" s="861"/>
      <c r="AC307" s="861"/>
      <c r="AD307" s="861"/>
      <c r="AE307" s="861"/>
      <c r="AF307" s="861"/>
      <c r="AG307" s="862"/>
      <c r="AH307" s="862"/>
      <c r="AI307" s="861"/>
      <c r="AJ307" s="329"/>
      <c r="AK307" s="346"/>
      <c r="AL307" s="347"/>
      <c r="AM307" s="347"/>
      <c r="AN307" s="347"/>
      <c r="AO307" s="347"/>
      <c r="AP307" s="346"/>
      <c r="AQ307" s="346"/>
      <c r="AR307" s="346"/>
      <c r="AS307" s="347"/>
      <c r="AT307" s="347"/>
      <c r="AU307" s="347"/>
      <c r="AV307" s="347"/>
      <c r="AW307" s="347"/>
      <c r="AX307" s="347"/>
      <c r="AY307" s="347"/>
      <c r="AZ307" s="347"/>
      <c r="BA307" s="347"/>
      <c r="BB307" s="347"/>
      <c r="BC307" s="347"/>
      <c r="BD307" s="347"/>
      <c r="BE307" s="347"/>
      <c r="BF307" s="347"/>
      <c r="BG307" s="347"/>
      <c r="BH307" s="347"/>
      <c r="BI307" s="347"/>
      <c r="BJ307" s="347"/>
      <c r="BK307" s="347"/>
      <c r="BL307" s="347"/>
      <c r="BM307" s="347"/>
      <c r="BN307" s="347"/>
      <c r="BO307" s="347"/>
    </row>
    <row r="308" spans="2:67" s="255" customFormat="1" ht="15" customHeight="1">
      <c r="B308" s="1253" t="s">
        <v>34</v>
      </c>
      <c r="C308" s="338" t="s">
        <v>527</v>
      </c>
      <c r="D308" s="339"/>
      <c r="E308" s="863"/>
      <c r="F308" s="863"/>
      <c r="G308" s="863"/>
      <c r="H308" s="941"/>
      <c r="I308" s="941"/>
      <c r="J308" s="941"/>
      <c r="K308" s="863"/>
      <c r="L308" s="863"/>
      <c r="M308" s="863"/>
      <c r="N308" s="863"/>
      <c r="O308" s="863"/>
      <c r="P308" s="863"/>
      <c r="Q308" s="863"/>
      <c r="R308" s="863"/>
      <c r="S308" s="863"/>
      <c r="T308" s="863"/>
      <c r="U308" s="863"/>
      <c r="V308" s="863"/>
      <c r="W308" s="863"/>
      <c r="X308" s="863"/>
      <c r="Y308" s="863"/>
      <c r="Z308" s="863"/>
      <c r="AA308" s="863"/>
      <c r="AB308" s="863"/>
      <c r="AC308" s="863"/>
      <c r="AD308" s="863"/>
      <c r="AE308" s="863"/>
      <c r="AF308" s="863"/>
      <c r="AG308" s="864"/>
      <c r="AH308" s="864"/>
      <c r="AI308" s="863"/>
      <c r="AJ308" s="331"/>
      <c r="AK308" s="345"/>
      <c r="AL308" s="345"/>
      <c r="AM308" s="345"/>
      <c r="AN308" s="345"/>
      <c r="AO308" s="345"/>
      <c r="AP308" s="345"/>
      <c r="AQ308" s="345"/>
      <c r="AR308" s="345"/>
      <c r="AS308" s="345"/>
      <c r="AT308" s="345"/>
      <c r="AU308" s="345"/>
      <c r="AV308" s="345"/>
      <c r="AW308" s="345"/>
      <c r="AX308" s="345"/>
      <c r="AY308" s="345"/>
      <c r="AZ308" s="345"/>
      <c r="BA308" s="345"/>
      <c r="BB308" s="345"/>
      <c r="BC308" s="345"/>
      <c r="BD308" s="345"/>
      <c r="BE308" s="345"/>
      <c r="BF308" s="345"/>
      <c r="BG308" s="345"/>
      <c r="BH308" s="345"/>
      <c r="BI308" s="345"/>
      <c r="BJ308" s="345"/>
      <c r="BK308" s="345"/>
      <c r="BL308" s="345"/>
      <c r="BM308" s="348"/>
      <c r="BN308" s="348"/>
      <c r="BO308" s="345"/>
    </row>
    <row r="309" spans="2:67" s="255" customFormat="1" ht="15" customHeight="1">
      <c r="B309" s="1251" t="s">
        <v>283</v>
      </c>
      <c r="C309" s="262" t="s">
        <v>534</v>
      </c>
      <c r="D309" s="344"/>
      <c r="E309" s="350">
        <v>3.55784066730516E-2</v>
      </c>
      <c r="F309" s="346">
        <v>1.49956797108755E-3</v>
      </c>
      <c r="G309" s="346">
        <v>1.84186678984463E-3</v>
      </c>
      <c r="H309" s="896">
        <v>2.8932769841308499E-3</v>
      </c>
      <c r="I309" s="896"/>
      <c r="J309" s="896">
        <v>2.8932769841308499E-3</v>
      </c>
      <c r="K309" s="346">
        <v>0.1166110804728135</v>
      </c>
      <c r="L309" s="346">
        <v>0.24736234716764288</v>
      </c>
      <c r="M309" s="346">
        <v>0.23627994254762399</v>
      </c>
      <c r="N309" s="346">
        <v>1.56962248936597E-2</v>
      </c>
      <c r="O309" s="346">
        <v>1.8316850167690028E-2</v>
      </c>
      <c r="P309" s="346">
        <v>1.4528963996409801E-2</v>
      </c>
      <c r="Q309" s="346"/>
      <c r="R309" s="346">
        <v>2.2340445307385957E-2</v>
      </c>
      <c r="S309" s="346"/>
      <c r="T309" s="346">
        <v>2.3321217168005642E-2</v>
      </c>
      <c r="U309" s="346">
        <v>1.8983989735826132E-2</v>
      </c>
      <c r="V309" s="346">
        <v>2.2124834664030601E-2</v>
      </c>
      <c r="W309" s="346">
        <v>1.5944692781576401E-2</v>
      </c>
      <c r="X309" s="346"/>
      <c r="Y309" s="346"/>
      <c r="Z309" s="346"/>
      <c r="AA309" s="346"/>
      <c r="AB309" s="346"/>
      <c r="AC309" s="346"/>
      <c r="AD309" s="346"/>
      <c r="AE309" s="346">
        <v>3.8330392161721002E-2</v>
      </c>
      <c r="AF309" s="346">
        <v>3.7416724092144103E-2</v>
      </c>
      <c r="AG309" s="333"/>
      <c r="AH309" s="333"/>
      <c r="AI309" s="346">
        <v>1.67837345700187E-2</v>
      </c>
      <c r="AJ309" s="329"/>
      <c r="AK309" s="346"/>
      <c r="AL309" s="347"/>
      <c r="AM309" s="347"/>
      <c r="AN309" s="347"/>
      <c r="AO309" s="347"/>
      <c r="AP309" s="346"/>
      <c r="AQ309" s="346"/>
      <c r="AR309" s="346"/>
      <c r="AS309" s="347"/>
      <c r="AT309" s="347"/>
      <c r="AU309" s="347"/>
      <c r="AV309" s="347"/>
      <c r="AW309" s="347"/>
      <c r="AX309" s="347"/>
      <c r="AY309" s="347"/>
      <c r="AZ309" s="347"/>
      <c r="BA309" s="347"/>
      <c r="BB309" s="347"/>
      <c r="BC309" s="347"/>
      <c r="BD309" s="347"/>
      <c r="BE309" s="347"/>
      <c r="BF309" s="347"/>
      <c r="BG309" s="347"/>
      <c r="BH309" s="347"/>
      <c r="BI309" s="347"/>
      <c r="BJ309" s="347"/>
      <c r="BK309" s="347"/>
      <c r="BL309" s="347"/>
      <c r="BM309" s="347"/>
      <c r="BN309" s="347"/>
      <c r="BO309" s="347"/>
    </row>
    <row r="310" spans="2:67" s="255" customFormat="1" ht="15" customHeight="1">
      <c r="B310" s="1257" t="s">
        <v>283</v>
      </c>
      <c r="C310" s="262" t="s">
        <v>535</v>
      </c>
      <c r="D310" s="344"/>
      <c r="E310" s="346">
        <v>0.16490908349179501</v>
      </c>
      <c r="F310" s="346">
        <v>4.5668551352476203E-2</v>
      </c>
      <c r="G310" s="346">
        <v>2.0802534529358501E-3</v>
      </c>
      <c r="H310" s="896">
        <v>1.43675054649594E-2</v>
      </c>
      <c r="I310" s="896"/>
      <c r="J310" s="896">
        <v>1.43675054649594E-2</v>
      </c>
      <c r="K310" s="346">
        <v>0.29727107201343467</v>
      </c>
      <c r="L310" s="346">
        <v>0.1234450909380008</v>
      </c>
      <c r="M310" s="346">
        <v>0.14835328988650001</v>
      </c>
      <c r="N310" s="346">
        <v>7.3875067711598102E-2</v>
      </c>
      <c r="O310" s="346">
        <v>9.8507408571989058E-2</v>
      </c>
      <c r="P310" s="346">
        <v>8.0656920662054099E-2</v>
      </c>
      <c r="Q310" s="346"/>
      <c r="R310" s="346">
        <v>0.1102370344058612</v>
      </c>
      <c r="S310" s="346"/>
      <c r="T310" s="346">
        <v>0.13906359100738472</v>
      </c>
      <c r="U310" s="346">
        <v>0.10471262747042434</v>
      </c>
      <c r="V310" s="346">
        <v>0.11733370788149999</v>
      </c>
      <c r="W310" s="346">
        <v>7.4289474633321098E-2</v>
      </c>
      <c r="X310" s="346"/>
      <c r="Y310" s="346"/>
      <c r="Z310" s="346"/>
      <c r="AA310" s="346"/>
      <c r="AB310" s="346"/>
      <c r="AC310" s="346"/>
      <c r="AD310" s="346"/>
      <c r="AE310" s="346">
        <v>0.16436973351173201</v>
      </c>
      <c r="AF310" s="346">
        <v>0.17858532931905299</v>
      </c>
      <c r="AG310" s="331"/>
      <c r="AH310" s="331"/>
      <c r="AI310" s="346">
        <v>7.7912447195066001E-2</v>
      </c>
      <c r="AJ310" s="329"/>
      <c r="AK310" s="346"/>
      <c r="AL310" s="347"/>
      <c r="AM310" s="347"/>
      <c r="AN310" s="347"/>
      <c r="AO310" s="347"/>
      <c r="AP310" s="346"/>
      <c r="AQ310" s="346"/>
      <c r="AR310" s="346"/>
      <c r="AS310" s="347"/>
      <c r="AT310" s="347"/>
      <c r="AU310" s="347"/>
      <c r="AV310" s="347"/>
      <c r="AW310" s="347"/>
      <c r="AX310" s="347"/>
      <c r="AY310" s="347"/>
      <c r="AZ310" s="347"/>
      <c r="BA310" s="347"/>
      <c r="BB310" s="347"/>
      <c r="BC310" s="347"/>
      <c r="BD310" s="347"/>
      <c r="BE310" s="347"/>
      <c r="BF310" s="347"/>
      <c r="BG310" s="347"/>
      <c r="BH310" s="347"/>
      <c r="BI310" s="347"/>
      <c r="BJ310" s="347"/>
      <c r="BK310" s="347"/>
      <c r="BL310" s="347"/>
      <c r="BM310" s="347"/>
      <c r="BN310" s="347"/>
      <c r="BO310" s="347"/>
    </row>
    <row r="311" spans="2:67" s="255" customFormat="1" ht="15" customHeight="1">
      <c r="B311" s="1257" t="s">
        <v>283</v>
      </c>
      <c r="C311" s="262" t="s">
        <v>536</v>
      </c>
      <c r="D311" s="344"/>
      <c r="E311" s="346">
        <v>0.38997791846896301</v>
      </c>
      <c r="F311" s="346">
        <v>0.17538416179064301</v>
      </c>
      <c r="G311" s="346">
        <v>3.3228717478071101E-2</v>
      </c>
      <c r="H311" s="896">
        <v>0.136617966908162</v>
      </c>
      <c r="I311" s="896"/>
      <c r="J311" s="896">
        <v>0.136617966908162</v>
      </c>
      <c r="K311" s="346">
        <v>0.43553463020891342</v>
      </c>
      <c r="L311" s="346">
        <v>0.23162225705226552</v>
      </c>
      <c r="M311" s="346">
        <v>0.25991425812868402</v>
      </c>
      <c r="N311" s="346">
        <v>0.271843773457699</v>
      </c>
      <c r="O311" s="346">
        <v>0.31639561312736625</v>
      </c>
      <c r="P311" s="346">
        <v>0.29141305676771301</v>
      </c>
      <c r="Q311" s="346"/>
      <c r="R311" s="346">
        <v>0.36320290003066491</v>
      </c>
      <c r="S311" s="346"/>
      <c r="T311" s="346">
        <v>0.42120401735867175</v>
      </c>
      <c r="U311" s="346">
        <v>0.3254541223935809</v>
      </c>
      <c r="V311" s="346">
        <v>0.37364001684772302</v>
      </c>
      <c r="W311" s="346">
        <v>0.27249681224384498</v>
      </c>
      <c r="X311" s="346"/>
      <c r="Y311" s="346"/>
      <c r="Z311" s="346"/>
      <c r="AA311" s="346"/>
      <c r="AB311" s="346"/>
      <c r="AC311" s="346"/>
      <c r="AD311" s="346"/>
      <c r="AE311" s="346">
        <v>0.38141129260225698</v>
      </c>
      <c r="AF311" s="346">
        <v>0.38924518207493403</v>
      </c>
      <c r="AG311" s="331"/>
      <c r="AH311" s="331"/>
      <c r="AI311" s="346">
        <v>0.27674833279126698</v>
      </c>
      <c r="AJ311" s="329"/>
      <c r="AK311" s="346"/>
      <c r="AL311" s="347"/>
      <c r="AM311" s="347"/>
      <c r="AN311" s="347"/>
      <c r="AO311" s="347"/>
      <c r="AP311" s="346"/>
      <c r="AQ311" s="346"/>
      <c r="AR311" s="346"/>
      <c r="AS311" s="347"/>
      <c r="AT311" s="347"/>
      <c r="AU311" s="347"/>
      <c r="AV311" s="347"/>
      <c r="AW311" s="347"/>
      <c r="AX311" s="347"/>
      <c r="AY311" s="347"/>
      <c r="AZ311" s="347"/>
      <c r="BA311" s="347"/>
      <c r="BB311" s="347"/>
      <c r="BC311" s="347"/>
      <c r="BD311" s="347"/>
      <c r="BE311" s="347"/>
      <c r="BF311" s="347"/>
      <c r="BG311" s="347"/>
      <c r="BH311" s="347"/>
      <c r="BI311" s="347"/>
      <c r="BJ311" s="347"/>
      <c r="BK311" s="347"/>
      <c r="BL311" s="347"/>
      <c r="BM311" s="347"/>
      <c r="BN311" s="347"/>
      <c r="BO311" s="347"/>
    </row>
    <row r="312" spans="2:67" s="255" customFormat="1" ht="15" customHeight="1">
      <c r="B312" s="1257" t="s">
        <v>283</v>
      </c>
      <c r="C312" s="262" t="s">
        <v>537</v>
      </c>
      <c r="D312" s="344"/>
      <c r="E312" s="346">
        <v>0.29368593640937102</v>
      </c>
      <c r="F312" s="346">
        <v>0.39838986207573202</v>
      </c>
      <c r="G312" s="346">
        <v>0.102670284498823</v>
      </c>
      <c r="H312" s="896">
        <v>0.44412843298136401</v>
      </c>
      <c r="I312" s="896"/>
      <c r="J312" s="896">
        <v>0.44412843298136401</v>
      </c>
      <c r="K312" s="346">
        <v>0.13442127739151249</v>
      </c>
      <c r="L312" s="346">
        <v>0.23422824926469735</v>
      </c>
      <c r="M312" s="346">
        <v>0.21601974775346899</v>
      </c>
      <c r="N312" s="346">
        <v>0.34014409703566501</v>
      </c>
      <c r="O312" s="346">
        <v>0.34131368606973644</v>
      </c>
      <c r="P312" s="346">
        <v>0.35218941453340002</v>
      </c>
      <c r="Q312" s="346"/>
      <c r="R312" s="346">
        <v>0.3494278717754401</v>
      </c>
      <c r="S312" s="346"/>
      <c r="T312" s="346">
        <v>0.32578031735983798</v>
      </c>
      <c r="U312" s="346">
        <v>0.35547421145529456</v>
      </c>
      <c r="V312" s="346">
        <v>0.34382465512652899</v>
      </c>
      <c r="W312" s="346">
        <v>0.33919001275802702</v>
      </c>
      <c r="X312" s="346"/>
      <c r="Y312" s="346"/>
      <c r="Z312" s="346"/>
      <c r="AA312" s="346"/>
      <c r="AB312" s="346"/>
      <c r="AC312" s="346"/>
      <c r="AD312" s="346"/>
      <c r="AE312" s="346">
        <v>0.29215025483483897</v>
      </c>
      <c r="AF312" s="346">
        <v>0.28447880400376102</v>
      </c>
      <c r="AG312" s="331"/>
      <c r="AH312" s="331"/>
      <c r="AI312" s="346">
        <v>0.33729468248601102</v>
      </c>
      <c r="AJ312" s="329"/>
      <c r="AK312" s="346"/>
      <c r="AL312" s="347"/>
      <c r="AM312" s="347"/>
      <c r="AN312" s="347"/>
      <c r="AO312" s="347"/>
      <c r="AP312" s="346"/>
      <c r="AQ312" s="346"/>
      <c r="AR312" s="346"/>
      <c r="AS312" s="347"/>
      <c r="AT312" s="347"/>
      <c r="AU312" s="347"/>
      <c r="AV312" s="347"/>
      <c r="AW312" s="347"/>
      <c r="AX312" s="347"/>
      <c r="AY312" s="347"/>
      <c r="AZ312" s="347"/>
      <c r="BA312" s="347"/>
      <c r="BB312" s="347"/>
      <c r="BC312" s="347"/>
      <c r="BD312" s="347"/>
      <c r="BE312" s="347"/>
      <c r="BF312" s="347"/>
      <c r="BG312" s="347"/>
      <c r="BH312" s="347"/>
      <c r="BI312" s="347"/>
      <c r="BJ312" s="347"/>
      <c r="BK312" s="347"/>
      <c r="BL312" s="347"/>
      <c r="BM312" s="347"/>
      <c r="BN312" s="347"/>
      <c r="BO312" s="347"/>
    </row>
    <row r="313" spans="2:67" s="255" customFormat="1" ht="15" customHeight="1">
      <c r="B313" s="1257" t="s">
        <v>283</v>
      </c>
      <c r="C313" s="262" t="s">
        <v>532</v>
      </c>
      <c r="D313" s="344"/>
      <c r="E313" s="346">
        <v>0.114393187367819</v>
      </c>
      <c r="F313" s="346">
        <v>0.37494656600574799</v>
      </c>
      <c r="G313" s="346">
        <v>0.46843674710372402</v>
      </c>
      <c r="H313" s="896">
        <v>0.39909850950610298</v>
      </c>
      <c r="I313" s="896"/>
      <c r="J313" s="896">
        <v>0.39909850950610298</v>
      </c>
      <c r="K313" s="346">
        <v>1.6025259927879613E-2</v>
      </c>
      <c r="L313" s="346">
        <v>0.15382692297862693</v>
      </c>
      <c r="M313" s="346">
        <v>0.13163086384134701</v>
      </c>
      <c r="N313" s="346">
        <v>0.27532451298051702</v>
      </c>
      <c r="O313" s="346">
        <v>0.21582447454596612</v>
      </c>
      <c r="P313" s="346">
        <v>0.25060718592363102</v>
      </c>
      <c r="Q313" s="346"/>
      <c r="R313" s="346">
        <v>0.15345420795781023</v>
      </c>
      <c r="S313" s="346"/>
      <c r="T313" s="346">
        <v>9.0551064011054935E-2</v>
      </c>
      <c r="U313" s="346">
        <v>0.19303432678549401</v>
      </c>
      <c r="V313" s="346">
        <v>0.14193894313460001</v>
      </c>
      <c r="W313" s="346">
        <v>0.27438908531303502</v>
      </c>
      <c r="X313" s="346"/>
      <c r="Y313" s="346"/>
      <c r="Z313" s="346"/>
      <c r="AA313" s="346"/>
      <c r="AB313" s="346"/>
      <c r="AC313" s="346"/>
      <c r="AD313" s="346"/>
      <c r="AE313" s="346">
        <v>0.12296845786579701</v>
      </c>
      <c r="AF313" s="346">
        <v>0.108781483652388</v>
      </c>
      <c r="AG313" s="335"/>
      <c r="AH313" s="335"/>
      <c r="AI313" s="346">
        <v>0.26843288528275699</v>
      </c>
      <c r="AJ313" s="329"/>
      <c r="AK313" s="346"/>
      <c r="AL313" s="347"/>
      <c r="AM313" s="347"/>
      <c r="AN313" s="347"/>
      <c r="AO313" s="347"/>
      <c r="AP313" s="346"/>
      <c r="AQ313" s="346"/>
      <c r="AR313" s="346"/>
      <c r="AS313" s="347"/>
      <c r="AT313" s="347"/>
      <c r="AU313" s="347"/>
      <c r="AV313" s="347"/>
      <c r="AW313" s="347"/>
      <c r="AX313" s="347"/>
      <c r="AY313" s="347"/>
      <c r="AZ313" s="347"/>
      <c r="BA313" s="347"/>
      <c r="BB313" s="347"/>
      <c r="BC313" s="347"/>
      <c r="BD313" s="347"/>
      <c r="BE313" s="347"/>
      <c r="BF313" s="347"/>
      <c r="BG313" s="347"/>
      <c r="BH313" s="347"/>
      <c r="BI313" s="347"/>
      <c r="BJ313" s="347"/>
      <c r="BK313" s="347"/>
      <c r="BL313" s="347"/>
      <c r="BM313" s="347"/>
      <c r="BN313" s="347"/>
      <c r="BO313" s="347"/>
    </row>
    <row r="314" spans="2:67" s="255" customFormat="1" ht="15" customHeight="1">
      <c r="B314" s="1257" t="s">
        <v>283</v>
      </c>
      <c r="C314" s="243" t="s">
        <v>533</v>
      </c>
      <c r="D314" s="344"/>
      <c r="E314" s="346">
        <v>1.45546758900078E-3</v>
      </c>
      <c r="F314" s="346">
        <v>4.1112908043145499E-3</v>
      </c>
      <c r="G314" s="346">
        <v>0.39174213067660102</v>
      </c>
      <c r="H314" s="896">
        <v>2.8943081552810202E-3</v>
      </c>
      <c r="I314" s="896"/>
      <c r="J314" s="896">
        <v>2.8943081552810202E-3</v>
      </c>
      <c r="K314" s="346">
        <v>1.3667998544640794E-4</v>
      </c>
      <c r="L314" s="346">
        <v>9.5151325987664105E-3</v>
      </c>
      <c r="M314" s="346">
        <v>7.8018978423747701E-3</v>
      </c>
      <c r="N314" s="346">
        <v>2.31163239208616E-2</v>
      </c>
      <c r="O314" s="346">
        <v>9.6419675172520324E-3</v>
      </c>
      <c r="P314" s="346">
        <v>1.06044581167919E-2</v>
      </c>
      <c r="Q314" s="346"/>
      <c r="R314" s="346">
        <v>1.3375405228375898E-3</v>
      </c>
      <c r="S314" s="346"/>
      <c r="T314" s="346">
        <v>7.9793095044892597E-5</v>
      </c>
      <c r="U314" s="346">
        <v>2.3407221593802112E-3</v>
      </c>
      <c r="V314" s="346">
        <v>1.13784234561839E-3</v>
      </c>
      <c r="W314" s="346">
        <v>2.3689922270195399E-2</v>
      </c>
      <c r="X314" s="346"/>
      <c r="Y314" s="346"/>
      <c r="Z314" s="346"/>
      <c r="AA314" s="346"/>
      <c r="AB314" s="346"/>
      <c r="AC314" s="346"/>
      <c r="AD314" s="346"/>
      <c r="AE314" s="346">
        <v>7.6986902365434602E-4</v>
      </c>
      <c r="AF314" s="346">
        <v>1.49247685771948E-3</v>
      </c>
      <c r="AG314" s="335"/>
      <c r="AH314" s="335"/>
      <c r="AI314" s="346">
        <v>2.2827917674879801E-2</v>
      </c>
      <c r="AJ314" s="329"/>
      <c r="AK314" s="346"/>
      <c r="AL314" s="347"/>
      <c r="AM314" s="347"/>
      <c r="AN314" s="347"/>
      <c r="AO314" s="347"/>
      <c r="AP314" s="346"/>
      <c r="AQ314" s="346"/>
      <c r="AR314" s="346"/>
      <c r="AS314" s="347"/>
      <c r="AT314" s="347"/>
      <c r="AU314" s="347"/>
      <c r="AV314" s="347"/>
      <c r="AW314" s="347"/>
      <c r="AX314" s="347"/>
      <c r="AY314" s="347"/>
      <c r="AZ314" s="347"/>
      <c r="BA314" s="347"/>
      <c r="BB314" s="347"/>
      <c r="BC314" s="347"/>
      <c r="BD314" s="347"/>
      <c r="BE314" s="347"/>
      <c r="BF314" s="347"/>
      <c r="BG314" s="347"/>
      <c r="BH314" s="347"/>
      <c r="BI314" s="347"/>
      <c r="BJ314" s="347"/>
      <c r="BK314" s="347"/>
      <c r="BL314" s="347"/>
      <c r="BM314" s="347"/>
      <c r="BN314" s="347"/>
      <c r="BO314" s="347"/>
    </row>
    <row r="315" spans="2:67" s="255" customFormat="1" ht="15" customHeight="1">
      <c r="B315" s="1253" t="s">
        <v>283</v>
      </c>
      <c r="C315" s="338" t="s">
        <v>527</v>
      </c>
      <c r="D315" s="339"/>
      <c r="E315" s="345">
        <v>1</v>
      </c>
      <c r="F315" s="345">
        <v>1</v>
      </c>
      <c r="G315" s="345">
        <v>1</v>
      </c>
      <c r="H315" s="897">
        <v>1</v>
      </c>
      <c r="I315" s="897"/>
      <c r="J315" s="897">
        <v>1</v>
      </c>
      <c r="K315" s="345">
        <v>1</v>
      </c>
      <c r="L315" s="345">
        <v>1</v>
      </c>
      <c r="M315" s="345">
        <v>0.999999999999999</v>
      </c>
      <c r="N315" s="345">
        <v>1</v>
      </c>
      <c r="O315" s="345">
        <v>1</v>
      </c>
      <c r="P315" s="345">
        <v>1</v>
      </c>
      <c r="Q315" s="345"/>
      <c r="R315" s="345">
        <v>1</v>
      </c>
      <c r="S315" s="345"/>
      <c r="T315" s="345">
        <v>1</v>
      </c>
      <c r="U315" s="345">
        <v>1</v>
      </c>
      <c r="V315" s="345">
        <v>1</v>
      </c>
      <c r="W315" s="345">
        <v>1</v>
      </c>
      <c r="X315" s="345"/>
      <c r="Y315" s="345"/>
      <c r="Z315" s="345"/>
      <c r="AA315" s="345"/>
      <c r="AB315" s="345"/>
      <c r="AC315" s="345"/>
      <c r="AD315" s="345"/>
      <c r="AE315" s="345">
        <v>1</v>
      </c>
      <c r="AF315" s="345">
        <v>1</v>
      </c>
      <c r="AG315" s="327"/>
      <c r="AH315" s="327"/>
      <c r="AI315" s="345">
        <v>1</v>
      </c>
      <c r="AJ315" s="331"/>
      <c r="AK315" s="345"/>
      <c r="AL315" s="345"/>
      <c r="AM315" s="345"/>
      <c r="AN315" s="345"/>
      <c r="AO315" s="345"/>
      <c r="AP315" s="345"/>
      <c r="AQ315" s="345"/>
      <c r="AR315" s="345"/>
      <c r="AS315" s="345"/>
      <c r="AT315" s="345"/>
      <c r="AU315" s="345"/>
      <c r="AV315" s="345"/>
      <c r="AW315" s="345"/>
      <c r="AX315" s="345"/>
      <c r="AY315" s="345"/>
      <c r="AZ315" s="345"/>
      <c r="BA315" s="345"/>
      <c r="BB315" s="345"/>
      <c r="BC315" s="345"/>
      <c r="BD315" s="345"/>
      <c r="BE315" s="345"/>
      <c r="BF315" s="345"/>
      <c r="BG315" s="345"/>
      <c r="BH315" s="345"/>
      <c r="BI315" s="345"/>
      <c r="BJ315" s="345"/>
      <c r="BK315" s="345"/>
      <c r="BL315" s="345"/>
      <c r="BM315" s="348"/>
      <c r="BN315" s="348"/>
      <c r="BO315" s="345"/>
    </row>
    <row r="316" spans="2:67" s="255" customFormat="1" ht="15" customHeight="1">
      <c r="B316" s="1251" t="s">
        <v>35</v>
      </c>
      <c r="C316" s="262" t="s">
        <v>534</v>
      </c>
      <c r="D316" s="344"/>
      <c r="E316" s="350">
        <v>0.387973426832386</v>
      </c>
      <c r="F316" s="350">
        <v>5.6926142597923599E-3</v>
      </c>
      <c r="G316" s="350">
        <v>3.1678990580575402E-3</v>
      </c>
      <c r="H316" s="918">
        <v>7.3870052246973999E-3</v>
      </c>
      <c r="I316" s="918">
        <v>8.622307568687336E-3</v>
      </c>
      <c r="J316" s="918">
        <v>7.6315321322807843E-3</v>
      </c>
      <c r="K316" s="350">
        <v>0.35523255765589556</v>
      </c>
      <c r="L316" s="350"/>
      <c r="M316" s="350">
        <v>0.32377627302226603</v>
      </c>
      <c r="N316" s="350">
        <v>0.18604235157891399</v>
      </c>
      <c r="O316" s="350">
        <v>0.1172040510959739</v>
      </c>
      <c r="P316" s="350">
        <v>0.13797545483861001</v>
      </c>
      <c r="Q316" s="350"/>
      <c r="R316" s="350">
        <v>3.7126863092840405E-2</v>
      </c>
      <c r="S316" s="350"/>
      <c r="T316" s="350">
        <v>0.29584082260111372</v>
      </c>
      <c r="U316" s="350"/>
      <c r="V316" s="350">
        <v>9.3965776752763505E-2</v>
      </c>
      <c r="W316" s="350">
        <v>0.19230045286376099</v>
      </c>
      <c r="X316" s="350">
        <v>0.48475205042253328</v>
      </c>
      <c r="Y316" s="350">
        <v>0.43207058224392036</v>
      </c>
      <c r="Z316" s="350">
        <v>0.28230030210150842</v>
      </c>
      <c r="AA316" s="350"/>
      <c r="AB316" s="350"/>
      <c r="AC316" s="350">
        <v>0.1280738193895086</v>
      </c>
      <c r="AD316" s="350">
        <v>8.3243500064039008E-2</v>
      </c>
      <c r="AE316" s="350">
        <v>0.30674524289371402</v>
      </c>
      <c r="AF316" s="350">
        <v>0.29859895430369598</v>
      </c>
      <c r="AG316" s="350"/>
      <c r="AH316" s="350"/>
      <c r="AI316" s="350">
        <v>0.201749453595678</v>
      </c>
      <c r="AJ316" s="329"/>
      <c r="AK316" s="346"/>
      <c r="AL316" s="347"/>
      <c r="AM316" s="347"/>
      <c r="AN316" s="347"/>
      <c r="AO316" s="347"/>
      <c r="AP316" s="347"/>
      <c r="AQ316" s="347"/>
      <c r="AR316" s="347"/>
      <c r="AS316" s="347"/>
      <c r="AT316" s="347"/>
      <c r="AU316" s="347"/>
      <c r="AV316" s="347"/>
      <c r="AW316" s="347"/>
      <c r="AX316" s="347"/>
      <c r="AY316" s="347"/>
      <c r="AZ316" s="347"/>
      <c r="BA316" s="347"/>
      <c r="BB316" s="347"/>
      <c r="BC316" s="347"/>
      <c r="BD316" s="347"/>
      <c r="BE316" s="347"/>
      <c r="BF316" s="347"/>
      <c r="BG316" s="347"/>
      <c r="BH316" s="347"/>
      <c r="BI316" s="347"/>
      <c r="BJ316" s="347"/>
      <c r="BK316" s="347"/>
      <c r="BL316" s="347"/>
      <c r="BM316" s="347"/>
      <c r="BN316" s="347"/>
      <c r="BO316" s="347"/>
    </row>
    <row r="317" spans="2:67" s="255" customFormat="1" ht="15" customHeight="1">
      <c r="B317" s="1257" t="s">
        <v>35</v>
      </c>
      <c r="C317" s="262" t="s">
        <v>535</v>
      </c>
      <c r="D317" s="344"/>
      <c r="E317" s="346">
        <v>0.34311662845079599</v>
      </c>
      <c r="F317" s="346">
        <v>3.6872287186612299E-2</v>
      </c>
      <c r="G317" s="346">
        <v>2.9767657599624901E-2</v>
      </c>
      <c r="H317" s="896">
        <v>4.6384648147859399E-2</v>
      </c>
      <c r="I317" s="896">
        <v>5.00372279302468E-2</v>
      </c>
      <c r="J317" s="896">
        <v>4.7107672792987117E-2</v>
      </c>
      <c r="K317" s="346">
        <v>0.36349020838170742</v>
      </c>
      <c r="L317" s="346"/>
      <c r="M317" s="346">
        <v>0.353674400253771</v>
      </c>
      <c r="N317" s="346">
        <v>0.29414941370929998</v>
      </c>
      <c r="O317" s="346">
        <v>0.22941818205164788</v>
      </c>
      <c r="P317" s="346">
        <v>0.25234295823057701</v>
      </c>
      <c r="Q317" s="346"/>
      <c r="R317" s="346">
        <v>0.16417326256842155</v>
      </c>
      <c r="S317" s="346"/>
      <c r="T317" s="346">
        <v>0.36650256032654605</v>
      </c>
      <c r="U317" s="346"/>
      <c r="V317" s="346">
        <v>0.208624584437581</v>
      </c>
      <c r="W317" s="346">
        <v>0.29953528015703101</v>
      </c>
      <c r="X317" s="346">
        <v>0.31373796581649749</v>
      </c>
      <c r="Y317" s="346">
        <v>0.36430530008288625</v>
      </c>
      <c r="Z317" s="346">
        <v>0.38281419403839945</v>
      </c>
      <c r="AA317" s="346"/>
      <c r="AB317" s="346"/>
      <c r="AC317" s="346">
        <v>0.30077528898357375</v>
      </c>
      <c r="AD317" s="346">
        <v>0.20015638449625528</v>
      </c>
      <c r="AE317" s="346">
        <v>0.322450421303559</v>
      </c>
      <c r="AF317" s="346">
        <v>0.34102003068826697</v>
      </c>
      <c r="AG317" s="346"/>
      <c r="AH317" s="346"/>
      <c r="AI317" s="346">
        <v>0.30188854370028101</v>
      </c>
      <c r="AJ317" s="329"/>
      <c r="AK317" s="346"/>
      <c r="AL317" s="347"/>
      <c r="AM317" s="347"/>
      <c r="AN317" s="347"/>
      <c r="AO317" s="347"/>
      <c r="AP317" s="347"/>
      <c r="AQ317" s="347"/>
      <c r="AR317" s="347"/>
      <c r="AS317" s="347"/>
      <c r="AT317" s="347"/>
      <c r="AU317" s="347"/>
      <c r="AV317" s="347"/>
      <c r="AW317" s="347"/>
      <c r="AX317" s="347"/>
      <c r="AY317" s="347"/>
      <c r="AZ317" s="347"/>
      <c r="BA317" s="347"/>
      <c r="BB317" s="347"/>
      <c r="BC317" s="347"/>
      <c r="BD317" s="347"/>
      <c r="BE317" s="347"/>
      <c r="BF317" s="347"/>
      <c r="BG317" s="347"/>
      <c r="BH317" s="347"/>
      <c r="BI317" s="347"/>
      <c r="BJ317" s="347"/>
      <c r="BK317" s="347"/>
      <c r="BL317" s="347"/>
      <c r="BM317" s="347"/>
      <c r="BN317" s="347"/>
      <c r="BO317" s="347"/>
    </row>
    <row r="318" spans="2:67" s="255" customFormat="1" ht="15" customHeight="1">
      <c r="B318" s="1257" t="s">
        <v>35</v>
      </c>
      <c r="C318" s="262" t="s">
        <v>536</v>
      </c>
      <c r="D318" s="344"/>
      <c r="E318" s="346">
        <v>0.176570858682182</v>
      </c>
      <c r="F318" s="346">
        <v>0.42193606903215503</v>
      </c>
      <c r="G318" s="346">
        <v>0.11787233626224899</v>
      </c>
      <c r="H318" s="896">
        <v>0.15210788740471501</v>
      </c>
      <c r="I318" s="896">
        <v>0.16825802555428712</v>
      </c>
      <c r="J318" s="896">
        <v>0.15530479167513328</v>
      </c>
      <c r="K318" s="346">
        <v>0.19320388479465522</v>
      </c>
      <c r="L318" s="346"/>
      <c r="M318" s="346">
        <v>0.21245268346061699</v>
      </c>
      <c r="N318" s="346">
        <v>0.24488101237651</v>
      </c>
      <c r="O318" s="346">
        <v>0.25492628290408537</v>
      </c>
      <c r="P318" s="346">
        <v>0.25431533684392099</v>
      </c>
      <c r="Q318" s="346"/>
      <c r="R318" s="346">
        <v>0.30151575691057014</v>
      </c>
      <c r="S318" s="346"/>
      <c r="T318" s="346">
        <v>0.22362229053082322</v>
      </c>
      <c r="U318" s="346"/>
      <c r="V318" s="346">
        <v>0.284402725906578</v>
      </c>
      <c r="W318" s="346">
        <v>0.24387802203366599</v>
      </c>
      <c r="X318" s="346">
        <v>0.16898775813345995</v>
      </c>
      <c r="Y318" s="346">
        <v>0.1562568363687403</v>
      </c>
      <c r="Z318" s="346">
        <v>0.21527123089809147</v>
      </c>
      <c r="AA318" s="346"/>
      <c r="AB318" s="346"/>
      <c r="AC318" s="346">
        <v>0.28290907975128116</v>
      </c>
      <c r="AD318" s="346">
        <v>0.22404645935353631</v>
      </c>
      <c r="AE318" s="346">
        <v>0.190514042039965</v>
      </c>
      <c r="AF318" s="346">
        <v>0.244652410567676</v>
      </c>
      <c r="AG318" s="346"/>
      <c r="AH318" s="346"/>
      <c r="AI318" s="346">
        <v>0.240621642811579</v>
      </c>
      <c r="AJ318" s="329"/>
      <c r="AK318" s="346"/>
      <c r="AL318" s="347"/>
      <c r="AM318" s="347"/>
      <c r="AN318" s="347"/>
      <c r="AO318" s="347"/>
      <c r="AP318" s="347"/>
      <c r="AQ318" s="347"/>
      <c r="AR318" s="347"/>
      <c r="AS318" s="347"/>
      <c r="AT318" s="347"/>
      <c r="AU318" s="347"/>
      <c r="AV318" s="347"/>
      <c r="AW318" s="347"/>
      <c r="AX318" s="347"/>
      <c r="AY318" s="347"/>
      <c r="AZ318" s="347"/>
      <c r="BA318" s="347"/>
      <c r="BB318" s="347"/>
      <c r="BC318" s="347"/>
      <c r="BD318" s="347"/>
      <c r="BE318" s="347"/>
      <c r="BF318" s="347"/>
      <c r="BG318" s="347"/>
      <c r="BH318" s="347"/>
      <c r="BI318" s="347"/>
      <c r="BJ318" s="347"/>
      <c r="BK318" s="347"/>
      <c r="BL318" s="347"/>
      <c r="BM318" s="347"/>
      <c r="BN318" s="347"/>
      <c r="BO318" s="347"/>
    </row>
    <row r="319" spans="2:67" s="255" customFormat="1" ht="15" customHeight="1">
      <c r="B319" s="1257" t="s">
        <v>35</v>
      </c>
      <c r="C319" s="262" t="s">
        <v>537</v>
      </c>
      <c r="D319" s="344"/>
      <c r="E319" s="346">
        <v>6.6859801373297403E-2</v>
      </c>
      <c r="F319" s="346">
        <v>0.35481499107289199</v>
      </c>
      <c r="G319" s="346">
        <v>0.233777323618653</v>
      </c>
      <c r="H319" s="896">
        <v>0.25637489294561</v>
      </c>
      <c r="I319" s="896">
        <v>0.25529590575810035</v>
      </c>
      <c r="J319" s="896">
        <v>0.25616130847249075</v>
      </c>
      <c r="K319" s="346">
        <v>6.5502019990635194E-2</v>
      </c>
      <c r="L319" s="346"/>
      <c r="M319" s="346">
        <v>8.1922798190950802E-2</v>
      </c>
      <c r="N319" s="346">
        <v>0.15182027284397201</v>
      </c>
      <c r="O319" s="346">
        <v>0.20774973455020151</v>
      </c>
      <c r="P319" s="346">
        <v>0.190840861318433</v>
      </c>
      <c r="Q319" s="346"/>
      <c r="R319" s="346">
        <v>0.27951564262730216</v>
      </c>
      <c r="S319" s="346"/>
      <c r="T319" s="346">
        <v>7.9504310720869747E-2</v>
      </c>
      <c r="U319" s="346"/>
      <c r="V319" s="346">
        <v>0.23557357298852599</v>
      </c>
      <c r="W319" s="346">
        <v>0.14683456374666701</v>
      </c>
      <c r="X319" s="346">
        <v>2.5447422158280442E-2</v>
      </c>
      <c r="Y319" s="346">
        <v>3.8355395228441426E-2</v>
      </c>
      <c r="Z319" s="346">
        <v>8.7707319881842175E-2</v>
      </c>
      <c r="AA319" s="346"/>
      <c r="AB319" s="346"/>
      <c r="AC319" s="346">
        <v>0.22991841931084667</v>
      </c>
      <c r="AD319" s="346">
        <v>0.30079979258507866</v>
      </c>
      <c r="AE319" s="346">
        <v>0.119229881438319</v>
      </c>
      <c r="AF319" s="346">
        <v>7.8287442597033699E-2</v>
      </c>
      <c r="AG319" s="346"/>
      <c r="AH319" s="346"/>
      <c r="AI319" s="346">
        <v>0.143575587530131</v>
      </c>
      <c r="AJ319" s="329"/>
      <c r="AK319" s="346"/>
      <c r="AL319" s="347"/>
      <c r="AM319" s="347"/>
      <c r="AN319" s="347"/>
      <c r="AO319" s="347"/>
      <c r="AP319" s="347"/>
      <c r="AQ319" s="347"/>
      <c r="AR319" s="347"/>
      <c r="AS319" s="347"/>
      <c r="AT319" s="347"/>
      <c r="AU319" s="347"/>
      <c r="AV319" s="347"/>
      <c r="AW319" s="347"/>
      <c r="AX319" s="347"/>
      <c r="AY319" s="347"/>
      <c r="AZ319" s="347"/>
      <c r="BA319" s="347"/>
      <c r="BB319" s="347"/>
      <c r="BC319" s="347"/>
      <c r="BD319" s="347"/>
      <c r="BE319" s="347"/>
      <c r="BF319" s="347"/>
      <c r="BG319" s="347"/>
      <c r="BH319" s="347"/>
      <c r="BI319" s="347"/>
      <c r="BJ319" s="347"/>
      <c r="BK319" s="347"/>
      <c r="BL319" s="347"/>
      <c r="BM319" s="347"/>
      <c r="BN319" s="347"/>
      <c r="BO319" s="347"/>
    </row>
    <row r="320" spans="2:67" s="255" customFormat="1" ht="15" customHeight="1">
      <c r="B320" s="1257" t="s">
        <v>35</v>
      </c>
      <c r="C320" s="262" t="s">
        <v>532</v>
      </c>
      <c r="D320" s="344"/>
      <c r="E320" s="346">
        <v>2.4923036163348799E-2</v>
      </c>
      <c r="F320" s="346">
        <v>0.17834645267954899</v>
      </c>
      <c r="G320" s="346">
        <v>0.50038588781007098</v>
      </c>
      <c r="H320" s="896">
        <v>0.45098783604708198</v>
      </c>
      <c r="I320" s="896">
        <v>0.44263799196347903</v>
      </c>
      <c r="J320" s="896">
        <v>0.44933499246388886</v>
      </c>
      <c r="K320" s="346">
        <v>2.2185401955142223E-2</v>
      </c>
      <c r="L320" s="346"/>
      <c r="M320" s="346">
        <v>2.79802988832548E-2</v>
      </c>
      <c r="N320" s="346">
        <v>0.11024900796848899</v>
      </c>
      <c r="O320" s="346">
        <v>0.17188444001809311</v>
      </c>
      <c r="P320" s="346">
        <v>0.14926448661528599</v>
      </c>
      <c r="Q320" s="346"/>
      <c r="R320" s="346">
        <v>0.20837265705234875</v>
      </c>
      <c r="S320" s="346"/>
      <c r="T320" s="346">
        <v>3.394637379003472E-2</v>
      </c>
      <c r="U320" s="346"/>
      <c r="V320" s="346">
        <v>0.17005156887754999</v>
      </c>
      <c r="W320" s="346">
        <v>0.105012473551042</v>
      </c>
      <c r="X320" s="346">
        <v>7.0748034692289085E-3</v>
      </c>
      <c r="Y320" s="346">
        <v>8.9370553146588937E-3</v>
      </c>
      <c r="Z320" s="346">
        <v>3.0887479853614234E-2</v>
      </c>
      <c r="AA320" s="346"/>
      <c r="AB320" s="346"/>
      <c r="AC320" s="346">
        <v>5.8323392564789876E-2</v>
      </c>
      <c r="AD320" s="346">
        <v>0.17847739522978515</v>
      </c>
      <c r="AE320" s="346">
        <v>5.7473163234765999E-2</v>
      </c>
      <c r="AF320" s="346">
        <v>3.67505859400011E-2</v>
      </c>
      <c r="AG320" s="346"/>
      <c r="AH320" s="346"/>
      <c r="AI320" s="346">
        <v>0.100536953143568</v>
      </c>
      <c r="AJ320" s="329"/>
      <c r="AK320" s="346"/>
      <c r="AL320" s="347"/>
      <c r="AM320" s="347"/>
      <c r="AN320" s="347"/>
      <c r="AO320" s="347"/>
      <c r="AP320" s="347"/>
      <c r="AQ320" s="347"/>
      <c r="AR320" s="347"/>
      <c r="AS320" s="347"/>
      <c r="AT320" s="347"/>
      <c r="AU320" s="347"/>
      <c r="AV320" s="347"/>
      <c r="AW320" s="347"/>
      <c r="AX320" s="347"/>
      <c r="AY320" s="347"/>
      <c r="AZ320" s="347"/>
      <c r="BA320" s="347"/>
      <c r="BB320" s="347"/>
      <c r="BC320" s="347"/>
      <c r="BD320" s="347"/>
      <c r="BE320" s="347"/>
      <c r="BF320" s="347"/>
      <c r="BG320" s="347"/>
      <c r="BH320" s="347"/>
      <c r="BI320" s="347"/>
      <c r="BJ320" s="347"/>
      <c r="BK320" s="347"/>
      <c r="BL320" s="347"/>
      <c r="BM320" s="347"/>
      <c r="BN320" s="347"/>
      <c r="BO320" s="347"/>
    </row>
    <row r="321" spans="2:67" s="255" customFormat="1" ht="15" customHeight="1">
      <c r="B321" s="1257" t="s">
        <v>35</v>
      </c>
      <c r="C321" s="243" t="s">
        <v>533</v>
      </c>
      <c r="D321" s="344"/>
      <c r="E321" s="346">
        <v>5.5624849799046903E-4</v>
      </c>
      <c r="F321" s="346">
        <v>2.3375857689981101E-3</v>
      </c>
      <c r="G321" s="346">
        <v>0.115028895651345</v>
      </c>
      <c r="H321" s="896">
        <v>8.6757730230037106E-2</v>
      </c>
      <c r="I321" s="896">
        <v>7.5148541225199497E-2</v>
      </c>
      <c r="J321" s="896">
        <v>8.4459702463219349E-2</v>
      </c>
      <c r="K321" s="346">
        <v>3.8592722196422916E-4</v>
      </c>
      <c r="L321" s="346"/>
      <c r="M321" s="346">
        <v>1.9354618914038199E-4</v>
      </c>
      <c r="N321" s="346">
        <v>1.2857941522815899E-2</v>
      </c>
      <c r="O321" s="346">
        <v>1.881730937999827E-2</v>
      </c>
      <c r="P321" s="346">
        <v>1.52609021531722E-2</v>
      </c>
      <c r="Q321" s="346"/>
      <c r="R321" s="346">
        <v>9.2958177485167725E-3</v>
      </c>
      <c r="S321" s="346"/>
      <c r="T321" s="346">
        <v>5.8364203061254602E-4</v>
      </c>
      <c r="U321" s="346"/>
      <c r="V321" s="346">
        <v>7.3817710370009896E-3</v>
      </c>
      <c r="W321" s="346">
        <v>1.24392076478336E-2</v>
      </c>
      <c r="X321" s="346">
        <v>0</v>
      </c>
      <c r="Y321" s="346">
        <v>7.4830761352916991E-5</v>
      </c>
      <c r="Z321" s="346">
        <v>1.0194732265441946E-3</v>
      </c>
      <c r="AA321" s="346"/>
      <c r="AB321" s="346"/>
      <c r="AC321" s="346">
        <v>0</v>
      </c>
      <c r="AD321" s="346">
        <v>1.327646827130546E-2</v>
      </c>
      <c r="AE321" s="346">
        <v>3.5872490896760902E-3</v>
      </c>
      <c r="AF321" s="346">
        <v>6.9057590332620997E-4</v>
      </c>
      <c r="AG321" s="346"/>
      <c r="AH321" s="346"/>
      <c r="AI321" s="346">
        <v>1.1627819218763699E-2</v>
      </c>
      <c r="AJ321" s="329"/>
      <c r="AK321" s="346"/>
      <c r="AL321" s="347"/>
      <c r="AM321" s="347"/>
      <c r="AN321" s="347"/>
      <c r="AO321" s="347"/>
      <c r="AP321" s="347"/>
      <c r="AQ321" s="347"/>
      <c r="AR321" s="347"/>
      <c r="AS321" s="347"/>
      <c r="AT321" s="347"/>
      <c r="AU321" s="347"/>
      <c r="AV321" s="347"/>
      <c r="AW321" s="347"/>
      <c r="AX321" s="347"/>
      <c r="AY321" s="347"/>
      <c r="AZ321" s="347"/>
      <c r="BA321" s="347"/>
      <c r="BB321" s="347"/>
      <c r="BC321" s="347"/>
      <c r="BD321" s="347"/>
      <c r="BE321" s="347"/>
      <c r="BF321" s="347"/>
      <c r="BG321" s="347"/>
      <c r="BH321" s="347"/>
      <c r="BI321" s="347"/>
      <c r="BJ321" s="347"/>
      <c r="BK321" s="347"/>
      <c r="BL321" s="347"/>
      <c r="BM321" s="347"/>
      <c r="BN321" s="347"/>
      <c r="BO321" s="347"/>
    </row>
    <row r="322" spans="2:67" s="255" customFormat="1" ht="15" customHeight="1">
      <c r="B322" s="1253" t="s">
        <v>35</v>
      </c>
      <c r="C322" s="338" t="s">
        <v>527</v>
      </c>
      <c r="D322" s="339"/>
      <c r="E322" s="345">
        <v>1</v>
      </c>
      <c r="F322" s="345">
        <v>0.999999999999999</v>
      </c>
      <c r="G322" s="345">
        <v>1</v>
      </c>
      <c r="H322" s="897">
        <v>1</v>
      </c>
      <c r="I322" s="897">
        <v>1</v>
      </c>
      <c r="J322" s="897">
        <v>1</v>
      </c>
      <c r="K322" s="345">
        <v>0.99999999999999989</v>
      </c>
      <c r="L322" s="345"/>
      <c r="M322" s="345">
        <v>1</v>
      </c>
      <c r="N322" s="345">
        <v>1</v>
      </c>
      <c r="O322" s="345">
        <v>1</v>
      </c>
      <c r="P322" s="345">
        <v>0.999999999999999</v>
      </c>
      <c r="Q322" s="345"/>
      <c r="R322" s="345">
        <v>1</v>
      </c>
      <c r="S322" s="345"/>
      <c r="T322" s="345">
        <v>1</v>
      </c>
      <c r="U322" s="345"/>
      <c r="V322" s="345">
        <v>0.999999999999999</v>
      </c>
      <c r="W322" s="345">
        <v>1</v>
      </c>
      <c r="X322" s="345">
        <v>1</v>
      </c>
      <c r="Y322" s="345">
        <v>1</v>
      </c>
      <c r="Z322" s="345">
        <v>0.99999999999999989</v>
      </c>
      <c r="AA322" s="345"/>
      <c r="AB322" s="345"/>
      <c r="AC322" s="345">
        <v>1</v>
      </c>
      <c r="AD322" s="345">
        <v>1</v>
      </c>
      <c r="AE322" s="345">
        <v>0.999999999999999</v>
      </c>
      <c r="AF322" s="345">
        <v>1</v>
      </c>
      <c r="AG322" s="345"/>
      <c r="AH322" s="345"/>
      <c r="AI322" s="345">
        <v>1</v>
      </c>
      <c r="AJ322" s="331"/>
      <c r="AK322" s="345"/>
      <c r="AL322" s="345"/>
      <c r="AM322" s="345"/>
      <c r="AN322" s="345"/>
      <c r="AO322" s="345"/>
      <c r="AP322" s="345"/>
      <c r="AQ322" s="345"/>
      <c r="AR322" s="345"/>
      <c r="AS322" s="345"/>
      <c r="AT322" s="345"/>
      <c r="AU322" s="345"/>
      <c r="AV322" s="345"/>
      <c r="AW322" s="345"/>
      <c r="AX322" s="345"/>
      <c r="AY322" s="345"/>
      <c r="AZ322" s="345"/>
      <c r="BA322" s="345"/>
      <c r="BB322" s="345"/>
      <c r="BC322" s="345"/>
      <c r="BD322" s="345"/>
      <c r="BE322" s="345"/>
      <c r="BF322" s="345"/>
      <c r="BG322" s="345"/>
      <c r="BH322" s="345"/>
      <c r="BI322" s="345"/>
      <c r="BJ322" s="345"/>
      <c r="BK322" s="345"/>
      <c r="BL322" s="345"/>
      <c r="BM322" s="348"/>
      <c r="BN322" s="348"/>
      <c r="BO322" s="345"/>
    </row>
    <row r="323" spans="2:67" s="255" customFormat="1" ht="15" customHeight="1">
      <c r="B323" s="1251" t="s">
        <v>36</v>
      </c>
      <c r="C323" s="262" t="s">
        <v>534</v>
      </c>
      <c r="D323" s="344"/>
      <c r="E323" s="350"/>
      <c r="F323" s="346"/>
      <c r="G323" s="346"/>
      <c r="H323" s="896"/>
      <c r="I323" s="896"/>
      <c r="J323" s="89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7"/>
      <c r="AH323" s="347"/>
      <c r="AI323" s="346"/>
      <c r="AJ323" s="329"/>
      <c r="AK323" s="350"/>
      <c r="AL323" s="346"/>
      <c r="AM323" s="346"/>
      <c r="AN323" s="346"/>
      <c r="AO323" s="346"/>
      <c r="AP323" s="346"/>
      <c r="AQ323" s="346"/>
      <c r="AR323" s="346"/>
      <c r="AS323" s="346"/>
      <c r="AT323" s="346"/>
      <c r="AU323" s="346"/>
      <c r="AV323" s="346"/>
      <c r="AW323" s="346"/>
      <c r="AX323" s="346"/>
      <c r="AY323" s="346"/>
      <c r="AZ323" s="346"/>
      <c r="BA323" s="346"/>
      <c r="BB323" s="346"/>
      <c r="BC323" s="346"/>
      <c r="BD323" s="346"/>
      <c r="BE323" s="346"/>
      <c r="BF323" s="346"/>
      <c r="BG323" s="346"/>
      <c r="BH323" s="346"/>
      <c r="BI323" s="346"/>
      <c r="BJ323" s="346"/>
      <c r="BK323" s="346"/>
      <c r="BL323" s="346"/>
      <c r="BM323" s="347"/>
      <c r="BN323" s="347"/>
      <c r="BO323" s="346"/>
    </row>
    <row r="324" spans="2:67" s="255" customFormat="1" ht="15" customHeight="1">
      <c r="B324" s="1257" t="s">
        <v>36</v>
      </c>
      <c r="C324" s="262" t="s">
        <v>535</v>
      </c>
      <c r="D324" s="344"/>
      <c r="E324" s="346"/>
      <c r="F324" s="346"/>
      <c r="G324" s="346"/>
      <c r="H324" s="896"/>
      <c r="I324" s="896"/>
      <c r="J324" s="89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7"/>
      <c r="AH324" s="347"/>
      <c r="AI324" s="346"/>
      <c r="AJ324" s="329"/>
      <c r="AK324" s="346"/>
      <c r="AL324" s="346"/>
      <c r="AM324" s="346"/>
      <c r="AN324" s="346"/>
      <c r="AO324" s="346"/>
      <c r="AP324" s="346"/>
      <c r="AQ324" s="346"/>
      <c r="AR324" s="346"/>
      <c r="AS324" s="346"/>
      <c r="AT324" s="346"/>
      <c r="AU324" s="346"/>
      <c r="AV324" s="346"/>
      <c r="AW324" s="346"/>
      <c r="AX324" s="346"/>
      <c r="AY324" s="346"/>
      <c r="AZ324" s="346"/>
      <c r="BA324" s="346"/>
      <c r="BB324" s="346"/>
      <c r="BC324" s="346"/>
      <c r="BD324" s="346"/>
      <c r="BE324" s="346"/>
      <c r="BF324" s="346"/>
      <c r="BG324" s="346"/>
      <c r="BH324" s="346"/>
      <c r="BI324" s="346"/>
      <c r="BJ324" s="346"/>
      <c r="BK324" s="346"/>
      <c r="BL324" s="346"/>
      <c r="BM324" s="347"/>
      <c r="BN324" s="347"/>
      <c r="BO324" s="346"/>
    </row>
    <row r="325" spans="2:67" s="255" customFormat="1" ht="15" customHeight="1">
      <c r="B325" s="1257" t="s">
        <v>36</v>
      </c>
      <c r="C325" s="262" t="s">
        <v>536</v>
      </c>
      <c r="D325" s="344"/>
      <c r="E325" s="346"/>
      <c r="F325" s="346"/>
      <c r="G325" s="346"/>
      <c r="H325" s="896"/>
      <c r="I325" s="896"/>
      <c r="J325" s="89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7"/>
      <c r="AH325" s="347"/>
      <c r="AI325" s="346"/>
      <c r="AJ325" s="329"/>
      <c r="AK325" s="346"/>
      <c r="AL325" s="346"/>
      <c r="AM325" s="346"/>
      <c r="AN325" s="346"/>
      <c r="AO325" s="346"/>
      <c r="AP325" s="346"/>
      <c r="AQ325" s="346"/>
      <c r="AR325" s="346"/>
      <c r="AS325" s="346"/>
      <c r="AT325" s="346"/>
      <c r="AU325" s="346"/>
      <c r="AV325" s="346"/>
      <c r="AW325" s="346"/>
      <c r="AX325" s="346"/>
      <c r="AY325" s="346"/>
      <c r="AZ325" s="346"/>
      <c r="BA325" s="346"/>
      <c r="BB325" s="346"/>
      <c r="BC325" s="346"/>
      <c r="BD325" s="346"/>
      <c r="BE325" s="346"/>
      <c r="BF325" s="346"/>
      <c r="BG325" s="346"/>
      <c r="BH325" s="346"/>
      <c r="BI325" s="346"/>
      <c r="BJ325" s="346"/>
      <c r="BK325" s="346"/>
      <c r="BL325" s="346"/>
      <c r="BM325" s="347"/>
      <c r="BN325" s="347"/>
      <c r="BO325" s="346"/>
    </row>
    <row r="326" spans="2:67" s="255" customFormat="1" ht="15" customHeight="1">
      <c r="B326" s="1257" t="s">
        <v>36</v>
      </c>
      <c r="C326" s="262" t="s">
        <v>537</v>
      </c>
      <c r="D326" s="344"/>
      <c r="E326" s="346"/>
      <c r="F326" s="346"/>
      <c r="G326" s="346"/>
      <c r="H326" s="896"/>
      <c r="I326" s="896"/>
      <c r="J326" s="89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7"/>
      <c r="AH326" s="347"/>
      <c r="AI326" s="346"/>
      <c r="AJ326" s="329"/>
      <c r="AK326" s="346"/>
      <c r="AL326" s="346"/>
      <c r="AM326" s="346"/>
      <c r="AN326" s="346"/>
      <c r="AO326" s="346"/>
      <c r="AP326" s="346"/>
      <c r="AQ326" s="346"/>
      <c r="AR326" s="346"/>
      <c r="AS326" s="346"/>
      <c r="AT326" s="346"/>
      <c r="AU326" s="346"/>
      <c r="AV326" s="346"/>
      <c r="AW326" s="346"/>
      <c r="AX326" s="346"/>
      <c r="AY326" s="346"/>
      <c r="AZ326" s="346"/>
      <c r="BA326" s="346"/>
      <c r="BB326" s="346"/>
      <c r="BC326" s="346"/>
      <c r="BD326" s="346"/>
      <c r="BE326" s="346"/>
      <c r="BF326" s="346"/>
      <c r="BG326" s="346"/>
      <c r="BH326" s="346"/>
      <c r="BI326" s="346"/>
      <c r="BJ326" s="346"/>
      <c r="BK326" s="346"/>
      <c r="BL326" s="346"/>
      <c r="BM326" s="347"/>
      <c r="BN326" s="347"/>
      <c r="BO326" s="346"/>
    </row>
    <row r="327" spans="2:67" s="255" customFormat="1" ht="15" customHeight="1">
      <c r="B327" s="1257" t="s">
        <v>36</v>
      </c>
      <c r="C327" s="262" t="s">
        <v>532</v>
      </c>
      <c r="D327" s="344"/>
      <c r="E327" s="346"/>
      <c r="F327" s="346"/>
      <c r="G327" s="346"/>
      <c r="H327" s="896"/>
      <c r="I327" s="896"/>
      <c r="J327" s="89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7"/>
      <c r="AH327" s="347"/>
      <c r="AI327" s="346"/>
      <c r="AJ327" s="329"/>
      <c r="AK327" s="346"/>
      <c r="AL327" s="346"/>
      <c r="AM327" s="346"/>
      <c r="AN327" s="346"/>
      <c r="AO327" s="346"/>
      <c r="AP327" s="346"/>
      <c r="AQ327" s="346"/>
      <c r="AR327" s="346"/>
      <c r="AS327" s="346"/>
      <c r="AT327" s="346"/>
      <c r="AU327" s="346"/>
      <c r="AV327" s="346"/>
      <c r="AW327" s="346"/>
      <c r="AX327" s="346"/>
      <c r="AY327" s="346"/>
      <c r="AZ327" s="346"/>
      <c r="BA327" s="346"/>
      <c r="BB327" s="346"/>
      <c r="BC327" s="346"/>
      <c r="BD327" s="346"/>
      <c r="BE327" s="346"/>
      <c r="BF327" s="346"/>
      <c r="BG327" s="346"/>
      <c r="BH327" s="346"/>
      <c r="BI327" s="346"/>
      <c r="BJ327" s="346"/>
      <c r="BK327" s="346"/>
      <c r="BL327" s="346"/>
      <c r="BM327" s="347"/>
      <c r="BN327" s="347"/>
      <c r="BO327" s="346"/>
    </row>
    <row r="328" spans="2:67" s="255" customFormat="1" ht="15" customHeight="1">
      <c r="B328" s="1257" t="s">
        <v>36</v>
      </c>
      <c r="C328" s="243" t="s">
        <v>533</v>
      </c>
      <c r="D328" s="344"/>
      <c r="E328" s="346"/>
      <c r="F328" s="346"/>
      <c r="G328" s="346"/>
      <c r="H328" s="896"/>
      <c r="I328" s="896"/>
      <c r="J328" s="89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7"/>
      <c r="AH328" s="347"/>
      <c r="AI328" s="346"/>
      <c r="AJ328" s="329"/>
      <c r="AK328" s="346"/>
      <c r="AL328" s="346"/>
      <c r="AM328" s="346"/>
      <c r="AN328" s="346"/>
      <c r="AO328" s="346"/>
      <c r="AP328" s="346"/>
      <c r="AQ328" s="346"/>
      <c r="AR328" s="346"/>
      <c r="AS328" s="346"/>
      <c r="AT328" s="346"/>
      <c r="AU328" s="346"/>
      <c r="AV328" s="346"/>
      <c r="AW328" s="346"/>
      <c r="AX328" s="346"/>
      <c r="AY328" s="346"/>
      <c r="AZ328" s="346"/>
      <c r="BA328" s="346"/>
      <c r="BB328" s="346"/>
      <c r="BC328" s="346"/>
      <c r="BD328" s="346"/>
      <c r="BE328" s="346"/>
      <c r="BF328" s="346"/>
      <c r="BG328" s="346"/>
      <c r="BH328" s="346"/>
      <c r="BI328" s="346"/>
      <c r="BJ328" s="346"/>
      <c r="BK328" s="346"/>
      <c r="BL328" s="346"/>
      <c r="BM328" s="347"/>
      <c r="BN328" s="347"/>
      <c r="BO328" s="346"/>
    </row>
    <row r="329" spans="2:67" s="255" customFormat="1" ht="15" customHeight="1">
      <c r="B329" s="1253" t="s">
        <v>36</v>
      </c>
      <c r="C329" s="338" t="s">
        <v>527</v>
      </c>
      <c r="D329" s="339"/>
      <c r="E329" s="345"/>
      <c r="F329" s="345"/>
      <c r="G329" s="345"/>
      <c r="H329" s="897"/>
      <c r="I329" s="897"/>
      <c r="J329" s="897"/>
      <c r="K329" s="345"/>
      <c r="L329" s="345"/>
      <c r="M329" s="345"/>
      <c r="N329" s="345"/>
      <c r="O329" s="345"/>
      <c r="P329" s="345"/>
      <c r="Q329" s="345"/>
      <c r="R329" s="345"/>
      <c r="S329" s="345"/>
      <c r="T329" s="345"/>
      <c r="U329" s="345"/>
      <c r="V329" s="345"/>
      <c r="W329" s="345"/>
      <c r="X329" s="345"/>
      <c r="Y329" s="345"/>
      <c r="Z329" s="345"/>
      <c r="AA329" s="345"/>
      <c r="AB329" s="345"/>
      <c r="AC329" s="345"/>
      <c r="AD329" s="345"/>
      <c r="AE329" s="345"/>
      <c r="AF329" s="345"/>
      <c r="AG329" s="348"/>
      <c r="AH329" s="348"/>
      <c r="AI329" s="345"/>
      <c r="AJ329" s="331"/>
      <c r="AK329" s="345"/>
      <c r="AL329" s="345"/>
      <c r="AM329" s="345"/>
      <c r="AN329" s="345"/>
      <c r="AO329" s="345"/>
      <c r="AP329" s="345"/>
      <c r="AQ329" s="345"/>
      <c r="AR329" s="345"/>
      <c r="AS329" s="345"/>
      <c r="AT329" s="345"/>
      <c r="AU329" s="345"/>
      <c r="AV329" s="345"/>
      <c r="AW329" s="345"/>
      <c r="AX329" s="345"/>
      <c r="AY329" s="345"/>
      <c r="AZ329" s="345"/>
      <c r="BA329" s="345"/>
      <c r="BB329" s="345"/>
      <c r="BC329" s="345"/>
      <c r="BD329" s="345"/>
      <c r="BE329" s="345"/>
      <c r="BF329" s="345"/>
      <c r="BG329" s="345"/>
      <c r="BH329" s="345"/>
      <c r="BI329" s="345"/>
      <c r="BJ329" s="345"/>
      <c r="BK329" s="345"/>
      <c r="BL329" s="345"/>
      <c r="BM329" s="348"/>
      <c r="BN329" s="348"/>
      <c r="BO329" s="345"/>
    </row>
    <row r="330" spans="2:67" s="255" customFormat="1" ht="15" customHeight="1">
      <c r="B330" s="1251" t="s">
        <v>284</v>
      </c>
      <c r="C330" s="262" t="s">
        <v>534</v>
      </c>
      <c r="D330" s="344"/>
      <c r="E330" s="350"/>
      <c r="F330" s="346"/>
      <c r="G330" s="346"/>
      <c r="H330" s="896"/>
      <c r="I330" s="896"/>
      <c r="J330" s="89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7"/>
      <c r="AH330" s="347"/>
      <c r="AI330" s="346"/>
      <c r="AJ330" s="329"/>
      <c r="AK330" s="346"/>
      <c r="AL330" s="346"/>
      <c r="AM330" s="346"/>
      <c r="AN330" s="346"/>
      <c r="AO330" s="346"/>
      <c r="AP330" s="346"/>
      <c r="AQ330" s="346"/>
      <c r="AR330" s="346"/>
      <c r="AS330" s="346"/>
      <c r="AT330" s="346"/>
      <c r="AU330" s="346"/>
      <c r="AV330" s="346"/>
      <c r="AW330" s="346"/>
      <c r="AX330" s="346"/>
      <c r="AY330" s="346"/>
      <c r="AZ330" s="346"/>
      <c r="BA330" s="346"/>
      <c r="BB330" s="346"/>
      <c r="BC330" s="346"/>
      <c r="BD330" s="346"/>
      <c r="BE330" s="346"/>
      <c r="BF330" s="346"/>
      <c r="BG330" s="346"/>
      <c r="BH330" s="346"/>
      <c r="BI330" s="346"/>
      <c r="BJ330" s="346"/>
      <c r="BK330" s="346"/>
      <c r="BL330" s="346"/>
      <c r="BM330" s="346"/>
      <c r="BN330" s="346"/>
      <c r="BO330" s="346"/>
    </row>
    <row r="331" spans="2:67" s="255" customFormat="1" ht="15" customHeight="1">
      <c r="B331" s="1257" t="s">
        <v>284</v>
      </c>
      <c r="C331" s="262" t="s">
        <v>535</v>
      </c>
      <c r="D331" s="344"/>
      <c r="E331" s="346"/>
      <c r="F331" s="346"/>
      <c r="G331" s="346"/>
      <c r="H331" s="896"/>
      <c r="I331" s="896"/>
      <c r="J331" s="89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7"/>
      <c r="AH331" s="347"/>
      <c r="AI331" s="346"/>
      <c r="AJ331" s="329"/>
      <c r="AK331" s="346"/>
      <c r="AL331" s="346"/>
      <c r="AM331" s="346"/>
      <c r="AN331" s="346"/>
      <c r="AO331" s="346"/>
      <c r="AP331" s="346"/>
      <c r="AQ331" s="346"/>
      <c r="AR331" s="346"/>
      <c r="AS331" s="346"/>
      <c r="AT331" s="346"/>
      <c r="AU331" s="346"/>
      <c r="AV331" s="346"/>
      <c r="AW331" s="346"/>
      <c r="AX331" s="346"/>
      <c r="AY331" s="346"/>
      <c r="AZ331" s="346"/>
      <c r="BA331" s="346"/>
      <c r="BB331" s="346"/>
      <c r="BC331" s="346"/>
      <c r="BD331" s="346"/>
      <c r="BE331" s="346"/>
      <c r="BF331" s="346"/>
      <c r="BG331" s="346"/>
      <c r="BH331" s="346"/>
      <c r="BI331" s="346"/>
      <c r="BJ331" s="346"/>
      <c r="BK331" s="346"/>
      <c r="BL331" s="346"/>
      <c r="BM331" s="346"/>
      <c r="BN331" s="346"/>
      <c r="BO331" s="346"/>
    </row>
    <row r="332" spans="2:67" s="255" customFormat="1" ht="15" customHeight="1">
      <c r="B332" s="1257" t="s">
        <v>284</v>
      </c>
      <c r="C332" s="262" t="s">
        <v>536</v>
      </c>
      <c r="D332" s="344"/>
      <c r="E332" s="346"/>
      <c r="F332" s="346"/>
      <c r="G332" s="346"/>
      <c r="H332" s="896"/>
      <c r="I332" s="896"/>
      <c r="J332" s="89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7"/>
      <c r="AH332" s="347"/>
      <c r="AI332" s="346"/>
      <c r="AJ332" s="329"/>
      <c r="AK332" s="346"/>
      <c r="AL332" s="346"/>
      <c r="AM332" s="346"/>
      <c r="AN332" s="346"/>
      <c r="AO332" s="346"/>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346"/>
      <c r="BK332" s="346"/>
      <c r="BL332" s="346"/>
      <c r="BM332" s="346"/>
      <c r="BN332" s="346"/>
      <c r="BO332" s="346"/>
    </row>
    <row r="333" spans="2:67" s="255" customFormat="1" ht="15" customHeight="1">
      <c r="B333" s="1257" t="s">
        <v>284</v>
      </c>
      <c r="C333" s="262" t="s">
        <v>537</v>
      </c>
      <c r="D333" s="344"/>
      <c r="E333" s="346"/>
      <c r="F333" s="346"/>
      <c r="G333" s="346"/>
      <c r="H333" s="896"/>
      <c r="I333" s="896"/>
      <c r="J333" s="89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7"/>
      <c r="AH333" s="347"/>
      <c r="AI333" s="346"/>
      <c r="AJ333" s="329"/>
      <c r="AK333" s="346"/>
      <c r="AL333" s="346"/>
      <c r="AM333" s="346"/>
      <c r="AN333" s="346"/>
      <c r="AO333" s="346"/>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346"/>
      <c r="BK333" s="346"/>
      <c r="BL333" s="346"/>
      <c r="BM333" s="346"/>
      <c r="BN333" s="346"/>
      <c r="BO333" s="346"/>
    </row>
    <row r="334" spans="2:67" s="255" customFormat="1" ht="15" customHeight="1">
      <c r="B334" s="1257" t="s">
        <v>284</v>
      </c>
      <c r="C334" s="262" t="s">
        <v>532</v>
      </c>
      <c r="D334" s="344"/>
      <c r="E334" s="346"/>
      <c r="F334" s="346"/>
      <c r="G334" s="346"/>
      <c r="H334" s="896"/>
      <c r="I334" s="896"/>
      <c r="J334" s="89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7"/>
      <c r="AH334" s="347"/>
      <c r="AI334" s="346"/>
      <c r="AJ334" s="329"/>
      <c r="AK334" s="346"/>
      <c r="AL334" s="346"/>
      <c r="AM334" s="346"/>
      <c r="AN334" s="346"/>
      <c r="AO334" s="346"/>
      <c r="AP334" s="346"/>
      <c r="AQ334" s="346"/>
      <c r="AR334" s="346"/>
      <c r="AS334" s="346"/>
      <c r="AT334" s="346"/>
      <c r="AU334" s="346"/>
      <c r="AV334" s="346"/>
      <c r="AW334" s="346"/>
      <c r="AX334" s="346"/>
      <c r="AY334" s="346"/>
      <c r="AZ334" s="346"/>
      <c r="BA334" s="346"/>
      <c r="BB334" s="346"/>
      <c r="BC334" s="346"/>
      <c r="BD334" s="346"/>
      <c r="BE334" s="346"/>
      <c r="BF334" s="346"/>
      <c r="BG334" s="346"/>
      <c r="BH334" s="346"/>
      <c r="BI334" s="346"/>
      <c r="BJ334" s="346"/>
      <c r="BK334" s="346"/>
      <c r="BL334" s="346"/>
      <c r="BM334" s="346"/>
      <c r="BN334" s="346"/>
      <c r="BO334" s="346"/>
    </row>
    <row r="335" spans="2:67" s="255" customFormat="1" ht="15" customHeight="1">
      <c r="B335" s="1257" t="s">
        <v>284</v>
      </c>
      <c r="C335" s="243" t="s">
        <v>533</v>
      </c>
      <c r="D335" s="344"/>
      <c r="E335" s="346"/>
      <c r="F335" s="346"/>
      <c r="G335" s="346"/>
      <c r="H335" s="896"/>
      <c r="I335" s="896"/>
      <c r="J335" s="89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7"/>
      <c r="AH335" s="347"/>
      <c r="AI335" s="346"/>
      <c r="AJ335" s="329"/>
      <c r="AK335" s="346"/>
      <c r="AL335" s="346"/>
      <c r="AM335" s="346"/>
      <c r="AN335" s="346"/>
      <c r="AO335" s="346"/>
      <c r="AP335" s="346"/>
      <c r="AQ335" s="346"/>
      <c r="AR335" s="346"/>
      <c r="AS335" s="346"/>
      <c r="AT335" s="346"/>
      <c r="AU335" s="346"/>
      <c r="AV335" s="346"/>
      <c r="AW335" s="346"/>
      <c r="AX335" s="346"/>
      <c r="AY335" s="346"/>
      <c r="AZ335" s="346"/>
      <c r="BA335" s="346"/>
      <c r="BB335" s="346"/>
      <c r="BC335" s="346"/>
      <c r="BD335" s="346"/>
      <c r="BE335" s="346"/>
      <c r="BF335" s="346"/>
      <c r="BG335" s="346"/>
      <c r="BH335" s="346"/>
      <c r="BI335" s="346"/>
      <c r="BJ335" s="346"/>
      <c r="BK335" s="346"/>
      <c r="BL335" s="346"/>
      <c r="BM335" s="346"/>
      <c r="BN335" s="346"/>
      <c r="BO335" s="346"/>
    </row>
    <row r="336" spans="2:67" s="255" customFormat="1" ht="15" customHeight="1">
      <c r="B336" s="1253" t="s">
        <v>284</v>
      </c>
      <c r="C336" s="338" t="s">
        <v>527</v>
      </c>
      <c r="D336" s="339"/>
      <c r="E336" s="345"/>
      <c r="F336" s="345"/>
      <c r="G336" s="345"/>
      <c r="H336" s="897"/>
      <c r="I336" s="897"/>
      <c r="J336" s="897"/>
      <c r="K336" s="345"/>
      <c r="L336" s="345"/>
      <c r="M336" s="345"/>
      <c r="N336" s="345"/>
      <c r="O336" s="345"/>
      <c r="P336" s="345"/>
      <c r="Q336" s="345"/>
      <c r="R336" s="345"/>
      <c r="S336" s="345"/>
      <c r="T336" s="345"/>
      <c r="U336" s="345"/>
      <c r="V336" s="345"/>
      <c r="W336" s="345"/>
      <c r="X336" s="345"/>
      <c r="Y336" s="345"/>
      <c r="Z336" s="345"/>
      <c r="AA336" s="345"/>
      <c r="AB336" s="345"/>
      <c r="AC336" s="345"/>
      <c r="AD336" s="345"/>
      <c r="AE336" s="345"/>
      <c r="AF336" s="345"/>
      <c r="AG336" s="348"/>
      <c r="AH336" s="348"/>
      <c r="AI336" s="345"/>
      <c r="AJ336" s="331"/>
      <c r="AK336" s="345"/>
      <c r="AL336" s="345"/>
      <c r="AM336" s="345"/>
      <c r="AN336" s="345"/>
      <c r="AO336" s="345"/>
      <c r="AP336" s="345"/>
      <c r="AQ336" s="345"/>
      <c r="AR336" s="345"/>
      <c r="AS336" s="345"/>
      <c r="AT336" s="345"/>
      <c r="AU336" s="345"/>
      <c r="AV336" s="345"/>
      <c r="AW336" s="345"/>
      <c r="AX336" s="345"/>
      <c r="AY336" s="345"/>
      <c r="AZ336" s="345"/>
      <c r="BA336" s="345"/>
      <c r="BB336" s="345"/>
      <c r="BC336" s="345"/>
      <c r="BD336" s="345"/>
      <c r="BE336" s="345"/>
      <c r="BF336" s="345"/>
      <c r="BG336" s="345"/>
      <c r="BH336" s="345"/>
      <c r="BI336" s="345"/>
      <c r="BJ336" s="345"/>
      <c r="BK336" s="345"/>
      <c r="BL336" s="345"/>
      <c r="BM336" s="345"/>
      <c r="BN336" s="345"/>
      <c r="BO336" s="345"/>
    </row>
    <row r="337" spans="2:67" s="255" customFormat="1" ht="15" customHeight="1">
      <c r="B337" s="1251" t="s">
        <v>722</v>
      </c>
      <c r="C337" s="262" t="s">
        <v>534</v>
      </c>
      <c r="D337" s="339"/>
      <c r="E337" s="658"/>
      <c r="F337" s="658"/>
      <c r="G337" s="658"/>
      <c r="H337" s="700"/>
      <c r="I337" s="700"/>
      <c r="J337" s="700"/>
      <c r="K337" s="658"/>
      <c r="L337" s="658"/>
      <c r="M337" s="658"/>
      <c r="N337" s="658"/>
      <c r="O337" s="658"/>
      <c r="P337" s="658"/>
      <c r="Q337" s="658"/>
      <c r="R337" s="658"/>
      <c r="S337" s="658"/>
      <c r="T337" s="658"/>
      <c r="U337" s="658"/>
      <c r="V337" s="658"/>
      <c r="W337" s="658"/>
      <c r="X337" s="658"/>
      <c r="Y337" s="658"/>
      <c r="Z337" s="658"/>
      <c r="AA337" s="658"/>
      <c r="AB337" s="658"/>
      <c r="AC337" s="658"/>
      <c r="AD337" s="658"/>
      <c r="AE337" s="658"/>
      <c r="AF337" s="658"/>
      <c r="AG337" s="658"/>
      <c r="AH337" s="658"/>
      <c r="AI337" s="658"/>
      <c r="AJ337" s="262"/>
      <c r="AK337" s="658"/>
      <c r="AL337" s="658"/>
      <c r="AM337" s="658"/>
      <c r="AN337" s="658"/>
      <c r="AO337" s="658"/>
      <c r="AP337" s="658"/>
      <c r="AQ337" s="658"/>
      <c r="AR337" s="658"/>
      <c r="AS337" s="658"/>
      <c r="AT337" s="658"/>
      <c r="AU337" s="658"/>
      <c r="AV337" s="658"/>
      <c r="AW337" s="658"/>
      <c r="AX337" s="658"/>
      <c r="AY337" s="658"/>
      <c r="AZ337" s="658"/>
      <c r="BA337" s="658"/>
      <c r="BB337" s="658"/>
      <c r="BC337" s="658"/>
      <c r="BD337" s="658"/>
      <c r="BE337" s="658"/>
      <c r="BF337" s="658"/>
      <c r="BG337" s="658"/>
      <c r="BH337" s="658"/>
      <c r="BI337" s="658"/>
      <c r="BJ337" s="658"/>
      <c r="BK337" s="658"/>
      <c r="BL337" s="658"/>
      <c r="BM337" s="658"/>
      <c r="BN337" s="658"/>
      <c r="BO337" s="658"/>
    </row>
    <row r="338" spans="2:67" s="255" customFormat="1" ht="15" customHeight="1">
      <c r="B338" s="1252"/>
      <c r="C338" s="262" t="s">
        <v>535</v>
      </c>
      <c r="D338" s="339"/>
      <c r="E338" s="658"/>
      <c r="F338" s="658"/>
      <c r="G338" s="658"/>
      <c r="H338" s="700"/>
      <c r="I338" s="700"/>
      <c r="J338" s="700"/>
      <c r="K338" s="658"/>
      <c r="L338" s="658"/>
      <c r="M338" s="658"/>
      <c r="N338" s="658"/>
      <c r="O338" s="658"/>
      <c r="P338" s="658"/>
      <c r="Q338" s="658"/>
      <c r="R338" s="658"/>
      <c r="S338" s="658"/>
      <c r="T338" s="658"/>
      <c r="U338" s="658"/>
      <c r="V338" s="658"/>
      <c r="W338" s="658"/>
      <c r="X338" s="658"/>
      <c r="Y338" s="658"/>
      <c r="Z338" s="658"/>
      <c r="AA338" s="658"/>
      <c r="AB338" s="658"/>
      <c r="AC338" s="658"/>
      <c r="AD338" s="658"/>
      <c r="AE338" s="658"/>
      <c r="AF338" s="658"/>
      <c r="AG338" s="658"/>
      <c r="AH338" s="658"/>
      <c r="AI338" s="658"/>
      <c r="AJ338" s="262"/>
      <c r="AK338" s="658"/>
      <c r="AL338" s="658"/>
      <c r="AM338" s="658"/>
      <c r="AN338" s="658"/>
      <c r="AO338" s="658"/>
      <c r="AP338" s="658"/>
      <c r="AQ338" s="658"/>
      <c r="AR338" s="658"/>
      <c r="AS338" s="658"/>
      <c r="AT338" s="658"/>
      <c r="AU338" s="658"/>
      <c r="AV338" s="658"/>
      <c r="AW338" s="658"/>
      <c r="AX338" s="658"/>
      <c r="AY338" s="658"/>
      <c r="AZ338" s="658"/>
      <c r="BA338" s="658"/>
      <c r="BB338" s="658"/>
      <c r="BC338" s="658"/>
      <c r="BD338" s="658"/>
      <c r="BE338" s="658"/>
      <c r="BF338" s="658"/>
      <c r="BG338" s="658"/>
      <c r="BH338" s="658"/>
      <c r="BI338" s="658"/>
      <c r="BJ338" s="658"/>
      <c r="BK338" s="658"/>
      <c r="BL338" s="658"/>
      <c r="BM338" s="658"/>
      <c r="BN338" s="658"/>
      <c r="BO338" s="658"/>
    </row>
    <row r="339" spans="2:67" s="255" customFormat="1" ht="15" customHeight="1">
      <c r="B339" s="1252"/>
      <c r="C339" s="262" t="s">
        <v>536</v>
      </c>
      <c r="D339" s="339"/>
      <c r="E339" s="658"/>
      <c r="F339" s="658"/>
      <c r="G339" s="658"/>
      <c r="H339" s="700"/>
      <c r="I339" s="700"/>
      <c r="J339" s="700"/>
      <c r="K339" s="658"/>
      <c r="L339" s="658"/>
      <c r="M339" s="658"/>
      <c r="N339" s="658"/>
      <c r="O339" s="658"/>
      <c r="P339" s="658"/>
      <c r="Q339" s="658"/>
      <c r="R339" s="658"/>
      <c r="S339" s="658"/>
      <c r="T339" s="658"/>
      <c r="U339" s="658"/>
      <c r="V339" s="658"/>
      <c r="W339" s="658"/>
      <c r="X339" s="658"/>
      <c r="Y339" s="658"/>
      <c r="Z339" s="658"/>
      <c r="AA339" s="658"/>
      <c r="AB339" s="658"/>
      <c r="AC339" s="658"/>
      <c r="AD339" s="658"/>
      <c r="AE339" s="658"/>
      <c r="AF339" s="658"/>
      <c r="AG339" s="658"/>
      <c r="AH339" s="658"/>
      <c r="AI339" s="658"/>
      <c r="AJ339" s="262"/>
      <c r="AK339" s="658"/>
      <c r="AL339" s="658"/>
      <c r="AM339" s="658"/>
      <c r="AN339" s="658"/>
      <c r="AO339" s="658"/>
      <c r="AP339" s="658"/>
      <c r="AQ339" s="658"/>
      <c r="AR339" s="658"/>
      <c r="AS339" s="658"/>
      <c r="AT339" s="658"/>
      <c r="AU339" s="658"/>
      <c r="AV339" s="658"/>
      <c r="AW339" s="658"/>
      <c r="AX339" s="658"/>
      <c r="AY339" s="658"/>
      <c r="AZ339" s="658"/>
      <c r="BA339" s="658"/>
      <c r="BB339" s="658"/>
      <c r="BC339" s="658"/>
      <c r="BD339" s="658"/>
      <c r="BE339" s="658"/>
      <c r="BF339" s="658"/>
      <c r="BG339" s="658"/>
      <c r="BH339" s="658"/>
      <c r="BI339" s="658"/>
      <c r="BJ339" s="658"/>
      <c r="BK339" s="658"/>
      <c r="BL339" s="658"/>
      <c r="BM339" s="658"/>
      <c r="BN339" s="658"/>
      <c r="BO339" s="658"/>
    </row>
    <row r="340" spans="2:67" s="255" customFormat="1" ht="15" customHeight="1">
      <c r="B340" s="1252"/>
      <c r="C340" s="262" t="s">
        <v>537</v>
      </c>
      <c r="D340" s="339"/>
      <c r="E340" s="658"/>
      <c r="F340" s="658"/>
      <c r="G340" s="658"/>
      <c r="H340" s="700"/>
      <c r="I340" s="700"/>
      <c r="J340" s="700"/>
      <c r="K340" s="658"/>
      <c r="L340" s="658"/>
      <c r="M340" s="658"/>
      <c r="N340" s="658"/>
      <c r="O340" s="658"/>
      <c r="P340" s="658"/>
      <c r="Q340" s="658"/>
      <c r="R340" s="658"/>
      <c r="S340" s="658"/>
      <c r="T340" s="658"/>
      <c r="U340" s="658"/>
      <c r="V340" s="658"/>
      <c r="W340" s="658"/>
      <c r="X340" s="658"/>
      <c r="Y340" s="658"/>
      <c r="Z340" s="658"/>
      <c r="AA340" s="658"/>
      <c r="AB340" s="658"/>
      <c r="AC340" s="658"/>
      <c r="AD340" s="658"/>
      <c r="AE340" s="658"/>
      <c r="AF340" s="658"/>
      <c r="AG340" s="658"/>
      <c r="AH340" s="658"/>
      <c r="AI340" s="658"/>
      <c r="AJ340" s="262"/>
      <c r="AK340" s="658"/>
      <c r="AL340" s="658"/>
      <c r="AM340" s="658"/>
      <c r="AN340" s="658"/>
      <c r="AO340" s="658"/>
      <c r="AP340" s="658"/>
      <c r="AQ340" s="658"/>
      <c r="AR340" s="658"/>
      <c r="AS340" s="658"/>
      <c r="AT340" s="658"/>
      <c r="AU340" s="658"/>
      <c r="AV340" s="658"/>
      <c r="AW340" s="658"/>
      <c r="AX340" s="658"/>
      <c r="AY340" s="658"/>
      <c r="AZ340" s="658"/>
      <c r="BA340" s="658"/>
      <c r="BB340" s="658"/>
      <c r="BC340" s="658"/>
      <c r="BD340" s="658"/>
      <c r="BE340" s="658"/>
      <c r="BF340" s="658"/>
      <c r="BG340" s="658"/>
      <c r="BH340" s="658"/>
      <c r="BI340" s="658"/>
      <c r="BJ340" s="658"/>
      <c r="BK340" s="658"/>
      <c r="BL340" s="658"/>
      <c r="BM340" s="658"/>
      <c r="BN340" s="658"/>
      <c r="BO340" s="658"/>
    </row>
    <row r="341" spans="2:67" s="255" customFormat="1" ht="15" customHeight="1">
      <c r="B341" s="1252"/>
      <c r="C341" s="262" t="s">
        <v>532</v>
      </c>
      <c r="D341" s="339"/>
      <c r="E341" s="658"/>
      <c r="F341" s="658"/>
      <c r="G341" s="658"/>
      <c r="H341" s="700"/>
      <c r="I341" s="700"/>
      <c r="J341" s="700"/>
      <c r="K341" s="658"/>
      <c r="L341" s="658"/>
      <c r="M341" s="658"/>
      <c r="N341" s="658"/>
      <c r="O341" s="658"/>
      <c r="P341" s="658"/>
      <c r="Q341" s="658"/>
      <c r="R341" s="658"/>
      <c r="S341" s="658"/>
      <c r="T341" s="658"/>
      <c r="U341" s="658"/>
      <c r="V341" s="658"/>
      <c r="W341" s="658"/>
      <c r="X341" s="658"/>
      <c r="Y341" s="658"/>
      <c r="Z341" s="658"/>
      <c r="AA341" s="658"/>
      <c r="AB341" s="658"/>
      <c r="AC341" s="658"/>
      <c r="AD341" s="658"/>
      <c r="AE341" s="658"/>
      <c r="AF341" s="658"/>
      <c r="AG341" s="658"/>
      <c r="AH341" s="658"/>
      <c r="AI341" s="658"/>
      <c r="AJ341" s="262"/>
      <c r="AK341" s="658"/>
      <c r="AL341" s="658"/>
      <c r="AM341" s="658"/>
      <c r="AN341" s="658"/>
      <c r="AO341" s="658"/>
      <c r="AP341" s="658"/>
      <c r="AQ341" s="658"/>
      <c r="AR341" s="658"/>
      <c r="AS341" s="658"/>
      <c r="AT341" s="658"/>
      <c r="AU341" s="658"/>
      <c r="AV341" s="658"/>
      <c r="AW341" s="658"/>
      <c r="AX341" s="658"/>
      <c r="AY341" s="658"/>
      <c r="AZ341" s="658"/>
      <c r="BA341" s="658"/>
      <c r="BB341" s="658"/>
      <c r="BC341" s="658"/>
      <c r="BD341" s="658"/>
      <c r="BE341" s="658"/>
      <c r="BF341" s="658"/>
      <c r="BG341" s="658"/>
      <c r="BH341" s="658"/>
      <c r="BI341" s="658"/>
      <c r="BJ341" s="658"/>
      <c r="BK341" s="658"/>
      <c r="BL341" s="658"/>
      <c r="BM341" s="658"/>
      <c r="BN341" s="658"/>
      <c r="BO341" s="658"/>
    </row>
    <row r="342" spans="2:67" s="255" customFormat="1" ht="15" customHeight="1">
      <c r="B342" s="1252"/>
      <c r="C342" s="243" t="s">
        <v>533</v>
      </c>
      <c r="D342" s="339"/>
      <c r="E342" s="658"/>
      <c r="F342" s="658"/>
      <c r="G342" s="658"/>
      <c r="H342" s="700"/>
      <c r="I342" s="700"/>
      <c r="J342" s="700"/>
      <c r="K342" s="658"/>
      <c r="L342" s="658"/>
      <c r="M342" s="658"/>
      <c r="N342" s="658"/>
      <c r="O342" s="658"/>
      <c r="P342" s="658"/>
      <c r="Q342" s="658"/>
      <c r="R342" s="658"/>
      <c r="S342" s="658"/>
      <c r="T342" s="658"/>
      <c r="U342" s="658"/>
      <c r="V342" s="658"/>
      <c r="W342" s="658"/>
      <c r="X342" s="658"/>
      <c r="Y342" s="658"/>
      <c r="Z342" s="658"/>
      <c r="AA342" s="658"/>
      <c r="AB342" s="658"/>
      <c r="AC342" s="658"/>
      <c r="AD342" s="658"/>
      <c r="AE342" s="658"/>
      <c r="AF342" s="658"/>
      <c r="AG342" s="658"/>
      <c r="AH342" s="658"/>
      <c r="AI342" s="658"/>
      <c r="AJ342" s="262"/>
      <c r="AK342" s="658"/>
      <c r="AL342" s="658"/>
      <c r="AM342" s="658"/>
      <c r="AN342" s="658"/>
      <c r="AO342" s="658"/>
      <c r="AP342" s="658"/>
      <c r="AQ342" s="658"/>
      <c r="AR342" s="658"/>
      <c r="AS342" s="658"/>
      <c r="AT342" s="658"/>
      <c r="AU342" s="658"/>
      <c r="AV342" s="658"/>
      <c r="AW342" s="658"/>
      <c r="AX342" s="658"/>
      <c r="AY342" s="658"/>
      <c r="AZ342" s="658"/>
      <c r="BA342" s="658"/>
      <c r="BB342" s="658"/>
      <c r="BC342" s="658"/>
      <c r="BD342" s="658"/>
      <c r="BE342" s="658"/>
      <c r="BF342" s="658"/>
      <c r="BG342" s="658"/>
      <c r="BH342" s="658"/>
      <c r="BI342" s="658"/>
      <c r="BJ342" s="658"/>
      <c r="BK342" s="658"/>
      <c r="BL342" s="658"/>
      <c r="BM342" s="658"/>
      <c r="BN342" s="658"/>
      <c r="BO342" s="658"/>
    </row>
    <row r="343" spans="2:67" s="255" customFormat="1" ht="15" customHeight="1">
      <c r="B343" s="1253"/>
      <c r="C343" s="338" t="s">
        <v>527</v>
      </c>
      <c r="D343" s="339"/>
      <c r="E343" s="680"/>
      <c r="F343" s="680"/>
      <c r="G343" s="680"/>
      <c r="H343" s="712"/>
      <c r="I343" s="712"/>
      <c r="J343" s="712"/>
      <c r="K343" s="680"/>
      <c r="L343" s="680"/>
      <c r="M343" s="680"/>
      <c r="N343" s="680"/>
      <c r="O343" s="680"/>
      <c r="P343" s="680"/>
      <c r="Q343" s="680"/>
      <c r="R343" s="680"/>
      <c r="S343" s="680"/>
      <c r="T343" s="680"/>
      <c r="U343" s="680"/>
      <c r="V343" s="680"/>
      <c r="W343" s="680"/>
      <c r="X343" s="680"/>
      <c r="Y343" s="680"/>
      <c r="Z343" s="680"/>
      <c r="AA343" s="680"/>
      <c r="AB343" s="680"/>
      <c r="AC343" s="680"/>
      <c r="AD343" s="680"/>
      <c r="AE343" s="680"/>
      <c r="AF343" s="680"/>
      <c r="AG343" s="680"/>
      <c r="AH343" s="680"/>
      <c r="AI343" s="680"/>
      <c r="AJ343" s="331"/>
      <c r="AK343" s="680"/>
      <c r="AL343" s="680"/>
      <c r="AM343" s="680"/>
      <c r="AN343" s="680"/>
      <c r="AO343" s="680"/>
      <c r="AP343" s="680"/>
      <c r="AQ343" s="680"/>
      <c r="AR343" s="680"/>
      <c r="AS343" s="680"/>
      <c r="AT343" s="680"/>
      <c r="AU343" s="680"/>
      <c r="AV343" s="680"/>
      <c r="AW343" s="680"/>
      <c r="AX343" s="680"/>
      <c r="AY343" s="680"/>
      <c r="AZ343" s="680"/>
      <c r="BA343" s="680"/>
      <c r="BB343" s="680"/>
      <c r="BC343" s="680"/>
      <c r="BD343" s="680"/>
      <c r="BE343" s="680"/>
      <c r="BF343" s="680"/>
      <c r="BG343" s="680"/>
      <c r="BH343" s="680"/>
      <c r="BI343" s="680"/>
      <c r="BJ343" s="680"/>
      <c r="BK343" s="680"/>
      <c r="BL343" s="680"/>
      <c r="BM343" s="680"/>
      <c r="BN343" s="680"/>
      <c r="BO343" s="680"/>
    </row>
    <row r="344" spans="2:67" s="255" customFormat="1" ht="15" customHeight="1">
      <c r="B344" s="1251" t="s">
        <v>130</v>
      </c>
      <c r="C344" s="262" t="s">
        <v>534</v>
      </c>
      <c r="D344" s="344"/>
      <c r="E344" s="350"/>
      <c r="F344" s="346"/>
      <c r="G344" s="346"/>
      <c r="H344" s="896"/>
      <c r="I344" s="896"/>
      <c r="J344" s="89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37"/>
      <c r="AK344" s="350"/>
      <c r="AL344" s="346"/>
      <c r="AM344" s="346"/>
      <c r="AN344" s="346"/>
      <c r="AO344" s="346"/>
      <c r="AP344" s="346"/>
      <c r="AQ344" s="346"/>
      <c r="AR344" s="346"/>
      <c r="AS344" s="346"/>
      <c r="AT344" s="346"/>
      <c r="AU344" s="346"/>
      <c r="AV344" s="346"/>
      <c r="AW344" s="346"/>
      <c r="AX344" s="346"/>
      <c r="AY344" s="346"/>
      <c r="AZ344" s="346"/>
      <c r="BA344" s="346"/>
      <c r="BB344" s="346"/>
      <c r="BC344" s="346"/>
      <c r="BD344" s="346"/>
      <c r="BE344" s="346"/>
      <c r="BF344" s="346"/>
      <c r="BG344" s="346"/>
      <c r="BH344" s="346"/>
      <c r="BI344" s="346"/>
      <c r="BJ344" s="346"/>
      <c r="BK344" s="346"/>
      <c r="BL344" s="346"/>
      <c r="BM344" s="346"/>
      <c r="BN344" s="346"/>
      <c r="BO344" s="346"/>
    </row>
    <row r="345" spans="2:67" s="255" customFormat="1" ht="15" customHeight="1">
      <c r="B345" s="1257" t="s">
        <v>130</v>
      </c>
      <c r="C345" s="262" t="s">
        <v>535</v>
      </c>
      <c r="D345" s="344"/>
      <c r="E345" s="346"/>
      <c r="F345" s="346"/>
      <c r="G345" s="346"/>
      <c r="H345" s="896"/>
      <c r="I345" s="896"/>
      <c r="J345" s="89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37"/>
      <c r="AK345" s="346"/>
      <c r="AL345" s="346"/>
      <c r="AM345" s="346"/>
      <c r="AN345" s="346"/>
      <c r="AO345" s="346"/>
      <c r="AP345" s="346"/>
      <c r="AQ345" s="346"/>
      <c r="AR345" s="346"/>
      <c r="AS345" s="346"/>
      <c r="AT345" s="346"/>
      <c r="AU345" s="346"/>
      <c r="AV345" s="346"/>
      <c r="AW345" s="346"/>
      <c r="AX345" s="346"/>
      <c r="AY345" s="346"/>
      <c r="AZ345" s="346"/>
      <c r="BA345" s="346"/>
      <c r="BB345" s="346"/>
      <c r="BC345" s="346"/>
      <c r="BD345" s="346"/>
      <c r="BE345" s="346"/>
      <c r="BF345" s="346"/>
      <c r="BG345" s="346"/>
      <c r="BH345" s="346"/>
      <c r="BI345" s="346"/>
      <c r="BJ345" s="346"/>
      <c r="BK345" s="346"/>
      <c r="BL345" s="346"/>
      <c r="BM345" s="346"/>
      <c r="BN345" s="346"/>
      <c r="BO345" s="346"/>
    </row>
    <row r="346" spans="2:67" s="255" customFormat="1" ht="15" customHeight="1">
      <c r="B346" s="1257" t="s">
        <v>130</v>
      </c>
      <c r="C346" s="262" t="s">
        <v>536</v>
      </c>
      <c r="D346" s="344"/>
      <c r="E346" s="346"/>
      <c r="F346" s="346"/>
      <c r="G346" s="346"/>
      <c r="H346" s="896"/>
      <c r="I346" s="896"/>
      <c r="J346" s="89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37"/>
      <c r="AK346" s="346"/>
      <c r="AL346" s="346"/>
      <c r="AM346" s="346"/>
      <c r="AN346" s="346"/>
      <c r="AO346" s="346"/>
      <c r="AP346" s="346"/>
      <c r="AQ346" s="346"/>
      <c r="AR346" s="346"/>
      <c r="AS346" s="346"/>
      <c r="AT346" s="346"/>
      <c r="AU346" s="346"/>
      <c r="AV346" s="346"/>
      <c r="AW346" s="346"/>
      <c r="AX346" s="346"/>
      <c r="AY346" s="346"/>
      <c r="AZ346" s="346"/>
      <c r="BA346" s="346"/>
      <c r="BB346" s="346"/>
      <c r="BC346" s="346"/>
      <c r="BD346" s="346"/>
      <c r="BE346" s="346"/>
      <c r="BF346" s="346"/>
      <c r="BG346" s="346"/>
      <c r="BH346" s="346"/>
      <c r="BI346" s="346"/>
      <c r="BJ346" s="346"/>
      <c r="BK346" s="346"/>
      <c r="BL346" s="346"/>
      <c r="BM346" s="346"/>
      <c r="BN346" s="346"/>
      <c r="BO346" s="346"/>
    </row>
    <row r="347" spans="2:67" s="255" customFormat="1" ht="15" customHeight="1">
      <c r="B347" s="1257" t="s">
        <v>130</v>
      </c>
      <c r="C347" s="262" t="s">
        <v>537</v>
      </c>
      <c r="D347" s="344"/>
      <c r="E347" s="346"/>
      <c r="F347" s="346"/>
      <c r="G347" s="346"/>
      <c r="H347" s="896"/>
      <c r="I347" s="896"/>
      <c r="J347" s="89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37"/>
      <c r="AK347" s="346"/>
      <c r="AL347" s="346"/>
      <c r="AM347" s="346"/>
      <c r="AN347" s="346"/>
      <c r="AO347" s="346"/>
      <c r="AP347" s="346"/>
      <c r="AQ347" s="346"/>
      <c r="AR347" s="346"/>
      <c r="AS347" s="346"/>
      <c r="AT347" s="346"/>
      <c r="AU347" s="346"/>
      <c r="AV347" s="346"/>
      <c r="AW347" s="346"/>
      <c r="AX347" s="346"/>
      <c r="AY347" s="346"/>
      <c r="AZ347" s="346"/>
      <c r="BA347" s="346"/>
      <c r="BB347" s="346"/>
      <c r="BC347" s="346"/>
      <c r="BD347" s="346"/>
      <c r="BE347" s="346"/>
      <c r="BF347" s="346"/>
      <c r="BG347" s="346"/>
      <c r="BH347" s="346"/>
      <c r="BI347" s="346"/>
      <c r="BJ347" s="346"/>
      <c r="BK347" s="346"/>
      <c r="BL347" s="346"/>
      <c r="BM347" s="346"/>
      <c r="BN347" s="346"/>
      <c r="BO347" s="346"/>
    </row>
    <row r="348" spans="2:67" s="255" customFormat="1" ht="15" customHeight="1">
      <c r="B348" s="1257" t="s">
        <v>130</v>
      </c>
      <c r="C348" s="262" t="s">
        <v>532</v>
      </c>
      <c r="D348" s="344"/>
      <c r="E348" s="346"/>
      <c r="F348" s="346"/>
      <c r="G348" s="346"/>
      <c r="H348" s="896"/>
      <c r="I348" s="896"/>
      <c r="J348" s="89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37"/>
      <c r="AK348" s="346"/>
      <c r="AL348" s="346"/>
      <c r="AM348" s="346"/>
      <c r="AN348" s="346"/>
      <c r="AO348" s="346"/>
      <c r="AP348" s="346"/>
      <c r="AQ348" s="346"/>
      <c r="AR348" s="346"/>
      <c r="AS348" s="346"/>
      <c r="AT348" s="346"/>
      <c r="AU348" s="346"/>
      <c r="AV348" s="346"/>
      <c r="AW348" s="346"/>
      <c r="AX348" s="346"/>
      <c r="AY348" s="346"/>
      <c r="AZ348" s="346"/>
      <c r="BA348" s="346"/>
      <c r="BB348" s="346"/>
      <c r="BC348" s="346"/>
      <c r="BD348" s="346"/>
      <c r="BE348" s="346"/>
      <c r="BF348" s="346"/>
      <c r="BG348" s="346"/>
      <c r="BH348" s="346"/>
      <c r="BI348" s="346"/>
      <c r="BJ348" s="346"/>
      <c r="BK348" s="346"/>
      <c r="BL348" s="346"/>
      <c r="BM348" s="346"/>
      <c r="BN348" s="346"/>
      <c r="BO348" s="346"/>
    </row>
    <row r="349" spans="2:67" s="255" customFormat="1" ht="15" customHeight="1">
      <c r="B349" s="1257" t="s">
        <v>130</v>
      </c>
      <c r="C349" s="243" t="s">
        <v>533</v>
      </c>
      <c r="D349" s="344"/>
      <c r="E349" s="346"/>
      <c r="F349" s="346"/>
      <c r="G349" s="346"/>
      <c r="H349" s="896"/>
      <c r="I349" s="896"/>
      <c r="J349" s="89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37"/>
      <c r="AK349" s="346"/>
      <c r="AL349" s="346"/>
      <c r="AM349" s="346"/>
      <c r="AN349" s="346"/>
      <c r="AO349" s="346"/>
      <c r="AP349" s="346"/>
      <c r="AQ349" s="346"/>
      <c r="AR349" s="346"/>
      <c r="AS349" s="346"/>
      <c r="AT349" s="346"/>
      <c r="AU349" s="346"/>
      <c r="AV349" s="346"/>
      <c r="AW349" s="346"/>
      <c r="AX349" s="346"/>
      <c r="AY349" s="346"/>
      <c r="AZ349" s="346"/>
      <c r="BA349" s="346"/>
      <c r="BB349" s="346"/>
      <c r="BC349" s="346"/>
      <c r="BD349" s="346"/>
      <c r="BE349" s="346"/>
      <c r="BF349" s="346"/>
      <c r="BG349" s="346"/>
      <c r="BH349" s="346"/>
      <c r="BI349" s="346"/>
      <c r="BJ349" s="346"/>
      <c r="BK349" s="346"/>
      <c r="BL349" s="346"/>
      <c r="BM349" s="346"/>
      <c r="BN349" s="346"/>
      <c r="BO349" s="346"/>
    </row>
    <row r="350" spans="2:67" s="255" customFormat="1" ht="15" customHeight="1">
      <c r="B350" s="1253" t="s">
        <v>130</v>
      </c>
      <c r="C350" s="338" t="s">
        <v>527</v>
      </c>
      <c r="D350" s="339"/>
      <c r="E350" s="345"/>
      <c r="F350" s="345"/>
      <c r="G350" s="345"/>
      <c r="H350" s="897"/>
      <c r="I350" s="897"/>
      <c r="J350" s="897"/>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345"/>
      <c r="AH350" s="345"/>
      <c r="AI350" s="345"/>
      <c r="AJ350" s="331"/>
      <c r="AK350" s="345"/>
      <c r="AL350" s="345"/>
      <c r="AM350" s="345"/>
      <c r="AN350" s="345"/>
      <c r="AO350" s="345"/>
      <c r="AP350" s="345"/>
      <c r="AQ350" s="345"/>
      <c r="AR350" s="345"/>
      <c r="AS350" s="345"/>
      <c r="AT350" s="345"/>
      <c r="AU350" s="345"/>
      <c r="AV350" s="345"/>
      <c r="AW350" s="345"/>
      <c r="AX350" s="345"/>
      <c r="AY350" s="345"/>
      <c r="AZ350" s="345"/>
      <c r="BA350" s="345"/>
      <c r="BB350" s="345"/>
      <c r="BC350" s="345"/>
      <c r="BD350" s="345"/>
      <c r="BE350" s="345"/>
      <c r="BF350" s="345"/>
      <c r="BG350" s="345"/>
      <c r="BH350" s="345"/>
      <c r="BI350" s="345"/>
      <c r="BJ350" s="345"/>
      <c r="BK350" s="345"/>
      <c r="BL350" s="345"/>
      <c r="BM350" s="345"/>
      <c r="BN350" s="345"/>
      <c r="BO350" s="345"/>
    </row>
    <row r="351" spans="2:67" s="255" customFormat="1" ht="15" customHeight="1">
      <c r="B351" s="1251" t="s">
        <v>37</v>
      </c>
      <c r="C351" s="262" t="s">
        <v>534</v>
      </c>
      <c r="D351" s="344"/>
      <c r="E351" s="350">
        <v>3.1939168550486098E-2</v>
      </c>
      <c r="F351" s="350">
        <v>4.3501546344854801E-4</v>
      </c>
      <c r="G351" s="350">
        <v>8.2809850175958997E-5</v>
      </c>
      <c r="H351" s="918">
        <v>2.7623469344538102E-4</v>
      </c>
      <c r="I351" s="918">
        <v>1.5005685898016185E-4</v>
      </c>
      <c r="J351" s="918">
        <v>2.3649291114133248E-4</v>
      </c>
      <c r="K351" s="350"/>
      <c r="L351" s="350"/>
      <c r="M351" s="350">
        <v>0.130605848089274</v>
      </c>
      <c r="N351" s="350">
        <v>5.3090273556173897E-3</v>
      </c>
      <c r="O351" s="350"/>
      <c r="P351" s="350">
        <v>4.8476403615196201E-3</v>
      </c>
      <c r="Q351" s="350"/>
      <c r="R351" s="350"/>
      <c r="S351" s="350"/>
      <c r="T351" s="350"/>
      <c r="U351" s="350"/>
      <c r="V351" s="350"/>
      <c r="W351" s="350">
        <v>5.3641333449314099E-3</v>
      </c>
      <c r="X351" s="350"/>
      <c r="Y351" s="350"/>
      <c r="Z351" s="350"/>
      <c r="AA351" s="350"/>
      <c r="AB351" s="350"/>
      <c r="AC351" s="350"/>
      <c r="AD351" s="350"/>
      <c r="AE351" s="350">
        <v>5.3647537718760498E-2</v>
      </c>
      <c r="AF351" s="350">
        <v>3.9855313129302301E-2</v>
      </c>
      <c r="AG351" s="350"/>
      <c r="AH351" s="350"/>
      <c r="AI351" s="350">
        <v>8.8168651935192303E-3</v>
      </c>
      <c r="AJ351" s="331"/>
      <c r="AK351" s="350">
        <v>6.5407096005859894E-2</v>
      </c>
      <c r="AL351" s="350">
        <v>3.1295768504249798E-3</v>
      </c>
      <c r="AM351" s="350">
        <v>1.41890144147005E-4</v>
      </c>
      <c r="AN351" s="350">
        <v>2.477078666500885E-3</v>
      </c>
      <c r="AO351" s="350">
        <v>8.7739614080351654E-4</v>
      </c>
      <c r="AP351" s="350">
        <v>0.12754758997228399</v>
      </c>
      <c r="AQ351" s="350"/>
      <c r="AR351" s="350"/>
      <c r="AS351" s="350">
        <v>0.13638107720227199</v>
      </c>
      <c r="AT351" s="350">
        <v>2.5562354420484001E-2</v>
      </c>
      <c r="AU351" s="350"/>
      <c r="AV351" s="350">
        <v>2.3219735871724601E-2</v>
      </c>
      <c r="AW351" s="350"/>
      <c r="AX351" s="350"/>
      <c r="AY351" s="350"/>
      <c r="AZ351" s="350"/>
      <c r="BA351" s="350"/>
      <c r="BB351" s="350"/>
      <c r="BC351" s="350">
        <v>2.5842146253297199E-2</v>
      </c>
      <c r="BD351" s="350"/>
      <c r="BE351" s="350"/>
      <c r="BF351" s="350"/>
      <c r="BG351" s="350"/>
      <c r="BH351" s="350"/>
      <c r="BI351" s="350"/>
      <c r="BJ351" s="350"/>
      <c r="BK351" s="350">
        <v>6.7702340591219504E-2</v>
      </c>
      <c r="BL351" s="350">
        <v>7.3556597812838201E-2</v>
      </c>
      <c r="BM351" s="350"/>
      <c r="BN351" s="350"/>
      <c r="BO351" s="350">
        <v>2.9681720038887499E-2</v>
      </c>
    </row>
    <row r="352" spans="2:67" s="255" customFormat="1" ht="15" customHeight="1">
      <c r="B352" s="1257" t="s">
        <v>37</v>
      </c>
      <c r="C352" s="262" t="s">
        <v>535</v>
      </c>
      <c r="D352" s="344"/>
      <c r="E352" s="346">
        <v>3.7270557438913603E-2</v>
      </c>
      <c r="F352" s="346">
        <v>1.85568342816394E-3</v>
      </c>
      <c r="G352" s="346">
        <v>8.3411376824667097E-4</v>
      </c>
      <c r="H352" s="896">
        <v>1.8920714408993599E-3</v>
      </c>
      <c r="I352" s="896">
        <v>1.5103988916308E-3</v>
      </c>
      <c r="J352" s="896">
        <v>1.771857399909116E-3</v>
      </c>
      <c r="K352" s="346"/>
      <c r="L352" s="346"/>
      <c r="M352" s="346">
        <v>0.10267163801522999</v>
      </c>
      <c r="N352" s="346">
        <v>7.24209628586345E-3</v>
      </c>
      <c r="O352" s="346"/>
      <c r="P352" s="346">
        <v>6.7686713496912599E-3</v>
      </c>
      <c r="Q352" s="346"/>
      <c r="R352" s="346"/>
      <c r="S352" s="346"/>
      <c r="T352" s="346"/>
      <c r="U352" s="346"/>
      <c r="V352" s="346"/>
      <c r="W352" s="346">
        <v>7.2986400328858498E-3</v>
      </c>
      <c r="X352" s="346"/>
      <c r="Y352" s="346"/>
      <c r="Z352" s="346"/>
      <c r="AA352" s="346"/>
      <c r="AB352" s="346"/>
      <c r="AC352" s="346"/>
      <c r="AD352" s="346"/>
      <c r="AE352" s="346">
        <v>5.86124837737175E-2</v>
      </c>
      <c r="AF352" s="346">
        <v>4.6304532884256198E-2</v>
      </c>
      <c r="AG352" s="346"/>
      <c r="AH352" s="346"/>
      <c r="AI352" s="346">
        <v>1.1079713405362601E-2</v>
      </c>
      <c r="AJ352" s="331"/>
      <c r="AK352" s="346">
        <v>5.4662266197386601E-2</v>
      </c>
      <c r="AL352" s="346">
        <v>2.4546109145004301E-3</v>
      </c>
      <c r="AM352" s="346">
        <v>1.20366088292066E-3</v>
      </c>
      <c r="AN352" s="346">
        <v>2.5017503207163203E-3</v>
      </c>
      <c r="AO352" s="346">
        <v>1.6125154814062637E-3</v>
      </c>
      <c r="AP352" s="346">
        <v>8.3519711469764502E-2</v>
      </c>
      <c r="AQ352" s="346"/>
      <c r="AR352" s="346"/>
      <c r="AS352" s="346">
        <v>8.8378119093223004E-2</v>
      </c>
      <c r="AT352" s="346">
        <v>2.0920208931293999E-2</v>
      </c>
      <c r="AU352" s="346"/>
      <c r="AV352" s="346">
        <v>1.9175901526543401E-2</v>
      </c>
      <c r="AW352" s="346"/>
      <c r="AX352" s="346"/>
      <c r="AY352" s="346"/>
      <c r="AZ352" s="346"/>
      <c r="BA352" s="346"/>
      <c r="BB352" s="346"/>
      <c r="BC352" s="346">
        <v>2.1128541169601899E-2</v>
      </c>
      <c r="BD352" s="346"/>
      <c r="BE352" s="346"/>
      <c r="BF352" s="346"/>
      <c r="BG352" s="346"/>
      <c r="BH352" s="346"/>
      <c r="BI352" s="346"/>
      <c r="BJ352" s="346"/>
      <c r="BK352" s="346">
        <v>5.9732676454286399E-2</v>
      </c>
      <c r="BL352" s="346">
        <v>6.1729806185949102E-2</v>
      </c>
      <c r="BM352" s="346"/>
      <c r="BN352" s="346"/>
      <c r="BO352" s="346">
        <v>2.4507852676865401E-2</v>
      </c>
    </row>
    <row r="353" spans="2:67" s="255" customFormat="1" ht="15" customHeight="1">
      <c r="B353" s="1257" t="s">
        <v>37</v>
      </c>
      <c r="C353" s="262" t="s">
        <v>536</v>
      </c>
      <c r="D353" s="344"/>
      <c r="E353" s="346">
        <v>8.7296053363718096E-2</v>
      </c>
      <c r="F353" s="346">
        <v>1.0911614606344201E-2</v>
      </c>
      <c r="G353" s="346">
        <v>6.23393473535517E-3</v>
      </c>
      <c r="H353" s="896">
        <v>1.2998959694507499E-2</v>
      </c>
      <c r="I353" s="896">
        <v>1.1192696935351782E-2</v>
      </c>
      <c r="J353" s="896">
        <v>1.243004755821573E-2</v>
      </c>
      <c r="K353" s="346"/>
      <c r="L353" s="346"/>
      <c r="M353" s="346">
        <v>0.192656935811855</v>
      </c>
      <c r="N353" s="346">
        <v>2.23485424389195E-2</v>
      </c>
      <c r="O353" s="346"/>
      <c r="P353" s="346">
        <v>2.1741136542444701E-2</v>
      </c>
      <c r="Q353" s="346"/>
      <c r="R353" s="346"/>
      <c r="S353" s="346"/>
      <c r="T353" s="346"/>
      <c r="U353" s="346"/>
      <c r="V353" s="346"/>
      <c r="W353" s="346">
        <v>2.2421088269791601E-2</v>
      </c>
      <c r="X353" s="346"/>
      <c r="Y353" s="346"/>
      <c r="Z353" s="346"/>
      <c r="AA353" s="346"/>
      <c r="AB353" s="346"/>
      <c r="AC353" s="346"/>
      <c r="AD353" s="346"/>
      <c r="AE353" s="346">
        <v>0.124819398442751</v>
      </c>
      <c r="AF353" s="346">
        <v>0.105998298587311</v>
      </c>
      <c r="AG353" s="346"/>
      <c r="AH353" s="346"/>
      <c r="AI353" s="346">
        <v>3.02390081228078E-2</v>
      </c>
      <c r="AJ353" s="331"/>
      <c r="AK353" s="346">
        <v>9.6822061698477097E-2</v>
      </c>
      <c r="AL353" s="346">
        <v>7.2884302542256096E-3</v>
      </c>
      <c r="AM353" s="346">
        <v>8.3226774076618701E-3</v>
      </c>
      <c r="AN353" s="346">
        <v>9.0929032142522161E-3</v>
      </c>
      <c r="AO353" s="346">
        <v>8.565272681706709E-3</v>
      </c>
      <c r="AP353" s="346">
        <v>0.11293704403780699</v>
      </c>
      <c r="AQ353" s="346"/>
      <c r="AR353" s="346"/>
      <c r="AS353" s="346">
        <v>0.12252845910535</v>
      </c>
      <c r="AT353" s="346">
        <v>3.8176973880502403E-2</v>
      </c>
      <c r="AU353" s="346"/>
      <c r="AV353" s="346">
        <v>3.56384746590028E-2</v>
      </c>
      <c r="AW353" s="346"/>
      <c r="AX353" s="346"/>
      <c r="AY353" s="346"/>
      <c r="AZ353" s="346"/>
      <c r="BA353" s="346"/>
      <c r="BB353" s="346"/>
      <c r="BC353" s="346">
        <v>3.8480160820669997E-2</v>
      </c>
      <c r="BD353" s="346"/>
      <c r="BE353" s="346"/>
      <c r="BF353" s="346"/>
      <c r="BG353" s="346"/>
      <c r="BH353" s="346"/>
      <c r="BI353" s="346"/>
      <c r="BJ353" s="346"/>
      <c r="BK353" s="346">
        <v>0.111953410787094</v>
      </c>
      <c r="BL353" s="346">
        <v>0.108664557715086</v>
      </c>
      <c r="BM353" s="346"/>
      <c r="BN353" s="346"/>
      <c r="BO353" s="346">
        <v>4.4575016333649999E-2</v>
      </c>
    </row>
    <row r="354" spans="2:67" s="255" customFormat="1" ht="15" customHeight="1">
      <c r="B354" s="1257" t="s">
        <v>37</v>
      </c>
      <c r="C354" s="262" t="s">
        <v>537</v>
      </c>
      <c r="D354" s="344"/>
      <c r="E354" s="346">
        <v>0.178979398960564</v>
      </c>
      <c r="F354" s="346">
        <v>5.4770971561540698E-2</v>
      </c>
      <c r="G354" s="346">
        <v>3.1692310951017301E-2</v>
      </c>
      <c r="H354" s="896">
        <v>6.6630582113727702E-2</v>
      </c>
      <c r="I354" s="896">
        <v>5.5904686371052052E-2</v>
      </c>
      <c r="J354" s="896">
        <v>6.3252285002923861E-2</v>
      </c>
      <c r="K354" s="346"/>
      <c r="L354" s="346"/>
      <c r="M354" s="346">
        <v>0.27180789648984199</v>
      </c>
      <c r="N354" s="346">
        <v>6.8353082526390704E-2</v>
      </c>
      <c r="O354" s="346"/>
      <c r="P354" s="346">
        <v>6.9711772186048196E-2</v>
      </c>
      <c r="Q354" s="346"/>
      <c r="R354" s="346"/>
      <c r="S354" s="346"/>
      <c r="T354" s="346"/>
      <c r="U354" s="346"/>
      <c r="V354" s="346"/>
      <c r="W354" s="346">
        <v>6.8190806738767804E-2</v>
      </c>
      <c r="X354" s="346"/>
      <c r="Y354" s="346"/>
      <c r="Z354" s="346"/>
      <c r="AA354" s="346"/>
      <c r="AB354" s="346"/>
      <c r="AC354" s="346"/>
      <c r="AD354" s="346"/>
      <c r="AE354" s="346">
        <v>0.216489279644305</v>
      </c>
      <c r="AF354" s="346">
        <v>0.20836691522190101</v>
      </c>
      <c r="AG354" s="346"/>
      <c r="AH354" s="346"/>
      <c r="AI354" s="346">
        <v>8.0422162770560607E-2</v>
      </c>
      <c r="AJ354" s="331"/>
      <c r="AK354" s="346">
        <v>0.17562955002599401</v>
      </c>
      <c r="AL354" s="346">
        <v>2.97263672449962E-2</v>
      </c>
      <c r="AM354" s="346">
        <v>5.1317271886498698E-2</v>
      </c>
      <c r="AN354" s="346">
        <v>4.6718505825286534E-2</v>
      </c>
      <c r="AO354" s="346">
        <v>4.986881494914084E-2</v>
      </c>
      <c r="AP354" s="346">
        <v>0.178052383953096</v>
      </c>
      <c r="AQ354" s="346"/>
      <c r="AR354" s="346"/>
      <c r="AS354" s="346">
        <v>0.18903577093149501</v>
      </c>
      <c r="AT354" s="346">
        <v>8.5294728298064296E-2</v>
      </c>
      <c r="AU354" s="346"/>
      <c r="AV354" s="346">
        <v>8.3427790272866897E-2</v>
      </c>
      <c r="AW354" s="346"/>
      <c r="AX354" s="346"/>
      <c r="AY354" s="346"/>
      <c r="AZ354" s="346"/>
      <c r="BA354" s="346"/>
      <c r="BB354" s="346"/>
      <c r="BC354" s="346">
        <v>8.5517706986632705E-2</v>
      </c>
      <c r="BD354" s="346"/>
      <c r="BE354" s="346"/>
      <c r="BF354" s="346"/>
      <c r="BG354" s="346"/>
      <c r="BH354" s="346"/>
      <c r="BI354" s="346"/>
      <c r="BJ354" s="346"/>
      <c r="BK354" s="346">
        <v>0.193315037679408</v>
      </c>
      <c r="BL354" s="346">
        <v>0.193973808990964</v>
      </c>
      <c r="BM354" s="346"/>
      <c r="BN354" s="346"/>
      <c r="BO354" s="346">
        <v>9.4720387845426302E-2</v>
      </c>
    </row>
    <row r="355" spans="2:67" s="255" customFormat="1" ht="15" customHeight="1">
      <c r="B355" s="1257" t="s">
        <v>37</v>
      </c>
      <c r="C355" s="262" t="s">
        <v>532</v>
      </c>
      <c r="D355" s="344"/>
      <c r="E355" s="346">
        <v>0.56824619595819004</v>
      </c>
      <c r="F355" s="346">
        <v>0.665647874301038</v>
      </c>
      <c r="G355" s="346">
        <v>0.44423838839713498</v>
      </c>
      <c r="H355" s="896">
        <v>0.63542282377306802</v>
      </c>
      <c r="I355" s="896">
        <v>0.5829968947872618</v>
      </c>
      <c r="J355" s="896">
        <v>0.61891041598233421</v>
      </c>
      <c r="K355" s="346"/>
      <c r="L355" s="346"/>
      <c r="M355" s="346">
        <v>0.28244421152675397</v>
      </c>
      <c r="N355" s="346">
        <v>0.54905180996627401</v>
      </c>
      <c r="O355" s="346"/>
      <c r="P355" s="346">
        <v>0.55983245638637602</v>
      </c>
      <c r="Q355" s="346"/>
      <c r="R355" s="346"/>
      <c r="S355" s="346"/>
      <c r="T355" s="346"/>
      <c r="U355" s="346"/>
      <c r="V355" s="346"/>
      <c r="W355" s="346">
        <v>0.54776421800112496</v>
      </c>
      <c r="X355" s="346"/>
      <c r="Y355" s="346"/>
      <c r="Z355" s="346"/>
      <c r="AA355" s="346"/>
      <c r="AB355" s="346"/>
      <c r="AC355" s="346"/>
      <c r="AD355" s="346"/>
      <c r="AE355" s="346">
        <v>0.49263845557564001</v>
      </c>
      <c r="AF355" s="346">
        <v>0.53384473371367802</v>
      </c>
      <c r="AG355" s="346"/>
      <c r="AH355" s="346"/>
      <c r="AI355" s="346">
        <v>0.54503167414861198</v>
      </c>
      <c r="AJ355" s="331"/>
      <c r="AK355" s="346">
        <v>0.508728575533546</v>
      </c>
      <c r="AL355" s="346">
        <v>0.41807583931342301</v>
      </c>
      <c r="AM355" s="346">
        <v>0.59940619121430705</v>
      </c>
      <c r="AN355" s="346">
        <v>0.54521378441935331</v>
      </c>
      <c r="AO355" s="346">
        <v>0.58233740221102759</v>
      </c>
      <c r="AP355" s="346">
        <v>0.41466011400620001</v>
      </c>
      <c r="AQ355" s="346"/>
      <c r="AR355" s="346"/>
      <c r="AS355" s="346">
        <v>0.390713702455179</v>
      </c>
      <c r="AT355" s="346">
        <v>0.49290280238739298</v>
      </c>
      <c r="AU355" s="346"/>
      <c r="AV355" s="346">
        <v>0.50788991448524001</v>
      </c>
      <c r="AW355" s="346"/>
      <c r="AX355" s="346"/>
      <c r="AY355" s="346"/>
      <c r="AZ355" s="346"/>
      <c r="BA355" s="346"/>
      <c r="BB355" s="346"/>
      <c r="BC355" s="346">
        <v>0.49111280906361798</v>
      </c>
      <c r="BD355" s="346"/>
      <c r="BE355" s="346"/>
      <c r="BF355" s="346"/>
      <c r="BG355" s="346"/>
      <c r="BH355" s="346"/>
      <c r="BI355" s="346"/>
      <c r="BJ355" s="346"/>
      <c r="BK355" s="346">
        <v>0.49946778290195698</v>
      </c>
      <c r="BL355" s="346">
        <v>0.48697495001135099</v>
      </c>
      <c r="BM355" s="346"/>
      <c r="BN355" s="346"/>
      <c r="BO355" s="346">
        <v>0.491230163422405</v>
      </c>
    </row>
    <row r="356" spans="2:67" s="255" customFormat="1" ht="15" customHeight="1">
      <c r="B356" s="1257" t="s">
        <v>37</v>
      </c>
      <c r="C356" s="243" t="s">
        <v>533</v>
      </c>
      <c r="D356" s="344"/>
      <c r="E356" s="346">
        <v>9.6268625728128707E-2</v>
      </c>
      <c r="F356" s="346">
        <v>0.26637884063946499</v>
      </c>
      <c r="G356" s="346">
        <v>0.51691844229807005</v>
      </c>
      <c r="H356" s="896">
        <v>0.28277932828435198</v>
      </c>
      <c r="I356" s="896">
        <v>0.34824526615572349</v>
      </c>
      <c r="J356" s="896">
        <v>0.30339890114547596</v>
      </c>
      <c r="K356" s="346"/>
      <c r="L356" s="346"/>
      <c r="M356" s="346">
        <v>1.9813470067044699E-2</v>
      </c>
      <c r="N356" s="346">
        <v>0.34769544142693498</v>
      </c>
      <c r="O356" s="346"/>
      <c r="P356" s="346">
        <v>0.33709832317392102</v>
      </c>
      <c r="Q356" s="346"/>
      <c r="R356" s="346"/>
      <c r="S356" s="346"/>
      <c r="T356" s="346"/>
      <c r="U356" s="346"/>
      <c r="V356" s="346"/>
      <c r="W356" s="346">
        <v>0.34896111361249799</v>
      </c>
      <c r="X356" s="346"/>
      <c r="Y356" s="346"/>
      <c r="Z356" s="346"/>
      <c r="AA356" s="346"/>
      <c r="AB356" s="346"/>
      <c r="AC356" s="346"/>
      <c r="AD356" s="346"/>
      <c r="AE356" s="346">
        <v>5.3792844844826299E-2</v>
      </c>
      <c r="AF356" s="346">
        <v>6.5630206463551999E-2</v>
      </c>
      <c r="AG356" s="346"/>
      <c r="AH356" s="346"/>
      <c r="AI356" s="346">
        <v>0.324410576359138</v>
      </c>
      <c r="AJ356" s="331"/>
      <c r="AK356" s="346">
        <v>9.8750450538736406E-2</v>
      </c>
      <c r="AL356" s="346">
        <v>0.53932517542242997</v>
      </c>
      <c r="AM356" s="346">
        <v>0.33960830846446499</v>
      </c>
      <c r="AN356" s="346">
        <v>0.39399597755389082</v>
      </c>
      <c r="AO356" s="346">
        <v>0.35673859853591511</v>
      </c>
      <c r="AP356" s="346">
        <v>8.3283156560848295E-2</v>
      </c>
      <c r="AQ356" s="346"/>
      <c r="AR356" s="346"/>
      <c r="AS356" s="346">
        <v>7.2962871212481906E-2</v>
      </c>
      <c r="AT356" s="346">
        <v>0.33714293208226198</v>
      </c>
      <c r="AU356" s="346"/>
      <c r="AV356" s="346">
        <v>0.33064818318462202</v>
      </c>
      <c r="AW356" s="346"/>
      <c r="AX356" s="346"/>
      <c r="AY356" s="346"/>
      <c r="AZ356" s="346"/>
      <c r="BA356" s="346"/>
      <c r="BB356" s="346"/>
      <c r="BC356" s="346">
        <v>0.33791863570618103</v>
      </c>
      <c r="BD356" s="346"/>
      <c r="BE356" s="346"/>
      <c r="BF356" s="346"/>
      <c r="BG356" s="346"/>
      <c r="BH356" s="346"/>
      <c r="BI356" s="346"/>
      <c r="BJ356" s="346"/>
      <c r="BK356" s="346">
        <v>6.7828751586034394E-2</v>
      </c>
      <c r="BL356" s="346">
        <v>7.51002792838113E-2</v>
      </c>
      <c r="BM356" s="346"/>
      <c r="BN356" s="346"/>
      <c r="BO356" s="346">
        <v>0.31528485968276598</v>
      </c>
    </row>
    <row r="357" spans="2:67" s="255" customFormat="1" ht="15" customHeight="1">
      <c r="B357" s="1253" t="s">
        <v>37</v>
      </c>
      <c r="C357" s="338" t="s">
        <v>527</v>
      </c>
      <c r="D357" s="339"/>
      <c r="E357" s="345">
        <v>1</v>
      </c>
      <c r="F357" s="345">
        <v>1</v>
      </c>
      <c r="G357" s="345">
        <v>1</v>
      </c>
      <c r="H357" s="897">
        <v>1</v>
      </c>
      <c r="I357" s="897">
        <v>1</v>
      </c>
      <c r="J357" s="897">
        <v>1</v>
      </c>
      <c r="K357" s="345"/>
      <c r="L357" s="345"/>
      <c r="M357" s="345">
        <v>1</v>
      </c>
      <c r="N357" s="345">
        <v>1</v>
      </c>
      <c r="O357" s="345"/>
      <c r="P357" s="345">
        <v>1</v>
      </c>
      <c r="Q357" s="345"/>
      <c r="R357" s="345"/>
      <c r="S357" s="345"/>
      <c r="T357" s="345"/>
      <c r="U357" s="345"/>
      <c r="V357" s="345"/>
      <c r="W357" s="345">
        <v>1</v>
      </c>
      <c r="X357" s="345"/>
      <c r="Y357" s="345"/>
      <c r="Z357" s="345"/>
      <c r="AA357" s="345"/>
      <c r="AB357" s="345"/>
      <c r="AC357" s="345"/>
      <c r="AD357" s="345"/>
      <c r="AE357" s="345">
        <v>1</v>
      </c>
      <c r="AF357" s="345">
        <v>1</v>
      </c>
      <c r="AG357" s="345"/>
      <c r="AH357" s="345"/>
      <c r="AI357" s="345">
        <v>1</v>
      </c>
      <c r="AJ357" s="331"/>
      <c r="AK357" s="345">
        <v>1</v>
      </c>
      <c r="AL357" s="345">
        <v>1</v>
      </c>
      <c r="AM357" s="345">
        <v>1</v>
      </c>
      <c r="AN357" s="345">
        <v>1</v>
      </c>
      <c r="AO357" s="345">
        <v>1</v>
      </c>
      <c r="AP357" s="345">
        <v>1</v>
      </c>
      <c r="AQ357" s="345"/>
      <c r="AR357" s="345"/>
      <c r="AS357" s="345">
        <v>1</v>
      </c>
      <c r="AT357" s="345">
        <v>1</v>
      </c>
      <c r="AU357" s="345"/>
      <c r="AV357" s="345">
        <v>1</v>
      </c>
      <c r="AW357" s="345"/>
      <c r="AX357" s="345"/>
      <c r="AY357" s="345"/>
      <c r="AZ357" s="345"/>
      <c r="BA357" s="345"/>
      <c r="BB357" s="345"/>
      <c r="BC357" s="345">
        <v>1</v>
      </c>
      <c r="BD357" s="345"/>
      <c r="BE357" s="345"/>
      <c r="BF357" s="345"/>
      <c r="BG357" s="345"/>
      <c r="BH357" s="345"/>
      <c r="BI357" s="345"/>
      <c r="BJ357" s="345"/>
      <c r="BK357" s="345">
        <v>0.999999999999999</v>
      </c>
      <c r="BL357" s="345">
        <v>1</v>
      </c>
      <c r="BM357" s="345"/>
      <c r="BN357" s="345"/>
      <c r="BO357" s="345">
        <v>1</v>
      </c>
    </row>
    <row r="358" spans="2:67" s="255" customFormat="1" ht="15" customHeight="1">
      <c r="B358" s="1251" t="s">
        <v>38</v>
      </c>
      <c r="C358" s="262" t="s">
        <v>534</v>
      </c>
      <c r="D358" s="344"/>
      <c r="E358" s="350"/>
      <c r="F358" s="346"/>
      <c r="G358" s="346"/>
      <c r="H358" s="896"/>
      <c r="I358" s="896"/>
      <c r="J358" s="89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7"/>
      <c r="AH358" s="347"/>
      <c r="AI358" s="346"/>
      <c r="AJ358" s="329"/>
      <c r="AK358" s="350"/>
      <c r="AL358" s="346"/>
      <c r="AM358" s="346"/>
      <c r="AN358" s="346"/>
      <c r="AO358" s="346"/>
      <c r="AP358" s="346"/>
      <c r="AQ358" s="346"/>
      <c r="AR358" s="346"/>
      <c r="AS358" s="346"/>
      <c r="AT358" s="346"/>
      <c r="AU358" s="346"/>
      <c r="AV358" s="346"/>
      <c r="AW358" s="346"/>
      <c r="AX358" s="346"/>
      <c r="AY358" s="346"/>
      <c r="AZ358" s="346"/>
      <c r="BA358" s="346"/>
      <c r="BB358" s="346"/>
      <c r="BC358" s="346"/>
      <c r="BD358" s="346"/>
      <c r="BE358" s="346"/>
      <c r="BF358" s="346"/>
      <c r="BG358" s="346"/>
      <c r="BH358" s="346"/>
      <c r="BI358" s="346"/>
      <c r="BJ358" s="346"/>
      <c r="BK358" s="346"/>
      <c r="BL358" s="346"/>
      <c r="BM358" s="347"/>
      <c r="BN358" s="347"/>
      <c r="BO358" s="346"/>
    </row>
    <row r="359" spans="2:67" s="255" customFormat="1" ht="15" customHeight="1">
      <c r="B359" s="1257" t="s">
        <v>38</v>
      </c>
      <c r="C359" s="262" t="s">
        <v>535</v>
      </c>
      <c r="D359" s="344"/>
      <c r="E359" s="346"/>
      <c r="F359" s="346"/>
      <c r="G359" s="346"/>
      <c r="H359" s="896"/>
      <c r="I359" s="896"/>
      <c r="J359" s="89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7"/>
      <c r="AH359" s="347"/>
      <c r="AI359" s="346"/>
      <c r="AJ359" s="329"/>
      <c r="AK359" s="346"/>
      <c r="AL359" s="346"/>
      <c r="AM359" s="346"/>
      <c r="AN359" s="346"/>
      <c r="AO359" s="346"/>
      <c r="AP359" s="346"/>
      <c r="AQ359" s="346"/>
      <c r="AR359" s="346"/>
      <c r="AS359" s="346"/>
      <c r="AT359" s="346"/>
      <c r="AU359" s="346"/>
      <c r="AV359" s="346"/>
      <c r="AW359" s="346"/>
      <c r="AX359" s="346"/>
      <c r="AY359" s="346"/>
      <c r="AZ359" s="346"/>
      <c r="BA359" s="346"/>
      <c r="BB359" s="346"/>
      <c r="BC359" s="346"/>
      <c r="BD359" s="346"/>
      <c r="BE359" s="346"/>
      <c r="BF359" s="346"/>
      <c r="BG359" s="346"/>
      <c r="BH359" s="346"/>
      <c r="BI359" s="346"/>
      <c r="BJ359" s="346"/>
      <c r="BK359" s="346"/>
      <c r="BL359" s="346"/>
      <c r="BM359" s="347"/>
      <c r="BN359" s="347"/>
      <c r="BO359" s="346"/>
    </row>
    <row r="360" spans="2:67" s="255" customFormat="1" ht="15" customHeight="1">
      <c r="B360" s="1257" t="s">
        <v>38</v>
      </c>
      <c r="C360" s="262" t="s">
        <v>536</v>
      </c>
      <c r="D360" s="344"/>
      <c r="E360" s="346"/>
      <c r="F360" s="346"/>
      <c r="G360" s="346"/>
      <c r="H360" s="896"/>
      <c r="I360" s="896"/>
      <c r="J360" s="89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7"/>
      <c r="AH360" s="347"/>
      <c r="AI360" s="346"/>
      <c r="AJ360" s="329"/>
      <c r="AK360" s="346"/>
      <c r="AL360" s="346"/>
      <c r="AM360" s="346"/>
      <c r="AN360" s="346"/>
      <c r="AO360" s="346"/>
      <c r="AP360" s="346"/>
      <c r="AQ360" s="346"/>
      <c r="AR360" s="346"/>
      <c r="AS360" s="346"/>
      <c r="AT360" s="346"/>
      <c r="AU360" s="346"/>
      <c r="AV360" s="346"/>
      <c r="AW360" s="346"/>
      <c r="AX360" s="346"/>
      <c r="AY360" s="346"/>
      <c r="AZ360" s="346"/>
      <c r="BA360" s="346"/>
      <c r="BB360" s="346"/>
      <c r="BC360" s="346"/>
      <c r="BD360" s="346"/>
      <c r="BE360" s="346"/>
      <c r="BF360" s="346"/>
      <c r="BG360" s="346"/>
      <c r="BH360" s="346"/>
      <c r="BI360" s="346"/>
      <c r="BJ360" s="346"/>
      <c r="BK360" s="346"/>
      <c r="BL360" s="346"/>
      <c r="BM360" s="347"/>
      <c r="BN360" s="347"/>
      <c r="BO360" s="346"/>
    </row>
    <row r="361" spans="2:67" s="255" customFormat="1" ht="15" customHeight="1">
      <c r="B361" s="1257" t="s">
        <v>38</v>
      </c>
      <c r="C361" s="262" t="s">
        <v>537</v>
      </c>
      <c r="D361" s="344"/>
      <c r="E361" s="346"/>
      <c r="F361" s="346"/>
      <c r="G361" s="346"/>
      <c r="H361" s="896"/>
      <c r="I361" s="896"/>
      <c r="J361" s="89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7"/>
      <c r="AH361" s="347"/>
      <c r="AI361" s="346"/>
      <c r="AJ361" s="329"/>
      <c r="AK361" s="346"/>
      <c r="AL361" s="346"/>
      <c r="AM361" s="346"/>
      <c r="AN361" s="346"/>
      <c r="AO361" s="346"/>
      <c r="AP361" s="346"/>
      <c r="AQ361" s="346"/>
      <c r="AR361" s="346"/>
      <c r="AS361" s="346"/>
      <c r="AT361" s="346"/>
      <c r="AU361" s="346"/>
      <c r="AV361" s="346"/>
      <c r="AW361" s="346"/>
      <c r="AX361" s="346"/>
      <c r="AY361" s="346"/>
      <c r="AZ361" s="346"/>
      <c r="BA361" s="346"/>
      <c r="BB361" s="346"/>
      <c r="BC361" s="346"/>
      <c r="BD361" s="346"/>
      <c r="BE361" s="346"/>
      <c r="BF361" s="346"/>
      <c r="BG361" s="346"/>
      <c r="BH361" s="346"/>
      <c r="BI361" s="346"/>
      <c r="BJ361" s="346"/>
      <c r="BK361" s="346"/>
      <c r="BL361" s="346"/>
      <c r="BM361" s="347"/>
      <c r="BN361" s="347"/>
      <c r="BO361" s="346"/>
    </row>
    <row r="362" spans="2:67" s="255" customFormat="1" ht="15" customHeight="1">
      <c r="B362" s="1257" t="s">
        <v>38</v>
      </c>
      <c r="C362" s="262" t="s">
        <v>532</v>
      </c>
      <c r="D362" s="344"/>
      <c r="E362" s="346"/>
      <c r="F362" s="346"/>
      <c r="G362" s="346"/>
      <c r="H362" s="896"/>
      <c r="I362" s="896"/>
      <c r="J362" s="89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7"/>
      <c r="AH362" s="347"/>
      <c r="AI362" s="346"/>
      <c r="AJ362" s="329"/>
      <c r="AK362" s="346"/>
      <c r="AL362" s="346"/>
      <c r="AM362" s="346"/>
      <c r="AN362" s="346"/>
      <c r="AO362" s="346"/>
      <c r="AP362" s="346"/>
      <c r="AQ362" s="346"/>
      <c r="AR362" s="346"/>
      <c r="AS362" s="346"/>
      <c r="AT362" s="346"/>
      <c r="AU362" s="346"/>
      <c r="AV362" s="346"/>
      <c r="AW362" s="346"/>
      <c r="AX362" s="346"/>
      <c r="AY362" s="346"/>
      <c r="AZ362" s="346"/>
      <c r="BA362" s="346"/>
      <c r="BB362" s="346"/>
      <c r="BC362" s="346"/>
      <c r="BD362" s="346"/>
      <c r="BE362" s="346"/>
      <c r="BF362" s="346"/>
      <c r="BG362" s="346"/>
      <c r="BH362" s="346"/>
      <c r="BI362" s="346"/>
      <c r="BJ362" s="346"/>
      <c r="BK362" s="346"/>
      <c r="BL362" s="346"/>
      <c r="BM362" s="347"/>
      <c r="BN362" s="347"/>
      <c r="BO362" s="346"/>
    </row>
    <row r="363" spans="2:67" s="255" customFormat="1" ht="15" customHeight="1">
      <c r="B363" s="1257" t="s">
        <v>38</v>
      </c>
      <c r="C363" s="243" t="s">
        <v>533</v>
      </c>
      <c r="D363" s="344"/>
      <c r="E363" s="346"/>
      <c r="F363" s="346"/>
      <c r="G363" s="346"/>
      <c r="H363" s="896"/>
      <c r="I363" s="896"/>
      <c r="J363" s="89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7"/>
      <c r="AH363" s="347"/>
      <c r="AI363" s="346"/>
      <c r="AJ363" s="329"/>
      <c r="AK363" s="346"/>
      <c r="AL363" s="346"/>
      <c r="AM363" s="346"/>
      <c r="AN363" s="346"/>
      <c r="AO363" s="346"/>
      <c r="AP363" s="346"/>
      <c r="AQ363" s="346"/>
      <c r="AR363" s="346"/>
      <c r="AS363" s="346"/>
      <c r="AT363" s="346"/>
      <c r="AU363" s="346"/>
      <c r="AV363" s="346"/>
      <c r="AW363" s="346"/>
      <c r="AX363" s="346"/>
      <c r="AY363" s="346"/>
      <c r="AZ363" s="346"/>
      <c r="BA363" s="346"/>
      <c r="BB363" s="346"/>
      <c r="BC363" s="346"/>
      <c r="BD363" s="346"/>
      <c r="BE363" s="346"/>
      <c r="BF363" s="346"/>
      <c r="BG363" s="346"/>
      <c r="BH363" s="346"/>
      <c r="BI363" s="346"/>
      <c r="BJ363" s="346"/>
      <c r="BK363" s="346"/>
      <c r="BL363" s="346"/>
      <c r="BM363" s="347"/>
      <c r="BN363" s="347"/>
      <c r="BO363" s="346"/>
    </row>
    <row r="364" spans="2:67" s="255" customFormat="1" ht="15" customHeight="1">
      <c r="B364" s="1253" t="s">
        <v>38</v>
      </c>
      <c r="C364" s="338" t="s">
        <v>527</v>
      </c>
      <c r="D364" s="339"/>
      <c r="E364" s="345"/>
      <c r="F364" s="345"/>
      <c r="G364" s="345"/>
      <c r="H364" s="897"/>
      <c r="I364" s="897"/>
      <c r="J364" s="897"/>
      <c r="K364" s="345"/>
      <c r="L364" s="345"/>
      <c r="M364" s="345"/>
      <c r="N364" s="345"/>
      <c r="O364" s="345"/>
      <c r="P364" s="345"/>
      <c r="Q364" s="345"/>
      <c r="R364" s="345"/>
      <c r="S364" s="345"/>
      <c r="T364" s="345"/>
      <c r="U364" s="345"/>
      <c r="V364" s="345"/>
      <c r="W364" s="345"/>
      <c r="X364" s="345"/>
      <c r="Y364" s="345"/>
      <c r="Z364" s="345"/>
      <c r="AA364" s="345"/>
      <c r="AB364" s="345"/>
      <c r="AC364" s="345"/>
      <c r="AD364" s="345"/>
      <c r="AE364" s="345"/>
      <c r="AF364" s="345"/>
      <c r="AG364" s="348"/>
      <c r="AH364" s="348"/>
      <c r="AI364" s="345"/>
      <c r="AJ364" s="331"/>
      <c r="AK364" s="345"/>
      <c r="AL364" s="345"/>
      <c r="AM364" s="345"/>
      <c r="AN364" s="345"/>
      <c r="AO364" s="345"/>
      <c r="AP364" s="345"/>
      <c r="AQ364" s="345"/>
      <c r="AR364" s="345"/>
      <c r="AS364" s="345"/>
      <c r="AT364" s="345"/>
      <c r="AU364" s="345"/>
      <c r="AV364" s="345"/>
      <c r="AW364" s="345"/>
      <c r="AX364" s="345"/>
      <c r="AY364" s="345"/>
      <c r="AZ364" s="345"/>
      <c r="BA364" s="345"/>
      <c r="BB364" s="345"/>
      <c r="BC364" s="345"/>
      <c r="BD364" s="345"/>
      <c r="BE364" s="345"/>
      <c r="BF364" s="345"/>
      <c r="BG364" s="345"/>
      <c r="BH364" s="345"/>
      <c r="BI364" s="345"/>
      <c r="BJ364" s="345"/>
      <c r="BK364" s="345"/>
      <c r="BL364" s="345"/>
      <c r="BM364" s="348"/>
      <c r="BN364" s="348"/>
      <c r="BO364" s="345"/>
    </row>
    <row r="367" spans="2:67" ht="15">
      <c r="B367" s="5"/>
      <c r="C367" s="357" t="s">
        <v>39</v>
      </c>
    </row>
    <row r="368" spans="2:67" ht="15">
      <c r="B368" s="246"/>
      <c r="C368" s="246"/>
    </row>
    <row r="369" spans="1:67" ht="15">
      <c r="B369" s="13"/>
      <c r="C369" s="357" t="s">
        <v>40</v>
      </c>
    </row>
    <row r="370" spans="1:67" ht="15">
      <c r="B370" s="246"/>
      <c r="C370" s="357"/>
    </row>
    <row r="371" spans="1:67" ht="15">
      <c r="B371" s="547"/>
      <c r="C371" s="357" t="s">
        <v>439</v>
      </c>
    </row>
    <row r="372" spans="1:67" ht="15">
      <c r="B372" s="246"/>
      <c r="C372" s="357"/>
    </row>
    <row r="373" spans="1:67" ht="15">
      <c r="B373" s="77"/>
      <c r="C373" s="357" t="s">
        <v>41</v>
      </c>
    </row>
    <row r="374" spans="1:67" s="4" customFormat="1" ht="15">
      <c r="A374" s="139"/>
      <c r="C374" s="357"/>
      <c r="H374" s="899"/>
      <c r="I374" s="899"/>
      <c r="J374" s="899"/>
      <c r="V374" s="22"/>
      <c r="AF374" s="95"/>
      <c r="AH374" s="165"/>
    </row>
    <row r="375" spans="1:67" s="4" customFormat="1" ht="15">
      <c r="B375" s="635"/>
      <c r="C375" s="357" t="s">
        <v>541</v>
      </c>
      <c r="H375" s="899"/>
      <c r="I375" s="899"/>
      <c r="J375" s="899"/>
      <c r="V375" s="22"/>
      <c r="AF375" s="95"/>
      <c r="AH375" s="165"/>
    </row>
    <row r="376" spans="1:67" ht="15">
      <c r="B376" s="4"/>
      <c r="C376" s="357"/>
      <c r="D376" s="247"/>
    </row>
    <row r="377" spans="1:67" s="4" customFormat="1" ht="15">
      <c r="B377" s="139"/>
      <c r="C377" s="357"/>
      <c r="H377" s="899"/>
      <c r="I377" s="899"/>
      <c r="J377" s="899"/>
      <c r="V377" s="22"/>
      <c r="AF377" s="95"/>
      <c r="AH377" s="165"/>
    </row>
    <row r="378" spans="1:67">
      <c r="B378" s="16" t="s">
        <v>643</v>
      </c>
      <c r="C378" s="252"/>
      <c r="D378" s="252"/>
    </row>
    <row r="379" spans="1:67">
      <c r="B379" s="252" t="s">
        <v>729</v>
      </c>
      <c r="C379" s="252"/>
      <c r="D379" s="252"/>
    </row>
    <row r="380" spans="1:67">
      <c r="A380" s="274"/>
      <c r="B380" s="16" t="s">
        <v>682</v>
      </c>
      <c r="C380" s="252"/>
      <c r="D380" s="252"/>
      <c r="E380" s="252"/>
      <c r="F380" s="252"/>
      <c r="G380" s="252"/>
      <c r="H380" s="900"/>
      <c r="I380" s="900"/>
      <c r="J380" s="900"/>
      <c r="K380" s="252"/>
      <c r="L380" s="252"/>
      <c r="M380" s="252"/>
      <c r="N380" s="252"/>
      <c r="O380" s="252"/>
      <c r="P380" s="252"/>
      <c r="Q380" s="252"/>
      <c r="R380" s="252"/>
      <c r="S380" s="252"/>
      <c r="T380" s="252"/>
      <c r="U380" s="252"/>
      <c r="W380" s="252"/>
      <c r="X380" s="252"/>
      <c r="Y380" s="252"/>
      <c r="Z380" s="252"/>
      <c r="AA380" s="252"/>
      <c r="AB380" s="252"/>
      <c r="AC380" s="252"/>
      <c r="AD380" s="252"/>
      <c r="AE380" s="252"/>
      <c r="AF380" s="552"/>
      <c r="AG380" s="252"/>
      <c r="AH380" s="553"/>
      <c r="AI380" s="252"/>
      <c r="AJ380" s="252"/>
      <c r="AK380" s="252"/>
      <c r="AL380" s="252"/>
      <c r="AM380" s="252"/>
      <c r="AN380" s="252"/>
      <c r="AO380" s="252"/>
      <c r="AP380" s="252"/>
      <c r="AQ380" s="252"/>
      <c r="AR380" s="252"/>
      <c r="AS380" s="252"/>
      <c r="AT380" s="252"/>
      <c r="AU380" s="252"/>
    </row>
    <row r="381" spans="1:67">
      <c r="C381" s="252"/>
      <c r="D381" s="252"/>
    </row>
    <row r="382" spans="1:67" ht="15">
      <c r="B382" s="272" t="s">
        <v>42</v>
      </c>
      <c r="C382" s="357"/>
      <c r="D382" s="357"/>
      <c r="E382" s="357"/>
      <c r="F382" s="357"/>
      <c r="G382" s="357"/>
      <c r="H382" s="901"/>
      <c r="I382" s="901"/>
      <c r="J382" s="901"/>
      <c r="K382" s="357"/>
      <c r="L382" s="357"/>
      <c r="M382" s="357"/>
      <c r="N382" s="357"/>
      <c r="O382" s="357"/>
      <c r="P382" s="357"/>
      <c r="Q382" s="357"/>
      <c r="R382" s="357"/>
      <c r="S382" s="357"/>
      <c r="T382" s="357"/>
      <c r="U382" s="357"/>
      <c r="V382" s="357"/>
      <c r="W382" s="357"/>
      <c r="X382" s="357"/>
      <c r="Y382" s="357"/>
      <c r="Z382" s="357"/>
      <c r="AA382" s="357"/>
      <c r="AB382" s="357"/>
      <c r="AC382" s="357"/>
      <c r="AD382" s="357"/>
      <c r="AE382" s="357"/>
      <c r="AF382" s="357"/>
      <c r="AG382" s="357"/>
      <c r="AH382" s="357"/>
      <c r="AV382" s="241"/>
      <c r="AW382" s="241"/>
      <c r="AX382" s="241"/>
      <c r="AY382" s="241"/>
      <c r="AZ382" s="241"/>
      <c r="BA382" s="241"/>
      <c r="BB382" s="241"/>
      <c r="BC382" s="241"/>
      <c r="BD382" s="241"/>
      <c r="BE382" s="241"/>
      <c r="BF382" s="241"/>
      <c r="BG382" s="241"/>
      <c r="BH382" s="241"/>
      <c r="BI382" s="241"/>
      <c r="BJ382" s="241"/>
      <c r="BK382" s="241"/>
      <c r="BL382" s="241"/>
      <c r="BM382" s="241"/>
      <c r="BN382" s="241"/>
      <c r="BO382" s="241"/>
    </row>
    <row r="383" spans="1:67" ht="14" customHeight="1">
      <c r="B383" s="16" t="s">
        <v>538</v>
      </c>
      <c r="C383" s="572"/>
      <c r="D383" s="572"/>
      <c r="E383" s="572"/>
      <c r="F383" s="572"/>
      <c r="G383" s="572"/>
      <c r="H383" s="947"/>
      <c r="I383" s="947"/>
      <c r="J383" s="947"/>
      <c r="K383" s="572"/>
      <c r="L383" s="572"/>
      <c r="M383" s="572"/>
      <c r="N383" s="572"/>
      <c r="O383" s="572"/>
      <c r="P383" s="572"/>
      <c r="Q383" s="572"/>
      <c r="R383" s="572"/>
      <c r="S383" s="572"/>
      <c r="T383" s="572"/>
      <c r="U383" s="572"/>
      <c r="V383" s="572"/>
      <c r="W383" s="572"/>
      <c r="X383" s="572"/>
      <c r="Y383" s="572"/>
      <c r="Z383" s="572"/>
      <c r="AA383" s="572"/>
      <c r="AB383" s="572"/>
      <c r="AC383" s="572"/>
      <c r="AD383" s="572"/>
      <c r="AE383" s="572"/>
      <c r="AF383" s="572"/>
      <c r="AG383" s="572"/>
      <c r="AH383" s="572"/>
      <c r="AI383" s="572"/>
      <c r="AJ383" s="572"/>
      <c r="AK383" s="572"/>
      <c r="AL383" s="572"/>
      <c r="AM383" s="572"/>
      <c r="AN383" s="572"/>
      <c r="AO383" s="572"/>
      <c r="AP383" s="572"/>
      <c r="AQ383" s="572"/>
      <c r="AR383" s="572"/>
      <c r="AS383" s="572"/>
      <c r="AT383" s="572"/>
      <c r="AU383" s="572"/>
      <c r="AV383" s="572"/>
      <c r="AW383" s="572"/>
      <c r="AX383" s="572"/>
      <c r="AY383" s="572"/>
      <c r="AZ383" s="572"/>
      <c r="BA383" s="572"/>
      <c r="BB383" s="572"/>
      <c r="BC383" s="572"/>
      <c r="BD383" s="572"/>
      <c r="BE383" s="572"/>
      <c r="BF383" s="572"/>
      <c r="BG383" s="572"/>
      <c r="BH383" s="572"/>
      <c r="BI383" s="572"/>
      <c r="BJ383" s="572"/>
      <c r="BK383" s="572"/>
      <c r="BL383" s="572"/>
      <c r="BM383" s="572"/>
      <c r="BN383" s="572"/>
      <c r="BO383" s="572"/>
    </row>
    <row r="384" spans="1:67" ht="12.75" customHeight="1">
      <c r="B384" s="391" t="s">
        <v>412</v>
      </c>
      <c r="C384" s="405"/>
      <c r="D384" s="405"/>
      <c r="E384" s="405"/>
      <c r="F384" s="688"/>
      <c r="G384" s="405"/>
      <c r="H384" s="902"/>
      <c r="I384" s="902"/>
      <c r="J384" s="902"/>
      <c r="K384" s="688"/>
      <c r="L384" s="688"/>
      <c r="M384" s="405"/>
      <c r="N384" s="391"/>
      <c r="O384" s="391"/>
      <c r="P384" s="391"/>
      <c r="Q384" s="391"/>
      <c r="R384" s="391"/>
      <c r="S384" s="391"/>
      <c r="T384" s="391"/>
      <c r="U384" s="391"/>
      <c r="V384" s="405"/>
      <c r="W384" s="405"/>
      <c r="X384" s="688"/>
      <c r="Y384" s="688"/>
      <c r="Z384" s="688"/>
      <c r="AA384" s="688"/>
      <c r="AB384" s="688"/>
      <c r="AC384" s="688"/>
      <c r="AD384" s="688"/>
      <c r="AE384" s="405"/>
      <c r="AF384" s="405"/>
      <c r="AG384" s="405"/>
      <c r="AH384" s="405"/>
      <c r="AI384" s="405"/>
      <c r="AJ384" s="405"/>
      <c r="AK384" s="405"/>
      <c r="AL384" s="405"/>
      <c r="AM384" s="405"/>
      <c r="AN384" s="884"/>
      <c r="AO384" s="884"/>
      <c r="AP384" s="405"/>
      <c r="AQ384" s="688"/>
      <c r="AR384" s="688"/>
      <c r="AS384" s="405"/>
      <c r="AT384" s="405"/>
      <c r="AU384" s="688"/>
      <c r="AV384" s="405"/>
      <c r="AW384" s="688"/>
      <c r="AX384" s="688"/>
      <c r="AY384" s="688"/>
      <c r="AZ384" s="688"/>
      <c r="BA384" s="688"/>
      <c r="BB384" s="405"/>
      <c r="BC384" s="405"/>
      <c r="BD384" s="688"/>
      <c r="BE384" s="688"/>
      <c r="BF384" s="688"/>
      <c r="BG384" s="688"/>
      <c r="BH384" s="688"/>
      <c r="BI384" s="688"/>
      <c r="BJ384" s="688"/>
      <c r="BK384" s="405"/>
      <c r="BL384" s="405"/>
      <c r="BM384" s="405"/>
      <c r="BN384" s="405"/>
      <c r="BO384" s="405"/>
    </row>
    <row r="385" spans="1:86">
      <c r="B385" s="391" t="s">
        <v>548</v>
      </c>
      <c r="C385" s="697"/>
      <c r="D385" s="697"/>
      <c r="E385" s="697"/>
      <c r="F385" s="697"/>
      <c r="G385" s="697"/>
      <c r="H385" s="902"/>
      <c r="I385" s="902"/>
      <c r="J385" s="902"/>
      <c r="K385" s="697"/>
      <c r="L385" s="697"/>
      <c r="M385" s="697"/>
      <c r="N385" s="697"/>
      <c r="O385" s="697"/>
      <c r="P385" s="697"/>
      <c r="Q385" s="697"/>
      <c r="R385" s="697"/>
      <c r="S385" s="697"/>
      <c r="T385" s="697"/>
      <c r="U385" s="697"/>
      <c r="V385" s="697"/>
      <c r="W385" s="697"/>
      <c r="X385" s="697"/>
      <c r="Y385" s="697"/>
      <c r="Z385" s="697"/>
      <c r="AA385" s="697"/>
      <c r="AB385" s="697"/>
      <c r="AC385" s="697"/>
      <c r="AD385" s="697"/>
      <c r="AE385" s="697"/>
      <c r="AF385" s="697"/>
      <c r="AG385" s="697"/>
      <c r="AH385" s="697"/>
      <c r="AI385" s="697"/>
      <c r="AJ385" s="697"/>
      <c r="AK385" s="697"/>
      <c r="AL385" s="697"/>
      <c r="AM385" s="697"/>
      <c r="AN385" s="884"/>
      <c r="AO385" s="884"/>
      <c r="AP385" s="697"/>
      <c r="AQ385" s="697"/>
      <c r="AR385" s="697"/>
      <c r="AS385" s="697"/>
      <c r="AT385" s="697"/>
      <c r="AU385" s="697"/>
      <c r="AV385" s="697"/>
      <c r="AW385" s="697"/>
      <c r="AX385" s="697"/>
      <c r="AY385" s="697"/>
      <c r="AZ385" s="697"/>
      <c r="BA385" s="697"/>
      <c r="BB385" s="697"/>
      <c r="BC385" s="697"/>
      <c r="BD385" s="697"/>
      <c r="BE385" s="697"/>
      <c r="BF385" s="697"/>
      <c r="BG385" s="697"/>
      <c r="BH385" s="697"/>
      <c r="BI385" s="697"/>
      <c r="BJ385" s="697"/>
      <c r="BK385" s="697"/>
      <c r="BL385" s="697"/>
      <c r="BM385" s="697"/>
      <c r="BN385" s="697"/>
      <c r="BO385" s="697"/>
      <c r="BP385" s="697"/>
    </row>
    <row r="386" spans="1:86">
      <c r="B386" s="249"/>
      <c r="C386" s="249"/>
      <c r="D386" s="249"/>
      <c r="E386" s="249"/>
      <c r="F386" s="249"/>
      <c r="G386" s="249"/>
      <c r="H386" s="948"/>
      <c r="I386" s="948"/>
      <c r="J386" s="948"/>
      <c r="K386" s="249"/>
      <c r="L386" s="249"/>
      <c r="M386" s="249"/>
      <c r="N386" s="249"/>
      <c r="O386" s="249"/>
      <c r="P386" s="249"/>
      <c r="Q386" s="249"/>
      <c r="R386" s="249"/>
      <c r="S386" s="249"/>
      <c r="T386" s="249"/>
      <c r="U386" s="249"/>
      <c r="V386" s="249"/>
      <c r="W386" s="249"/>
      <c r="X386" s="249"/>
      <c r="Y386" s="249"/>
      <c r="Z386" s="249"/>
      <c r="AA386" s="249"/>
      <c r="AB386" s="249"/>
      <c r="AC386" s="249"/>
      <c r="AD386" s="249"/>
      <c r="AE386" s="249"/>
      <c r="AF386" s="249"/>
      <c r="AG386" s="249"/>
      <c r="AH386" s="249"/>
      <c r="AI386" s="249"/>
      <c r="AJ386" s="249"/>
      <c r="AK386" s="249"/>
      <c r="AL386" s="249"/>
      <c r="AM386" s="249"/>
      <c r="AN386" s="249"/>
      <c r="AO386" s="249"/>
      <c r="AP386" s="249"/>
      <c r="AQ386" s="249"/>
      <c r="AR386" s="249"/>
      <c r="AS386" s="249"/>
      <c r="AT386" s="249"/>
      <c r="AU386" s="249"/>
      <c r="AV386" s="249"/>
      <c r="AW386" s="249"/>
      <c r="AX386" s="249"/>
      <c r="AY386" s="249"/>
      <c r="AZ386" s="249"/>
      <c r="BA386" s="249"/>
      <c r="BB386" s="249"/>
      <c r="BC386" s="249"/>
      <c r="BD386" s="249"/>
      <c r="BE386" s="249"/>
      <c r="BF386" s="249"/>
      <c r="BG386" s="249"/>
      <c r="BH386" s="249"/>
      <c r="BI386" s="249"/>
      <c r="BJ386" s="249"/>
      <c r="BK386" s="249"/>
      <c r="BL386" s="249"/>
      <c r="BM386" s="249"/>
      <c r="BN386" s="249"/>
      <c r="BO386" s="249"/>
    </row>
    <row r="387" spans="1:86">
      <c r="B387" s="561"/>
      <c r="C387" s="561"/>
      <c r="D387" s="561"/>
      <c r="E387" s="561"/>
      <c r="F387" s="688"/>
      <c r="G387" s="561"/>
      <c r="H387" s="902"/>
      <c r="I387" s="902"/>
      <c r="J387" s="902"/>
      <c r="K387" s="688"/>
      <c r="L387" s="688"/>
      <c r="M387" s="561"/>
      <c r="N387" s="561"/>
      <c r="O387" s="688"/>
      <c r="P387" s="561"/>
      <c r="Q387" s="688"/>
      <c r="R387" s="688"/>
      <c r="S387" s="688"/>
      <c r="T387" s="688"/>
      <c r="U387" s="688"/>
      <c r="V387" s="561"/>
      <c r="W387" s="561"/>
      <c r="X387" s="688"/>
      <c r="Y387" s="688"/>
      <c r="Z387" s="688"/>
      <c r="AA387" s="688"/>
      <c r="AB387" s="688"/>
      <c r="AC387" s="688"/>
      <c r="AD387" s="688"/>
      <c r="AE387" s="561"/>
      <c r="AF387" s="561"/>
      <c r="AG387" s="561"/>
      <c r="AH387" s="561"/>
      <c r="AI387" s="561"/>
      <c r="AJ387" s="561"/>
      <c r="AK387" s="561"/>
      <c r="AL387" s="561"/>
      <c r="AM387" s="561"/>
      <c r="AN387" s="884"/>
      <c r="AO387" s="884"/>
      <c r="AP387" s="561"/>
      <c r="AQ387" s="688"/>
      <c r="AR387" s="688"/>
      <c r="AS387" s="561"/>
      <c r="AT387" s="561"/>
      <c r="AU387" s="688"/>
      <c r="AV387" s="561"/>
      <c r="AW387" s="688"/>
      <c r="AX387" s="688"/>
      <c r="AY387" s="688"/>
      <c r="AZ387" s="688"/>
      <c r="BA387" s="688"/>
      <c r="BB387" s="561"/>
      <c r="BC387" s="561"/>
      <c r="BD387" s="688"/>
      <c r="BE387" s="688"/>
      <c r="BF387" s="688"/>
      <c r="BG387" s="688"/>
      <c r="BH387" s="688"/>
      <c r="BI387" s="688"/>
      <c r="BJ387" s="688"/>
      <c r="BK387" s="561"/>
      <c r="BL387" s="561"/>
      <c r="BM387" s="561"/>
      <c r="BN387" s="561"/>
      <c r="BO387" s="561"/>
    </row>
    <row r="388" spans="1:86" ht="15">
      <c r="B388" s="272" t="s">
        <v>54</v>
      </c>
      <c r="C388" s="252"/>
      <c r="D388" s="252"/>
      <c r="E388" s="252"/>
      <c r="F388" s="252"/>
      <c r="G388" s="252"/>
      <c r="H388" s="900"/>
      <c r="I388" s="900"/>
      <c r="J388" s="900"/>
      <c r="K388" s="252"/>
      <c r="L388" s="252"/>
      <c r="M388" s="252"/>
      <c r="N388" s="252"/>
      <c r="O388" s="252"/>
      <c r="P388" s="252"/>
      <c r="Q388" s="252"/>
      <c r="R388" s="252"/>
      <c r="S388" s="252"/>
      <c r="T388" s="252"/>
      <c r="U388" s="252"/>
      <c r="V388" s="252"/>
      <c r="W388" s="252"/>
      <c r="X388" s="252"/>
      <c r="Y388" s="252"/>
      <c r="Z388" s="252"/>
      <c r="AA388" s="252"/>
      <c r="AB388" s="252"/>
      <c r="AC388" s="252"/>
      <c r="AD388" s="252"/>
      <c r="AE388" s="252"/>
      <c r="AV388" s="241"/>
      <c r="AW388" s="241"/>
      <c r="AX388" s="241"/>
      <c r="AY388" s="241"/>
      <c r="AZ388" s="241"/>
      <c r="BA388" s="241"/>
      <c r="BB388" s="241"/>
      <c r="BC388" s="241"/>
      <c r="BD388" s="241"/>
      <c r="BE388" s="241"/>
      <c r="BF388" s="241"/>
      <c r="BG388" s="241"/>
      <c r="BH388" s="241"/>
      <c r="BI388" s="241"/>
      <c r="BJ388" s="241"/>
      <c r="BK388" s="241"/>
      <c r="BL388" s="241"/>
      <c r="BM388" s="241"/>
      <c r="BN388" s="241"/>
      <c r="BO388" s="241"/>
      <c r="BX388" s="271"/>
      <c r="BY388" s="271"/>
      <c r="BZ388" s="271"/>
      <c r="CA388" s="271"/>
      <c r="CB388" s="271"/>
      <c r="CC388" s="271"/>
      <c r="CD388" s="271"/>
      <c r="CE388" s="271"/>
      <c r="CF388" s="271"/>
      <c r="CG388" s="271"/>
      <c r="CH388" s="271"/>
    </row>
    <row r="389" spans="1:86" s="255" customFormat="1" ht="54" customHeight="1">
      <c r="B389" s="1211" t="s">
        <v>654</v>
      </c>
      <c r="C389" s="1211"/>
      <c r="D389" s="1211"/>
      <c r="E389" s="1211"/>
      <c r="F389" s="1211"/>
      <c r="G389" s="1211"/>
      <c r="H389" s="1211"/>
      <c r="I389" s="1211"/>
      <c r="J389" s="1211"/>
      <c r="K389" s="1211"/>
      <c r="L389" s="1211"/>
      <c r="M389" s="1211"/>
      <c r="N389" s="1211"/>
      <c r="O389" s="1211"/>
      <c r="P389" s="1211"/>
      <c r="Q389" s="1211"/>
      <c r="R389" s="1211"/>
      <c r="S389" s="1211"/>
      <c r="T389" s="1211"/>
      <c r="U389" s="1211"/>
      <c r="V389" s="1211"/>
      <c r="W389" s="1211"/>
      <c r="X389" s="1211"/>
      <c r="Y389" s="1211"/>
      <c r="Z389" s="1211"/>
      <c r="AA389" s="1211"/>
      <c r="AB389" s="1211"/>
      <c r="AC389" s="1211"/>
      <c r="AD389" s="1211"/>
      <c r="AE389" s="1211"/>
      <c r="AF389" s="1211"/>
      <c r="AG389" s="1211"/>
      <c r="AH389" s="1211"/>
      <c r="AI389" s="1211"/>
      <c r="AJ389" s="1211"/>
      <c r="AK389" s="1211"/>
      <c r="AL389" s="1211"/>
      <c r="AM389" s="1211"/>
      <c r="AN389" s="1211"/>
      <c r="AO389" s="1211"/>
      <c r="AP389" s="1211"/>
      <c r="AQ389" s="1211"/>
      <c r="AR389" s="1211"/>
      <c r="AS389" s="1211"/>
      <c r="AT389" s="1211"/>
      <c r="AU389" s="1211"/>
      <c r="AV389" s="1211"/>
      <c r="AW389" s="1211"/>
      <c r="AX389" s="1211"/>
      <c r="AY389" s="1211"/>
      <c r="AZ389" s="1211"/>
      <c r="BA389" s="1211"/>
      <c r="BB389" s="1211"/>
      <c r="BC389" s="1211"/>
      <c r="BD389" s="687"/>
      <c r="BE389" s="687"/>
      <c r="BF389" s="687"/>
      <c r="BG389" s="687"/>
      <c r="BH389" s="687"/>
      <c r="BI389" s="687"/>
      <c r="BJ389" s="687"/>
      <c r="BK389" s="268"/>
      <c r="BL389" s="268"/>
      <c r="BM389" s="268"/>
      <c r="BN389" s="268"/>
      <c r="BO389" s="268"/>
      <c r="BR389" s="269"/>
      <c r="BS389" s="269"/>
      <c r="BT389" s="269"/>
      <c r="BU389" s="269"/>
      <c r="BV389" s="269"/>
      <c r="BW389" s="269"/>
      <c r="BX389" s="269"/>
      <c r="BY389" s="269"/>
      <c r="BZ389" s="269"/>
      <c r="CA389" s="269"/>
      <c r="CB389" s="269"/>
      <c r="CC389" s="269"/>
      <c r="CD389" s="269"/>
      <c r="CE389" s="269"/>
      <c r="CF389" s="269"/>
      <c r="CG389" s="269"/>
      <c r="CH389" s="269"/>
    </row>
    <row r="390" spans="1:86">
      <c r="C390" s="252"/>
      <c r="D390" s="252"/>
      <c r="E390" s="252"/>
      <c r="F390" s="252"/>
      <c r="G390" s="252"/>
      <c r="H390" s="900"/>
      <c r="I390" s="900"/>
      <c r="J390" s="900"/>
      <c r="K390" s="252"/>
      <c r="L390" s="252"/>
      <c r="M390" s="252"/>
      <c r="N390" s="252"/>
      <c r="O390" s="252"/>
      <c r="P390" s="252"/>
      <c r="Q390" s="252"/>
      <c r="R390" s="252"/>
      <c r="S390" s="252"/>
      <c r="T390" s="252"/>
      <c r="U390" s="252"/>
      <c r="V390" s="270"/>
      <c r="W390" s="252"/>
      <c r="X390" s="252"/>
      <c r="Y390" s="252"/>
      <c r="Z390" s="252"/>
      <c r="AA390" s="252"/>
      <c r="AB390" s="252"/>
      <c r="AC390" s="252"/>
      <c r="AD390" s="252"/>
      <c r="AE390" s="252"/>
      <c r="AV390" s="241"/>
      <c r="AW390" s="241"/>
      <c r="AX390" s="241"/>
      <c r="AY390" s="241"/>
      <c r="AZ390" s="241"/>
      <c r="BA390" s="241"/>
      <c r="BB390" s="241"/>
      <c r="BC390" s="241"/>
      <c r="BD390" s="241"/>
      <c r="BE390" s="241"/>
      <c r="BF390" s="241"/>
      <c r="BG390" s="241"/>
      <c r="BH390" s="241"/>
      <c r="BI390" s="241"/>
      <c r="BJ390" s="241"/>
      <c r="BK390" s="241"/>
      <c r="BL390" s="241"/>
      <c r="BM390" s="241"/>
      <c r="BN390" s="241"/>
      <c r="BO390" s="241"/>
      <c r="BT390" s="271"/>
      <c r="BU390" s="271"/>
      <c r="BV390" s="271"/>
      <c r="BX390" s="271"/>
      <c r="BY390" s="271"/>
      <c r="BZ390" s="271"/>
      <c r="CA390" s="271"/>
      <c r="CB390" s="271"/>
      <c r="CC390" s="271"/>
      <c r="CD390" s="271"/>
      <c r="CE390" s="271"/>
      <c r="CF390" s="271"/>
      <c r="CG390" s="271"/>
      <c r="CH390" s="271"/>
    </row>
    <row r="391" spans="1:86">
      <c r="C391" s="252"/>
      <c r="D391" s="252"/>
      <c r="E391" s="252"/>
      <c r="F391" s="252"/>
      <c r="G391" s="252"/>
      <c r="H391" s="900"/>
      <c r="I391" s="900"/>
      <c r="J391" s="900"/>
      <c r="K391" s="252"/>
      <c r="L391" s="252"/>
      <c r="M391" s="252"/>
      <c r="N391" s="252"/>
      <c r="O391" s="252"/>
      <c r="P391" s="252"/>
      <c r="Q391" s="252"/>
      <c r="R391" s="252"/>
      <c r="S391" s="252"/>
      <c r="T391" s="252"/>
      <c r="U391" s="252"/>
      <c r="V391" s="270"/>
      <c r="W391" s="252"/>
      <c r="X391" s="252"/>
      <c r="Y391" s="252"/>
      <c r="Z391" s="252"/>
      <c r="AA391" s="252"/>
      <c r="AB391" s="252"/>
      <c r="AC391" s="252"/>
      <c r="AD391" s="252"/>
      <c r="AE391" s="252"/>
      <c r="AV391" s="241"/>
      <c r="AW391" s="241"/>
      <c r="AX391" s="241"/>
      <c r="AY391" s="241"/>
      <c r="AZ391" s="241"/>
      <c r="BA391" s="241"/>
      <c r="BB391" s="241"/>
      <c r="BC391" s="241"/>
      <c r="BD391" s="241"/>
      <c r="BE391" s="241"/>
      <c r="BF391" s="241"/>
      <c r="BG391" s="241"/>
      <c r="BH391" s="241"/>
      <c r="BI391" s="241"/>
      <c r="BJ391" s="241"/>
      <c r="BK391" s="241"/>
      <c r="BL391" s="241"/>
      <c r="BM391" s="241"/>
      <c r="BN391" s="241"/>
      <c r="BO391" s="241"/>
      <c r="BT391" s="271"/>
      <c r="BU391" s="271"/>
      <c r="BV391" s="271"/>
      <c r="BX391" s="271"/>
      <c r="BY391" s="271"/>
      <c r="BZ391" s="271"/>
      <c r="CA391" s="271"/>
      <c r="CB391" s="271"/>
      <c r="CC391" s="271"/>
      <c r="CD391" s="271"/>
      <c r="CE391" s="271"/>
      <c r="CF391" s="271"/>
      <c r="CG391" s="271"/>
      <c r="CH391" s="271"/>
    </row>
    <row r="392" spans="1:86" ht="15">
      <c r="B392" s="272" t="s">
        <v>55</v>
      </c>
      <c r="C392" s="252"/>
      <c r="D392" s="252"/>
      <c r="E392" s="252"/>
      <c r="F392" s="252"/>
      <c r="G392" s="252"/>
      <c r="H392" s="900"/>
      <c r="I392" s="900"/>
      <c r="J392" s="900"/>
      <c r="K392" s="252"/>
      <c r="L392" s="252"/>
      <c r="M392" s="252"/>
      <c r="N392" s="252"/>
      <c r="O392" s="252"/>
      <c r="P392" s="273"/>
      <c r="Q392" s="273"/>
      <c r="R392" s="273"/>
      <c r="S392" s="273"/>
      <c r="T392" s="273"/>
      <c r="U392" s="273"/>
      <c r="W392" s="252"/>
      <c r="X392" s="252"/>
      <c r="Y392" s="252"/>
      <c r="Z392" s="252"/>
      <c r="AA392" s="252"/>
      <c r="AB392" s="252"/>
      <c r="AC392" s="252"/>
      <c r="AD392" s="252"/>
      <c r="AE392" s="270"/>
      <c r="AV392" s="241"/>
      <c r="AW392" s="241"/>
      <c r="AX392" s="241"/>
      <c r="AY392" s="241"/>
      <c r="AZ392" s="241"/>
      <c r="BA392" s="241"/>
      <c r="BB392" s="241"/>
      <c r="BC392" s="241"/>
      <c r="BD392" s="241"/>
      <c r="BE392" s="241"/>
      <c r="BF392" s="241"/>
      <c r="BG392" s="241"/>
      <c r="BH392" s="241"/>
      <c r="BI392" s="241"/>
      <c r="BJ392" s="241"/>
      <c r="BK392" s="241"/>
      <c r="BL392" s="241"/>
      <c r="BM392" s="241"/>
      <c r="BN392" s="241"/>
      <c r="BO392" s="241"/>
    </row>
    <row r="393" spans="1:86" s="395" customFormat="1" ht="15" customHeight="1">
      <c r="A393" s="255">
        <f>'5.Inequality - Gini coefficient'!A101</f>
        <v>1</v>
      </c>
      <c r="B393" s="255" t="str">
        <f>'5.Inequality - Gini coefficient'!B101</f>
        <v>*,** Albania (2015): n.a.</v>
      </c>
      <c r="C393" s="392"/>
      <c r="D393" s="392"/>
      <c r="E393" s="392"/>
      <c r="F393" s="392"/>
      <c r="G393" s="392"/>
      <c r="H393" s="949"/>
      <c r="I393" s="949"/>
      <c r="J393" s="949"/>
      <c r="K393" s="392"/>
      <c r="L393" s="392"/>
      <c r="M393" s="392"/>
      <c r="N393" s="392"/>
      <c r="O393" s="392"/>
      <c r="P393" s="392"/>
      <c r="Q393" s="392"/>
      <c r="R393" s="392"/>
      <c r="S393" s="392"/>
      <c r="T393" s="392"/>
      <c r="U393" s="392"/>
      <c r="V393" s="392"/>
      <c r="W393" s="393"/>
      <c r="X393" s="393"/>
      <c r="Y393" s="393"/>
      <c r="Z393" s="393"/>
      <c r="AA393" s="393"/>
      <c r="AB393" s="393"/>
      <c r="AC393" s="393"/>
      <c r="AD393" s="393"/>
      <c r="AE393" s="392"/>
      <c r="AF393" s="394"/>
      <c r="AG393" s="394"/>
      <c r="AH393" s="394"/>
      <c r="AI393" s="394"/>
      <c r="AJ393" s="394"/>
      <c r="AK393" s="394"/>
      <c r="AL393" s="394"/>
      <c r="AM393" s="394"/>
      <c r="AN393" s="394"/>
      <c r="AO393" s="394"/>
      <c r="AP393" s="394"/>
      <c r="AQ393" s="394"/>
      <c r="AR393" s="394"/>
      <c r="AS393" s="394"/>
      <c r="AT393" s="394"/>
      <c r="AU393" s="394"/>
      <c r="AV393" s="394"/>
      <c r="AW393" s="394"/>
      <c r="AX393" s="394"/>
      <c r="AY393" s="394"/>
      <c r="AZ393" s="394"/>
      <c r="BA393" s="394"/>
      <c r="BB393" s="394"/>
      <c r="BC393" s="394"/>
      <c r="BD393" s="394"/>
      <c r="BE393" s="394"/>
      <c r="BF393" s="394"/>
      <c r="BG393" s="394"/>
      <c r="BH393" s="394"/>
      <c r="BI393" s="394"/>
      <c r="BJ393" s="394"/>
      <c r="BK393" s="394"/>
      <c r="BL393" s="394"/>
      <c r="BM393" s="394"/>
      <c r="BN393" s="394"/>
      <c r="BO393" s="394"/>
      <c r="BP393" s="392"/>
      <c r="BQ393" s="392"/>
      <c r="BR393" s="392"/>
      <c r="BS393" s="392"/>
      <c r="BT393" s="392"/>
      <c r="BU393" s="392"/>
      <c r="BV393" s="392"/>
      <c r="BW393" s="392"/>
      <c r="BX393" s="392"/>
      <c r="BY393" s="392"/>
      <c r="BZ393" s="392"/>
      <c r="CA393" s="392"/>
      <c r="CB393" s="392"/>
      <c r="CC393" s="392"/>
      <c r="CD393" s="392"/>
      <c r="CE393" s="392"/>
      <c r="CF393" s="392"/>
      <c r="CG393" s="392"/>
      <c r="CH393" s="392"/>
    </row>
    <row r="394" spans="1:86" ht="15" customHeight="1">
      <c r="A394" s="255">
        <f>'5.Inequality - Gini coefficient'!A102</f>
        <v>2</v>
      </c>
      <c r="B394" s="255" t="str">
        <f>'5.Inequality - Gini coefficient'!B102</f>
        <v>Argentina (2012): Rossignolo, Dario. 2017. “CEQ Master Workbook: Argentina (2012-2013),” CEQ Data Center on Fiscal Redistribution (CEQ Institute, Tulane University). Jun 8, 2018.</v>
      </c>
      <c r="C394" s="271"/>
      <c r="D394" s="271"/>
      <c r="E394" s="271"/>
      <c r="F394" s="271"/>
      <c r="G394" s="271"/>
      <c r="H394" s="903"/>
      <c r="I394" s="903"/>
      <c r="J394" s="903"/>
      <c r="K394" s="271"/>
      <c r="L394" s="271"/>
      <c r="M394" s="271"/>
      <c r="N394" s="271"/>
      <c r="O394" s="271"/>
      <c r="P394" s="271"/>
      <c r="Q394" s="271"/>
      <c r="R394" s="271"/>
      <c r="S394" s="271"/>
      <c r="T394" s="271"/>
      <c r="U394" s="271"/>
      <c r="V394" s="271"/>
      <c r="W394" s="391"/>
      <c r="X394" s="391"/>
      <c r="Y394" s="391"/>
      <c r="Z394" s="391"/>
      <c r="AA394" s="391"/>
      <c r="AB394" s="391"/>
      <c r="AC394" s="391"/>
      <c r="AD394" s="391"/>
      <c r="AE394" s="271"/>
      <c r="AF394" s="249"/>
      <c r="AG394" s="249"/>
      <c r="AH394" s="249"/>
      <c r="AI394" s="249"/>
      <c r="AJ394" s="249"/>
      <c r="AK394" s="249"/>
      <c r="AL394" s="249"/>
      <c r="AM394" s="249"/>
      <c r="AN394" s="249"/>
      <c r="AO394" s="249"/>
      <c r="AP394" s="249"/>
      <c r="AQ394" s="249"/>
      <c r="AR394" s="249"/>
      <c r="AS394" s="249"/>
      <c r="AT394" s="249"/>
      <c r="AU394" s="249"/>
      <c r="AV394" s="249"/>
      <c r="AW394" s="249"/>
      <c r="AX394" s="249"/>
      <c r="AY394" s="249"/>
      <c r="AZ394" s="249"/>
      <c r="BA394" s="249"/>
      <c r="BB394" s="249"/>
      <c r="BC394" s="249"/>
      <c r="BD394" s="249"/>
      <c r="BE394" s="249"/>
      <c r="BF394" s="249"/>
      <c r="BG394" s="249"/>
      <c r="BH394" s="249"/>
      <c r="BI394" s="249"/>
      <c r="BJ394" s="249"/>
      <c r="BK394" s="249"/>
      <c r="BL394" s="249"/>
      <c r="BM394" s="249"/>
      <c r="BN394" s="249"/>
      <c r="BO394" s="249"/>
      <c r="BP394" s="271"/>
      <c r="BQ394" s="271"/>
      <c r="BR394" s="271"/>
      <c r="BS394" s="271"/>
      <c r="BT394" s="271"/>
      <c r="BU394" s="271"/>
      <c r="BV394" s="271"/>
      <c r="BW394" s="271"/>
      <c r="BX394" s="271"/>
      <c r="BY394" s="271"/>
      <c r="BZ394" s="271"/>
      <c r="CA394" s="271"/>
      <c r="CB394" s="271"/>
      <c r="CC394" s="271"/>
      <c r="CD394" s="271"/>
      <c r="CE394" s="271"/>
      <c r="CF394" s="271"/>
      <c r="CG394" s="271"/>
      <c r="CH394" s="271"/>
    </row>
    <row r="395" spans="1:86" ht="15" customHeight="1">
      <c r="A395" s="255">
        <f>'5.Inequality - Gini coefficient'!A103</f>
        <v>3</v>
      </c>
      <c r="B395" s="255" t="str">
        <f>'5.Inequality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395" s="406"/>
      <c r="D395" s="406"/>
      <c r="E395" s="406"/>
      <c r="F395" s="406"/>
      <c r="G395" s="406"/>
      <c r="H395" s="904"/>
      <c r="I395" s="904"/>
      <c r="J395" s="904"/>
      <c r="K395" s="406"/>
      <c r="L395" s="406"/>
      <c r="M395" s="406"/>
      <c r="N395" s="406"/>
      <c r="O395" s="406"/>
      <c r="P395" s="406"/>
      <c r="Q395" s="406"/>
      <c r="R395" s="406"/>
      <c r="S395" s="406"/>
      <c r="T395" s="406"/>
      <c r="U395" s="406"/>
      <c r="V395" s="406"/>
      <c r="W395" s="406"/>
      <c r="X395" s="406"/>
      <c r="Y395" s="406"/>
      <c r="Z395" s="406"/>
      <c r="AA395" s="406"/>
      <c r="AB395" s="406"/>
      <c r="AC395" s="406"/>
      <c r="AD395" s="406"/>
      <c r="AE395" s="406"/>
      <c r="AF395" s="249"/>
      <c r="AG395" s="249"/>
      <c r="AH395" s="249"/>
      <c r="AI395" s="249"/>
      <c r="AJ395" s="249"/>
      <c r="AK395" s="249"/>
      <c r="AL395" s="249"/>
      <c r="AM395" s="249"/>
      <c r="AN395" s="249"/>
      <c r="AO395" s="249"/>
      <c r="AP395" s="249"/>
      <c r="AQ395" s="249"/>
      <c r="AR395" s="249"/>
      <c r="AS395" s="249"/>
      <c r="AT395" s="249"/>
      <c r="AU395" s="249"/>
      <c r="AV395" s="249"/>
      <c r="AW395" s="249"/>
      <c r="AX395" s="249"/>
      <c r="AY395" s="249"/>
      <c r="AZ395" s="249"/>
      <c r="BA395" s="249"/>
      <c r="BB395" s="249"/>
      <c r="BC395" s="249"/>
      <c r="BD395" s="249"/>
      <c r="BE395" s="249"/>
      <c r="BF395" s="249"/>
      <c r="BG395" s="249"/>
      <c r="BH395" s="249"/>
      <c r="BI395" s="249"/>
      <c r="BJ395" s="249"/>
      <c r="BK395" s="249"/>
      <c r="BL395" s="249"/>
      <c r="BM395" s="249"/>
      <c r="BN395" s="249"/>
      <c r="BO395" s="249"/>
      <c r="BP395" s="271"/>
      <c r="BQ395" s="271"/>
      <c r="BR395" s="271"/>
      <c r="BS395" s="271"/>
      <c r="BT395" s="271"/>
      <c r="BU395" s="271"/>
      <c r="BV395" s="271"/>
      <c r="BW395" s="271"/>
    </row>
    <row r="396" spans="1:86" ht="15" customHeight="1">
      <c r="A396" s="255">
        <f>'5.Inequality - Gini coefficient'!A104</f>
        <v>4</v>
      </c>
      <c r="B396" s="255" t="str">
        <f>'5.Inequality - Gini coefficient'!B104</f>
        <v>*,** Belarus (2015): n.a.</v>
      </c>
      <c r="C396" s="407"/>
      <c r="D396" s="407"/>
      <c r="E396" s="407"/>
      <c r="F396" s="407"/>
      <c r="G396" s="407"/>
      <c r="H396" s="905"/>
      <c r="I396" s="905"/>
      <c r="J396" s="905"/>
      <c r="K396" s="407"/>
      <c r="L396" s="407"/>
      <c r="M396" s="407"/>
      <c r="N396" s="407"/>
      <c r="O396" s="407"/>
      <c r="P396" s="407"/>
      <c r="Q396" s="407"/>
      <c r="R396" s="407"/>
      <c r="S396" s="407"/>
      <c r="T396" s="407"/>
      <c r="U396" s="407"/>
      <c r="V396" s="407"/>
      <c r="W396" s="407"/>
      <c r="X396" s="407"/>
      <c r="Y396" s="407"/>
      <c r="Z396" s="407"/>
      <c r="AA396" s="407"/>
      <c r="AB396" s="407"/>
      <c r="AC396" s="407"/>
      <c r="AD396" s="407"/>
      <c r="AE396" s="407"/>
      <c r="AF396" s="249"/>
      <c r="AG396" s="249"/>
      <c r="AH396" s="249"/>
      <c r="AI396" s="249"/>
      <c r="AJ396" s="249"/>
      <c r="AK396" s="249"/>
      <c r="AL396" s="249"/>
      <c r="AM396" s="249"/>
      <c r="AN396" s="249"/>
      <c r="AO396" s="249"/>
      <c r="AP396" s="249"/>
      <c r="AQ396" s="249"/>
      <c r="AR396" s="249"/>
      <c r="AS396" s="249"/>
      <c r="AT396" s="249"/>
      <c r="AU396" s="249"/>
      <c r="AV396" s="249"/>
      <c r="AW396" s="249"/>
      <c r="AX396" s="249"/>
      <c r="AY396" s="249"/>
      <c r="AZ396" s="249"/>
      <c r="BA396" s="249"/>
      <c r="BB396" s="249"/>
      <c r="BC396" s="249"/>
      <c r="BD396" s="249"/>
      <c r="BE396" s="249"/>
      <c r="BF396" s="249"/>
      <c r="BG396" s="249"/>
      <c r="BH396" s="249"/>
      <c r="BI396" s="249"/>
      <c r="BJ396" s="249"/>
      <c r="BK396" s="249"/>
      <c r="BL396" s="249"/>
      <c r="BM396" s="249"/>
      <c r="BN396" s="249"/>
      <c r="BO396" s="249"/>
      <c r="BP396" s="271"/>
      <c r="BQ396" s="271"/>
      <c r="BR396" s="271"/>
      <c r="BS396" s="271"/>
      <c r="BT396" s="271"/>
      <c r="BU396" s="271"/>
      <c r="BV396" s="271"/>
      <c r="BW396" s="271"/>
    </row>
    <row r="397" spans="1:86" ht="15" customHeight="1">
      <c r="A397" s="255">
        <f>'5.Inequality - Gini coefficient'!A105</f>
        <v>5</v>
      </c>
      <c r="B397" s="255" t="str">
        <f>'5.Inequality - Gini coefficient'!B105</f>
        <v>Bolivia (2009): Paz Arauco, Veronica, George Gray-Molina, Wilson Jimenez and Ernesto Yañez. 2014. “CEQ Master Workbook: Bolivia (2009),” CEQ Data Center on Fiscal Redistribution (CEQ Institute, Tulane University). September 22, 2014.</v>
      </c>
      <c r="C397" s="407"/>
      <c r="D397" s="407"/>
      <c r="E397" s="407"/>
      <c r="F397" s="407"/>
      <c r="G397" s="407"/>
      <c r="H397" s="905"/>
      <c r="I397" s="905"/>
      <c r="J397" s="905"/>
      <c r="K397" s="407"/>
      <c r="L397" s="407"/>
      <c r="M397" s="407"/>
      <c r="N397" s="407"/>
      <c r="O397" s="407"/>
      <c r="P397" s="407"/>
      <c r="Q397" s="407"/>
      <c r="R397" s="407"/>
      <c r="S397" s="407"/>
      <c r="T397" s="407"/>
      <c r="U397" s="407"/>
      <c r="V397" s="407"/>
      <c r="W397" s="407"/>
      <c r="X397" s="407"/>
      <c r="Y397" s="407"/>
      <c r="Z397" s="407"/>
      <c r="AA397" s="407"/>
      <c r="AB397" s="407"/>
      <c r="AC397" s="407"/>
      <c r="AD397" s="407"/>
      <c r="AE397" s="407"/>
      <c r="AF397" s="249"/>
      <c r="AG397" s="249"/>
      <c r="AH397" s="249"/>
      <c r="AI397" s="249"/>
      <c r="AJ397" s="249"/>
      <c r="AK397" s="249"/>
      <c r="AL397" s="249"/>
      <c r="AM397" s="249"/>
      <c r="AN397" s="249"/>
      <c r="AO397" s="249"/>
      <c r="AP397" s="249"/>
      <c r="AQ397" s="249"/>
      <c r="AR397" s="249"/>
      <c r="AS397" s="249"/>
      <c r="AT397" s="249"/>
      <c r="AU397" s="249"/>
      <c r="AV397" s="249"/>
      <c r="AW397" s="249"/>
      <c r="AX397" s="249"/>
      <c r="AY397" s="249"/>
      <c r="AZ397" s="249"/>
      <c r="BA397" s="249"/>
      <c r="BB397" s="249"/>
      <c r="BC397" s="249"/>
      <c r="BD397" s="249"/>
      <c r="BE397" s="249"/>
      <c r="BF397" s="249"/>
      <c r="BG397" s="249"/>
      <c r="BH397" s="249"/>
      <c r="BI397" s="249"/>
      <c r="BJ397" s="249"/>
      <c r="BK397" s="249"/>
      <c r="BL397" s="249"/>
      <c r="BM397" s="249"/>
      <c r="BN397" s="249"/>
      <c r="BO397" s="249"/>
      <c r="BP397" s="271"/>
      <c r="BQ397" s="271"/>
      <c r="BR397" s="271"/>
      <c r="BS397" s="271"/>
      <c r="BT397" s="271"/>
      <c r="BU397" s="271"/>
      <c r="BV397" s="271"/>
      <c r="BW397" s="271"/>
      <c r="BX397" s="271"/>
      <c r="BY397" s="271"/>
      <c r="BZ397" s="271"/>
      <c r="CA397" s="271"/>
      <c r="CB397" s="271"/>
      <c r="CC397" s="271"/>
      <c r="CD397" s="271"/>
      <c r="CE397" s="271"/>
      <c r="CF397" s="271"/>
      <c r="CG397" s="271"/>
      <c r="CH397" s="271"/>
    </row>
    <row r="398" spans="1:86" ht="15" customHeight="1">
      <c r="A398" s="255">
        <f>'5.Inequality - Gini coefficient'!A106</f>
        <v>6</v>
      </c>
      <c r="B398" s="255" t="str">
        <f>'5.Inequality - Gini coefficient'!B106</f>
        <v>Brazil (2008): Higgins, Sean, Claudiney Pereira, and, Maynor Cabrera. 2019. “CEQ Master Workbook: Brazil (2008-2009),” CEQ Data Center on Fiscal Redistribution (CEQ Institute, Tulane University). May 3, 2019.</v>
      </c>
      <c r="C398" s="407"/>
      <c r="D398" s="407"/>
      <c r="E398" s="407"/>
      <c r="F398" s="407"/>
      <c r="G398" s="407"/>
      <c r="H398" s="905"/>
      <c r="I398" s="905"/>
      <c r="J398" s="905"/>
      <c r="K398" s="407"/>
      <c r="L398" s="407"/>
      <c r="M398" s="407"/>
      <c r="N398" s="407"/>
      <c r="O398" s="407"/>
      <c r="P398" s="407"/>
      <c r="Q398" s="407"/>
      <c r="R398" s="407"/>
      <c r="S398" s="407"/>
      <c r="T398" s="407"/>
      <c r="U398" s="407"/>
      <c r="V398" s="407"/>
      <c r="W398" s="407"/>
      <c r="X398" s="407"/>
      <c r="Y398" s="407"/>
      <c r="Z398" s="407"/>
      <c r="AA398" s="407"/>
      <c r="AB398" s="407"/>
      <c r="AC398" s="407"/>
      <c r="AD398" s="407"/>
      <c r="AE398" s="407"/>
      <c r="AF398" s="249"/>
      <c r="AG398" s="249"/>
      <c r="AH398" s="249"/>
      <c r="AI398" s="249"/>
      <c r="AJ398" s="249"/>
      <c r="AK398" s="249"/>
      <c r="AL398" s="249"/>
      <c r="AM398" s="249"/>
      <c r="AN398" s="249"/>
      <c r="AO398" s="249"/>
      <c r="AP398" s="249"/>
      <c r="AQ398" s="249"/>
      <c r="AR398" s="249"/>
      <c r="AS398" s="249"/>
      <c r="AT398" s="249"/>
      <c r="AU398" s="249"/>
      <c r="AV398" s="249"/>
      <c r="AW398" s="249"/>
      <c r="AX398" s="249"/>
      <c r="AY398" s="249"/>
      <c r="AZ398" s="249"/>
      <c r="BA398" s="249"/>
      <c r="BB398" s="249"/>
      <c r="BC398" s="249"/>
      <c r="BD398" s="249"/>
      <c r="BE398" s="249"/>
      <c r="BF398" s="249"/>
      <c r="BG398" s="249"/>
      <c r="BH398" s="249"/>
      <c r="BI398" s="249"/>
      <c r="BJ398" s="249"/>
      <c r="BK398" s="249"/>
      <c r="BL398" s="249"/>
      <c r="BM398" s="249"/>
      <c r="BN398" s="249"/>
      <c r="BO398" s="249"/>
      <c r="BP398" s="271"/>
      <c r="BQ398" s="271"/>
      <c r="BR398" s="271"/>
      <c r="BS398" s="271"/>
      <c r="BT398" s="271"/>
      <c r="BU398" s="271"/>
      <c r="BV398" s="271"/>
      <c r="BW398" s="271"/>
      <c r="BX398" s="271"/>
      <c r="BY398" s="271"/>
      <c r="BZ398" s="271"/>
      <c r="CA398" s="271"/>
      <c r="CB398" s="271"/>
      <c r="CC398" s="271"/>
      <c r="CD398" s="271"/>
      <c r="CE398" s="271"/>
      <c r="CF398" s="271"/>
      <c r="CG398" s="271"/>
      <c r="CH398" s="271"/>
    </row>
    <row r="399" spans="1:86" ht="15" customHeight="1">
      <c r="A399" s="255">
        <f>'5.Inequality - Gini coefficient'!A107</f>
        <v>7</v>
      </c>
      <c r="B399" s="255" t="str">
        <f>'5.Inequality - Gini coefficient'!B107</f>
        <v>*,** Burkina Faso (2014): n.a.</v>
      </c>
      <c r="C399" s="407"/>
      <c r="D399" s="407"/>
      <c r="E399" s="407"/>
      <c r="F399" s="407"/>
      <c r="G399" s="407"/>
      <c r="H399" s="905"/>
      <c r="I399" s="905"/>
      <c r="J399" s="905"/>
      <c r="K399" s="407"/>
      <c r="L399" s="407"/>
      <c r="M399" s="407"/>
      <c r="N399" s="407"/>
      <c r="O399" s="407"/>
      <c r="P399" s="407"/>
      <c r="Q399" s="407"/>
      <c r="R399" s="407"/>
      <c r="S399" s="407"/>
      <c r="T399" s="407"/>
      <c r="U399" s="407"/>
      <c r="V399" s="407"/>
      <c r="W399" s="407"/>
      <c r="X399" s="407"/>
      <c r="Y399" s="407"/>
      <c r="Z399" s="407"/>
      <c r="AA399" s="407"/>
      <c r="AB399" s="407"/>
      <c r="AC399" s="407"/>
      <c r="AD399" s="407"/>
      <c r="AE399" s="407"/>
      <c r="AF399" s="249"/>
      <c r="AG399" s="249"/>
      <c r="AH399" s="249"/>
      <c r="AI399" s="249"/>
      <c r="AJ399" s="249"/>
      <c r="AK399" s="249"/>
      <c r="AL399" s="249"/>
      <c r="AM399" s="249"/>
      <c r="AN399" s="249"/>
      <c r="AO399" s="249"/>
      <c r="AP399" s="249"/>
      <c r="AQ399" s="249"/>
      <c r="AR399" s="249"/>
      <c r="AS399" s="249"/>
      <c r="AT399" s="249"/>
      <c r="AU399" s="249"/>
      <c r="AV399" s="249"/>
      <c r="AW399" s="249"/>
      <c r="AX399" s="249"/>
      <c r="AY399" s="249"/>
      <c r="AZ399" s="249"/>
      <c r="BA399" s="249"/>
      <c r="BB399" s="249"/>
      <c r="BC399" s="249"/>
      <c r="BD399" s="249"/>
      <c r="BE399" s="249"/>
      <c r="BF399" s="249"/>
      <c r="BG399" s="249"/>
      <c r="BH399" s="249"/>
      <c r="BI399" s="249"/>
      <c r="BJ399" s="249"/>
      <c r="BK399" s="249"/>
      <c r="BL399" s="249"/>
      <c r="BM399" s="249"/>
      <c r="BN399" s="249"/>
      <c r="BO399" s="249"/>
      <c r="BP399" s="271"/>
      <c r="BQ399" s="271"/>
      <c r="BR399" s="271"/>
      <c r="BS399" s="271"/>
      <c r="BT399" s="271"/>
      <c r="BU399" s="271"/>
      <c r="BV399" s="271"/>
      <c r="BW399" s="271"/>
    </row>
    <row r="400" spans="1:86" ht="15" customHeight="1">
      <c r="A400" s="255">
        <f>'5.Inequality - Gini coefficient'!A108</f>
        <v>8</v>
      </c>
      <c r="B400" s="255" t="str">
        <f>'5.Inequality - Gini coefficient'!B108</f>
        <v>Chile (2013): Martinez-Aguilar, Sandra and Eduardo Ortiz-Juarez. 2016. “CEQ Master Workbook: Chile (2013),” CEQ Data Center on Fiscal Redistribution (CEQ Institute, Tulane University and the World Bank). October 7, 2016.</v>
      </c>
      <c r="C400" s="407"/>
      <c r="D400" s="407"/>
      <c r="E400" s="407"/>
      <c r="F400" s="407"/>
      <c r="G400" s="407"/>
      <c r="H400" s="905"/>
      <c r="I400" s="905"/>
      <c r="J400" s="905"/>
      <c r="K400" s="407"/>
      <c r="L400" s="407"/>
      <c r="M400" s="407"/>
      <c r="N400" s="407"/>
      <c r="O400" s="407"/>
      <c r="P400" s="407"/>
      <c r="Q400" s="407"/>
      <c r="R400" s="407"/>
      <c r="S400" s="407"/>
      <c r="T400" s="407"/>
      <c r="U400" s="407"/>
      <c r="V400" s="407"/>
      <c r="W400" s="407"/>
      <c r="X400" s="407"/>
      <c r="Y400" s="407"/>
      <c r="Z400" s="407"/>
      <c r="AA400" s="407"/>
      <c r="AB400" s="407"/>
      <c r="AC400" s="407"/>
      <c r="AD400" s="407"/>
      <c r="AE400" s="407"/>
      <c r="AF400" s="249"/>
      <c r="AG400" s="249"/>
      <c r="AH400" s="249"/>
      <c r="AI400" s="249"/>
      <c r="AJ400" s="249"/>
      <c r="AK400" s="249"/>
      <c r="AL400" s="249"/>
      <c r="AM400" s="249"/>
      <c r="AN400" s="249"/>
      <c r="AO400" s="249"/>
      <c r="AP400" s="249"/>
      <c r="AQ400" s="249"/>
      <c r="AR400" s="249"/>
      <c r="AS400" s="249"/>
      <c r="AT400" s="249"/>
      <c r="AU400" s="249"/>
      <c r="AV400" s="249"/>
      <c r="AW400" s="249"/>
      <c r="AX400" s="249"/>
      <c r="AY400" s="249"/>
      <c r="AZ400" s="249"/>
      <c r="BA400" s="249"/>
      <c r="BB400" s="249"/>
      <c r="BC400" s="249"/>
      <c r="BD400" s="249"/>
      <c r="BE400" s="249"/>
      <c r="BF400" s="249"/>
      <c r="BG400" s="249"/>
      <c r="BH400" s="249"/>
      <c r="BI400" s="249"/>
      <c r="BJ400" s="249"/>
      <c r="BK400" s="249"/>
      <c r="BL400" s="249"/>
      <c r="BM400" s="249"/>
      <c r="BN400" s="249"/>
      <c r="BO400" s="249"/>
      <c r="BP400" s="271"/>
      <c r="BQ400" s="271"/>
      <c r="BR400" s="271"/>
      <c r="BS400" s="271"/>
      <c r="BT400" s="271"/>
      <c r="BU400" s="271"/>
      <c r="BV400" s="271"/>
      <c r="BW400" s="271"/>
    </row>
    <row r="401" spans="1:86" ht="15" customHeight="1">
      <c r="A401" s="255">
        <f>'5.Inequality - Gini coefficient'!A109</f>
        <v>9</v>
      </c>
      <c r="B401" s="255" t="str">
        <f>'5.Inequality - Gini coefficient'!B109</f>
        <v>Colombia (2010): Melendez, Marcela and Valentina Martinez. 2019. “CEQ Master Workbook: Colombia (2010),” CEQ Data Center on Fiscal Redistribution (CEQ Institute, Tulane University and Inter-American Development Bank). February 20, 2019.</v>
      </c>
      <c r="C401" s="407"/>
      <c r="D401" s="407"/>
      <c r="E401" s="407"/>
      <c r="F401" s="407"/>
      <c r="G401" s="407"/>
      <c r="H401" s="905"/>
      <c r="I401" s="905"/>
      <c r="J401" s="905"/>
      <c r="K401" s="407"/>
      <c r="L401" s="407"/>
      <c r="M401" s="407"/>
      <c r="N401" s="407"/>
      <c r="O401" s="407"/>
      <c r="P401" s="407"/>
      <c r="Q401" s="407"/>
      <c r="R401" s="407"/>
      <c r="S401" s="407"/>
      <c r="T401" s="407"/>
      <c r="U401" s="407"/>
      <c r="V401" s="407"/>
      <c r="W401" s="407"/>
      <c r="X401" s="407"/>
      <c r="Y401" s="407"/>
      <c r="Z401" s="407"/>
      <c r="AA401" s="407"/>
      <c r="AB401" s="407"/>
      <c r="AC401" s="407"/>
      <c r="AD401" s="407"/>
      <c r="AE401" s="407"/>
      <c r="AF401" s="249"/>
      <c r="AG401" s="249"/>
      <c r="AH401" s="249"/>
      <c r="AI401" s="249"/>
      <c r="AJ401" s="249"/>
      <c r="AK401" s="249"/>
      <c r="AL401" s="249"/>
      <c r="AM401" s="249"/>
      <c r="AN401" s="249"/>
      <c r="AO401" s="249"/>
      <c r="AP401" s="249"/>
      <c r="AQ401" s="249"/>
      <c r="AR401" s="249"/>
      <c r="AS401" s="249"/>
      <c r="AT401" s="249"/>
      <c r="AU401" s="249"/>
      <c r="AV401" s="249"/>
      <c r="AW401" s="249"/>
      <c r="AX401" s="249"/>
      <c r="AY401" s="249"/>
      <c r="AZ401" s="249"/>
      <c r="BA401" s="249"/>
      <c r="BB401" s="249"/>
      <c r="BC401" s="249"/>
      <c r="BD401" s="249"/>
      <c r="BE401" s="249"/>
      <c r="BF401" s="249"/>
      <c r="BG401" s="249"/>
      <c r="BH401" s="249"/>
      <c r="BI401" s="249"/>
      <c r="BJ401" s="249"/>
      <c r="BK401" s="249"/>
      <c r="BL401" s="249"/>
      <c r="BM401" s="249"/>
      <c r="BN401" s="249"/>
      <c r="BO401" s="249"/>
      <c r="BP401" s="271"/>
      <c r="BQ401" s="271"/>
      <c r="BR401" s="271"/>
      <c r="BS401" s="271"/>
      <c r="BT401" s="271"/>
      <c r="BU401" s="271"/>
      <c r="BV401" s="271"/>
      <c r="BW401" s="271"/>
      <c r="BX401" s="271"/>
      <c r="BY401" s="271"/>
      <c r="BZ401" s="271"/>
      <c r="CA401" s="271"/>
      <c r="CB401" s="271"/>
      <c r="CC401" s="271"/>
      <c r="CD401" s="271"/>
      <c r="CE401" s="271"/>
      <c r="CF401" s="271"/>
      <c r="CG401" s="271"/>
      <c r="CH401" s="271"/>
    </row>
    <row r="402" spans="1:86" ht="15" customHeight="1">
      <c r="A402" s="255">
        <f>'5.Inequality - Gini coefficient'!A110</f>
        <v>0</v>
      </c>
      <c r="B402" s="255" t="str">
        <f>'5.Inequality - Gini coefficient'!B110</f>
        <v>Colombia (2014): Melendez, Marcela and Valentina Martinez. 2019. “CEQ Master Workbook: Colombia (2014),” CEQ Data Center on Fiscal Redistribution (CEQ Institute, Tulane University and Inter-American Development Bank). February 28, 2019.</v>
      </c>
      <c r="C402" s="407"/>
      <c r="D402" s="407"/>
      <c r="E402" s="407"/>
      <c r="F402" s="407"/>
      <c r="G402" s="407"/>
      <c r="H402" s="905"/>
      <c r="I402" s="905"/>
      <c r="J402" s="905"/>
      <c r="K402" s="407"/>
      <c r="L402" s="407"/>
      <c r="M402" s="407"/>
      <c r="N402" s="407"/>
      <c r="O402" s="407"/>
      <c r="P402" s="407"/>
      <c r="Q402" s="407"/>
      <c r="R402" s="407"/>
      <c r="S402" s="407"/>
      <c r="T402" s="407"/>
      <c r="U402" s="407"/>
      <c r="V402" s="407"/>
      <c r="W402" s="407"/>
      <c r="X402" s="407"/>
      <c r="Y402" s="407"/>
      <c r="Z402" s="407"/>
      <c r="AA402" s="407"/>
      <c r="AB402" s="407"/>
      <c r="AC402" s="407"/>
      <c r="AD402" s="407"/>
      <c r="AE402" s="407"/>
      <c r="AF402" s="249"/>
      <c r="AG402" s="249"/>
      <c r="AH402" s="249"/>
      <c r="AI402" s="249"/>
      <c r="AJ402" s="249"/>
      <c r="AK402" s="249"/>
      <c r="AL402" s="249"/>
      <c r="AM402" s="249"/>
      <c r="AN402" s="249"/>
      <c r="AO402" s="249"/>
      <c r="AP402" s="249"/>
      <c r="AQ402" s="249"/>
      <c r="AR402" s="249"/>
      <c r="AS402" s="249"/>
      <c r="AT402" s="249"/>
      <c r="AU402" s="249"/>
      <c r="AV402" s="249"/>
      <c r="AW402" s="249"/>
      <c r="AX402" s="249"/>
      <c r="AY402" s="249"/>
      <c r="AZ402" s="249"/>
      <c r="BA402" s="249"/>
      <c r="BB402" s="249"/>
      <c r="BC402" s="249"/>
      <c r="BD402" s="249"/>
      <c r="BE402" s="249"/>
      <c r="BF402" s="249"/>
      <c r="BG402" s="249"/>
      <c r="BH402" s="249"/>
      <c r="BI402" s="249"/>
      <c r="BJ402" s="249"/>
      <c r="BK402" s="249"/>
      <c r="BL402" s="249"/>
      <c r="BM402" s="249"/>
      <c r="BN402" s="249"/>
      <c r="BO402" s="249"/>
      <c r="BP402" s="271"/>
      <c r="BQ402" s="271"/>
      <c r="BR402" s="271"/>
      <c r="BS402" s="271"/>
      <c r="BT402" s="271"/>
      <c r="BU402" s="271"/>
      <c r="BV402" s="271"/>
      <c r="BW402" s="271"/>
    </row>
    <row r="403" spans="1:86" ht="15" customHeight="1">
      <c r="A403" s="255">
        <f>'5.Inequality - Gini coefficient'!A111</f>
        <v>10</v>
      </c>
      <c r="B403" s="255" t="str">
        <f>'5.Inequality - Gini coefficient'!B111</f>
        <v>*,** Comoros (2014): n.a.</v>
      </c>
      <c r="C403" s="407"/>
      <c r="D403" s="407"/>
      <c r="E403" s="407"/>
      <c r="F403" s="407"/>
      <c r="G403" s="407"/>
      <c r="H403" s="905"/>
      <c r="I403" s="905"/>
      <c r="J403" s="905"/>
      <c r="K403" s="407"/>
      <c r="L403" s="407"/>
      <c r="M403" s="407"/>
      <c r="N403" s="407"/>
      <c r="O403" s="407"/>
      <c r="P403" s="407"/>
      <c r="Q403" s="407"/>
      <c r="R403" s="407"/>
      <c r="S403" s="407"/>
      <c r="T403" s="407"/>
      <c r="U403" s="407"/>
      <c r="V403" s="407"/>
      <c r="W403" s="407"/>
      <c r="X403" s="407"/>
      <c r="Y403" s="407"/>
      <c r="Z403" s="407"/>
      <c r="AA403" s="407"/>
      <c r="AB403" s="407"/>
      <c r="AC403" s="407"/>
      <c r="AD403" s="407"/>
      <c r="AE403" s="407"/>
      <c r="AF403" s="249"/>
      <c r="AG403" s="249"/>
      <c r="AH403" s="249"/>
      <c r="AI403" s="249"/>
      <c r="AJ403" s="249"/>
      <c r="AK403" s="249"/>
      <c r="AL403" s="249"/>
      <c r="AM403" s="249"/>
      <c r="AN403" s="249"/>
      <c r="AO403" s="249"/>
      <c r="AP403" s="249"/>
      <c r="AQ403" s="249"/>
      <c r="AR403" s="249"/>
      <c r="AS403" s="249"/>
      <c r="AT403" s="249"/>
      <c r="AU403" s="249"/>
      <c r="AV403" s="249"/>
      <c r="AW403" s="249"/>
      <c r="AX403" s="249"/>
      <c r="AY403" s="249"/>
      <c r="AZ403" s="249"/>
      <c r="BA403" s="249"/>
      <c r="BB403" s="249"/>
      <c r="BC403" s="249"/>
      <c r="BD403" s="249"/>
      <c r="BE403" s="249"/>
      <c r="BF403" s="249"/>
      <c r="BG403" s="249"/>
      <c r="BH403" s="249"/>
      <c r="BI403" s="249"/>
      <c r="BJ403" s="249"/>
      <c r="BK403" s="249"/>
      <c r="BL403" s="249"/>
      <c r="BM403" s="249"/>
      <c r="BN403" s="249"/>
      <c r="BO403" s="249"/>
      <c r="BP403" s="271"/>
      <c r="BQ403" s="271"/>
      <c r="BR403" s="271"/>
      <c r="BS403" s="271"/>
      <c r="BT403" s="271"/>
      <c r="BU403" s="271"/>
      <c r="BV403" s="271"/>
      <c r="BW403" s="271"/>
    </row>
    <row r="404" spans="1:86" ht="15" customHeight="1">
      <c r="A404" s="255">
        <f>'5.Inequality - Gini coefficient'!A112</f>
        <v>11</v>
      </c>
      <c r="B404" s="255" t="str">
        <f>'5.Inequality - Gini coefficient'!B112</f>
        <v>Costa Rica (2010): Sauma, Pablo and Juan Diego Trejos. 2014. “CEQ Master Workbook: Costa Rica (2010),” CEQ Data Center on Fiscal Redistribution (CEQ Institute, Tulane University). February 14, 2014.</v>
      </c>
      <c r="C404" s="407"/>
      <c r="D404" s="407"/>
      <c r="E404" s="407"/>
      <c r="F404" s="407"/>
      <c r="G404" s="407"/>
      <c r="H404" s="905"/>
      <c r="I404" s="905"/>
      <c r="J404" s="905"/>
      <c r="K404" s="407"/>
      <c r="L404" s="407"/>
      <c r="M404" s="407"/>
      <c r="N404" s="407"/>
      <c r="O404" s="407"/>
      <c r="P404" s="407"/>
      <c r="Q404" s="407"/>
      <c r="R404" s="407"/>
      <c r="S404" s="407"/>
      <c r="T404" s="407"/>
      <c r="U404" s="407"/>
      <c r="V404" s="407"/>
      <c r="W404" s="407"/>
      <c r="X404" s="407"/>
      <c r="Y404" s="407"/>
      <c r="Z404" s="407"/>
      <c r="AA404" s="407"/>
      <c r="AB404" s="407"/>
      <c r="AC404" s="407"/>
      <c r="AD404" s="407"/>
      <c r="AE404" s="407"/>
      <c r="AF404" s="249"/>
      <c r="AG404" s="249"/>
      <c r="AH404" s="249"/>
      <c r="AI404" s="249"/>
      <c r="AJ404" s="249"/>
      <c r="AK404" s="249"/>
      <c r="AL404" s="249"/>
      <c r="AM404" s="249"/>
      <c r="AN404" s="249"/>
      <c r="AO404" s="249"/>
      <c r="AP404" s="249"/>
      <c r="AQ404" s="249"/>
      <c r="AR404" s="249"/>
      <c r="AS404" s="249"/>
      <c r="AT404" s="249"/>
      <c r="AU404" s="249"/>
      <c r="AV404" s="249"/>
      <c r="AW404" s="249"/>
      <c r="AX404" s="249"/>
      <c r="AY404" s="249"/>
      <c r="AZ404" s="249"/>
      <c r="BA404" s="249"/>
      <c r="BB404" s="249"/>
      <c r="BC404" s="249"/>
      <c r="BD404" s="249"/>
      <c r="BE404" s="249"/>
      <c r="BF404" s="249"/>
      <c r="BG404" s="249"/>
      <c r="BH404" s="249"/>
      <c r="BI404" s="249"/>
      <c r="BJ404" s="249"/>
      <c r="BK404" s="249"/>
      <c r="BL404" s="249"/>
      <c r="BM404" s="249"/>
      <c r="BN404" s="249"/>
      <c r="BO404" s="249"/>
      <c r="BP404" s="271"/>
      <c r="BQ404" s="271"/>
      <c r="BR404" s="271"/>
      <c r="BS404" s="271"/>
      <c r="BT404" s="271"/>
      <c r="BU404" s="271"/>
      <c r="BV404" s="271"/>
      <c r="BW404" s="271"/>
    </row>
    <row r="405" spans="1:86" ht="15" customHeight="1">
      <c r="A405" s="255">
        <f>'5.Inequality - Gini coefficient'!A113</f>
        <v>12</v>
      </c>
      <c r="B405" s="255" t="str">
        <f>'5.Inequality - Gini coefficient'!B113</f>
        <v>*,** Croatia (2014): n.a.</v>
      </c>
      <c r="C405" s="407"/>
      <c r="D405" s="407"/>
      <c r="E405" s="407"/>
      <c r="F405" s="407"/>
      <c r="G405" s="407"/>
      <c r="H405" s="905"/>
      <c r="I405" s="905"/>
      <c r="J405" s="905"/>
      <c r="K405" s="407"/>
      <c r="L405" s="407"/>
      <c r="M405" s="407"/>
      <c r="N405" s="407"/>
      <c r="O405" s="407"/>
      <c r="P405" s="407"/>
      <c r="Q405" s="407"/>
      <c r="R405" s="407"/>
      <c r="S405" s="407"/>
      <c r="T405" s="407"/>
      <c r="U405" s="407"/>
      <c r="V405" s="407"/>
      <c r="W405" s="407"/>
      <c r="X405" s="407"/>
      <c r="Y405" s="407"/>
      <c r="Z405" s="407"/>
      <c r="AA405" s="407"/>
      <c r="AB405" s="407"/>
      <c r="AC405" s="407"/>
      <c r="AD405" s="407"/>
      <c r="AE405" s="407"/>
      <c r="AF405" s="249"/>
      <c r="AG405" s="249"/>
      <c r="AH405" s="249"/>
      <c r="AI405" s="249"/>
      <c r="AJ405" s="249"/>
      <c r="AK405" s="249"/>
      <c r="AL405" s="249"/>
      <c r="AM405" s="249"/>
      <c r="AN405" s="249"/>
      <c r="AO405" s="249"/>
      <c r="AP405" s="249"/>
      <c r="AQ405" s="249"/>
      <c r="AR405" s="249"/>
      <c r="AS405" s="249"/>
      <c r="AT405" s="249"/>
      <c r="AU405" s="249"/>
      <c r="AV405" s="249"/>
      <c r="AW405" s="249"/>
      <c r="AX405" s="249"/>
      <c r="AY405" s="249"/>
      <c r="AZ405" s="249"/>
      <c r="BA405" s="249"/>
      <c r="BB405" s="249"/>
      <c r="BC405" s="249"/>
      <c r="BD405" s="249"/>
      <c r="BE405" s="249"/>
      <c r="BF405" s="249"/>
      <c r="BG405" s="249"/>
      <c r="BH405" s="249"/>
      <c r="BI405" s="249"/>
      <c r="BJ405" s="249"/>
      <c r="BK405" s="249"/>
      <c r="BL405" s="249"/>
      <c r="BM405" s="249"/>
      <c r="BN405" s="249"/>
      <c r="BO405" s="249"/>
      <c r="BP405" s="271"/>
      <c r="BQ405" s="271"/>
      <c r="BR405" s="271"/>
      <c r="BS405" s="271"/>
      <c r="BT405" s="271"/>
      <c r="BU405" s="271"/>
      <c r="BV405" s="271"/>
      <c r="BW405" s="271"/>
    </row>
    <row r="406" spans="1:86" ht="15" customHeight="1">
      <c r="A406" s="255">
        <f>'5.Inequality - Gini coefficient'!A114</f>
        <v>13</v>
      </c>
      <c r="B406" s="255" t="str">
        <f>'5.Inequality - Gini coefficient'!B114</f>
        <v xml:space="preserve">Dominican Republic (2006): Aristy-Escuder, Jaime. 2019. “CEQ Master Workbook: Dominican Republic (2006-2007),” CEQ Data Center on Fiscal Redistribution (CEQ Institute, Tulane University). January 23, 2019. </v>
      </c>
      <c r="C406" s="407"/>
      <c r="D406" s="407"/>
      <c r="E406" s="407"/>
      <c r="F406" s="407"/>
      <c r="G406" s="407"/>
      <c r="H406" s="905"/>
      <c r="I406" s="905"/>
      <c r="J406" s="905"/>
      <c r="K406" s="407"/>
      <c r="L406" s="407"/>
      <c r="M406" s="407"/>
      <c r="N406" s="407"/>
      <c r="O406" s="407"/>
      <c r="P406" s="407"/>
      <c r="Q406" s="407"/>
      <c r="R406" s="407"/>
      <c r="S406" s="407"/>
      <c r="T406" s="407"/>
      <c r="U406" s="407"/>
      <c r="V406" s="407"/>
      <c r="W406" s="407"/>
      <c r="X406" s="407"/>
      <c r="Y406" s="407"/>
      <c r="Z406" s="407"/>
      <c r="AA406" s="407"/>
      <c r="AB406" s="407"/>
      <c r="AC406" s="407"/>
      <c r="AD406" s="407"/>
      <c r="AE406" s="407"/>
      <c r="AF406" s="249"/>
      <c r="AG406" s="249"/>
      <c r="AH406" s="249"/>
      <c r="AI406" s="249"/>
      <c r="AJ406" s="249"/>
      <c r="AK406" s="249"/>
      <c r="AL406" s="249"/>
      <c r="AM406" s="249"/>
      <c r="AN406" s="249"/>
      <c r="AO406" s="249"/>
      <c r="AP406" s="249"/>
      <c r="AQ406" s="249"/>
      <c r="AR406" s="249"/>
      <c r="AS406" s="249"/>
      <c r="AT406" s="249"/>
      <c r="AU406" s="249"/>
      <c r="AV406" s="249"/>
      <c r="AW406" s="249"/>
      <c r="AX406" s="249"/>
      <c r="AY406" s="249"/>
      <c r="AZ406" s="249"/>
      <c r="BA406" s="249"/>
      <c r="BB406" s="249"/>
      <c r="BC406" s="249"/>
      <c r="BD406" s="249"/>
      <c r="BE406" s="249"/>
      <c r="BF406" s="249"/>
      <c r="BG406" s="249"/>
      <c r="BH406" s="249"/>
      <c r="BI406" s="249"/>
      <c r="BJ406" s="249"/>
      <c r="BK406" s="249"/>
      <c r="BL406" s="249"/>
      <c r="BM406" s="249"/>
      <c r="BN406" s="249"/>
      <c r="BO406" s="249"/>
      <c r="BP406" s="271"/>
      <c r="BQ406" s="271"/>
      <c r="BR406" s="271"/>
      <c r="BS406" s="271"/>
      <c r="BT406" s="271"/>
      <c r="BU406" s="271"/>
      <c r="BV406" s="271"/>
      <c r="BW406" s="271"/>
    </row>
    <row r="407" spans="1:86" ht="15" customHeight="1">
      <c r="A407" s="255">
        <f>'5.Inequality - Gini coefficient'!A115</f>
        <v>14</v>
      </c>
      <c r="B407" s="255" t="str">
        <f>'5.Inequality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407" s="407"/>
      <c r="D407" s="407"/>
      <c r="E407" s="407"/>
      <c r="F407" s="407"/>
      <c r="G407" s="407"/>
      <c r="H407" s="905"/>
      <c r="I407" s="905"/>
      <c r="J407" s="905"/>
      <c r="K407" s="407"/>
      <c r="L407" s="407"/>
      <c r="M407" s="407"/>
      <c r="N407" s="407"/>
      <c r="O407" s="407"/>
      <c r="P407" s="407"/>
      <c r="Q407" s="407"/>
      <c r="R407" s="407"/>
      <c r="S407" s="407"/>
      <c r="T407" s="407"/>
      <c r="U407" s="407"/>
      <c r="V407" s="407"/>
      <c r="W407" s="407"/>
      <c r="X407" s="407"/>
      <c r="Y407" s="407"/>
      <c r="Z407" s="407"/>
      <c r="AA407" s="407"/>
      <c r="AB407" s="407"/>
      <c r="AC407" s="407"/>
      <c r="AD407" s="407"/>
      <c r="AE407" s="407"/>
      <c r="AF407" s="249"/>
      <c r="AG407" s="249"/>
      <c r="AH407" s="249"/>
      <c r="AI407" s="249"/>
      <c r="AJ407" s="249"/>
      <c r="AK407" s="249"/>
      <c r="AL407" s="249"/>
      <c r="AM407" s="249"/>
      <c r="AN407" s="249"/>
      <c r="AO407" s="249"/>
      <c r="AP407" s="249"/>
      <c r="AQ407" s="249"/>
      <c r="AR407" s="249"/>
      <c r="AS407" s="249"/>
      <c r="AT407" s="249"/>
      <c r="AU407" s="249"/>
      <c r="AV407" s="249"/>
      <c r="AW407" s="249"/>
      <c r="AX407" s="249"/>
      <c r="AY407" s="249"/>
      <c r="AZ407" s="249"/>
      <c r="BA407" s="249"/>
      <c r="BB407" s="249"/>
      <c r="BC407" s="249"/>
      <c r="BD407" s="249"/>
      <c r="BE407" s="249"/>
      <c r="BF407" s="249"/>
      <c r="BG407" s="249"/>
      <c r="BH407" s="249"/>
      <c r="BI407" s="249"/>
      <c r="BJ407" s="249"/>
      <c r="BK407" s="249"/>
      <c r="BL407" s="249"/>
      <c r="BM407" s="249"/>
      <c r="BN407" s="249"/>
      <c r="BO407" s="249"/>
      <c r="BP407" s="271"/>
      <c r="BQ407" s="271"/>
      <c r="BR407" s="271"/>
      <c r="BS407" s="271"/>
      <c r="BT407" s="271"/>
      <c r="BU407" s="271"/>
      <c r="BV407" s="271"/>
      <c r="BW407" s="271"/>
      <c r="BX407" s="271"/>
      <c r="BY407" s="271"/>
      <c r="BZ407" s="271"/>
      <c r="CA407" s="271"/>
      <c r="CB407" s="271"/>
      <c r="CC407" s="271"/>
      <c r="CD407" s="271"/>
      <c r="CE407" s="271"/>
      <c r="CF407" s="271"/>
      <c r="CG407" s="271"/>
      <c r="CH407" s="271"/>
    </row>
    <row r="408" spans="1:86" ht="15" customHeight="1">
      <c r="A408" s="255">
        <f>'5.Inequality - Gini coefficient'!A116</f>
        <v>15</v>
      </c>
      <c r="B408" s="255" t="str">
        <f>'5.Inequality - Gini coefficient'!B116</f>
        <v>*,** Egypt (2015): n.a.</v>
      </c>
      <c r="C408" s="407"/>
      <c r="D408" s="407"/>
      <c r="E408" s="407"/>
      <c r="F408" s="407"/>
      <c r="G408" s="407"/>
      <c r="H408" s="905"/>
      <c r="I408" s="905"/>
      <c r="J408" s="905"/>
      <c r="K408" s="407"/>
      <c r="L408" s="407"/>
      <c r="M408" s="407"/>
      <c r="N408" s="407"/>
      <c r="O408" s="407"/>
      <c r="P408" s="407"/>
      <c r="Q408" s="407"/>
      <c r="R408" s="407"/>
      <c r="S408" s="407"/>
      <c r="T408" s="407"/>
      <c r="U408" s="407"/>
      <c r="V408" s="407"/>
      <c r="W408" s="407"/>
      <c r="X408" s="407"/>
      <c r="Y408" s="407"/>
      <c r="Z408" s="407"/>
      <c r="AA408" s="407"/>
      <c r="AB408" s="407"/>
      <c r="AC408" s="407"/>
      <c r="AD408" s="407"/>
      <c r="AE408" s="407"/>
      <c r="AF408" s="249"/>
      <c r="AG408" s="249"/>
      <c r="AH408" s="249"/>
      <c r="AI408" s="249"/>
      <c r="AJ408" s="249"/>
      <c r="AK408" s="249"/>
      <c r="AL408" s="249"/>
      <c r="AM408" s="249"/>
      <c r="AN408" s="249"/>
      <c r="AO408" s="249"/>
      <c r="AP408" s="249"/>
      <c r="AQ408" s="249"/>
      <c r="AR408" s="249"/>
      <c r="AS408" s="249"/>
      <c r="AT408" s="249"/>
      <c r="AU408" s="249"/>
      <c r="AV408" s="249"/>
      <c r="AW408" s="249"/>
      <c r="AX408" s="249"/>
      <c r="AY408" s="249"/>
      <c r="AZ408" s="249"/>
      <c r="BA408" s="249"/>
      <c r="BB408" s="249"/>
      <c r="BC408" s="249"/>
      <c r="BD408" s="249"/>
      <c r="BE408" s="249"/>
      <c r="BF408" s="249"/>
      <c r="BG408" s="249"/>
      <c r="BH408" s="249"/>
      <c r="BI408" s="249"/>
      <c r="BJ408" s="249"/>
      <c r="BK408" s="249"/>
      <c r="BL408" s="249"/>
      <c r="BM408" s="249"/>
      <c r="BN408" s="249"/>
      <c r="BO408" s="249"/>
      <c r="BP408" s="271"/>
      <c r="BQ408" s="271"/>
      <c r="BR408" s="271"/>
      <c r="BS408" s="271"/>
      <c r="BT408" s="271"/>
      <c r="BU408" s="271"/>
      <c r="BV408" s="271"/>
      <c r="BW408" s="271"/>
      <c r="BX408" s="271"/>
      <c r="BY408" s="271"/>
      <c r="BZ408" s="271"/>
      <c r="CA408" s="271"/>
      <c r="CB408" s="271"/>
      <c r="CC408" s="271"/>
      <c r="CD408" s="271"/>
      <c r="CE408" s="271"/>
      <c r="CF408" s="271"/>
      <c r="CG408" s="271"/>
      <c r="CH408" s="271"/>
    </row>
    <row r="409" spans="1:86" ht="15" customHeight="1">
      <c r="A409" s="255">
        <f>'5.Inequality - Gini coefficient'!A117</f>
        <v>16</v>
      </c>
      <c r="B409" s="255" t="str">
        <f>'5.Inequality - Gini coefficient'!B117</f>
        <v>El Salvador (2011): Oliva, Jose Andres. 2019. “CEQ Master Workbook: El Salvador (2011),” CEQ Data Center on Fiscal Redistribution (CEQ Institute, Tulane University and Inter-American Development Bank). October 23, 2019.</v>
      </c>
      <c r="C409" s="407"/>
      <c r="D409" s="407"/>
      <c r="E409" s="407"/>
      <c r="F409" s="407"/>
      <c r="G409" s="407"/>
      <c r="H409" s="905"/>
      <c r="I409" s="905"/>
      <c r="J409" s="905"/>
      <c r="K409" s="407"/>
      <c r="L409" s="407"/>
      <c r="M409" s="407"/>
      <c r="N409" s="407"/>
      <c r="O409" s="407"/>
      <c r="P409" s="407"/>
      <c r="Q409" s="407"/>
      <c r="R409" s="407"/>
      <c r="S409" s="407"/>
      <c r="T409" s="407"/>
      <c r="U409" s="407"/>
      <c r="V409" s="407"/>
      <c r="W409" s="407"/>
      <c r="X409" s="407"/>
      <c r="Y409" s="407"/>
      <c r="Z409" s="407"/>
      <c r="AA409" s="407"/>
      <c r="AB409" s="407"/>
      <c r="AC409" s="407"/>
      <c r="AD409" s="407"/>
      <c r="AE409" s="407"/>
      <c r="AF409" s="249"/>
      <c r="AG409" s="249"/>
      <c r="AH409" s="249"/>
      <c r="AI409" s="249"/>
      <c r="AJ409" s="249"/>
      <c r="AK409" s="249"/>
      <c r="AL409" s="249"/>
      <c r="AM409" s="249"/>
      <c r="AN409" s="249"/>
      <c r="AO409" s="249"/>
      <c r="AP409" s="249"/>
      <c r="AQ409" s="249"/>
      <c r="AR409" s="249"/>
      <c r="AS409" s="249"/>
      <c r="AT409" s="249"/>
      <c r="AU409" s="249"/>
      <c r="AV409" s="249"/>
      <c r="AW409" s="249"/>
      <c r="AX409" s="249"/>
      <c r="AY409" s="249"/>
      <c r="AZ409" s="249"/>
      <c r="BA409" s="249"/>
      <c r="BB409" s="249"/>
      <c r="BC409" s="249"/>
      <c r="BD409" s="249"/>
      <c r="BE409" s="249"/>
      <c r="BF409" s="249"/>
      <c r="BG409" s="249"/>
      <c r="BH409" s="249"/>
      <c r="BI409" s="249"/>
      <c r="BJ409" s="249"/>
      <c r="BK409" s="249"/>
      <c r="BL409" s="249"/>
      <c r="BM409" s="249"/>
      <c r="BN409" s="249"/>
      <c r="BO409" s="249"/>
      <c r="BP409" s="271"/>
      <c r="BQ409" s="271"/>
      <c r="BR409" s="271"/>
      <c r="BS409" s="271"/>
      <c r="BT409" s="271"/>
      <c r="BU409" s="271"/>
      <c r="BV409" s="271"/>
      <c r="BW409" s="271"/>
    </row>
    <row r="410" spans="1:86" ht="15" customHeight="1">
      <c r="A410" s="255">
        <f>'5.Inequality - Gini coefficient'!A118</f>
        <v>17</v>
      </c>
      <c r="B410" s="255" t="str">
        <f>'5.Inequality - Gini coefficient'!B118</f>
        <v>Ethiopia (2010): Hill, Ruth, Eyasu Tsehaye and Tassew Woldehanna. 2014. “CEQ Master Workbook: Ethiopia (2010-2011),” CEQ Data Center on Fiscal Redistribution (CEQ Institute, Tulane University and the World Bank). September 28, 2014.</v>
      </c>
      <c r="C410" s="407"/>
      <c r="D410" s="407"/>
      <c r="E410" s="407"/>
      <c r="F410" s="407"/>
      <c r="G410" s="407"/>
      <c r="H410" s="905"/>
      <c r="I410" s="905"/>
      <c r="J410" s="905"/>
      <c r="K410" s="407"/>
      <c r="L410" s="407"/>
      <c r="M410" s="407"/>
      <c r="N410" s="407"/>
      <c r="O410" s="407"/>
      <c r="P410" s="407"/>
      <c r="Q410" s="407"/>
      <c r="R410" s="407"/>
      <c r="S410" s="407"/>
      <c r="T410" s="407"/>
      <c r="U410" s="407"/>
      <c r="V410" s="407"/>
      <c r="W410" s="407"/>
      <c r="X410" s="407"/>
      <c r="Y410" s="407"/>
      <c r="Z410" s="407"/>
      <c r="AA410" s="407"/>
      <c r="AB410" s="407"/>
      <c r="AC410" s="407"/>
      <c r="AD410" s="407"/>
      <c r="AE410" s="407"/>
      <c r="AF410" s="249"/>
      <c r="AG410" s="249"/>
      <c r="AH410" s="249"/>
      <c r="AI410" s="249"/>
      <c r="AJ410" s="249"/>
      <c r="AK410" s="249"/>
      <c r="AL410" s="249"/>
      <c r="AM410" s="249"/>
      <c r="AN410" s="249"/>
      <c r="AO410" s="249"/>
      <c r="AP410" s="249"/>
      <c r="AQ410" s="249"/>
      <c r="AR410" s="249"/>
      <c r="AS410" s="249"/>
      <c r="AT410" s="249"/>
      <c r="AU410" s="249"/>
      <c r="AV410" s="249"/>
      <c r="AW410" s="249"/>
      <c r="AX410" s="249"/>
      <c r="AY410" s="249"/>
      <c r="AZ410" s="249"/>
      <c r="BA410" s="249"/>
      <c r="BB410" s="249"/>
      <c r="BC410" s="249"/>
      <c r="BD410" s="249"/>
      <c r="BE410" s="249"/>
      <c r="BF410" s="249"/>
      <c r="BG410" s="249"/>
      <c r="BH410" s="249"/>
      <c r="BI410" s="249"/>
      <c r="BJ410" s="249"/>
      <c r="BK410" s="249"/>
      <c r="BL410" s="249"/>
      <c r="BM410" s="249"/>
      <c r="BN410" s="249"/>
      <c r="BO410" s="249"/>
      <c r="BP410" s="271"/>
      <c r="BQ410" s="271"/>
      <c r="BR410" s="271"/>
      <c r="BS410" s="271"/>
      <c r="BT410" s="271"/>
      <c r="BU410" s="271"/>
      <c r="BV410" s="271"/>
      <c r="BW410" s="271"/>
    </row>
    <row r="411" spans="1:86" ht="15" customHeight="1">
      <c r="A411" s="255">
        <f>'5.Inequality - Gini coefficient'!A119</f>
        <v>18</v>
      </c>
      <c r="B411" s="255" t="str">
        <f>'5.Inequality - Gini coefficient'!B119</f>
        <v>Georgia (2013): Cancho, Cesar and Elena Bondarenko. 2015. “CEQ Master Workbook: Georgia (2013),” CEQ Data Center on Fiscal Redistribution (CEQ Institute, Tulane University and the World Bank). December 31, 2015.</v>
      </c>
      <c r="C411" s="407"/>
      <c r="D411" s="407"/>
      <c r="E411" s="407"/>
      <c r="F411" s="407"/>
      <c r="G411" s="407"/>
      <c r="H411" s="905"/>
      <c r="I411" s="905"/>
      <c r="J411" s="905"/>
      <c r="K411" s="407"/>
      <c r="L411" s="407"/>
      <c r="M411" s="407"/>
      <c r="N411" s="407"/>
      <c r="O411" s="407"/>
      <c r="P411" s="407"/>
      <c r="Q411" s="407"/>
      <c r="R411" s="407"/>
      <c r="S411" s="407"/>
      <c r="T411" s="407"/>
      <c r="U411" s="407"/>
      <c r="V411" s="407"/>
      <c r="W411" s="407"/>
      <c r="X411" s="407"/>
      <c r="Y411" s="407"/>
      <c r="Z411" s="407"/>
      <c r="AA411" s="407"/>
      <c r="AB411" s="407"/>
      <c r="AC411" s="407"/>
      <c r="AD411" s="407"/>
      <c r="AE411" s="407"/>
      <c r="AF411" s="249"/>
      <c r="AG411" s="249"/>
      <c r="AH411" s="249"/>
      <c r="AI411" s="249"/>
      <c r="AJ411" s="249"/>
      <c r="AK411" s="249"/>
      <c r="AL411" s="249"/>
      <c r="AM411" s="249"/>
      <c r="AN411" s="249"/>
      <c r="AO411" s="249"/>
      <c r="AP411" s="249"/>
      <c r="AQ411" s="249"/>
      <c r="AR411" s="249"/>
      <c r="AS411" s="249"/>
      <c r="AT411" s="249"/>
      <c r="AU411" s="249"/>
      <c r="AV411" s="249"/>
      <c r="AW411" s="249"/>
      <c r="AX411" s="249"/>
      <c r="AY411" s="249"/>
      <c r="AZ411" s="249"/>
      <c r="BA411" s="249"/>
      <c r="BB411" s="249"/>
      <c r="BC411" s="249"/>
      <c r="BD411" s="249"/>
      <c r="BE411" s="249"/>
      <c r="BF411" s="249"/>
      <c r="BG411" s="249"/>
      <c r="BH411" s="249"/>
      <c r="BI411" s="249"/>
      <c r="BJ411" s="249"/>
      <c r="BK411" s="249"/>
      <c r="BL411" s="249"/>
      <c r="BM411" s="249"/>
      <c r="BN411" s="249"/>
      <c r="BO411" s="249"/>
      <c r="BP411" s="271"/>
      <c r="BQ411" s="271"/>
      <c r="BR411" s="271"/>
      <c r="BS411" s="271"/>
      <c r="BT411" s="271"/>
      <c r="BU411" s="271"/>
      <c r="BV411" s="271"/>
      <c r="BW411" s="271"/>
    </row>
    <row r="412" spans="1:86" ht="15" customHeight="1">
      <c r="A412" s="255">
        <f>'5.Inequality - Gini coefficient'!A120</f>
        <v>19</v>
      </c>
      <c r="B412" s="255" t="str">
        <f>'5.Inequality - Gini coefficient'!B120</f>
        <v>Ghana (2012): Younger, Stephen, Eric Osei-Assibey, and Felix Oppong. 2018. “CEQ Master Workbook: Ghana (2012-2013),” CEQ Data Center on Fiscal Redistribution (CEQ Institute, Tulane University). October 27, 2018.</v>
      </c>
      <c r="C412" s="407"/>
      <c r="D412" s="407"/>
      <c r="E412" s="407"/>
      <c r="F412" s="407"/>
      <c r="G412" s="407"/>
      <c r="H412" s="905"/>
      <c r="I412" s="905"/>
      <c r="J412" s="905"/>
      <c r="K412" s="407"/>
      <c r="L412" s="407"/>
      <c r="M412" s="407"/>
      <c r="N412" s="407"/>
      <c r="O412" s="407"/>
      <c r="P412" s="407"/>
      <c r="Q412" s="407"/>
      <c r="R412" s="407"/>
      <c r="S412" s="407"/>
      <c r="T412" s="407"/>
      <c r="U412" s="407"/>
      <c r="V412" s="407"/>
      <c r="W412" s="407"/>
      <c r="X412" s="407"/>
      <c r="Y412" s="407"/>
      <c r="Z412" s="407"/>
      <c r="AA412" s="407"/>
      <c r="AB412" s="407"/>
      <c r="AC412" s="407"/>
      <c r="AD412" s="407"/>
      <c r="AE412" s="407"/>
      <c r="AF412" s="249"/>
      <c r="AG412" s="249"/>
      <c r="AH412" s="249"/>
      <c r="AI412" s="249"/>
      <c r="AJ412" s="249"/>
      <c r="AK412" s="249"/>
      <c r="AL412" s="249"/>
      <c r="AM412" s="249"/>
      <c r="AN412" s="249"/>
      <c r="AO412" s="249"/>
      <c r="AP412" s="249"/>
      <c r="AQ412" s="249"/>
      <c r="AR412" s="249"/>
      <c r="AS412" s="249"/>
      <c r="AT412" s="249"/>
      <c r="AU412" s="249"/>
      <c r="AV412" s="249"/>
      <c r="AW412" s="249"/>
      <c r="AX412" s="249"/>
      <c r="AY412" s="249"/>
      <c r="AZ412" s="249"/>
      <c r="BA412" s="249"/>
      <c r="BB412" s="249"/>
      <c r="BC412" s="249"/>
      <c r="BD412" s="249"/>
      <c r="BE412" s="249"/>
      <c r="BF412" s="249"/>
      <c r="BG412" s="249"/>
      <c r="BH412" s="249"/>
      <c r="BI412" s="249"/>
      <c r="BJ412" s="249"/>
      <c r="BK412" s="249"/>
      <c r="BL412" s="249"/>
      <c r="BM412" s="249"/>
      <c r="BN412" s="249"/>
      <c r="BO412" s="249"/>
      <c r="BP412" s="271"/>
      <c r="BQ412" s="271"/>
      <c r="BR412" s="271"/>
      <c r="BS412" s="271"/>
      <c r="BT412" s="271"/>
      <c r="BU412" s="271"/>
      <c r="BV412" s="271"/>
      <c r="BW412" s="271"/>
    </row>
    <row r="413" spans="1:86" ht="15" customHeight="1">
      <c r="A413" s="255">
        <f>'5.Inequality - Gini coefficient'!A121</f>
        <v>20</v>
      </c>
      <c r="B413" s="255" t="str">
        <f>'5.Inequality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413" s="407"/>
      <c r="D413" s="407"/>
      <c r="E413" s="407"/>
      <c r="F413" s="407"/>
      <c r="G413" s="407"/>
      <c r="H413" s="905"/>
      <c r="I413" s="905"/>
      <c r="J413" s="905"/>
      <c r="K413" s="407"/>
      <c r="L413" s="407"/>
      <c r="M413" s="407"/>
      <c r="N413" s="407"/>
      <c r="O413" s="407"/>
      <c r="P413" s="407"/>
      <c r="Q413" s="407"/>
      <c r="R413" s="407"/>
      <c r="S413" s="407"/>
      <c r="T413" s="407"/>
      <c r="U413" s="407"/>
      <c r="V413" s="407"/>
      <c r="W413" s="407"/>
      <c r="X413" s="407"/>
      <c r="Y413" s="407"/>
      <c r="Z413" s="407"/>
      <c r="AA413" s="407"/>
      <c r="AB413" s="407"/>
      <c r="AC413" s="407"/>
      <c r="AD413" s="407"/>
      <c r="AE413" s="407"/>
      <c r="AF413" s="249"/>
      <c r="AG413" s="249"/>
      <c r="AH413" s="249"/>
      <c r="AI413" s="249"/>
      <c r="AJ413" s="249"/>
      <c r="AK413" s="249"/>
      <c r="AL413" s="249"/>
      <c r="AM413" s="249"/>
      <c r="AN413" s="249"/>
      <c r="AO413" s="249"/>
      <c r="AP413" s="249"/>
      <c r="AQ413" s="249"/>
      <c r="AR413" s="249"/>
      <c r="AS413" s="249"/>
      <c r="AT413" s="249"/>
      <c r="AU413" s="249"/>
      <c r="AV413" s="249"/>
      <c r="AW413" s="249"/>
      <c r="AX413" s="249"/>
      <c r="AY413" s="249"/>
      <c r="AZ413" s="249"/>
      <c r="BA413" s="249"/>
      <c r="BB413" s="249"/>
      <c r="BC413" s="249"/>
      <c r="BD413" s="249"/>
      <c r="BE413" s="249"/>
      <c r="BF413" s="249"/>
      <c r="BG413" s="249"/>
      <c r="BH413" s="249"/>
      <c r="BI413" s="249"/>
      <c r="BJ413" s="249"/>
      <c r="BK413" s="249"/>
      <c r="BL413" s="249"/>
      <c r="BM413" s="249"/>
      <c r="BN413" s="249"/>
      <c r="BO413" s="249"/>
      <c r="BP413" s="271"/>
      <c r="BQ413" s="271"/>
      <c r="BR413" s="271"/>
      <c r="BS413" s="271"/>
      <c r="BT413" s="271"/>
      <c r="BU413" s="271"/>
      <c r="BV413" s="271"/>
      <c r="BW413" s="271"/>
    </row>
    <row r="414" spans="1:86" ht="15" customHeight="1">
      <c r="A414" s="255">
        <f>'5.Inequality - Gini coefficient'!A122</f>
        <v>21</v>
      </c>
      <c r="B414" s="255" t="str">
        <f>'5.Inequality - Gini coefficient'!B122</f>
        <v>*,** Guinea (2012): n.a.</v>
      </c>
      <c r="C414" s="407"/>
      <c r="D414" s="407"/>
      <c r="E414" s="407"/>
      <c r="F414" s="407"/>
      <c r="G414" s="407"/>
      <c r="H414" s="905"/>
      <c r="I414" s="905"/>
      <c r="J414" s="905"/>
      <c r="K414" s="407"/>
      <c r="L414" s="407"/>
      <c r="M414" s="407"/>
      <c r="N414" s="407"/>
      <c r="O414" s="407"/>
      <c r="P414" s="407"/>
      <c r="Q414" s="407"/>
      <c r="R414" s="407"/>
      <c r="S414" s="407"/>
      <c r="T414" s="407"/>
      <c r="U414" s="407"/>
      <c r="V414" s="407"/>
      <c r="W414" s="407"/>
      <c r="X414" s="407"/>
      <c r="Y414" s="407"/>
      <c r="Z414" s="407"/>
      <c r="AA414" s="407"/>
      <c r="AB414" s="407"/>
      <c r="AC414" s="407"/>
      <c r="AD414" s="407"/>
      <c r="AE414" s="407"/>
      <c r="AF414" s="249"/>
      <c r="AG414" s="249"/>
      <c r="AH414" s="249"/>
      <c r="AI414" s="249"/>
      <c r="AJ414" s="249"/>
      <c r="AK414" s="249"/>
      <c r="AL414" s="249"/>
      <c r="AM414" s="249"/>
      <c r="AN414" s="249"/>
      <c r="AO414" s="249"/>
      <c r="AP414" s="249"/>
      <c r="AQ414" s="249"/>
      <c r="AR414" s="249"/>
      <c r="AS414" s="249"/>
      <c r="AT414" s="249"/>
      <c r="AU414" s="249"/>
      <c r="AV414" s="249"/>
      <c r="AW414" s="249"/>
      <c r="AX414" s="249"/>
      <c r="AY414" s="249"/>
      <c r="AZ414" s="249"/>
      <c r="BA414" s="249"/>
      <c r="BB414" s="249"/>
      <c r="BC414" s="249"/>
      <c r="BD414" s="249"/>
      <c r="BE414" s="249"/>
      <c r="BF414" s="249"/>
      <c r="BG414" s="249"/>
      <c r="BH414" s="249"/>
      <c r="BI414" s="249"/>
      <c r="BJ414" s="249"/>
      <c r="BK414" s="249"/>
      <c r="BL414" s="249"/>
      <c r="BM414" s="249"/>
      <c r="BN414" s="249"/>
      <c r="BO414" s="249"/>
      <c r="BP414" s="271"/>
      <c r="BQ414" s="271"/>
      <c r="BR414" s="271"/>
      <c r="BS414" s="271"/>
      <c r="BT414" s="271"/>
      <c r="BU414" s="271"/>
      <c r="BV414" s="271"/>
      <c r="BW414" s="271"/>
    </row>
    <row r="415" spans="1:86" ht="15" customHeight="1">
      <c r="A415" s="255">
        <f>'5.Inequality - Gini coefficient'!A123</f>
        <v>22</v>
      </c>
      <c r="B415" s="255" t="str">
        <f>'5.Inequality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415" s="407"/>
      <c r="D415" s="407"/>
      <c r="E415" s="407"/>
      <c r="F415" s="407"/>
      <c r="G415" s="407"/>
      <c r="H415" s="905"/>
      <c r="I415" s="905"/>
      <c r="J415" s="905"/>
      <c r="K415" s="407"/>
      <c r="L415" s="407"/>
      <c r="M415" s="407"/>
      <c r="N415" s="407"/>
      <c r="O415" s="407"/>
      <c r="P415" s="407"/>
      <c r="Q415" s="407"/>
      <c r="R415" s="407"/>
      <c r="S415" s="407"/>
      <c r="T415" s="407"/>
      <c r="U415" s="407"/>
      <c r="V415" s="407"/>
      <c r="W415" s="407"/>
      <c r="X415" s="407"/>
      <c r="Y415" s="407"/>
      <c r="Z415" s="407"/>
      <c r="AA415" s="407"/>
      <c r="AB415" s="407"/>
      <c r="AC415" s="407"/>
      <c r="AD415" s="407"/>
      <c r="AE415" s="407"/>
      <c r="AF415" s="249"/>
      <c r="AG415" s="249"/>
      <c r="AH415" s="249"/>
      <c r="AI415" s="249"/>
      <c r="AJ415" s="249"/>
      <c r="AK415" s="249"/>
      <c r="AL415" s="249"/>
      <c r="AM415" s="249"/>
      <c r="AN415" s="249"/>
      <c r="AO415" s="249"/>
      <c r="AP415" s="249"/>
      <c r="AQ415" s="249"/>
      <c r="AR415" s="249"/>
      <c r="AS415" s="249"/>
      <c r="AT415" s="249"/>
      <c r="AU415" s="249"/>
      <c r="AV415" s="249"/>
      <c r="AW415" s="249"/>
      <c r="AX415" s="249"/>
      <c r="AY415" s="249"/>
      <c r="AZ415" s="249"/>
      <c r="BA415" s="249"/>
      <c r="BB415" s="249"/>
      <c r="BC415" s="249"/>
      <c r="BD415" s="249"/>
      <c r="BE415" s="249"/>
      <c r="BF415" s="249"/>
      <c r="BG415" s="249"/>
      <c r="BH415" s="249"/>
      <c r="BI415" s="249"/>
      <c r="BJ415" s="249"/>
      <c r="BK415" s="249"/>
      <c r="BL415" s="249"/>
      <c r="BM415" s="249"/>
      <c r="BN415" s="249"/>
      <c r="BO415" s="249"/>
      <c r="BP415" s="271"/>
      <c r="BQ415" s="271"/>
      <c r="BR415" s="271"/>
      <c r="BS415" s="271"/>
      <c r="BT415" s="271"/>
      <c r="BU415" s="271"/>
      <c r="BV415" s="271"/>
      <c r="BW415" s="271"/>
      <c r="BX415" s="271"/>
      <c r="BY415" s="271"/>
      <c r="BZ415" s="271"/>
      <c r="CA415" s="271"/>
      <c r="CB415" s="271"/>
      <c r="CC415" s="271"/>
      <c r="CD415" s="271"/>
      <c r="CE415" s="271"/>
      <c r="CF415" s="271"/>
      <c r="CG415" s="271"/>
      <c r="CH415" s="271"/>
    </row>
    <row r="416" spans="1:86" ht="15" customHeight="1">
      <c r="A416" s="255">
        <f>'5.Inequality - Gini coefficient'!A124</f>
        <v>23</v>
      </c>
      <c r="B416" s="255" t="str">
        <f>'5.Inequality - Gini coefficient'!B124</f>
        <v>Indonesia (2012): Afkar, Rythia, Jon Jellema, and Matthew Wai-Poi. 2015. “CEQ Master Workbook: Indonesia (2012),” CEQ Data Center on Fiscal Redistribution (CEQ Institute, Tulane University and the World Bank). August 5, 2015.</v>
      </c>
      <c r="C416" s="407"/>
      <c r="D416" s="407"/>
      <c r="E416" s="407"/>
      <c r="F416" s="407"/>
      <c r="G416" s="407"/>
      <c r="H416" s="905"/>
      <c r="I416" s="905"/>
      <c r="J416" s="905"/>
      <c r="K416" s="407"/>
      <c r="L416" s="407"/>
      <c r="M416" s="407"/>
      <c r="N416" s="407"/>
      <c r="O416" s="407"/>
      <c r="P416" s="407"/>
      <c r="Q416" s="407"/>
      <c r="R416" s="407"/>
      <c r="S416" s="407"/>
      <c r="T416" s="407"/>
      <c r="U416" s="407"/>
      <c r="V416" s="407"/>
      <c r="W416" s="407"/>
      <c r="X416" s="407"/>
      <c r="Y416" s="407"/>
      <c r="Z416" s="407"/>
      <c r="AA416" s="407"/>
      <c r="AB416" s="407"/>
      <c r="AC416" s="407"/>
      <c r="AD416" s="407"/>
      <c r="AE416" s="407"/>
      <c r="AF416" s="249"/>
      <c r="AG416" s="249"/>
      <c r="AH416" s="249"/>
      <c r="AI416" s="249"/>
      <c r="AJ416" s="249"/>
      <c r="AK416" s="249"/>
      <c r="AL416" s="249"/>
      <c r="AM416" s="249"/>
      <c r="AN416" s="249"/>
      <c r="AO416" s="249"/>
      <c r="AP416" s="249"/>
      <c r="AQ416" s="249"/>
      <c r="AR416" s="249"/>
      <c r="AS416" s="249"/>
      <c r="AT416" s="249"/>
      <c r="AU416" s="249"/>
      <c r="AV416" s="249"/>
      <c r="AW416" s="249"/>
      <c r="AX416" s="249"/>
      <c r="AY416" s="249"/>
      <c r="AZ416" s="249"/>
      <c r="BA416" s="249"/>
      <c r="BB416" s="249"/>
      <c r="BC416" s="249"/>
      <c r="BD416" s="249"/>
      <c r="BE416" s="249"/>
      <c r="BF416" s="249"/>
      <c r="BG416" s="249"/>
      <c r="BH416" s="249"/>
      <c r="BI416" s="249"/>
      <c r="BJ416" s="249"/>
      <c r="BK416" s="249"/>
      <c r="BL416" s="249"/>
      <c r="BM416" s="249"/>
      <c r="BN416" s="249"/>
      <c r="BO416" s="249"/>
      <c r="BP416" s="271"/>
      <c r="BQ416" s="271"/>
      <c r="BR416" s="271"/>
      <c r="BS416" s="271"/>
      <c r="BT416" s="271"/>
      <c r="BU416" s="271"/>
      <c r="BV416" s="271"/>
      <c r="BW416" s="271"/>
      <c r="BX416" s="271"/>
      <c r="BY416" s="271"/>
      <c r="BZ416" s="271"/>
      <c r="CA416" s="271"/>
      <c r="CB416" s="271"/>
      <c r="CC416" s="271"/>
      <c r="CD416" s="271"/>
      <c r="CE416" s="271"/>
      <c r="CF416" s="271"/>
      <c r="CG416" s="271"/>
      <c r="CH416" s="271"/>
    </row>
    <row r="417" spans="1:86" ht="15" customHeight="1">
      <c r="A417" s="255">
        <f>'5.Inequality - Gini coefficient'!A125</f>
        <v>24</v>
      </c>
      <c r="B417" s="255" t="str">
        <f>'5.Inequality - Gini coefficient'!B125</f>
        <v>Iran (2011): Enami, Ali, Nora Lustig and Alireza Taqdiri. 2017. “CEQ Master Workbook: Iran (2011-2012),” CEQ Data Center on Fiscal Redistribution (CEQ Institute, Tulane University and Economic Research Forum). May 5, 2017.</v>
      </c>
      <c r="C417" s="407"/>
      <c r="D417" s="407"/>
      <c r="E417" s="407"/>
      <c r="F417" s="407"/>
      <c r="G417" s="407"/>
      <c r="H417" s="905"/>
      <c r="I417" s="905"/>
      <c r="J417" s="905"/>
      <c r="K417" s="407"/>
      <c r="L417" s="407"/>
      <c r="M417" s="407"/>
      <c r="N417" s="407"/>
      <c r="O417" s="407"/>
      <c r="P417" s="407"/>
      <c r="Q417" s="407"/>
      <c r="R417" s="407"/>
      <c r="S417" s="407"/>
      <c r="T417" s="407"/>
      <c r="U417" s="407"/>
      <c r="V417" s="407"/>
      <c r="W417" s="407"/>
      <c r="X417" s="407"/>
      <c r="Y417" s="407"/>
      <c r="Z417" s="407"/>
      <c r="AA417" s="407"/>
      <c r="AB417" s="407"/>
      <c r="AC417" s="407"/>
      <c r="AD417" s="407"/>
      <c r="AE417" s="407"/>
      <c r="AF417" s="249"/>
      <c r="AG417" s="249"/>
      <c r="AH417" s="249"/>
      <c r="AI417" s="249"/>
      <c r="AJ417" s="249"/>
      <c r="AK417" s="249"/>
      <c r="AL417" s="249"/>
      <c r="AM417" s="249"/>
      <c r="AN417" s="249"/>
      <c r="AO417" s="249"/>
      <c r="AP417" s="249"/>
      <c r="AQ417" s="249"/>
      <c r="AR417" s="249"/>
      <c r="AS417" s="249"/>
      <c r="AT417" s="249"/>
      <c r="AU417" s="249"/>
      <c r="AV417" s="249"/>
      <c r="AW417" s="249"/>
      <c r="AX417" s="249"/>
      <c r="AY417" s="249"/>
      <c r="AZ417" s="249"/>
      <c r="BA417" s="249"/>
      <c r="BB417" s="249"/>
      <c r="BC417" s="249"/>
      <c r="BD417" s="249"/>
      <c r="BE417" s="249"/>
      <c r="BF417" s="249"/>
      <c r="BG417" s="249"/>
      <c r="BH417" s="249"/>
      <c r="BI417" s="249"/>
      <c r="BJ417" s="249"/>
      <c r="BK417" s="249"/>
      <c r="BL417" s="249"/>
      <c r="BM417" s="249"/>
      <c r="BN417" s="249"/>
      <c r="BO417" s="249"/>
      <c r="BP417" s="271"/>
      <c r="BQ417" s="271"/>
      <c r="BR417" s="271"/>
      <c r="BS417" s="271"/>
      <c r="BT417" s="271"/>
      <c r="BU417" s="271"/>
      <c r="BV417" s="271"/>
      <c r="BW417" s="271"/>
    </row>
    <row r="418" spans="1:86" ht="15" customHeight="1">
      <c r="A418" s="255">
        <f>'5.Inequality - Gini coefficient'!A126</f>
        <v>25</v>
      </c>
      <c r="B418" s="255" t="str">
        <f>'5.Inequality - Gini coefficient'!B126</f>
        <v>Jordan (2010): Abdel-Halim, Morad, Shamma A. Alam, Yusuf Mansur, Umar Serajuddin and Paolo Verme. 2016. “CEQ Master Workbook: Jordan (2010-2011),” CEQ Data Center on Fiscal Redistribution (CEQ Institute, Tulane University and the World Bank). March 8, 2016.</v>
      </c>
      <c r="C418" s="407"/>
      <c r="D418" s="407"/>
      <c r="E418" s="407"/>
      <c r="F418" s="407"/>
      <c r="G418" s="407"/>
      <c r="H418" s="905"/>
      <c r="I418" s="905"/>
      <c r="J418" s="905"/>
      <c r="K418" s="407"/>
      <c r="L418" s="407"/>
      <c r="M418" s="407"/>
      <c r="N418" s="407"/>
      <c r="O418" s="407"/>
      <c r="P418" s="407"/>
      <c r="Q418" s="407"/>
      <c r="R418" s="407"/>
      <c r="S418" s="407"/>
      <c r="T418" s="407"/>
      <c r="U418" s="407"/>
      <c r="V418" s="407"/>
      <c r="W418" s="407"/>
      <c r="X418" s="407"/>
      <c r="Y418" s="407"/>
      <c r="Z418" s="407"/>
      <c r="AA418" s="407"/>
      <c r="AB418" s="407"/>
      <c r="AC418" s="407"/>
      <c r="AD418" s="407"/>
      <c r="AE418" s="407"/>
      <c r="AF418" s="249"/>
      <c r="AG418" s="249"/>
      <c r="AH418" s="249"/>
      <c r="AI418" s="249"/>
      <c r="AJ418" s="249"/>
      <c r="AK418" s="249"/>
      <c r="AL418" s="249"/>
      <c r="AM418" s="249"/>
      <c r="AN418" s="249"/>
      <c r="AO418" s="249"/>
      <c r="AP418" s="249"/>
      <c r="AQ418" s="249"/>
      <c r="AR418" s="249"/>
      <c r="AS418" s="249"/>
      <c r="AT418" s="249"/>
      <c r="AU418" s="249"/>
      <c r="AV418" s="249"/>
      <c r="AW418" s="249"/>
      <c r="AX418" s="249"/>
      <c r="AY418" s="249"/>
      <c r="AZ418" s="249"/>
      <c r="BA418" s="249"/>
      <c r="BB418" s="249"/>
      <c r="BC418" s="249"/>
      <c r="BD418" s="249"/>
      <c r="BE418" s="249"/>
      <c r="BF418" s="249"/>
      <c r="BG418" s="249"/>
      <c r="BH418" s="249"/>
      <c r="BI418" s="249"/>
      <c r="BJ418" s="249"/>
      <c r="BK418" s="249"/>
      <c r="BL418" s="249"/>
      <c r="BM418" s="249"/>
      <c r="BN418" s="249"/>
      <c r="BO418" s="249"/>
      <c r="BP418" s="271"/>
      <c r="BQ418" s="271"/>
      <c r="BR418" s="271"/>
      <c r="BS418" s="271"/>
      <c r="BT418" s="271"/>
      <c r="BU418" s="271"/>
      <c r="BV418" s="271"/>
      <c r="BW418" s="271"/>
    </row>
    <row r="419" spans="1:86" ht="15" customHeight="1">
      <c r="A419" s="255">
        <f>'5.Inequality - Gini coefficient'!A127</f>
        <v>26</v>
      </c>
      <c r="B419" s="255" t="str">
        <f>'5.Inequality - Gini coefficient'!B127</f>
        <v>*,** Kenya (2015): n.a.</v>
      </c>
      <c r="C419" s="407"/>
      <c r="D419" s="407"/>
      <c r="E419" s="407"/>
      <c r="F419" s="407"/>
      <c r="G419" s="407"/>
      <c r="H419" s="905"/>
      <c r="I419" s="905"/>
      <c r="J419" s="905"/>
      <c r="K419" s="407"/>
      <c r="L419" s="407"/>
      <c r="M419" s="407"/>
      <c r="N419" s="407"/>
      <c r="O419" s="407"/>
      <c r="P419" s="407"/>
      <c r="Q419" s="407"/>
      <c r="R419" s="407"/>
      <c r="S419" s="407"/>
      <c r="T419" s="407"/>
      <c r="U419" s="407"/>
      <c r="V419" s="407"/>
      <c r="W419" s="407"/>
      <c r="X419" s="407"/>
      <c r="Y419" s="407"/>
      <c r="Z419" s="407"/>
      <c r="AA419" s="407"/>
      <c r="AB419" s="407"/>
      <c r="AC419" s="407"/>
      <c r="AD419" s="407"/>
      <c r="AE419" s="407"/>
      <c r="AF419" s="249"/>
      <c r="AG419" s="249"/>
      <c r="AH419" s="249"/>
      <c r="AI419" s="249"/>
      <c r="AJ419" s="249"/>
      <c r="AK419" s="249"/>
      <c r="AL419" s="249"/>
      <c r="AM419" s="249"/>
      <c r="AN419" s="249"/>
      <c r="AO419" s="249"/>
      <c r="AP419" s="249"/>
      <c r="AQ419" s="249"/>
      <c r="AR419" s="249"/>
      <c r="AS419" s="249"/>
      <c r="AT419" s="249"/>
      <c r="AU419" s="249"/>
      <c r="AV419" s="249"/>
      <c r="AW419" s="249"/>
      <c r="AX419" s="249"/>
      <c r="AY419" s="249"/>
      <c r="AZ419" s="249"/>
      <c r="BA419" s="249"/>
      <c r="BB419" s="249"/>
      <c r="BC419" s="249"/>
      <c r="BD419" s="249"/>
      <c r="BE419" s="249"/>
      <c r="BF419" s="249"/>
      <c r="BG419" s="249"/>
      <c r="BH419" s="249"/>
      <c r="BI419" s="249"/>
      <c r="BJ419" s="249"/>
      <c r="BK419" s="249"/>
      <c r="BL419" s="249"/>
      <c r="BM419" s="249"/>
      <c r="BN419" s="249"/>
      <c r="BO419" s="249"/>
      <c r="BP419" s="271"/>
      <c r="BQ419" s="271"/>
      <c r="BR419" s="271"/>
      <c r="BS419" s="271"/>
      <c r="BT419" s="271"/>
      <c r="BU419" s="271"/>
      <c r="BV419" s="271"/>
      <c r="BW419" s="271"/>
      <c r="BX419" s="271"/>
      <c r="BY419" s="271"/>
      <c r="BZ419" s="271"/>
      <c r="CA419" s="271"/>
      <c r="CB419" s="271"/>
      <c r="CC419" s="271"/>
      <c r="CD419" s="271"/>
      <c r="CE419" s="271"/>
      <c r="CF419" s="271"/>
      <c r="CG419" s="271"/>
      <c r="CH419" s="271"/>
    </row>
    <row r="420" spans="1:86" ht="15" customHeight="1">
      <c r="A420" s="255">
        <f>'5.Inequality - Gini coefficient'!A128</f>
        <v>27</v>
      </c>
      <c r="B420" s="255" t="str">
        <f>'5.Inequality - Gini coefficient'!B128</f>
        <v>*,** Mali (2014): n.a.</v>
      </c>
      <c r="C420" s="407"/>
      <c r="D420" s="407"/>
      <c r="E420" s="407"/>
      <c r="F420" s="407"/>
      <c r="G420" s="407"/>
      <c r="H420" s="905"/>
      <c r="I420" s="905"/>
      <c r="J420" s="905"/>
      <c r="K420" s="407"/>
      <c r="L420" s="407"/>
      <c r="M420" s="407"/>
      <c r="N420" s="407"/>
      <c r="O420" s="407"/>
      <c r="P420" s="407"/>
      <c r="Q420" s="407"/>
      <c r="R420" s="407"/>
      <c r="S420" s="407"/>
      <c r="T420" s="407"/>
      <c r="U420" s="407"/>
      <c r="V420" s="407"/>
      <c r="W420" s="407"/>
      <c r="X420" s="407"/>
      <c r="Y420" s="407"/>
      <c r="Z420" s="407"/>
      <c r="AA420" s="407"/>
      <c r="AB420" s="407"/>
      <c r="AC420" s="407"/>
      <c r="AD420" s="407"/>
      <c r="AE420" s="407"/>
      <c r="AF420" s="249"/>
      <c r="AG420" s="249"/>
      <c r="AH420" s="249"/>
      <c r="AI420" s="249"/>
      <c r="AJ420" s="249"/>
      <c r="AK420" s="249"/>
      <c r="AL420" s="249"/>
      <c r="AM420" s="249"/>
      <c r="AN420" s="249"/>
      <c r="AO420" s="249"/>
      <c r="AP420" s="249"/>
      <c r="AQ420" s="249"/>
      <c r="AR420" s="249"/>
      <c r="AS420" s="249"/>
      <c r="AT420" s="249"/>
      <c r="AU420" s="249"/>
      <c r="AV420" s="249"/>
      <c r="AW420" s="249"/>
      <c r="AX420" s="249"/>
      <c r="AY420" s="249"/>
      <c r="AZ420" s="249"/>
      <c r="BA420" s="249"/>
      <c r="BB420" s="249"/>
      <c r="BC420" s="249"/>
      <c r="BD420" s="249"/>
      <c r="BE420" s="249"/>
      <c r="BF420" s="249"/>
      <c r="BG420" s="249"/>
      <c r="BH420" s="249"/>
      <c r="BI420" s="249"/>
      <c r="BJ420" s="249"/>
      <c r="BK420" s="249"/>
      <c r="BL420" s="249"/>
      <c r="BM420" s="249"/>
      <c r="BN420" s="249"/>
      <c r="BO420" s="249"/>
      <c r="BP420" s="271"/>
      <c r="BQ420" s="271"/>
      <c r="BR420" s="271"/>
      <c r="BS420" s="271"/>
      <c r="BT420" s="271"/>
      <c r="BU420" s="271"/>
      <c r="BV420" s="271"/>
      <c r="BW420" s="271"/>
      <c r="BX420" s="271"/>
      <c r="BY420" s="271"/>
      <c r="BZ420" s="271"/>
      <c r="CA420" s="271"/>
      <c r="CB420" s="271"/>
      <c r="CC420" s="271"/>
      <c r="CD420" s="271"/>
      <c r="CE420" s="271"/>
      <c r="CF420" s="271"/>
      <c r="CG420" s="271"/>
      <c r="CH420" s="271"/>
    </row>
    <row r="421" spans="1:86" ht="15" customHeight="1">
      <c r="A421" s="255">
        <f>'5.Inequality - Gini coefficient'!A129</f>
        <v>28</v>
      </c>
      <c r="B421" s="255" t="str">
        <f>'5.Inequality - Gini coefficient'!B129</f>
        <v>Mexico (2010): Scott, John. 2013. “CEQ Master Workbook: Mexico (2010),” CEQ Data Center on Fiscal Redistribution (CEQ Institute, Tulane University). September 2, 2013.</v>
      </c>
      <c r="C421" s="407"/>
      <c r="D421" s="407"/>
      <c r="E421" s="407"/>
      <c r="F421" s="407"/>
      <c r="G421" s="407"/>
      <c r="H421" s="905"/>
      <c r="I421" s="905"/>
      <c r="J421" s="905"/>
      <c r="K421" s="407"/>
      <c r="L421" s="407"/>
      <c r="M421" s="407"/>
      <c r="N421" s="407"/>
      <c r="O421" s="407"/>
      <c r="P421" s="407"/>
      <c r="Q421" s="407"/>
      <c r="R421" s="407"/>
      <c r="S421" s="407"/>
      <c r="T421" s="407"/>
      <c r="U421" s="407"/>
      <c r="V421" s="407"/>
      <c r="W421" s="407"/>
      <c r="X421" s="407"/>
      <c r="Y421" s="407"/>
      <c r="Z421" s="407"/>
      <c r="AA421" s="407"/>
      <c r="AB421" s="407"/>
      <c r="AC421" s="407"/>
      <c r="AD421" s="407"/>
      <c r="AE421" s="407"/>
      <c r="AF421" s="249"/>
      <c r="AG421" s="249"/>
      <c r="AH421" s="249"/>
      <c r="AI421" s="249"/>
      <c r="AJ421" s="249"/>
      <c r="AK421" s="249"/>
      <c r="AL421" s="249"/>
      <c r="AM421" s="249"/>
      <c r="AN421" s="249"/>
      <c r="AO421" s="249"/>
      <c r="AP421" s="249"/>
      <c r="AQ421" s="249"/>
      <c r="AR421" s="249"/>
      <c r="AS421" s="249"/>
      <c r="AT421" s="249"/>
      <c r="AU421" s="249"/>
      <c r="AV421" s="249"/>
      <c r="AW421" s="249"/>
      <c r="AX421" s="249"/>
      <c r="AY421" s="249"/>
      <c r="AZ421" s="249"/>
      <c r="BA421" s="249"/>
      <c r="BB421" s="249"/>
      <c r="BC421" s="249"/>
      <c r="BD421" s="249"/>
      <c r="BE421" s="249"/>
      <c r="BF421" s="249"/>
      <c r="BG421" s="249"/>
      <c r="BH421" s="249"/>
      <c r="BI421" s="249"/>
      <c r="BJ421" s="249"/>
      <c r="BK421" s="249"/>
      <c r="BL421" s="249"/>
      <c r="BM421" s="249"/>
      <c r="BN421" s="249"/>
      <c r="BO421" s="249"/>
      <c r="BP421" s="271"/>
      <c r="BQ421" s="271"/>
      <c r="BR421" s="271"/>
      <c r="BS421" s="271"/>
      <c r="BT421" s="271"/>
      <c r="BU421" s="271"/>
      <c r="BV421" s="271"/>
      <c r="BW421" s="271"/>
    </row>
    <row r="422" spans="1:86" ht="15" customHeight="1">
      <c r="A422" s="255">
        <f>'5.Inequality - Gini coefficient'!A130</f>
        <v>0</v>
      </c>
      <c r="B422" s="255" t="str">
        <f>'5.Inequality - Gini coefficient'!B130</f>
        <v>Mexico (2012): Scott, John, Sandra Martinez-Aguilar, Enrique de la Rosa, and Rodrigo Aranda. 2017. “CEQ Master Workbook: Mexico (2012),” CEQ Data Center on Fiscal Redistribution (CEQ Institute, Tulane University). June 15, 2019</v>
      </c>
      <c r="C422" s="407"/>
      <c r="D422" s="407"/>
      <c r="E422" s="407"/>
      <c r="F422" s="407"/>
      <c r="G422" s="407"/>
      <c r="H422" s="905"/>
      <c r="I422" s="905"/>
      <c r="J422" s="905"/>
      <c r="K422" s="407"/>
      <c r="L422" s="407"/>
      <c r="M422" s="407"/>
      <c r="N422" s="407"/>
      <c r="O422" s="407"/>
      <c r="P422" s="407"/>
      <c r="Q422" s="407"/>
      <c r="R422" s="407"/>
      <c r="S422" s="407"/>
      <c r="T422" s="407"/>
      <c r="U422" s="407"/>
      <c r="V422" s="407"/>
      <c r="W422" s="407"/>
      <c r="X422" s="407"/>
      <c r="Y422" s="407"/>
      <c r="Z422" s="407"/>
      <c r="AA422" s="407"/>
      <c r="AB422" s="407"/>
      <c r="AC422" s="407"/>
      <c r="AD422" s="407"/>
      <c r="AE422" s="407"/>
      <c r="AF422" s="249"/>
      <c r="AG422" s="249"/>
      <c r="AH422" s="249"/>
      <c r="AI422" s="249"/>
      <c r="AJ422" s="249"/>
      <c r="AK422" s="249"/>
      <c r="AL422" s="249"/>
      <c r="AM422" s="249"/>
      <c r="AN422" s="249"/>
      <c r="AO422" s="249"/>
      <c r="AP422" s="249"/>
      <c r="AQ422" s="249"/>
      <c r="AR422" s="249"/>
      <c r="AS422" s="249"/>
      <c r="AT422" s="249"/>
      <c r="AU422" s="249"/>
      <c r="AV422" s="249"/>
      <c r="AW422" s="249"/>
      <c r="AX422" s="249"/>
      <c r="AY422" s="249"/>
      <c r="AZ422" s="249"/>
      <c r="BA422" s="249"/>
      <c r="BB422" s="249"/>
      <c r="BC422" s="249"/>
      <c r="BD422" s="249"/>
      <c r="BE422" s="249"/>
      <c r="BF422" s="249"/>
      <c r="BG422" s="249"/>
      <c r="BH422" s="249"/>
      <c r="BI422" s="249"/>
      <c r="BJ422" s="249"/>
      <c r="BK422" s="249"/>
      <c r="BL422" s="249"/>
      <c r="BM422" s="249"/>
      <c r="BN422" s="249"/>
      <c r="BO422" s="249"/>
      <c r="BP422" s="271"/>
      <c r="BQ422" s="271"/>
      <c r="BR422" s="271"/>
      <c r="BS422" s="271"/>
      <c r="BT422" s="271"/>
      <c r="BU422" s="271"/>
      <c r="BV422" s="271"/>
      <c r="BW422" s="271"/>
    </row>
    <row r="423" spans="1:86" ht="15" customHeight="1">
      <c r="A423" s="255">
        <f>'5.Inequality - Gini coefficient'!A131</f>
        <v>0</v>
      </c>
      <c r="B423" s="255" t="str">
        <f>'5.Inequality - Gini coefficient'!B131</f>
        <v>Mexico (2014): Scott, John, Sandra Martinez-Aguilar, Enrique de la Rosa, and Rodrigo Aranda. 2017. “CEQ Master Workbook: Mexico (2014),” CEQ Data Center on Fiscal Redistribution (CEQ Institute, Tulane University). June 15, 2019.</v>
      </c>
      <c r="C423" s="407"/>
      <c r="D423" s="407"/>
      <c r="E423" s="407"/>
      <c r="F423" s="407"/>
      <c r="G423" s="407"/>
      <c r="H423" s="905"/>
      <c r="I423" s="905"/>
      <c r="J423" s="905"/>
      <c r="K423" s="407"/>
      <c r="L423" s="407"/>
      <c r="M423" s="407"/>
      <c r="N423" s="407"/>
      <c r="O423" s="407"/>
      <c r="P423" s="407"/>
      <c r="Q423" s="407"/>
      <c r="R423" s="407"/>
      <c r="S423" s="407"/>
      <c r="T423" s="407"/>
      <c r="U423" s="407"/>
      <c r="V423" s="407"/>
      <c r="W423" s="407"/>
      <c r="X423" s="407"/>
      <c r="Y423" s="407"/>
      <c r="Z423" s="407"/>
      <c r="AA423" s="407"/>
      <c r="AB423" s="407"/>
      <c r="AC423" s="407"/>
      <c r="AD423" s="407"/>
      <c r="AE423" s="407"/>
      <c r="AF423" s="249"/>
      <c r="AG423" s="249"/>
      <c r="AH423" s="249"/>
      <c r="AI423" s="249"/>
      <c r="AJ423" s="249"/>
      <c r="AK423" s="249"/>
      <c r="AL423" s="249"/>
      <c r="AM423" s="249"/>
      <c r="AN423" s="249"/>
      <c r="AO423" s="249"/>
      <c r="AP423" s="249"/>
      <c r="AQ423" s="249"/>
      <c r="AR423" s="249"/>
      <c r="AS423" s="249"/>
      <c r="AT423" s="249"/>
      <c r="AU423" s="249"/>
      <c r="AV423" s="249"/>
      <c r="AW423" s="249"/>
      <c r="AX423" s="249"/>
      <c r="AY423" s="249"/>
      <c r="AZ423" s="249"/>
      <c r="BA423" s="249"/>
      <c r="BB423" s="249"/>
      <c r="BC423" s="249"/>
      <c r="BD423" s="249"/>
      <c r="BE423" s="249"/>
      <c r="BF423" s="249"/>
      <c r="BG423" s="249"/>
      <c r="BH423" s="249"/>
      <c r="BI423" s="249"/>
      <c r="BJ423" s="249"/>
      <c r="BK423" s="249"/>
      <c r="BL423" s="249"/>
      <c r="BM423" s="249"/>
      <c r="BN423" s="249"/>
      <c r="BO423" s="249"/>
      <c r="BP423" s="271"/>
      <c r="BQ423" s="271"/>
      <c r="BR423" s="271"/>
      <c r="BS423" s="271"/>
      <c r="BT423" s="271"/>
      <c r="BU423" s="271"/>
      <c r="BV423" s="271"/>
      <c r="BW423" s="271"/>
      <c r="BX423" s="271"/>
      <c r="BY423" s="271"/>
      <c r="BZ423" s="271"/>
      <c r="CA423" s="271"/>
      <c r="CB423" s="271"/>
      <c r="CC423" s="271"/>
      <c r="CD423" s="271"/>
      <c r="CE423" s="271"/>
      <c r="CF423" s="271"/>
      <c r="CG423" s="271"/>
      <c r="CH423" s="271"/>
    </row>
    <row r="424" spans="1:86" ht="15" customHeight="1">
      <c r="A424" s="255">
        <f>'5.Inequality - Gini coefficient'!A132</f>
        <v>29</v>
      </c>
      <c r="B424" s="255" t="str">
        <f>'5.Inequality - Gini coefficient'!B132</f>
        <v>*,** Mongolia (2016): n.a.</v>
      </c>
      <c r="C424" s="407"/>
      <c r="D424" s="407"/>
      <c r="E424" s="407"/>
      <c r="F424" s="407"/>
      <c r="G424" s="407"/>
      <c r="H424" s="905"/>
      <c r="I424" s="905"/>
      <c r="J424" s="905"/>
      <c r="K424" s="407"/>
      <c r="L424" s="407"/>
      <c r="M424" s="407"/>
      <c r="N424" s="407"/>
      <c r="O424" s="407"/>
      <c r="P424" s="407"/>
      <c r="Q424" s="407"/>
      <c r="R424" s="407"/>
      <c r="S424" s="407"/>
      <c r="T424" s="407"/>
      <c r="U424" s="407"/>
      <c r="V424" s="407"/>
      <c r="W424" s="407"/>
      <c r="X424" s="407"/>
      <c r="Y424" s="407"/>
      <c r="Z424" s="407"/>
      <c r="AA424" s="407"/>
      <c r="AB424" s="407"/>
      <c r="AC424" s="407"/>
      <c r="AD424" s="407"/>
      <c r="AE424" s="407"/>
      <c r="AF424" s="249"/>
      <c r="AG424" s="249"/>
      <c r="AH424" s="249"/>
      <c r="AI424" s="249"/>
      <c r="AJ424" s="249"/>
      <c r="AK424" s="249"/>
      <c r="AL424" s="249"/>
      <c r="AM424" s="249"/>
      <c r="AN424" s="249"/>
      <c r="AO424" s="249"/>
      <c r="AP424" s="249"/>
      <c r="AQ424" s="249"/>
      <c r="AR424" s="249"/>
      <c r="AS424" s="249"/>
      <c r="AT424" s="249"/>
      <c r="AU424" s="249"/>
      <c r="AV424" s="249"/>
      <c r="AW424" s="249"/>
      <c r="AX424" s="249"/>
      <c r="AY424" s="249"/>
      <c r="AZ424" s="249"/>
      <c r="BA424" s="249"/>
      <c r="BB424" s="249"/>
      <c r="BC424" s="249"/>
      <c r="BD424" s="249"/>
      <c r="BE424" s="249"/>
      <c r="BF424" s="249"/>
      <c r="BG424" s="249"/>
      <c r="BH424" s="249"/>
      <c r="BI424" s="249"/>
      <c r="BJ424" s="249"/>
      <c r="BK424" s="249"/>
      <c r="BL424" s="249"/>
      <c r="BM424" s="249"/>
      <c r="BN424" s="249"/>
      <c r="BO424" s="249"/>
      <c r="BP424" s="271"/>
      <c r="BQ424" s="271"/>
      <c r="BR424" s="271"/>
      <c r="BS424" s="271"/>
      <c r="BT424" s="271"/>
      <c r="BU424" s="271"/>
      <c r="BV424" s="271"/>
      <c r="BW424" s="271"/>
    </row>
    <row r="425" spans="1:86" ht="15" customHeight="1">
      <c r="A425" s="255">
        <f>'5.Inequality - Gini coefficient'!A133</f>
        <v>30</v>
      </c>
      <c r="B425" s="255" t="str">
        <f>'5.Inequality - Gini coefficient'!B133</f>
        <v>*,** Namibia (2009): n.a.</v>
      </c>
      <c r="C425" s="407"/>
      <c r="D425" s="407"/>
      <c r="E425" s="407"/>
      <c r="F425" s="407"/>
      <c r="G425" s="407"/>
      <c r="H425" s="905"/>
      <c r="I425" s="905"/>
      <c r="J425" s="905"/>
      <c r="K425" s="407"/>
      <c r="L425" s="407"/>
      <c r="M425" s="407"/>
      <c r="N425" s="407"/>
      <c r="O425" s="407"/>
      <c r="P425" s="407"/>
      <c r="Q425" s="407"/>
      <c r="R425" s="407"/>
      <c r="S425" s="407"/>
      <c r="T425" s="407"/>
      <c r="U425" s="407"/>
      <c r="V425" s="407"/>
      <c r="W425" s="407"/>
      <c r="X425" s="407"/>
      <c r="Y425" s="407"/>
      <c r="Z425" s="407"/>
      <c r="AA425" s="407"/>
      <c r="AB425" s="407"/>
      <c r="AC425" s="407"/>
      <c r="AD425" s="407"/>
      <c r="AE425" s="407"/>
      <c r="AF425" s="249"/>
      <c r="AG425" s="249"/>
      <c r="AH425" s="249"/>
      <c r="AI425" s="249"/>
      <c r="AJ425" s="249"/>
      <c r="AK425" s="249"/>
      <c r="AL425" s="249"/>
      <c r="AM425" s="249"/>
      <c r="AN425" s="249"/>
      <c r="AO425" s="249"/>
      <c r="AP425" s="249"/>
      <c r="AQ425" s="249"/>
      <c r="AR425" s="249"/>
      <c r="AS425" s="249"/>
      <c r="AT425" s="249"/>
      <c r="AU425" s="249"/>
      <c r="AV425" s="249"/>
      <c r="AW425" s="249"/>
      <c r="AX425" s="249"/>
      <c r="AY425" s="249"/>
      <c r="AZ425" s="249"/>
      <c r="BA425" s="249"/>
      <c r="BB425" s="249"/>
      <c r="BC425" s="249"/>
      <c r="BD425" s="249"/>
      <c r="BE425" s="249"/>
      <c r="BF425" s="249"/>
      <c r="BG425" s="249"/>
      <c r="BH425" s="249"/>
      <c r="BI425" s="249"/>
      <c r="BJ425" s="249"/>
      <c r="BK425" s="249"/>
      <c r="BL425" s="249"/>
      <c r="BM425" s="249"/>
      <c r="BN425" s="249"/>
      <c r="BO425" s="249"/>
      <c r="BP425" s="271"/>
      <c r="BQ425" s="271"/>
      <c r="BR425" s="271"/>
      <c r="BS425" s="271"/>
      <c r="BT425" s="271"/>
      <c r="BU425" s="271"/>
      <c r="BV425" s="271"/>
      <c r="BW425" s="271"/>
    </row>
    <row r="426" spans="1:86" ht="15" customHeight="1">
      <c r="A426" s="255">
        <f>'5.Inequality - Gini coefficient'!A134</f>
        <v>31</v>
      </c>
      <c r="B426" s="255" t="str">
        <f>'5.Inequality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426" s="407"/>
      <c r="D426" s="407"/>
      <c r="E426" s="407"/>
      <c r="F426" s="407"/>
      <c r="G426" s="407"/>
      <c r="H426" s="905"/>
      <c r="I426" s="905"/>
      <c r="J426" s="905"/>
      <c r="K426" s="407"/>
      <c r="L426" s="407"/>
      <c r="M426" s="407"/>
      <c r="N426" s="407"/>
      <c r="O426" s="407"/>
      <c r="P426" s="407"/>
      <c r="Q426" s="407"/>
      <c r="R426" s="407"/>
      <c r="S426" s="407"/>
      <c r="T426" s="407"/>
      <c r="U426" s="407"/>
      <c r="V426" s="407"/>
      <c r="W426" s="407"/>
      <c r="X426" s="407"/>
      <c r="Y426" s="407"/>
      <c r="Z426" s="407"/>
      <c r="AA426" s="407"/>
      <c r="AB426" s="407"/>
      <c r="AC426" s="407"/>
      <c r="AD426" s="407"/>
      <c r="AE426" s="407"/>
      <c r="AF426" s="249"/>
      <c r="AG426" s="249"/>
      <c r="AH426" s="249"/>
      <c r="AI426" s="249"/>
      <c r="AJ426" s="249"/>
      <c r="AK426" s="249"/>
      <c r="AL426" s="249"/>
      <c r="AM426" s="249"/>
      <c r="AN426" s="249"/>
      <c r="AO426" s="249"/>
      <c r="AP426" s="249"/>
      <c r="AQ426" s="249"/>
      <c r="AR426" s="249"/>
      <c r="AS426" s="249"/>
      <c r="AT426" s="249"/>
      <c r="AU426" s="249"/>
      <c r="AV426" s="249"/>
      <c r="AW426" s="249"/>
      <c r="AX426" s="249"/>
      <c r="AY426" s="249"/>
      <c r="AZ426" s="249"/>
      <c r="BA426" s="249"/>
      <c r="BB426" s="249"/>
      <c r="BC426" s="249"/>
      <c r="BD426" s="249"/>
      <c r="BE426" s="249"/>
      <c r="BF426" s="249"/>
      <c r="BG426" s="249"/>
      <c r="BH426" s="249"/>
      <c r="BI426" s="249"/>
      <c r="BJ426" s="249"/>
      <c r="BK426" s="249"/>
      <c r="BL426" s="249"/>
      <c r="BM426" s="249"/>
      <c r="BN426" s="249"/>
      <c r="BO426" s="249"/>
      <c r="BP426" s="271"/>
      <c r="BQ426" s="271"/>
      <c r="BR426" s="271"/>
      <c r="BS426" s="271"/>
      <c r="BT426" s="271"/>
      <c r="BU426" s="271"/>
      <c r="BV426" s="271"/>
      <c r="BW426" s="271"/>
    </row>
    <row r="427" spans="1:86" ht="15" customHeight="1">
      <c r="A427" s="255">
        <f>'5.Inequality - Gini coefficient'!A135</f>
        <v>32</v>
      </c>
      <c r="B427" s="255" t="str">
        <f>'5.Inequality - Gini coefficient'!B135</f>
        <v>*,** Niger (2014): n.a.</v>
      </c>
      <c r="C427" s="407"/>
      <c r="D427" s="407"/>
      <c r="E427" s="407"/>
      <c r="F427" s="407"/>
      <c r="G427" s="407"/>
      <c r="H427" s="905"/>
      <c r="I427" s="905"/>
      <c r="J427" s="905"/>
      <c r="K427" s="407"/>
      <c r="L427" s="407"/>
      <c r="M427" s="407"/>
      <c r="N427" s="407"/>
      <c r="O427" s="407"/>
      <c r="P427" s="407"/>
      <c r="Q427" s="407"/>
      <c r="R427" s="407"/>
      <c r="S427" s="407"/>
      <c r="T427" s="407"/>
      <c r="U427" s="407"/>
      <c r="V427" s="407"/>
      <c r="W427" s="407"/>
      <c r="X427" s="407"/>
      <c r="Y427" s="407"/>
      <c r="Z427" s="407"/>
      <c r="AA427" s="407"/>
      <c r="AB427" s="407"/>
      <c r="AC427" s="407"/>
      <c r="AD427" s="407"/>
      <c r="AE427" s="407"/>
      <c r="AF427" s="249"/>
      <c r="AG427" s="249"/>
      <c r="AH427" s="249"/>
      <c r="AI427" s="249"/>
      <c r="AJ427" s="249"/>
      <c r="AK427" s="249"/>
      <c r="AL427" s="249"/>
      <c r="AM427" s="249"/>
      <c r="AN427" s="249"/>
      <c r="AO427" s="249"/>
      <c r="AP427" s="249"/>
      <c r="AQ427" s="249"/>
      <c r="AR427" s="249"/>
      <c r="AS427" s="249"/>
      <c r="AT427" s="249"/>
      <c r="AU427" s="249"/>
      <c r="AV427" s="249"/>
      <c r="AW427" s="249"/>
      <c r="AX427" s="249"/>
      <c r="AY427" s="249"/>
      <c r="AZ427" s="249"/>
      <c r="BA427" s="249"/>
      <c r="BB427" s="249"/>
      <c r="BC427" s="249"/>
      <c r="BD427" s="249"/>
      <c r="BE427" s="249"/>
      <c r="BF427" s="249"/>
      <c r="BG427" s="249"/>
      <c r="BH427" s="249"/>
      <c r="BI427" s="249"/>
      <c r="BJ427" s="249"/>
      <c r="BK427" s="249"/>
      <c r="BL427" s="249"/>
      <c r="BM427" s="249"/>
      <c r="BN427" s="249"/>
      <c r="BO427" s="249"/>
      <c r="BP427" s="271"/>
      <c r="BQ427" s="271"/>
      <c r="BR427" s="271"/>
      <c r="BS427" s="271"/>
      <c r="BT427" s="271"/>
      <c r="BU427" s="271"/>
      <c r="BV427" s="271"/>
      <c r="BW427" s="271"/>
    </row>
    <row r="428" spans="1:86" ht="15" customHeight="1">
      <c r="A428" s="255">
        <f>'5.Inequality - Gini coefficient'!A136</f>
        <v>33</v>
      </c>
      <c r="B428" s="255" t="str">
        <f>'5.Inequality - Gini coefficient'!B136</f>
        <v>Panama (2016): Martinez-Aguilar, Sandra. 2019. “CEQ Master Workbook: Panama (2016),” CEQ Data Center on Fiscal Redistribution (CEQ Institute, Tulane University and the Economic Co-operation and Development). January 16, 2019.</v>
      </c>
      <c r="C428" s="407"/>
      <c r="D428" s="407"/>
      <c r="E428" s="407"/>
      <c r="F428" s="407"/>
      <c r="G428" s="407"/>
      <c r="H428" s="905"/>
      <c r="I428" s="905"/>
      <c r="J428" s="905"/>
      <c r="K428" s="407"/>
      <c r="L428" s="407"/>
      <c r="M428" s="407"/>
      <c r="N428" s="407"/>
      <c r="O428" s="407"/>
      <c r="P428" s="407"/>
      <c r="Q428" s="407"/>
      <c r="R428" s="407"/>
      <c r="S428" s="407"/>
      <c r="T428" s="407"/>
      <c r="U428" s="407"/>
      <c r="V428" s="407"/>
      <c r="W428" s="407"/>
      <c r="X428" s="407"/>
      <c r="Y428" s="407"/>
      <c r="Z428" s="407"/>
      <c r="AA428" s="407"/>
      <c r="AB428" s="407"/>
      <c r="AC428" s="407"/>
      <c r="AD428" s="407"/>
      <c r="AE428" s="407"/>
      <c r="AF428" s="249"/>
      <c r="AG428" s="249"/>
      <c r="AH428" s="249"/>
      <c r="AI428" s="249"/>
      <c r="AJ428" s="249"/>
      <c r="AK428" s="249"/>
      <c r="AL428" s="249"/>
      <c r="AM428" s="249"/>
      <c r="AN428" s="249"/>
      <c r="AO428" s="249"/>
      <c r="AP428" s="249"/>
      <c r="AQ428" s="249"/>
      <c r="AR428" s="249"/>
      <c r="AS428" s="249"/>
      <c r="AT428" s="249"/>
      <c r="AU428" s="249"/>
      <c r="AV428" s="249"/>
      <c r="AW428" s="249"/>
      <c r="AX428" s="249"/>
      <c r="AY428" s="249"/>
      <c r="AZ428" s="249"/>
      <c r="BA428" s="249"/>
      <c r="BB428" s="249"/>
      <c r="BC428" s="249"/>
      <c r="BD428" s="249"/>
      <c r="BE428" s="249"/>
      <c r="BF428" s="249"/>
      <c r="BG428" s="249"/>
      <c r="BH428" s="249"/>
      <c r="BI428" s="249"/>
      <c r="BJ428" s="249"/>
      <c r="BK428" s="249"/>
      <c r="BL428" s="249"/>
      <c r="BM428" s="249"/>
      <c r="BN428" s="249"/>
      <c r="BO428" s="249"/>
      <c r="BP428" s="271"/>
      <c r="BQ428" s="271"/>
      <c r="BR428" s="271"/>
      <c r="BS428" s="271"/>
      <c r="BT428" s="271"/>
      <c r="BU428" s="271"/>
      <c r="BV428" s="271"/>
      <c r="BW428" s="271"/>
      <c r="BX428" s="271"/>
      <c r="BY428" s="271"/>
      <c r="BZ428" s="271"/>
      <c r="CA428" s="271"/>
      <c r="CB428" s="271"/>
      <c r="CC428" s="271"/>
      <c r="CD428" s="271"/>
      <c r="CE428" s="271"/>
      <c r="CF428" s="271"/>
      <c r="CG428" s="271"/>
      <c r="CH428" s="271"/>
    </row>
    <row r="429" spans="1:86" ht="15" customHeight="1">
      <c r="A429" s="255">
        <f>'5.Inequality - Gini coefficient'!A137</f>
        <v>34</v>
      </c>
      <c r="B429" s="255" t="str">
        <f>'5.Inequality - Gini coefficient'!B137</f>
        <v>Paraguay (2014) : Gimenez, Lea, Maria Ana Lugo, Sandra Martinez-Aguilar, Humberto Colman, Juan Jose Galeano and Gabriela Farfan. 2017. “CEQ Master Workbook: Paraguay (2014) ,” CEQ Data Center (CEQ Institute, Tulane University). February 12, 2017.</v>
      </c>
      <c r="C429" s="356"/>
      <c r="D429" s="252"/>
      <c r="E429" s="252"/>
      <c r="F429" s="252"/>
      <c r="G429" s="252"/>
      <c r="H429" s="900"/>
      <c r="I429" s="900"/>
      <c r="J429" s="900"/>
      <c r="K429" s="252"/>
      <c r="L429" s="252"/>
      <c r="M429" s="252"/>
      <c r="N429" s="252"/>
      <c r="O429" s="252"/>
      <c r="P429" s="252"/>
      <c r="Q429" s="252"/>
      <c r="R429" s="252"/>
      <c r="S429" s="252"/>
      <c r="T429" s="252"/>
      <c r="U429" s="252"/>
      <c r="V429" s="252"/>
      <c r="W429" s="252"/>
      <c r="X429" s="252"/>
      <c r="Y429" s="252"/>
      <c r="Z429" s="252"/>
      <c r="AA429" s="252"/>
      <c r="AB429" s="252"/>
      <c r="AC429" s="252"/>
      <c r="AD429" s="252"/>
      <c r="AE429" s="252"/>
      <c r="AV429" s="241"/>
      <c r="AW429" s="241"/>
      <c r="AX429" s="241"/>
      <c r="AY429" s="241"/>
      <c r="AZ429" s="241"/>
      <c r="BA429" s="241"/>
      <c r="BB429" s="241"/>
      <c r="BC429" s="241"/>
      <c r="BD429" s="241"/>
      <c r="BE429" s="241"/>
      <c r="BF429" s="241"/>
      <c r="BG429" s="241"/>
      <c r="BH429" s="241"/>
      <c r="BI429" s="241"/>
      <c r="BJ429" s="241"/>
      <c r="BK429" s="241"/>
      <c r="BL429" s="241"/>
      <c r="BM429" s="241"/>
      <c r="BN429" s="241"/>
      <c r="BO429" s="241"/>
    </row>
    <row r="430" spans="1:86" ht="15" customHeight="1">
      <c r="A430" s="255">
        <f>'5.Inequality - Gini coefficient'!A138</f>
        <v>35</v>
      </c>
      <c r="B430" s="255" t="str">
        <f>'5.Inequality - Gini coefficient'!B138</f>
        <v>Peru (2009): Jaramillo, Miguel. 2015. “CEQ Master Workbook: Peru (2009),” CEQ Data Center on Fiscal Redistribution (CEQ Institute, Tulane University). August 7, 2015.</v>
      </c>
      <c r="AE430" s="252"/>
      <c r="AF430" s="252"/>
      <c r="AG430" s="252"/>
      <c r="AH430" s="252"/>
      <c r="AI430" s="252"/>
      <c r="AJ430" s="252"/>
      <c r="AK430" s="252"/>
      <c r="AL430" s="252"/>
      <c r="AM430" s="252"/>
      <c r="AN430" s="252"/>
      <c r="AO430" s="252"/>
      <c r="AP430" s="252"/>
      <c r="AQ430" s="252"/>
      <c r="AR430" s="252"/>
      <c r="AS430" s="252"/>
      <c r="AT430" s="252"/>
      <c r="AU430" s="252"/>
    </row>
    <row r="431" spans="1:86" s="241" customFormat="1" ht="15" customHeight="1">
      <c r="A431" s="255">
        <f>'5.Inequality - Gini coefficient'!A139</f>
        <v>0</v>
      </c>
      <c r="B431" s="255" t="str">
        <f>'5.Inequality - Gini coefficient'!B139</f>
        <v>Peru (2011): Jaramillo, Miguel. 2019. “CEQ Master Workbook: Peru (2011),” CEQ Data Center on Fiscal Redistribution (CEQ Institute, Tulane University). February 11, 2019.</v>
      </c>
      <c r="C431" s="268"/>
      <c r="D431" s="268"/>
      <c r="E431" s="268"/>
      <c r="F431" s="268"/>
      <c r="G431" s="268"/>
      <c r="H431" s="906"/>
      <c r="I431" s="906"/>
      <c r="J431" s="906"/>
      <c r="K431" s="268"/>
      <c r="L431" s="268"/>
      <c r="M431" s="268"/>
      <c r="N431" s="268"/>
      <c r="O431" s="268"/>
      <c r="P431" s="268"/>
      <c r="Q431" s="268"/>
      <c r="R431" s="268"/>
      <c r="S431" s="268"/>
      <c r="T431" s="268"/>
      <c r="U431" s="268"/>
      <c r="V431" s="268"/>
      <c r="W431" s="268"/>
      <c r="X431" s="268"/>
      <c r="Y431" s="268"/>
      <c r="Z431" s="268"/>
      <c r="AA431" s="268"/>
      <c r="AB431" s="268"/>
      <c r="AC431" s="268"/>
      <c r="AD431" s="268"/>
      <c r="AE431" s="268"/>
    </row>
    <row r="432" spans="1:86" s="241" customFormat="1" ht="15" customHeight="1">
      <c r="A432" s="255">
        <f>'5.Inequality - Gini coefficient'!A140</f>
        <v>36</v>
      </c>
      <c r="B432" s="255" t="str">
        <f>'5.Inequality - Gini coefficient'!B140</f>
        <v>*,** Poland (2014): n.a.</v>
      </c>
      <c r="C432" s="268"/>
      <c r="D432" s="268"/>
      <c r="E432" s="268"/>
      <c r="F432" s="268"/>
      <c r="G432" s="268"/>
      <c r="H432" s="906"/>
      <c r="I432" s="906"/>
      <c r="J432" s="906"/>
      <c r="K432" s="268"/>
      <c r="L432" s="268"/>
      <c r="M432" s="268"/>
      <c r="N432" s="268"/>
      <c r="O432" s="268"/>
      <c r="P432" s="268"/>
      <c r="Q432" s="268"/>
      <c r="R432" s="268"/>
      <c r="S432" s="268"/>
      <c r="T432" s="268"/>
      <c r="U432" s="268"/>
      <c r="V432" s="268"/>
      <c r="W432" s="268"/>
      <c r="X432" s="268"/>
      <c r="Y432" s="268"/>
      <c r="Z432" s="268"/>
      <c r="AA432" s="268"/>
      <c r="AB432" s="268"/>
      <c r="AC432" s="268"/>
      <c r="AD432" s="268"/>
      <c r="AE432" s="268"/>
    </row>
    <row r="433" spans="1:31" s="241" customFormat="1" ht="15" customHeight="1">
      <c r="A433" s="255">
        <f>'5.Inequality - Gini coefficient'!A141</f>
        <v>37</v>
      </c>
      <c r="B433" s="255" t="str">
        <f>'5.Inequality - Gini coefficient'!B141</f>
        <v>*,** Romania (2016): n.a.</v>
      </c>
      <c r="C433" s="268"/>
      <c r="D433" s="268"/>
      <c r="E433" s="268"/>
      <c r="F433" s="268"/>
      <c r="G433" s="268"/>
      <c r="H433" s="906"/>
      <c r="I433" s="906"/>
      <c r="J433" s="906"/>
      <c r="K433" s="268"/>
      <c r="L433" s="268"/>
      <c r="M433" s="268"/>
      <c r="N433" s="268"/>
      <c r="O433" s="268"/>
      <c r="P433" s="268"/>
      <c r="Q433" s="268"/>
      <c r="R433" s="268"/>
      <c r="S433" s="268"/>
      <c r="T433" s="268"/>
      <c r="U433" s="268"/>
      <c r="V433" s="268"/>
      <c r="W433" s="268"/>
      <c r="X433" s="268"/>
      <c r="Y433" s="268"/>
      <c r="Z433" s="268"/>
      <c r="AA433" s="268"/>
      <c r="AB433" s="268"/>
      <c r="AC433" s="268"/>
      <c r="AD433" s="268"/>
      <c r="AE433" s="268"/>
    </row>
    <row r="434" spans="1:31" s="241" customFormat="1" ht="15" customHeight="1">
      <c r="A434" s="255">
        <f>'5.Inequality - Gini coefficient'!A142</f>
        <v>38</v>
      </c>
      <c r="B434" s="255" t="str">
        <f>'5.Inequality - Gini coefficient'!B142</f>
        <v>Russia (2010): Popova, Daria. 2019. “CEQ Master Workbook: Russia (2010),” CEQ Data Center on Fiscal Redistribution (CEQ Institute, Tulane University and the World Bank). March 21, 2019.</v>
      </c>
      <c r="C434" s="268"/>
      <c r="D434" s="268"/>
      <c r="E434" s="268"/>
      <c r="F434" s="268"/>
      <c r="G434" s="268"/>
      <c r="H434" s="906"/>
      <c r="I434" s="906"/>
      <c r="J434" s="906"/>
      <c r="K434" s="268"/>
      <c r="L434" s="268"/>
      <c r="M434" s="268"/>
      <c r="N434" s="268"/>
      <c r="O434" s="268"/>
      <c r="P434" s="268"/>
      <c r="Q434" s="268"/>
      <c r="R434" s="268"/>
      <c r="S434" s="268"/>
      <c r="T434" s="268"/>
      <c r="U434" s="268"/>
      <c r="V434" s="268"/>
      <c r="W434" s="268"/>
      <c r="X434" s="268"/>
      <c r="Y434" s="268"/>
      <c r="Z434" s="268"/>
      <c r="AA434" s="268"/>
      <c r="AB434" s="268"/>
      <c r="AC434" s="268"/>
      <c r="AD434" s="268"/>
      <c r="AE434" s="268"/>
    </row>
    <row r="435" spans="1:31" ht="12.75" customHeight="1">
      <c r="A435" s="255">
        <f>'5.Inequality - Gini coefficient'!A143</f>
        <v>39</v>
      </c>
      <c r="B435" s="255" t="str">
        <f>'5.Inequality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436" spans="1:31" ht="12.75" customHeight="1">
      <c r="A436" s="255">
        <f>'5.Inequality - Gini coefficient'!A144</f>
        <v>40</v>
      </c>
      <c r="B436" s="255" t="str">
        <f>'5.Inequality - Gini coefficient'!B144</f>
        <v>Sri Lanka (2009): Arunatilake, Nisha, Priyanka Jayawardena, and Ashani Abayasekara. 2019. “CEQ Master Workbook: Sri Lanka (2009-2010),” CEQ Data Center on Fiscal Redistribution (CEQ Institute, Tulane University and the World Bank). August 10, 2019.</v>
      </c>
    </row>
    <row r="437" spans="1:31">
      <c r="A437" s="255">
        <f>'5.Inequality - Gini coefficient'!A145</f>
        <v>41</v>
      </c>
      <c r="B437" s="255" t="str">
        <f>'5.Inequality - Gini coefficient'!B145</f>
        <v>Tanzania (2011): Younger, Stephen. 2019. “CEQ Master Workbook: Tanzania (2011-2012),” CEQ Data Center on Fiscal Redistribution (CEQ Institute, Tulane University). June 21, 2019.</v>
      </c>
    </row>
    <row r="438" spans="1:31">
      <c r="A438" s="255">
        <f>'5.Inequality - Gini coefficient'!A146</f>
        <v>42</v>
      </c>
      <c r="B438" s="255" t="str">
        <f>'5.Inequality - Gini coefficient'!B146</f>
        <v>Tunisia (2010): Jouini, Nizar, Nora Lustig, Ahmed Moummi and Abebe Shimeles. 2015. “CEQ Master Workbook: Tunisia (2010),” CEQ Data Center on Fiscal Redistribution (CEQ Institute, Tulane University and African Development Bank). May 5, 2017.</v>
      </c>
    </row>
    <row r="439" spans="1:31">
      <c r="A439" s="255">
        <f>'5.Inequality - Gini coefficient'!A147</f>
        <v>43</v>
      </c>
      <c r="B439" s="255" t="str">
        <f>'5.Inequality - Gini coefficient'!B147</f>
        <v>Uganda (2012): Jellema, Jon, Astrid Haas, Nora Lustig and Sebastian Wolf. 2016. “CEQ Master Workbook: Uganda (2012-2013),” CEQ Data Center on Fiscal Redistribution (CEQ Institute, Tulane University and International Growth Center). July 28, 2016.</v>
      </c>
    </row>
    <row r="440" spans="1:31">
      <c r="A440" s="255">
        <f>'5.Inequality - Gini coefficient'!A148</f>
        <v>44</v>
      </c>
      <c r="B440" s="255" t="str">
        <f>'5.Inequality - Gini coefficient'!B148</f>
        <v>*,** Ukraine (2016): n.a.</v>
      </c>
    </row>
    <row r="441" spans="1:31">
      <c r="A441" s="255">
        <f>'5.Inequality - Gini coefficient'!A149</f>
        <v>45</v>
      </c>
      <c r="B441" s="255" t="str">
        <f>'5.Inequality - Gini coefficient'!B149</f>
        <v>United States (2011): n.a.</v>
      </c>
    </row>
    <row r="442" spans="1:31">
      <c r="A442" s="255">
        <f>'5.Inequality - Gini coefficient'!A150</f>
        <v>46</v>
      </c>
      <c r="B442" s="255" t="str">
        <f>'5.Inequality - Gini coefficient'!B150</f>
        <v>Uruguay (2009): Bucheli, Marisa. 2019. “CEQ Master Workbook: Uruguay (2009),” CEQ Data Center on Fiscal Redistribution (CEQ Institute, Tulane University). April 7, 2019.</v>
      </c>
    </row>
    <row r="443" spans="1:31">
      <c r="A443" s="255">
        <f>'5.Inequality - Gini coefficient'!A151</f>
        <v>47</v>
      </c>
      <c r="B443" s="255" t="str">
        <f>'5.Inequality - Gini coefficient'!B151</f>
        <v>Venezuela (2013): Molina, Emiro. 2016. “CEQ Master Workbook: Venezuela (2012),” CEQ Data Center on Fiscal Redistribution (CEQ Institute, Tulane University). April 5, 2018.</v>
      </c>
    </row>
    <row r="444" spans="1:31">
      <c r="A444" s="255"/>
      <c r="B444" s="255"/>
    </row>
    <row r="445" spans="1:31" ht="15">
      <c r="A445" s="179"/>
    </row>
    <row r="446" spans="1:31" ht="15">
      <c r="A446" s="179"/>
    </row>
    <row r="447" spans="1:31" ht="15">
      <c r="A447" s="179"/>
    </row>
    <row r="448" spans="1:31" ht="15">
      <c r="A448" s="179"/>
    </row>
    <row r="449" spans="1:1" ht="15">
      <c r="A449" s="179"/>
    </row>
    <row r="450" spans="1:1" ht="15">
      <c r="A450" s="179"/>
    </row>
    <row r="451" spans="1:1" ht="15">
      <c r="A451" s="179"/>
    </row>
  </sheetData>
  <mergeCells count="56">
    <mergeCell ref="B239:B245"/>
    <mergeCell ref="B253:B259"/>
    <mergeCell ref="B260:B266"/>
    <mergeCell ref="B267:B273"/>
    <mergeCell ref="B274:B280"/>
    <mergeCell ref="B246:B252"/>
    <mergeCell ref="B281:B287"/>
    <mergeCell ref="B295:B301"/>
    <mergeCell ref="B302:B308"/>
    <mergeCell ref="B309:B315"/>
    <mergeCell ref="B288:B294"/>
    <mergeCell ref="B323:B329"/>
    <mergeCell ref="B330:B336"/>
    <mergeCell ref="B344:B350"/>
    <mergeCell ref="B351:B357"/>
    <mergeCell ref="B337:B343"/>
    <mergeCell ref="B389:BC389"/>
    <mergeCell ref="B6:B7"/>
    <mergeCell ref="C6:C7"/>
    <mergeCell ref="E6:AI6"/>
    <mergeCell ref="AK6:BO6"/>
    <mergeCell ref="B8:B14"/>
    <mergeCell ref="B15:B21"/>
    <mergeCell ref="B22:B28"/>
    <mergeCell ref="B36:B42"/>
    <mergeCell ref="B43:B49"/>
    <mergeCell ref="B50:B56"/>
    <mergeCell ref="B29:B35"/>
    <mergeCell ref="B57:B63"/>
    <mergeCell ref="B64:B70"/>
    <mergeCell ref="B71:B77"/>
    <mergeCell ref="B358:B364"/>
    <mergeCell ref="B316:B322"/>
    <mergeCell ref="B85:B91"/>
    <mergeCell ref="B92:B98"/>
    <mergeCell ref="B78:B84"/>
    <mergeCell ref="B155:B161"/>
    <mergeCell ref="B113:B119"/>
    <mergeCell ref="B190:B196"/>
    <mergeCell ref="B232:B238"/>
    <mergeCell ref="B225:B231"/>
    <mergeCell ref="B99:B105"/>
    <mergeCell ref="B106:B112"/>
    <mergeCell ref="B120:B126"/>
    <mergeCell ref="B127:B133"/>
    <mergeCell ref="B134:B140"/>
    <mergeCell ref="B141:B147"/>
    <mergeCell ref="B148:B154"/>
    <mergeCell ref="B162:B168"/>
    <mergeCell ref="B169:B175"/>
    <mergeCell ref="B176:B182"/>
    <mergeCell ref="B211:B217"/>
    <mergeCell ref="B218:B224"/>
    <mergeCell ref="B183:B189"/>
    <mergeCell ref="B197:B203"/>
    <mergeCell ref="B204:B210"/>
  </mergeCells>
  <conditionalFormatting sqref="AK127:BO154 AK183:BO189 AK344:BO364 AK106:BO112 AK99:AW105 AY99:BC105 BK99:BO105 AK218:BO224 AK211:BC217 BK211:BO217 AK85:BO98 AK162:BO175 AK197:BO210 AK239:BO245 AK253:BO287 AK295:BO329 AK8:BO28 AK36:BO77">
    <cfRule type="expression" dxfId="141" priority="238">
      <formula>OR(AND(AK8="",+$B8="Armenia (2011)"),AND(AK8="",+$B8="Brazil (2009)"),AND(AK8="",+$B8="Chile (2013)"),AND(AK8="",+$B8="Colombia (2010)"),AND(AK8="",+$B8="Colombia (2014)"),AND(AK8="",+$B8="Dominican Republic (2013)"),AND(AK8="",+$B8="Mexico (2012)"),AND(AK8="",+$B8="Mexico (2014)"),AND(AK8="",+$B8="Panama (2016)"),AND(AK8="",+$B8="Paraguay (2014) "),AND(AK8="",+$B8="Peru (2011)"),AND(AK8="",+$B8="Russia (2010)"),AND(AK8="",+$B8="Uruguay (2009)"))</formula>
    </cfRule>
    <cfRule type="expression" dxfId="140" priority="239">
      <formula>OR(AND(AK8="",+$B8="United States (2011)"),AND(AK8="",+$B8="Argentina (2012)"),AND(AK8="",+$B8="Bolivia (2009)"),AND(AK8="",+$B8="Costa Rica (2010)"),AND(AK8="",+$B8="Ecuador (2011)"),AND(AK8="",+$B8="El Salvador (2011)"),AND(AK8="",+$B8="Ethiopia (2010)"),AND(AK8="",+$B8="Georgia (2013)"),AND(AK8="",+$B8="Guatemala (2011)"),AND(AK8="",+$B8="Honduras (2011)"),AND(AK8="",+$B8="Indonesia (2012)"),AND(AK8="",+$B8="Iran (2011)"),AND(AK8="",+$B8="Jordan (2010)"),AND(AK8="",+$B8="Mexico (2010)"),AND(AK8="",+$B8="Nicaragua (2009)"),AND(AK8="",+$B8="Peru (2009)"),AND(AK8="",+$B8="Tunisia (2010)"),AND(AK8="",+$B8="Uganda (2012)"),AND(AK8="",+$B8="Venezuela (2013)"),AND(AK8="",+$B8="China (2014)"),AND(AK8="",+$B8="India (2011)"))</formula>
    </cfRule>
    <cfRule type="expression" dxfId="139" priority="240">
      <formula>OR(AND(AK8="",+$B8="Ghana (2012)"),AND(AK8="",+$B8="South Africa (2010)"),AND(AK8="",+$B8="Sri Lanka (2009)"),AND(AK8="",+$B8="Tanzania (2011)"))</formula>
    </cfRule>
  </conditionalFormatting>
  <conditionalFormatting sqref="E204:E224 E141:E154 E57:E77 E99:E112 AI309:AI315 G316:AI336 AQ99:AQ105 AU99:AU105 G211:J217 AQ211:AR217 M211:N217 AU211:AU217 P211:P217 AW211:AY217 G218:P218 Q211:AI218 G219:AI224 E295:E336 E36:F42 G85:AI112 E85:E91 G162:AI189 E162:E189 G197:AI210 G239:AI245 E239:E245 E253:E280 G253:AI287 G295:AI308 E344:E364 G344:AI364 G120:AI133 E120:E126 E8:AI28 G36:AI77 G141:AI154 G309:AF315">
    <cfRule type="expression" dxfId="138" priority="236">
      <formula>OR(AND(E8="",+$B8="Armenia (2011)"),AND(E8="",+$B8="Brazil (2009)"),AND(E8="",+$B8="Chile (2013)"),AND(E8="",+$B8="Colombia (2010)"),AND(E8="",+$B8="Colombia (2014)"),AND(E8="",+$B8="Dominican Republic (2013)"),AND(E8="",+$B8="Ghana (2012)"),AND(E8="",+$B8="Mexico (2012)"),AND(E8="",+$B8="Mexico (2014)"),AND(E8="",+$B8="Panama (2016)"),AND(E8="",+$B8="Paraguay (2014) "),AND(E8="",+$B8="Peru (2011)"),AND(E8="",+$B8="Tanzania (2011)"),AND(E8="",+$B8="Russia (2010)"),AND(E8="",+$B8="Uruguay (2009)"))</formula>
    </cfRule>
    <cfRule type="expression" dxfId="137" priority="237">
      <formula>OR(AND(E8="",+$B8="United States (2011)"),AND(E8="",+$B8="Argentina (2012)"),AND(E8="",+$B8="Bolivia (2009)"),AND(E8="",+$B8="Costa Rica (2010)"),AND(E8="",+$B8="Ecuador (2011)"),AND(E8="",+$B8="El Salvador (2011)"),AND(E8="",+$B8="Ethiopia (2010)"),AND(E8="",+$B8="Georgia (2013)"),AND(E8="",+$B8="Guatemala (2011)"),AND(E8="",+$B8="Honduras (2011)"),AND(E8="",+$B8="Indonesia (2012)"),AND(E8="",+$B8="Iran (2011)"),AND(E8="",+$B8="Jordan (2010)"),AND(E8="",+$B8="Mexico (2010)"),AND(E8="",+$B8="Nicaragua (2009)"),AND(E8="",+$B8="Peru (2009)"),AND(E8="",+$B8="South Africa (2010)"),AND(E8="",+$B8="Sri Lanka (2009)"),AND(E8="",+$B8="Tunisia (2010)"),AND(E8="",+$B8="Uganda (2012)"),AND(E8="",+$B8="Venezuela (2013)"),AND(E8="",+$B8="China (2014)"),AND(E8="",+$B8="India (2011)"))</formula>
    </cfRule>
  </conditionalFormatting>
  <conditionalFormatting sqref="AK126:BO126 AK182:BO182 AK336:BO336">
    <cfRule type="expression" dxfId="136" priority="222">
      <formula>OR(AND(AK126="",+$B126="Argentina (2012)"),AND(AK126="",+$B126="Russia (2010)"),AND(AK126="",+$B126="Ecuador (2011)"),AND(AK126="",+$B126="Venezuela (2013)"))</formula>
    </cfRule>
    <cfRule type="expression" dxfId="135" priority="223">
      <formula>OR(AND(AK126="",+$B126="Ghana (2012)"),AND(AK126="",+$B126="South Africa (2010)"),AND(AK126="",+$B126="Sri Lanka (2009)"),AND(AK126="",+$B126="Tanzania (2011)"))</formula>
    </cfRule>
    <cfRule type="expression" dxfId="134" priority="224">
      <formula>OR(AND(AK126="",+$B126="United States (2011)"),AND(AK126="",+$B126="Armenia (2011)"),AND(AK126="",+$B126="Bolivia (2009)"),AND(AK126="",+$B126="Brazil (2009)"),AND(AK126="",+$B126="Chile (2013)"),AND(AK126="",+$B126="Colombia (2010)"),AND(AK126="",+$B126="Colombia (2014)"),AND(AK126="",+$B126="Costa Rica (2010)"),AND(AK126="",+$B126="Dominican Republic (2013)"),AND(AK126="",+$B126="El Salvador (2011)"),AND(AK126="",+$B126="Ethiopia (2010)"),AND(AK126="",+$B126="Georgia (2013)"),AND(AK126="",+$B126="Guatemala (2011)"),AND(AK126="",+$B126="Honduras (2011)"),AND(AK126="",+$B126="Indonesia (2012)"),AND(AK126="",+$B126="Iran (2011)"),AND(AK126="",+$B126="Jordan (2010)"),AND(AK126="",+$B126="Mexico (2010)"),AND(AK126="",+$B126="Mexico (2012)"),AND(AK126="",+$B126="Mexico (2014)"),AND(AK126="",+$B126="Nicaragua (2009)"),AND(AK126="",+$B126="Panama (2016)"),AND(AK126="",+$B126="Paraguay (2014) "),AND(AK126="",+$B126="Peru (2009)"),AND(AK126="",+$B126="Peru (2011)"),AND(AK126="",+$B126="Tunisia (2010)"),AND(AK126="",+$B126="Uganda (2012)"),AND(AK126="",+$B126="Uruguay (2009)"))</formula>
    </cfRule>
  </conditionalFormatting>
  <conditionalFormatting sqref="AK120:BO126 AK176:BO182 AK330:BO336">
    <cfRule type="expression" dxfId="133" priority="225">
      <formula>OR(AND(AK120="",+$B120="Argentina (2012)"),AND(AK120="",+$B120="Russia (2010)"),AND(AK120="",+$B120="Ecuador (2011)"),AND(AK120="",+$B120="Venezuela (2013)"))</formula>
    </cfRule>
    <cfRule type="expression" dxfId="132" priority="226">
      <formula>OR(AND(AK120="",+$B120="Ghana (2012)"),AND(AK120="",+$B120="South Africa (2010)"),AND(AK120="",+$B120="Sri Lanka (2009)"),AND(AK120="",+$B120="Tanzania (2011)"))</formula>
    </cfRule>
    <cfRule type="expression" dxfId="131" priority="227">
      <formula>OR(AND(AK120="",+$B120="Albania (2015)"),AND(AK120="",+$B120="Croatia (2014)"),AND(AK120="",+$B120="Poland (2014)"),AND(AK120="",+$B120="United States (2011)"),AND(AK120="",+$B120="Armenia (2011)"),AND(AK120="",+$B120="Bolivia (2009)"),AND(AK120="",+$B120="Brazil (2009)"),AND(AK120="",+$B120="Chile (2013)"),AND(AK120="",+$B120="Colombia (2010)"),AND(AK120="",+$B120="Colombia (2014)"),AND(AK120="",+$B120="Costa Rica (2010)"),AND(AK120="",+$B120="Dominican Republic (2013)"),AND(AK120="",+$B120="El Salvador (2011)"),AND(AK120="",+$B120="Ethiopia (2010)"),AND(AK120="",+$B120="Georgia (2013)"),AND(AK120="",+$B120="Guatemala (2011)"),AND(AK120="",+$B120="Honduras (2011)"),AND(AK120="",+$B120="Indonesia (2012)"),AND(AK120="",+$B120="Iran (2011)"),AND(AK120="",+$B120="Jordan (2010)"),AND(AK120="",+$B120="Mexico (2010)"),AND(AK120="",+$B120="Mexico (2012)"),AND(AK120="",+$B120="Mexico (2014)"),AND(AK120="",+$B120="Nicaragua (2009)"),AND(AK120="",+$B120="Panama (2016)"),AND(AK120="",+$B120="Paraguay (2014) "),AND(AK120="",+$B120="Peru (2009)"),AND(AK120="",+$B120="Peru (2011)"),AND(AK120="",+$B120="Tunisia (2010)"),AND(AK120="",+$B120="Uganda (2012)"),AND(AK120="",+$B120="Uruguay (2009)"))</formula>
    </cfRule>
  </conditionalFormatting>
  <conditionalFormatting sqref="E43:E49">
    <cfRule type="expression" dxfId="130" priority="155">
      <formula>OR(AND(E43="",+$B43="Armenia (2011)"),AND(E43="",+$B43="Brazil (2009)"),AND(E43="",+$B43="Chile (2013)"),AND(E43="",+$B43="Colombia (2010)"),AND(E43="",+$B43="Colombia (2014)"),AND(E43="",+$B43="Dominican Republic (2013)"),AND(E43="",+$B43="Ghana (2012)"),AND(E43="",+$B43="Mexico (2012)"),AND(E43="",+$B43="Mexico (2014)"),AND(E43="",+$B43="Panama (2016)"),AND(E43="",+$B43="Paraguay (2014) "),AND(E43="",+$B43="Peru (2011)"),AND(E43="",+$B43="Tanzania (2011)"),AND(E43="",+$B43="Russia (2010)"),AND(E43="",+$B43="Uruguay (2009)"))</formula>
    </cfRule>
    <cfRule type="expression" dxfId="129" priority="156">
      <formula>OR(AND(E43="",+$B43="United States (2011)"),AND(E43="",+$B43="Argentina (2012)"),AND(E43="",+$B43="Bolivia (2009)"),AND(E43="",+$B43="Costa Rica (2010)"),AND(E43="",+$B43="Ecuador (2011)"),AND(E43="",+$B43="El Salvador (2011)"),AND(E43="",+$B43="Ethiopia (2010)"),AND(E43="",+$B43="Georgia (2013)"),AND(E43="",+$B43="Guatemala (2011)"),AND(E43="",+$B43="Honduras (2011)"),AND(E43="",+$B43="Indonesia (2012)"),AND(E43="",+$B43="Iran (2011)"),AND(E43="",+$B43="Jordan (2010)"),AND(E43="",+$B43="Mexico (2010)"),AND(E43="",+$B43="Nicaragua (2009)"),AND(E43="",+$B43="Peru (2009)"),AND(E43="",+$B43="South Africa (2010)"),AND(E43="",+$B43="Sri Lanka (2009)"),AND(E43="",+$B43="Tunisia (2010)"),AND(E43="",+$B43="Uganda (2012)"),AND(E43="",+$B43="Venezuela (2013)"),AND(E43="",+$B43="China (2014)"),AND(E43="",+$B43="India (2011)"))</formula>
    </cfRule>
  </conditionalFormatting>
  <conditionalFormatting sqref="E50:E56">
    <cfRule type="expression" dxfId="128" priority="150">
      <formula>OR(AND(E50="",+$B50="Armenia (2011)"),AND(E50="",+$B50="Brazil (2009)"),AND(E50="",+$B50="Chile (2013)"),AND(E50="",+$B50="Colombia (2010)"),AND(E50="",+$B50="Colombia (2014)"),AND(E50="",+$B50="Dominican Republic (2013)"),AND(E50="",+$B50="Ghana (2012)"),AND(E50="",+$B50="Mexico (2012)"),AND(E50="",+$B50="Mexico (2014)"),AND(E50="",+$B50="Panama (2016)"),AND(E50="",+$B50="Paraguay (2014) "),AND(E50="",+$B50="Peru (2011)"),AND(E50="",+$B50="Tanzania (2011)"),AND(E50="",+$B50="Russia (2010)"),AND(E50="",+$B50="Uruguay (2009)"))</formula>
    </cfRule>
    <cfRule type="expression" dxfId="127" priority="151">
      <formula>OR(AND(E50="",+$B50="United States (2011)"),AND(E50="",+$B50="Argentina (2012)"),AND(E50="",+$B50="Bolivia (2009)"),AND(E50="",+$B50="Costa Rica (2010)"),AND(E50="",+$B50="Ecuador (2011)"),AND(E50="",+$B50="El Salvador (2011)"),AND(E50="",+$B50="Ethiopia (2010)"),AND(E50="",+$B50="Georgia (2013)"),AND(E50="",+$B50="Guatemala (2011)"),AND(E50="",+$B50="Honduras (2011)"),AND(E50="",+$B50="Indonesia (2012)"),AND(E50="",+$B50="Iran (2011)"),AND(E50="",+$B50="Jordan (2010)"),AND(E50="",+$B50="Mexico (2010)"),AND(E50="",+$B50="Nicaragua (2009)"),AND(E50="",+$B50="Peru (2009)"),AND(E50="",+$B50="South Africa (2010)"),AND(E50="",+$B50="Sri Lanka (2009)"),AND(E50="",+$B50="Tunisia (2010)"),AND(E50="",+$B50="Uganda (2012)"),AND(E50="",+$B50="Venezuela (2013)"),AND(E50="",+$B50="China (2014)"),AND(E50="",+$B50="India (2011)"))</formula>
    </cfRule>
  </conditionalFormatting>
  <conditionalFormatting sqref="E92:E98">
    <cfRule type="expression" dxfId="126" priority="145">
      <formula>OR(AND(E92="",+$B92="Armenia (2011)"),AND(E92="",+$B92="Brazil (2009)"),AND(E92="",+$B92="Chile (2013)"),AND(E92="",+$B92="Colombia (2010)"),AND(E92="",+$B92="Colombia (2014)"),AND(E92="",+$B92="Dominican Republic (2013)"),AND(E92="",+$B92="Ghana (2012)"),AND(E92="",+$B92="Mexico (2012)"),AND(E92="",+$B92="Mexico (2014)"),AND(E92="",+$B92="Panama (2016)"),AND(E92="",+$B92="Paraguay (2014) "),AND(E92="",+$B92="Peru (2011)"),AND(E92="",+$B92="Tanzania (2011)"),AND(E92="",+$B92="Russia (2010)"),AND(E92="",+$B92="Uruguay (2009)"))</formula>
    </cfRule>
    <cfRule type="expression" dxfId="125" priority="146">
      <formula>OR(AND(E92="",+$B92="United States (2011)"),AND(E92="",+$B92="Argentina (2012)"),AND(E92="",+$B92="Bolivia (2009)"),AND(E92="",+$B92="Costa Rica (2010)"),AND(E92="",+$B92="Ecuador (2011)"),AND(E92="",+$B92="El Salvador (2011)"),AND(E92="",+$B92="Ethiopia (2010)"),AND(E92="",+$B92="Georgia (2013)"),AND(E92="",+$B92="Guatemala (2011)"),AND(E92="",+$B92="Honduras (2011)"),AND(E92="",+$B92="Indonesia (2012)"),AND(E92="",+$B92="Iran (2011)"),AND(E92="",+$B92="Jordan (2010)"),AND(E92="",+$B92="Mexico (2010)"),AND(E92="",+$B92="Nicaragua (2009)"),AND(E92="",+$B92="Peru (2009)"),AND(E92="",+$B92="South Africa (2010)"),AND(E92="",+$B92="Sri Lanka (2009)"),AND(E92="",+$B92="Tunisia (2010)"),AND(E92="",+$B92="Uganda (2012)"),AND(E92="",+$B92="Venezuela (2013)"),AND(E92="",+$B92="China (2014)"),AND(E92="",+$B92="India (2011)"))</formula>
    </cfRule>
  </conditionalFormatting>
  <conditionalFormatting sqref="E127:E133">
    <cfRule type="expression" dxfId="124" priority="140">
      <formula>OR(AND(E127="",+$B127="Armenia (2011)"),AND(E127="",+$B127="Brazil (2009)"),AND(E127="",+$B127="Chile (2013)"),AND(E127="",+$B127="Colombia (2010)"),AND(E127="",+$B127="Colombia (2014)"),AND(E127="",+$B127="Dominican Republic (2013)"),AND(E127="",+$B127="Ghana (2012)"),AND(E127="",+$B127="Mexico (2012)"),AND(E127="",+$B127="Mexico (2014)"),AND(E127="",+$B127="Panama (2016)"),AND(E127="",+$B127="Paraguay (2014) "),AND(E127="",+$B127="Peru (2011)"),AND(E127="",+$B127="Tanzania (2011)"),AND(E127="",+$B127="Russia (2010)"),AND(E127="",+$B127="Uruguay (2009)"))</formula>
    </cfRule>
    <cfRule type="expression" dxfId="123" priority="141">
      <formula>OR(AND(E127="",+$B127="United States (2011)"),AND(E127="",+$B127="Argentina (2012)"),AND(E127="",+$B127="Bolivia (2009)"),AND(E127="",+$B127="Costa Rica (2010)"),AND(E127="",+$B127="Ecuador (2011)"),AND(E127="",+$B127="El Salvador (2011)"),AND(E127="",+$B127="Ethiopia (2010)"),AND(E127="",+$B127="Georgia (2013)"),AND(E127="",+$B127="Guatemala (2011)"),AND(E127="",+$B127="Honduras (2011)"),AND(E127="",+$B127="Indonesia (2012)"),AND(E127="",+$B127="Iran (2011)"),AND(E127="",+$B127="Jordan (2010)"),AND(E127="",+$B127="Mexico (2010)"),AND(E127="",+$B127="Nicaragua (2009)"),AND(E127="",+$B127="Peru (2009)"),AND(E127="",+$B127="South Africa (2010)"),AND(E127="",+$B127="Sri Lanka (2009)"),AND(E127="",+$B127="Tunisia (2010)"),AND(E127="",+$B127="Uganda (2012)"),AND(E127="",+$B127="Venezuela (2013)"),AND(E127="",+$B127="China (2014)"),AND(E127="",+$B127="India (2011)"))</formula>
    </cfRule>
  </conditionalFormatting>
  <conditionalFormatting sqref="E197:E203">
    <cfRule type="expression" dxfId="122" priority="135">
      <formula>OR(AND(E197="",+$B197="Armenia (2011)"),AND(E197="",+$B197="Brazil (2009)"),AND(E197="",+$B197="Chile (2013)"),AND(E197="",+$B197="Colombia (2010)"),AND(E197="",+$B197="Colombia (2014)"),AND(E197="",+$B197="Dominican Republic (2013)"),AND(E197="",+$B197="Ghana (2012)"),AND(E197="",+$B197="Mexico (2012)"),AND(E197="",+$B197="Mexico (2014)"),AND(E197="",+$B197="Panama (2016)"),AND(E197="",+$B197="Paraguay (2014) "),AND(E197="",+$B197="Peru (2011)"),AND(E197="",+$B197="Tanzania (2011)"),AND(E197="",+$B197="Russia (2010)"),AND(E197="",+$B197="Uruguay (2009)"))</formula>
    </cfRule>
    <cfRule type="expression" dxfId="121" priority="136">
      <formula>OR(AND(E197="",+$B197="United States (2011)"),AND(E197="",+$B197="Argentina (2012)"),AND(E197="",+$B197="Bolivia (2009)"),AND(E197="",+$B197="Costa Rica (2010)"),AND(E197="",+$B197="Ecuador (2011)"),AND(E197="",+$B197="El Salvador (2011)"),AND(E197="",+$B197="Ethiopia (2010)"),AND(E197="",+$B197="Georgia (2013)"),AND(E197="",+$B197="Guatemala (2011)"),AND(E197="",+$B197="Honduras (2011)"),AND(E197="",+$B197="Indonesia (2012)"),AND(E197="",+$B197="Iran (2011)"),AND(E197="",+$B197="Jordan (2010)"),AND(E197="",+$B197="Mexico (2010)"),AND(E197="",+$B197="Nicaragua (2009)"),AND(E197="",+$B197="Peru (2009)"),AND(E197="",+$B197="South Africa (2010)"),AND(E197="",+$B197="Sri Lanka (2009)"),AND(E197="",+$B197="Tunisia (2010)"),AND(E197="",+$B197="Uganda (2012)"),AND(E197="",+$B197="Venezuela (2013)"),AND(E197="",+$B197="China (2014)"),AND(E197="",+$B197="India (2011)"))</formula>
    </cfRule>
  </conditionalFormatting>
  <conditionalFormatting sqref="E281:E287">
    <cfRule type="expression" dxfId="120" priority="130">
      <formula>OR(AND(E281="",+$B281="Armenia (2011)"),AND(E281="",+$B281="Brazil (2009)"),AND(E281="",+$B281="Chile (2013)"),AND(E281="",+$B281="Colombia (2010)"),AND(E281="",+$B281="Colombia (2014)"),AND(E281="",+$B281="Dominican Republic (2013)"),AND(E281="",+$B281="Ghana (2012)"),AND(E281="",+$B281="Mexico (2012)"),AND(E281="",+$B281="Mexico (2014)"),AND(E281="",+$B281="Panama (2016)"),AND(E281="",+$B281="Paraguay (2014) "),AND(E281="",+$B281="Peru (2011)"),AND(E281="",+$B281="Tanzania (2011)"),AND(E281="",+$B281="Russia (2010)"),AND(E281="",+$B281="Uruguay (2009)"))</formula>
    </cfRule>
    <cfRule type="expression" dxfId="119" priority="131">
      <formula>OR(AND(E281="",+$B281="United States (2011)"),AND(E281="",+$B281="Argentina (2012)"),AND(E281="",+$B281="Bolivia (2009)"),AND(E281="",+$B281="Costa Rica (2010)"),AND(E281="",+$B281="Ecuador (2011)"),AND(E281="",+$B281="El Salvador (2011)"),AND(E281="",+$B281="Ethiopia (2010)"),AND(E281="",+$B281="Georgia (2013)"),AND(E281="",+$B281="Guatemala (2011)"),AND(E281="",+$B281="Honduras (2011)"),AND(E281="",+$B281="Indonesia (2012)"),AND(E281="",+$B281="Iran (2011)"),AND(E281="",+$B281="Jordan (2010)"),AND(E281="",+$B281="Mexico (2010)"),AND(E281="",+$B281="Nicaragua (2009)"),AND(E281="",+$B281="Peru (2009)"),AND(E281="",+$B281="South Africa (2010)"),AND(E281="",+$B281="Sri Lanka (2009)"),AND(E281="",+$B281="Tunisia (2010)"),AND(E281="",+$B281="Uganda (2012)"),AND(E281="",+$B281="Venezuela (2013)"),AND(E281="",+$B281="China (2014)"),AND(E281="",+$B281="India (2011)"))</formula>
    </cfRule>
  </conditionalFormatting>
  <conditionalFormatting sqref="E134:E140 G134:AI140">
    <cfRule type="expression" dxfId="118" priority="125">
      <formula>OR(AND(E134="",+$B134="Croatia (2014)"),AND(E134="",+$B134="Albania (2015)"),AND(E134="",+$B134="Poland (2014)"),AND(E134="",+$B134="Ethiopia (2010)"),AND(E134="",+$B134="Iran (2011)"),AND(E134="",+$B134="Paraguay (2014) "),AND(E134="",+$B134="Uganda (2012)"))</formula>
    </cfRule>
    <cfRule type="expression" dxfId="117" priority="126">
      <formula>OR(AND(E134="",+$B134="Georgia (2013)"),AND(E134="",+$B134="Ghana (2012)"),AND(E134="",+$B134="South Africa (2010)"),AND(E134="",+$B134="Sri Lanka (2009)"),AND(E134="",+$B134="Tanzania (2011)"))</formula>
    </cfRule>
  </conditionalFormatting>
  <conditionalFormatting sqref="AG309:AH315">
    <cfRule type="expression" dxfId="116" priority="124">
      <formula>OR(AND(AG309="",+$B309="Albania (2015)"),AND(AG309="",+$B309="Croatia (2014)"),AND(AG309="",+$B309="Poland (2014)"),AND(AG309="",+$B309="United States (2011)"),AND(AG309="",+$B309="Argentina (2012)"),AND(AG309="",+$B309="Armenia (2011)"),AND(AG309="",+$B309="Bolivia (2009)"),AND(AG309="",+$B309="Brazil (2009)"),AND(AG309="",+$B309="Chile (2013)"),AND(AG309="",+$B309="Colombia (2010)"),AND(AG309="",+$B309="Colombia (2014)"),AND(AG309="",+$B309="Costa Rica (2010)"),AND(AG309="",+$B309="Dominican Republic (2013)"),AND(AG309="",+$B309="El Salvador (2011)"),AND(AG309="",+$B309="Ecuador (2011)"),AND(AG309="",+$B309="Ethiopia (2010)"),AND(AG309="",+$B309="Georgia (2013)"),AND(AG309="",+$B309="Ghana (2012)"),AND(AG309="",+$B309="Guatemala (2011)"),AND(AG309="",+$B309="Honduras (2011)"),AND(AG309="",+$B309="Indonesia (2012)"),AND(AG309="",+$B309="Iran (2011)"),AND(AG309="",+$B309="Jordan (2010)"),AND(AG309="",+$B309="Mexico (2010)"),AND(AG309="",+$B309="Mexico (2012)"),AND(AG309="",+$B309="Mexico (2014)"),AND(AG309="",+$B309="Nicaragua (2009)"),AND(AG309="",+$B309="Panama (2016)"),AND(AG309="",+$B309="Paraguay (2014) "),AND(AG309="",+$B309="Peru (2009)"),AND(AG309="",+$B309="Peru (2011)"),AND(AG309="",+$B309="Russia (2010)"),AND(AG309="",+$B309="Tunisia (2010)"),AND(AG309="",+$B309="South Africa (2010)"),AND(AG309="",+$B309="Sri Lanka (2009)"),AND(AG309="",+$B309="Tanzania (2011)"),AND(AG309="",+$B309="Uganda (2012)"),AND(AG309="",+$B309="Uruguay (2009)"),AND(AG309="",+$B309="Venezuela (2013)"),AND(AG309="",+$B309="China (2014)"),AND(AG309="",+$B309="India (2011)"))</formula>
    </cfRule>
  </conditionalFormatting>
  <conditionalFormatting sqref="F99:F112 F57:F77 F141:F154 F204:F224 F295:F336 F85:F91 F162:F189 F239:F245 F253:F280 F344:F364 F120:F126">
    <cfRule type="expression" dxfId="115" priority="122">
      <formula>OR(AND(F57="",+$B57="Armenia (2011)"),AND(F57="",+$B57="Brazil (2009)"),AND(F57="",+$B57="Chile (2013)"),AND(F57="",+$B57="Colombia (2010)"),AND(F57="",+$B57="Colombia (2014)"),AND(F57="",+$B57="Dominican Republic (2013)"),AND(F57="",+$B57="Ghana (2012)"),AND(F57="",+$B57="Mexico (2012)"),AND(F57="",+$B57="Mexico (2014)"),AND(F57="",+$B57="Panama (2016)"),AND(F57="",+$B57="Paraguay (2014) "),AND(F57="",+$B57="Peru (2011)"),AND(F57="",+$B57="Tanzania (2011)"),AND(F57="",+$B57="Russia (2010)"),AND(F57="",+$B57="Uruguay (2009)"))</formula>
    </cfRule>
    <cfRule type="expression" dxfId="114" priority="123">
      <formula>OR(AND(F57="",+$B57="United States (2011)"),AND(F57="",+$B57="Argentina (2012)"),AND(F57="",+$B57="Bolivia (2009)"),AND(F57="",+$B57="Costa Rica (2010)"),AND(F57="",+$B57="Ecuador (2011)"),AND(F57="",+$B57="El Salvador (2011)"),AND(F57="",+$B57="Ethiopia (2010)"),AND(F57="",+$B57="Georgia (2013)"),AND(F57="",+$B57="Guatemala (2011)"),AND(F57="",+$B57="Honduras (2011)"),AND(F57="",+$B57="Indonesia (2012)"),AND(F57="",+$B57="Iran (2011)"),AND(F57="",+$B57="Jordan (2010)"),AND(F57="",+$B57="Mexico (2010)"),AND(F57="",+$B57="Nicaragua (2009)"),AND(F57="",+$B57="Peru (2009)"),AND(F57="",+$B57="South Africa (2010)"),AND(F57="",+$B57="Sri Lanka (2009)"),AND(F57="",+$B57="Tunisia (2010)"),AND(F57="",+$B57="Uganda (2012)"),AND(F57="",+$B57="Venezuela (2013)"),AND(F57="",+$B57="China (2014)"),AND(F57="",+$B57="India (2011)"))</formula>
    </cfRule>
  </conditionalFormatting>
  <conditionalFormatting sqref="F43:F49">
    <cfRule type="expression" dxfId="113" priority="120">
      <formula>OR(AND(F43="",+$B43="Armenia (2011)"),AND(F43="",+$B43="Brazil (2009)"),AND(F43="",+$B43="Chile (2013)"),AND(F43="",+$B43="Colombia (2010)"),AND(F43="",+$B43="Colombia (2014)"),AND(F43="",+$B43="Dominican Republic (2013)"),AND(F43="",+$B43="Ghana (2012)"),AND(F43="",+$B43="Mexico (2012)"),AND(F43="",+$B43="Mexico (2014)"),AND(F43="",+$B43="Panama (2016)"),AND(F43="",+$B43="Paraguay (2014) "),AND(F43="",+$B43="Peru (2011)"),AND(F43="",+$B43="Tanzania (2011)"),AND(F43="",+$B43="Russia (2010)"),AND(F43="",+$B43="Uruguay (2009)"))</formula>
    </cfRule>
    <cfRule type="expression" dxfId="112" priority="121">
      <formula>OR(AND(F43="",+$B43="United States (2011)"),AND(F43="",+$B43="Argentina (2012)"),AND(F43="",+$B43="Bolivia (2009)"),AND(F43="",+$B43="Costa Rica (2010)"),AND(F43="",+$B43="Ecuador (2011)"),AND(F43="",+$B43="El Salvador (2011)"),AND(F43="",+$B43="Ethiopia (2010)"),AND(F43="",+$B43="Georgia (2013)"),AND(F43="",+$B43="Guatemala (2011)"),AND(F43="",+$B43="Honduras (2011)"),AND(F43="",+$B43="Indonesia (2012)"),AND(F43="",+$B43="Iran (2011)"),AND(F43="",+$B43="Jordan (2010)"),AND(F43="",+$B43="Mexico (2010)"),AND(F43="",+$B43="Nicaragua (2009)"),AND(F43="",+$B43="Peru (2009)"),AND(F43="",+$B43="South Africa (2010)"),AND(F43="",+$B43="Sri Lanka (2009)"),AND(F43="",+$B43="Tunisia (2010)"),AND(F43="",+$B43="Uganda (2012)"),AND(F43="",+$B43="Venezuela (2013)"),AND(F43="",+$B43="China (2014)"),AND(F43="",+$B43="India (2011)"))</formula>
    </cfRule>
  </conditionalFormatting>
  <conditionalFormatting sqref="F50:F56">
    <cfRule type="expression" dxfId="111" priority="118">
      <formula>OR(AND(F50="",+$B50="Armenia (2011)"),AND(F50="",+$B50="Brazil (2009)"),AND(F50="",+$B50="Chile (2013)"),AND(F50="",+$B50="Colombia (2010)"),AND(F50="",+$B50="Colombia (2014)"),AND(F50="",+$B50="Dominican Republic (2013)"),AND(F50="",+$B50="Ghana (2012)"),AND(F50="",+$B50="Mexico (2012)"),AND(F50="",+$B50="Mexico (2014)"),AND(F50="",+$B50="Panama (2016)"),AND(F50="",+$B50="Paraguay (2014) "),AND(F50="",+$B50="Peru (2011)"),AND(F50="",+$B50="Tanzania (2011)"),AND(F50="",+$B50="Russia (2010)"),AND(F50="",+$B50="Uruguay (2009)"))</formula>
    </cfRule>
    <cfRule type="expression" dxfId="110" priority="119">
      <formula>OR(AND(F50="",+$B50="United States (2011)"),AND(F50="",+$B50="Argentina (2012)"),AND(F50="",+$B50="Bolivia (2009)"),AND(F50="",+$B50="Costa Rica (2010)"),AND(F50="",+$B50="Ecuador (2011)"),AND(F50="",+$B50="El Salvador (2011)"),AND(F50="",+$B50="Ethiopia (2010)"),AND(F50="",+$B50="Georgia (2013)"),AND(F50="",+$B50="Guatemala (2011)"),AND(F50="",+$B50="Honduras (2011)"),AND(F50="",+$B50="Indonesia (2012)"),AND(F50="",+$B50="Iran (2011)"),AND(F50="",+$B50="Jordan (2010)"),AND(F50="",+$B50="Mexico (2010)"),AND(F50="",+$B50="Nicaragua (2009)"),AND(F50="",+$B50="Peru (2009)"),AND(F50="",+$B50="South Africa (2010)"),AND(F50="",+$B50="Sri Lanka (2009)"),AND(F50="",+$B50="Tunisia (2010)"),AND(F50="",+$B50="Uganda (2012)"),AND(F50="",+$B50="Venezuela (2013)"),AND(F50="",+$B50="China (2014)"),AND(F50="",+$B50="India (2011)"))</formula>
    </cfRule>
  </conditionalFormatting>
  <conditionalFormatting sqref="F92:F98">
    <cfRule type="expression" dxfId="109" priority="116">
      <formula>OR(AND(F92="",+$B92="Armenia (2011)"),AND(F92="",+$B92="Brazil (2009)"),AND(F92="",+$B92="Chile (2013)"),AND(F92="",+$B92="Colombia (2010)"),AND(F92="",+$B92="Colombia (2014)"),AND(F92="",+$B92="Dominican Republic (2013)"),AND(F92="",+$B92="Ghana (2012)"),AND(F92="",+$B92="Mexico (2012)"),AND(F92="",+$B92="Mexico (2014)"),AND(F92="",+$B92="Panama (2016)"),AND(F92="",+$B92="Paraguay (2014) "),AND(F92="",+$B92="Peru (2011)"),AND(F92="",+$B92="Tanzania (2011)"),AND(F92="",+$B92="Russia (2010)"),AND(F92="",+$B92="Uruguay (2009)"))</formula>
    </cfRule>
    <cfRule type="expression" dxfId="108" priority="117">
      <formula>OR(AND(F92="",+$B92="United States (2011)"),AND(F92="",+$B92="Argentina (2012)"),AND(F92="",+$B92="Bolivia (2009)"),AND(F92="",+$B92="Costa Rica (2010)"),AND(F92="",+$B92="Ecuador (2011)"),AND(F92="",+$B92="El Salvador (2011)"),AND(F92="",+$B92="Ethiopia (2010)"),AND(F92="",+$B92="Georgia (2013)"),AND(F92="",+$B92="Guatemala (2011)"),AND(F92="",+$B92="Honduras (2011)"),AND(F92="",+$B92="Indonesia (2012)"),AND(F92="",+$B92="Iran (2011)"),AND(F92="",+$B92="Jordan (2010)"),AND(F92="",+$B92="Mexico (2010)"),AND(F92="",+$B92="Nicaragua (2009)"),AND(F92="",+$B92="Peru (2009)"),AND(F92="",+$B92="South Africa (2010)"),AND(F92="",+$B92="Sri Lanka (2009)"),AND(F92="",+$B92="Tunisia (2010)"),AND(F92="",+$B92="Uganda (2012)"),AND(F92="",+$B92="Venezuela (2013)"),AND(F92="",+$B92="China (2014)"),AND(F92="",+$B92="India (2011)"))</formula>
    </cfRule>
  </conditionalFormatting>
  <conditionalFormatting sqref="F127:F133">
    <cfRule type="expression" dxfId="107" priority="114">
      <formula>OR(AND(F127="",+$B127="Armenia (2011)"),AND(F127="",+$B127="Brazil (2009)"),AND(F127="",+$B127="Chile (2013)"),AND(F127="",+$B127="Colombia (2010)"),AND(F127="",+$B127="Colombia (2014)"),AND(F127="",+$B127="Dominican Republic (2013)"),AND(F127="",+$B127="Ghana (2012)"),AND(F127="",+$B127="Mexico (2012)"),AND(F127="",+$B127="Mexico (2014)"),AND(F127="",+$B127="Panama (2016)"),AND(F127="",+$B127="Paraguay (2014) "),AND(F127="",+$B127="Peru (2011)"),AND(F127="",+$B127="Tanzania (2011)"),AND(F127="",+$B127="Russia (2010)"),AND(F127="",+$B127="Uruguay (2009)"))</formula>
    </cfRule>
    <cfRule type="expression" dxfId="106" priority="115">
      <formula>OR(AND(F127="",+$B127="United States (2011)"),AND(F127="",+$B127="Argentina (2012)"),AND(F127="",+$B127="Bolivia (2009)"),AND(F127="",+$B127="Costa Rica (2010)"),AND(F127="",+$B127="Ecuador (2011)"),AND(F127="",+$B127="El Salvador (2011)"),AND(F127="",+$B127="Ethiopia (2010)"),AND(F127="",+$B127="Georgia (2013)"),AND(F127="",+$B127="Guatemala (2011)"),AND(F127="",+$B127="Honduras (2011)"),AND(F127="",+$B127="Indonesia (2012)"),AND(F127="",+$B127="Iran (2011)"),AND(F127="",+$B127="Jordan (2010)"),AND(F127="",+$B127="Mexico (2010)"),AND(F127="",+$B127="Nicaragua (2009)"),AND(F127="",+$B127="Peru (2009)"),AND(F127="",+$B127="South Africa (2010)"),AND(F127="",+$B127="Sri Lanka (2009)"),AND(F127="",+$B127="Tunisia (2010)"),AND(F127="",+$B127="Uganda (2012)"),AND(F127="",+$B127="Venezuela (2013)"),AND(F127="",+$B127="China (2014)"),AND(F127="",+$B127="India (2011)"))</formula>
    </cfRule>
  </conditionalFormatting>
  <conditionalFormatting sqref="F197:F203">
    <cfRule type="expression" dxfId="105" priority="112">
      <formula>OR(AND(F197="",+$B197="Armenia (2011)"),AND(F197="",+$B197="Brazil (2009)"),AND(F197="",+$B197="Chile (2013)"),AND(F197="",+$B197="Colombia (2010)"),AND(F197="",+$B197="Colombia (2014)"),AND(F197="",+$B197="Dominican Republic (2013)"),AND(F197="",+$B197="Ghana (2012)"),AND(F197="",+$B197="Mexico (2012)"),AND(F197="",+$B197="Mexico (2014)"),AND(F197="",+$B197="Panama (2016)"),AND(F197="",+$B197="Paraguay (2014) "),AND(F197="",+$B197="Peru (2011)"),AND(F197="",+$B197="Tanzania (2011)"),AND(F197="",+$B197="Russia (2010)"),AND(F197="",+$B197="Uruguay (2009)"))</formula>
    </cfRule>
    <cfRule type="expression" dxfId="104" priority="113">
      <formula>OR(AND(F197="",+$B197="United States (2011)"),AND(F197="",+$B197="Argentina (2012)"),AND(F197="",+$B197="Bolivia (2009)"),AND(F197="",+$B197="Costa Rica (2010)"),AND(F197="",+$B197="Ecuador (2011)"),AND(F197="",+$B197="El Salvador (2011)"),AND(F197="",+$B197="Ethiopia (2010)"),AND(F197="",+$B197="Georgia (2013)"),AND(F197="",+$B197="Guatemala (2011)"),AND(F197="",+$B197="Honduras (2011)"),AND(F197="",+$B197="Indonesia (2012)"),AND(F197="",+$B197="Iran (2011)"),AND(F197="",+$B197="Jordan (2010)"),AND(F197="",+$B197="Mexico (2010)"),AND(F197="",+$B197="Nicaragua (2009)"),AND(F197="",+$B197="Peru (2009)"),AND(F197="",+$B197="South Africa (2010)"),AND(F197="",+$B197="Sri Lanka (2009)"),AND(F197="",+$B197="Tunisia (2010)"),AND(F197="",+$B197="Uganda (2012)"),AND(F197="",+$B197="Venezuela (2013)"),AND(F197="",+$B197="China (2014)"),AND(F197="",+$B197="India (2011)"))</formula>
    </cfRule>
  </conditionalFormatting>
  <conditionalFormatting sqref="F281:F287">
    <cfRule type="expression" dxfId="103" priority="110">
      <formula>OR(AND(F281="",+$B281="Armenia (2011)"),AND(F281="",+$B281="Brazil (2009)"),AND(F281="",+$B281="Chile (2013)"),AND(F281="",+$B281="Colombia (2010)"),AND(F281="",+$B281="Colombia (2014)"),AND(F281="",+$B281="Dominican Republic (2013)"),AND(F281="",+$B281="Ghana (2012)"),AND(F281="",+$B281="Mexico (2012)"),AND(F281="",+$B281="Mexico (2014)"),AND(F281="",+$B281="Panama (2016)"),AND(F281="",+$B281="Paraguay (2014) "),AND(F281="",+$B281="Peru (2011)"),AND(F281="",+$B281="Tanzania (2011)"),AND(F281="",+$B281="Russia (2010)"),AND(F281="",+$B281="Uruguay (2009)"))</formula>
    </cfRule>
    <cfRule type="expression" dxfId="102" priority="111">
      <formula>OR(AND(F281="",+$B281="United States (2011)"),AND(F281="",+$B281="Argentina (2012)"),AND(F281="",+$B281="Bolivia (2009)"),AND(F281="",+$B281="Costa Rica (2010)"),AND(F281="",+$B281="Ecuador (2011)"),AND(F281="",+$B281="El Salvador (2011)"),AND(F281="",+$B281="Ethiopia (2010)"),AND(F281="",+$B281="Georgia (2013)"),AND(F281="",+$B281="Guatemala (2011)"),AND(F281="",+$B281="Honduras (2011)"),AND(F281="",+$B281="Indonesia (2012)"),AND(F281="",+$B281="Iran (2011)"),AND(F281="",+$B281="Jordan (2010)"),AND(F281="",+$B281="Mexico (2010)"),AND(F281="",+$B281="Nicaragua (2009)"),AND(F281="",+$B281="Peru (2009)"),AND(F281="",+$B281="South Africa (2010)"),AND(F281="",+$B281="Sri Lanka (2009)"),AND(F281="",+$B281="Tunisia (2010)"),AND(F281="",+$B281="Uganda (2012)"),AND(F281="",+$B281="Venezuela (2013)"),AND(F281="",+$B281="China (2014)"),AND(F281="",+$B281="India (2011)"))</formula>
    </cfRule>
  </conditionalFormatting>
  <conditionalFormatting sqref="F134:F140">
    <cfRule type="expression" dxfId="101" priority="108">
      <formula>OR(AND(F134="",+$B134="Croatia (2014)"),AND(F134="",+$B134="Albania (2015)"),AND(F134="",+$B134="Poland (2014)"),AND(F134="",+$B134="Ethiopia (2010)"),AND(F134="",+$B134="Iran (2011)"),AND(F134="",+$B134="Paraguay (2014) "),AND(F134="",+$B134="Uganda (2012)"))</formula>
    </cfRule>
    <cfRule type="expression" dxfId="100" priority="109">
      <formula>OR(AND(F134="",+$B134="Georgia (2013)"),AND(F134="",+$B134="Ghana (2012)"),AND(F134="",+$B134="South Africa (2010)"),AND(F134="",+$B134="Sri Lanka (2009)"),AND(F134="",+$B134="Tanzania (2011)"))</formula>
    </cfRule>
  </conditionalFormatting>
  <conditionalFormatting sqref="AX99:AX105">
    <cfRule type="expression" dxfId="99" priority="106">
      <formula>OR(AND(AX99="",+$B99="Armenia (2011)"),AND(AX99="",+$B99="Brazil (2009)"),AND(AX99="",+$B99="Chile (2013)"),AND(AX99="",+$B99="Colombia (2010)"),AND(AX99="",+$B99="Colombia (2014)"),AND(AX99="",+$B99="Dominican Republic (2013)"),AND(AX99="",+$B99="Ghana (2012)"),AND(AX99="",+$B99="Mexico (2012)"),AND(AX99="",+$B99="Mexico (2014)"),AND(AX99="",+$B99="Panama (2016)"),AND(AX99="",+$B99="Paraguay (2014) "),AND(AX99="",+$B99="Peru (2011)"),AND(AX99="",+$B99="Tanzania (2011)"),AND(AX99="",+$B99="Russia (2010)"),AND(AX99="",+$B99="Uruguay (2009)"))</formula>
    </cfRule>
    <cfRule type="expression" dxfId="98" priority="107">
      <formula>OR(AND(AX99="",+$B99="United States (2011)"),AND(AX99="",+$B99="Argentina (2012)"),AND(AX99="",+$B99="Bolivia (2009)"),AND(AX99="",+$B99="Costa Rica (2010)"),AND(AX99="",+$B99="Ecuador (2011)"),AND(AX99="",+$B99="El Salvador (2011)"),AND(AX99="",+$B99="Ethiopia (2010)"),AND(AX99="",+$B99="Georgia (2013)"),AND(AX99="",+$B99="Guatemala (2011)"),AND(AX99="",+$B99="Honduras (2011)"),AND(AX99="",+$B99="Indonesia (2012)"),AND(AX99="",+$B99="Iran (2011)"),AND(AX99="",+$B99="Jordan (2010)"),AND(AX99="",+$B99="Mexico (2010)"),AND(AX99="",+$B99="Nicaragua (2009)"),AND(AX99="",+$B99="Peru (2009)"),AND(AX99="",+$B99="South Africa (2010)"),AND(AX99="",+$B99="Sri Lanka (2009)"),AND(AX99="",+$B99="Tunisia (2010)"),AND(AX99="",+$B99="Uganda (2012)"),AND(AX99="",+$B99="Venezuela (2013)"),AND(AX99="",+$B99="China (2014)"),AND(AX99="",+$B99="India (2011)"))</formula>
    </cfRule>
  </conditionalFormatting>
  <conditionalFormatting sqref="BD99:BJ105">
    <cfRule type="expression" dxfId="97" priority="104">
      <formula>OR(AND(BD99="",+$B99="Armenia (2011)"),AND(BD99="",+$B99="Brazil (2009)"),AND(BD99="",+$B99="Chile (2013)"),AND(BD99="",+$B99="Colombia (2010)"),AND(BD99="",+$B99="Colombia (2014)"),AND(BD99="",+$B99="Dominican Republic (2013)"),AND(BD99="",+$B99="Ghana (2012)"),AND(BD99="",+$B99="Mexico (2012)"),AND(BD99="",+$B99="Mexico (2014)"),AND(BD99="",+$B99="Panama (2016)"),AND(BD99="",+$B99="Paraguay (2014) "),AND(BD99="",+$B99="Peru (2011)"),AND(BD99="",+$B99="Tanzania (2011)"),AND(BD99="",+$B99="Russia (2010)"),AND(BD99="",+$B99="Uruguay (2009)"))</formula>
    </cfRule>
    <cfRule type="expression" dxfId="96" priority="105">
      <formula>OR(AND(BD99="",+$B99="United States (2011)"),AND(BD99="",+$B99="Argentina (2012)"),AND(BD99="",+$B99="Bolivia (2009)"),AND(BD99="",+$B99="Costa Rica (2010)"),AND(BD99="",+$B99="Ecuador (2011)"),AND(BD99="",+$B99="El Salvador (2011)"),AND(BD99="",+$B99="Ethiopia (2010)"),AND(BD99="",+$B99="Georgia (2013)"),AND(BD99="",+$B99="Guatemala (2011)"),AND(BD99="",+$B99="Honduras (2011)"),AND(BD99="",+$B99="Indonesia (2012)"),AND(BD99="",+$B99="Iran (2011)"),AND(BD99="",+$B99="Jordan (2010)"),AND(BD99="",+$B99="Mexico (2010)"),AND(BD99="",+$B99="Nicaragua (2009)"),AND(BD99="",+$B99="Peru (2009)"),AND(BD99="",+$B99="South Africa (2010)"),AND(BD99="",+$B99="Sri Lanka (2009)"),AND(BD99="",+$B99="Tunisia (2010)"),AND(BD99="",+$B99="Uganda (2012)"),AND(BD99="",+$B99="Venezuela (2013)"),AND(BD99="",+$B99="China (2014)"),AND(BD99="",+$B99="India (2011)"))</formula>
    </cfRule>
  </conditionalFormatting>
  <conditionalFormatting sqref="K211:L217">
    <cfRule type="expression" dxfId="95" priority="102">
      <formula>OR(AND(K211="",+$B211="Armenia (2011)"),AND(K211="",+$B211="Brazil (2009)"),AND(K211="",+$B211="Chile (2013)"),AND(K211="",+$B211="Colombia (2010)"),AND(K211="",+$B211="Colombia (2014)"),AND(K211="",+$B211="Dominican Republic (2013)"),AND(K211="",+$B211="Ghana (2012)"),AND(K211="",+$B211="Mexico (2012)"),AND(K211="",+$B211="Mexico (2014)"),AND(K211="",+$B211="Panama (2016)"),AND(K211="",+$B211="Paraguay (2014) "),AND(K211="",+$B211="Peru (2011)"),AND(K211="",+$B211="Tanzania (2011)"),AND(K211="",+$B211="Russia (2010)"),AND(K211="",+$B211="Uruguay (2009)"))</formula>
    </cfRule>
    <cfRule type="expression" dxfId="94" priority="103">
      <formula>OR(AND(K211="",+$B211="United States (2011)"),AND(K211="",+$B211="Argentina (2012)"),AND(K211="",+$B211="Bolivia (2009)"),AND(K211="",+$B211="Costa Rica (2010)"),AND(K211="",+$B211="Ecuador (2011)"),AND(K211="",+$B211="El Salvador (2011)"),AND(K211="",+$B211="Ethiopia (2010)"),AND(K211="",+$B211="Georgia (2013)"),AND(K211="",+$B211="Guatemala (2011)"),AND(K211="",+$B211="Honduras (2011)"),AND(K211="",+$B211="Indonesia (2012)"),AND(K211="",+$B211="Iran (2011)"),AND(K211="",+$B211="Jordan (2010)"),AND(K211="",+$B211="Mexico (2010)"),AND(K211="",+$B211="Nicaragua (2009)"),AND(K211="",+$B211="Peru (2009)"),AND(K211="",+$B211="South Africa (2010)"),AND(K211="",+$B211="Sri Lanka (2009)"),AND(K211="",+$B211="Tunisia (2010)"),AND(K211="",+$B211="Uganda (2012)"),AND(K211="",+$B211="Venezuela (2013)"),AND(K211="",+$B211="China (2014)"),AND(K211="",+$B211="India (2011)"))</formula>
    </cfRule>
  </conditionalFormatting>
  <conditionalFormatting sqref="O211:O217">
    <cfRule type="expression" dxfId="93" priority="100">
      <formula>OR(AND(O211="",+$B211="Armenia (2011)"),AND(O211="",+$B211="Brazil (2009)"),AND(O211="",+$B211="Chile (2013)"),AND(O211="",+$B211="Colombia (2010)"),AND(O211="",+$B211="Colombia (2014)"),AND(O211="",+$B211="Dominican Republic (2013)"),AND(O211="",+$B211="Ghana (2012)"),AND(O211="",+$B211="Mexico (2012)"),AND(O211="",+$B211="Mexico (2014)"),AND(O211="",+$B211="Panama (2016)"),AND(O211="",+$B211="Paraguay (2014) "),AND(O211="",+$B211="Peru (2011)"),AND(O211="",+$B211="Tanzania (2011)"),AND(O211="",+$B211="Russia (2010)"),AND(O211="",+$B211="Uruguay (2009)"))</formula>
    </cfRule>
    <cfRule type="expression" dxfId="92" priority="101">
      <formula>OR(AND(O211="",+$B211="United States (2011)"),AND(O211="",+$B211="Argentina (2012)"),AND(O211="",+$B211="Bolivia (2009)"),AND(O211="",+$B211="Costa Rica (2010)"),AND(O211="",+$B211="Ecuador (2011)"),AND(O211="",+$B211="El Salvador (2011)"),AND(O211="",+$B211="Ethiopia (2010)"),AND(O211="",+$B211="Georgia (2013)"),AND(O211="",+$B211="Guatemala (2011)"),AND(O211="",+$B211="Honduras (2011)"),AND(O211="",+$B211="Indonesia (2012)"),AND(O211="",+$B211="Iran (2011)"),AND(O211="",+$B211="Jordan (2010)"),AND(O211="",+$B211="Mexico (2010)"),AND(O211="",+$B211="Nicaragua (2009)"),AND(O211="",+$B211="Peru (2009)"),AND(O211="",+$B211="South Africa (2010)"),AND(O211="",+$B211="Sri Lanka (2009)"),AND(O211="",+$B211="Tunisia (2010)"),AND(O211="",+$B211="Uganda (2012)"),AND(O211="",+$B211="Venezuela (2013)"),AND(O211="",+$B211="China (2014)"),AND(O211="",+$B211="India (2011)"))</formula>
    </cfRule>
  </conditionalFormatting>
  <conditionalFormatting sqref="BD211:BJ217">
    <cfRule type="expression" dxfId="91" priority="98">
      <formula>OR(AND(BD211="",+$B211="Armenia (2011)"),AND(BD211="",+$B211="Brazil (2009)"),AND(BD211="",+$B211="Chile (2013)"),AND(BD211="",+$B211="Colombia (2010)"),AND(BD211="",+$B211="Colombia (2014)"),AND(BD211="",+$B211="Dominican Republic (2013)"),AND(BD211="",+$B211="Ghana (2012)"),AND(BD211="",+$B211="Mexico (2012)"),AND(BD211="",+$B211="Mexico (2014)"),AND(BD211="",+$B211="Panama (2016)"),AND(BD211="",+$B211="Paraguay (2014) "),AND(BD211="",+$B211="Peru (2011)"),AND(BD211="",+$B211="Tanzania (2011)"),AND(BD211="",+$B211="Russia (2010)"),AND(BD211="",+$B211="Uruguay (2009)"))</formula>
    </cfRule>
    <cfRule type="expression" dxfId="90" priority="99">
      <formula>OR(AND(BD211="",+$B211="United States (2011)"),AND(BD211="",+$B211="Argentina (2012)"),AND(BD211="",+$B211="Bolivia (2009)"),AND(BD211="",+$B211="Costa Rica (2010)"),AND(BD211="",+$B211="Ecuador (2011)"),AND(BD211="",+$B211="El Salvador (2011)"),AND(BD211="",+$B211="Ethiopia (2010)"),AND(BD211="",+$B211="Georgia (2013)"),AND(BD211="",+$B211="Guatemala (2011)"),AND(BD211="",+$B211="Honduras (2011)"),AND(BD211="",+$B211="Indonesia (2012)"),AND(BD211="",+$B211="Iran (2011)"),AND(BD211="",+$B211="Jordan (2010)"),AND(BD211="",+$B211="Mexico (2010)"),AND(BD211="",+$B211="Nicaragua (2009)"),AND(BD211="",+$B211="Peru (2009)"),AND(BD211="",+$B211="South Africa (2010)"),AND(BD211="",+$B211="Sri Lanka (2009)"),AND(BD211="",+$B211="Tunisia (2010)"),AND(BD211="",+$B211="Uganda (2012)"),AND(BD211="",+$B211="Venezuela (2013)"),AND(BD211="",+$B211="China (2014)"),AND(BD211="",+$B211="India (2011)"))</formula>
    </cfRule>
  </conditionalFormatting>
  <conditionalFormatting sqref="AK29:BO35">
    <cfRule type="expression" dxfId="89" priority="88">
      <formula>OR(AND(AK29="",+$B29="Armenia (2011)"),AND(AK29="",+$B29="Brazil (2009)"),AND(AK29="",+$B29="Chile (2013)"),AND(AK29="",+$B29="Colombia (2010)"),AND(AK29="",+$B29="Colombia (2014)"),AND(AK29="",+$B29="Dominican Republic (2013)"),AND(AK29="",+$B29="Mexico (2012)"),AND(AK29="",+$B29="Mexico (2014)"),AND(AK29="",+$B29="Panama (2016)"),AND(AK29="",+$B29="Paraguay (2014) "),AND(AK29="",+$B29="Peru (2011)"),AND(AK29="",+$B29="Russia (2010)"),AND(AK29="",+$B29="Uruguay (2009)"))</formula>
    </cfRule>
    <cfRule type="expression" dxfId="88" priority="89">
      <formula>OR(AND(AK29="",+$B29="United States (2011)"),AND(AK29="",+$B29="Argentina (2012)"),AND(AK29="",+$B29="Bolivia (2009)"),AND(AK29="",+$B29="Costa Rica (2010)"),AND(AK29="",+$B29="Ecuador (2011)"),AND(AK29="",+$B29="El Salvador (2011)"),AND(AK29="",+$B29="Ethiopia (2010)"),AND(AK29="",+$B29="Georgia (2013)"),AND(AK29="",+$B29="Guatemala (2011)"),AND(AK29="",+$B29="Honduras (2011)"),AND(AK29="",+$B29="Indonesia (2012)"),AND(AK29="",+$B29="Iran (2011)"),AND(AK29="",+$B29="Jordan (2010)"),AND(AK29="",+$B29="Mexico (2010)"),AND(AK29="",+$B29="Nicaragua (2009)"),AND(AK29="",+$B29="Peru (2009)"),AND(AK29="",+$B29="Tunisia (2010)"),AND(AK29="",+$B29="Uganda (2012)"),AND(AK29="",+$B29="Venezuela (2013)"),AND(AK29="",+$B29="China (2014)"),AND(AK29="",+$B29="India (2011)"))</formula>
    </cfRule>
    <cfRule type="expression" dxfId="87" priority="90">
      <formula>OR(AND(AK29="",+$B29="Ghana (2012)"),AND(AK29="",+$B29="South Africa (2010)"),AND(AK29="",+$B29="Sri Lanka (2009)"),AND(AK29="",+$B29="Tanzania (2011)"))</formula>
    </cfRule>
  </conditionalFormatting>
  <conditionalFormatting sqref="G29:AI35">
    <cfRule type="expression" dxfId="86" priority="86">
      <formula>OR(AND(G29="",+$B29="Armenia (2011)"),AND(G29="",+$B29="Brazil (2009)"),AND(G29="",+$B29="Chile (2013)"),AND(G29="",+$B29="Colombia (2010)"),AND(G29="",+$B29="Colombia (2014)"),AND(G29="",+$B29="Dominican Republic (2013)"),AND(G29="",+$B29="Ghana (2012)"),AND(G29="",+$B29="Mexico (2012)"),AND(G29="",+$B29="Mexico (2014)"),AND(G29="",+$B29="Panama (2016)"),AND(G29="",+$B29="Paraguay (2014) "),AND(G29="",+$B29="Peru (2011)"),AND(G29="",+$B29="Tanzania (2011)"),AND(G29="",+$B29="Russia (2010)"),AND(G29="",+$B29="Uruguay (2009)"))</formula>
    </cfRule>
    <cfRule type="expression" dxfId="85" priority="87">
      <formula>OR(AND(G29="",+$B29="United States (2011)"),AND(G29="",+$B29="Argentina (2012)"),AND(G29="",+$B29="Bolivia (2009)"),AND(G29="",+$B29="Costa Rica (2010)"),AND(G29="",+$B29="Ecuador (2011)"),AND(G29="",+$B29="El Salvador (2011)"),AND(G29="",+$B29="Ethiopia (2010)"),AND(G29="",+$B29="Georgia (2013)"),AND(G29="",+$B29="Guatemala (2011)"),AND(G29="",+$B29="Honduras (2011)"),AND(G29="",+$B29="Indonesia (2012)"),AND(G29="",+$B29="Iran (2011)"),AND(G29="",+$B29="Jordan (2010)"),AND(G29="",+$B29="Mexico (2010)"),AND(G29="",+$B29="Nicaragua (2009)"),AND(G29="",+$B29="Peru (2009)"),AND(G29="",+$B29="South Africa (2010)"),AND(G29="",+$B29="Sri Lanka (2009)"),AND(G29="",+$B29="Tunisia (2010)"),AND(G29="",+$B29="Uganda (2012)"),AND(G29="",+$B29="Venezuela (2013)"),AND(G29="",+$B29="China (2014)"),AND(G29="",+$B29="India (2011)"))</formula>
    </cfRule>
  </conditionalFormatting>
  <conditionalFormatting sqref="E29:E35">
    <cfRule type="expression" dxfId="84" priority="84">
      <formula>OR(AND(E29="",+$B29="Armenia (2011)"),AND(E29="",+$B29="Brazil (2009)"),AND(E29="",+$B29="Chile (2013)"),AND(E29="",+$B29="Colombia (2010)"),AND(E29="",+$B29="Colombia (2014)"),AND(E29="",+$B29="Dominican Republic (2013)"),AND(E29="",+$B29="Ghana (2012)"),AND(E29="",+$B29="Mexico (2012)"),AND(E29="",+$B29="Mexico (2014)"),AND(E29="",+$B29="Panama (2016)"),AND(E29="",+$B29="Paraguay (2014) "),AND(E29="",+$B29="Peru (2011)"),AND(E29="",+$B29="Tanzania (2011)"),AND(E29="",+$B29="Russia (2010)"),AND(E29="",+$B29="Uruguay (2009)"))</formula>
    </cfRule>
    <cfRule type="expression" dxfId="83" priority="85">
      <formula>OR(AND(E29="",+$B29="United States (2011)"),AND(E29="",+$B29="Argentina (2012)"),AND(E29="",+$B29="Bolivia (2009)"),AND(E29="",+$B29="Costa Rica (2010)"),AND(E29="",+$B29="Ecuador (2011)"),AND(E29="",+$B29="El Salvador (2011)"),AND(E29="",+$B29="Ethiopia (2010)"),AND(E29="",+$B29="Georgia (2013)"),AND(E29="",+$B29="Guatemala (2011)"),AND(E29="",+$B29="Honduras (2011)"),AND(E29="",+$B29="Indonesia (2012)"),AND(E29="",+$B29="Iran (2011)"),AND(E29="",+$B29="Jordan (2010)"),AND(E29="",+$B29="Mexico (2010)"),AND(E29="",+$B29="Nicaragua (2009)"),AND(E29="",+$B29="Peru (2009)"),AND(E29="",+$B29="South Africa (2010)"),AND(E29="",+$B29="Sri Lanka (2009)"),AND(E29="",+$B29="Tunisia (2010)"),AND(E29="",+$B29="Uganda (2012)"),AND(E29="",+$B29="Venezuela (2013)"),AND(E29="",+$B29="China (2014)"),AND(E29="",+$B29="India (2011)"))</formula>
    </cfRule>
  </conditionalFormatting>
  <conditionalFormatting sqref="F29:F35">
    <cfRule type="expression" dxfId="82" priority="82">
      <formula>OR(AND(F29="",+$B29="Armenia (2011)"),AND(F29="",+$B29="Brazil (2009)"),AND(F29="",+$B29="Chile (2013)"),AND(F29="",+$B29="Colombia (2010)"),AND(F29="",+$B29="Colombia (2014)"),AND(F29="",+$B29="Dominican Republic (2013)"),AND(F29="",+$B29="Ghana (2012)"),AND(F29="",+$B29="Mexico (2012)"),AND(F29="",+$B29="Mexico (2014)"),AND(F29="",+$B29="Panama (2016)"),AND(F29="",+$B29="Paraguay (2014) "),AND(F29="",+$B29="Peru (2011)"),AND(F29="",+$B29="Tanzania (2011)"),AND(F29="",+$B29="Russia (2010)"),AND(F29="",+$B29="Uruguay (2009)"))</formula>
    </cfRule>
    <cfRule type="expression" dxfId="81" priority="83">
      <formula>OR(AND(F29="",+$B29="United States (2011)"),AND(F29="",+$B29="Argentina (2012)"),AND(F29="",+$B29="Bolivia (2009)"),AND(F29="",+$B29="Costa Rica (2010)"),AND(F29="",+$B29="Ecuador (2011)"),AND(F29="",+$B29="El Salvador (2011)"),AND(F29="",+$B29="Ethiopia (2010)"),AND(F29="",+$B29="Georgia (2013)"),AND(F29="",+$B29="Guatemala (2011)"),AND(F29="",+$B29="Honduras (2011)"),AND(F29="",+$B29="Indonesia (2012)"),AND(F29="",+$B29="Iran (2011)"),AND(F29="",+$B29="Jordan (2010)"),AND(F29="",+$B29="Mexico (2010)"),AND(F29="",+$B29="Nicaragua (2009)"),AND(F29="",+$B29="Peru (2009)"),AND(F29="",+$B29="South Africa (2010)"),AND(F29="",+$B29="Sri Lanka (2009)"),AND(F29="",+$B29="Tunisia (2010)"),AND(F29="",+$B29="Uganda (2012)"),AND(F29="",+$B29="Venezuela (2013)"),AND(F29="",+$B29="China (2014)"),AND(F29="",+$B29="India (2011)"))</formula>
    </cfRule>
  </conditionalFormatting>
  <conditionalFormatting sqref="AK78:BO84">
    <cfRule type="expression" dxfId="80" priority="79">
      <formula>OR(AND(AK78="",+$B78="Armenia (2011)"),AND(AK78="",+$B78="Brazil (2009)"),AND(AK78="",+$B78="Chile (2013)"),AND(AK78="",+$B78="Colombia (2010)"),AND(AK78="",+$B78="Colombia (2014)"),AND(AK78="",+$B78="Dominican Republic (2013)"),AND(AK78="",+$B78="Mexico (2012)"),AND(AK78="",+$B78="Mexico (2014)"),AND(AK78="",+$B78="Panama (2016)"),AND(AK78="",+$B78="Paraguay (2014) "),AND(AK78="",+$B78="Peru (2011)"),AND(AK78="",+$B78="Russia (2010)"),AND(AK78="",+$B78="Uruguay (2009)"))</formula>
    </cfRule>
    <cfRule type="expression" dxfId="79" priority="80">
      <formula>OR(AND(AK78="",+$B78="United States (2011)"),AND(AK78="",+$B78="Argentina (2012)"),AND(AK78="",+$B78="Bolivia (2009)"),AND(AK78="",+$B78="Costa Rica (2010)"),AND(AK78="",+$B78="Ecuador (2011)"),AND(AK78="",+$B78="El Salvador (2011)"),AND(AK78="",+$B78="Ethiopia (2010)"),AND(AK78="",+$B78="Georgia (2013)"),AND(AK78="",+$B78="Guatemala (2011)"),AND(AK78="",+$B78="Honduras (2011)"),AND(AK78="",+$B78="Indonesia (2012)"),AND(AK78="",+$B78="Iran (2011)"),AND(AK78="",+$B78="Jordan (2010)"),AND(AK78="",+$B78="Mexico (2010)"),AND(AK78="",+$B78="Nicaragua (2009)"),AND(AK78="",+$B78="Peru (2009)"),AND(AK78="",+$B78="Tunisia (2010)"),AND(AK78="",+$B78="Uganda (2012)"),AND(AK78="",+$B78="Venezuela (2013)"),AND(AK78="",+$B78="China (2014)"),AND(AK78="",+$B78="India (2011)"))</formula>
    </cfRule>
    <cfRule type="expression" dxfId="78" priority="81">
      <formula>OR(AND(AK78="",+$B78="Ghana (2012)"),AND(AK78="",+$B78="South Africa (2010)"),AND(AK78="",+$B78="Sri Lanka (2009)"),AND(AK78="",+$B78="Tanzania (2011)"))</formula>
    </cfRule>
  </conditionalFormatting>
  <conditionalFormatting sqref="G78:AI84">
    <cfRule type="expression" dxfId="77" priority="77">
      <formula>OR(AND(G78="",+$B78="Armenia (2011)"),AND(G78="",+$B78="Brazil (2009)"),AND(G78="",+$B78="Chile (2013)"),AND(G78="",+$B78="Colombia (2010)"),AND(G78="",+$B78="Colombia (2014)"),AND(G78="",+$B78="Dominican Republic (2013)"),AND(G78="",+$B78="Ghana (2012)"),AND(G78="",+$B78="Mexico (2012)"),AND(G78="",+$B78="Mexico (2014)"),AND(G78="",+$B78="Panama (2016)"),AND(G78="",+$B78="Paraguay (2014) "),AND(G78="",+$B78="Peru (2011)"),AND(G78="",+$B78="Tanzania (2011)"),AND(G78="",+$B78="Russia (2010)"),AND(G78="",+$B78="Uruguay (2009)"))</formula>
    </cfRule>
    <cfRule type="expression" dxfId="76" priority="78">
      <formula>OR(AND(G78="",+$B78="United States (2011)"),AND(G78="",+$B78="Argentina (2012)"),AND(G78="",+$B78="Bolivia (2009)"),AND(G78="",+$B78="Costa Rica (2010)"),AND(G78="",+$B78="Ecuador (2011)"),AND(G78="",+$B78="El Salvador (2011)"),AND(G78="",+$B78="Ethiopia (2010)"),AND(G78="",+$B78="Georgia (2013)"),AND(G78="",+$B78="Guatemala (2011)"),AND(G78="",+$B78="Honduras (2011)"),AND(G78="",+$B78="Indonesia (2012)"),AND(G78="",+$B78="Iran (2011)"),AND(G78="",+$B78="Jordan (2010)"),AND(G78="",+$B78="Mexico (2010)"),AND(G78="",+$B78="Nicaragua (2009)"),AND(G78="",+$B78="Peru (2009)"),AND(G78="",+$B78="South Africa (2010)"),AND(G78="",+$B78="Sri Lanka (2009)"),AND(G78="",+$B78="Tunisia (2010)"),AND(G78="",+$B78="Uganda (2012)"),AND(G78="",+$B78="Venezuela (2013)"),AND(G78="",+$B78="China (2014)"),AND(G78="",+$B78="India (2011)"))</formula>
    </cfRule>
  </conditionalFormatting>
  <conditionalFormatting sqref="E78:E84">
    <cfRule type="expression" dxfId="75" priority="75">
      <formula>OR(AND(E78="",+$B78="Armenia (2011)"),AND(E78="",+$B78="Brazil (2009)"),AND(E78="",+$B78="Chile (2013)"),AND(E78="",+$B78="Colombia (2010)"),AND(E78="",+$B78="Colombia (2014)"),AND(E78="",+$B78="Dominican Republic (2013)"),AND(E78="",+$B78="Ghana (2012)"),AND(E78="",+$B78="Mexico (2012)"),AND(E78="",+$B78="Mexico (2014)"),AND(E78="",+$B78="Panama (2016)"),AND(E78="",+$B78="Paraguay (2014) "),AND(E78="",+$B78="Peru (2011)"),AND(E78="",+$B78="Tanzania (2011)"),AND(E78="",+$B78="Russia (2010)"),AND(E78="",+$B78="Uruguay (2009)"))</formula>
    </cfRule>
    <cfRule type="expression" dxfId="74" priority="76">
      <formula>OR(AND(E78="",+$B78="United States (2011)"),AND(E78="",+$B78="Argentina (2012)"),AND(E78="",+$B78="Bolivia (2009)"),AND(E78="",+$B78="Costa Rica (2010)"),AND(E78="",+$B78="Ecuador (2011)"),AND(E78="",+$B78="El Salvador (2011)"),AND(E78="",+$B78="Ethiopia (2010)"),AND(E78="",+$B78="Georgia (2013)"),AND(E78="",+$B78="Guatemala (2011)"),AND(E78="",+$B78="Honduras (2011)"),AND(E78="",+$B78="Indonesia (2012)"),AND(E78="",+$B78="Iran (2011)"),AND(E78="",+$B78="Jordan (2010)"),AND(E78="",+$B78="Mexico (2010)"),AND(E78="",+$B78="Nicaragua (2009)"),AND(E78="",+$B78="Peru (2009)"),AND(E78="",+$B78="South Africa (2010)"),AND(E78="",+$B78="Sri Lanka (2009)"),AND(E78="",+$B78="Tunisia (2010)"),AND(E78="",+$B78="Uganda (2012)"),AND(E78="",+$B78="Venezuela (2013)"),AND(E78="",+$B78="China (2014)"),AND(E78="",+$B78="India (2011)"))</formula>
    </cfRule>
  </conditionalFormatting>
  <conditionalFormatting sqref="F78:F84">
    <cfRule type="expression" dxfId="73" priority="73">
      <formula>OR(AND(F78="",+$B78="Armenia (2011)"),AND(F78="",+$B78="Brazil (2009)"),AND(F78="",+$B78="Chile (2013)"),AND(F78="",+$B78="Colombia (2010)"),AND(F78="",+$B78="Colombia (2014)"),AND(F78="",+$B78="Dominican Republic (2013)"),AND(F78="",+$B78="Ghana (2012)"),AND(F78="",+$B78="Mexico (2012)"),AND(F78="",+$B78="Mexico (2014)"),AND(F78="",+$B78="Panama (2016)"),AND(F78="",+$B78="Paraguay (2014) "),AND(F78="",+$B78="Peru (2011)"),AND(F78="",+$B78="Tanzania (2011)"),AND(F78="",+$B78="Russia (2010)"),AND(F78="",+$B78="Uruguay (2009)"))</formula>
    </cfRule>
    <cfRule type="expression" dxfId="72" priority="74">
      <formula>OR(AND(F78="",+$B78="United States (2011)"),AND(F78="",+$B78="Argentina (2012)"),AND(F78="",+$B78="Bolivia (2009)"),AND(F78="",+$B78="Costa Rica (2010)"),AND(F78="",+$B78="Ecuador (2011)"),AND(F78="",+$B78="El Salvador (2011)"),AND(F78="",+$B78="Ethiopia (2010)"),AND(F78="",+$B78="Georgia (2013)"),AND(F78="",+$B78="Guatemala (2011)"),AND(F78="",+$B78="Honduras (2011)"),AND(F78="",+$B78="Indonesia (2012)"),AND(F78="",+$B78="Iran (2011)"),AND(F78="",+$B78="Jordan (2010)"),AND(F78="",+$B78="Mexico (2010)"),AND(F78="",+$B78="Nicaragua (2009)"),AND(F78="",+$B78="Peru (2009)"),AND(F78="",+$B78="South Africa (2010)"),AND(F78="",+$B78="Sri Lanka (2009)"),AND(F78="",+$B78="Tunisia (2010)"),AND(F78="",+$B78="Uganda (2012)"),AND(F78="",+$B78="Venezuela (2013)"),AND(F78="",+$B78="China (2014)"),AND(F78="",+$B78="India (2011)"))</formula>
    </cfRule>
  </conditionalFormatting>
  <conditionalFormatting sqref="AK155:BO161">
    <cfRule type="expression" dxfId="71" priority="70">
      <formula>OR(AND(AK155="",+$B155="Armenia (2011)"),AND(AK155="",+$B155="Brazil (2009)"),AND(AK155="",+$B155="Chile (2013)"),AND(AK155="",+$B155="Colombia (2010)"),AND(AK155="",+$B155="Colombia (2014)"),AND(AK155="",+$B155="Dominican Republic (2013)"),AND(AK155="",+$B155="Mexico (2012)"),AND(AK155="",+$B155="Mexico (2014)"),AND(AK155="",+$B155="Panama (2016)"),AND(AK155="",+$B155="Paraguay (2014) "),AND(AK155="",+$B155="Peru (2011)"),AND(AK155="",+$B155="Russia (2010)"),AND(AK155="",+$B155="Uruguay (2009)"))</formula>
    </cfRule>
    <cfRule type="expression" dxfId="70" priority="71">
      <formula>OR(AND(AK155="",+$B155="United States (2011)"),AND(AK155="",+$B155="Argentina (2012)"),AND(AK155="",+$B155="Bolivia (2009)"),AND(AK155="",+$B155="Costa Rica (2010)"),AND(AK155="",+$B155="Ecuador (2011)"),AND(AK155="",+$B155="El Salvador (2011)"),AND(AK155="",+$B155="Ethiopia (2010)"),AND(AK155="",+$B155="Georgia (2013)"),AND(AK155="",+$B155="Guatemala (2011)"),AND(AK155="",+$B155="Honduras (2011)"),AND(AK155="",+$B155="Indonesia (2012)"),AND(AK155="",+$B155="Iran (2011)"),AND(AK155="",+$B155="Jordan (2010)"),AND(AK155="",+$B155="Mexico (2010)"),AND(AK155="",+$B155="Nicaragua (2009)"),AND(AK155="",+$B155="Peru (2009)"),AND(AK155="",+$B155="Tunisia (2010)"),AND(AK155="",+$B155="Uganda (2012)"),AND(AK155="",+$B155="Venezuela (2013)"),AND(AK155="",+$B155="China (2014)"),AND(AK155="",+$B155="India (2011)"))</formula>
    </cfRule>
    <cfRule type="expression" dxfId="69" priority="72">
      <formula>OR(AND(AK155="",+$B155="Ghana (2012)"),AND(AK155="",+$B155="South Africa (2010)"),AND(AK155="",+$B155="Sri Lanka (2009)"),AND(AK155="",+$B155="Tanzania (2011)"))</formula>
    </cfRule>
  </conditionalFormatting>
  <conditionalFormatting sqref="G155:AI161">
    <cfRule type="expression" dxfId="68" priority="68">
      <formula>OR(AND(G155="",+$B155="Armenia (2011)"),AND(G155="",+$B155="Brazil (2009)"),AND(G155="",+$B155="Chile (2013)"),AND(G155="",+$B155="Colombia (2010)"),AND(G155="",+$B155="Colombia (2014)"),AND(G155="",+$B155="Dominican Republic (2013)"),AND(G155="",+$B155="Ghana (2012)"),AND(G155="",+$B155="Mexico (2012)"),AND(G155="",+$B155="Mexico (2014)"),AND(G155="",+$B155="Panama (2016)"),AND(G155="",+$B155="Paraguay (2014) "),AND(G155="",+$B155="Peru (2011)"),AND(G155="",+$B155="Tanzania (2011)"),AND(G155="",+$B155="Russia (2010)"),AND(G155="",+$B155="Uruguay (2009)"))</formula>
    </cfRule>
    <cfRule type="expression" dxfId="67" priority="69">
      <formula>OR(AND(G155="",+$B155="United States (2011)"),AND(G155="",+$B155="Argentina (2012)"),AND(G155="",+$B155="Bolivia (2009)"),AND(G155="",+$B155="Costa Rica (2010)"),AND(G155="",+$B155="Ecuador (2011)"),AND(G155="",+$B155="El Salvador (2011)"),AND(G155="",+$B155="Ethiopia (2010)"),AND(G155="",+$B155="Georgia (2013)"),AND(G155="",+$B155="Guatemala (2011)"),AND(G155="",+$B155="Honduras (2011)"),AND(G155="",+$B155="Indonesia (2012)"),AND(G155="",+$B155="Iran (2011)"),AND(G155="",+$B155="Jordan (2010)"),AND(G155="",+$B155="Mexico (2010)"),AND(G155="",+$B155="Nicaragua (2009)"),AND(G155="",+$B155="Peru (2009)"),AND(G155="",+$B155="South Africa (2010)"),AND(G155="",+$B155="Sri Lanka (2009)"),AND(G155="",+$B155="Tunisia (2010)"),AND(G155="",+$B155="Uganda (2012)"),AND(G155="",+$B155="Venezuela (2013)"),AND(G155="",+$B155="China (2014)"),AND(G155="",+$B155="India (2011)"))</formula>
    </cfRule>
  </conditionalFormatting>
  <conditionalFormatting sqref="E155:E161">
    <cfRule type="expression" dxfId="66" priority="66">
      <formula>OR(AND(E155="",+$B155="Armenia (2011)"),AND(E155="",+$B155="Brazil (2009)"),AND(E155="",+$B155="Chile (2013)"),AND(E155="",+$B155="Colombia (2010)"),AND(E155="",+$B155="Colombia (2014)"),AND(E155="",+$B155="Dominican Republic (2013)"),AND(E155="",+$B155="Ghana (2012)"),AND(E155="",+$B155="Mexico (2012)"),AND(E155="",+$B155="Mexico (2014)"),AND(E155="",+$B155="Panama (2016)"),AND(E155="",+$B155="Paraguay (2014) "),AND(E155="",+$B155="Peru (2011)"),AND(E155="",+$B155="Tanzania (2011)"),AND(E155="",+$B155="Russia (2010)"),AND(E155="",+$B155="Uruguay (2009)"))</formula>
    </cfRule>
    <cfRule type="expression" dxfId="65" priority="67">
      <formula>OR(AND(E155="",+$B155="United States (2011)"),AND(E155="",+$B155="Argentina (2012)"),AND(E155="",+$B155="Bolivia (2009)"),AND(E155="",+$B155="Costa Rica (2010)"),AND(E155="",+$B155="Ecuador (2011)"),AND(E155="",+$B155="El Salvador (2011)"),AND(E155="",+$B155="Ethiopia (2010)"),AND(E155="",+$B155="Georgia (2013)"),AND(E155="",+$B155="Guatemala (2011)"),AND(E155="",+$B155="Honduras (2011)"),AND(E155="",+$B155="Indonesia (2012)"),AND(E155="",+$B155="Iran (2011)"),AND(E155="",+$B155="Jordan (2010)"),AND(E155="",+$B155="Mexico (2010)"),AND(E155="",+$B155="Nicaragua (2009)"),AND(E155="",+$B155="Peru (2009)"),AND(E155="",+$B155="South Africa (2010)"),AND(E155="",+$B155="Sri Lanka (2009)"),AND(E155="",+$B155="Tunisia (2010)"),AND(E155="",+$B155="Uganda (2012)"),AND(E155="",+$B155="Venezuela (2013)"),AND(E155="",+$B155="China (2014)"),AND(E155="",+$B155="India (2011)"))</formula>
    </cfRule>
  </conditionalFormatting>
  <conditionalFormatting sqref="F155:F161">
    <cfRule type="expression" dxfId="64" priority="64">
      <formula>OR(AND(F155="",+$B155="Armenia (2011)"),AND(F155="",+$B155="Brazil (2009)"),AND(F155="",+$B155="Chile (2013)"),AND(F155="",+$B155="Colombia (2010)"),AND(F155="",+$B155="Colombia (2014)"),AND(F155="",+$B155="Dominican Republic (2013)"),AND(F155="",+$B155="Ghana (2012)"),AND(F155="",+$B155="Mexico (2012)"),AND(F155="",+$B155="Mexico (2014)"),AND(F155="",+$B155="Panama (2016)"),AND(F155="",+$B155="Paraguay (2014) "),AND(F155="",+$B155="Peru (2011)"),AND(F155="",+$B155="Tanzania (2011)"),AND(F155="",+$B155="Russia (2010)"),AND(F155="",+$B155="Uruguay (2009)"))</formula>
    </cfRule>
    <cfRule type="expression" dxfId="63" priority="65">
      <formula>OR(AND(F155="",+$B155="United States (2011)"),AND(F155="",+$B155="Argentina (2012)"),AND(F155="",+$B155="Bolivia (2009)"),AND(F155="",+$B155="Costa Rica (2010)"),AND(F155="",+$B155="Ecuador (2011)"),AND(F155="",+$B155="El Salvador (2011)"),AND(F155="",+$B155="Ethiopia (2010)"),AND(F155="",+$B155="Georgia (2013)"),AND(F155="",+$B155="Guatemala (2011)"),AND(F155="",+$B155="Honduras (2011)"),AND(F155="",+$B155="Indonesia (2012)"),AND(F155="",+$B155="Iran (2011)"),AND(F155="",+$B155="Jordan (2010)"),AND(F155="",+$B155="Mexico (2010)"),AND(F155="",+$B155="Nicaragua (2009)"),AND(F155="",+$B155="Peru (2009)"),AND(F155="",+$B155="South Africa (2010)"),AND(F155="",+$B155="Sri Lanka (2009)"),AND(F155="",+$B155="Tunisia (2010)"),AND(F155="",+$B155="Uganda (2012)"),AND(F155="",+$B155="Venezuela (2013)"),AND(F155="",+$B155="China (2014)"),AND(F155="",+$B155="India (2011)"))</formula>
    </cfRule>
  </conditionalFormatting>
  <conditionalFormatting sqref="AK190:BO196">
    <cfRule type="expression" dxfId="62" priority="61">
      <formula>OR(AND(AK190="",+$B190="Armenia (2011)"),AND(AK190="",+$B190="Brazil (2009)"),AND(AK190="",+$B190="Chile (2013)"),AND(AK190="",+$B190="Colombia (2010)"),AND(AK190="",+$B190="Colombia (2014)"),AND(AK190="",+$B190="Dominican Republic (2013)"),AND(AK190="",+$B190="Mexico (2012)"),AND(AK190="",+$B190="Mexico (2014)"),AND(AK190="",+$B190="Panama (2016)"),AND(AK190="",+$B190="Paraguay (2014) "),AND(AK190="",+$B190="Peru (2011)"),AND(AK190="",+$B190="Russia (2010)"),AND(AK190="",+$B190="Uruguay (2009)"))</formula>
    </cfRule>
    <cfRule type="expression" dxfId="61" priority="62">
      <formula>OR(AND(AK190="",+$B190="United States (2011)"),AND(AK190="",+$B190="Argentina (2012)"),AND(AK190="",+$B190="Bolivia (2009)"),AND(AK190="",+$B190="Costa Rica (2010)"),AND(AK190="",+$B190="Ecuador (2011)"),AND(AK190="",+$B190="El Salvador (2011)"),AND(AK190="",+$B190="Ethiopia (2010)"),AND(AK190="",+$B190="Georgia (2013)"),AND(AK190="",+$B190="Guatemala (2011)"),AND(AK190="",+$B190="Honduras (2011)"),AND(AK190="",+$B190="Indonesia (2012)"),AND(AK190="",+$B190="Iran (2011)"),AND(AK190="",+$B190="Jordan (2010)"),AND(AK190="",+$B190="Mexico (2010)"),AND(AK190="",+$B190="Nicaragua (2009)"),AND(AK190="",+$B190="Peru (2009)"),AND(AK190="",+$B190="Tunisia (2010)"),AND(AK190="",+$B190="Uganda (2012)"),AND(AK190="",+$B190="Venezuela (2013)"),AND(AK190="",+$B190="China (2014)"),AND(AK190="",+$B190="India (2011)"))</formula>
    </cfRule>
    <cfRule type="expression" dxfId="60" priority="63">
      <formula>OR(AND(AK190="",+$B190="Ghana (2012)"),AND(AK190="",+$B190="South Africa (2010)"),AND(AK190="",+$B190="Sri Lanka (2009)"),AND(AK190="",+$B190="Tanzania (2011)"))</formula>
    </cfRule>
  </conditionalFormatting>
  <conditionalFormatting sqref="G190:AI196">
    <cfRule type="expression" dxfId="59" priority="59">
      <formula>OR(AND(G190="",+$B190="Armenia (2011)"),AND(G190="",+$B190="Brazil (2009)"),AND(G190="",+$B190="Chile (2013)"),AND(G190="",+$B190="Colombia (2010)"),AND(G190="",+$B190="Colombia (2014)"),AND(G190="",+$B190="Dominican Republic (2013)"),AND(G190="",+$B190="Ghana (2012)"),AND(G190="",+$B190="Mexico (2012)"),AND(G190="",+$B190="Mexico (2014)"),AND(G190="",+$B190="Panama (2016)"),AND(G190="",+$B190="Paraguay (2014) "),AND(G190="",+$B190="Peru (2011)"),AND(G190="",+$B190="Tanzania (2011)"),AND(G190="",+$B190="Russia (2010)"),AND(G190="",+$B190="Uruguay (2009)"))</formula>
    </cfRule>
    <cfRule type="expression" dxfId="58" priority="60">
      <formula>OR(AND(G190="",+$B190="United States (2011)"),AND(G190="",+$B190="Argentina (2012)"),AND(G190="",+$B190="Bolivia (2009)"),AND(G190="",+$B190="Costa Rica (2010)"),AND(G190="",+$B190="Ecuador (2011)"),AND(G190="",+$B190="El Salvador (2011)"),AND(G190="",+$B190="Ethiopia (2010)"),AND(G190="",+$B190="Georgia (2013)"),AND(G190="",+$B190="Guatemala (2011)"),AND(G190="",+$B190="Honduras (2011)"),AND(G190="",+$B190="Indonesia (2012)"),AND(G190="",+$B190="Iran (2011)"),AND(G190="",+$B190="Jordan (2010)"),AND(G190="",+$B190="Mexico (2010)"),AND(G190="",+$B190="Nicaragua (2009)"),AND(G190="",+$B190="Peru (2009)"),AND(G190="",+$B190="South Africa (2010)"),AND(G190="",+$B190="Sri Lanka (2009)"),AND(G190="",+$B190="Tunisia (2010)"),AND(G190="",+$B190="Uganda (2012)"),AND(G190="",+$B190="Venezuela (2013)"),AND(G190="",+$B190="China (2014)"),AND(G190="",+$B190="India (2011)"))</formula>
    </cfRule>
  </conditionalFormatting>
  <conditionalFormatting sqref="E190:E196">
    <cfRule type="expression" dxfId="57" priority="57">
      <formula>OR(AND(E190="",+$B190="Armenia (2011)"),AND(E190="",+$B190="Brazil (2009)"),AND(E190="",+$B190="Chile (2013)"),AND(E190="",+$B190="Colombia (2010)"),AND(E190="",+$B190="Colombia (2014)"),AND(E190="",+$B190="Dominican Republic (2013)"),AND(E190="",+$B190="Ghana (2012)"),AND(E190="",+$B190="Mexico (2012)"),AND(E190="",+$B190="Mexico (2014)"),AND(E190="",+$B190="Panama (2016)"),AND(E190="",+$B190="Paraguay (2014) "),AND(E190="",+$B190="Peru (2011)"),AND(E190="",+$B190="Tanzania (2011)"),AND(E190="",+$B190="Russia (2010)"),AND(E190="",+$B190="Uruguay (2009)"))</formula>
    </cfRule>
    <cfRule type="expression" dxfId="56" priority="58">
      <formula>OR(AND(E190="",+$B190="United States (2011)"),AND(E190="",+$B190="Argentina (2012)"),AND(E190="",+$B190="Bolivia (2009)"),AND(E190="",+$B190="Costa Rica (2010)"),AND(E190="",+$B190="Ecuador (2011)"),AND(E190="",+$B190="El Salvador (2011)"),AND(E190="",+$B190="Ethiopia (2010)"),AND(E190="",+$B190="Georgia (2013)"),AND(E190="",+$B190="Guatemala (2011)"),AND(E190="",+$B190="Honduras (2011)"),AND(E190="",+$B190="Indonesia (2012)"),AND(E190="",+$B190="Iran (2011)"),AND(E190="",+$B190="Jordan (2010)"),AND(E190="",+$B190="Mexico (2010)"),AND(E190="",+$B190="Nicaragua (2009)"),AND(E190="",+$B190="Peru (2009)"),AND(E190="",+$B190="South Africa (2010)"),AND(E190="",+$B190="Sri Lanka (2009)"),AND(E190="",+$B190="Tunisia (2010)"),AND(E190="",+$B190="Uganda (2012)"),AND(E190="",+$B190="Venezuela (2013)"),AND(E190="",+$B190="China (2014)"),AND(E190="",+$B190="India (2011)"))</formula>
    </cfRule>
  </conditionalFormatting>
  <conditionalFormatting sqref="F190:F196">
    <cfRule type="expression" dxfId="55" priority="55">
      <formula>OR(AND(F190="",+$B190="Armenia (2011)"),AND(F190="",+$B190="Brazil (2009)"),AND(F190="",+$B190="Chile (2013)"),AND(F190="",+$B190="Colombia (2010)"),AND(F190="",+$B190="Colombia (2014)"),AND(F190="",+$B190="Dominican Republic (2013)"),AND(F190="",+$B190="Ghana (2012)"),AND(F190="",+$B190="Mexico (2012)"),AND(F190="",+$B190="Mexico (2014)"),AND(F190="",+$B190="Panama (2016)"),AND(F190="",+$B190="Paraguay (2014) "),AND(F190="",+$B190="Peru (2011)"),AND(F190="",+$B190="Tanzania (2011)"),AND(F190="",+$B190="Russia (2010)"),AND(F190="",+$B190="Uruguay (2009)"))</formula>
    </cfRule>
    <cfRule type="expression" dxfId="54" priority="56">
      <formula>OR(AND(F190="",+$B190="United States (2011)"),AND(F190="",+$B190="Argentina (2012)"),AND(F190="",+$B190="Bolivia (2009)"),AND(F190="",+$B190="Costa Rica (2010)"),AND(F190="",+$B190="Ecuador (2011)"),AND(F190="",+$B190="El Salvador (2011)"),AND(F190="",+$B190="Ethiopia (2010)"),AND(F190="",+$B190="Georgia (2013)"),AND(F190="",+$B190="Guatemala (2011)"),AND(F190="",+$B190="Honduras (2011)"),AND(F190="",+$B190="Indonesia (2012)"),AND(F190="",+$B190="Iran (2011)"),AND(F190="",+$B190="Jordan (2010)"),AND(F190="",+$B190="Mexico (2010)"),AND(F190="",+$B190="Nicaragua (2009)"),AND(F190="",+$B190="Peru (2009)"),AND(F190="",+$B190="South Africa (2010)"),AND(F190="",+$B190="Sri Lanka (2009)"),AND(F190="",+$B190="Tunisia (2010)"),AND(F190="",+$B190="Uganda (2012)"),AND(F190="",+$B190="Venezuela (2013)"),AND(F190="",+$B190="China (2014)"),AND(F190="",+$B190="India (2011)"))</formula>
    </cfRule>
  </conditionalFormatting>
  <conditionalFormatting sqref="AK232:BO238">
    <cfRule type="expression" dxfId="53" priority="52">
      <formula>OR(AND(AK232="",+$B232="Armenia (2011)"),AND(AK232="",+$B232="Brazil (2009)"),AND(AK232="",+$B232="Chile (2013)"),AND(AK232="",+$B232="Colombia (2010)"),AND(AK232="",+$B232="Colombia (2014)"),AND(AK232="",+$B232="Dominican Republic (2013)"),AND(AK232="",+$B232="Mexico (2012)"),AND(AK232="",+$B232="Mexico (2014)"),AND(AK232="",+$B232="Panama (2016)"),AND(AK232="",+$B232="Paraguay (2014) "),AND(AK232="",+$B232="Peru (2011)"),AND(AK232="",+$B232="Russia (2010)"),AND(AK232="",+$B232="Uruguay (2009)"))</formula>
    </cfRule>
    <cfRule type="expression" dxfId="52" priority="53">
      <formula>OR(AND(AK232="",+$B232="United States (2011)"),AND(AK232="",+$B232="Argentina (2012)"),AND(AK232="",+$B232="Bolivia (2009)"),AND(AK232="",+$B232="Costa Rica (2010)"),AND(AK232="",+$B232="Ecuador (2011)"),AND(AK232="",+$B232="El Salvador (2011)"),AND(AK232="",+$B232="Ethiopia (2010)"),AND(AK232="",+$B232="Georgia (2013)"),AND(AK232="",+$B232="Guatemala (2011)"),AND(AK232="",+$B232="Honduras (2011)"),AND(AK232="",+$B232="Indonesia (2012)"),AND(AK232="",+$B232="Iran (2011)"),AND(AK232="",+$B232="Jordan (2010)"),AND(AK232="",+$B232="Mexico (2010)"),AND(AK232="",+$B232="Nicaragua (2009)"),AND(AK232="",+$B232="Peru (2009)"),AND(AK232="",+$B232="Tunisia (2010)"),AND(AK232="",+$B232="Uganda (2012)"),AND(AK232="",+$B232="Venezuela (2013)"),AND(AK232="",+$B232="China (2014)"),AND(AK232="",+$B232="India (2011)"))</formula>
    </cfRule>
    <cfRule type="expression" dxfId="51" priority="54">
      <formula>OR(AND(AK232="",+$B232="Ghana (2012)"),AND(AK232="",+$B232="South Africa (2010)"),AND(AK232="",+$B232="Sri Lanka (2009)"),AND(AK232="",+$B232="Tanzania (2011)"))</formula>
    </cfRule>
  </conditionalFormatting>
  <conditionalFormatting sqref="G232:AI238">
    <cfRule type="expression" dxfId="50" priority="50">
      <formula>OR(AND(G232="",+$B232="Armenia (2011)"),AND(G232="",+$B232="Brazil (2009)"),AND(G232="",+$B232="Chile (2013)"),AND(G232="",+$B232="Colombia (2010)"),AND(G232="",+$B232="Colombia (2014)"),AND(G232="",+$B232="Dominican Republic (2013)"),AND(G232="",+$B232="Ghana (2012)"),AND(G232="",+$B232="Mexico (2012)"),AND(G232="",+$B232="Mexico (2014)"),AND(G232="",+$B232="Panama (2016)"),AND(G232="",+$B232="Paraguay (2014) "),AND(G232="",+$B232="Peru (2011)"),AND(G232="",+$B232="Tanzania (2011)"),AND(G232="",+$B232="Russia (2010)"),AND(G232="",+$B232="Uruguay (2009)"))</formula>
    </cfRule>
    <cfRule type="expression" dxfId="49" priority="51">
      <formula>OR(AND(G232="",+$B232="United States (2011)"),AND(G232="",+$B232="Argentina (2012)"),AND(G232="",+$B232="Bolivia (2009)"),AND(G232="",+$B232="Costa Rica (2010)"),AND(G232="",+$B232="Ecuador (2011)"),AND(G232="",+$B232="El Salvador (2011)"),AND(G232="",+$B232="Ethiopia (2010)"),AND(G232="",+$B232="Georgia (2013)"),AND(G232="",+$B232="Guatemala (2011)"),AND(G232="",+$B232="Honduras (2011)"),AND(G232="",+$B232="Indonesia (2012)"),AND(G232="",+$B232="Iran (2011)"),AND(G232="",+$B232="Jordan (2010)"),AND(G232="",+$B232="Mexico (2010)"),AND(G232="",+$B232="Nicaragua (2009)"),AND(G232="",+$B232="Peru (2009)"),AND(G232="",+$B232="South Africa (2010)"),AND(G232="",+$B232="Sri Lanka (2009)"),AND(G232="",+$B232="Tunisia (2010)"),AND(G232="",+$B232="Uganda (2012)"),AND(G232="",+$B232="Venezuela (2013)"),AND(G232="",+$B232="China (2014)"),AND(G232="",+$B232="India (2011)"))</formula>
    </cfRule>
  </conditionalFormatting>
  <conditionalFormatting sqref="E232:E238">
    <cfRule type="expression" dxfId="48" priority="48">
      <formula>OR(AND(E232="",+$B232="Armenia (2011)"),AND(E232="",+$B232="Brazil (2009)"),AND(E232="",+$B232="Chile (2013)"),AND(E232="",+$B232="Colombia (2010)"),AND(E232="",+$B232="Colombia (2014)"),AND(E232="",+$B232="Dominican Republic (2013)"),AND(E232="",+$B232="Ghana (2012)"),AND(E232="",+$B232="Mexico (2012)"),AND(E232="",+$B232="Mexico (2014)"),AND(E232="",+$B232="Panama (2016)"),AND(E232="",+$B232="Paraguay (2014) "),AND(E232="",+$B232="Peru (2011)"),AND(E232="",+$B232="Tanzania (2011)"),AND(E232="",+$B232="Russia (2010)"),AND(E232="",+$B232="Uruguay (2009)"))</formula>
    </cfRule>
    <cfRule type="expression" dxfId="47" priority="49">
      <formula>OR(AND(E232="",+$B232="United States (2011)"),AND(E232="",+$B232="Argentina (2012)"),AND(E232="",+$B232="Bolivia (2009)"),AND(E232="",+$B232="Costa Rica (2010)"),AND(E232="",+$B232="Ecuador (2011)"),AND(E232="",+$B232="El Salvador (2011)"),AND(E232="",+$B232="Ethiopia (2010)"),AND(E232="",+$B232="Georgia (2013)"),AND(E232="",+$B232="Guatemala (2011)"),AND(E232="",+$B232="Honduras (2011)"),AND(E232="",+$B232="Indonesia (2012)"),AND(E232="",+$B232="Iran (2011)"),AND(E232="",+$B232="Jordan (2010)"),AND(E232="",+$B232="Mexico (2010)"),AND(E232="",+$B232="Nicaragua (2009)"),AND(E232="",+$B232="Peru (2009)"),AND(E232="",+$B232="South Africa (2010)"),AND(E232="",+$B232="Sri Lanka (2009)"),AND(E232="",+$B232="Tunisia (2010)"),AND(E232="",+$B232="Uganda (2012)"),AND(E232="",+$B232="Venezuela (2013)"),AND(E232="",+$B232="China (2014)"),AND(E232="",+$B232="India (2011)"))</formula>
    </cfRule>
  </conditionalFormatting>
  <conditionalFormatting sqref="F232:F238">
    <cfRule type="expression" dxfId="46" priority="46">
      <formula>OR(AND(F232="",+$B232="Armenia (2011)"),AND(F232="",+$B232="Brazil (2009)"),AND(F232="",+$B232="Chile (2013)"),AND(F232="",+$B232="Colombia (2010)"),AND(F232="",+$B232="Colombia (2014)"),AND(F232="",+$B232="Dominican Republic (2013)"),AND(F232="",+$B232="Ghana (2012)"),AND(F232="",+$B232="Mexico (2012)"),AND(F232="",+$B232="Mexico (2014)"),AND(F232="",+$B232="Panama (2016)"),AND(F232="",+$B232="Paraguay (2014) "),AND(F232="",+$B232="Peru (2011)"),AND(F232="",+$B232="Tanzania (2011)"),AND(F232="",+$B232="Russia (2010)"),AND(F232="",+$B232="Uruguay (2009)"))</formula>
    </cfRule>
    <cfRule type="expression" dxfId="45" priority="47">
      <formula>OR(AND(F232="",+$B232="United States (2011)"),AND(F232="",+$B232="Argentina (2012)"),AND(F232="",+$B232="Bolivia (2009)"),AND(F232="",+$B232="Costa Rica (2010)"),AND(F232="",+$B232="Ecuador (2011)"),AND(F232="",+$B232="El Salvador (2011)"),AND(F232="",+$B232="Ethiopia (2010)"),AND(F232="",+$B232="Georgia (2013)"),AND(F232="",+$B232="Guatemala (2011)"),AND(F232="",+$B232="Honduras (2011)"),AND(F232="",+$B232="Indonesia (2012)"),AND(F232="",+$B232="Iran (2011)"),AND(F232="",+$B232="Jordan (2010)"),AND(F232="",+$B232="Mexico (2010)"),AND(F232="",+$B232="Nicaragua (2009)"),AND(F232="",+$B232="Peru (2009)"),AND(F232="",+$B232="South Africa (2010)"),AND(F232="",+$B232="Sri Lanka (2009)"),AND(F232="",+$B232="Tunisia (2010)"),AND(F232="",+$B232="Uganda (2012)"),AND(F232="",+$B232="Venezuela (2013)"),AND(F232="",+$B232="China (2014)"),AND(F232="",+$B232="India (2011)"))</formula>
    </cfRule>
  </conditionalFormatting>
  <conditionalFormatting sqref="AK225:BO231">
    <cfRule type="expression" dxfId="44" priority="43">
      <formula>OR(AND(AK225="",+$B225="Armenia (2011)"),AND(AK225="",+$B225="Brazil (2009)"),AND(AK225="",+$B225="Chile (2013)"),AND(AK225="",+$B225="Colombia (2010)"),AND(AK225="",+$B225="Colombia (2014)"),AND(AK225="",+$B225="Dominican Republic (2013)"),AND(AK225="",+$B225="Mexico (2012)"),AND(AK225="",+$B225="Mexico (2014)"),AND(AK225="",+$B225="Panama (2016)"),AND(AK225="",+$B225="Paraguay (2014) "),AND(AK225="",+$B225="Peru (2011)"),AND(AK225="",+$B225="Russia (2010)"),AND(AK225="",+$B225="Uruguay (2009)"))</formula>
    </cfRule>
    <cfRule type="expression" dxfId="43" priority="44">
      <formula>OR(AND(AK225="",+$B225="United States (2011)"),AND(AK225="",+$B225="Argentina (2012)"),AND(AK225="",+$B225="Bolivia (2009)"),AND(AK225="",+$B225="Costa Rica (2010)"),AND(AK225="",+$B225="Ecuador (2011)"),AND(AK225="",+$B225="El Salvador (2011)"),AND(AK225="",+$B225="Ethiopia (2010)"),AND(AK225="",+$B225="Georgia (2013)"),AND(AK225="",+$B225="Guatemala (2011)"),AND(AK225="",+$B225="Honduras (2011)"),AND(AK225="",+$B225="Indonesia (2012)"),AND(AK225="",+$B225="Iran (2011)"),AND(AK225="",+$B225="Jordan (2010)"),AND(AK225="",+$B225="Mexico (2010)"),AND(AK225="",+$B225="Nicaragua (2009)"),AND(AK225="",+$B225="Peru (2009)"),AND(AK225="",+$B225="Tunisia (2010)"),AND(AK225="",+$B225="Uganda (2012)"),AND(AK225="",+$B225="Venezuela (2013)"),AND(AK225="",+$B225="China (2014)"),AND(AK225="",+$B225="India (2011)"))</formula>
    </cfRule>
    <cfRule type="expression" dxfId="42" priority="45">
      <formula>OR(AND(AK225="",+$B225="Ghana (2012)"),AND(AK225="",+$B225="South Africa (2010)"),AND(AK225="",+$B225="Sri Lanka (2009)"),AND(AK225="",+$B225="Tanzania (2011)"))</formula>
    </cfRule>
  </conditionalFormatting>
  <conditionalFormatting sqref="G225:AI231">
    <cfRule type="expression" dxfId="41" priority="41">
      <formula>OR(AND(G225="",+$B225="Armenia (2011)"),AND(G225="",+$B225="Brazil (2009)"),AND(G225="",+$B225="Chile (2013)"),AND(G225="",+$B225="Colombia (2010)"),AND(G225="",+$B225="Colombia (2014)"),AND(G225="",+$B225="Dominican Republic (2013)"),AND(G225="",+$B225="Ghana (2012)"),AND(G225="",+$B225="Mexico (2012)"),AND(G225="",+$B225="Mexico (2014)"),AND(G225="",+$B225="Panama (2016)"),AND(G225="",+$B225="Paraguay (2014) "),AND(G225="",+$B225="Peru (2011)"),AND(G225="",+$B225="Tanzania (2011)"),AND(G225="",+$B225="Russia (2010)"),AND(G225="",+$B225="Uruguay (2009)"))</formula>
    </cfRule>
    <cfRule type="expression" dxfId="40" priority="42">
      <formula>OR(AND(G225="",+$B225="United States (2011)"),AND(G225="",+$B225="Argentina (2012)"),AND(G225="",+$B225="Bolivia (2009)"),AND(G225="",+$B225="Costa Rica (2010)"),AND(G225="",+$B225="Ecuador (2011)"),AND(G225="",+$B225="El Salvador (2011)"),AND(G225="",+$B225="Ethiopia (2010)"),AND(G225="",+$B225="Georgia (2013)"),AND(G225="",+$B225="Guatemala (2011)"),AND(G225="",+$B225="Honduras (2011)"),AND(G225="",+$B225="Indonesia (2012)"),AND(G225="",+$B225="Iran (2011)"),AND(G225="",+$B225="Jordan (2010)"),AND(G225="",+$B225="Mexico (2010)"),AND(G225="",+$B225="Nicaragua (2009)"),AND(G225="",+$B225="Peru (2009)"),AND(G225="",+$B225="South Africa (2010)"),AND(G225="",+$B225="Sri Lanka (2009)"),AND(G225="",+$B225="Tunisia (2010)"),AND(G225="",+$B225="Uganda (2012)"),AND(G225="",+$B225="Venezuela (2013)"),AND(G225="",+$B225="China (2014)"),AND(G225="",+$B225="India (2011)"))</formula>
    </cfRule>
  </conditionalFormatting>
  <conditionalFormatting sqref="E225:E231">
    <cfRule type="expression" dxfId="39" priority="39">
      <formula>OR(AND(E225="",+$B225="Armenia (2011)"),AND(E225="",+$B225="Brazil (2009)"),AND(E225="",+$B225="Chile (2013)"),AND(E225="",+$B225="Colombia (2010)"),AND(E225="",+$B225="Colombia (2014)"),AND(E225="",+$B225="Dominican Republic (2013)"),AND(E225="",+$B225="Ghana (2012)"),AND(E225="",+$B225="Mexico (2012)"),AND(E225="",+$B225="Mexico (2014)"),AND(E225="",+$B225="Panama (2016)"),AND(E225="",+$B225="Paraguay (2014) "),AND(E225="",+$B225="Peru (2011)"),AND(E225="",+$B225="Tanzania (2011)"),AND(E225="",+$B225="Russia (2010)"),AND(E225="",+$B225="Uruguay (2009)"))</formula>
    </cfRule>
    <cfRule type="expression" dxfId="38" priority="40">
      <formula>OR(AND(E225="",+$B225="United States (2011)"),AND(E225="",+$B225="Argentina (2012)"),AND(E225="",+$B225="Bolivia (2009)"),AND(E225="",+$B225="Costa Rica (2010)"),AND(E225="",+$B225="Ecuador (2011)"),AND(E225="",+$B225="El Salvador (2011)"),AND(E225="",+$B225="Ethiopia (2010)"),AND(E225="",+$B225="Georgia (2013)"),AND(E225="",+$B225="Guatemala (2011)"),AND(E225="",+$B225="Honduras (2011)"),AND(E225="",+$B225="Indonesia (2012)"),AND(E225="",+$B225="Iran (2011)"),AND(E225="",+$B225="Jordan (2010)"),AND(E225="",+$B225="Mexico (2010)"),AND(E225="",+$B225="Nicaragua (2009)"),AND(E225="",+$B225="Peru (2009)"),AND(E225="",+$B225="South Africa (2010)"),AND(E225="",+$B225="Sri Lanka (2009)"),AND(E225="",+$B225="Tunisia (2010)"),AND(E225="",+$B225="Uganda (2012)"),AND(E225="",+$B225="Venezuela (2013)"),AND(E225="",+$B225="China (2014)"),AND(E225="",+$B225="India (2011)"))</formula>
    </cfRule>
  </conditionalFormatting>
  <conditionalFormatting sqref="F225:F231">
    <cfRule type="expression" dxfId="37" priority="37">
      <formula>OR(AND(F225="",+$B225="Armenia (2011)"),AND(F225="",+$B225="Brazil (2009)"),AND(F225="",+$B225="Chile (2013)"),AND(F225="",+$B225="Colombia (2010)"),AND(F225="",+$B225="Colombia (2014)"),AND(F225="",+$B225="Dominican Republic (2013)"),AND(F225="",+$B225="Ghana (2012)"),AND(F225="",+$B225="Mexico (2012)"),AND(F225="",+$B225="Mexico (2014)"),AND(F225="",+$B225="Panama (2016)"),AND(F225="",+$B225="Paraguay (2014) "),AND(F225="",+$B225="Peru (2011)"),AND(F225="",+$B225="Tanzania (2011)"),AND(F225="",+$B225="Russia (2010)"),AND(F225="",+$B225="Uruguay (2009)"))</formula>
    </cfRule>
    <cfRule type="expression" dxfId="36" priority="38">
      <formula>OR(AND(F225="",+$B225="United States (2011)"),AND(F225="",+$B225="Argentina (2012)"),AND(F225="",+$B225="Bolivia (2009)"),AND(F225="",+$B225="Costa Rica (2010)"),AND(F225="",+$B225="Ecuador (2011)"),AND(F225="",+$B225="El Salvador (2011)"),AND(F225="",+$B225="Ethiopia (2010)"),AND(F225="",+$B225="Georgia (2013)"),AND(F225="",+$B225="Guatemala (2011)"),AND(F225="",+$B225="Honduras (2011)"),AND(F225="",+$B225="Indonesia (2012)"),AND(F225="",+$B225="Iran (2011)"),AND(F225="",+$B225="Jordan (2010)"),AND(F225="",+$B225="Mexico (2010)"),AND(F225="",+$B225="Nicaragua (2009)"),AND(F225="",+$B225="Peru (2009)"),AND(F225="",+$B225="South Africa (2010)"),AND(F225="",+$B225="Sri Lanka (2009)"),AND(F225="",+$B225="Tunisia (2010)"),AND(F225="",+$B225="Uganda (2012)"),AND(F225="",+$B225="Venezuela (2013)"),AND(F225="",+$B225="China (2014)"),AND(F225="",+$B225="India (2011)"))</formula>
    </cfRule>
  </conditionalFormatting>
  <conditionalFormatting sqref="AK246:BO252">
    <cfRule type="expression" dxfId="35" priority="34">
      <formula>OR(AND(AK246="",+$B246="Armenia (2011)"),AND(AK246="",+$B246="Brazil (2009)"),AND(AK246="",+$B246="Chile (2013)"),AND(AK246="",+$B246="Colombia (2010)"),AND(AK246="",+$B246="Colombia (2014)"),AND(AK246="",+$B246="Dominican Republic (2013)"),AND(AK246="",+$B246="Mexico (2012)"),AND(AK246="",+$B246="Mexico (2014)"),AND(AK246="",+$B246="Panama (2016)"),AND(AK246="",+$B246="Paraguay (2014) "),AND(AK246="",+$B246="Peru (2011)"),AND(AK246="",+$B246="Russia (2010)"),AND(AK246="",+$B246="Uruguay (2009)"))</formula>
    </cfRule>
    <cfRule type="expression" dxfId="34" priority="35">
      <formula>OR(AND(AK246="",+$B246="United States (2011)"),AND(AK246="",+$B246="Argentina (2012)"),AND(AK246="",+$B246="Bolivia (2009)"),AND(AK246="",+$B246="Costa Rica (2010)"),AND(AK246="",+$B246="Ecuador (2011)"),AND(AK246="",+$B246="El Salvador (2011)"),AND(AK246="",+$B246="Ethiopia (2010)"),AND(AK246="",+$B246="Georgia (2013)"),AND(AK246="",+$B246="Guatemala (2011)"),AND(AK246="",+$B246="Honduras (2011)"),AND(AK246="",+$B246="Indonesia (2012)"),AND(AK246="",+$B246="Iran (2011)"),AND(AK246="",+$B246="Jordan (2010)"),AND(AK246="",+$B246="Mexico (2010)"),AND(AK246="",+$B246="Nicaragua (2009)"),AND(AK246="",+$B246="Peru (2009)"),AND(AK246="",+$B246="Tunisia (2010)"),AND(AK246="",+$B246="Uganda (2012)"),AND(AK246="",+$B246="Venezuela (2013)"),AND(AK246="",+$B246="China (2014)"),AND(AK246="",+$B246="India (2011)"))</formula>
    </cfRule>
    <cfRule type="expression" dxfId="33" priority="36">
      <formula>OR(AND(AK246="",+$B246="Ghana (2012)"),AND(AK246="",+$B246="South Africa (2010)"),AND(AK246="",+$B246="Sri Lanka (2009)"),AND(AK246="",+$B246="Tanzania (2011)"))</formula>
    </cfRule>
  </conditionalFormatting>
  <conditionalFormatting sqref="G246:AI252">
    <cfRule type="expression" dxfId="32" priority="32">
      <formula>OR(AND(G246="",+$B246="Armenia (2011)"),AND(G246="",+$B246="Brazil (2009)"),AND(G246="",+$B246="Chile (2013)"),AND(G246="",+$B246="Colombia (2010)"),AND(G246="",+$B246="Colombia (2014)"),AND(G246="",+$B246="Dominican Republic (2013)"),AND(G246="",+$B246="Ghana (2012)"),AND(G246="",+$B246="Mexico (2012)"),AND(G246="",+$B246="Mexico (2014)"),AND(G246="",+$B246="Panama (2016)"),AND(G246="",+$B246="Paraguay (2014) "),AND(G246="",+$B246="Peru (2011)"),AND(G246="",+$B246="Tanzania (2011)"),AND(G246="",+$B246="Russia (2010)"),AND(G246="",+$B246="Uruguay (2009)"))</formula>
    </cfRule>
    <cfRule type="expression" dxfId="31" priority="33">
      <formula>OR(AND(G246="",+$B246="United States (2011)"),AND(G246="",+$B246="Argentina (2012)"),AND(G246="",+$B246="Bolivia (2009)"),AND(G246="",+$B246="Costa Rica (2010)"),AND(G246="",+$B246="Ecuador (2011)"),AND(G246="",+$B246="El Salvador (2011)"),AND(G246="",+$B246="Ethiopia (2010)"),AND(G246="",+$B246="Georgia (2013)"),AND(G246="",+$B246="Guatemala (2011)"),AND(G246="",+$B246="Honduras (2011)"),AND(G246="",+$B246="Indonesia (2012)"),AND(G246="",+$B246="Iran (2011)"),AND(G246="",+$B246="Jordan (2010)"),AND(G246="",+$B246="Mexico (2010)"),AND(G246="",+$B246="Nicaragua (2009)"),AND(G246="",+$B246="Peru (2009)"),AND(G246="",+$B246="South Africa (2010)"),AND(G246="",+$B246="Sri Lanka (2009)"),AND(G246="",+$B246="Tunisia (2010)"),AND(G246="",+$B246="Uganda (2012)"),AND(G246="",+$B246="Venezuela (2013)"),AND(G246="",+$B246="China (2014)"),AND(G246="",+$B246="India (2011)"))</formula>
    </cfRule>
  </conditionalFormatting>
  <conditionalFormatting sqref="E246:E252">
    <cfRule type="expression" dxfId="30" priority="30">
      <formula>OR(AND(E246="",+$B246="Armenia (2011)"),AND(E246="",+$B246="Brazil (2009)"),AND(E246="",+$B246="Chile (2013)"),AND(E246="",+$B246="Colombia (2010)"),AND(E246="",+$B246="Colombia (2014)"),AND(E246="",+$B246="Dominican Republic (2013)"),AND(E246="",+$B246="Ghana (2012)"),AND(E246="",+$B246="Mexico (2012)"),AND(E246="",+$B246="Mexico (2014)"),AND(E246="",+$B246="Panama (2016)"),AND(E246="",+$B246="Paraguay (2014) "),AND(E246="",+$B246="Peru (2011)"),AND(E246="",+$B246="Tanzania (2011)"),AND(E246="",+$B246="Russia (2010)"),AND(E246="",+$B246="Uruguay (2009)"))</formula>
    </cfRule>
    <cfRule type="expression" dxfId="29" priority="31">
      <formula>OR(AND(E246="",+$B246="United States (2011)"),AND(E246="",+$B246="Argentina (2012)"),AND(E246="",+$B246="Bolivia (2009)"),AND(E246="",+$B246="Costa Rica (2010)"),AND(E246="",+$B246="Ecuador (2011)"),AND(E246="",+$B246="El Salvador (2011)"),AND(E246="",+$B246="Ethiopia (2010)"),AND(E246="",+$B246="Georgia (2013)"),AND(E246="",+$B246="Guatemala (2011)"),AND(E246="",+$B246="Honduras (2011)"),AND(E246="",+$B246="Indonesia (2012)"),AND(E246="",+$B246="Iran (2011)"),AND(E246="",+$B246="Jordan (2010)"),AND(E246="",+$B246="Mexico (2010)"),AND(E246="",+$B246="Nicaragua (2009)"),AND(E246="",+$B246="Peru (2009)"),AND(E246="",+$B246="South Africa (2010)"),AND(E246="",+$B246="Sri Lanka (2009)"),AND(E246="",+$B246="Tunisia (2010)"),AND(E246="",+$B246="Uganda (2012)"),AND(E246="",+$B246="Venezuela (2013)"),AND(E246="",+$B246="China (2014)"),AND(E246="",+$B246="India (2011)"))</formula>
    </cfRule>
  </conditionalFormatting>
  <conditionalFormatting sqref="F246:F252">
    <cfRule type="expression" dxfId="28" priority="28">
      <formula>OR(AND(F246="",+$B246="Armenia (2011)"),AND(F246="",+$B246="Brazil (2009)"),AND(F246="",+$B246="Chile (2013)"),AND(F246="",+$B246="Colombia (2010)"),AND(F246="",+$B246="Colombia (2014)"),AND(F246="",+$B246="Dominican Republic (2013)"),AND(F246="",+$B246="Ghana (2012)"),AND(F246="",+$B246="Mexico (2012)"),AND(F246="",+$B246="Mexico (2014)"),AND(F246="",+$B246="Panama (2016)"),AND(F246="",+$B246="Paraguay (2014) "),AND(F246="",+$B246="Peru (2011)"),AND(F246="",+$B246="Tanzania (2011)"),AND(F246="",+$B246="Russia (2010)"),AND(F246="",+$B246="Uruguay (2009)"))</formula>
    </cfRule>
    <cfRule type="expression" dxfId="27" priority="29">
      <formula>OR(AND(F246="",+$B246="United States (2011)"),AND(F246="",+$B246="Argentina (2012)"),AND(F246="",+$B246="Bolivia (2009)"),AND(F246="",+$B246="Costa Rica (2010)"),AND(F246="",+$B246="Ecuador (2011)"),AND(F246="",+$B246="El Salvador (2011)"),AND(F246="",+$B246="Ethiopia (2010)"),AND(F246="",+$B246="Georgia (2013)"),AND(F246="",+$B246="Guatemala (2011)"),AND(F246="",+$B246="Honduras (2011)"),AND(F246="",+$B246="Indonesia (2012)"),AND(F246="",+$B246="Iran (2011)"),AND(F246="",+$B246="Jordan (2010)"),AND(F246="",+$B246="Mexico (2010)"),AND(F246="",+$B246="Nicaragua (2009)"),AND(F246="",+$B246="Peru (2009)"),AND(F246="",+$B246="South Africa (2010)"),AND(F246="",+$B246="Sri Lanka (2009)"),AND(F246="",+$B246="Tunisia (2010)"),AND(F246="",+$B246="Uganda (2012)"),AND(F246="",+$B246="Venezuela (2013)"),AND(F246="",+$B246="China (2014)"),AND(F246="",+$B246="India (2011)"))</formula>
    </cfRule>
  </conditionalFormatting>
  <conditionalFormatting sqref="AK288:BO294">
    <cfRule type="expression" dxfId="26" priority="25">
      <formula>OR(AND(AK288="",+$B288="Armenia (2011)"),AND(AK288="",+$B288="Brazil (2009)"),AND(AK288="",+$B288="Chile (2013)"),AND(AK288="",+$B288="Colombia (2010)"),AND(AK288="",+$B288="Colombia (2014)"),AND(AK288="",+$B288="Dominican Republic (2013)"),AND(AK288="",+$B288="Mexico (2012)"),AND(AK288="",+$B288="Mexico (2014)"),AND(AK288="",+$B288="Panama (2016)"),AND(AK288="",+$B288="Paraguay (2014) "),AND(AK288="",+$B288="Peru (2011)"),AND(AK288="",+$B288="Russia (2010)"),AND(AK288="",+$B288="Uruguay (2009)"))</formula>
    </cfRule>
    <cfRule type="expression" dxfId="25" priority="26">
      <formula>OR(AND(AK288="",+$B288="United States (2011)"),AND(AK288="",+$B288="Argentina (2012)"),AND(AK288="",+$B288="Bolivia (2009)"),AND(AK288="",+$B288="Costa Rica (2010)"),AND(AK288="",+$B288="Ecuador (2011)"),AND(AK288="",+$B288="El Salvador (2011)"),AND(AK288="",+$B288="Ethiopia (2010)"),AND(AK288="",+$B288="Georgia (2013)"),AND(AK288="",+$B288="Guatemala (2011)"),AND(AK288="",+$B288="Honduras (2011)"),AND(AK288="",+$B288="Indonesia (2012)"),AND(AK288="",+$B288="Iran (2011)"),AND(AK288="",+$B288="Jordan (2010)"),AND(AK288="",+$B288="Mexico (2010)"),AND(AK288="",+$B288="Nicaragua (2009)"),AND(AK288="",+$B288="Peru (2009)"),AND(AK288="",+$B288="Tunisia (2010)"),AND(AK288="",+$B288="Uganda (2012)"),AND(AK288="",+$B288="Venezuela (2013)"),AND(AK288="",+$B288="China (2014)"),AND(AK288="",+$B288="India (2011)"))</formula>
    </cfRule>
    <cfRule type="expression" dxfId="24" priority="27">
      <formula>OR(AND(AK288="",+$B288="Ghana (2012)"),AND(AK288="",+$B288="South Africa (2010)"),AND(AK288="",+$B288="Sri Lanka (2009)"),AND(AK288="",+$B288="Tanzania (2011)"))</formula>
    </cfRule>
  </conditionalFormatting>
  <conditionalFormatting sqref="G288:AI294">
    <cfRule type="expression" dxfId="23" priority="23">
      <formula>OR(AND(G288="",+$B288="Armenia (2011)"),AND(G288="",+$B288="Brazil (2009)"),AND(G288="",+$B288="Chile (2013)"),AND(G288="",+$B288="Colombia (2010)"),AND(G288="",+$B288="Colombia (2014)"),AND(G288="",+$B288="Dominican Republic (2013)"),AND(G288="",+$B288="Ghana (2012)"),AND(G288="",+$B288="Mexico (2012)"),AND(G288="",+$B288="Mexico (2014)"),AND(G288="",+$B288="Panama (2016)"),AND(G288="",+$B288="Paraguay (2014) "),AND(G288="",+$B288="Peru (2011)"),AND(G288="",+$B288="Tanzania (2011)"),AND(G288="",+$B288="Russia (2010)"),AND(G288="",+$B288="Uruguay (2009)"))</formula>
    </cfRule>
    <cfRule type="expression" dxfId="22" priority="24">
      <formula>OR(AND(G288="",+$B288="United States (2011)"),AND(G288="",+$B288="Argentina (2012)"),AND(G288="",+$B288="Bolivia (2009)"),AND(G288="",+$B288="Costa Rica (2010)"),AND(G288="",+$B288="Ecuador (2011)"),AND(G288="",+$B288="El Salvador (2011)"),AND(G288="",+$B288="Ethiopia (2010)"),AND(G288="",+$B288="Georgia (2013)"),AND(G288="",+$B288="Guatemala (2011)"),AND(G288="",+$B288="Honduras (2011)"),AND(G288="",+$B288="Indonesia (2012)"),AND(G288="",+$B288="Iran (2011)"),AND(G288="",+$B288="Jordan (2010)"),AND(G288="",+$B288="Mexico (2010)"),AND(G288="",+$B288="Nicaragua (2009)"),AND(G288="",+$B288="Peru (2009)"),AND(G288="",+$B288="South Africa (2010)"),AND(G288="",+$B288="Sri Lanka (2009)"),AND(G288="",+$B288="Tunisia (2010)"),AND(G288="",+$B288="Uganda (2012)"),AND(G288="",+$B288="Venezuela (2013)"),AND(G288="",+$B288="China (2014)"),AND(G288="",+$B288="India (2011)"))</formula>
    </cfRule>
  </conditionalFormatting>
  <conditionalFormatting sqref="E288:E294">
    <cfRule type="expression" dxfId="21" priority="21">
      <formula>OR(AND(E288="",+$B288="Armenia (2011)"),AND(E288="",+$B288="Brazil (2009)"),AND(E288="",+$B288="Chile (2013)"),AND(E288="",+$B288="Colombia (2010)"),AND(E288="",+$B288="Colombia (2014)"),AND(E288="",+$B288="Dominican Republic (2013)"),AND(E288="",+$B288="Ghana (2012)"),AND(E288="",+$B288="Mexico (2012)"),AND(E288="",+$B288="Mexico (2014)"),AND(E288="",+$B288="Panama (2016)"),AND(E288="",+$B288="Paraguay (2014) "),AND(E288="",+$B288="Peru (2011)"),AND(E288="",+$B288="Tanzania (2011)"),AND(E288="",+$B288="Russia (2010)"),AND(E288="",+$B288="Uruguay (2009)"))</formula>
    </cfRule>
    <cfRule type="expression" dxfId="20" priority="22">
      <formula>OR(AND(E288="",+$B288="United States (2011)"),AND(E288="",+$B288="Argentina (2012)"),AND(E288="",+$B288="Bolivia (2009)"),AND(E288="",+$B288="Costa Rica (2010)"),AND(E288="",+$B288="Ecuador (2011)"),AND(E288="",+$B288="El Salvador (2011)"),AND(E288="",+$B288="Ethiopia (2010)"),AND(E288="",+$B288="Georgia (2013)"),AND(E288="",+$B288="Guatemala (2011)"),AND(E288="",+$B288="Honduras (2011)"),AND(E288="",+$B288="Indonesia (2012)"),AND(E288="",+$B288="Iran (2011)"),AND(E288="",+$B288="Jordan (2010)"),AND(E288="",+$B288="Mexico (2010)"),AND(E288="",+$B288="Nicaragua (2009)"),AND(E288="",+$B288="Peru (2009)"),AND(E288="",+$B288="South Africa (2010)"),AND(E288="",+$B288="Sri Lanka (2009)"),AND(E288="",+$B288="Tunisia (2010)"),AND(E288="",+$B288="Uganda (2012)"),AND(E288="",+$B288="Venezuela (2013)"),AND(E288="",+$B288="China (2014)"),AND(E288="",+$B288="India (2011)"))</formula>
    </cfRule>
  </conditionalFormatting>
  <conditionalFormatting sqref="F288:F294">
    <cfRule type="expression" dxfId="19" priority="19">
      <formula>OR(AND(F288="",+$B288="Armenia (2011)"),AND(F288="",+$B288="Brazil (2009)"),AND(F288="",+$B288="Chile (2013)"),AND(F288="",+$B288="Colombia (2010)"),AND(F288="",+$B288="Colombia (2014)"),AND(F288="",+$B288="Dominican Republic (2013)"),AND(F288="",+$B288="Ghana (2012)"),AND(F288="",+$B288="Mexico (2012)"),AND(F288="",+$B288="Mexico (2014)"),AND(F288="",+$B288="Panama (2016)"),AND(F288="",+$B288="Paraguay (2014) "),AND(F288="",+$B288="Peru (2011)"),AND(F288="",+$B288="Tanzania (2011)"),AND(F288="",+$B288="Russia (2010)"),AND(F288="",+$B288="Uruguay (2009)"))</formula>
    </cfRule>
    <cfRule type="expression" dxfId="18" priority="20">
      <formula>OR(AND(F288="",+$B288="United States (2011)"),AND(F288="",+$B288="Argentina (2012)"),AND(F288="",+$B288="Bolivia (2009)"),AND(F288="",+$B288="Costa Rica (2010)"),AND(F288="",+$B288="Ecuador (2011)"),AND(F288="",+$B288="El Salvador (2011)"),AND(F288="",+$B288="Ethiopia (2010)"),AND(F288="",+$B288="Georgia (2013)"),AND(F288="",+$B288="Guatemala (2011)"),AND(F288="",+$B288="Honduras (2011)"),AND(F288="",+$B288="Indonesia (2012)"),AND(F288="",+$B288="Iran (2011)"),AND(F288="",+$B288="Jordan (2010)"),AND(F288="",+$B288="Mexico (2010)"),AND(F288="",+$B288="Nicaragua (2009)"),AND(F288="",+$B288="Peru (2009)"),AND(F288="",+$B288="South Africa (2010)"),AND(F288="",+$B288="Sri Lanka (2009)"),AND(F288="",+$B288="Tunisia (2010)"),AND(F288="",+$B288="Uganda (2012)"),AND(F288="",+$B288="Venezuela (2013)"),AND(F288="",+$B288="China (2014)"),AND(F288="",+$B288="India (2011)"))</formula>
    </cfRule>
  </conditionalFormatting>
  <conditionalFormatting sqref="AK337:BO343">
    <cfRule type="expression" dxfId="17" priority="16">
      <formula>OR(AND(AK337="",+$B337="Armenia (2011)"),AND(AK337="",+$B337="Brazil (2009)"),AND(AK337="",+$B337="Chile (2013)"),AND(AK337="",+$B337="Colombia (2010)"),AND(AK337="",+$B337="Colombia (2014)"),AND(AK337="",+$B337="Dominican Republic (2013)"),AND(AK337="",+$B337="Mexico (2012)"),AND(AK337="",+$B337="Mexico (2014)"),AND(AK337="",+$B337="Panama (2016)"),AND(AK337="",+$B337="Paraguay (2014) "),AND(AK337="",+$B337="Peru (2011)"),AND(AK337="",+$B337="Russia (2010)"),AND(AK337="",+$B337="Uruguay (2009)"))</formula>
    </cfRule>
    <cfRule type="expression" dxfId="16" priority="17">
      <formula>OR(AND(AK337="",+$B337="United States (2011)"),AND(AK337="",+$B337="Argentina (2012)"),AND(AK337="",+$B337="Bolivia (2009)"),AND(AK337="",+$B337="Costa Rica (2010)"),AND(AK337="",+$B337="Ecuador (2011)"),AND(AK337="",+$B337="El Salvador (2011)"),AND(AK337="",+$B337="Ethiopia (2010)"),AND(AK337="",+$B337="Georgia (2013)"),AND(AK337="",+$B337="Guatemala (2011)"),AND(AK337="",+$B337="Honduras (2011)"),AND(AK337="",+$B337="Indonesia (2012)"),AND(AK337="",+$B337="Iran (2011)"),AND(AK337="",+$B337="Jordan (2010)"),AND(AK337="",+$B337="Mexico (2010)"),AND(AK337="",+$B337="Nicaragua (2009)"),AND(AK337="",+$B337="Peru (2009)"),AND(AK337="",+$B337="Tunisia (2010)"),AND(AK337="",+$B337="Uganda (2012)"),AND(AK337="",+$B337="Venezuela (2013)"),AND(AK337="",+$B337="China (2014)"),AND(AK337="",+$B337="India (2011)"))</formula>
    </cfRule>
    <cfRule type="expression" dxfId="15" priority="18">
      <formula>OR(AND(AK337="",+$B337="Ghana (2012)"),AND(AK337="",+$B337="South Africa (2010)"),AND(AK337="",+$B337="Sri Lanka (2009)"),AND(AK337="",+$B337="Tanzania (2011)"))</formula>
    </cfRule>
  </conditionalFormatting>
  <conditionalFormatting sqref="G337:AI343">
    <cfRule type="expression" dxfId="14" priority="14">
      <formula>OR(AND(G337="",+$B337="Armenia (2011)"),AND(G337="",+$B337="Brazil (2009)"),AND(G337="",+$B337="Chile (2013)"),AND(G337="",+$B337="Colombia (2010)"),AND(G337="",+$B337="Colombia (2014)"),AND(G337="",+$B337="Dominican Republic (2013)"),AND(G337="",+$B337="Ghana (2012)"),AND(G337="",+$B337="Mexico (2012)"),AND(G337="",+$B337="Mexico (2014)"),AND(G337="",+$B337="Panama (2016)"),AND(G337="",+$B337="Paraguay (2014) "),AND(G337="",+$B337="Peru (2011)"),AND(G337="",+$B337="Tanzania (2011)"),AND(G337="",+$B337="Russia (2010)"),AND(G337="",+$B337="Uruguay (2009)"))</formula>
    </cfRule>
    <cfRule type="expression" dxfId="13" priority="15">
      <formula>OR(AND(G337="",+$B337="United States (2011)"),AND(G337="",+$B337="Argentina (2012)"),AND(G337="",+$B337="Bolivia (2009)"),AND(G337="",+$B337="Costa Rica (2010)"),AND(G337="",+$B337="Ecuador (2011)"),AND(G337="",+$B337="El Salvador (2011)"),AND(G337="",+$B337="Ethiopia (2010)"),AND(G337="",+$B337="Georgia (2013)"),AND(G337="",+$B337="Guatemala (2011)"),AND(G337="",+$B337="Honduras (2011)"),AND(G337="",+$B337="Indonesia (2012)"),AND(G337="",+$B337="Iran (2011)"),AND(G337="",+$B337="Jordan (2010)"),AND(G337="",+$B337="Mexico (2010)"),AND(G337="",+$B337="Nicaragua (2009)"),AND(G337="",+$B337="Peru (2009)"),AND(G337="",+$B337="South Africa (2010)"),AND(G337="",+$B337="Sri Lanka (2009)"),AND(G337="",+$B337="Tunisia (2010)"),AND(G337="",+$B337="Uganda (2012)"),AND(G337="",+$B337="Venezuela (2013)"),AND(G337="",+$B337="China (2014)"),AND(G337="",+$B337="India (2011)"))</formula>
    </cfRule>
  </conditionalFormatting>
  <conditionalFormatting sqref="E337:E343">
    <cfRule type="expression" dxfId="12" priority="12">
      <formula>OR(AND(E337="",+$B337="Armenia (2011)"),AND(E337="",+$B337="Brazil (2009)"),AND(E337="",+$B337="Chile (2013)"),AND(E337="",+$B337="Colombia (2010)"),AND(E337="",+$B337="Colombia (2014)"),AND(E337="",+$B337="Dominican Republic (2013)"),AND(E337="",+$B337="Ghana (2012)"),AND(E337="",+$B337="Mexico (2012)"),AND(E337="",+$B337="Mexico (2014)"),AND(E337="",+$B337="Panama (2016)"),AND(E337="",+$B337="Paraguay (2014) "),AND(E337="",+$B337="Peru (2011)"),AND(E337="",+$B337="Tanzania (2011)"),AND(E337="",+$B337="Russia (2010)"),AND(E337="",+$B337="Uruguay (2009)"))</formula>
    </cfRule>
    <cfRule type="expression" dxfId="11" priority="13">
      <formula>OR(AND(E337="",+$B337="United States (2011)"),AND(E337="",+$B337="Argentina (2012)"),AND(E337="",+$B337="Bolivia (2009)"),AND(E337="",+$B337="Costa Rica (2010)"),AND(E337="",+$B337="Ecuador (2011)"),AND(E337="",+$B337="El Salvador (2011)"),AND(E337="",+$B337="Ethiopia (2010)"),AND(E337="",+$B337="Georgia (2013)"),AND(E337="",+$B337="Guatemala (2011)"),AND(E337="",+$B337="Honduras (2011)"),AND(E337="",+$B337="Indonesia (2012)"),AND(E337="",+$B337="Iran (2011)"),AND(E337="",+$B337="Jordan (2010)"),AND(E337="",+$B337="Mexico (2010)"),AND(E337="",+$B337="Nicaragua (2009)"),AND(E337="",+$B337="Peru (2009)"),AND(E337="",+$B337="South Africa (2010)"),AND(E337="",+$B337="Sri Lanka (2009)"),AND(E337="",+$B337="Tunisia (2010)"),AND(E337="",+$B337="Uganda (2012)"),AND(E337="",+$B337="Venezuela (2013)"),AND(E337="",+$B337="China (2014)"),AND(E337="",+$B337="India (2011)"))</formula>
    </cfRule>
  </conditionalFormatting>
  <conditionalFormatting sqref="F337:F343">
    <cfRule type="expression" dxfId="10" priority="10">
      <formula>OR(AND(F337="",+$B337="Armenia (2011)"),AND(F337="",+$B337="Brazil (2009)"),AND(F337="",+$B337="Chile (2013)"),AND(F337="",+$B337="Colombia (2010)"),AND(F337="",+$B337="Colombia (2014)"),AND(F337="",+$B337="Dominican Republic (2013)"),AND(F337="",+$B337="Ghana (2012)"),AND(F337="",+$B337="Mexico (2012)"),AND(F337="",+$B337="Mexico (2014)"),AND(F337="",+$B337="Panama (2016)"),AND(F337="",+$B337="Paraguay (2014) "),AND(F337="",+$B337="Peru (2011)"),AND(F337="",+$B337="Tanzania (2011)"),AND(F337="",+$B337="Russia (2010)"),AND(F337="",+$B337="Uruguay (2009)"))</formula>
    </cfRule>
    <cfRule type="expression" dxfId="9" priority="11">
      <formula>OR(AND(F337="",+$B337="United States (2011)"),AND(F337="",+$B337="Argentina (2012)"),AND(F337="",+$B337="Bolivia (2009)"),AND(F337="",+$B337="Costa Rica (2010)"),AND(F337="",+$B337="Ecuador (2011)"),AND(F337="",+$B337="El Salvador (2011)"),AND(F337="",+$B337="Ethiopia (2010)"),AND(F337="",+$B337="Georgia (2013)"),AND(F337="",+$B337="Guatemala (2011)"),AND(F337="",+$B337="Honduras (2011)"),AND(F337="",+$B337="Indonesia (2012)"),AND(F337="",+$B337="Iran (2011)"),AND(F337="",+$B337="Jordan (2010)"),AND(F337="",+$B337="Mexico (2010)"),AND(F337="",+$B337="Nicaragua (2009)"),AND(F337="",+$B337="Peru (2009)"),AND(F337="",+$B337="South Africa (2010)"),AND(F337="",+$B337="Sri Lanka (2009)"),AND(F337="",+$B337="Tunisia (2010)"),AND(F337="",+$B337="Uganda (2012)"),AND(F337="",+$B337="Venezuela (2013)"),AND(F337="",+$B337="China (2014)"),AND(F337="",+$B337="India (2011)"))</formula>
    </cfRule>
  </conditionalFormatting>
  <conditionalFormatting sqref="AK113:BO119">
    <cfRule type="expression" dxfId="8" priority="7">
      <formula>OR(AND(AK113="",+$B113="Armenia (2011)"),AND(AK113="",+$B113="Brazil (2009)"),AND(AK113="",+$B113="Chile (2013)"),AND(AK113="",+$B113="Colombia (2010)"),AND(AK113="",+$B113="Colombia (2014)"),AND(AK113="",+$B113="Dominican Republic (2013)"),AND(AK113="",+$B113="Mexico (2012)"),AND(AK113="",+$B113="Mexico (2014)"),AND(AK113="",+$B113="Panama (2016)"),AND(AK113="",+$B113="Paraguay (2014) "),AND(AK113="",+$B113="Peru (2011)"),AND(AK113="",+$B113="Russia (2010)"),AND(AK113="",+$B113="Uruguay (2009)"))</formula>
    </cfRule>
    <cfRule type="expression" dxfId="7" priority="8">
      <formula>OR(AND(AK113="",+$B113="United States (2011)"),AND(AK113="",+$B113="Argentina (2012)"),AND(AK113="",+$B113="Bolivia (2009)"),AND(AK113="",+$B113="Costa Rica (2010)"),AND(AK113="",+$B113="Ecuador (2011)"),AND(AK113="",+$B113="El Salvador (2011)"),AND(AK113="",+$B113="Ethiopia (2010)"),AND(AK113="",+$B113="Georgia (2013)"),AND(AK113="",+$B113="Guatemala (2011)"),AND(AK113="",+$B113="Honduras (2011)"),AND(AK113="",+$B113="Indonesia (2012)"),AND(AK113="",+$B113="Iran (2011)"),AND(AK113="",+$B113="Jordan (2010)"),AND(AK113="",+$B113="Mexico (2010)"),AND(AK113="",+$B113="Nicaragua (2009)"),AND(AK113="",+$B113="Peru (2009)"),AND(AK113="",+$B113="Tunisia (2010)"),AND(AK113="",+$B113="Uganda (2012)"),AND(AK113="",+$B113="Venezuela (2013)"),AND(AK113="",+$B113="China (2014)"),AND(AK113="",+$B113="India (2011)"))</formula>
    </cfRule>
    <cfRule type="expression" dxfId="6" priority="9">
      <formula>OR(AND(AK113="",+$B113="Ghana (2012)"),AND(AK113="",+$B113="South Africa (2010)"),AND(AK113="",+$B113="Sri Lanka (2009)"),AND(AK113="",+$B113="Tanzania (2011)"))</formula>
    </cfRule>
  </conditionalFormatting>
  <conditionalFormatting sqref="G113:AI119">
    <cfRule type="expression" dxfId="5" priority="5">
      <formula>OR(AND(G113="",+$B113="Armenia (2011)"),AND(G113="",+$B113="Brazil (2009)"),AND(G113="",+$B113="Chile (2013)"),AND(G113="",+$B113="Colombia (2010)"),AND(G113="",+$B113="Colombia (2014)"),AND(G113="",+$B113="Dominican Republic (2013)"),AND(G113="",+$B113="Ghana (2012)"),AND(G113="",+$B113="Mexico (2012)"),AND(G113="",+$B113="Mexico (2014)"),AND(G113="",+$B113="Panama (2016)"),AND(G113="",+$B113="Paraguay (2014) "),AND(G113="",+$B113="Peru (2011)"),AND(G113="",+$B113="Tanzania (2011)"),AND(G113="",+$B113="Russia (2010)"),AND(G113="",+$B113="Uruguay (2009)"))</formula>
    </cfRule>
    <cfRule type="expression" dxfId="4" priority="6">
      <formula>OR(AND(G113="",+$B113="United States (2011)"),AND(G113="",+$B113="Argentina (2012)"),AND(G113="",+$B113="Bolivia (2009)"),AND(G113="",+$B113="Costa Rica (2010)"),AND(G113="",+$B113="Ecuador (2011)"),AND(G113="",+$B113="El Salvador (2011)"),AND(G113="",+$B113="Ethiopia (2010)"),AND(G113="",+$B113="Georgia (2013)"),AND(G113="",+$B113="Guatemala (2011)"),AND(G113="",+$B113="Honduras (2011)"),AND(G113="",+$B113="Indonesia (2012)"),AND(G113="",+$B113="Iran (2011)"),AND(G113="",+$B113="Jordan (2010)"),AND(G113="",+$B113="Mexico (2010)"),AND(G113="",+$B113="Nicaragua (2009)"),AND(G113="",+$B113="Peru (2009)"),AND(G113="",+$B113="South Africa (2010)"),AND(G113="",+$B113="Sri Lanka (2009)"),AND(G113="",+$B113="Tunisia (2010)"),AND(G113="",+$B113="Uganda (2012)"),AND(G113="",+$B113="Venezuela (2013)"),AND(G113="",+$B113="China (2014)"),AND(G113="",+$B113="India (2011)"))</formula>
    </cfRule>
  </conditionalFormatting>
  <conditionalFormatting sqref="E113:E119">
    <cfRule type="expression" dxfId="3" priority="3">
      <formula>OR(AND(E113="",+$B113="Armenia (2011)"),AND(E113="",+$B113="Brazil (2009)"),AND(E113="",+$B113="Chile (2013)"),AND(E113="",+$B113="Colombia (2010)"),AND(E113="",+$B113="Colombia (2014)"),AND(E113="",+$B113="Dominican Republic (2013)"),AND(E113="",+$B113="Ghana (2012)"),AND(E113="",+$B113="Mexico (2012)"),AND(E113="",+$B113="Mexico (2014)"),AND(E113="",+$B113="Panama (2016)"),AND(E113="",+$B113="Paraguay (2014) "),AND(E113="",+$B113="Peru (2011)"),AND(E113="",+$B113="Tanzania (2011)"),AND(E113="",+$B113="Russia (2010)"),AND(E113="",+$B113="Uruguay (2009)"))</formula>
    </cfRule>
    <cfRule type="expression" dxfId="2" priority="4">
      <formula>OR(AND(E113="",+$B113="United States (2011)"),AND(E113="",+$B113="Argentina (2012)"),AND(E113="",+$B113="Bolivia (2009)"),AND(E113="",+$B113="Costa Rica (2010)"),AND(E113="",+$B113="Ecuador (2011)"),AND(E113="",+$B113="El Salvador (2011)"),AND(E113="",+$B113="Ethiopia (2010)"),AND(E113="",+$B113="Georgia (2013)"),AND(E113="",+$B113="Guatemala (2011)"),AND(E113="",+$B113="Honduras (2011)"),AND(E113="",+$B113="Indonesia (2012)"),AND(E113="",+$B113="Iran (2011)"),AND(E113="",+$B113="Jordan (2010)"),AND(E113="",+$B113="Mexico (2010)"),AND(E113="",+$B113="Nicaragua (2009)"),AND(E113="",+$B113="Peru (2009)"),AND(E113="",+$B113="South Africa (2010)"),AND(E113="",+$B113="Sri Lanka (2009)"),AND(E113="",+$B113="Tunisia (2010)"),AND(E113="",+$B113="Uganda (2012)"),AND(E113="",+$B113="Venezuela (2013)"),AND(E113="",+$B113="China (2014)"),AND(E113="",+$B113="India (2011)"))</formula>
    </cfRule>
  </conditionalFormatting>
  <conditionalFormatting sqref="F113:F119">
    <cfRule type="expression" dxfId="1" priority="1">
      <formula>OR(AND(F113="",+$B113="Armenia (2011)"),AND(F113="",+$B113="Brazil (2009)"),AND(F113="",+$B113="Chile (2013)"),AND(F113="",+$B113="Colombia (2010)"),AND(F113="",+$B113="Colombia (2014)"),AND(F113="",+$B113="Dominican Republic (2013)"),AND(F113="",+$B113="Ghana (2012)"),AND(F113="",+$B113="Mexico (2012)"),AND(F113="",+$B113="Mexico (2014)"),AND(F113="",+$B113="Panama (2016)"),AND(F113="",+$B113="Paraguay (2014) "),AND(F113="",+$B113="Peru (2011)"),AND(F113="",+$B113="Tanzania (2011)"),AND(F113="",+$B113="Russia (2010)"),AND(F113="",+$B113="Uruguay (2009)"))</formula>
    </cfRule>
    <cfRule type="expression" dxfId="0" priority="2">
      <formula>OR(AND(F113="",+$B113="United States (2011)"),AND(F113="",+$B113="Argentina (2012)"),AND(F113="",+$B113="Bolivia (2009)"),AND(F113="",+$B113="Costa Rica (2010)"),AND(F113="",+$B113="Ecuador (2011)"),AND(F113="",+$B113="El Salvador (2011)"),AND(F113="",+$B113="Ethiopia (2010)"),AND(F113="",+$B113="Georgia (2013)"),AND(F113="",+$B113="Guatemala (2011)"),AND(F113="",+$B113="Honduras (2011)"),AND(F113="",+$B113="Indonesia (2012)"),AND(F113="",+$B113="Iran (2011)"),AND(F113="",+$B113="Jordan (2010)"),AND(F113="",+$B113="Mexico (2010)"),AND(F113="",+$B113="Nicaragua (2009)"),AND(F113="",+$B113="Peru (2009)"),AND(F113="",+$B113="South Africa (2010)"),AND(F113="",+$B113="Sri Lanka (2009)"),AND(F113="",+$B113="Tunisia (2010)"),AND(F113="",+$B113="Uganda (2012)"),AND(F113="",+$B113="Venezuela (2013)"),AND(F113="",+$B113="China (2014)"),AND(F113="",+$B113="India (2011)"))</formula>
    </cfRule>
  </conditionalFormatting>
  <hyperlinks>
    <hyperlink ref="A1" location="Contents!A1" display="Go to Contents" xr:uid="{7069175E-80B0-4AA8-820F-5FA904DDBB15}"/>
    <hyperlink ref="P392" location="References!A1" display="section" xr:uid="{454D3CE5-8973-4DEA-9FB5-6728C618C9CE}"/>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806A-16B0-0645-998F-D27BE62792E4}">
  <dimension ref="A1:AK217"/>
  <sheetViews>
    <sheetView showGridLines="0" workbookViewId="0">
      <selection activeCell="A177" sqref="A177"/>
    </sheetView>
  </sheetViews>
  <sheetFormatPr baseColWidth="10" defaultColWidth="10.83203125" defaultRowHeight="15"/>
  <cols>
    <col min="1" max="1" width="41" style="723" customWidth="1" collapsed="1"/>
    <col min="2" max="5" width="24.5" style="724" customWidth="1" collapsed="1"/>
    <col min="6" max="6" width="24.5" style="1119" customWidth="1" collapsed="1"/>
    <col min="7" max="7" width="24.5" style="724" customWidth="1" collapsed="1"/>
    <col min="8" max="8" width="24.5" style="725" customWidth="1" collapsed="1"/>
    <col min="9" max="9" width="24.5" style="724" customWidth="1" collapsed="1"/>
    <col min="10" max="10" width="30" style="724" customWidth="1" collapsed="1"/>
    <col min="11" max="27" width="24.5" style="724" customWidth="1" collapsed="1"/>
    <col min="28" max="28" width="24.5" style="725" customWidth="1" collapsed="1"/>
    <col min="29" max="36" width="24.5" style="724" customWidth="1" collapsed="1"/>
  </cols>
  <sheetData>
    <row r="1" spans="1:37">
      <c r="A1" s="173" t="s">
        <v>209</v>
      </c>
    </row>
    <row r="2" spans="1:37">
      <c r="A2" s="173"/>
    </row>
    <row r="3" spans="1:37" s="758" customFormat="1" ht="64" customHeight="1">
      <c r="A3" s="828"/>
      <c r="F3" s="1120"/>
    </row>
    <row r="4" spans="1:37" ht="23" customHeight="1">
      <c r="A4" s="1263" t="s">
        <v>630</v>
      </c>
      <c r="AK4" s="716"/>
    </row>
    <row r="5" spans="1:37" ht="13" customHeight="1">
      <c r="A5" s="1263"/>
      <c r="B5" s="757">
        <v>1</v>
      </c>
      <c r="C5" s="757">
        <f>B5+1</f>
        <v>2</v>
      </c>
      <c r="D5" s="757">
        <f t="shared" ref="D5:AJ5" si="0">C5+1</f>
        <v>3</v>
      </c>
      <c r="E5" s="757">
        <f t="shared" si="0"/>
        <v>4</v>
      </c>
      <c r="F5" s="1120">
        <f t="shared" si="0"/>
        <v>5</v>
      </c>
      <c r="G5" s="757">
        <f t="shared" si="0"/>
        <v>6</v>
      </c>
      <c r="H5" s="757">
        <f t="shared" si="0"/>
        <v>7</v>
      </c>
      <c r="I5" s="757">
        <f t="shared" si="0"/>
        <v>8</v>
      </c>
      <c r="J5" s="757">
        <f t="shared" si="0"/>
        <v>9</v>
      </c>
      <c r="K5" s="757">
        <f t="shared" si="0"/>
        <v>10</v>
      </c>
      <c r="L5" s="757">
        <f t="shared" si="0"/>
        <v>11</v>
      </c>
      <c r="M5" s="757">
        <f t="shared" si="0"/>
        <v>12</v>
      </c>
      <c r="N5" s="757">
        <f t="shared" si="0"/>
        <v>13</v>
      </c>
      <c r="O5" s="757">
        <f t="shared" si="0"/>
        <v>14</v>
      </c>
      <c r="P5" s="757">
        <f t="shared" si="0"/>
        <v>15</v>
      </c>
      <c r="Q5" s="757">
        <f t="shared" si="0"/>
        <v>16</v>
      </c>
      <c r="R5" s="757">
        <f t="shared" si="0"/>
        <v>17</v>
      </c>
      <c r="S5" s="757">
        <f t="shared" si="0"/>
        <v>18</v>
      </c>
      <c r="T5" s="757">
        <f t="shared" si="0"/>
        <v>19</v>
      </c>
      <c r="U5" s="757">
        <f t="shared" si="0"/>
        <v>20</v>
      </c>
      <c r="V5" s="757">
        <f t="shared" si="0"/>
        <v>21</v>
      </c>
      <c r="W5" s="757">
        <f t="shared" si="0"/>
        <v>22</v>
      </c>
      <c r="X5" s="757">
        <f t="shared" si="0"/>
        <v>23</v>
      </c>
      <c r="Y5" s="757">
        <f t="shared" si="0"/>
        <v>24</v>
      </c>
      <c r="Z5" s="757">
        <f t="shared" si="0"/>
        <v>25</v>
      </c>
      <c r="AA5" s="757">
        <f t="shared" si="0"/>
        <v>26</v>
      </c>
      <c r="AB5" s="757">
        <f t="shared" si="0"/>
        <v>27</v>
      </c>
      <c r="AC5" s="757">
        <f t="shared" si="0"/>
        <v>28</v>
      </c>
      <c r="AD5" s="757">
        <f t="shared" si="0"/>
        <v>29</v>
      </c>
      <c r="AE5" s="757">
        <f t="shared" si="0"/>
        <v>30</v>
      </c>
      <c r="AF5" s="757">
        <f t="shared" si="0"/>
        <v>31</v>
      </c>
      <c r="AG5" s="757">
        <f t="shared" si="0"/>
        <v>32</v>
      </c>
      <c r="AH5" s="757">
        <f t="shared" si="0"/>
        <v>33</v>
      </c>
      <c r="AI5" s="757">
        <f t="shared" si="0"/>
        <v>34</v>
      </c>
      <c r="AJ5" s="757">
        <f t="shared" si="0"/>
        <v>35</v>
      </c>
      <c r="AK5" s="716"/>
    </row>
    <row r="6" spans="1:37" ht="18" customHeight="1">
      <c r="A6" s="1263"/>
      <c r="B6" s="728" t="s">
        <v>10</v>
      </c>
      <c r="C6" s="728" t="s">
        <v>11</v>
      </c>
      <c r="D6" s="728" t="s">
        <v>12</v>
      </c>
      <c r="E6" s="728" t="s">
        <v>688</v>
      </c>
      <c r="F6" s="728" t="s">
        <v>14</v>
      </c>
      <c r="G6" s="728" t="s">
        <v>15</v>
      </c>
      <c r="H6" s="728" t="s">
        <v>279</v>
      </c>
      <c r="I6" s="728" t="s">
        <v>16</v>
      </c>
      <c r="J6" s="728" t="s">
        <v>724</v>
      </c>
      <c r="K6" s="728" t="s">
        <v>18</v>
      </c>
      <c r="L6" s="728" t="s">
        <v>19</v>
      </c>
      <c r="M6" s="728" t="s">
        <v>280</v>
      </c>
      <c r="N6" s="728" t="s">
        <v>20</v>
      </c>
      <c r="O6" s="728" t="s">
        <v>281</v>
      </c>
      <c r="P6" s="729" t="s">
        <v>21</v>
      </c>
      <c r="Q6" s="728" t="s">
        <v>22</v>
      </c>
      <c r="R6" s="728" t="s">
        <v>23</v>
      </c>
      <c r="S6" s="728" t="s">
        <v>24</v>
      </c>
      <c r="T6" s="728" t="s">
        <v>25</v>
      </c>
      <c r="U6" s="728" t="s">
        <v>26</v>
      </c>
      <c r="V6" s="728" t="s">
        <v>27</v>
      </c>
      <c r="W6" s="728" t="s">
        <v>28</v>
      </c>
      <c r="X6" s="728" t="s">
        <v>29</v>
      </c>
      <c r="Y6" s="728" t="s">
        <v>30</v>
      </c>
      <c r="Z6" s="728" t="s">
        <v>31</v>
      </c>
      <c r="AA6" s="728" t="s">
        <v>32</v>
      </c>
      <c r="AB6" s="728" t="s">
        <v>282</v>
      </c>
      <c r="AC6" s="728" t="s">
        <v>33</v>
      </c>
      <c r="AD6" s="728" t="s">
        <v>34</v>
      </c>
      <c r="AE6" s="728" t="s">
        <v>283</v>
      </c>
      <c r="AF6" s="728" t="s">
        <v>35</v>
      </c>
      <c r="AG6" s="728" t="s">
        <v>36</v>
      </c>
      <c r="AH6" s="728" t="s">
        <v>284</v>
      </c>
      <c r="AI6" s="728" t="s">
        <v>37</v>
      </c>
      <c r="AJ6" s="728" t="s">
        <v>38</v>
      </c>
      <c r="AK6" s="716"/>
    </row>
    <row r="7" spans="1:37" s="718" customFormat="1">
      <c r="A7" s="781" t="s">
        <v>550</v>
      </c>
      <c r="B7" s="730" t="s">
        <v>551</v>
      </c>
      <c r="C7" s="730" t="s">
        <v>552</v>
      </c>
      <c r="D7" s="730" t="s">
        <v>553</v>
      </c>
      <c r="E7" s="730" t="s">
        <v>554</v>
      </c>
      <c r="F7" s="1121" t="s">
        <v>555</v>
      </c>
      <c r="G7" s="730" t="s">
        <v>556</v>
      </c>
      <c r="H7" s="730" t="s">
        <v>557</v>
      </c>
      <c r="I7" s="732" t="s">
        <v>558</v>
      </c>
      <c r="J7" s="730" t="s">
        <v>559</v>
      </c>
      <c r="K7" s="730" t="s">
        <v>560</v>
      </c>
      <c r="L7" s="730" t="s">
        <v>561</v>
      </c>
      <c r="M7" s="730" t="s">
        <v>562</v>
      </c>
      <c r="N7" s="732" t="s">
        <v>563</v>
      </c>
      <c r="O7" s="730" t="s">
        <v>564</v>
      </c>
      <c r="P7" s="730" t="s">
        <v>565</v>
      </c>
      <c r="Q7" s="732" t="s">
        <v>566</v>
      </c>
      <c r="R7" s="730" t="s">
        <v>567</v>
      </c>
      <c r="S7" s="730" t="s">
        <v>568</v>
      </c>
      <c r="T7" s="730" t="s">
        <v>569</v>
      </c>
      <c r="U7" s="730" t="s">
        <v>570</v>
      </c>
      <c r="V7" s="730" t="s">
        <v>571</v>
      </c>
      <c r="W7" s="730" t="s">
        <v>572</v>
      </c>
      <c r="X7" s="730" t="s">
        <v>573</v>
      </c>
      <c r="Y7" s="730" t="s">
        <v>574</v>
      </c>
      <c r="Z7" s="730" t="s">
        <v>575</v>
      </c>
      <c r="AA7" s="730" t="s">
        <v>576</v>
      </c>
      <c r="AB7" s="731" t="s">
        <v>577</v>
      </c>
      <c r="AC7" s="730" t="s">
        <v>578</v>
      </c>
      <c r="AD7" s="730" t="s">
        <v>579</v>
      </c>
      <c r="AE7" s="732" t="s">
        <v>580</v>
      </c>
      <c r="AF7" s="730" t="s">
        <v>581</v>
      </c>
      <c r="AG7" s="730" t="s">
        <v>582</v>
      </c>
      <c r="AH7" s="730" t="s">
        <v>583</v>
      </c>
      <c r="AI7" s="730" t="s">
        <v>584</v>
      </c>
      <c r="AJ7" s="730" t="s">
        <v>585</v>
      </c>
      <c r="AK7" s="717"/>
    </row>
    <row r="8" spans="1:37" s="750" customFormat="1">
      <c r="A8" s="751" t="s">
        <v>628</v>
      </c>
      <c r="B8" s="748" t="s">
        <v>586</v>
      </c>
      <c r="C8" s="748" t="s">
        <v>586</v>
      </c>
      <c r="D8" s="748" t="s">
        <v>586</v>
      </c>
      <c r="E8" s="748" t="s">
        <v>586</v>
      </c>
      <c r="F8" s="1122" t="s">
        <v>586</v>
      </c>
      <c r="G8" s="748" t="s">
        <v>586</v>
      </c>
      <c r="H8" s="748" t="s">
        <v>586</v>
      </c>
      <c r="I8" s="748" t="s">
        <v>586</v>
      </c>
      <c r="J8" s="748" t="s">
        <v>586</v>
      </c>
      <c r="K8" s="748" t="s">
        <v>586</v>
      </c>
      <c r="L8" s="748" t="s">
        <v>586</v>
      </c>
      <c r="M8" s="748" t="s">
        <v>586</v>
      </c>
      <c r="N8" s="748" t="s">
        <v>586</v>
      </c>
      <c r="O8" s="748" t="s">
        <v>586</v>
      </c>
      <c r="P8" s="748" t="s">
        <v>586</v>
      </c>
      <c r="Q8" s="748" t="s">
        <v>586</v>
      </c>
      <c r="R8" s="748" t="s">
        <v>586</v>
      </c>
      <c r="S8" s="748" t="s">
        <v>586</v>
      </c>
      <c r="T8" s="748" t="s">
        <v>586</v>
      </c>
      <c r="U8" s="748" t="s">
        <v>586</v>
      </c>
      <c r="V8" s="748" t="s">
        <v>586</v>
      </c>
      <c r="W8" s="748" t="s">
        <v>586</v>
      </c>
      <c r="X8" s="748" t="s">
        <v>586</v>
      </c>
      <c r="Y8" s="748" t="s">
        <v>586</v>
      </c>
      <c r="Z8" s="748" t="s">
        <v>586</v>
      </c>
      <c r="AA8" s="748" t="s">
        <v>586</v>
      </c>
      <c r="AB8" s="748" t="s">
        <v>586</v>
      </c>
      <c r="AC8" s="748" t="s">
        <v>586</v>
      </c>
      <c r="AD8" s="748" t="s">
        <v>586</v>
      </c>
      <c r="AE8" s="748" t="s">
        <v>586</v>
      </c>
      <c r="AF8" s="748" t="s">
        <v>586</v>
      </c>
      <c r="AG8" s="748" t="s">
        <v>586</v>
      </c>
      <c r="AH8" s="748" t="s">
        <v>586</v>
      </c>
      <c r="AI8" s="748" t="s">
        <v>586</v>
      </c>
      <c r="AJ8" s="748" t="s">
        <v>586</v>
      </c>
      <c r="AK8" s="749"/>
    </row>
    <row r="9" spans="1:37" s="750" customFormat="1">
      <c r="A9" s="727" t="s">
        <v>597</v>
      </c>
      <c r="B9" s="748"/>
      <c r="C9" s="748"/>
      <c r="D9" s="748"/>
      <c r="E9" s="748"/>
      <c r="F9" s="1122"/>
      <c r="G9" s="748"/>
      <c r="H9" s="748"/>
      <c r="I9" s="748"/>
      <c r="J9" s="748"/>
      <c r="K9" s="748"/>
      <c r="L9" s="748"/>
      <c r="M9" s="748"/>
      <c r="N9" s="748"/>
      <c r="O9" s="748"/>
      <c r="P9" s="748"/>
      <c r="Q9" s="748"/>
      <c r="R9" s="748"/>
      <c r="S9" s="748"/>
      <c r="T9" s="748"/>
      <c r="U9" s="748"/>
      <c r="V9" s="748"/>
      <c r="W9" s="748"/>
      <c r="X9" s="748"/>
      <c r="Y9" s="748"/>
      <c r="Z9" s="748"/>
      <c r="AA9" s="748"/>
      <c r="AB9" s="748"/>
      <c r="AC9" s="748"/>
      <c r="AD9" s="748"/>
      <c r="AE9" s="748"/>
      <c r="AF9" s="748"/>
      <c r="AG9" s="748"/>
      <c r="AH9" s="748"/>
      <c r="AI9" s="748"/>
      <c r="AJ9" s="748"/>
      <c r="AK9" s="749"/>
    </row>
    <row r="10" spans="1:37">
      <c r="A10" s="726" t="s">
        <v>598</v>
      </c>
      <c r="B10" s="761">
        <v>14828957623.271999</v>
      </c>
      <c r="C10" s="761">
        <v>15923364193.721189</v>
      </c>
      <c r="D10" s="761">
        <v>876696078.12</v>
      </c>
      <c r="E10" s="761">
        <v>13013696473.05839</v>
      </c>
      <c r="F10" s="1123">
        <v>979348072692.79688</v>
      </c>
      <c r="G10" s="761">
        <v>2380604274847.6401</v>
      </c>
      <c r="H10" s="763">
        <v>2941026214532.2832</v>
      </c>
      <c r="I10" s="761">
        <v>162772137275.4552</v>
      </c>
      <c r="J10" s="761">
        <v>8613574611.8299999</v>
      </c>
      <c r="K10" s="761">
        <v>531906154.63599491</v>
      </c>
      <c r="L10" s="761">
        <v>193066694.74000001</v>
      </c>
      <c r="M10" s="761">
        <v>10989801850</v>
      </c>
      <c r="N10" s="733" t="s">
        <v>586</v>
      </c>
      <c r="O10" s="761">
        <v>1189033339.0447941</v>
      </c>
      <c r="P10" s="761">
        <v>3948098754.3899999</v>
      </c>
      <c r="Q10" s="761">
        <v>2094853068</v>
      </c>
      <c r="R10" s="761">
        <v>59884124122467.5</v>
      </c>
      <c r="S10" s="761">
        <v>29425617081654.371</v>
      </c>
      <c r="T10" s="761">
        <v>334850023.52165258</v>
      </c>
      <c r="U10" s="761">
        <v>100210110799.38144</v>
      </c>
      <c r="V10" s="761">
        <v>54286809917.000801</v>
      </c>
      <c r="W10" s="761">
        <v>59248767289.272568</v>
      </c>
      <c r="X10" s="761">
        <v>2503640236.6100001</v>
      </c>
      <c r="Y10" s="761">
        <v>147811012.96000001</v>
      </c>
      <c r="Z10" s="761">
        <v>1711228347642.1931</v>
      </c>
      <c r="AA10" s="761">
        <v>3677125850</v>
      </c>
      <c r="AB10" s="763">
        <v>2735212150.3674002</v>
      </c>
      <c r="AC10" s="761">
        <v>320894815496.06482</v>
      </c>
      <c r="AD10" s="761">
        <v>1008208183.93845</v>
      </c>
      <c r="AE10" s="761">
        <v>54179309523.856789</v>
      </c>
      <c r="AF10" s="761">
        <v>831020854132.42993</v>
      </c>
      <c r="AG10" s="761">
        <v>586611464224</v>
      </c>
      <c r="AH10" s="761">
        <v>1434755632208.593</v>
      </c>
      <c r="AI10" s="761">
        <v>3796883029.099113</v>
      </c>
      <c r="AJ10" s="761">
        <v>12188974752</v>
      </c>
      <c r="AK10" s="716"/>
    </row>
    <row r="11" spans="1:37">
      <c r="A11" s="726" t="s">
        <v>599</v>
      </c>
      <c r="B11" s="761">
        <v>29334327667.588921</v>
      </c>
      <c r="C11" s="761">
        <v>41772558943.378242</v>
      </c>
      <c r="D11" s="761">
        <v>2411041278.8200002</v>
      </c>
      <c r="E11" s="761">
        <v>29433019296.025089</v>
      </c>
      <c r="F11" s="1123">
        <v>1778331353946.125</v>
      </c>
      <c r="G11" s="761">
        <v>4905462022133.1191</v>
      </c>
      <c r="H11" s="763">
        <v>6631371156554.1904</v>
      </c>
      <c r="I11" s="761">
        <v>356584185567.96606</v>
      </c>
      <c r="J11" s="761">
        <v>16312125501.360001</v>
      </c>
      <c r="K11" s="761">
        <v>1084083674.9408817</v>
      </c>
      <c r="L11" s="761">
        <v>328415897.68000001</v>
      </c>
      <c r="M11" s="761">
        <v>17096018851.618896</v>
      </c>
      <c r="N11" s="733" t="s">
        <v>586</v>
      </c>
      <c r="O11" s="761">
        <v>1997731723.429389</v>
      </c>
      <c r="P11" s="761">
        <v>6024811437.9899998</v>
      </c>
      <c r="Q11" s="761">
        <v>4966688220</v>
      </c>
      <c r="R11" s="761">
        <v>79445025161668.797</v>
      </c>
      <c r="S11" s="761">
        <v>62403222493491.812</v>
      </c>
      <c r="T11" s="761">
        <v>476801495.60756278</v>
      </c>
      <c r="U11" s="761">
        <v>228737394026.3587</v>
      </c>
      <c r="V11" s="761">
        <v>118859354350.6763</v>
      </c>
      <c r="W11" s="761">
        <v>130418279396.03081</v>
      </c>
      <c r="X11" s="761">
        <v>4199572887.5599999</v>
      </c>
      <c r="Y11" s="761">
        <v>394860264.35000002</v>
      </c>
      <c r="Z11" s="761">
        <v>3381571935666.6172</v>
      </c>
      <c r="AA11" s="761">
        <v>7197977699</v>
      </c>
      <c r="AB11" s="763">
        <v>5608354588.2592001</v>
      </c>
      <c r="AC11" s="761">
        <v>754126628264.55469</v>
      </c>
      <c r="AD11" s="761">
        <v>3713029845.485764</v>
      </c>
      <c r="AE11" s="761">
        <v>80167920477.930969</v>
      </c>
      <c r="AF11" s="761">
        <v>1148824430727.3999</v>
      </c>
      <c r="AG11" s="761">
        <v>970414671786</v>
      </c>
      <c r="AH11" s="761">
        <v>2186362634081.7229</v>
      </c>
      <c r="AI11" s="761">
        <v>8319305743.8318796</v>
      </c>
      <c r="AJ11" s="761">
        <v>23343187476</v>
      </c>
      <c r="AK11" s="716"/>
    </row>
    <row r="12" spans="1:37">
      <c r="A12" s="726" t="s">
        <v>600</v>
      </c>
      <c r="B12" s="761">
        <v>43773122257.381195</v>
      </c>
      <c r="C12" s="761">
        <v>62431994126.137207</v>
      </c>
      <c r="D12" s="761">
        <v>4069539223.9200001</v>
      </c>
      <c r="E12" s="761">
        <v>45036821098.346741</v>
      </c>
      <c r="F12" s="1123">
        <v>2335826703958.125</v>
      </c>
      <c r="G12" s="761">
        <v>7161437404760.7422</v>
      </c>
      <c r="H12" s="763">
        <v>9479020344983.4609</v>
      </c>
      <c r="I12" s="761">
        <v>503133491781.51703</v>
      </c>
      <c r="J12" s="761">
        <v>23189799429.439999</v>
      </c>
      <c r="K12" s="761">
        <v>1474428746.5848875</v>
      </c>
      <c r="L12" s="761">
        <v>436204468.46799999</v>
      </c>
      <c r="M12" s="761">
        <v>21075235246.73291</v>
      </c>
      <c r="N12" s="733" t="s">
        <v>586</v>
      </c>
      <c r="O12" s="761">
        <v>2623877510.0994658</v>
      </c>
      <c r="P12" s="761">
        <v>7490905501.4099998</v>
      </c>
      <c r="Q12" s="761">
        <v>7536048648</v>
      </c>
      <c r="R12" s="761">
        <v>93227659033447.797</v>
      </c>
      <c r="S12" s="761">
        <v>88908055528011.297</v>
      </c>
      <c r="T12" s="761">
        <v>568282432.21937311</v>
      </c>
      <c r="U12" s="761">
        <v>326318327740.12396</v>
      </c>
      <c r="V12" s="761">
        <v>168398491133.9838</v>
      </c>
      <c r="W12" s="761">
        <v>183715430215.71869</v>
      </c>
      <c r="X12" s="761">
        <v>5539978653.4700003</v>
      </c>
      <c r="Y12" s="761">
        <v>642427929.27499998</v>
      </c>
      <c r="Z12" s="761">
        <v>4893839963061.6035</v>
      </c>
      <c r="AA12" s="761">
        <v>10437280197</v>
      </c>
      <c r="AB12" s="763">
        <v>8323661388.3961</v>
      </c>
      <c r="AC12" s="761">
        <v>1018178311059.976</v>
      </c>
      <c r="AD12" s="761">
        <v>7547820902.0172491</v>
      </c>
      <c r="AE12" s="761">
        <v>96151810471.284302</v>
      </c>
      <c r="AF12" s="761">
        <v>1382548155438.9641</v>
      </c>
      <c r="AG12" s="761">
        <v>1284191577947</v>
      </c>
      <c r="AH12" s="761">
        <v>2696027656153.7422</v>
      </c>
      <c r="AI12" s="761">
        <v>12280413822.07103</v>
      </c>
      <c r="AJ12" s="761">
        <v>31461433272</v>
      </c>
      <c r="AK12" s="716"/>
    </row>
    <row r="13" spans="1:37">
      <c r="A13" s="726" t="s">
        <v>601</v>
      </c>
      <c r="B13" s="761">
        <v>58483633873.223999</v>
      </c>
      <c r="C13" s="761">
        <v>80884393453.381485</v>
      </c>
      <c r="D13" s="761">
        <v>5533359014.21</v>
      </c>
      <c r="E13" s="761">
        <v>61581568032.07151</v>
      </c>
      <c r="F13" s="1123">
        <v>2895827276128.125</v>
      </c>
      <c r="G13" s="761">
        <v>9453292173146.1621</v>
      </c>
      <c r="H13" s="763">
        <v>12571284944351.811</v>
      </c>
      <c r="I13" s="761">
        <v>636295356718.18896</v>
      </c>
      <c r="J13" s="761">
        <v>29616546220.220001</v>
      </c>
      <c r="K13" s="761">
        <v>1864041371.1582756</v>
      </c>
      <c r="L13" s="761">
        <v>543785533.41900003</v>
      </c>
      <c r="M13" s="761">
        <v>24606163546.956299</v>
      </c>
      <c r="N13" s="733" t="s">
        <v>586</v>
      </c>
      <c r="O13" s="761">
        <v>3288658215.6480498</v>
      </c>
      <c r="P13" s="761">
        <v>8959209743.8899994</v>
      </c>
      <c r="Q13" s="761">
        <v>10464116088</v>
      </c>
      <c r="R13" s="761">
        <v>107470310591757</v>
      </c>
      <c r="S13" s="761">
        <v>116059814864830.91</v>
      </c>
      <c r="T13" s="761">
        <v>658428381.11005461</v>
      </c>
      <c r="U13" s="761">
        <v>420482700021.41461</v>
      </c>
      <c r="V13" s="761">
        <v>223783593996.1427</v>
      </c>
      <c r="W13" s="761">
        <v>234858646405.01749</v>
      </c>
      <c r="X13" s="761">
        <v>6735130255.3800001</v>
      </c>
      <c r="Y13" s="761">
        <v>895305976.12</v>
      </c>
      <c r="Z13" s="761">
        <v>6385502547936.8076</v>
      </c>
      <c r="AA13" s="761">
        <v>13894383482</v>
      </c>
      <c r="AB13" s="763">
        <v>11103340355.5487</v>
      </c>
      <c r="AC13" s="761">
        <v>1247279932384.1221</v>
      </c>
      <c r="AD13" s="761">
        <v>13922358974.976931</v>
      </c>
      <c r="AE13" s="761">
        <v>111086727731.3096</v>
      </c>
      <c r="AF13" s="761">
        <v>1623019593915.928</v>
      </c>
      <c r="AG13" s="761">
        <v>1602809117361</v>
      </c>
      <c r="AH13" s="761">
        <v>3185122266996.5742</v>
      </c>
      <c r="AI13" s="761">
        <v>16239230035.91256</v>
      </c>
      <c r="AJ13" s="761">
        <v>39774758844</v>
      </c>
      <c r="AK13" s="716"/>
    </row>
    <row r="14" spans="1:37">
      <c r="A14" s="726" t="s">
        <v>602</v>
      </c>
      <c r="B14" s="761">
        <v>74794860878.723999</v>
      </c>
      <c r="C14" s="761">
        <v>99337314902.98288</v>
      </c>
      <c r="D14" s="761">
        <v>7082511219.4800005</v>
      </c>
      <c r="E14" s="761">
        <v>80977828951.131195</v>
      </c>
      <c r="F14" s="1123">
        <v>3503558227086.5</v>
      </c>
      <c r="G14" s="761">
        <v>11923936022140.9</v>
      </c>
      <c r="H14" s="763">
        <v>16051661303721.49</v>
      </c>
      <c r="I14" s="761">
        <v>795873414381.19055</v>
      </c>
      <c r="J14" s="761">
        <v>36656948720.18</v>
      </c>
      <c r="K14" s="761">
        <v>2288300516.2397642</v>
      </c>
      <c r="L14" s="761">
        <v>661718027.71299994</v>
      </c>
      <c r="M14" s="761">
        <v>28023455397.102539</v>
      </c>
      <c r="N14" s="733" t="s">
        <v>586</v>
      </c>
      <c r="O14" s="761">
        <v>4002233443.11941</v>
      </c>
      <c r="P14" s="761">
        <v>10794556246.91</v>
      </c>
      <c r="Q14" s="761">
        <v>13624171068</v>
      </c>
      <c r="R14" s="761">
        <v>124752470717459</v>
      </c>
      <c r="S14" s="761">
        <v>143132405390728.41</v>
      </c>
      <c r="T14" s="761">
        <v>754465741.06845772</v>
      </c>
      <c r="U14" s="761">
        <v>527776996826.18365</v>
      </c>
      <c r="V14" s="761">
        <v>278800264709.20831</v>
      </c>
      <c r="W14" s="761">
        <v>291527820932.40662</v>
      </c>
      <c r="X14" s="761">
        <v>8255104841.0600004</v>
      </c>
      <c r="Y14" s="761">
        <v>1167382905.915</v>
      </c>
      <c r="Z14" s="761">
        <v>8000476653926.5566</v>
      </c>
      <c r="AA14" s="761">
        <v>17839641484</v>
      </c>
      <c r="AB14" s="763">
        <v>14152461020.2743</v>
      </c>
      <c r="AC14" s="761">
        <v>1455673486462.3621</v>
      </c>
      <c r="AD14" s="761">
        <v>24816645798.061749</v>
      </c>
      <c r="AE14" s="761">
        <v>126658955692.9485</v>
      </c>
      <c r="AF14" s="761">
        <v>1850068888361.2759</v>
      </c>
      <c r="AG14" s="761">
        <v>1952416579947</v>
      </c>
      <c r="AH14" s="761">
        <v>3712307618036.2861</v>
      </c>
      <c r="AI14" s="761">
        <v>20741332008.531818</v>
      </c>
      <c r="AJ14" s="761">
        <v>47982925416</v>
      </c>
      <c r="AK14" s="716"/>
    </row>
    <row r="15" spans="1:37">
      <c r="A15" s="726" t="s">
        <v>603</v>
      </c>
      <c r="B15" s="761">
        <v>91595650378.953613</v>
      </c>
      <c r="C15" s="761">
        <v>117478840049.71111</v>
      </c>
      <c r="D15" s="761">
        <v>8944765823.0200005</v>
      </c>
      <c r="E15" s="761">
        <v>104975868728.7374</v>
      </c>
      <c r="F15" s="1123">
        <v>4251896674745</v>
      </c>
      <c r="G15" s="761">
        <v>14894827611671.48</v>
      </c>
      <c r="H15" s="763">
        <v>20513811380457.238</v>
      </c>
      <c r="I15" s="761">
        <v>995558755080.72046</v>
      </c>
      <c r="J15" s="761">
        <v>45092165153.309998</v>
      </c>
      <c r="K15" s="761">
        <v>2801061138.0437632</v>
      </c>
      <c r="L15" s="761">
        <v>795640666.36300004</v>
      </c>
      <c r="M15" s="761">
        <v>31694606212.276367</v>
      </c>
      <c r="N15" s="733" t="s">
        <v>586</v>
      </c>
      <c r="O15" s="761">
        <v>4841969494.1551123</v>
      </c>
      <c r="P15" s="761">
        <v>12875910032.860001</v>
      </c>
      <c r="Q15" s="761">
        <v>17359570476</v>
      </c>
      <c r="R15" s="761">
        <v>146948328304780</v>
      </c>
      <c r="S15" s="761">
        <v>172893419141447.19</v>
      </c>
      <c r="T15" s="761">
        <v>861969980.00320983</v>
      </c>
      <c r="U15" s="761">
        <v>657114570673.79639</v>
      </c>
      <c r="V15" s="761">
        <v>344162785151.48962</v>
      </c>
      <c r="W15" s="761">
        <v>356753639188.25812</v>
      </c>
      <c r="X15" s="761">
        <v>10314273608.43</v>
      </c>
      <c r="Y15" s="761">
        <v>1479589009.855</v>
      </c>
      <c r="Z15" s="761">
        <v>10015135035307.461</v>
      </c>
      <c r="AA15" s="761">
        <v>22578512971</v>
      </c>
      <c r="AB15" s="763">
        <v>17472449397.812302</v>
      </c>
      <c r="AC15" s="761">
        <v>1689152186908.116</v>
      </c>
      <c r="AD15" s="761">
        <v>43600525866.950211</v>
      </c>
      <c r="AE15" s="761">
        <v>144523571018.8197</v>
      </c>
      <c r="AF15" s="761">
        <v>2171504222757.8501</v>
      </c>
      <c r="AG15" s="761">
        <v>2349644041616</v>
      </c>
      <c r="AH15" s="761">
        <v>4371347952118.3618</v>
      </c>
      <c r="AI15" s="761">
        <v>26210600895.950169</v>
      </c>
      <c r="AJ15" s="761">
        <v>57038685096</v>
      </c>
      <c r="AK15" s="716"/>
    </row>
    <row r="16" spans="1:37">
      <c r="A16" s="726" t="s">
        <v>604</v>
      </c>
      <c r="B16" s="761">
        <v>113168681203.36801</v>
      </c>
      <c r="C16" s="761">
        <v>141345890302.8743</v>
      </c>
      <c r="D16" s="761">
        <v>11065990417.6</v>
      </c>
      <c r="E16" s="761">
        <v>136834209671.6398</v>
      </c>
      <c r="F16" s="1123">
        <v>5211092181207</v>
      </c>
      <c r="G16" s="761">
        <v>19324406200801.59</v>
      </c>
      <c r="H16" s="763">
        <v>26671184862339</v>
      </c>
      <c r="I16" s="761">
        <v>1255718495691.1794</v>
      </c>
      <c r="J16" s="761">
        <v>56781900140.300003</v>
      </c>
      <c r="K16" s="761">
        <v>3433033125.6014457</v>
      </c>
      <c r="L16" s="761">
        <v>972046848.31799996</v>
      </c>
      <c r="M16" s="761">
        <v>35814584739.78125</v>
      </c>
      <c r="N16" s="733" t="s">
        <v>586</v>
      </c>
      <c r="O16" s="761">
        <v>5924021524.1029692</v>
      </c>
      <c r="P16" s="761">
        <v>16089491688.790001</v>
      </c>
      <c r="Q16" s="761">
        <v>22058341224</v>
      </c>
      <c r="R16" s="761">
        <v>176649324728986</v>
      </c>
      <c r="S16" s="761">
        <v>209858397054036.69</v>
      </c>
      <c r="T16" s="761">
        <v>992470116.99732161</v>
      </c>
      <c r="U16" s="761">
        <v>825464157367.46179</v>
      </c>
      <c r="V16" s="761">
        <v>430251677908.42719</v>
      </c>
      <c r="W16" s="761">
        <v>446909350508.50458</v>
      </c>
      <c r="X16" s="761">
        <v>12702343514.940001</v>
      </c>
      <c r="Y16" s="761">
        <v>1877454843.9075</v>
      </c>
      <c r="Z16" s="761">
        <v>12469007691330.641</v>
      </c>
      <c r="AA16" s="761">
        <v>28464655753</v>
      </c>
      <c r="AB16" s="763">
        <v>21471109938.974602</v>
      </c>
      <c r="AC16" s="761">
        <v>1969356698492.5439</v>
      </c>
      <c r="AD16" s="761">
        <v>74617095480.332138</v>
      </c>
      <c r="AE16" s="761">
        <v>167079093853.8226</v>
      </c>
      <c r="AF16" s="761">
        <v>2502409242356.5132</v>
      </c>
      <c r="AG16" s="761">
        <v>2858219252398</v>
      </c>
      <c r="AH16" s="761">
        <v>5148374172288.0967</v>
      </c>
      <c r="AI16" s="761">
        <v>33396952352.296921</v>
      </c>
      <c r="AJ16" s="761">
        <v>68500282632</v>
      </c>
      <c r="AK16" s="716"/>
    </row>
    <row r="17" spans="1:37">
      <c r="A17" s="726" t="s">
        <v>605</v>
      </c>
      <c r="B17" s="761">
        <v>146930257090.15442</v>
      </c>
      <c r="C17" s="761">
        <v>170407759691.7995</v>
      </c>
      <c r="D17" s="761">
        <v>13942970603.949999</v>
      </c>
      <c r="E17" s="761">
        <v>184407375890.64789</v>
      </c>
      <c r="F17" s="1123">
        <v>6631821733512.5</v>
      </c>
      <c r="G17" s="761">
        <v>25994177738533.031</v>
      </c>
      <c r="H17" s="763">
        <v>35309589368039.367</v>
      </c>
      <c r="I17" s="761">
        <v>1668826266868.1055</v>
      </c>
      <c r="J17" s="761">
        <v>73895948231.130005</v>
      </c>
      <c r="K17" s="761">
        <v>4354919201.726017</v>
      </c>
      <c r="L17" s="761">
        <v>1219976198.737</v>
      </c>
      <c r="M17" s="761">
        <v>41764232406.418945</v>
      </c>
      <c r="N17" s="733" t="s">
        <v>586</v>
      </c>
      <c r="O17" s="761">
        <v>7536121775.1774197</v>
      </c>
      <c r="P17" s="761">
        <v>20793178227.990002</v>
      </c>
      <c r="Q17" s="761">
        <v>29067678144</v>
      </c>
      <c r="R17" s="761">
        <v>220856888342318</v>
      </c>
      <c r="S17" s="761">
        <v>259750054485493.41</v>
      </c>
      <c r="T17" s="761">
        <v>1187459526.7998281</v>
      </c>
      <c r="U17" s="761">
        <v>1074483762135.1049</v>
      </c>
      <c r="V17" s="761">
        <v>568875511398.15515</v>
      </c>
      <c r="W17" s="761">
        <v>580491263034.5957</v>
      </c>
      <c r="X17" s="761">
        <v>16153534836.880001</v>
      </c>
      <c r="Y17" s="761">
        <v>2405512113.3499999</v>
      </c>
      <c r="Z17" s="761">
        <v>15769743219441.369</v>
      </c>
      <c r="AA17" s="761">
        <v>36640290645</v>
      </c>
      <c r="AB17" s="763">
        <v>26757026715.119598</v>
      </c>
      <c r="AC17" s="761">
        <v>2389741042837.9551</v>
      </c>
      <c r="AD17" s="761">
        <v>136747173542.2747</v>
      </c>
      <c r="AE17" s="761">
        <v>198625978255.32681</v>
      </c>
      <c r="AF17" s="761">
        <v>3019164744375.937</v>
      </c>
      <c r="AG17" s="761">
        <v>3638097032797</v>
      </c>
      <c r="AH17" s="761">
        <v>6378465423978.5498</v>
      </c>
      <c r="AI17" s="761">
        <v>43277955618.207207</v>
      </c>
      <c r="AJ17" s="761">
        <v>84262228236</v>
      </c>
      <c r="AK17" s="716"/>
    </row>
    <row r="18" spans="1:37">
      <c r="A18" s="726" t="s">
        <v>606</v>
      </c>
      <c r="B18" s="761">
        <v>205264125118.96198</v>
      </c>
      <c r="C18" s="761">
        <v>215986066179.8949</v>
      </c>
      <c r="D18" s="761">
        <v>19515911726.200001</v>
      </c>
      <c r="E18" s="761">
        <v>273227407358.47739</v>
      </c>
      <c r="F18" s="1123">
        <v>9583841543161.5</v>
      </c>
      <c r="G18" s="761">
        <v>39127033404714.562</v>
      </c>
      <c r="H18" s="763">
        <v>51789835906412.359</v>
      </c>
      <c r="I18" s="761">
        <v>2445489424224.9761</v>
      </c>
      <c r="J18" s="761">
        <v>107818960489.92</v>
      </c>
      <c r="K18" s="761">
        <v>6153710284.6092958</v>
      </c>
      <c r="L18" s="761">
        <v>1669160711.8540001</v>
      </c>
      <c r="M18" s="761">
        <v>51053996257.34082</v>
      </c>
      <c r="N18" s="733" t="s">
        <v>586</v>
      </c>
      <c r="O18" s="761">
        <v>10397863564.672581</v>
      </c>
      <c r="P18" s="761">
        <v>29841556273.07</v>
      </c>
      <c r="Q18" s="761">
        <v>42769189116</v>
      </c>
      <c r="R18" s="761">
        <v>298381123395837</v>
      </c>
      <c r="S18" s="761">
        <v>342440498239799.38</v>
      </c>
      <c r="T18" s="761">
        <v>1512451452.6827869</v>
      </c>
      <c r="U18" s="761">
        <v>1526595517041.3167</v>
      </c>
      <c r="V18" s="761">
        <v>811492381333.91443</v>
      </c>
      <c r="W18" s="761">
        <v>831553517940.76074</v>
      </c>
      <c r="X18" s="761">
        <v>22577461978.790001</v>
      </c>
      <c r="Y18" s="761">
        <v>3396080525.5250001</v>
      </c>
      <c r="Z18" s="761">
        <v>21983974182768.852</v>
      </c>
      <c r="AA18" s="761">
        <v>50518807796</v>
      </c>
      <c r="AB18" s="763">
        <v>35553179666.297699</v>
      </c>
      <c r="AC18" s="761">
        <v>3035656993946.1348</v>
      </c>
      <c r="AD18" s="761">
        <v>290992572469.96362</v>
      </c>
      <c r="AE18" s="761">
        <v>251374461152.88449</v>
      </c>
      <c r="AF18" s="761">
        <v>3953704584418.0889</v>
      </c>
      <c r="AG18" s="761">
        <v>4977960982454</v>
      </c>
      <c r="AH18" s="761">
        <v>8677572663730.2529</v>
      </c>
      <c r="AI18" s="761">
        <v>61098915543.443077</v>
      </c>
      <c r="AJ18" s="761">
        <v>108046904964</v>
      </c>
      <c r="AK18" s="716"/>
    </row>
    <row r="19" spans="1:37">
      <c r="A19" s="726" t="s">
        <v>607</v>
      </c>
      <c r="B19" s="761">
        <v>431134205544</v>
      </c>
      <c r="C19" s="761">
        <v>381210696480.83612</v>
      </c>
      <c r="D19" s="761">
        <v>43543036683.600006</v>
      </c>
      <c r="E19" s="761">
        <v>759870555750.63782</v>
      </c>
      <c r="F19" s="1123">
        <v>24429334466941</v>
      </c>
      <c r="G19" s="761">
        <v>119320457999677.8</v>
      </c>
      <c r="H19" s="763">
        <v>157085807458709.69</v>
      </c>
      <c r="I19" s="761">
        <v>5563995741107.5498</v>
      </c>
      <c r="J19" s="761">
        <v>273181600519.72</v>
      </c>
      <c r="K19" s="761">
        <v>14083080057.403261</v>
      </c>
      <c r="L19" s="761">
        <v>3476142984.0339999</v>
      </c>
      <c r="M19" s="761">
        <v>92341946017.70459</v>
      </c>
      <c r="N19" s="733" t="s">
        <v>586</v>
      </c>
      <c r="O19" s="761">
        <v>20499821778.980419</v>
      </c>
      <c r="P19" s="761">
        <v>87246332425.169998</v>
      </c>
      <c r="Q19" s="761">
        <v>112156168968</v>
      </c>
      <c r="R19" s="761">
        <v>610825748514248</v>
      </c>
      <c r="S19" s="761">
        <v>645108077746881</v>
      </c>
      <c r="T19" s="761">
        <v>2829728753.6958699</v>
      </c>
      <c r="U19" s="761">
        <v>3696871728852.4883</v>
      </c>
      <c r="V19" s="761">
        <v>2094570009057.9751</v>
      </c>
      <c r="W19" s="761">
        <v>2269802298954.0791</v>
      </c>
      <c r="X19" s="761">
        <v>54880845395.279999</v>
      </c>
      <c r="Y19" s="761">
        <v>9568369117.5149994</v>
      </c>
      <c r="Z19" s="761">
        <v>59757811150006.906</v>
      </c>
      <c r="AA19" s="761">
        <v>118624928588</v>
      </c>
      <c r="AB19" s="763">
        <v>78953081125.927505</v>
      </c>
      <c r="AC19" s="761">
        <v>5468343994416.2998</v>
      </c>
      <c r="AD19" s="761">
        <v>1047006871158.478</v>
      </c>
      <c r="AE19" s="761">
        <v>479621397115.53479</v>
      </c>
      <c r="AF19" s="761">
        <v>8698484717208.0156</v>
      </c>
      <c r="AG19" s="761">
        <v>9525436318877</v>
      </c>
      <c r="AH19" s="761">
        <v>19038111911542.57</v>
      </c>
      <c r="AI19" s="761">
        <v>137394575874.50281</v>
      </c>
      <c r="AJ19" s="761">
        <v>198248458428</v>
      </c>
      <c r="AK19" s="716"/>
    </row>
    <row r="20" spans="1:37">
      <c r="A20" s="726" t="s">
        <v>608</v>
      </c>
      <c r="B20" s="761">
        <v>1209307821635.6282</v>
      </c>
      <c r="C20" s="761">
        <v>1326778878324.7168</v>
      </c>
      <c r="D20" s="761">
        <v>116985822068.91</v>
      </c>
      <c r="E20" s="761">
        <v>1689358351250.7732</v>
      </c>
      <c r="F20" s="1123">
        <v>61600878233378.672</v>
      </c>
      <c r="G20" s="761">
        <v>254485634852427.03</v>
      </c>
      <c r="H20" s="763">
        <v>339044592940100.88</v>
      </c>
      <c r="I20" s="761">
        <v>14384247268696.848</v>
      </c>
      <c r="J20" s="761">
        <v>671159569017.41003</v>
      </c>
      <c r="K20" s="761">
        <v>38068564270.943588</v>
      </c>
      <c r="L20" s="761">
        <v>10296158031.326</v>
      </c>
      <c r="M20" s="761">
        <v>354460040525.93262</v>
      </c>
      <c r="N20" s="733" t="s">
        <v>586</v>
      </c>
      <c r="O20" s="761">
        <v>62301332368.429611</v>
      </c>
      <c r="P20" s="761">
        <v>204064050332.46997</v>
      </c>
      <c r="Q20" s="761">
        <v>262096825020</v>
      </c>
      <c r="R20" s="761">
        <v>1918441002912969</v>
      </c>
      <c r="S20" s="761">
        <v>2069979562026374.5</v>
      </c>
      <c r="T20" s="761">
        <v>10176907903.706116</v>
      </c>
      <c r="U20" s="761">
        <v>9384055265483.6309</v>
      </c>
      <c r="V20" s="761">
        <v>5093480878956.9736</v>
      </c>
      <c r="W20" s="761">
        <v>5385279013864.6445</v>
      </c>
      <c r="X20" s="761">
        <v>143861886208.39999</v>
      </c>
      <c r="Y20" s="761">
        <v>21974793698.772499</v>
      </c>
      <c r="Z20" s="761">
        <v>144368290727089</v>
      </c>
      <c r="AA20" s="761">
        <v>309873604465</v>
      </c>
      <c r="AB20" s="763">
        <v>222129876346.97742</v>
      </c>
      <c r="AC20" s="761">
        <v>19348404090268.129</v>
      </c>
      <c r="AD20" s="761">
        <v>1643972302222.479</v>
      </c>
      <c r="AE20" s="761">
        <v>1709469225293.7188</v>
      </c>
      <c r="AF20" s="761">
        <v>27180749433692.402</v>
      </c>
      <c r="AG20" s="761">
        <v>29745801039407</v>
      </c>
      <c r="AH20" s="761">
        <v>56828447931134.75</v>
      </c>
      <c r="AI20" s="761">
        <v>362756164923.84656</v>
      </c>
      <c r="AJ20" s="761">
        <v>670847839116</v>
      </c>
      <c r="AK20" s="716"/>
    </row>
    <row r="21" spans="1:37">
      <c r="A21" s="752" t="s">
        <v>609</v>
      </c>
      <c r="B21" s="761"/>
      <c r="C21" s="761"/>
      <c r="D21" s="761"/>
      <c r="E21" s="761"/>
      <c r="F21" s="1123"/>
      <c r="G21" s="761"/>
      <c r="H21" s="763"/>
      <c r="I21" s="761"/>
      <c r="J21" s="761"/>
      <c r="K21" s="761"/>
      <c r="L21" s="761"/>
      <c r="M21" s="761"/>
      <c r="N21" s="734"/>
      <c r="O21" s="761"/>
      <c r="P21" s="761"/>
      <c r="Q21" s="761"/>
      <c r="R21" s="761"/>
      <c r="S21" s="761"/>
      <c r="T21" s="761"/>
      <c r="U21" s="761"/>
      <c r="V21" s="761"/>
      <c r="W21" s="761"/>
      <c r="X21" s="761"/>
      <c r="Y21" s="761"/>
      <c r="Z21" s="761"/>
      <c r="AA21" s="761"/>
      <c r="AB21" s="763"/>
      <c r="AC21" s="761"/>
      <c r="AD21" s="761"/>
      <c r="AE21" s="761"/>
      <c r="AF21" s="761"/>
      <c r="AG21" s="761"/>
      <c r="AH21" s="761"/>
      <c r="AI21" s="761"/>
      <c r="AJ21" s="761"/>
      <c r="AK21" s="716"/>
    </row>
    <row r="22" spans="1:37">
      <c r="A22" s="735" t="s">
        <v>598</v>
      </c>
      <c r="B22" s="765"/>
      <c r="C22" s="765">
        <v>23012943066.85363</v>
      </c>
      <c r="D22" s="765"/>
      <c r="E22" s="765">
        <v>17684730452.744511</v>
      </c>
      <c r="F22" s="1124">
        <v>1257951649648.5859</v>
      </c>
      <c r="G22" s="765">
        <v>2667330758833.645</v>
      </c>
      <c r="H22" s="763">
        <v>3414763445267.0391</v>
      </c>
      <c r="I22" s="733"/>
      <c r="J22" s="765">
        <v>9421158472.5900002</v>
      </c>
      <c r="K22" s="765">
        <v>696029405.84365332</v>
      </c>
      <c r="L22" s="790">
        <v>219957866.01199999</v>
      </c>
      <c r="M22" s="733"/>
      <c r="N22" s="733"/>
      <c r="O22" s="765">
        <v>1212593863.1369979</v>
      </c>
      <c r="P22" s="733"/>
      <c r="Q22" s="733"/>
      <c r="R22" s="733"/>
      <c r="S22" s="765">
        <v>60872336699881.211</v>
      </c>
      <c r="T22" s="765">
        <v>359116513.69553548</v>
      </c>
      <c r="U22" s="733"/>
      <c r="V22" s="765">
        <v>76497147662.145828</v>
      </c>
      <c r="W22" s="765">
        <v>84395111961.784164</v>
      </c>
      <c r="X22" s="733"/>
      <c r="Y22" s="765">
        <v>218868726.6397773</v>
      </c>
      <c r="Z22" s="765">
        <v>1948160326115.541</v>
      </c>
      <c r="AA22" s="733"/>
      <c r="AB22" s="763">
        <v>2998689578.7932</v>
      </c>
      <c r="AC22" s="765">
        <v>440207328992.3764</v>
      </c>
      <c r="AD22" s="765">
        <v>8086493817.6054754</v>
      </c>
      <c r="AE22" s="765">
        <v>60972728379.414047</v>
      </c>
      <c r="AF22" s="765">
        <v>836280560235.82288</v>
      </c>
      <c r="AG22" s="733"/>
      <c r="AH22" s="765">
        <v>1451243040648.387</v>
      </c>
      <c r="AI22" s="765">
        <v>6196737808.5366659</v>
      </c>
      <c r="AJ22" s="733"/>
      <c r="AK22" s="716"/>
    </row>
    <row r="23" spans="1:37">
      <c r="A23" s="735" t="s">
        <v>599</v>
      </c>
      <c r="B23" s="765"/>
      <c r="C23" s="765">
        <v>49141652940.800461</v>
      </c>
      <c r="D23" s="765"/>
      <c r="E23" s="765">
        <v>34630677862.978363</v>
      </c>
      <c r="F23" s="1124">
        <v>2020577206078.938</v>
      </c>
      <c r="G23" s="765">
        <v>5236752772939.9629</v>
      </c>
      <c r="H23" s="763">
        <v>7115914171757.6016</v>
      </c>
      <c r="I23" s="733"/>
      <c r="J23" s="765">
        <v>17108877090.370001</v>
      </c>
      <c r="K23" s="765">
        <v>1219162666.8721139</v>
      </c>
      <c r="L23" s="790">
        <v>353301319.491</v>
      </c>
      <c r="M23" s="733"/>
      <c r="N23" s="733"/>
      <c r="O23" s="765">
        <v>2021695270.3246479</v>
      </c>
      <c r="P23" s="733"/>
      <c r="Q23" s="733"/>
      <c r="R23" s="733"/>
      <c r="S23" s="765">
        <v>95058252862250.188</v>
      </c>
      <c r="T23" s="765">
        <v>490957150.22209221</v>
      </c>
      <c r="U23" s="733"/>
      <c r="V23" s="765">
        <v>135719588595.31219</v>
      </c>
      <c r="W23" s="765">
        <v>151144438414.2897</v>
      </c>
      <c r="X23" s="733"/>
      <c r="Y23" s="765">
        <v>475715531.93463242</v>
      </c>
      <c r="Z23" s="765">
        <v>3682465879610.6782</v>
      </c>
      <c r="AA23" s="733"/>
      <c r="AB23" s="763">
        <v>5790960185.0131006</v>
      </c>
      <c r="AC23" s="765">
        <v>863828534144.42285</v>
      </c>
      <c r="AD23" s="765">
        <v>14874275071.404221</v>
      </c>
      <c r="AE23" s="765">
        <v>83920949820.545288</v>
      </c>
      <c r="AF23" s="765">
        <v>1162587283259.2</v>
      </c>
      <c r="AG23" s="733"/>
      <c r="AH23" s="765">
        <v>2194638450866.8311</v>
      </c>
      <c r="AI23" s="765">
        <v>10145417222.92421</v>
      </c>
      <c r="AJ23" s="733"/>
      <c r="AK23" s="716"/>
    </row>
    <row r="24" spans="1:37">
      <c r="A24" s="735" t="s">
        <v>600</v>
      </c>
      <c r="B24" s="765"/>
      <c r="C24" s="765">
        <v>68550959006.606537</v>
      </c>
      <c r="D24" s="765"/>
      <c r="E24" s="765">
        <v>50161403832.619293</v>
      </c>
      <c r="F24" s="1124">
        <v>2561004649101.375</v>
      </c>
      <c r="G24" s="765">
        <v>7442336102042.1943</v>
      </c>
      <c r="H24" s="763">
        <v>9884445722167.2637</v>
      </c>
      <c r="I24" s="733"/>
      <c r="J24" s="765">
        <v>23908374062.93</v>
      </c>
      <c r="K24" s="765">
        <v>1593279502.8420444</v>
      </c>
      <c r="L24" s="790">
        <v>460186175.93800002</v>
      </c>
      <c r="M24" s="733"/>
      <c r="N24" s="733"/>
      <c r="O24" s="765">
        <v>2627697956.5897541</v>
      </c>
      <c r="P24" s="733"/>
      <c r="Q24" s="733"/>
      <c r="R24" s="733"/>
      <c r="S24" s="765">
        <v>121628983138819.7</v>
      </c>
      <c r="T24" s="765">
        <v>580636402.04771638</v>
      </c>
      <c r="U24" s="733"/>
      <c r="V24" s="765">
        <v>184035582256.0423</v>
      </c>
      <c r="W24" s="765">
        <v>199628842999.79901</v>
      </c>
      <c r="X24" s="733"/>
      <c r="Y24" s="765">
        <v>717347349.19139075</v>
      </c>
      <c r="Z24" s="765">
        <v>5099970729260.417</v>
      </c>
      <c r="AA24" s="733"/>
      <c r="AB24" s="763">
        <v>8424273057.6601</v>
      </c>
      <c r="AC24" s="765">
        <v>1127083950631.345</v>
      </c>
      <c r="AD24" s="765">
        <v>20544162281.09407</v>
      </c>
      <c r="AE24" s="765">
        <v>99682119316.357925</v>
      </c>
      <c r="AF24" s="765">
        <v>1390170518641.666</v>
      </c>
      <c r="AG24" s="733"/>
      <c r="AH24" s="765">
        <v>2696883998139.1191</v>
      </c>
      <c r="AI24" s="765">
        <v>13751709292.204149</v>
      </c>
      <c r="AJ24" s="733"/>
      <c r="AK24" s="716"/>
    </row>
    <row r="25" spans="1:37">
      <c r="A25" s="735" t="s">
        <v>601</v>
      </c>
      <c r="B25" s="765"/>
      <c r="C25" s="765">
        <v>85144640040.206604</v>
      </c>
      <c r="D25" s="765"/>
      <c r="E25" s="765">
        <v>67191381627.92852</v>
      </c>
      <c r="F25" s="1124">
        <v>3092003194475.75</v>
      </c>
      <c r="G25" s="765">
        <v>9707858916370.1777</v>
      </c>
      <c r="H25" s="763">
        <v>12879347975341.301</v>
      </c>
      <c r="I25" s="733"/>
      <c r="J25" s="765">
        <v>30219536042.970001</v>
      </c>
      <c r="K25" s="765">
        <v>1968967251.3507466</v>
      </c>
      <c r="L25" s="790">
        <v>566409876.53900003</v>
      </c>
      <c r="M25" s="733"/>
      <c r="N25" s="733"/>
      <c r="O25" s="765">
        <v>3301890139.3414502</v>
      </c>
      <c r="P25" s="733"/>
      <c r="Q25" s="733"/>
      <c r="R25" s="733"/>
      <c r="S25" s="765">
        <v>148714866669776.59</v>
      </c>
      <c r="T25" s="765">
        <v>670542903.91193962</v>
      </c>
      <c r="U25" s="733"/>
      <c r="V25" s="765">
        <v>233714646521.62631</v>
      </c>
      <c r="W25" s="765">
        <v>248987325876.07651</v>
      </c>
      <c r="X25" s="733"/>
      <c r="Y25" s="765">
        <v>954041876.11538112</v>
      </c>
      <c r="Z25" s="765">
        <v>6548568074153.1191</v>
      </c>
      <c r="AA25" s="733"/>
      <c r="AB25" s="763">
        <v>11166868651.9093</v>
      </c>
      <c r="AC25" s="765">
        <v>1353114419276.5691</v>
      </c>
      <c r="AD25" s="765">
        <v>27716951618.59108</v>
      </c>
      <c r="AE25" s="765">
        <v>114772826152.38161</v>
      </c>
      <c r="AF25" s="765">
        <v>1632829111867.9771</v>
      </c>
      <c r="AG25" s="733"/>
      <c r="AH25" s="765">
        <v>3192965055851.96</v>
      </c>
      <c r="AI25" s="765">
        <v>17376214979.161591</v>
      </c>
      <c r="AJ25" s="733"/>
      <c r="AK25" s="716"/>
    </row>
    <row r="26" spans="1:37">
      <c r="A26" s="735" t="s">
        <v>602</v>
      </c>
      <c r="B26" s="765"/>
      <c r="C26" s="765">
        <v>102454930162.57201</v>
      </c>
      <c r="D26" s="765"/>
      <c r="E26" s="765">
        <v>87267062845.199448</v>
      </c>
      <c r="F26" s="1124">
        <v>3697477566458.875</v>
      </c>
      <c r="G26" s="765">
        <v>12118616925655.971</v>
      </c>
      <c r="H26" s="763">
        <v>16384101955592.23</v>
      </c>
      <c r="I26" s="733"/>
      <c r="J26" s="765">
        <v>37218088292.18</v>
      </c>
      <c r="K26" s="765">
        <v>2378824588.4444628</v>
      </c>
      <c r="L26" s="790">
        <v>683647888.12699997</v>
      </c>
      <c r="M26" s="733"/>
      <c r="N26" s="733"/>
      <c r="O26" s="765">
        <v>4013538039.0702262</v>
      </c>
      <c r="P26" s="733"/>
      <c r="Q26" s="733"/>
      <c r="R26" s="733"/>
      <c r="S26" s="765">
        <v>176003628129618.59</v>
      </c>
      <c r="T26" s="765">
        <v>766844690.78079164</v>
      </c>
      <c r="U26" s="733"/>
      <c r="V26" s="765">
        <v>287924283865.89148</v>
      </c>
      <c r="W26" s="765">
        <v>302865316932.10193</v>
      </c>
      <c r="X26" s="733"/>
      <c r="Y26" s="765">
        <v>1219690492.5151229</v>
      </c>
      <c r="Z26" s="765">
        <v>8160023609124.2715</v>
      </c>
      <c r="AA26" s="733"/>
      <c r="AB26" s="763">
        <v>14185426185.9412</v>
      </c>
      <c r="AC26" s="765">
        <v>1572580517111.198</v>
      </c>
      <c r="AD26" s="765">
        <v>38002834064.179497</v>
      </c>
      <c r="AE26" s="765">
        <v>130720239983.03</v>
      </c>
      <c r="AF26" s="765">
        <v>1881485418431.405</v>
      </c>
      <c r="AG26" s="733"/>
      <c r="AH26" s="765">
        <v>3726382674055.104</v>
      </c>
      <c r="AI26" s="765">
        <v>21630518885.019821</v>
      </c>
      <c r="AJ26" s="733"/>
      <c r="AK26" s="716"/>
    </row>
    <row r="27" spans="1:37">
      <c r="A27" s="735" t="s">
        <v>603</v>
      </c>
      <c r="B27" s="765"/>
      <c r="C27" s="765">
        <v>121769609919.8808</v>
      </c>
      <c r="D27" s="765"/>
      <c r="E27" s="765">
        <v>111784288051.99809</v>
      </c>
      <c r="F27" s="1124">
        <v>4410012045762.25</v>
      </c>
      <c r="G27" s="765">
        <v>15092276218593.17</v>
      </c>
      <c r="H27" s="763">
        <v>20766758271040.852</v>
      </c>
      <c r="I27" s="733"/>
      <c r="J27" s="765">
        <v>45607219297.290001</v>
      </c>
      <c r="K27" s="765">
        <v>2873943014.1935449</v>
      </c>
      <c r="L27" s="790">
        <v>818333004.77699995</v>
      </c>
      <c r="M27" s="733"/>
      <c r="N27" s="733"/>
      <c r="O27" s="765">
        <v>4845035398.0038528</v>
      </c>
      <c r="P27" s="733"/>
      <c r="Q27" s="733"/>
      <c r="R27" s="733"/>
      <c r="S27" s="765">
        <v>205470084879527.09</v>
      </c>
      <c r="T27" s="765">
        <v>873546678.55620813</v>
      </c>
      <c r="U27" s="733"/>
      <c r="V27" s="765">
        <v>352709172214.05188</v>
      </c>
      <c r="W27" s="765">
        <v>368636303244.07892</v>
      </c>
      <c r="X27" s="733"/>
      <c r="Y27" s="765">
        <v>1525774110.596586</v>
      </c>
      <c r="Z27" s="765">
        <v>10138865836074.75</v>
      </c>
      <c r="AA27" s="733"/>
      <c r="AB27" s="763">
        <v>17487278761.9589</v>
      </c>
      <c r="AC27" s="765">
        <v>1810990168770.064</v>
      </c>
      <c r="AD27" s="765">
        <v>54426998482.08815</v>
      </c>
      <c r="AE27" s="765">
        <v>148685930819.4917</v>
      </c>
      <c r="AF27" s="765">
        <v>2157440609454.6609</v>
      </c>
      <c r="AG27" s="733"/>
      <c r="AH27" s="765">
        <v>4360805010663.1011</v>
      </c>
      <c r="AI27" s="765">
        <v>26884563031.332851</v>
      </c>
      <c r="AJ27" s="733"/>
      <c r="AK27" s="716"/>
    </row>
    <row r="28" spans="1:37">
      <c r="A28" s="735" t="s">
        <v>604</v>
      </c>
      <c r="B28" s="765"/>
      <c r="C28" s="765">
        <v>144146913555.875</v>
      </c>
      <c r="D28" s="765"/>
      <c r="E28" s="765">
        <v>144225970731.01639</v>
      </c>
      <c r="F28" s="1124">
        <v>5341714037851.25</v>
      </c>
      <c r="G28" s="765">
        <v>19520831038971.18</v>
      </c>
      <c r="H28" s="763">
        <v>26904167913418.988</v>
      </c>
      <c r="I28" s="733"/>
      <c r="J28" s="765">
        <v>57209053859.440002</v>
      </c>
      <c r="K28" s="765">
        <v>3490802338.5508261</v>
      </c>
      <c r="L28" s="790">
        <v>991475421.83899999</v>
      </c>
      <c r="M28" s="733"/>
      <c r="N28" s="733"/>
      <c r="O28" s="765">
        <v>5931949660.4268789</v>
      </c>
      <c r="P28" s="733"/>
      <c r="Q28" s="733"/>
      <c r="R28" s="733"/>
      <c r="S28" s="765">
        <v>243377299718420.5</v>
      </c>
      <c r="T28" s="765">
        <v>1002543707.629202</v>
      </c>
      <c r="U28" s="733"/>
      <c r="V28" s="765">
        <v>436283154146.11047</v>
      </c>
      <c r="W28" s="765">
        <v>454843324475.18292</v>
      </c>
      <c r="X28" s="733"/>
      <c r="Y28" s="765">
        <v>1909317868.1052179</v>
      </c>
      <c r="Z28" s="765">
        <v>12590460361978.9</v>
      </c>
      <c r="AA28" s="733"/>
      <c r="AB28" s="763">
        <v>21495760178.775299</v>
      </c>
      <c r="AC28" s="765">
        <v>2083776219138.925</v>
      </c>
      <c r="AD28" s="765">
        <v>83140864642.127243</v>
      </c>
      <c r="AE28" s="765">
        <v>172433319583.9299</v>
      </c>
      <c r="AF28" s="765">
        <v>2521682844922.9409</v>
      </c>
      <c r="AG28" s="733"/>
      <c r="AH28" s="765">
        <v>5157996321546.0684</v>
      </c>
      <c r="AI28" s="765">
        <v>33865049741.588169</v>
      </c>
      <c r="AJ28" s="733"/>
      <c r="AK28" s="716"/>
    </row>
    <row r="29" spans="1:37">
      <c r="A29" s="735" t="s">
        <v>605</v>
      </c>
      <c r="B29" s="765"/>
      <c r="C29" s="765">
        <v>173783268277.99271</v>
      </c>
      <c r="D29" s="765"/>
      <c r="E29" s="765">
        <v>193191586119.8681</v>
      </c>
      <c r="F29" s="1124">
        <v>6730823420740.75</v>
      </c>
      <c r="G29" s="765">
        <v>26208852983091.602</v>
      </c>
      <c r="H29" s="763">
        <v>35470295354454.438</v>
      </c>
      <c r="I29" s="733"/>
      <c r="J29" s="765">
        <v>74323082584.860001</v>
      </c>
      <c r="K29" s="765">
        <v>4389390200.1130905</v>
      </c>
      <c r="L29" s="790">
        <v>1238850252.605</v>
      </c>
      <c r="M29" s="733"/>
      <c r="N29" s="733"/>
      <c r="O29" s="765">
        <v>7530868792.3274565</v>
      </c>
      <c r="P29" s="733"/>
      <c r="Q29" s="733"/>
      <c r="R29" s="733"/>
      <c r="S29" s="765">
        <v>293306497703623.81</v>
      </c>
      <c r="T29" s="765">
        <v>1199484186.482317</v>
      </c>
      <c r="U29" s="733"/>
      <c r="V29" s="765">
        <v>575092770921.75415</v>
      </c>
      <c r="W29" s="765">
        <v>587693560317.84473</v>
      </c>
      <c r="X29" s="733"/>
      <c r="Y29" s="765">
        <v>2442236394.329905</v>
      </c>
      <c r="Z29" s="765">
        <v>15785934480949.461</v>
      </c>
      <c r="AA29" s="733"/>
      <c r="AB29" s="763">
        <v>26766457652.137402</v>
      </c>
      <c r="AC29" s="765">
        <v>2495644243491.2012</v>
      </c>
      <c r="AD29" s="765">
        <v>142335904195.81781</v>
      </c>
      <c r="AE29" s="765">
        <v>204975974916.41821</v>
      </c>
      <c r="AF29" s="765">
        <v>3031473486922.6841</v>
      </c>
      <c r="AG29" s="733"/>
      <c r="AH29" s="765">
        <v>6400090842942.3584</v>
      </c>
      <c r="AI29" s="765">
        <v>43615996674.19381</v>
      </c>
      <c r="AJ29" s="733"/>
      <c r="AK29" s="716"/>
    </row>
    <row r="30" spans="1:37">
      <c r="A30" s="735" t="s">
        <v>606</v>
      </c>
      <c r="B30" s="765"/>
      <c r="C30" s="765">
        <v>219240785619.978</v>
      </c>
      <c r="D30" s="765"/>
      <c r="E30" s="765">
        <v>284776802448.08752</v>
      </c>
      <c r="F30" s="1124">
        <v>9646839329677</v>
      </c>
      <c r="G30" s="765">
        <v>39159158790510.281</v>
      </c>
      <c r="H30" s="763">
        <v>52032275931999.773</v>
      </c>
      <c r="I30" s="733"/>
      <c r="J30" s="765">
        <v>108165487878.63</v>
      </c>
      <c r="K30" s="765">
        <v>6178149904.1488104</v>
      </c>
      <c r="L30" s="790">
        <v>1683733827.6440001</v>
      </c>
      <c r="M30" s="733"/>
      <c r="N30" s="733"/>
      <c r="O30" s="765">
        <v>10411118605.927589</v>
      </c>
      <c r="P30" s="733"/>
      <c r="Q30" s="733"/>
      <c r="R30" s="733"/>
      <c r="S30" s="765">
        <v>376599917070556.38</v>
      </c>
      <c r="T30" s="765">
        <v>1524062418.2840209</v>
      </c>
      <c r="U30" s="733"/>
      <c r="V30" s="765">
        <v>816060850854.68372</v>
      </c>
      <c r="W30" s="765">
        <v>838266990069.10767</v>
      </c>
      <c r="X30" s="733"/>
      <c r="Y30" s="765">
        <v>3417216335.538631</v>
      </c>
      <c r="Z30" s="765">
        <v>22108374391019.379</v>
      </c>
      <c r="AA30" s="733"/>
      <c r="AB30" s="763">
        <v>35534522082.940804</v>
      </c>
      <c r="AC30" s="765">
        <v>3132232066147.0171</v>
      </c>
      <c r="AD30" s="765">
        <v>294794252155.26202</v>
      </c>
      <c r="AE30" s="765">
        <v>259075289670.52191</v>
      </c>
      <c r="AF30" s="765">
        <v>3972277434960.335</v>
      </c>
      <c r="AG30" s="733"/>
      <c r="AH30" s="765">
        <v>8664409992107.418</v>
      </c>
      <c r="AI30" s="765">
        <v>61367796511.940147</v>
      </c>
      <c r="AJ30" s="733"/>
      <c r="AK30" s="716"/>
    </row>
    <row r="31" spans="1:37">
      <c r="A31" s="735" t="s">
        <v>607</v>
      </c>
      <c r="B31" s="765"/>
      <c r="C31" s="765">
        <v>384151841474.17609</v>
      </c>
      <c r="D31" s="765"/>
      <c r="E31" s="765">
        <v>782579950949.74548</v>
      </c>
      <c r="F31" s="1124">
        <v>24475084692834.5</v>
      </c>
      <c r="G31" s="765">
        <v>119473770637027.5</v>
      </c>
      <c r="H31" s="763">
        <v>157095880561035.31</v>
      </c>
      <c r="I31" s="733"/>
      <c r="J31" s="765">
        <v>273425153429.29999</v>
      </c>
      <c r="K31" s="765">
        <v>14089637806.546045</v>
      </c>
      <c r="L31" s="790">
        <v>3496108197.4640002</v>
      </c>
      <c r="M31" s="733"/>
      <c r="N31" s="733"/>
      <c r="O31" s="765">
        <v>20501806961.74279</v>
      </c>
      <c r="P31" s="733"/>
      <c r="Q31" s="733"/>
      <c r="R31" s="733"/>
      <c r="S31" s="765">
        <v>679841258621258.5</v>
      </c>
      <c r="T31" s="765">
        <v>2844930817.5793362</v>
      </c>
      <c r="U31" s="733"/>
      <c r="V31" s="765">
        <v>2100862856239.0339</v>
      </c>
      <c r="W31" s="765">
        <v>2277395650172.8579</v>
      </c>
      <c r="X31" s="733"/>
      <c r="Y31" s="765">
        <v>9570933984.0668449</v>
      </c>
      <c r="Z31" s="765">
        <v>59679715873271.148</v>
      </c>
      <c r="AA31" s="733"/>
      <c r="AB31" s="763">
        <v>78974604036.6772</v>
      </c>
      <c r="AC31" s="765">
        <v>5537085445594.5166</v>
      </c>
      <c r="AD31" s="765">
        <v>1048516404114.5601</v>
      </c>
      <c r="AE31" s="765">
        <v>493717467463.8266</v>
      </c>
      <c r="AF31" s="765">
        <v>8707115303316.1416</v>
      </c>
      <c r="AG31" s="733"/>
      <c r="AH31" s="765">
        <v>19038389249681.898</v>
      </c>
      <c r="AI31" s="765">
        <v>137622419572.58521</v>
      </c>
      <c r="AJ31" s="733"/>
      <c r="AK31" s="716"/>
    </row>
    <row r="32" spans="1:37">
      <c r="A32" s="735" t="s">
        <v>527</v>
      </c>
      <c r="B32" s="765"/>
      <c r="C32" s="765">
        <v>1371397544064.9419</v>
      </c>
      <c r="D32" s="765"/>
      <c r="E32" s="765">
        <v>1773493854922.1858</v>
      </c>
      <c r="F32" s="1124">
        <v>63233487792629.273</v>
      </c>
      <c r="G32" s="765">
        <v>256627785144035.69</v>
      </c>
      <c r="H32" s="763">
        <v>341947951302074.75</v>
      </c>
      <c r="I32" s="733"/>
      <c r="J32" s="765">
        <v>676606031010.56006</v>
      </c>
      <c r="K32" s="765">
        <v>38878186678.905334</v>
      </c>
      <c r="L32" s="790">
        <v>10512003830.435999</v>
      </c>
      <c r="M32" s="733"/>
      <c r="N32" s="733"/>
      <c r="O32" s="765">
        <v>62398194686.891647</v>
      </c>
      <c r="P32" s="733"/>
      <c r="Q32" s="733"/>
      <c r="R32" s="733"/>
      <c r="S32" s="765">
        <v>2400873125493732.5</v>
      </c>
      <c r="T32" s="765">
        <v>10312665469.189159</v>
      </c>
      <c r="U32" s="733"/>
      <c r="V32" s="765">
        <v>5198900053276.6523</v>
      </c>
      <c r="W32" s="765">
        <v>5513856864463.123</v>
      </c>
      <c r="X32" s="733"/>
      <c r="Y32" s="765">
        <v>22451142669.033489</v>
      </c>
      <c r="Z32" s="765">
        <v>145742539561557.66</v>
      </c>
      <c r="AA32" s="733"/>
      <c r="AB32" s="763">
        <v>222824840371.80652</v>
      </c>
      <c r="AC32" s="765">
        <v>20416542893297.637</v>
      </c>
      <c r="AD32" s="765">
        <v>1732439140442.7297</v>
      </c>
      <c r="AE32" s="765">
        <v>1768956846105.9172</v>
      </c>
      <c r="AF32" s="765">
        <v>27293342572012.832</v>
      </c>
      <c r="AG32" s="733"/>
      <c r="AH32" s="765">
        <v>56883804636502.242</v>
      </c>
      <c r="AI32" s="765">
        <v>372456423719.48663</v>
      </c>
      <c r="AJ32" s="733"/>
      <c r="AK32" s="716"/>
    </row>
    <row r="33" spans="1:37">
      <c r="A33" s="727" t="s">
        <v>610</v>
      </c>
      <c r="B33" s="734"/>
      <c r="C33" s="734"/>
      <c r="D33" s="734"/>
      <c r="E33" s="734"/>
      <c r="F33" s="1124"/>
      <c r="G33" s="765"/>
      <c r="H33" s="763"/>
      <c r="I33" s="734"/>
      <c r="J33" s="734"/>
      <c r="K33" s="765"/>
      <c r="L33" s="734"/>
      <c r="M33" s="734"/>
      <c r="N33" s="734"/>
      <c r="O33" s="765"/>
      <c r="P33" s="734"/>
      <c r="Q33" s="734"/>
      <c r="R33" s="734"/>
      <c r="S33" s="765"/>
      <c r="T33" s="734"/>
      <c r="U33" s="734"/>
      <c r="V33" s="765"/>
      <c r="W33" s="765"/>
      <c r="X33" s="734"/>
      <c r="Y33" s="765"/>
      <c r="Z33" s="765"/>
      <c r="AA33" s="734"/>
      <c r="AB33" s="734"/>
      <c r="AC33" s="734"/>
      <c r="AD33" s="734"/>
      <c r="AE33" s="765"/>
      <c r="AF33" s="734"/>
      <c r="AG33" s="734"/>
      <c r="AH33" s="734"/>
      <c r="AI33" s="734"/>
      <c r="AJ33" s="734"/>
      <c r="AK33" s="716"/>
    </row>
    <row r="34" spans="1:37">
      <c r="A34" s="726" t="s">
        <v>598</v>
      </c>
      <c r="B34" s="761">
        <v>20851032343.209839</v>
      </c>
      <c r="C34" s="761">
        <v>22918797273.295422</v>
      </c>
      <c r="D34" s="761">
        <v>1063781392.9300001</v>
      </c>
      <c r="E34" s="761">
        <v>17373356373.396259</v>
      </c>
      <c r="F34" s="1123">
        <v>1246368634629.3359</v>
      </c>
      <c r="G34" s="761">
        <v>2637733877938.4258</v>
      </c>
      <c r="H34" s="763">
        <v>3408174265333.7192</v>
      </c>
      <c r="I34" s="779">
        <v>195721067538.60281</v>
      </c>
      <c r="J34" s="761">
        <v>9420927075.8199997</v>
      </c>
      <c r="K34" s="761">
        <v>695733106.59954488</v>
      </c>
      <c r="L34" s="761">
        <v>219308392.44</v>
      </c>
      <c r="M34" s="761">
        <v>12047060546.875</v>
      </c>
      <c r="N34" s="733"/>
      <c r="O34" s="761">
        <v>1195830328.614933</v>
      </c>
      <c r="P34" s="761">
        <v>4104248008.4400001</v>
      </c>
      <c r="Q34" s="761">
        <v>2336904360</v>
      </c>
      <c r="R34" s="761">
        <v>62078299920852</v>
      </c>
      <c r="S34" s="761">
        <v>60467636395268.461</v>
      </c>
      <c r="T34" s="761">
        <v>359303446.47489071</v>
      </c>
      <c r="U34" s="733"/>
      <c r="V34" s="761">
        <v>75883753308.199997</v>
      </c>
      <c r="W34" s="761">
        <v>83861080697.279999</v>
      </c>
      <c r="X34" s="761">
        <v>2497640858.1300001</v>
      </c>
      <c r="Y34" s="761">
        <v>216761401.83484849</v>
      </c>
      <c r="Z34" s="761">
        <v>1967644426785.802</v>
      </c>
      <c r="AA34" s="733"/>
      <c r="AB34" s="763">
        <v>2998799698.8667998</v>
      </c>
      <c r="AC34" s="761">
        <v>421402328463.50232</v>
      </c>
      <c r="AD34" s="761">
        <v>8077802097.3576622</v>
      </c>
      <c r="AE34" s="761">
        <v>60898342839.775558</v>
      </c>
      <c r="AF34" s="761">
        <v>836510755410.23462</v>
      </c>
      <c r="AG34" s="761">
        <v>603008478817</v>
      </c>
      <c r="AH34" s="761">
        <v>1451181430953.854</v>
      </c>
      <c r="AI34" s="761">
        <v>6089340545.5741177</v>
      </c>
      <c r="AJ34" s="761">
        <v>13939946994.719999</v>
      </c>
      <c r="AK34" s="716"/>
    </row>
    <row r="35" spans="1:37">
      <c r="A35" s="726" t="s">
        <v>599</v>
      </c>
      <c r="B35" s="761">
        <v>33982631917.253761</v>
      </c>
      <c r="C35" s="761">
        <v>48797041832.784607</v>
      </c>
      <c r="D35" s="761">
        <v>2737300292.2400002</v>
      </c>
      <c r="E35" s="761">
        <v>33596052963.457649</v>
      </c>
      <c r="F35" s="1123">
        <v>1980179240335.563</v>
      </c>
      <c r="G35" s="761">
        <v>5152000740168.2061</v>
      </c>
      <c r="H35" s="763">
        <v>7068074483662.7617</v>
      </c>
      <c r="I35" s="779">
        <v>375094808170.75769</v>
      </c>
      <c r="J35" s="761">
        <v>17078808377.370001</v>
      </c>
      <c r="K35" s="761">
        <v>1215529427.2922926</v>
      </c>
      <c r="L35" s="761">
        <v>351093070.59100002</v>
      </c>
      <c r="M35" s="761">
        <v>17893597656.25</v>
      </c>
      <c r="N35" s="733"/>
      <c r="O35" s="761">
        <v>2003969422.7745371</v>
      </c>
      <c r="P35" s="761">
        <v>6198119438.7399998</v>
      </c>
      <c r="Q35" s="761">
        <v>5228378220</v>
      </c>
      <c r="R35" s="761">
        <v>81412746801751</v>
      </c>
      <c r="S35" s="761">
        <v>94134903792529.297</v>
      </c>
      <c r="T35" s="761">
        <v>491237721.33797252</v>
      </c>
      <c r="U35" s="733"/>
      <c r="V35" s="761">
        <v>133279661075.56</v>
      </c>
      <c r="W35" s="761">
        <v>148153383859.64001</v>
      </c>
      <c r="X35" s="761">
        <v>4206638577.21</v>
      </c>
      <c r="Y35" s="761">
        <v>460168493.54997069</v>
      </c>
      <c r="Z35" s="761">
        <v>3652226061159.3428</v>
      </c>
      <c r="AA35" s="733"/>
      <c r="AB35" s="763">
        <v>5782343208.5787001</v>
      </c>
      <c r="AC35" s="761">
        <v>820883923952.04626</v>
      </c>
      <c r="AD35" s="761">
        <v>14878484221.77494</v>
      </c>
      <c r="AE35" s="761">
        <v>83957632675.602966</v>
      </c>
      <c r="AF35" s="761">
        <v>1160211457975.8511</v>
      </c>
      <c r="AG35" s="761">
        <v>954552794937</v>
      </c>
      <c r="AH35" s="761">
        <v>2196364900692.585</v>
      </c>
      <c r="AI35" s="761">
        <v>9802298375.1500225</v>
      </c>
      <c r="AJ35" s="761">
        <v>24272728681.079998</v>
      </c>
      <c r="AK35" s="716"/>
    </row>
    <row r="36" spans="1:37">
      <c r="A36" s="726" t="s">
        <v>600</v>
      </c>
      <c r="B36" s="761">
        <v>44229281167.791595</v>
      </c>
      <c r="C36" s="761">
        <v>67654187806.400002</v>
      </c>
      <c r="D36" s="761">
        <v>4301642128.9099998</v>
      </c>
      <c r="E36" s="761">
        <v>48376622861.726379</v>
      </c>
      <c r="F36" s="1123">
        <v>2483433294233.25</v>
      </c>
      <c r="G36" s="761">
        <v>7269413759753.9639</v>
      </c>
      <c r="H36" s="763">
        <v>9789297167123.7637</v>
      </c>
      <c r="I36" s="779">
        <v>503770219517.47174</v>
      </c>
      <c r="J36" s="761">
        <v>23932693799.119999</v>
      </c>
      <c r="K36" s="761">
        <v>1589614397.1735373</v>
      </c>
      <c r="L36" s="761">
        <v>453503738.33999997</v>
      </c>
      <c r="M36" s="761">
        <v>21570685546.875</v>
      </c>
      <c r="N36" s="733"/>
      <c r="O36" s="761">
        <v>2600655799.997673</v>
      </c>
      <c r="P36" s="761">
        <v>7653615875.8299999</v>
      </c>
      <c r="Q36" s="761">
        <v>7771915680</v>
      </c>
      <c r="R36" s="761">
        <v>94934048901884</v>
      </c>
      <c r="S36" s="761">
        <v>119734785130275.09</v>
      </c>
      <c r="T36" s="761">
        <v>579975174.10176075</v>
      </c>
      <c r="U36" s="733"/>
      <c r="V36" s="761">
        <v>180222946619.35999</v>
      </c>
      <c r="W36" s="761">
        <v>192624997147.60001</v>
      </c>
      <c r="X36" s="761">
        <v>5552924774.2700005</v>
      </c>
      <c r="Y36" s="761">
        <v>684364769.87246728</v>
      </c>
      <c r="Z36" s="761">
        <v>5086627821133.7002</v>
      </c>
      <c r="AA36" s="733"/>
      <c r="AB36" s="763">
        <v>8415079775.5719004</v>
      </c>
      <c r="AC36" s="761">
        <v>1063409246106.507</v>
      </c>
      <c r="AD36" s="761">
        <v>20491880101.1479</v>
      </c>
      <c r="AE36" s="761">
        <v>99718362305.484726</v>
      </c>
      <c r="AF36" s="761">
        <v>1389096097842.583</v>
      </c>
      <c r="AG36" s="761">
        <v>1241774414812</v>
      </c>
      <c r="AH36" s="761">
        <v>2698108438549.458</v>
      </c>
      <c r="AI36" s="761">
        <v>13153393129.233669</v>
      </c>
      <c r="AJ36" s="761">
        <v>32010428459.399998</v>
      </c>
      <c r="AK36" s="716"/>
    </row>
    <row r="37" spans="1:37">
      <c r="A37" s="726" t="s">
        <v>601</v>
      </c>
      <c r="B37" s="761">
        <v>55645587540.201599</v>
      </c>
      <c r="C37" s="761">
        <v>83537744006.917831</v>
      </c>
      <c r="D37" s="761">
        <v>5793253008.0600004</v>
      </c>
      <c r="E37" s="761">
        <v>64510206507.551041</v>
      </c>
      <c r="F37" s="1123">
        <v>2993165980983.25</v>
      </c>
      <c r="G37" s="761">
        <v>9449706084454.5859</v>
      </c>
      <c r="H37" s="763">
        <v>12748355581841.77</v>
      </c>
      <c r="I37" s="779">
        <v>630108277311.10425</v>
      </c>
      <c r="J37" s="761">
        <v>30214409841.869999</v>
      </c>
      <c r="K37" s="761">
        <v>1959523509.8485873</v>
      </c>
      <c r="L37" s="761">
        <v>556367817.92799997</v>
      </c>
      <c r="M37" s="761">
        <v>24990857421.875</v>
      </c>
      <c r="N37" s="733"/>
      <c r="O37" s="761">
        <v>3237756061.8082538</v>
      </c>
      <c r="P37" s="761">
        <v>9081476463.6599998</v>
      </c>
      <c r="Q37" s="761">
        <v>10667527152</v>
      </c>
      <c r="R37" s="761">
        <v>109072984534138</v>
      </c>
      <c r="S37" s="761">
        <v>145656986191710.91</v>
      </c>
      <c r="T37" s="761">
        <v>669717326.01928425</v>
      </c>
      <c r="U37" s="733"/>
      <c r="V37" s="761">
        <v>225841777650.48001</v>
      </c>
      <c r="W37" s="761">
        <v>236920492314.60001</v>
      </c>
      <c r="X37" s="761">
        <v>6707435332</v>
      </c>
      <c r="Y37" s="761">
        <v>903377596.54639387</v>
      </c>
      <c r="Z37" s="761">
        <v>6541680204880.875</v>
      </c>
      <c r="AA37" s="733"/>
      <c r="AB37" s="763">
        <v>11138323530.4998</v>
      </c>
      <c r="AC37" s="761">
        <v>1279980031184.906</v>
      </c>
      <c r="AD37" s="761">
        <v>27604514086.865681</v>
      </c>
      <c r="AE37" s="761">
        <v>114720047379.63049</v>
      </c>
      <c r="AF37" s="761">
        <v>1624459323740.5359</v>
      </c>
      <c r="AG37" s="761">
        <v>1500218293171</v>
      </c>
      <c r="AH37" s="761">
        <v>3189034875488.7681</v>
      </c>
      <c r="AI37" s="761">
        <v>16562184025.21657</v>
      </c>
      <c r="AJ37" s="761">
        <v>39925241229.239998</v>
      </c>
      <c r="AK37" s="716"/>
    </row>
    <row r="38" spans="1:37">
      <c r="A38" s="726" t="s">
        <v>602</v>
      </c>
      <c r="B38" s="761">
        <v>68705959596.672012</v>
      </c>
      <c r="C38" s="761">
        <v>100293523522.5701</v>
      </c>
      <c r="D38" s="761">
        <v>7299500918.29</v>
      </c>
      <c r="E38" s="761">
        <v>83385822512.467773</v>
      </c>
      <c r="F38" s="1123">
        <v>3571691822461.25</v>
      </c>
      <c r="G38" s="761">
        <v>11757790027810.07</v>
      </c>
      <c r="H38" s="763">
        <v>16152210839555.57</v>
      </c>
      <c r="I38" s="779">
        <v>781289570313.8053</v>
      </c>
      <c r="J38" s="761">
        <v>37209043874.449997</v>
      </c>
      <c r="K38" s="761">
        <v>2363532930.5059114</v>
      </c>
      <c r="L38" s="761">
        <v>668818369.42199993</v>
      </c>
      <c r="M38" s="761">
        <v>28097437500</v>
      </c>
      <c r="N38" s="733"/>
      <c r="O38" s="761">
        <v>3939008804.1839509</v>
      </c>
      <c r="P38" s="761">
        <v>10772228053.290001</v>
      </c>
      <c r="Q38" s="761">
        <v>13778559528</v>
      </c>
      <c r="R38" s="761">
        <v>126223781150202</v>
      </c>
      <c r="S38" s="761">
        <v>171607898896495.91</v>
      </c>
      <c r="T38" s="761">
        <v>767274424.63980854</v>
      </c>
      <c r="U38" s="733"/>
      <c r="V38" s="761">
        <v>274752446784.92001</v>
      </c>
      <c r="W38" s="761">
        <v>287702078136.52002</v>
      </c>
      <c r="X38" s="761">
        <v>8221184531.2700005</v>
      </c>
      <c r="Y38" s="761">
        <v>1146605004.7107561</v>
      </c>
      <c r="Z38" s="761">
        <v>8125976343001.1768</v>
      </c>
      <c r="AA38" s="733"/>
      <c r="AB38" s="763">
        <v>14137741972.018999</v>
      </c>
      <c r="AC38" s="761">
        <v>1478375962851.1279</v>
      </c>
      <c r="AD38" s="761">
        <v>37752401538.529007</v>
      </c>
      <c r="AE38" s="761">
        <v>130492863583.50861</v>
      </c>
      <c r="AF38" s="761">
        <v>1863710161460.7461</v>
      </c>
      <c r="AG38" s="761">
        <v>1788361352130</v>
      </c>
      <c r="AH38" s="761">
        <v>3718954765019.0811</v>
      </c>
      <c r="AI38" s="761">
        <v>20488040204.38271</v>
      </c>
      <c r="AJ38" s="761">
        <v>47938922224.800003</v>
      </c>
      <c r="AK38" s="716"/>
    </row>
    <row r="39" spans="1:37">
      <c r="A39" s="726" t="s">
        <v>603</v>
      </c>
      <c r="B39" s="761">
        <v>82087671427.1064</v>
      </c>
      <c r="C39" s="761">
        <v>117639022975.22009</v>
      </c>
      <c r="D39" s="761">
        <v>9170853751.4399986</v>
      </c>
      <c r="E39" s="761">
        <v>106438531842.10291</v>
      </c>
      <c r="F39" s="1123">
        <v>4253179219267.75</v>
      </c>
      <c r="G39" s="761">
        <v>14554662034985.74</v>
      </c>
      <c r="H39" s="763">
        <v>20455384295757.738</v>
      </c>
      <c r="I39" s="779">
        <v>959926932468.95972</v>
      </c>
      <c r="J39" s="761">
        <v>45597341372.230003</v>
      </c>
      <c r="K39" s="761">
        <v>2852108226.3698883</v>
      </c>
      <c r="L39" s="761">
        <v>797362848.01899993</v>
      </c>
      <c r="M39" s="761">
        <v>31794914062.5</v>
      </c>
      <c r="N39" s="733"/>
      <c r="O39" s="761">
        <v>4730046359.9442577</v>
      </c>
      <c r="P39" s="761">
        <v>13043953148.200001</v>
      </c>
      <c r="Q39" s="761">
        <v>17464656192</v>
      </c>
      <c r="R39" s="761">
        <v>148335160262572</v>
      </c>
      <c r="S39" s="761">
        <v>199735506327215</v>
      </c>
      <c r="T39" s="761">
        <v>872250177.34885466</v>
      </c>
      <c r="U39" s="733"/>
      <c r="V39" s="761">
        <v>333793718958.56</v>
      </c>
      <c r="W39" s="761">
        <v>345074737582.40002</v>
      </c>
      <c r="X39" s="761">
        <v>10198621502.26</v>
      </c>
      <c r="Y39" s="761">
        <v>1427081372.552824</v>
      </c>
      <c r="Z39" s="761">
        <v>10151955140957.24</v>
      </c>
      <c r="AA39" s="733"/>
      <c r="AB39" s="763">
        <v>17417712278.468201</v>
      </c>
      <c r="AC39" s="761">
        <v>1693721745570.905</v>
      </c>
      <c r="AD39" s="761">
        <v>53788782270.793999</v>
      </c>
      <c r="AE39" s="761">
        <v>148618647268.93689</v>
      </c>
      <c r="AF39" s="761">
        <v>2143860181941.5049</v>
      </c>
      <c r="AG39" s="761">
        <v>2124463180084</v>
      </c>
      <c r="AH39" s="761">
        <v>4347181854446.8091</v>
      </c>
      <c r="AI39" s="761">
        <v>25379837229.713348</v>
      </c>
      <c r="AJ39" s="761">
        <v>56812159863.600006</v>
      </c>
      <c r="AK39" s="716"/>
    </row>
    <row r="40" spans="1:37">
      <c r="A40" s="726" t="s">
        <v>604</v>
      </c>
      <c r="B40" s="761">
        <v>98801644762.664398</v>
      </c>
      <c r="C40" s="761">
        <v>138816315486.60831</v>
      </c>
      <c r="D40" s="761">
        <v>11255982817.48</v>
      </c>
      <c r="E40" s="761">
        <v>136647342103.6743</v>
      </c>
      <c r="F40" s="1123">
        <v>5150553048544.5</v>
      </c>
      <c r="G40" s="761">
        <v>18694504917084.621</v>
      </c>
      <c r="H40" s="763">
        <v>26349692163715.531</v>
      </c>
      <c r="I40" s="779">
        <v>1200114474702.4851</v>
      </c>
      <c r="J40" s="761">
        <v>57271092935.889999</v>
      </c>
      <c r="K40" s="761">
        <v>3457644190.9604511</v>
      </c>
      <c r="L40" s="761">
        <v>960244030.94799995</v>
      </c>
      <c r="M40" s="761">
        <v>35919449218.75</v>
      </c>
      <c r="N40" s="733"/>
      <c r="O40" s="761">
        <v>5747950322.0506105</v>
      </c>
      <c r="P40" s="761">
        <v>15969177713.43</v>
      </c>
      <c r="Q40" s="761">
        <v>22159167144</v>
      </c>
      <c r="R40" s="761">
        <v>177857992779919</v>
      </c>
      <c r="S40" s="761">
        <v>236248513865549.31</v>
      </c>
      <c r="T40" s="761">
        <v>1002037849.424505</v>
      </c>
      <c r="U40" s="733"/>
      <c r="V40" s="761">
        <v>412787940668.84003</v>
      </c>
      <c r="W40" s="761">
        <v>423946981819.59998</v>
      </c>
      <c r="X40" s="761">
        <v>12361742329.24</v>
      </c>
      <c r="Y40" s="761">
        <v>1776342017.884182</v>
      </c>
      <c r="Z40" s="761">
        <v>12454591701074.539</v>
      </c>
      <c r="AA40" s="733"/>
      <c r="AB40" s="763">
        <v>21366827535.427299</v>
      </c>
      <c r="AC40" s="761">
        <v>1949155677871.3569</v>
      </c>
      <c r="AD40" s="761">
        <v>81106830974.838516</v>
      </c>
      <c r="AE40" s="761">
        <v>172218538028.5878</v>
      </c>
      <c r="AF40" s="761">
        <v>2482779687469.21</v>
      </c>
      <c r="AG40" s="761">
        <v>2515746739185</v>
      </c>
      <c r="AH40" s="761">
        <v>5131188802147.4424</v>
      </c>
      <c r="AI40" s="761">
        <v>31716878221.673828</v>
      </c>
      <c r="AJ40" s="761">
        <v>67943052602.879997</v>
      </c>
      <c r="AK40" s="716"/>
    </row>
    <row r="41" spans="1:37">
      <c r="A41" s="726" t="s">
        <v>605</v>
      </c>
      <c r="B41" s="761">
        <v>123954012886.83841</v>
      </c>
      <c r="C41" s="761">
        <v>167459914026.61679</v>
      </c>
      <c r="D41" s="761">
        <v>14269333340.299999</v>
      </c>
      <c r="E41" s="761">
        <v>182266822004.3667</v>
      </c>
      <c r="F41" s="1123">
        <v>6500047269676.25</v>
      </c>
      <c r="G41" s="761">
        <v>24913721016543.711</v>
      </c>
      <c r="H41" s="763">
        <v>34792873410676.172</v>
      </c>
      <c r="I41" s="779">
        <v>1580774969206.1624</v>
      </c>
      <c r="J41" s="761">
        <v>74108360563.119995</v>
      </c>
      <c r="K41" s="761">
        <v>4346384361.0788021</v>
      </c>
      <c r="L41" s="761">
        <v>1194241212.7909999</v>
      </c>
      <c r="M41" s="761">
        <v>41442722656.25</v>
      </c>
      <c r="N41" s="733"/>
      <c r="O41" s="761">
        <v>7260394538.5988503</v>
      </c>
      <c r="P41" s="761">
        <v>20731867721.389999</v>
      </c>
      <c r="Q41" s="761">
        <v>29091747552</v>
      </c>
      <c r="R41" s="761">
        <v>221821004629114</v>
      </c>
      <c r="S41" s="761">
        <v>284839710914686.12</v>
      </c>
      <c r="T41" s="761">
        <v>1195844717.1363561</v>
      </c>
      <c r="U41" s="733"/>
      <c r="V41" s="761">
        <v>536056409242.35999</v>
      </c>
      <c r="W41" s="761">
        <v>543304687906.67999</v>
      </c>
      <c r="X41" s="761">
        <v>15703456585.49</v>
      </c>
      <c r="Y41" s="761">
        <v>2257341418.6696329</v>
      </c>
      <c r="Z41" s="761">
        <v>15838572181192.6</v>
      </c>
      <c r="AA41" s="733"/>
      <c r="AB41" s="763">
        <v>26594506832.333599</v>
      </c>
      <c r="AC41" s="761">
        <v>2306138958500.3979</v>
      </c>
      <c r="AD41" s="761">
        <v>135095080387.5688</v>
      </c>
      <c r="AE41" s="761">
        <v>204761710790.37891</v>
      </c>
      <c r="AF41" s="761">
        <v>2926474799877.02</v>
      </c>
      <c r="AG41" s="761">
        <v>3106926201018</v>
      </c>
      <c r="AH41" s="761">
        <v>6326917399299.0801</v>
      </c>
      <c r="AI41" s="761">
        <v>40585238163.685982</v>
      </c>
      <c r="AJ41" s="761">
        <v>83210457822.839996</v>
      </c>
      <c r="AK41" s="716"/>
    </row>
    <row r="42" spans="1:37">
      <c r="A42" s="726" t="s">
        <v>606</v>
      </c>
      <c r="B42" s="761">
        <v>165620911057.09921</v>
      </c>
      <c r="C42" s="761">
        <v>208094813805.86349</v>
      </c>
      <c r="D42" s="761">
        <v>19633729759.940002</v>
      </c>
      <c r="E42" s="761">
        <v>264921001177.0033</v>
      </c>
      <c r="F42" s="1123">
        <v>9330505055661</v>
      </c>
      <c r="G42" s="761">
        <v>37096794792258.359</v>
      </c>
      <c r="H42" s="763">
        <v>50933591238378.773</v>
      </c>
      <c r="I42" s="779">
        <v>2292154627246.1987</v>
      </c>
      <c r="J42" s="761">
        <v>107515366339.82001</v>
      </c>
      <c r="K42" s="761">
        <v>6080315944.3047562</v>
      </c>
      <c r="L42" s="761">
        <v>1607925906.477</v>
      </c>
      <c r="M42" s="761">
        <v>50347132812.5</v>
      </c>
      <c r="N42" s="733"/>
      <c r="O42" s="761">
        <v>9930709416.2064915</v>
      </c>
      <c r="P42" s="761">
        <v>29448263549.68</v>
      </c>
      <c r="Q42" s="761">
        <v>42387039612</v>
      </c>
      <c r="R42" s="761">
        <v>299067327261395</v>
      </c>
      <c r="S42" s="761">
        <v>364794300928415.88</v>
      </c>
      <c r="T42" s="761">
        <v>1517176219.1264801</v>
      </c>
      <c r="U42" s="733"/>
      <c r="V42" s="761">
        <v>753995600981.43994</v>
      </c>
      <c r="W42" s="761">
        <v>768139683710.80005</v>
      </c>
      <c r="X42" s="761">
        <v>21483863054.57</v>
      </c>
      <c r="Y42" s="761">
        <v>3160652275.468245</v>
      </c>
      <c r="Z42" s="761">
        <v>21980476073777.648</v>
      </c>
      <c r="AA42" s="733"/>
      <c r="AB42" s="763">
        <v>35231265537.269501</v>
      </c>
      <c r="AC42" s="761">
        <v>2861736757746.2881</v>
      </c>
      <c r="AD42" s="761">
        <v>265521301890.9765</v>
      </c>
      <c r="AE42" s="761">
        <v>258525204711.64581</v>
      </c>
      <c r="AF42" s="761">
        <v>3848885191349.1768</v>
      </c>
      <c r="AG42" s="761">
        <v>4160452198915</v>
      </c>
      <c r="AH42" s="761">
        <v>8541176170655.5654</v>
      </c>
      <c r="AI42" s="761">
        <v>56243284319.727028</v>
      </c>
      <c r="AJ42" s="761">
        <v>106720914828.59999</v>
      </c>
      <c r="AK42" s="716"/>
    </row>
    <row r="43" spans="1:37">
      <c r="A43" s="726" t="s">
        <v>607</v>
      </c>
      <c r="B43" s="761">
        <v>308782944352.38721</v>
      </c>
      <c r="C43" s="761">
        <v>359077898488.95532</v>
      </c>
      <c r="D43" s="761">
        <v>43935262172.650002</v>
      </c>
      <c r="E43" s="761">
        <v>693535524941.68933</v>
      </c>
      <c r="F43" s="1123">
        <v>22949086146515.5</v>
      </c>
      <c r="G43" s="761">
        <v>113261763635865.41</v>
      </c>
      <c r="H43" s="763">
        <v>153039338983887.31</v>
      </c>
      <c r="I43" s="779">
        <v>5099224034055.3809</v>
      </c>
      <c r="J43" s="761">
        <v>265335969526.35999</v>
      </c>
      <c r="K43" s="761">
        <v>13724982674.543844</v>
      </c>
      <c r="L43" s="761">
        <v>3281475388.77</v>
      </c>
      <c r="M43" s="761">
        <v>87863812500</v>
      </c>
      <c r="N43" s="733"/>
      <c r="O43" s="761">
        <v>18918836060.81176</v>
      </c>
      <c r="P43" s="761">
        <v>85366381323.699997</v>
      </c>
      <c r="Q43" s="761">
        <v>110789821392</v>
      </c>
      <c r="R43" s="761">
        <v>611185032674170</v>
      </c>
      <c r="S43" s="761">
        <v>659697064108482.38</v>
      </c>
      <c r="T43" s="761">
        <v>2727267438.9053888</v>
      </c>
      <c r="U43" s="733"/>
      <c r="V43" s="761">
        <v>1884991017707.8401</v>
      </c>
      <c r="W43" s="761">
        <v>2020393551653.5601</v>
      </c>
      <c r="X43" s="761">
        <v>50743271103.860001</v>
      </c>
      <c r="Y43" s="761">
        <v>8839690025.3151684</v>
      </c>
      <c r="Z43" s="761">
        <v>59414910422469.406</v>
      </c>
      <c r="AA43" s="733"/>
      <c r="AB43" s="763">
        <v>77394167710.38681</v>
      </c>
      <c r="AC43" s="761">
        <v>5046403395692.7803</v>
      </c>
      <c r="AD43" s="761">
        <v>842255264795.34839</v>
      </c>
      <c r="AE43" s="761">
        <v>486346820601.7041</v>
      </c>
      <c r="AF43" s="761">
        <v>7575136844617.041</v>
      </c>
      <c r="AG43" s="761">
        <v>7680207377480</v>
      </c>
      <c r="AH43" s="761">
        <v>17817151811438.68</v>
      </c>
      <c r="AI43" s="761">
        <v>121835813883.42931</v>
      </c>
      <c r="AJ43" s="761">
        <v>190404215896.56</v>
      </c>
      <c r="AK43" s="716"/>
    </row>
    <row r="44" spans="1:37">
      <c r="A44" s="726" t="s">
        <v>527</v>
      </c>
      <c r="B44" s="761">
        <v>1002661677051.2244</v>
      </c>
      <c r="C44" s="761">
        <v>1314289259225.2319</v>
      </c>
      <c r="D44" s="761">
        <v>119460639582.26001</v>
      </c>
      <c r="E44" s="761">
        <v>1631051283287.4355</v>
      </c>
      <c r="F44" s="1123">
        <v>60458209712307.648</v>
      </c>
      <c r="G44" s="761">
        <v>244788090886863.06</v>
      </c>
      <c r="H44" s="763">
        <v>334736992429933.12</v>
      </c>
      <c r="I44" s="779">
        <v>13618178980531.025</v>
      </c>
      <c r="J44" s="761">
        <v>667684013706.05005</v>
      </c>
      <c r="K44" s="761">
        <v>38285368768.677612</v>
      </c>
      <c r="L44" s="761">
        <v>10090340775.726</v>
      </c>
      <c r="M44" s="761">
        <v>351967669921.875</v>
      </c>
      <c r="N44" s="733"/>
      <c r="O44" s="761">
        <v>59565157114.991318</v>
      </c>
      <c r="P44" s="761">
        <v>202369331296.36002</v>
      </c>
      <c r="Q44" s="761">
        <v>261675716820</v>
      </c>
      <c r="R44" s="761">
        <v>1931988378915997</v>
      </c>
      <c r="S44" s="761">
        <v>2336917306550628.5</v>
      </c>
      <c r="T44" s="761">
        <v>10182084494.515301</v>
      </c>
      <c r="U44" s="733"/>
      <c r="V44" s="761">
        <v>4811605272997.5605</v>
      </c>
      <c r="W44" s="761">
        <v>5050121674828.6797</v>
      </c>
      <c r="X44" s="761">
        <v>137676778648.29999</v>
      </c>
      <c r="Y44" s="761">
        <v>20872384376.404488</v>
      </c>
      <c r="Z44" s="761">
        <v>145214660376432.31</v>
      </c>
      <c r="AA44" s="733"/>
      <c r="AB44" s="763">
        <v>220476768079.4216</v>
      </c>
      <c r="AC44" s="761">
        <v>18921208027939.82</v>
      </c>
      <c r="AD44" s="761">
        <v>1486572342365.2014</v>
      </c>
      <c r="AE44" s="761">
        <v>1760258170185.2559</v>
      </c>
      <c r="AF44" s="761">
        <v>25851124501683.906</v>
      </c>
      <c r="AG44" s="761">
        <v>25675711030549</v>
      </c>
      <c r="AH44" s="761">
        <v>55417260448691.32</v>
      </c>
      <c r="AI44" s="761">
        <v>341856308097.78656</v>
      </c>
      <c r="AJ44" s="761">
        <v>663178068603.71985</v>
      </c>
      <c r="AK44" s="716"/>
    </row>
    <row r="45" spans="1:37">
      <c r="A45" s="752" t="s">
        <v>611</v>
      </c>
      <c r="B45" s="761"/>
      <c r="C45" s="761"/>
      <c r="D45" s="761"/>
      <c r="E45" s="761"/>
      <c r="F45" s="1123"/>
      <c r="G45" s="761"/>
      <c r="H45" s="763"/>
      <c r="I45" s="761"/>
      <c r="J45" s="761"/>
      <c r="K45" s="761"/>
      <c r="L45" s="761"/>
      <c r="M45" s="761"/>
      <c r="N45" s="734"/>
      <c r="O45" s="761"/>
      <c r="P45" s="761"/>
      <c r="Q45" s="761"/>
      <c r="R45" s="761"/>
      <c r="S45" s="761"/>
      <c r="T45" s="761"/>
      <c r="U45" s="761"/>
      <c r="V45" s="761"/>
      <c r="W45" s="761"/>
      <c r="X45" s="761"/>
      <c r="Y45" s="761"/>
      <c r="Z45" s="761"/>
      <c r="AA45" s="761"/>
      <c r="AB45" s="763"/>
      <c r="AC45" s="761"/>
      <c r="AD45" s="761"/>
      <c r="AE45" s="761"/>
      <c r="AF45" s="761"/>
      <c r="AG45" s="761"/>
      <c r="AH45" s="761"/>
      <c r="AI45" s="761"/>
      <c r="AJ45" s="761"/>
      <c r="AK45" s="716"/>
    </row>
    <row r="46" spans="1:37">
      <c r="A46" s="735" t="s">
        <v>598</v>
      </c>
      <c r="B46" s="761">
        <v>17186029500.75312</v>
      </c>
      <c r="C46" s="761">
        <v>20305909789.59016</v>
      </c>
      <c r="D46" s="761">
        <v>848917093.38</v>
      </c>
      <c r="E46" s="761">
        <v>15146737441.172779</v>
      </c>
      <c r="F46" s="1123">
        <v>1146156755378.8669</v>
      </c>
      <c r="G46" s="761">
        <v>2645896892943.4521</v>
      </c>
      <c r="H46" s="763">
        <v>3435250671605.8071</v>
      </c>
      <c r="I46" s="761">
        <v>177985013609.26089</v>
      </c>
      <c r="J46" s="761">
        <v>9270403310.1700001</v>
      </c>
      <c r="K46" s="761">
        <v>733739082.84209514</v>
      </c>
      <c r="L46" s="761">
        <v>212810350.454</v>
      </c>
      <c r="M46" s="761">
        <v>11701822265.625</v>
      </c>
      <c r="N46" s="733"/>
      <c r="O46" s="761">
        <v>1145066438.1921971</v>
      </c>
      <c r="P46" s="761">
        <v>3919498954.0999999</v>
      </c>
      <c r="Q46" s="761">
        <v>2075261424</v>
      </c>
      <c r="R46" s="761">
        <v>62132079477409</v>
      </c>
      <c r="S46" s="761">
        <v>57236171295955.656</v>
      </c>
      <c r="T46" s="761">
        <v>368096263.87774122</v>
      </c>
      <c r="U46" s="733"/>
      <c r="V46" s="761">
        <v>77490127187.329193</v>
      </c>
      <c r="W46" s="761">
        <v>83298384187.243195</v>
      </c>
      <c r="X46" s="761">
        <v>2443154782.4400001</v>
      </c>
      <c r="Y46" s="761">
        <v>218456227.4804357</v>
      </c>
      <c r="Z46" s="761">
        <v>1955414526891.406</v>
      </c>
      <c r="AA46" s="733"/>
      <c r="AB46" s="763">
        <v>2964712124.1722002</v>
      </c>
      <c r="AC46" s="761">
        <v>381344370898.27063</v>
      </c>
      <c r="AD46" s="761">
        <v>6530445564.5534649</v>
      </c>
      <c r="AE46" s="761">
        <v>56685766987.148857</v>
      </c>
      <c r="AF46" s="761">
        <v>761966121125.17896</v>
      </c>
      <c r="AG46" s="761">
        <v>630618133037</v>
      </c>
      <c r="AH46" s="761">
        <v>1438964526597.0791</v>
      </c>
      <c r="AI46" s="761">
        <v>5460861395.5584431</v>
      </c>
      <c r="AJ46" s="761">
        <v>14476043682</v>
      </c>
      <c r="AK46" s="716"/>
    </row>
    <row r="47" spans="1:37">
      <c r="A47" s="735" t="s">
        <v>599</v>
      </c>
      <c r="B47" s="761">
        <v>27875170238.208603</v>
      </c>
      <c r="C47" s="761">
        <v>43548135855.016441</v>
      </c>
      <c r="D47" s="761">
        <v>2397058429.8299999</v>
      </c>
      <c r="E47" s="761">
        <v>29020877448.770081</v>
      </c>
      <c r="F47" s="1123">
        <v>1803378323783.25</v>
      </c>
      <c r="G47" s="761">
        <v>5075980628345.167</v>
      </c>
      <c r="H47" s="763">
        <v>6951684727425.8643</v>
      </c>
      <c r="I47" s="761">
        <v>334861202855.15405</v>
      </c>
      <c r="J47" s="761">
        <v>16585058060.860001</v>
      </c>
      <c r="K47" s="761">
        <v>1246265809.3762741</v>
      </c>
      <c r="L47" s="761">
        <v>337155118.389</v>
      </c>
      <c r="M47" s="761">
        <v>17312652343.75</v>
      </c>
      <c r="N47" s="733"/>
      <c r="O47" s="761">
        <v>1902061102.5063231</v>
      </c>
      <c r="P47" s="761">
        <v>5931020850.3699999</v>
      </c>
      <c r="Q47" s="761">
        <v>4591099560</v>
      </c>
      <c r="R47" s="761">
        <v>81935206933198</v>
      </c>
      <c r="S47" s="761">
        <v>90204335633134.438</v>
      </c>
      <c r="T47" s="761">
        <v>498384962.02688181</v>
      </c>
      <c r="U47" s="733"/>
      <c r="V47" s="761">
        <v>134594675738.4272</v>
      </c>
      <c r="W47" s="761">
        <v>145717996987.39069</v>
      </c>
      <c r="X47" s="761">
        <v>4153626668.4400001</v>
      </c>
      <c r="Y47" s="761">
        <v>463057936.49468231</v>
      </c>
      <c r="Z47" s="761">
        <v>3601934572395.5</v>
      </c>
      <c r="AA47" s="733"/>
      <c r="AB47" s="763">
        <v>5683805974.1810999</v>
      </c>
      <c r="AC47" s="761">
        <v>746433352971.03809</v>
      </c>
      <c r="AD47" s="761">
        <v>12424759244.027269</v>
      </c>
      <c r="AE47" s="761">
        <v>78470029696.518723</v>
      </c>
      <c r="AF47" s="761">
        <v>1050374360233.6021</v>
      </c>
      <c r="AG47" s="761">
        <v>973624351422</v>
      </c>
      <c r="AH47" s="761">
        <v>2173453969919.0759</v>
      </c>
      <c r="AI47" s="761">
        <v>8752118401.1636238</v>
      </c>
      <c r="AJ47" s="761">
        <v>24392560977.720001</v>
      </c>
      <c r="AK47" s="716"/>
    </row>
    <row r="48" spans="1:37">
      <c r="A48" s="735" t="s">
        <v>600</v>
      </c>
      <c r="B48" s="761">
        <v>36304478444.721603</v>
      </c>
      <c r="C48" s="761">
        <v>59753508660.259644</v>
      </c>
      <c r="D48" s="761">
        <v>3866655862.9499998</v>
      </c>
      <c r="E48" s="761">
        <v>41589595526.919296</v>
      </c>
      <c r="F48" s="1123">
        <v>2251111169226.5</v>
      </c>
      <c r="G48" s="761">
        <v>7087904324444.4004</v>
      </c>
      <c r="H48" s="763">
        <v>9551297505055.6543</v>
      </c>
      <c r="I48" s="761">
        <v>444523235949.56458</v>
      </c>
      <c r="J48" s="761">
        <v>23023012974.650002</v>
      </c>
      <c r="K48" s="761">
        <v>1609547477.4287305</v>
      </c>
      <c r="L48" s="761">
        <v>433299692.44199997</v>
      </c>
      <c r="M48" s="761">
        <v>20916666015.625</v>
      </c>
      <c r="N48" s="733"/>
      <c r="O48" s="761">
        <v>2494743846.3328991</v>
      </c>
      <c r="P48" s="761">
        <v>7267867758.0500002</v>
      </c>
      <c r="Q48" s="761">
        <v>6838391484</v>
      </c>
      <c r="R48" s="761">
        <v>96016117205638</v>
      </c>
      <c r="S48" s="761">
        <v>115173320611056.3</v>
      </c>
      <c r="T48" s="761">
        <v>587546117.25228715</v>
      </c>
      <c r="U48" s="733"/>
      <c r="V48" s="761">
        <v>180757177137.75699</v>
      </c>
      <c r="W48" s="761">
        <v>189329047523.21301</v>
      </c>
      <c r="X48" s="761">
        <v>5392532507.6599998</v>
      </c>
      <c r="Y48" s="761">
        <v>684668484.8811903</v>
      </c>
      <c r="Z48" s="761">
        <v>4972553558833.5</v>
      </c>
      <c r="AA48" s="733"/>
      <c r="AB48" s="763">
        <v>8199946446.1451006</v>
      </c>
      <c r="AC48" s="761">
        <v>963863211360.39783</v>
      </c>
      <c r="AD48" s="761">
        <v>17298255154.513672</v>
      </c>
      <c r="AE48" s="761">
        <v>93508280038.329391</v>
      </c>
      <c r="AF48" s="761">
        <v>1256512526486.8921</v>
      </c>
      <c r="AG48" s="761">
        <v>1232762261124</v>
      </c>
      <c r="AH48" s="761">
        <v>2668679634733.6792</v>
      </c>
      <c r="AI48" s="761">
        <v>11686727967.100229</v>
      </c>
      <c r="AJ48" s="761">
        <v>31733536966.68</v>
      </c>
      <c r="AK48" s="716"/>
    </row>
    <row r="49" spans="1:37">
      <c r="A49" s="735" t="s">
        <v>601</v>
      </c>
      <c r="B49" s="761">
        <v>45835569618.047997</v>
      </c>
      <c r="C49" s="761">
        <v>74286382809.478333</v>
      </c>
      <c r="D49" s="761">
        <v>5252671844.1999998</v>
      </c>
      <c r="E49" s="761">
        <v>55301113535.679588</v>
      </c>
      <c r="F49" s="1123">
        <v>2708651512680.5</v>
      </c>
      <c r="G49" s="761">
        <v>9116904932772.3262</v>
      </c>
      <c r="H49" s="763">
        <v>12349862044052.039</v>
      </c>
      <c r="I49" s="761">
        <v>568685880500.91968</v>
      </c>
      <c r="J49" s="761">
        <v>29109630522.810001</v>
      </c>
      <c r="K49" s="761">
        <v>1968881890.3280003</v>
      </c>
      <c r="L49" s="761">
        <v>527306485.81900001</v>
      </c>
      <c r="M49" s="761">
        <v>24118826171.875</v>
      </c>
      <c r="N49" s="733"/>
      <c r="O49" s="761">
        <v>3095962251.821897</v>
      </c>
      <c r="P49" s="761">
        <v>8598741307.5300007</v>
      </c>
      <c r="Q49" s="761">
        <v>9352751112</v>
      </c>
      <c r="R49" s="761">
        <v>111037535856071</v>
      </c>
      <c r="S49" s="761">
        <v>140345032517006.91</v>
      </c>
      <c r="T49" s="761">
        <v>673784850.80982196</v>
      </c>
      <c r="U49" s="733"/>
      <c r="V49" s="761">
        <v>226524227013.46301</v>
      </c>
      <c r="W49" s="761">
        <v>231633875818.67749</v>
      </c>
      <c r="X49" s="761">
        <v>6552926269.0900002</v>
      </c>
      <c r="Y49" s="761">
        <v>899217726.85127366</v>
      </c>
      <c r="Z49" s="761">
        <v>6439929171145</v>
      </c>
      <c r="AA49" s="733"/>
      <c r="AB49" s="763">
        <v>10818903971.870701</v>
      </c>
      <c r="AC49" s="761">
        <v>1168984668960.6689</v>
      </c>
      <c r="AD49" s="761">
        <v>23330905570.89809</v>
      </c>
      <c r="AE49" s="761">
        <v>107849247639.20081</v>
      </c>
      <c r="AF49" s="761">
        <v>1454032623247.552</v>
      </c>
      <c r="AG49" s="761">
        <v>1473834192241</v>
      </c>
      <c r="AH49" s="761">
        <v>3153565644277.0742</v>
      </c>
      <c r="AI49" s="761">
        <v>14703651927.627701</v>
      </c>
      <c r="AJ49" s="761">
        <v>39223771936.559998</v>
      </c>
      <c r="AK49" s="716"/>
    </row>
    <row r="50" spans="1:37">
      <c r="A50" s="735" t="s">
        <v>602</v>
      </c>
      <c r="B50" s="761">
        <v>55714399032.470398</v>
      </c>
      <c r="C50" s="761">
        <v>89216281250.210281</v>
      </c>
      <c r="D50" s="761">
        <v>6730167139.0700006</v>
      </c>
      <c r="E50" s="761">
        <v>71181323235.765335</v>
      </c>
      <c r="F50" s="1123">
        <v>3201342931551.875</v>
      </c>
      <c r="G50" s="761">
        <v>11284096872429.48</v>
      </c>
      <c r="H50" s="763">
        <v>15559404430518.949</v>
      </c>
      <c r="I50" s="761">
        <v>716683393729.49695</v>
      </c>
      <c r="J50" s="761">
        <v>35816901248.309998</v>
      </c>
      <c r="K50" s="761">
        <v>2356993547.221097</v>
      </c>
      <c r="L50" s="761">
        <v>629450944.88300002</v>
      </c>
      <c r="M50" s="761">
        <v>27212562500</v>
      </c>
      <c r="N50" s="733"/>
      <c r="O50" s="761">
        <v>3763963287.8650231</v>
      </c>
      <c r="P50" s="761">
        <v>10306837123.48</v>
      </c>
      <c r="Q50" s="761">
        <v>12108693972</v>
      </c>
      <c r="R50" s="761">
        <v>128763365807193</v>
      </c>
      <c r="S50" s="761">
        <v>165918340356797.09</v>
      </c>
      <c r="T50" s="761">
        <v>770433266.54173541</v>
      </c>
      <c r="U50" s="733"/>
      <c r="V50" s="761">
        <v>274796119739.80411</v>
      </c>
      <c r="W50" s="761">
        <v>280551529508.77258</v>
      </c>
      <c r="X50" s="761">
        <v>7971768237.54</v>
      </c>
      <c r="Y50" s="761">
        <v>1138829396.6716831</v>
      </c>
      <c r="Z50" s="761">
        <v>7948438938631</v>
      </c>
      <c r="AA50" s="733"/>
      <c r="AB50" s="763">
        <v>13625781989.252399</v>
      </c>
      <c r="AC50" s="761">
        <v>1358348450376.4231</v>
      </c>
      <c r="AD50" s="761">
        <v>31967306289.93224</v>
      </c>
      <c r="AE50" s="761">
        <v>122248834493.6842</v>
      </c>
      <c r="AF50" s="761">
        <v>1684540056792.5271</v>
      </c>
      <c r="AG50" s="761">
        <v>1724626087760</v>
      </c>
      <c r="AH50" s="761">
        <v>3665465634853.6992</v>
      </c>
      <c r="AI50" s="761">
        <v>18204159158.995838</v>
      </c>
      <c r="AJ50" s="761">
        <v>46985859207.959999</v>
      </c>
      <c r="AK50" s="716"/>
    </row>
    <row r="51" spans="1:37">
      <c r="A51" s="735" t="s">
        <v>603</v>
      </c>
      <c r="B51" s="761">
        <v>67088989269.156006</v>
      </c>
      <c r="C51" s="761">
        <v>104908594843.0049</v>
      </c>
      <c r="D51" s="761">
        <v>8456001573.71</v>
      </c>
      <c r="E51" s="761">
        <v>90875642019.694031</v>
      </c>
      <c r="F51" s="1123">
        <v>3870646361584.125</v>
      </c>
      <c r="G51" s="761">
        <v>13924549581501.27</v>
      </c>
      <c r="H51" s="763">
        <v>19570986397367.18</v>
      </c>
      <c r="I51" s="761">
        <v>868311318234.7395</v>
      </c>
      <c r="J51" s="761">
        <v>43522863395.970001</v>
      </c>
      <c r="K51" s="761">
        <v>2830566824.3670878</v>
      </c>
      <c r="L51" s="761">
        <v>748461986.04999995</v>
      </c>
      <c r="M51" s="761">
        <v>30689923828.125</v>
      </c>
      <c r="N51" s="733"/>
      <c r="O51" s="761">
        <v>4525348419.689291</v>
      </c>
      <c r="P51" s="761">
        <v>12280860166.290001</v>
      </c>
      <c r="Q51" s="761">
        <v>15343505352</v>
      </c>
      <c r="R51" s="761">
        <v>150944024868720</v>
      </c>
      <c r="S51" s="761">
        <v>193010808540707</v>
      </c>
      <c r="T51" s="761">
        <v>875274641.93260264</v>
      </c>
      <c r="U51" s="733"/>
      <c r="V51" s="761">
        <v>332789623510.06543</v>
      </c>
      <c r="W51" s="761">
        <v>336957617442.10101</v>
      </c>
      <c r="X51" s="761">
        <v>9769940128.4799995</v>
      </c>
      <c r="Y51" s="761">
        <v>1406600064.0401931</v>
      </c>
      <c r="Z51" s="761">
        <v>9828146357122</v>
      </c>
      <c r="AA51" s="733"/>
      <c r="AB51" s="763">
        <v>16730566043.827299</v>
      </c>
      <c r="AC51" s="761">
        <v>1555128310650.9199</v>
      </c>
      <c r="AD51" s="761">
        <v>45534209735.649612</v>
      </c>
      <c r="AE51" s="761">
        <v>139814639662.11569</v>
      </c>
      <c r="AF51" s="761">
        <v>1910913915687.043</v>
      </c>
      <c r="AG51" s="761">
        <v>2034663727216</v>
      </c>
      <c r="AH51" s="761">
        <v>4291032153287.418</v>
      </c>
      <c r="AI51" s="761">
        <v>22580423255.361599</v>
      </c>
      <c r="AJ51" s="761">
        <v>55234006591.799995</v>
      </c>
      <c r="AK51" s="716"/>
    </row>
    <row r="52" spans="1:37">
      <c r="A52" s="735" t="s">
        <v>604</v>
      </c>
      <c r="B52" s="761">
        <v>80851137614.301605</v>
      </c>
      <c r="C52" s="761">
        <v>124163050654.1725</v>
      </c>
      <c r="D52" s="761">
        <v>10474642351.16</v>
      </c>
      <c r="E52" s="761">
        <v>116538983056.2672</v>
      </c>
      <c r="F52" s="1123">
        <v>4645587333319.25</v>
      </c>
      <c r="G52" s="761">
        <v>17733688208526.539</v>
      </c>
      <c r="H52" s="763">
        <v>25067100070304.121</v>
      </c>
      <c r="I52" s="761">
        <v>1065653677184.4471</v>
      </c>
      <c r="J52" s="761">
        <v>54502407745.879997</v>
      </c>
      <c r="K52" s="761">
        <v>3405956224.4047179</v>
      </c>
      <c r="L52" s="761">
        <v>899571143.33899999</v>
      </c>
      <c r="M52" s="761">
        <v>34690195312.5</v>
      </c>
      <c r="N52" s="733"/>
      <c r="O52" s="761">
        <v>5526229166.4607534</v>
      </c>
      <c r="P52" s="761">
        <v>15059082255.99</v>
      </c>
      <c r="Q52" s="761">
        <v>19487922144</v>
      </c>
      <c r="R52" s="761">
        <v>180837853289799</v>
      </c>
      <c r="S52" s="761">
        <v>228713914593749.59</v>
      </c>
      <c r="T52" s="761">
        <v>1000984325.5132461</v>
      </c>
      <c r="U52" s="733"/>
      <c r="V52" s="761">
        <v>410412703305.57788</v>
      </c>
      <c r="W52" s="761">
        <v>412088157903.77948</v>
      </c>
      <c r="X52" s="761">
        <v>11873787213.450001</v>
      </c>
      <c r="Y52" s="761">
        <v>1756995154.878777</v>
      </c>
      <c r="Z52" s="761">
        <v>12220039911043</v>
      </c>
      <c r="AA52" s="733"/>
      <c r="AB52" s="763">
        <v>20470951120.617699</v>
      </c>
      <c r="AC52" s="761">
        <v>1791525883571.3611</v>
      </c>
      <c r="AD52" s="761">
        <v>68544997386.745949</v>
      </c>
      <c r="AE52" s="761">
        <v>162132509918.1261</v>
      </c>
      <c r="AF52" s="761">
        <v>2209346607744.9082</v>
      </c>
      <c r="AG52" s="761">
        <v>2397174888903</v>
      </c>
      <c r="AH52" s="761">
        <v>5041983730411.5547</v>
      </c>
      <c r="AI52" s="761">
        <v>28229042127.272758</v>
      </c>
      <c r="AJ52" s="761">
        <v>65929001853.959999</v>
      </c>
      <c r="AK52" s="716"/>
    </row>
    <row r="53" spans="1:37">
      <c r="A53" s="735" t="s">
        <v>605</v>
      </c>
      <c r="B53" s="761">
        <v>101914987901.47919</v>
      </c>
      <c r="C53" s="761">
        <v>148095218934.89359</v>
      </c>
      <c r="D53" s="761">
        <v>13084125641.189999</v>
      </c>
      <c r="E53" s="761">
        <v>155211211550.76599</v>
      </c>
      <c r="F53" s="1123">
        <v>5860300595931.75</v>
      </c>
      <c r="G53" s="761">
        <v>23421395623427.23</v>
      </c>
      <c r="H53" s="763">
        <v>32839698391630.93</v>
      </c>
      <c r="I53" s="761">
        <v>1416897798250.9336</v>
      </c>
      <c r="J53" s="761">
        <v>70491791469.520004</v>
      </c>
      <c r="K53" s="761">
        <v>4263875618.7851028</v>
      </c>
      <c r="L53" s="761">
        <v>1108429643.8940001</v>
      </c>
      <c r="M53" s="761">
        <v>39983199218.75</v>
      </c>
      <c r="N53" s="733"/>
      <c r="O53" s="761">
        <v>6962419903.6908493</v>
      </c>
      <c r="P53" s="761">
        <v>19442797516.939999</v>
      </c>
      <c r="Q53" s="761">
        <v>25534222380</v>
      </c>
      <c r="R53" s="761">
        <v>224943396665235</v>
      </c>
      <c r="S53" s="761">
        <v>275988132806570.41</v>
      </c>
      <c r="T53" s="761">
        <v>1200095354.5480011</v>
      </c>
      <c r="U53" s="733"/>
      <c r="V53" s="761">
        <v>529437575277.66217</v>
      </c>
      <c r="W53" s="761">
        <v>526415868278.07819</v>
      </c>
      <c r="X53" s="761">
        <v>15101032273.18</v>
      </c>
      <c r="Y53" s="761">
        <v>2220645661.591917</v>
      </c>
      <c r="Z53" s="761">
        <v>15334419040500</v>
      </c>
      <c r="AA53" s="733"/>
      <c r="AB53" s="763">
        <v>25393724823.988701</v>
      </c>
      <c r="AC53" s="761">
        <v>2120668548219.1931</v>
      </c>
      <c r="AD53" s="761">
        <v>114307370367.9548</v>
      </c>
      <c r="AE53" s="761">
        <v>192200897109.6861</v>
      </c>
      <c r="AF53" s="761">
        <v>2615514258234.292</v>
      </c>
      <c r="AG53" s="761">
        <v>2928038139461</v>
      </c>
      <c r="AH53" s="761">
        <v>6257132457180.3379</v>
      </c>
      <c r="AI53" s="761">
        <v>36207815760.610924</v>
      </c>
      <c r="AJ53" s="761">
        <v>80617401678.959991</v>
      </c>
      <c r="AK53" s="716"/>
    </row>
    <row r="54" spans="1:37">
      <c r="A54" s="735" t="s">
        <v>606</v>
      </c>
      <c r="B54" s="761">
        <v>135486398381.47681</v>
      </c>
      <c r="C54" s="761">
        <v>185767877410.31189</v>
      </c>
      <c r="D54" s="761">
        <v>18391885119.710003</v>
      </c>
      <c r="E54" s="761">
        <v>225187504556.88651</v>
      </c>
      <c r="F54" s="1123">
        <v>8392852893580.5</v>
      </c>
      <c r="G54" s="761">
        <v>34639196456930.16</v>
      </c>
      <c r="H54" s="763">
        <v>47807500201079.75</v>
      </c>
      <c r="I54" s="761">
        <v>2105936382218.604</v>
      </c>
      <c r="J54" s="761">
        <v>100970272052.84</v>
      </c>
      <c r="K54" s="761">
        <v>5911609932.5031261</v>
      </c>
      <c r="L54" s="761">
        <v>1478707908.2720001</v>
      </c>
      <c r="M54" s="761">
        <v>48395652343.75</v>
      </c>
      <c r="N54" s="733"/>
      <c r="O54" s="761">
        <v>9502632881.8481102</v>
      </c>
      <c r="P54" s="761">
        <v>27600937454.52</v>
      </c>
      <c r="Q54" s="761">
        <v>37315101444</v>
      </c>
      <c r="R54" s="761">
        <v>303600309471563</v>
      </c>
      <c r="S54" s="761">
        <v>353675262673351.69</v>
      </c>
      <c r="T54" s="761">
        <v>1517678001.195926</v>
      </c>
      <c r="U54" s="733"/>
      <c r="V54" s="761">
        <v>743170423498.93237</v>
      </c>
      <c r="W54" s="761">
        <v>743982683932.1803</v>
      </c>
      <c r="X54" s="761">
        <v>20633605392.253601</v>
      </c>
      <c r="Y54" s="761">
        <v>3089040186.4712639</v>
      </c>
      <c r="Z54" s="761">
        <v>21164484104486</v>
      </c>
      <c r="AA54" s="733"/>
      <c r="AB54" s="763">
        <v>33493383127.210701</v>
      </c>
      <c r="AC54" s="761">
        <v>2636589764203.3589</v>
      </c>
      <c r="AD54" s="761">
        <v>224484403472.75049</v>
      </c>
      <c r="AE54" s="761">
        <v>242531838000.9798</v>
      </c>
      <c r="AF54" s="761">
        <v>3313243077750.0298</v>
      </c>
      <c r="AG54" s="761">
        <v>3886460091566</v>
      </c>
      <c r="AH54" s="761">
        <v>8383824592305.21</v>
      </c>
      <c r="AI54" s="761">
        <v>50285040094.053253</v>
      </c>
      <c r="AJ54" s="761">
        <v>103549594798.32001</v>
      </c>
      <c r="AK54" s="716"/>
    </row>
    <row r="55" spans="1:37">
      <c r="A55" s="735" t="s">
        <v>607</v>
      </c>
      <c r="B55" s="761">
        <v>265686065191.40161</v>
      </c>
      <c r="C55" s="761">
        <v>321851812968.87738</v>
      </c>
      <c r="D55" s="761">
        <v>41657287871.120003</v>
      </c>
      <c r="E55" s="761">
        <v>586933605950.0697</v>
      </c>
      <c r="F55" s="1123">
        <v>20557150108753.5</v>
      </c>
      <c r="G55" s="761">
        <v>105280373545070.7</v>
      </c>
      <c r="H55" s="763">
        <v>143559598127565.41</v>
      </c>
      <c r="I55" s="761">
        <v>4484352820183.96</v>
      </c>
      <c r="J55" s="761">
        <v>242466025998.64001</v>
      </c>
      <c r="K55" s="761">
        <v>13138598868.705578</v>
      </c>
      <c r="L55" s="761">
        <v>2969684790.8740001</v>
      </c>
      <c r="M55" s="761">
        <v>83828335937.5</v>
      </c>
      <c r="N55" s="733"/>
      <c r="O55" s="761">
        <v>18042119924.613579</v>
      </c>
      <c r="P55" s="761">
        <v>81573852692.899994</v>
      </c>
      <c r="Q55" s="761">
        <v>97892830872</v>
      </c>
      <c r="R55" s="761">
        <v>620332619566225</v>
      </c>
      <c r="S55" s="761">
        <v>641950794540189.12</v>
      </c>
      <c r="T55" s="761">
        <v>2725689205.1210661</v>
      </c>
      <c r="U55" s="733"/>
      <c r="V55" s="761">
        <v>1829480832967.812</v>
      </c>
      <c r="W55" s="761">
        <v>1938297190464.5649</v>
      </c>
      <c r="X55" s="761">
        <v>48796786189.468803</v>
      </c>
      <c r="Y55" s="761">
        <v>8573129689.0806293</v>
      </c>
      <c r="Z55" s="761">
        <v>57497702535584</v>
      </c>
      <c r="AA55" s="733"/>
      <c r="AB55" s="763">
        <v>72885196874.026901</v>
      </c>
      <c r="AC55" s="761">
        <v>4651625573757.9707</v>
      </c>
      <c r="AD55" s="761">
        <v>710557148942.57739</v>
      </c>
      <c r="AE55" s="761">
        <v>460117149571.46619</v>
      </c>
      <c r="AF55" s="761">
        <v>6423689703263.3291</v>
      </c>
      <c r="AG55" s="761">
        <v>7071918810156</v>
      </c>
      <c r="AH55" s="761">
        <v>17359914186360.15</v>
      </c>
      <c r="AI55" s="761">
        <v>109272923032.6722</v>
      </c>
      <c r="AJ55" s="761">
        <v>182301712301.76001</v>
      </c>
      <c r="AK55" s="716"/>
    </row>
    <row r="56" spans="1:37">
      <c r="A56" s="735" t="s">
        <v>612</v>
      </c>
      <c r="B56" s="761">
        <v>833943225192.01685</v>
      </c>
      <c r="C56" s="761">
        <v>1171896773175.8152</v>
      </c>
      <c r="D56" s="761">
        <v>111159412926.31</v>
      </c>
      <c r="E56" s="761">
        <v>1386986594321.9905</v>
      </c>
      <c r="F56" s="1123">
        <v>54437177985790.117</v>
      </c>
      <c r="G56" s="761">
        <v>230209987066390.72</v>
      </c>
      <c r="H56" s="763">
        <v>316692382566605.69</v>
      </c>
      <c r="I56" s="761">
        <v>12183890722717.006</v>
      </c>
      <c r="J56" s="761">
        <v>625758366779.65002</v>
      </c>
      <c r="K56" s="761">
        <v>37466035275.961807</v>
      </c>
      <c r="L56" s="761">
        <v>9344878064.4160004</v>
      </c>
      <c r="M56" s="761">
        <v>338849835937.5</v>
      </c>
      <c r="N56" s="733"/>
      <c r="O56" s="761">
        <v>56960547223.020927</v>
      </c>
      <c r="P56" s="761">
        <v>191981496080.17001</v>
      </c>
      <c r="Q56" s="761">
        <v>230539779744</v>
      </c>
      <c r="R56" s="761">
        <v>1960542509141051</v>
      </c>
      <c r="S56" s="761">
        <v>2262216113568518.5</v>
      </c>
      <c r="T56" s="761">
        <v>10217966988.819309</v>
      </c>
      <c r="U56" s="733"/>
      <c r="V56" s="761">
        <v>4739453485376.8301</v>
      </c>
      <c r="W56" s="761">
        <v>4888272352046.001</v>
      </c>
      <c r="X56" s="761">
        <v>132689159662.0024</v>
      </c>
      <c r="Y56" s="761">
        <v>20450640528.442047</v>
      </c>
      <c r="Z56" s="761">
        <v>140963062716631.41</v>
      </c>
      <c r="AA56" s="733"/>
      <c r="AB56" s="763">
        <v>210266972495.29279</v>
      </c>
      <c r="AC56" s="761">
        <v>17374512134969.604</v>
      </c>
      <c r="AD56" s="761">
        <v>1254979801729.603</v>
      </c>
      <c r="AE56" s="761">
        <v>1655559193117.2559</v>
      </c>
      <c r="AF56" s="761">
        <v>22680133250565.355</v>
      </c>
      <c r="AG56" s="761">
        <v>24353720682887</v>
      </c>
      <c r="AH56" s="761">
        <v>54434016529925.273</v>
      </c>
      <c r="AI56" s="761">
        <v>305382763120.41656</v>
      </c>
      <c r="AJ56" s="761">
        <v>644443489995.71997</v>
      </c>
      <c r="AK56" s="716"/>
    </row>
    <row r="57" spans="1:37">
      <c r="A57" s="727" t="s">
        <v>613</v>
      </c>
      <c r="B57" s="734"/>
      <c r="C57" s="734"/>
      <c r="D57" s="734"/>
      <c r="E57" s="734"/>
      <c r="F57" s="1124"/>
      <c r="G57" s="734"/>
      <c r="H57" s="734"/>
      <c r="I57" s="734"/>
      <c r="J57" s="734"/>
      <c r="K57" s="734"/>
      <c r="L57" s="734"/>
      <c r="M57" s="734"/>
      <c r="N57" s="734"/>
      <c r="O57" s="734"/>
      <c r="P57" s="734"/>
      <c r="Q57" s="734"/>
      <c r="R57" s="765"/>
      <c r="S57" s="765"/>
      <c r="T57" s="734"/>
      <c r="U57" s="734"/>
      <c r="V57" s="734"/>
      <c r="W57" s="734"/>
      <c r="X57" s="734"/>
      <c r="Y57" s="734"/>
      <c r="Z57" s="765"/>
      <c r="AA57" s="734"/>
      <c r="AB57" s="734"/>
      <c r="AC57" s="734"/>
      <c r="AD57" s="734"/>
      <c r="AE57" s="734"/>
      <c r="AF57" s="734"/>
      <c r="AG57" s="734"/>
      <c r="AH57" s="734"/>
      <c r="AI57" s="734"/>
      <c r="AJ57" s="734"/>
      <c r="AK57" s="716"/>
    </row>
    <row r="58" spans="1:37">
      <c r="A58" s="726" t="s">
        <v>598</v>
      </c>
      <c r="B58" s="761">
        <v>39578364640.538399</v>
      </c>
      <c r="C58" s="761">
        <v>25434669836.388859</v>
      </c>
      <c r="D58" s="761">
        <v>2037757845.4100001</v>
      </c>
      <c r="E58" s="761">
        <v>31829168499.651218</v>
      </c>
      <c r="F58" s="1123">
        <v>1664473608523.8049</v>
      </c>
      <c r="G58" s="761">
        <v>4541695479341.5479</v>
      </c>
      <c r="H58" s="763">
        <v>6233948208740.5088</v>
      </c>
      <c r="I58" s="761">
        <v>429583476537.4386</v>
      </c>
      <c r="J58" s="761">
        <v>12947390674.09</v>
      </c>
      <c r="K58" s="761">
        <v>1067804424.3538976</v>
      </c>
      <c r="L58" s="761">
        <v>275186853.699</v>
      </c>
      <c r="M58" s="761">
        <v>12832844726.5625</v>
      </c>
      <c r="N58" s="733"/>
      <c r="O58" s="761">
        <v>1493500341.060308</v>
      </c>
      <c r="P58" s="761">
        <v>4598833893.1999998</v>
      </c>
      <c r="Q58" s="761">
        <v>2668302204</v>
      </c>
      <c r="R58" s="761">
        <v>69361321862598</v>
      </c>
      <c r="S58" s="761">
        <v>68608733944617.633</v>
      </c>
      <c r="T58" s="761">
        <v>416679657.82304209</v>
      </c>
      <c r="U58" s="733"/>
      <c r="V58" s="761">
        <v>124009099349.0575</v>
      </c>
      <c r="W58" s="761">
        <v>130773907168.1095</v>
      </c>
      <c r="X58" s="761">
        <v>3267236786.0100002</v>
      </c>
      <c r="Y58" s="761">
        <v>503440939.46382737</v>
      </c>
      <c r="Z58" s="761">
        <v>3049391888543.75</v>
      </c>
      <c r="AA58" s="733"/>
      <c r="AB58" s="763">
        <v>4288314223.3204999</v>
      </c>
      <c r="AC58" s="761">
        <v>518280031479.25043</v>
      </c>
      <c r="AD58" s="761">
        <v>21805793740.16523</v>
      </c>
      <c r="AE58" s="761">
        <v>63038085369.431259</v>
      </c>
      <c r="AF58" s="761">
        <v>873065031782.38147</v>
      </c>
      <c r="AG58" s="761">
        <v>869714767233</v>
      </c>
      <c r="AH58" s="761">
        <v>1685390371777.4231</v>
      </c>
      <c r="AI58" s="761">
        <v>9124663632.6783104</v>
      </c>
      <c r="AJ58" s="761">
        <v>20214726657</v>
      </c>
      <c r="AK58" s="716"/>
    </row>
    <row r="59" spans="1:37">
      <c r="A59" s="726" t="s">
        <v>599</v>
      </c>
      <c r="B59" s="761">
        <v>51086949903.251999</v>
      </c>
      <c r="C59" s="761">
        <v>49690159982.387787</v>
      </c>
      <c r="D59" s="761">
        <v>3748379954.1899996</v>
      </c>
      <c r="E59" s="761">
        <v>46612552376.53257</v>
      </c>
      <c r="F59" s="1123">
        <v>2359732363612</v>
      </c>
      <c r="G59" s="761">
        <v>7125196473005.626</v>
      </c>
      <c r="H59" s="763">
        <v>9720515012275.4082</v>
      </c>
      <c r="I59" s="761">
        <v>618868400136.58606</v>
      </c>
      <c r="J59" s="761">
        <v>20707341829.490002</v>
      </c>
      <c r="K59" s="761">
        <v>1611780560.5692229</v>
      </c>
      <c r="L59" s="761">
        <v>404975201.99199998</v>
      </c>
      <c r="M59" s="761">
        <v>18640556640.625</v>
      </c>
      <c r="N59" s="733"/>
      <c r="O59" s="761">
        <v>2343018903.8385429</v>
      </c>
      <c r="P59" s="761">
        <v>6630369652.4899998</v>
      </c>
      <c r="Q59" s="761">
        <v>5272150728</v>
      </c>
      <c r="R59" s="761">
        <v>91892486667637</v>
      </c>
      <c r="S59" s="761">
        <v>108520189176246.2</v>
      </c>
      <c r="T59" s="761">
        <v>552638399.05756009</v>
      </c>
      <c r="U59" s="733"/>
      <c r="V59" s="761">
        <v>184634730696.45129</v>
      </c>
      <c r="W59" s="761">
        <v>199103410478.33179</v>
      </c>
      <c r="X59" s="761">
        <v>5073072361.96</v>
      </c>
      <c r="Y59" s="761">
        <v>729649554.16837728</v>
      </c>
      <c r="Z59" s="761">
        <v>4735901577885</v>
      </c>
      <c r="AA59" s="733"/>
      <c r="AB59" s="763">
        <v>7151906839.5581007</v>
      </c>
      <c r="AC59" s="761">
        <v>905451402664.43884</v>
      </c>
      <c r="AD59" s="761">
        <v>32790608945.07832</v>
      </c>
      <c r="AE59" s="761">
        <v>84837045267.555222</v>
      </c>
      <c r="AF59" s="761">
        <v>1186363159889.0029</v>
      </c>
      <c r="AG59" s="761">
        <v>1277328236037</v>
      </c>
      <c r="AH59" s="761">
        <v>2454373558001.9482</v>
      </c>
      <c r="AI59" s="761">
        <v>12367119299.451611</v>
      </c>
      <c r="AJ59" s="761">
        <v>30471165533.52</v>
      </c>
      <c r="AK59" s="716"/>
    </row>
    <row r="60" spans="1:37">
      <c r="A60" s="726" t="s">
        <v>600</v>
      </c>
      <c r="B60" s="761">
        <v>59159378054.407196</v>
      </c>
      <c r="C60" s="761">
        <v>66076358736.902367</v>
      </c>
      <c r="D60" s="761">
        <v>5409963811.9899998</v>
      </c>
      <c r="E60" s="761">
        <v>59353523663.330757</v>
      </c>
      <c r="F60" s="1123">
        <v>2812769444792.5</v>
      </c>
      <c r="G60" s="761">
        <v>9196121338552.6543</v>
      </c>
      <c r="H60" s="763">
        <v>12305442313282.711</v>
      </c>
      <c r="I60" s="761">
        <v>749426561972.71692</v>
      </c>
      <c r="J60" s="761">
        <v>26809284801.009998</v>
      </c>
      <c r="K60" s="761">
        <v>1958582828.0434442</v>
      </c>
      <c r="L60" s="761">
        <v>503133219.00999999</v>
      </c>
      <c r="M60" s="761">
        <v>22279748046.875</v>
      </c>
      <c r="N60" s="733"/>
      <c r="O60" s="761">
        <v>2959302181.543788</v>
      </c>
      <c r="P60" s="761">
        <v>8047360869.1199999</v>
      </c>
      <c r="Q60" s="761">
        <v>7517586252</v>
      </c>
      <c r="R60" s="761">
        <v>106931133067806</v>
      </c>
      <c r="S60" s="761">
        <v>135654407451909.3</v>
      </c>
      <c r="T60" s="761">
        <v>644811770.28693914</v>
      </c>
      <c r="U60" s="733"/>
      <c r="V60" s="761">
        <v>232288505620.38089</v>
      </c>
      <c r="W60" s="761">
        <v>243887289976.45969</v>
      </c>
      <c r="X60" s="761">
        <v>6433791672.04</v>
      </c>
      <c r="Y60" s="761">
        <v>939166351.05078077</v>
      </c>
      <c r="Z60" s="761">
        <v>5991650286407</v>
      </c>
      <c r="AA60" s="733"/>
      <c r="AB60" s="763">
        <v>9652963268.7257004</v>
      </c>
      <c r="AC60" s="761">
        <v>1123301932358.7151</v>
      </c>
      <c r="AD60" s="761">
        <v>40042143719.712357</v>
      </c>
      <c r="AE60" s="761">
        <v>99730189872.853104</v>
      </c>
      <c r="AF60" s="761">
        <v>1404980956962.6321</v>
      </c>
      <c r="AG60" s="761">
        <v>1560779242812</v>
      </c>
      <c r="AH60" s="761">
        <v>2940185304980.1509</v>
      </c>
      <c r="AI60" s="761">
        <v>15051762631.94294</v>
      </c>
      <c r="AJ60" s="761">
        <v>37844783010</v>
      </c>
      <c r="AK60" s="716"/>
    </row>
    <row r="61" spans="1:37">
      <c r="A61" s="726" t="s">
        <v>601</v>
      </c>
      <c r="B61" s="761">
        <v>67124702958.768005</v>
      </c>
      <c r="C61" s="761">
        <v>80548623068.055008</v>
      </c>
      <c r="D61" s="761">
        <v>6822176852.2299995</v>
      </c>
      <c r="E61" s="761">
        <v>72421865832.088409</v>
      </c>
      <c r="F61" s="1123">
        <v>3244833130433.875</v>
      </c>
      <c r="G61" s="761">
        <v>11161523214251.1</v>
      </c>
      <c r="H61" s="763">
        <v>15102468807705.57</v>
      </c>
      <c r="I61" s="761">
        <v>877107070392.32678</v>
      </c>
      <c r="J61" s="761">
        <v>32854217753.91</v>
      </c>
      <c r="K61" s="761">
        <v>2290120556.2352605</v>
      </c>
      <c r="L61" s="761">
        <v>597215272.65699995</v>
      </c>
      <c r="M61" s="761">
        <v>25544625000</v>
      </c>
      <c r="N61" s="733"/>
      <c r="O61" s="761">
        <v>3604351493.2681761</v>
      </c>
      <c r="P61" s="761">
        <v>9423596912.0599995</v>
      </c>
      <c r="Q61" s="761">
        <v>9986626716</v>
      </c>
      <c r="R61" s="761">
        <v>122537714462284</v>
      </c>
      <c r="S61" s="761">
        <v>161418834079103.41</v>
      </c>
      <c r="T61" s="761">
        <v>732294953.88826168</v>
      </c>
      <c r="U61" s="733"/>
      <c r="V61" s="761">
        <v>277789105599.38342</v>
      </c>
      <c r="W61" s="761">
        <v>288825840957.9729</v>
      </c>
      <c r="X61" s="761">
        <v>7603365941.1400003</v>
      </c>
      <c r="Y61" s="761">
        <v>1147307213.7265949</v>
      </c>
      <c r="Z61" s="761">
        <v>7420449974844</v>
      </c>
      <c r="AA61" s="733"/>
      <c r="AB61" s="763">
        <v>12260370925.3071</v>
      </c>
      <c r="AC61" s="761">
        <v>1309028220162.1951</v>
      </c>
      <c r="AD61" s="761">
        <v>47171829368.850563</v>
      </c>
      <c r="AE61" s="761">
        <v>114158794891.9429</v>
      </c>
      <c r="AF61" s="761">
        <v>1621658879711.5911</v>
      </c>
      <c r="AG61" s="761">
        <v>1838209605449</v>
      </c>
      <c r="AH61" s="761">
        <v>3435977452417.5078</v>
      </c>
      <c r="AI61" s="761">
        <v>17878685800.801048</v>
      </c>
      <c r="AJ61" s="761">
        <v>45383786293.080002</v>
      </c>
      <c r="AK61" s="716"/>
    </row>
    <row r="62" spans="1:37">
      <c r="A62" s="726" t="s">
        <v>602</v>
      </c>
      <c r="B62" s="761">
        <v>76020357240.899994</v>
      </c>
      <c r="C62" s="761">
        <v>95221725866.086853</v>
      </c>
      <c r="D62" s="761">
        <v>8257464162.25</v>
      </c>
      <c r="E62" s="761">
        <v>87391728660.183716</v>
      </c>
      <c r="F62" s="1123">
        <v>3745795511021.25</v>
      </c>
      <c r="G62" s="761">
        <v>13365815227979.48</v>
      </c>
      <c r="H62" s="763">
        <v>18258663673882.301</v>
      </c>
      <c r="I62" s="761">
        <v>1015413880016.9377</v>
      </c>
      <c r="J62" s="761">
        <v>39004099342.209999</v>
      </c>
      <c r="K62" s="761">
        <v>2662684111.1211109</v>
      </c>
      <c r="L62" s="761">
        <v>700362038.05599999</v>
      </c>
      <c r="M62" s="761">
        <v>28644900390.625</v>
      </c>
      <c r="N62" s="733"/>
      <c r="O62" s="761">
        <v>4297031064.544591</v>
      </c>
      <c r="P62" s="761">
        <v>11119677149.43</v>
      </c>
      <c r="Q62" s="761">
        <v>12793789848</v>
      </c>
      <c r="R62" s="761">
        <v>140516855933810</v>
      </c>
      <c r="S62" s="761">
        <v>186930925731499.91</v>
      </c>
      <c r="T62" s="761">
        <v>826933440.13697302</v>
      </c>
      <c r="U62" s="733"/>
      <c r="V62" s="761">
        <v>325710934852.58911</v>
      </c>
      <c r="W62" s="761">
        <v>337384032927.04169</v>
      </c>
      <c r="X62" s="761">
        <v>9108076847.9099998</v>
      </c>
      <c r="Y62" s="761">
        <v>1376598917.058074</v>
      </c>
      <c r="Z62" s="761">
        <v>8898313934614</v>
      </c>
      <c r="AA62" s="733"/>
      <c r="AB62" s="763">
        <v>15043446528.235701</v>
      </c>
      <c r="AC62" s="761">
        <v>1490981339743.688</v>
      </c>
      <c r="AD62" s="761">
        <v>55544167484.154678</v>
      </c>
      <c r="AE62" s="761">
        <v>128872616253.9431</v>
      </c>
      <c r="AF62" s="761">
        <v>1856550513282.803</v>
      </c>
      <c r="AG62" s="761">
        <v>2119104710186</v>
      </c>
      <c r="AH62" s="761">
        <v>3981267329385.1362</v>
      </c>
      <c r="AI62" s="761">
        <v>21150573694.012081</v>
      </c>
      <c r="AJ62" s="761">
        <v>53087464527.959999</v>
      </c>
      <c r="AK62" s="716"/>
    </row>
    <row r="63" spans="1:37">
      <c r="A63" s="726" t="s">
        <v>603</v>
      </c>
      <c r="B63" s="761">
        <v>86326866406.446014</v>
      </c>
      <c r="C63" s="761">
        <v>110881081082.56281</v>
      </c>
      <c r="D63" s="761">
        <v>10094724891.18</v>
      </c>
      <c r="E63" s="761">
        <v>107207443602.6021</v>
      </c>
      <c r="F63" s="1123">
        <v>4343371961416</v>
      </c>
      <c r="G63" s="761">
        <v>16008578165892.279</v>
      </c>
      <c r="H63" s="763">
        <v>22411046000918.238</v>
      </c>
      <c r="I63" s="761">
        <v>1177704810031.2148</v>
      </c>
      <c r="J63" s="761">
        <v>46537626254.860001</v>
      </c>
      <c r="K63" s="761">
        <v>3101354712.4879465</v>
      </c>
      <c r="L63" s="761">
        <v>818104988.81700003</v>
      </c>
      <c r="M63" s="761">
        <v>32238648437.5</v>
      </c>
      <c r="N63" s="733"/>
      <c r="O63" s="761">
        <v>5057704282.1412516</v>
      </c>
      <c r="P63" s="761">
        <v>13042959495.800001</v>
      </c>
      <c r="Q63" s="761">
        <v>16025897976</v>
      </c>
      <c r="R63" s="761">
        <v>162960637143397</v>
      </c>
      <c r="S63" s="761">
        <v>214627103783620.41</v>
      </c>
      <c r="T63" s="761">
        <v>931424497.78491247</v>
      </c>
      <c r="U63" s="733"/>
      <c r="V63" s="761">
        <v>383679108831.93073</v>
      </c>
      <c r="W63" s="761">
        <v>393996201899.96399</v>
      </c>
      <c r="X63" s="761">
        <v>10781881097.35</v>
      </c>
      <c r="Y63" s="761">
        <v>1634207482.8796401</v>
      </c>
      <c r="Z63" s="761">
        <v>10735433019204</v>
      </c>
      <c r="AA63" s="733"/>
      <c r="AB63" s="763">
        <v>18115653016.503399</v>
      </c>
      <c r="AC63" s="761">
        <v>1686216247048.8679</v>
      </c>
      <c r="AD63" s="761">
        <v>68535145395.311729</v>
      </c>
      <c r="AE63" s="761">
        <v>146067839378.10049</v>
      </c>
      <c r="AF63" s="761">
        <v>2094429457543.145</v>
      </c>
      <c r="AG63" s="761">
        <v>2444922674294</v>
      </c>
      <c r="AH63" s="761">
        <v>4571008933250.04</v>
      </c>
      <c r="AI63" s="761">
        <v>25256454074.71529</v>
      </c>
      <c r="AJ63" s="761">
        <v>61035900373.440002</v>
      </c>
      <c r="AK63" s="716"/>
    </row>
    <row r="64" spans="1:37">
      <c r="A64" s="726" t="s">
        <v>604</v>
      </c>
      <c r="B64" s="761">
        <v>98691841956.827988</v>
      </c>
      <c r="C64" s="761">
        <v>129561838861.3927</v>
      </c>
      <c r="D64" s="761">
        <v>12047344261.370001</v>
      </c>
      <c r="E64" s="761">
        <v>130944704059.5015</v>
      </c>
      <c r="F64" s="1123">
        <v>5092505264381.75</v>
      </c>
      <c r="G64" s="761">
        <v>19936906412021.488</v>
      </c>
      <c r="H64" s="763">
        <v>27863815777820.352</v>
      </c>
      <c r="I64" s="761">
        <v>1396927180256.166</v>
      </c>
      <c r="J64" s="761">
        <v>56919670497.849998</v>
      </c>
      <c r="K64" s="761">
        <v>3656779798.7946997</v>
      </c>
      <c r="L64" s="761">
        <v>969075659.79500008</v>
      </c>
      <c r="M64" s="761">
        <v>36362820312.5</v>
      </c>
      <c r="N64" s="733"/>
      <c r="O64" s="761">
        <v>6104179916.4031687</v>
      </c>
      <c r="P64" s="761">
        <v>15851670928.68</v>
      </c>
      <c r="Q64" s="761">
        <v>20073881424</v>
      </c>
      <c r="R64" s="761">
        <v>192113560598917</v>
      </c>
      <c r="S64" s="761">
        <v>250983467514735.09</v>
      </c>
      <c r="T64" s="761">
        <v>1054198862.954056</v>
      </c>
      <c r="U64" s="733"/>
      <c r="V64" s="761">
        <v>461509025305.41577</v>
      </c>
      <c r="W64" s="761">
        <v>472050340837.88739</v>
      </c>
      <c r="X64" s="761">
        <v>13102175912.950001</v>
      </c>
      <c r="Y64" s="761">
        <v>1973562596.503113</v>
      </c>
      <c r="Z64" s="761">
        <v>13006932060608</v>
      </c>
      <c r="AA64" s="733"/>
      <c r="AB64" s="763">
        <v>21783832786.995602</v>
      </c>
      <c r="AC64" s="761">
        <v>1931121999554.3999</v>
      </c>
      <c r="AD64" s="761">
        <v>90043079304.450531</v>
      </c>
      <c r="AE64" s="761">
        <v>168611096520.77371</v>
      </c>
      <c r="AF64" s="761">
        <v>2396000620620.25</v>
      </c>
      <c r="AG64" s="761">
        <v>2866590267694</v>
      </c>
      <c r="AH64" s="761">
        <v>5361915959176.7402</v>
      </c>
      <c r="AI64" s="761">
        <v>30794513746.262569</v>
      </c>
      <c r="AJ64" s="761">
        <v>71585631110.160004</v>
      </c>
      <c r="AK64" s="716"/>
    </row>
    <row r="65" spans="1:37">
      <c r="A65" s="726" t="s">
        <v>605</v>
      </c>
      <c r="B65" s="761">
        <v>118270159935.4248</v>
      </c>
      <c r="C65" s="761">
        <v>154052465927.28751</v>
      </c>
      <c r="D65" s="761">
        <v>14895325268.709999</v>
      </c>
      <c r="E65" s="761">
        <v>168200527556.3501</v>
      </c>
      <c r="F65" s="1123">
        <v>6305751910122.5</v>
      </c>
      <c r="G65" s="761">
        <v>25611408796333.262</v>
      </c>
      <c r="H65" s="763">
        <v>35687520049796.109</v>
      </c>
      <c r="I65" s="761">
        <v>1756384866505.7766</v>
      </c>
      <c r="J65" s="761">
        <v>72617891250.059998</v>
      </c>
      <c r="K65" s="761">
        <v>4480188563.9001446</v>
      </c>
      <c r="L65" s="761">
        <v>1178675861.306</v>
      </c>
      <c r="M65" s="761">
        <v>41857964843.75</v>
      </c>
      <c r="N65" s="733"/>
      <c r="O65" s="761">
        <v>7640129359.81952</v>
      </c>
      <c r="P65" s="761">
        <v>20454788181.709999</v>
      </c>
      <c r="Q65" s="761">
        <v>26208724092</v>
      </c>
      <c r="R65" s="761">
        <v>235628198700534</v>
      </c>
      <c r="S65" s="761">
        <v>297882277204993.62</v>
      </c>
      <c r="T65" s="761">
        <v>1262984087.939626</v>
      </c>
      <c r="U65" s="733"/>
      <c r="V65" s="761">
        <v>579568198984.56482</v>
      </c>
      <c r="W65" s="761">
        <v>583953607172.53748</v>
      </c>
      <c r="X65" s="761">
        <v>16340014251.360001</v>
      </c>
      <c r="Y65" s="761">
        <v>2430036983.7492609</v>
      </c>
      <c r="Z65" s="761">
        <v>16058856817950</v>
      </c>
      <c r="AA65" s="733"/>
      <c r="AB65" s="763">
        <v>26643200807.012901</v>
      </c>
      <c r="AC65" s="761">
        <v>2255657899001.833</v>
      </c>
      <c r="AD65" s="761">
        <v>133810916899.8517</v>
      </c>
      <c r="AE65" s="761">
        <v>198769747506.96011</v>
      </c>
      <c r="AF65" s="761">
        <v>2821085412814.373</v>
      </c>
      <c r="AG65" s="761">
        <v>3463961964024</v>
      </c>
      <c r="AH65" s="761">
        <v>6583838049338.3066</v>
      </c>
      <c r="AI65" s="761">
        <v>38602137353.878242</v>
      </c>
      <c r="AJ65" s="761">
        <v>85084000130.279999</v>
      </c>
      <c r="AK65" s="716"/>
    </row>
    <row r="66" spans="1:37">
      <c r="A66" s="726" t="s">
        <v>606</v>
      </c>
      <c r="B66" s="761">
        <v>151112179886.29199</v>
      </c>
      <c r="C66" s="761">
        <v>191096463614.46429</v>
      </c>
      <c r="D66" s="761">
        <v>19925134230.59</v>
      </c>
      <c r="E66" s="761">
        <v>234862497637.04819</v>
      </c>
      <c r="F66" s="1123">
        <v>8757033297608.25</v>
      </c>
      <c r="G66" s="761">
        <v>36728102077915.523</v>
      </c>
      <c r="H66" s="763">
        <v>50809025465462.547</v>
      </c>
      <c r="I66" s="761">
        <v>2413928851626.0806</v>
      </c>
      <c r="J66" s="761">
        <v>102609128747.78999</v>
      </c>
      <c r="K66" s="761">
        <v>6070599483.4902515</v>
      </c>
      <c r="L66" s="761">
        <v>1554293496.3</v>
      </c>
      <c r="M66" s="761">
        <v>50746132812.5</v>
      </c>
      <c r="N66" s="733"/>
      <c r="O66" s="761">
        <v>10311061466.111919</v>
      </c>
      <c r="P66" s="761">
        <v>28839619139.490002</v>
      </c>
      <c r="Q66" s="761">
        <v>38032654788</v>
      </c>
      <c r="R66" s="761">
        <v>313594717050893</v>
      </c>
      <c r="S66" s="761">
        <v>375094494758807.88</v>
      </c>
      <c r="T66" s="761">
        <v>1587689684.892879</v>
      </c>
      <c r="U66" s="733"/>
      <c r="V66" s="761">
        <v>799401158477.33606</v>
      </c>
      <c r="W66" s="761">
        <v>803015716353.90881</v>
      </c>
      <c r="X66" s="761">
        <v>21834427960.503601</v>
      </c>
      <c r="Y66" s="761">
        <v>3284946781.73246</v>
      </c>
      <c r="Z66" s="761">
        <v>21988259105858</v>
      </c>
      <c r="AA66" s="733"/>
      <c r="AB66" s="763">
        <v>34706082245.903099</v>
      </c>
      <c r="AC66" s="761">
        <v>2768193124858.8198</v>
      </c>
      <c r="AD66" s="761">
        <v>242802824595.55371</v>
      </c>
      <c r="AE66" s="761">
        <v>249712400994.6756</v>
      </c>
      <c r="AF66" s="761">
        <v>3549059792608.9282</v>
      </c>
      <c r="AG66" s="761">
        <v>4464341105951</v>
      </c>
      <c r="AH66" s="761">
        <v>8695484585930.5928</v>
      </c>
      <c r="AI66" s="761">
        <v>52518609130.205963</v>
      </c>
      <c r="AJ66" s="761">
        <v>106194414442.79999</v>
      </c>
      <c r="AK66" s="716"/>
    </row>
    <row r="67" spans="1:37">
      <c r="A67" s="726" t="s">
        <v>607</v>
      </c>
      <c r="B67" s="761">
        <v>280431276526.51196</v>
      </c>
      <c r="C67" s="761">
        <v>326418539228.46411</v>
      </c>
      <c r="D67" s="761">
        <v>42966049676.830002</v>
      </c>
      <c r="E67" s="761">
        <v>595242175217.97229</v>
      </c>
      <c r="F67" s="1123">
        <v>20832654115081.5</v>
      </c>
      <c r="G67" s="761">
        <v>107234562297582.8</v>
      </c>
      <c r="H67" s="763">
        <v>146615702915634.5</v>
      </c>
      <c r="I67" s="761">
        <v>4717851646651.6396</v>
      </c>
      <c r="J67" s="761">
        <v>243299390829.25</v>
      </c>
      <c r="K67" s="761">
        <v>13225096092.824894</v>
      </c>
      <c r="L67" s="761">
        <v>3038925586.4039998</v>
      </c>
      <c r="M67" s="761">
        <v>88916054687.5</v>
      </c>
      <c r="N67" s="733"/>
      <c r="O67" s="761">
        <v>19357126293.301819</v>
      </c>
      <c r="P67" s="761">
        <v>83173664390.190002</v>
      </c>
      <c r="Q67" s="761">
        <v>98564200644</v>
      </c>
      <c r="R67" s="761">
        <v>625255835127781</v>
      </c>
      <c r="S67" s="761">
        <v>651044627548689.62</v>
      </c>
      <c r="T67" s="761">
        <v>2925379464.4252772</v>
      </c>
      <c r="U67" s="733"/>
      <c r="V67" s="761">
        <v>1875448741975.7749</v>
      </c>
      <c r="W67" s="761">
        <v>1987607629363.7371</v>
      </c>
      <c r="X67" s="761">
        <v>50101663210.428802</v>
      </c>
      <c r="Y67" s="761">
        <v>8759541295.0699177</v>
      </c>
      <c r="Z67" s="761">
        <v>58027729185728</v>
      </c>
      <c r="AA67" s="733"/>
      <c r="AB67" s="763">
        <v>73906594498.3396</v>
      </c>
      <c r="AC67" s="761">
        <v>4775392853881.377</v>
      </c>
      <c r="AD67" s="761">
        <v>727125783989.4364</v>
      </c>
      <c r="AE67" s="761">
        <v>467236083863.19342</v>
      </c>
      <c r="AF67" s="761">
        <v>6961895312176.2812</v>
      </c>
      <c r="AG67" s="761">
        <v>7820589956277</v>
      </c>
      <c r="AH67" s="761">
        <v>17847432413931.16</v>
      </c>
      <c r="AI67" s="761">
        <v>111036277748.0085</v>
      </c>
      <c r="AJ67" s="761">
        <v>183549815999.28</v>
      </c>
      <c r="AK67" s="716"/>
    </row>
    <row r="68" spans="1:37">
      <c r="A68" s="726" t="s">
        <v>612</v>
      </c>
      <c r="B68" s="761">
        <v>1027802077509.3684</v>
      </c>
      <c r="C68" s="761">
        <v>1228981926203.9922</v>
      </c>
      <c r="D68" s="761">
        <v>126204320954.75999</v>
      </c>
      <c r="E68" s="761">
        <v>1534066187105.2607</v>
      </c>
      <c r="F68" s="1123">
        <v>59158920606993.43</v>
      </c>
      <c r="G68" s="761">
        <v>250909909482875.75</v>
      </c>
      <c r="H68" s="763">
        <v>345008148225518.25</v>
      </c>
      <c r="I68" s="761">
        <v>15153196744126.859</v>
      </c>
      <c r="J68" s="761">
        <v>654306041980.52002</v>
      </c>
      <c r="K68" s="761">
        <v>40124991131.820877</v>
      </c>
      <c r="L68" s="761">
        <v>10039948178.035999</v>
      </c>
      <c r="M68" s="761">
        <v>358064295898.4375</v>
      </c>
      <c r="N68" s="733"/>
      <c r="O68" s="761">
        <v>63167405302.033081</v>
      </c>
      <c r="P68" s="761">
        <v>201182540612.17001</v>
      </c>
      <c r="Q68" s="761">
        <v>237143814672</v>
      </c>
      <c r="R68" s="761">
        <v>2060792460615657</v>
      </c>
      <c r="S68" s="761">
        <v>2450765061194223</v>
      </c>
      <c r="T68" s="761">
        <v>10935034819.189528</v>
      </c>
      <c r="U68" s="733"/>
      <c r="V68" s="761">
        <v>5244038609692.8848</v>
      </c>
      <c r="W68" s="761">
        <v>5440597977135.9502</v>
      </c>
      <c r="X68" s="761">
        <v>143645706041.6524</v>
      </c>
      <c r="Y68" s="761">
        <v>22778458115.402046</v>
      </c>
      <c r="Z68" s="761">
        <v>149912917851641.75</v>
      </c>
      <c r="AA68" s="733"/>
      <c r="AB68" s="763">
        <v>223552365139.9017</v>
      </c>
      <c r="AC68" s="761">
        <v>18763625050753.586</v>
      </c>
      <c r="AD68" s="761">
        <v>1459672293442.5652</v>
      </c>
      <c r="AE68" s="761">
        <v>1721033899919.4287</v>
      </c>
      <c r="AF68" s="761">
        <v>24765089137391.387</v>
      </c>
      <c r="AG68" s="761">
        <v>28725542529957</v>
      </c>
      <c r="AH68" s="761">
        <v>57556873958189</v>
      </c>
      <c r="AI68" s="761">
        <v>333780797111.95654</v>
      </c>
      <c r="AJ68" s="761">
        <v>694451688077.52002</v>
      </c>
      <c r="AK68" s="716"/>
    </row>
    <row r="69" spans="1:37">
      <c r="A69" s="752" t="s">
        <v>614</v>
      </c>
      <c r="B69" s="761"/>
      <c r="C69" s="761"/>
      <c r="D69" s="761"/>
      <c r="E69" s="761"/>
      <c r="F69" s="1123"/>
      <c r="G69" s="761"/>
      <c r="H69" s="763"/>
      <c r="I69" s="761"/>
      <c r="J69" s="761"/>
      <c r="K69" s="761"/>
      <c r="L69" s="761"/>
      <c r="M69" s="761"/>
      <c r="N69" s="734"/>
      <c r="O69" s="761"/>
      <c r="P69" s="761"/>
      <c r="Q69" s="761"/>
      <c r="R69" s="761"/>
      <c r="S69" s="761"/>
      <c r="T69" s="761"/>
      <c r="U69" s="761"/>
      <c r="V69" s="761"/>
      <c r="W69" s="761"/>
      <c r="X69" s="761"/>
      <c r="Y69" s="761"/>
      <c r="Z69" s="761"/>
      <c r="AA69" s="761"/>
      <c r="AB69" s="763"/>
      <c r="AC69" s="761"/>
      <c r="AD69" s="761"/>
      <c r="AE69" s="761"/>
      <c r="AF69" s="761"/>
      <c r="AG69" s="761"/>
      <c r="AH69" s="761"/>
      <c r="AI69" s="761"/>
      <c r="AJ69" s="761"/>
      <c r="AK69" s="716"/>
    </row>
    <row r="70" spans="1:37">
      <c r="A70" s="735" t="s">
        <v>528</v>
      </c>
      <c r="B70" s="761">
        <v>413809554.67132807</v>
      </c>
      <c r="C70" s="761">
        <v>26600060867.95322</v>
      </c>
      <c r="D70" s="761">
        <v>868965942.38999999</v>
      </c>
      <c r="E70" s="761">
        <v>6380708060.5951157</v>
      </c>
      <c r="F70" s="1123">
        <v>16947159520.984381</v>
      </c>
      <c r="G70" s="761">
        <v>1378495521381.825</v>
      </c>
      <c r="H70" s="763">
        <v>1219101417279.0129</v>
      </c>
      <c r="I70" s="761">
        <v>12754007220.115253</v>
      </c>
      <c r="J70" s="761">
        <v>3770244563.3200002</v>
      </c>
      <c r="K70" s="761">
        <v>85447023.604432076</v>
      </c>
      <c r="L70" s="761">
        <v>117669971.097</v>
      </c>
      <c r="M70" s="761">
        <v>53638614221.156403</v>
      </c>
      <c r="N70" s="733" t="s">
        <v>586</v>
      </c>
      <c r="O70" s="761">
        <v>548697802.88330913</v>
      </c>
      <c r="P70" s="761">
        <v>1854702086.1099999</v>
      </c>
      <c r="Q70" s="761">
        <v>2207950464</v>
      </c>
      <c r="R70" s="761">
        <v>75077424176697.297</v>
      </c>
      <c r="S70" s="761">
        <v>5512387631361.5586</v>
      </c>
      <c r="T70" s="761">
        <v>5797326.6974599138</v>
      </c>
      <c r="U70" s="733" t="s">
        <v>586</v>
      </c>
      <c r="V70" s="761">
        <v>16768927043.693371</v>
      </c>
      <c r="W70" s="761">
        <v>18603408801.42979</v>
      </c>
      <c r="X70" s="761">
        <v>1423507764.75</v>
      </c>
      <c r="Y70" s="761">
        <v>49155531.840000004</v>
      </c>
      <c r="Z70" s="761">
        <v>146081675283.19809</v>
      </c>
      <c r="AA70" s="761">
        <v>735446247</v>
      </c>
      <c r="AB70" s="763">
        <v>791570539.98310006</v>
      </c>
      <c r="AC70" s="761">
        <v>6293004753.9382496</v>
      </c>
      <c r="AD70" s="761">
        <v>21162050676.25795</v>
      </c>
      <c r="AE70" s="761">
        <v>24116982653.991562</v>
      </c>
      <c r="AF70" s="761">
        <v>3892711329779.8369</v>
      </c>
      <c r="AG70" s="761">
        <v>13230840539</v>
      </c>
      <c r="AH70" s="761">
        <v>3130912260486.1821</v>
      </c>
      <c r="AI70" s="761">
        <v>469120604.13343459</v>
      </c>
      <c r="AJ70" s="760" t="s">
        <v>586</v>
      </c>
      <c r="AK70" s="716"/>
    </row>
    <row r="71" spans="1:37">
      <c r="A71" s="735" t="s">
        <v>529</v>
      </c>
      <c r="B71" s="761">
        <v>3205765202.62152</v>
      </c>
      <c r="C71" s="761">
        <v>107842488232.7455</v>
      </c>
      <c r="D71" s="761">
        <v>2289160010.23</v>
      </c>
      <c r="E71" s="761">
        <v>26191532221.57885</v>
      </c>
      <c r="F71" s="1123">
        <v>124742443343.4688</v>
      </c>
      <c r="G71" s="761">
        <v>6302682943448.4043</v>
      </c>
      <c r="H71" s="763">
        <v>6017773747225.1104</v>
      </c>
      <c r="I71" s="761">
        <v>69406995386.860336</v>
      </c>
      <c r="J71" s="761">
        <v>21390706242.16</v>
      </c>
      <c r="K71" s="761">
        <v>519606462.79261088</v>
      </c>
      <c r="L71" s="761">
        <v>406228112.00300002</v>
      </c>
      <c r="M71" s="761">
        <v>165081936000</v>
      </c>
      <c r="N71" s="733" t="s">
        <v>586</v>
      </c>
      <c r="O71" s="761">
        <v>4082687579.7772298</v>
      </c>
      <c r="P71" s="761">
        <v>18352238703.91</v>
      </c>
      <c r="Q71" s="761">
        <v>8432323332</v>
      </c>
      <c r="R71" s="761">
        <v>480687034116892</v>
      </c>
      <c r="S71" s="761">
        <v>25193893854055.121</v>
      </c>
      <c r="T71" s="761">
        <v>142255134.3643848</v>
      </c>
      <c r="U71" s="733" t="s">
        <v>586</v>
      </c>
      <c r="V71" s="761">
        <v>68312599079.122749</v>
      </c>
      <c r="W71" s="761">
        <v>75148824974.407089</v>
      </c>
      <c r="X71" s="761">
        <v>9045464967.5900002</v>
      </c>
      <c r="Y71" s="761">
        <v>162177732.94</v>
      </c>
      <c r="Z71" s="761">
        <v>923859206843.42224</v>
      </c>
      <c r="AA71" s="761">
        <v>3675935061</v>
      </c>
      <c r="AB71" s="763">
        <v>3777835507.0858002</v>
      </c>
      <c r="AC71" s="761">
        <v>29663937976.274509</v>
      </c>
      <c r="AD71" s="761">
        <v>27630660340.25058</v>
      </c>
      <c r="AE71" s="761">
        <v>328525485293.07727</v>
      </c>
      <c r="AF71" s="761">
        <v>9724788648872.0605</v>
      </c>
      <c r="AG71" s="761">
        <v>232189460140</v>
      </c>
      <c r="AH71" s="761">
        <v>14371550678956.539</v>
      </c>
      <c r="AI71" s="761">
        <v>2323377178.7543931</v>
      </c>
      <c r="AJ71" s="760" t="s">
        <v>586</v>
      </c>
      <c r="AK71" s="716"/>
    </row>
    <row r="72" spans="1:37">
      <c r="A72" s="735" t="s">
        <v>530</v>
      </c>
      <c r="B72" s="761">
        <v>11451890586.667198</v>
      </c>
      <c r="C72" s="761">
        <v>234244243180.3378</v>
      </c>
      <c r="D72" s="761">
        <v>5417909085.0900002</v>
      </c>
      <c r="E72" s="761">
        <v>52219461078.212357</v>
      </c>
      <c r="F72" s="1123">
        <v>490870860273.84381</v>
      </c>
      <c r="G72" s="761">
        <v>12727766231882.289</v>
      </c>
      <c r="H72" s="763">
        <v>14090199761673.27</v>
      </c>
      <c r="I72" s="761">
        <v>208443588586.32172</v>
      </c>
      <c r="J72" s="761">
        <v>44771517135.830002</v>
      </c>
      <c r="K72" s="761">
        <v>1587235522.1971104</v>
      </c>
      <c r="L72" s="761">
        <v>1290981837.112</v>
      </c>
      <c r="M72" s="761">
        <v>77714634091.028809</v>
      </c>
      <c r="N72" s="733" t="s">
        <v>586</v>
      </c>
      <c r="O72" s="761">
        <v>7648749900.4332895</v>
      </c>
      <c r="P72" s="761">
        <v>27835346593.299999</v>
      </c>
      <c r="Q72" s="761">
        <v>14296847832</v>
      </c>
      <c r="R72" s="761">
        <v>413844351523017</v>
      </c>
      <c r="S72" s="761">
        <v>69293610209527.953</v>
      </c>
      <c r="T72" s="761">
        <v>983862698.55332196</v>
      </c>
      <c r="U72" s="733" t="s">
        <v>586</v>
      </c>
      <c r="V72" s="761">
        <v>187398221053.298</v>
      </c>
      <c r="W72" s="761">
        <v>216940879400.47101</v>
      </c>
      <c r="X72" s="761">
        <v>16969276725.91</v>
      </c>
      <c r="Y72" s="761">
        <v>356095094.95999998</v>
      </c>
      <c r="Z72" s="761">
        <v>2602638482300.4702</v>
      </c>
      <c r="AA72" s="761">
        <v>7998667181</v>
      </c>
      <c r="AB72" s="763">
        <v>8247789176.8762007</v>
      </c>
      <c r="AC72" s="761">
        <v>82386806024.213669</v>
      </c>
      <c r="AD72" s="761">
        <v>32643492195.391819</v>
      </c>
      <c r="AE72" s="761">
        <v>493948473729.69092</v>
      </c>
      <c r="AF72" s="761">
        <v>5421816472497.8975</v>
      </c>
      <c r="AG72" s="761">
        <v>821244102110</v>
      </c>
      <c r="AH72" s="761">
        <v>12385983189888.811</v>
      </c>
      <c r="AI72" s="761">
        <v>6002734245.2316828</v>
      </c>
      <c r="AJ72" s="760" t="s">
        <v>586</v>
      </c>
      <c r="AK72" s="716"/>
    </row>
    <row r="73" spans="1:37">
      <c r="A73" s="735" t="s">
        <v>531</v>
      </c>
      <c r="B73" s="761">
        <v>98139135221.119202</v>
      </c>
      <c r="C73" s="761">
        <v>691330261959.82275</v>
      </c>
      <c r="D73" s="761">
        <v>33797763121.739998</v>
      </c>
      <c r="E73" s="761">
        <v>292577492522.81158</v>
      </c>
      <c r="F73" s="1123">
        <v>7222454515309.25</v>
      </c>
      <c r="G73" s="761">
        <v>57802759732175.758</v>
      </c>
      <c r="H73" s="763">
        <v>68159388592644.211</v>
      </c>
      <c r="I73" s="761">
        <v>1794037094537.7656</v>
      </c>
      <c r="J73" s="761">
        <v>198218283999.10001</v>
      </c>
      <c r="K73" s="761">
        <v>10361106996.862391</v>
      </c>
      <c r="L73" s="761">
        <v>2658585645.0890002</v>
      </c>
      <c r="M73" s="761">
        <v>45072142672.071289</v>
      </c>
      <c r="N73" s="733" t="s">
        <v>586</v>
      </c>
      <c r="O73" s="761">
        <v>24784036224.1049</v>
      </c>
      <c r="P73" s="761">
        <v>64708685892.129997</v>
      </c>
      <c r="Q73" s="761">
        <v>70704179760</v>
      </c>
      <c r="R73" s="761">
        <v>654212449571672</v>
      </c>
      <c r="S73" s="761">
        <v>544853153177759.19</v>
      </c>
      <c r="T73" s="761">
        <v>5217106029.6601744</v>
      </c>
      <c r="U73" s="733" t="s">
        <v>586</v>
      </c>
      <c r="V73" s="761">
        <v>1158277017616.7771</v>
      </c>
      <c r="W73" s="761">
        <v>1305863966756.6841</v>
      </c>
      <c r="X73" s="761">
        <v>50918367236.120003</v>
      </c>
      <c r="Y73" s="761">
        <v>2600584574.9000001</v>
      </c>
      <c r="Z73" s="761">
        <v>20836472973864.859</v>
      </c>
      <c r="AA73" s="761">
        <v>45775477768</v>
      </c>
      <c r="AB73" s="763">
        <v>55995735817.147797</v>
      </c>
      <c r="AC73" s="761">
        <v>1732235092232.821</v>
      </c>
      <c r="AD73" s="761">
        <v>129068709572.51759</v>
      </c>
      <c r="AE73" s="761">
        <v>644921142673.40723</v>
      </c>
      <c r="AF73" s="761">
        <v>5555102080219.7383</v>
      </c>
      <c r="AG73" s="761">
        <v>7063039775475</v>
      </c>
      <c r="AH73" s="761">
        <v>17215692836442.1</v>
      </c>
      <c r="AI73" s="761">
        <v>48447703649.44529</v>
      </c>
      <c r="AJ73" s="760" t="s">
        <v>586</v>
      </c>
      <c r="AK73" s="716"/>
    </row>
    <row r="74" spans="1:37">
      <c r="A74" s="735" t="s">
        <v>532</v>
      </c>
      <c r="B74" s="761">
        <v>722798984009.28845</v>
      </c>
      <c r="C74" s="761">
        <v>260946619450.36609</v>
      </c>
      <c r="D74" s="761">
        <v>62561008036.220001</v>
      </c>
      <c r="E74" s="761">
        <v>834682759525.73853</v>
      </c>
      <c r="F74" s="1123">
        <v>33893252176929.129</v>
      </c>
      <c r="G74" s="761">
        <v>112557317591453.3</v>
      </c>
      <c r="H74" s="763">
        <v>158480955024542</v>
      </c>
      <c r="I74" s="761">
        <v>6449294514599.1328</v>
      </c>
      <c r="J74" s="761">
        <v>311705820902.26001</v>
      </c>
      <c r="K74" s="761">
        <v>20624591684.643791</v>
      </c>
      <c r="L74" s="761">
        <v>5136088161.0629997</v>
      </c>
      <c r="M74" s="761">
        <v>10755956424.080078</v>
      </c>
      <c r="N74" s="733" t="s">
        <v>586</v>
      </c>
      <c r="O74" s="761">
        <v>23651607589.948158</v>
      </c>
      <c r="P74" s="761">
        <v>65546688721.349998</v>
      </c>
      <c r="Q74" s="761">
        <v>125132525340</v>
      </c>
      <c r="R74" s="761">
        <v>260407351027042</v>
      </c>
      <c r="S74" s="761">
        <v>1288835394546305</v>
      </c>
      <c r="T74" s="761">
        <v>3671250230.3845348</v>
      </c>
      <c r="U74" s="733" t="s">
        <v>586</v>
      </c>
      <c r="V74" s="761">
        <v>2637151702142.8032</v>
      </c>
      <c r="W74" s="761">
        <v>2659213105239.1309</v>
      </c>
      <c r="X74" s="761">
        <v>53935136728.260002</v>
      </c>
      <c r="Y74" s="761">
        <v>12167266676.547501</v>
      </c>
      <c r="Z74" s="761">
        <v>79446409737334.875</v>
      </c>
      <c r="AA74" s="761">
        <v>107492688373</v>
      </c>
      <c r="AB74" s="763">
        <v>124819125165.92551</v>
      </c>
      <c r="AC74" s="761">
        <v>15030042908256.381</v>
      </c>
      <c r="AD74" s="761">
        <v>541193894631.96222</v>
      </c>
      <c r="AE74" s="761">
        <v>193490399948.9624</v>
      </c>
      <c r="AF74" s="761">
        <v>2306228901844.3291</v>
      </c>
      <c r="AG74" s="761">
        <v>18819101897820</v>
      </c>
      <c r="AH74" s="761">
        <v>9493111710497.875</v>
      </c>
      <c r="AI74" s="761">
        <v>216227240992.40811</v>
      </c>
      <c r="AJ74" s="760" t="s">
        <v>586</v>
      </c>
      <c r="AK74" s="716"/>
    </row>
    <row r="75" spans="1:37">
      <c r="A75" s="735" t="s">
        <v>533</v>
      </c>
      <c r="B75" s="761">
        <v>373298221655.02802</v>
      </c>
      <c r="C75" s="761">
        <v>5815204633.4916182</v>
      </c>
      <c r="D75" s="761">
        <v>12051015873.25</v>
      </c>
      <c r="E75" s="761">
        <v>477306397841.83667</v>
      </c>
      <c r="F75" s="1123">
        <v>19852611078002</v>
      </c>
      <c r="G75" s="761">
        <v>63716612832085.492</v>
      </c>
      <c r="H75" s="763">
        <v>91077174396737.266</v>
      </c>
      <c r="I75" s="761">
        <v>2579045476725.9644</v>
      </c>
      <c r="J75" s="761">
        <v>91302996174.740005</v>
      </c>
      <c r="K75" s="761">
        <v>4890576580.8432522</v>
      </c>
      <c r="L75" s="761">
        <v>686604304.96200001</v>
      </c>
      <c r="M75" s="761">
        <v>2196757040.25</v>
      </c>
      <c r="N75" s="733" t="s">
        <v>586</v>
      </c>
      <c r="O75" s="761">
        <v>1585553271.2827239</v>
      </c>
      <c r="P75" s="761">
        <v>25766388335.669998</v>
      </c>
      <c r="Q75" s="761">
        <v>41322998304</v>
      </c>
      <c r="R75" s="761">
        <v>34212392497648</v>
      </c>
      <c r="S75" s="761">
        <v>136291122607365.3</v>
      </c>
      <c r="T75" s="761">
        <v>156636484.0462414</v>
      </c>
      <c r="U75" s="733" t="s">
        <v>586</v>
      </c>
      <c r="V75" s="761">
        <v>1025572412021.2791</v>
      </c>
      <c r="W75" s="761">
        <v>1109508828692.521</v>
      </c>
      <c r="X75" s="761">
        <v>11570132785.77</v>
      </c>
      <c r="Y75" s="761">
        <v>6639514087.585</v>
      </c>
      <c r="Z75" s="761">
        <v>40412828651462.203</v>
      </c>
      <c r="AA75" s="761">
        <v>30313910691</v>
      </c>
      <c r="AB75" s="763">
        <v>28497820139.959</v>
      </c>
      <c r="AC75" s="761">
        <v>2467782341024.5039</v>
      </c>
      <c r="AD75" s="761">
        <v>892273494806.09888</v>
      </c>
      <c r="AE75" s="761">
        <v>24466740994.589211</v>
      </c>
      <c r="AF75" s="761">
        <v>280102000478.54059</v>
      </c>
      <c r="AG75" s="761">
        <v>2796994963321</v>
      </c>
      <c r="AH75" s="761">
        <v>231197254863.23999</v>
      </c>
      <c r="AI75" s="761">
        <v>89285988253.873642</v>
      </c>
      <c r="AJ75" s="760" t="s">
        <v>586</v>
      </c>
      <c r="AK75" s="716"/>
    </row>
    <row r="76" spans="1:37">
      <c r="A76" s="735" t="s">
        <v>588</v>
      </c>
      <c r="B76" s="761">
        <v>1209307806229.3958</v>
      </c>
      <c r="C76" s="761">
        <v>1326778878324.717</v>
      </c>
      <c r="D76" s="761">
        <v>116985822068.91</v>
      </c>
      <c r="E76" s="761">
        <v>1689358351250.7732</v>
      </c>
      <c r="F76" s="1123">
        <v>61600878233378.672</v>
      </c>
      <c r="G76" s="761">
        <v>254485634852427.06</v>
      </c>
      <c r="H76" s="763">
        <v>339044592940100.88</v>
      </c>
      <c r="I76" s="761">
        <v>11112981677056.064</v>
      </c>
      <c r="J76" s="761">
        <v>671159569017.41003</v>
      </c>
      <c r="K76" s="761">
        <v>38068564270.943588</v>
      </c>
      <c r="L76" s="761">
        <v>10296158031.326</v>
      </c>
      <c r="M76" s="761">
        <v>354460040448.58655</v>
      </c>
      <c r="N76" s="733" t="s">
        <v>586</v>
      </c>
      <c r="O76" s="761">
        <v>62301332368.429611</v>
      </c>
      <c r="P76" s="761">
        <v>204064050332.46997</v>
      </c>
      <c r="Q76" s="761">
        <v>262096825032</v>
      </c>
      <c r="R76" s="761">
        <v>1918441002912968.2</v>
      </c>
      <c r="S76" s="761">
        <v>2069979562026374</v>
      </c>
      <c r="T76" s="761">
        <v>10176907903.706118</v>
      </c>
      <c r="U76" s="733" t="s">
        <v>586</v>
      </c>
      <c r="V76" s="761">
        <v>5093480878956.9736</v>
      </c>
      <c r="W76" s="761">
        <v>5385279013864.6445</v>
      </c>
      <c r="X76" s="761">
        <v>143861886208.39999</v>
      </c>
      <c r="Y76" s="761">
        <v>21974793698.772499</v>
      </c>
      <c r="Z76" s="761">
        <v>144368290727089.03</v>
      </c>
      <c r="AA76" s="761">
        <v>195992125321</v>
      </c>
      <c r="AB76" s="763">
        <v>222129876346.97742</v>
      </c>
      <c r="AC76" s="761">
        <v>19348404090268.133</v>
      </c>
      <c r="AD76" s="761">
        <v>1643972302222.479</v>
      </c>
      <c r="AE76" s="761">
        <v>1709469225293.7185</v>
      </c>
      <c r="AF76" s="761">
        <v>27180749433692.402</v>
      </c>
      <c r="AG76" s="761">
        <v>29745801039405</v>
      </c>
      <c r="AH76" s="761">
        <v>56828447931134.75</v>
      </c>
      <c r="AI76" s="761">
        <v>362756164923.84656</v>
      </c>
      <c r="AJ76" s="760" t="s">
        <v>586</v>
      </c>
      <c r="AK76" s="716"/>
    </row>
    <row r="77" spans="1:37">
      <c r="A77" s="727" t="s">
        <v>615</v>
      </c>
      <c r="B77" s="761"/>
      <c r="C77" s="761"/>
      <c r="D77" s="761"/>
      <c r="E77" s="761"/>
      <c r="F77" s="1123"/>
      <c r="G77" s="761"/>
      <c r="H77" s="763"/>
      <c r="I77" s="761"/>
      <c r="J77" s="761"/>
      <c r="K77" s="761"/>
      <c r="L77" s="761"/>
      <c r="M77" s="761"/>
      <c r="N77" s="734"/>
      <c r="O77" s="761"/>
      <c r="P77" s="761"/>
      <c r="Q77" s="761"/>
      <c r="R77" s="761"/>
      <c r="S77" s="761"/>
      <c r="T77" s="761"/>
      <c r="U77" s="734"/>
      <c r="V77" s="761"/>
      <c r="W77" s="761"/>
      <c r="X77" s="761"/>
      <c r="Y77" s="761"/>
      <c r="Z77" s="761"/>
      <c r="AA77" s="761"/>
      <c r="AB77" s="763"/>
      <c r="AC77" s="761"/>
      <c r="AD77" s="761"/>
      <c r="AE77" s="761"/>
      <c r="AF77" s="761"/>
      <c r="AG77" s="761"/>
      <c r="AH77" s="761"/>
      <c r="AI77" s="761"/>
      <c r="AJ77" s="762"/>
      <c r="AK77" s="716"/>
    </row>
    <row r="78" spans="1:37">
      <c r="A78" s="726" t="s">
        <v>528</v>
      </c>
      <c r="B78" s="764"/>
      <c r="C78" s="761">
        <v>22282354268.12962</v>
      </c>
      <c r="D78" s="764"/>
      <c r="E78" s="761">
        <v>4499762942.8172235</v>
      </c>
      <c r="F78" s="1123">
        <v>4959035664.7421885</v>
      </c>
      <c r="G78" s="761">
        <v>1151033913121.03</v>
      </c>
      <c r="H78" s="763">
        <v>1019395900219.219</v>
      </c>
      <c r="I78" s="733"/>
      <c r="J78" s="761">
        <v>3259813954.8000002</v>
      </c>
      <c r="K78" s="761">
        <v>56738478.501667351</v>
      </c>
      <c r="L78" s="790">
        <v>90297040.253999993</v>
      </c>
      <c r="M78" s="733"/>
      <c r="N78" s="733"/>
      <c r="O78" s="761">
        <v>539207877.40282369</v>
      </c>
      <c r="P78" s="764"/>
      <c r="Q78" s="764"/>
      <c r="R78" s="764"/>
      <c r="S78" s="761">
        <v>409380594440.84509</v>
      </c>
      <c r="T78" s="761">
        <v>2129813.2224409268</v>
      </c>
      <c r="U78" s="733"/>
      <c r="V78" s="761">
        <v>8531845621.1741533</v>
      </c>
      <c r="W78" s="761">
        <v>9684260687.0251942</v>
      </c>
      <c r="X78" s="733"/>
      <c r="Y78" s="761">
        <v>29330418.839994621</v>
      </c>
      <c r="Z78" s="761">
        <v>84641466534.95665</v>
      </c>
      <c r="AA78" s="733"/>
      <c r="AB78" s="763">
        <v>665282685.05900002</v>
      </c>
      <c r="AC78" s="761">
        <v>5306518971.4674358</v>
      </c>
      <c r="AD78" s="761">
        <v>16560083132.41637</v>
      </c>
      <c r="AE78" s="761">
        <v>18937444250.406391</v>
      </c>
      <c r="AF78" s="761">
        <v>3854475648646.2021</v>
      </c>
      <c r="AG78" s="764"/>
      <c r="AH78" s="761">
        <v>3097838320882.1689</v>
      </c>
      <c r="AI78" s="761">
        <v>53875113.40324869</v>
      </c>
      <c r="AJ78" s="760"/>
      <c r="AK78" s="716"/>
    </row>
    <row r="79" spans="1:37">
      <c r="A79" s="726" t="s">
        <v>529</v>
      </c>
      <c r="B79" s="764"/>
      <c r="C79" s="761">
        <v>110960338408.73309</v>
      </c>
      <c r="D79" s="764"/>
      <c r="E79" s="761">
        <v>24237038877.315861</v>
      </c>
      <c r="F79" s="1123">
        <v>57087934772.15625</v>
      </c>
      <c r="G79" s="761">
        <v>6245172669218.7051</v>
      </c>
      <c r="H79" s="763">
        <v>5886897494868.04</v>
      </c>
      <c r="I79" s="733"/>
      <c r="J79" s="761">
        <v>21509182279.259998</v>
      </c>
      <c r="K79" s="761">
        <v>418398188.43971944</v>
      </c>
      <c r="L79" s="790">
        <v>398857333.96100003</v>
      </c>
      <c r="M79" s="733"/>
      <c r="N79" s="733"/>
      <c r="O79" s="761">
        <v>4089700891.1399488</v>
      </c>
      <c r="P79" s="764"/>
      <c r="Q79" s="764"/>
      <c r="R79" s="764"/>
      <c r="S79" s="761">
        <v>7211424740269.2158</v>
      </c>
      <c r="T79" s="761">
        <v>115144741.9330688</v>
      </c>
      <c r="U79" s="733"/>
      <c r="V79" s="761">
        <v>65064615087.244469</v>
      </c>
      <c r="W79" s="761">
        <v>68068472174.974457</v>
      </c>
      <c r="X79" s="733"/>
      <c r="Y79" s="761">
        <v>158357110.97973201</v>
      </c>
      <c r="Z79" s="761">
        <v>860798321950.4231</v>
      </c>
      <c r="AA79" s="733"/>
      <c r="AB79" s="763">
        <v>3846825278.7554998</v>
      </c>
      <c r="AC79" s="761">
        <v>21334439518.20034</v>
      </c>
      <c r="AD79" s="761">
        <v>50276916796.476013</v>
      </c>
      <c r="AE79" s="761">
        <v>323865351990.87653</v>
      </c>
      <c r="AF79" s="761">
        <v>9817255530019.2539</v>
      </c>
      <c r="AG79" s="764"/>
      <c r="AH79" s="761">
        <v>14433042550727.25</v>
      </c>
      <c r="AI79" s="761">
        <v>1406857664.3309879</v>
      </c>
      <c r="AJ79" s="760"/>
      <c r="AK79" s="716"/>
    </row>
    <row r="80" spans="1:37">
      <c r="A80" s="726" t="s">
        <v>530</v>
      </c>
      <c r="B80" s="764"/>
      <c r="C80" s="761">
        <v>246106992197.4816</v>
      </c>
      <c r="D80" s="764"/>
      <c r="E80" s="761">
        <v>53140467825.117088</v>
      </c>
      <c r="F80" s="1123">
        <v>337749984679.875</v>
      </c>
      <c r="G80" s="761">
        <v>13264198645446.77</v>
      </c>
      <c r="H80" s="763">
        <v>14595936261393.73</v>
      </c>
      <c r="I80" s="733"/>
      <c r="J80" s="761">
        <v>44983737160.07</v>
      </c>
      <c r="K80" s="761">
        <v>1579450733.7438922</v>
      </c>
      <c r="L80" s="790">
        <v>1313123307.51</v>
      </c>
      <c r="M80" s="733"/>
      <c r="N80" s="733"/>
      <c r="O80" s="761">
        <v>7665746385.1540041</v>
      </c>
      <c r="P80" s="764"/>
      <c r="Q80" s="764"/>
      <c r="R80" s="764"/>
      <c r="S80" s="761">
        <v>46512623498641.188</v>
      </c>
      <c r="T80" s="761">
        <v>988378693.92481303</v>
      </c>
      <c r="U80" s="733"/>
      <c r="V80" s="761">
        <v>192081288330.0434</v>
      </c>
      <c r="W80" s="761">
        <v>225891264302.4332</v>
      </c>
      <c r="X80" s="733"/>
      <c r="Y80" s="761">
        <v>338742340.64948428</v>
      </c>
      <c r="Z80" s="761">
        <v>2502301412288.8501</v>
      </c>
      <c r="AA80" s="733"/>
      <c r="AB80" s="763">
        <v>8477552739.2196007</v>
      </c>
      <c r="AC80" s="761">
        <v>62855725480.685402</v>
      </c>
      <c r="AD80" s="761">
        <v>54633980509.822906</v>
      </c>
      <c r="AE80" s="761">
        <v>502591393986.16443</v>
      </c>
      <c r="AF80" s="761">
        <v>5454252878585.2549</v>
      </c>
      <c r="AG80" s="764"/>
      <c r="AH80" s="761">
        <v>12406944404622.801</v>
      </c>
      <c r="AI80" s="761">
        <v>5994986442.840395</v>
      </c>
      <c r="AJ80" s="760"/>
      <c r="AK80" s="716"/>
    </row>
    <row r="81" spans="1:37">
      <c r="A81" s="726" t="s">
        <v>531</v>
      </c>
      <c r="B81" s="764"/>
      <c r="C81" s="761">
        <v>718982265275.71118</v>
      </c>
      <c r="D81" s="764"/>
      <c r="E81" s="761">
        <v>302382822263.13489</v>
      </c>
      <c r="F81" s="1123">
        <v>7295887954981.5</v>
      </c>
      <c r="G81" s="761">
        <v>59051194677526.156</v>
      </c>
      <c r="H81" s="763">
        <v>69435059096064.258</v>
      </c>
      <c r="I81" s="733"/>
      <c r="J81" s="761">
        <v>201838852946.88</v>
      </c>
      <c r="K81" s="761">
        <v>11001566446.163227</v>
      </c>
      <c r="L81" s="790">
        <v>2754798026.0339999</v>
      </c>
      <c r="M81" s="733"/>
      <c r="N81" s="733"/>
      <c r="O81" s="761">
        <v>24854497993.874592</v>
      </c>
      <c r="P81" s="764"/>
      <c r="Q81" s="764"/>
      <c r="R81" s="764"/>
      <c r="S81" s="761">
        <v>589541908077374.62</v>
      </c>
      <c r="T81" s="761">
        <v>5310894053.3894129</v>
      </c>
      <c r="U81" s="733"/>
      <c r="V81" s="761">
        <v>1223260038836.103</v>
      </c>
      <c r="W81" s="761">
        <v>1391758805140.429</v>
      </c>
      <c r="X81" s="733"/>
      <c r="Y81" s="761">
        <v>2757922218.5345311</v>
      </c>
      <c r="Z81" s="761">
        <v>21452699019164.219</v>
      </c>
      <c r="AA81" s="733"/>
      <c r="AB81" s="763">
        <v>56448349711.107101</v>
      </c>
      <c r="AC81" s="761">
        <v>1531966659378.0549</v>
      </c>
      <c r="AD81" s="761">
        <v>157679522508.556</v>
      </c>
      <c r="AE81" s="761">
        <v>688173557013.0481</v>
      </c>
      <c r="AF81" s="761">
        <v>5579619603513.8936</v>
      </c>
      <c r="AG81" s="764"/>
      <c r="AH81" s="761">
        <v>17221537408404.721</v>
      </c>
      <c r="AI81" s="761">
        <v>53698946387.551903</v>
      </c>
      <c r="AJ81" s="760"/>
      <c r="AK81" s="716"/>
    </row>
    <row r="82" spans="1:37">
      <c r="A82" s="726" t="s">
        <v>532</v>
      </c>
      <c r="B82" s="764"/>
      <c r="C82" s="761">
        <v>265162238542.9624</v>
      </c>
      <c r="D82" s="764"/>
      <c r="E82" s="761">
        <v>885904903065.68469</v>
      </c>
      <c r="F82" s="1123">
        <v>35606919099608</v>
      </c>
      <c r="G82" s="761">
        <v>113030977026862</v>
      </c>
      <c r="H82" s="763">
        <v>159906499076674.59</v>
      </c>
      <c r="I82" s="733"/>
      <c r="J82" s="761">
        <v>313698996761.62</v>
      </c>
      <c r="K82" s="761">
        <v>20931303404.935585</v>
      </c>
      <c r="L82" s="790">
        <v>5262244718.2049999</v>
      </c>
      <c r="M82" s="733"/>
      <c r="N82" s="733"/>
      <c r="O82" s="761">
        <v>23663488268.037552</v>
      </c>
      <c r="P82" s="764"/>
      <c r="Q82" s="764"/>
      <c r="R82" s="764"/>
      <c r="S82" s="761">
        <v>1606808602963730</v>
      </c>
      <c r="T82" s="761">
        <v>3737098585.203723</v>
      </c>
      <c r="U82" s="733"/>
      <c r="V82" s="761">
        <v>2682041982862.689</v>
      </c>
      <c r="W82" s="761">
        <v>2706204589342.7798</v>
      </c>
      <c r="X82" s="733"/>
      <c r="Y82" s="761">
        <v>12515309603.8608</v>
      </c>
      <c r="Z82" s="761">
        <v>80424690879236.562</v>
      </c>
      <c r="AA82" s="733"/>
      <c r="AB82" s="763">
        <v>124888556767.5063</v>
      </c>
      <c r="AC82" s="761">
        <v>16279557656570.609</v>
      </c>
      <c r="AD82" s="761">
        <v>558900821273.93872</v>
      </c>
      <c r="AE82" s="761">
        <v>210520231207.14639</v>
      </c>
      <c r="AF82" s="761">
        <v>2307628997843.4922</v>
      </c>
      <c r="AG82" s="764"/>
      <c r="AH82" s="761">
        <v>9493244697002.0742</v>
      </c>
      <c r="AI82" s="761">
        <v>221687014495.13461</v>
      </c>
      <c r="AJ82" s="760"/>
      <c r="AK82" s="716"/>
    </row>
    <row r="83" spans="1:37">
      <c r="A83" s="726" t="s">
        <v>533</v>
      </c>
      <c r="B83" s="764"/>
      <c r="C83" s="761">
        <v>7903355371.9240179</v>
      </c>
      <c r="D83" s="764"/>
      <c r="E83" s="761">
        <v>503328859948.11603</v>
      </c>
      <c r="F83" s="1123">
        <v>19930883782923</v>
      </c>
      <c r="G83" s="761">
        <v>63885208211861.008</v>
      </c>
      <c r="H83" s="763">
        <v>91104163472854.906</v>
      </c>
      <c r="I83" s="733"/>
      <c r="J83" s="761">
        <v>91315447907.929993</v>
      </c>
      <c r="K83" s="761">
        <v>4890729427.1212463</v>
      </c>
      <c r="L83" s="790">
        <v>692683404.472</v>
      </c>
      <c r="M83" s="733"/>
      <c r="N83" s="733"/>
      <c r="O83" s="761">
        <v>1585553271.2827239</v>
      </c>
      <c r="P83" s="764"/>
      <c r="Q83" s="764"/>
      <c r="R83" s="764"/>
      <c r="S83" s="761">
        <v>150389185619276.59</v>
      </c>
      <c r="T83" s="761">
        <v>159019581.51570079</v>
      </c>
      <c r="U83" s="733"/>
      <c r="V83" s="761">
        <v>1027920282539.3979</v>
      </c>
      <c r="W83" s="761">
        <v>1112249472815.481</v>
      </c>
      <c r="X83" s="733"/>
      <c r="Y83" s="761">
        <v>6651480976.1689453</v>
      </c>
      <c r="Z83" s="761">
        <v>40417408462382.641</v>
      </c>
      <c r="AA83" s="733"/>
      <c r="AB83" s="763">
        <v>28498273190.159</v>
      </c>
      <c r="AC83" s="761">
        <v>2515521893378.6128</v>
      </c>
      <c r="AD83" s="761">
        <v>894387816221.5199</v>
      </c>
      <c r="AE83" s="761">
        <v>24868867658.275429</v>
      </c>
      <c r="AF83" s="761">
        <v>280109913404.73712</v>
      </c>
      <c r="AG83" s="764"/>
      <c r="AH83" s="761">
        <v>231197254863.23999</v>
      </c>
      <c r="AI83" s="761">
        <v>89614743616.225403</v>
      </c>
      <c r="AJ83" s="760"/>
      <c r="AK83" s="716"/>
    </row>
    <row r="84" spans="1:37">
      <c r="A84" s="726" t="s">
        <v>589</v>
      </c>
      <c r="B84" s="764"/>
      <c r="C84" s="761">
        <v>1371397544064.9419</v>
      </c>
      <c r="D84" s="764"/>
      <c r="E84" s="761">
        <v>1773493854922.1858</v>
      </c>
      <c r="F84" s="1123">
        <v>63233487792629.273</v>
      </c>
      <c r="G84" s="761">
        <v>256627785144035.66</v>
      </c>
      <c r="H84" s="763">
        <v>341947951302074.75</v>
      </c>
      <c r="I84" s="733"/>
      <c r="J84" s="761">
        <v>676606031010.56006</v>
      </c>
      <c r="K84" s="761">
        <v>38878186678.905334</v>
      </c>
      <c r="L84" s="790">
        <v>10512003830.436001</v>
      </c>
      <c r="M84" s="733"/>
      <c r="N84" s="733"/>
      <c r="O84" s="761">
        <v>62398194686.89164</v>
      </c>
      <c r="P84" s="764"/>
      <c r="Q84" s="764"/>
      <c r="R84" s="764"/>
      <c r="S84" s="761">
        <v>2400873125493732.5</v>
      </c>
      <c r="T84" s="761">
        <v>10312665469.189159</v>
      </c>
      <c r="U84" s="733"/>
      <c r="V84" s="761">
        <v>5198900053276.6523</v>
      </c>
      <c r="W84" s="761">
        <v>5513856864463.123</v>
      </c>
      <c r="X84" s="733"/>
      <c r="Y84" s="761">
        <v>22451142669.033485</v>
      </c>
      <c r="Z84" s="761">
        <v>145742539561557.66</v>
      </c>
      <c r="AA84" s="733"/>
      <c r="AB84" s="763">
        <v>222824840371.80652</v>
      </c>
      <c r="AC84" s="761">
        <v>20416542893297.629</v>
      </c>
      <c r="AD84" s="761">
        <v>1732439140442.73</v>
      </c>
      <c r="AE84" s="761">
        <v>1768956846105.9172</v>
      </c>
      <c r="AF84" s="761">
        <v>27293342572012.836</v>
      </c>
      <c r="AG84" s="764"/>
      <c r="AH84" s="761">
        <v>56883804636502.258</v>
      </c>
      <c r="AI84" s="761">
        <v>372456423719.48657</v>
      </c>
      <c r="AJ84" s="760"/>
      <c r="AK84" s="716"/>
    </row>
    <row r="85" spans="1:37">
      <c r="A85" s="752" t="s">
        <v>610</v>
      </c>
      <c r="B85" s="762"/>
      <c r="C85" s="762"/>
      <c r="D85" s="762"/>
      <c r="E85" s="762"/>
      <c r="F85" s="1123"/>
      <c r="G85" s="761"/>
      <c r="H85" s="763"/>
      <c r="I85" s="762"/>
      <c r="J85" s="762"/>
      <c r="K85" s="761"/>
      <c r="L85" s="762"/>
      <c r="M85" s="762"/>
      <c r="N85" s="734"/>
      <c r="O85" s="761"/>
      <c r="P85" s="762"/>
      <c r="Q85" s="762"/>
      <c r="R85" s="762"/>
      <c r="S85" s="761"/>
      <c r="T85" s="762"/>
      <c r="U85" s="734"/>
      <c r="V85" s="761"/>
      <c r="W85" s="761"/>
      <c r="X85" s="762"/>
      <c r="Y85" s="761"/>
      <c r="Z85" s="761"/>
      <c r="AA85" s="762"/>
      <c r="AB85" s="763"/>
      <c r="AC85" s="762"/>
      <c r="AD85" s="762"/>
      <c r="AE85" s="761"/>
      <c r="AF85" s="762"/>
      <c r="AG85" s="762"/>
      <c r="AH85" s="762"/>
      <c r="AI85" s="762"/>
      <c r="AJ85" s="762"/>
      <c r="AK85" s="716"/>
    </row>
    <row r="86" spans="1:37">
      <c r="A86" s="735" t="s">
        <v>528</v>
      </c>
      <c r="B86" s="761">
        <v>159808894.42559999</v>
      </c>
      <c r="C86" s="761">
        <v>22333173159.60183</v>
      </c>
      <c r="D86" s="761">
        <v>771019359.15999997</v>
      </c>
      <c r="E86" s="761">
        <v>4646649088.8067274</v>
      </c>
      <c r="F86" s="1123">
        <v>4958263428.7421885</v>
      </c>
      <c r="G86" s="761">
        <v>1187763525218.635</v>
      </c>
      <c r="H86" s="763">
        <v>1024065717218.809</v>
      </c>
      <c r="I86" s="761">
        <v>7588683408.3360271</v>
      </c>
      <c r="J86" s="761">
        <v>3259813954.8000002</v>
      </c>
      <c r="K86" s="761">
        <v>56717975.42691052</v>
      </c>
      <c r="L86" s="761">
        <v>90262860.444000006</v>
      </c>
      <c r="M86" s="761">
        <v>53593519531.25</v>
      </c>
      <c r="N86" s="733"/>
      <c r="O86" s="761">
        <v>548609887.00145435</v>
      </c>
      <c r="P86" s="761">
        <v>1732819033.77</v>
      </c>
      <c r="Q86" s="761">
        <v>1993283556</v>
      </c>
      <c r="R86" s="761">
        <v>68224811603928</v>
      </c>
      <c r="S86" s="761">
        <v>434453318919.54779</v>
      </c>
      <c r="T86" s="761">
        <v>2129813.2224409268</v>
      </c>
      <c r="U86" s="733"/>
      <c r="V86" s="761">
        <v>8550453094.8000002</v>
      </c>
      <c r="W86" s="737">
        <v>9741650260.6000004</v>
      </c>
      <c r="X86" s="761">
        <v>1450729778.3299999</v>
      </c>
      <c r="Y86" s="761">
        <v>29490815.499976199</v>
      </c>
      <c r="Z86" s="761">
        <v>84532403418.972855</v>
      </c>
      <c r="AA86" s="733"/>
      <c r="AB86" s="763">
        <v>665609814.71899998</v>
      </c>
      <c r="AC86" s="761">
        <v>5331749401.7411871</v>
      </c>
      <c r="AD86" s="761">
        <v>16598635584.7547</v>
      </c>
      <c r="AE86" s="778">
        <v>18959483177.089249</v>
      </c>
      <c r="AF86" s="761">
        <v>3900547891079.8398</v>
      </c>
      <c r="AG86" s="761">
        <v>9075141764</v>
      </c>
      <c r="AH86" s="761">
        <v>3102634572191.9878</v>
      </c>
      <c r="AI86" s="761">
        <v>53953599.708589233</v>
      </c>
      <c r="AJ86" s="760"/>
      <c r="AK86" s="716"/>
    </row>
    <row r="87" spans="1:37">
      <c r="A87" s="735" t="s">
        <v>529</v>
      </c>
      <c r="B87" s="761">
        <v>1347821947.8189602</v>
      </c>
      <c r="C87" s="761">
        <v>114744032680.00771</v>
      </c>
      <c r="D87" s="761">
        <v>2205600417.0699997</v>
      </c>
      <c r="E87" s="761">
        <v>25773200027.378609</v>
      </c>
      <c r="F87" s="1123">
        <v>58036229710.65625</v>
      </c>
      <c r="G87" s="761">
        <v>6375012601240.8672</v>
      </c>
      <c r="H87" s="763">
        <v>5917731716431.2598</v>
      </c>
      <c r="I87" s="761">
        <v>56151098365.189552</v>
      </c>
      <c r="J87" s="761">
        <v>21534716969.09</v>
      </c>
      <c r="K87" s="761">
        <v>419932788.72432464</v>
      </c>
      <c r="L87" s="761">
        <v>410525135.21100003</v>
      </c>
      <c r="M87" s="761">
        <v>171051984375</v>
      </c>
      <c r="N87" s="733"/>
      <c r="O87" s="761">
        <v>4170354091.6198068</v>
      </c>
      <c r="P87" s="761">
        <v>18188963219.560001</v>
      </c>
      <c r="Q87" s="761">
        <v>8633607432</v>
      </c>
      <c r="R87" s="761">
        <v>489111708074042</v>
      </c>
      <c r="S87" s="761">
        <v>7480109169938.7061</v>
      </c>
      <c r="T87" s="761">
        <v>115143871.4848769</v>
      </c>
      <c r="U87" s="733"/>
      <c r="V87" s="761">
        <v>69341833310.919998</v>
      </c>
      <c r="W87" s="737">
        <v>70572392986.080002</v>
      </c>
      <c r="X87" s="761">
        <v>8929612993.1700001</v>
      </c>
      <c r="Y87" s="761">
        <v>164480930.57477331</v>
      </c>
      <c r="Z87" s="761">
        <v>859562732463.9729</v>
      </c>
      <c r="AA87" s="733"/>
      <c r="AB87" s="763">
        <v>3856242318.0179</v>
      </c>
      <c r="AC87" s="761">
        <v>23911229815.751629</v>
      </c>
      <c r="AD87" s="761">
        <v>50525922890.66153</v>
      </c>
      <c r="AE87" s="778">
        <v>323945251275.22919</v>
      </c>
      <c r="AF87" s="761">
        <v>9972830781468.4902</v>
      </c>
      <c r="AG87" s="761">
        <v>222204935840</v>
      </c>
      <c r="AH87" s="761">
        <v>14514222327637.1</v>
      </c>
      <c r="AI87" s="761">
        <v>1465464725.0528951</v>
      </c>
      <c r="AJ87" s="760"/>
      <c r="AK87" s="716"/>
    </row>
    <row r="88" spans="1:37">
      <c r="A88" s="735" t="s">
        <v>530</v>
      </c>
      <c r="B88" s="761">
        <v>8052058900.8568802</v>
      </c>
      <c r="C88" s="761">
        <v>255113280162.77719</v>
      </c>
      <c r="D88" s="761">
        <v>5459554120.2699995</v>
      </c>
      <c r="E88" s="761">
        <v>56130356171.603958</v>
      </c>
      <c r="F88" s="1123">
        <v>343866126218.3125</v>
      </c>
      <c r="G88" s="761">
        <v>13797161665314.439</v>
      </c>
      <c r="H88" s="763">
        <v>14750363727926.939</v>
      </c>
      <c r="I88" s="761">
        <v>216868882160.74219</v>
      </c>
      <c r="J88" s="761">
        <v>44947470273.959999</v>
      </c>
      <c r="K88" s="761">
        <v>1589525958.9568536</v>
      </c>
      <c r="L88" s="761">
        <v>1361744105.289</v>
      </c>
      <c r="M88" s="761">
        <v>75896429687.5</v>
      </c>
      <c r="N88" s="733"/>
      <c r="O88" s="761">
        <v>7802037337.7350664</v>
      </c>
      <c r="P88" s="761">
        <v>28493312378.580002</v>
      </c>
      <c r="Q88" s="761">
        <v>14416091208</v>
      </c>
      <c r="R88" s="761">
        <v>421458942035982</v>
      </c>
      <c r="S88" s="761">
        <v>47713130364806.344</v>
      </c>
      <c r="T88" s="761">
        <v>990204518.95206594</v>
      </c>
      <c r="U88" s="733"/>
      <c r="V88" s="761">
        <v>194883721426.32001</v>
      </c>
      <c r="W88" s="737">
        <v>245391963647.84</v>
      </c>
      <c r="X88" s="761">
        <v>17449082043.869999</v>
      </c>
      <c r="Y88" s="761">
        <v>364564095.87959057</v>
      </c>
      <c r="Z88" s="761">
        <v>2500328850366.4219</v>
      </c>
      <c r="AA88" s="733"/>
      <c r="AB88" s="763">
        <v>8513999533.0417995</v>
      </c>
      <c r="AC88" s="761">
        <v>64898654054.52462</v>
      </c>
      <c r="AD88" s="761">
        <v>55211281624.590553</v>
      </c>
      <c r="AE88" s="778">
        <v>503168361323.08759</v>
      </c>
      <c r="AF88" s="761">
        <v>5514192715143.5938</v>
      </c>
      <c r="AG88" s="761">
        <v>913539877386</v>
      </c>
      <c r="AH88" s="761">
        <v>12521997231841.141</v>
      </c>
      <c r="AI88" s="761">
        <v>6447635132.820426</v>
      </c>
      <c r="AJ88" s="760"/>
      <c r="AK88" s="716"/>
    </row>
    <row r="89" spans="1:37">
      <c r="A89" s="735" t="s">
        <v>531</v>
      </c>
      <c r="B89" s="761">
        <v>124958698413.46655</v>
      </c>
      <c r="C89" s="761">
        <v>700853694792.99414</v>
      </c>
      <c r="D89" s="761">
        <v>34798003299.75</v>
      </c>
      <c r="E89" s="761">
        <v>307673044414.82257</v>
      </c>
      <c r="F89" s="1123">
        <v>7703869468577.0635</v>
      </c>
      <c r="G89" s="761">
        <v>59626663768175.227</v>
      </c>
      <c r="H89" s="763">
        <v>70149079623674.656</v>
      </c>
      <c r="I89" s="761">
        <v>1925310992089.5396</v>
      </c>
      <c r="J89" s="761">
        <v>202197626911.39999</v>
      </c>
      <c r="K89" s="761">
        <v>11077444738.160513</v>
      </c>
      <c r="L89" s="761">
        <v>2771511340.6589999</v>
      </c>
      <c r="M89" s="761">
        <v>41266121093.75</v>
      </c>
      <c r="N89" s="733"/>
      <c r="O89" s="761">
        <v>24738361220.929359</v>
      </c>
      <c r="P89" s="761">
        <v>64701189915.510002</v>
      </c>
      <c r="Q89" s="761">
        <v>72192753852</v>
      </c>
      <c r="R89" s="761">
        <v>658330259688377</v>
      </c>
      <c r="S89" s="761">
        <v>607636678491468.88</v>
      </c>
      <c r="T89" s="761">
        <v>5334006584.7327776</v>
      </c>
      <c r="U89" s="733"/>
      <c r="V89" s="761">
        <v>1257565619447.3201</v>
      </c>
      <c r="W89" s="737">
        <v>1416343620909.4399</v>
      </c>
      <c r="X89" s="761">
        <v>51768384779.860001</v>
      </c>
      <c r="Y89" s="761">
        <v>2954233470.8928261</v>
      </c>
      <c r="Z89" s="761">
        <v>21497558205043.59</v>
      </c>
      <c r="AA89" s="733"/>
      <c r="AB89" s="763">
        <v>56664033185.106499</v>
      </c>
      <c r="AC89" s="761">
        <v>1705712347104.407</v>
      </c>
      <c r="AD89" s="761">
        <v>161791836136.1897</v>
      </c>
      <c r="AE89" s="778">
        <v>688323035268.95483</v>
      </c>
      <c r="AF89" s="761">
        <v>4913115472889.3516</v>
      </c>
      <c r="AG89" s="761">
        <v>8021370399684</v>
      </c>
      <c r="AH89" s="761">
        <v>17333999444841.869</v>
      </c>
      <c r="AI89" s="761">
        <v>56185658856.182343</v>
      </c>
      <c r="AJ89" s="760"/>
      <c r="AK89" s="716"/>
    </row>
    <row r="90" spans="1:37">
      <c r="A90" s="735" t="s">
        <v>532</v>
      </c>
      <c r="B90" s="761">
        <v>702989967964.60803</v>
      </c>
      <c r="C90" s="761">
        <v>214446947393.48969</v>
      </c>
      <c r="D90" s="761">
        <v>64096877722.439995</v>
      </c>
      <c r="E90" s="761">
        <v>847426948072.41418</v>
      </c>
      <c r="F90" s="1123">
        <v>34401337730313.879</v>
      </c>
      <c r="G90" s="761">
        <v>106072367587580</v>
      </c>
      <c r="H90" s="763">
        <v>155886063794803.5</v>
      </c>
      <c r="I90" s="761">
        <v>6394808486775.0293</v>
      </c>
      <c r="J90" s="761">
        <v>316692886968.41998</v>
      </c>
      <c r="K90" s="761">
        <v>20656188750.485268</v>
      </c>
      <c r="L90" s="761">
        <v>4919342403.2910004</v>
      </c>
      <c r="M90" s="761">
        <v>8540264648.4375</v>
      </c>
      <c r="N90" s="733"/>
      <c r="O90" s="761">
        <v>21196041440.252041</v>
      </c>
      <c r="P90" s="761">
        <v>64328073808.93</v>
      </c>
      <c r="Q90" s="761">
        <v>124019293476</v>
      </c>
      <c r="R90" s="761">
        <v>260648990919220</v>
      </c>
      <c r="S90" s="761">
        <v>1534747748023895</v>
      </c>
      <c r="T90" s="761">
        <v>3672568620.503202</v>
      </c>
      <c r="U90" s="733"/>
      <c r="V90" s="761">
        <v>2474621491130.9199</v>
      </c>
      <c r="W90" s="737">
        <v>2434582665656.3198</v>
      </c>
      <c r="X90" s="761">
        <v>49383364132.690002</v>
      </c>
      <c r="Y90" s="761">
        <v>11677890870.15789</v>
      </c>
      <c r="Z90" s="761">
        <v>80156382864444.625</v>
      </c>
      <c r="AA90" s="733"/>
      <c r="AB90" s="763">
        <v>123897114087.642</v>
      </c>
      <c r="AC90" s="761">
        <v>15194517082075.02</v>
      </c>
      <c r="AD90" s="761">
        <v>581225620517.49011</v>
      </c>
      <c r="AE90" s="778">
        <v>204579122458.89151</v>
      </c>
      <c r="AF90" s="761">
        <v>1380974916393.302</v>
      </c>
      <c r="AG90" s="761">
        <v>15176134956233</v>
      </c>
      <c r="AH90" s="761">
        <v>7788411757170.1064</v>
      </c>
      <c r="AI90" s="761">
        <v>210610459316.25381</v>
      </c>
      <c r="AJ90" s="760"/>
      <c r="AK90" s="716"/>
    </row>
    <row r="91" spans="1:37">
      <c r="A91" s="735" t="s">
        <v>533</v>
      </c>
      <c r="B91" s="761">
        <v>165153336086.62439</v>
      </c>
      <c r="C91" s="761">
        <v>6798131036.3613605</v>
      </c>
      <c r="D91" s="761">
        <v>12129584663.559999</v>
      </c>
      <c r="E91" s="761">
        <v>389401085512.40942</v>
      </c>
      <c r="F91" s="1123">
        <v>17946141894059</v>
      </c>
      <c r="G91" s="761">
        <v>57729121739333.961</v>
      </c>
      <c r="H91" s="763">
        <v>87009687849877.922</v>
      </c>
      <c r="I91" s="761">
        <v>1960363833478.1284</v>
      </c>
      <c r="J91" s="761">
        <v>79051498628.380005</v>
      </c>
      <c r="K91" s="761">
        <v>4485558556.9237452</v>
      </c>
      <c r="L91" s="761">
        <v>536954930.83200002</v>
      </c>
      <c r="M91" s="761">
        <v>1619328735.3515625</v>
      </c>
      <c r="N91" s="733"/>
      <c r="O91" s="761">
        <v>1109753137.4535799</v>
      </c>
      <c r="P91" s="761">
        <v>24924972940.010002</v>
      </c>
      <c r="Q91" s="761">
        <v>40420687296</v>
      </c>
      <c r="R91" s="761">
        <v>34213666594448</v>
      </c>
      <c r="S91" s="761">
        <v>138905187181599.59</v>
      </c>
      <c r="T91" s="761">
        <v>68031085.619938448</v>
      </c>
      <c r="U91" s="733"/>
      <c r="V91" s="761">
        <v>806642154587.28003</v>
      </c>
      <c r="W91" s="737">
        <v>873489381368.40002</v>
      </c>
      <c r="X91" s="761">
        <v>8695604920.3800011</v>
      </c>
      <c r="Y91" s="761">
        <v>5681724193.3994284</v>
      </c>
      <c r="Z91" s="761">
        <v>40116295320694.773</v>
      </c>
      <c r="AA91" s="733"/>
      <c r="AB91" s="763">
        <v>26879769140.894402</v>
      </c>
      <c r="AC91" s="761">
        <v>1926836965488.374</v>
      </c>
      <c r="AD91" s="761">
        <v>621219045611.51477</v>
      </c>
      <c r="AE91" s="778">
        <v>21282916682.003551</v>
      </c>
      <c r="AF91" s="761">
        <v>169462724709.32471</v>
      </c>
      <c r="AG91" s="761">
        <v>1333385719642</v>
      </c>
      <c r="AH91" s="761">
        <v>155995115009.12</v>
      </c>
      <c r="AI91" s="761">
        <v>67093136467.768494</v>
      </c>
      <c r="AJ91" s="760"/>
      <c r="AK91" s="716"/>
    </row>
    <row r="92" spans="1:37">
      <c r="A92" s="735" t="s">
        <v>590</v>
      </c>
      <c r="B92" s="761">
        <v>1002661692207.8004</v>
      </c>
      <c r="C92" s="761">
        <v>1314289259225.2319</v>
      </c>
      <c r="D92" s="761">
        <v>119460639582.26001</v>
      </c>
      <c r="E92" s="761">
        <v>1631051283287.4355</v>
      </c>
      <c r="F92" s="1123">
        <v>60458209712307.656</v>
      </c>
      <c r="G92" s="761">
        <v>244788090886863.16</v>
      </c>
      <c r="H92" s="763">
        <v>334736992429933.06</v>
      </c>
      <c r="I92" s="761">
        <v>10561091976276.832</v>
      </c>
      <c r="J92" s="761">
        <v>667684013706.04993</v>
      </c>
      <c r="K92" s="761">
        <v>38285368768.67762</v>
      </c>
      <c r="L92" s="761">
        <v>10090340775.726002</v>
      </c>
      <c r="M92" s="761">
        <v>351967648071.28906</v>
      </c>
      <c r="N92" s="733"/>
      <c r="O92" s="761">
        <v>59565157114.991318</v>
      </c>
      <c r="P92" s="761">
        <v>202369331296.36002</v>
      </c>
      <c r="Q92" s="761">
        <v>261675716820</v>
      </c>
      <c r="R92" s="761">
        <v>1931988378915997</v>
      </c>
      <c r="S92" s="761">
        <v>2336917306550628</v>
      </c>
      <c r="T92" s="761">
        <v>10182084494.515301</v>
      </c>
      <c r="U92" s="733"/>
      <c r="V92" s="761">
        <v>4811605272997.5605</v>
      </c>
      <c r="W92" s="737">
        <v>5050121674828.6797</v>
      </c>
      <c r="X92" s="761">
        <v>137676778648.29999</v>
      </c>
      <c r="Y92" s="761">
        <v>20872384376.404484</v>
      </c>
      <c r="Z92" s="761">
        <v>145214660376432.34</v>
      </c>
      <c r="AA92" s="733"/>
      <c r="AB92" s="763">
        <v>220476768079.4216</v>
      </c>
      <c r="AC92" s="761">
        <v>18921208027939.816</v>
      </c>
      <c r="AD92" s="761">
        <v>1486572342365.2012</v>
      </c>
      <c r="AE92" s="778">
        <v>1760258170185.2561</v>
      </c>
      <c r="AF92" s="761">
        <v>25851124501683.898</v>
      </c>
      <c r="AG92" s="761">
        <v>25675711030549</v>
      </c>
      <c r="AH92" s="761">
        <v>55417260448691.32</v>
      </c>
      <c r="AI92" s="761">
        <v>341856308097.78656</v>
      </c>
      <c r="AJ92" s="760"/>
      <c r="AK92" s="716"/>
    </row>
    <row r="93" spans="1:37">
      <c r="A93" s="727" t="s">
        <v>616</v>
      </c>
      <c r="B93" s="761"/>
      <c r="C93" s="761"/>
      <c r="D93" s="761"/>
      <c r="E93" s="761"/>
      <c r="F93" s="1123"/>
      <c r="G93" s="761"/>
      <c r="H93" s="763"/>
      <c r="I93" s="761"/>
      <c r="J93" s="761"/>
      <c r="K93" s="761"/>
      <c r="L93" s="761"/>
      <c r="M93" s="761"/>
      <c r="N93" s="734"/>
      <c r="O93" s="761"/>
      <c r="P93" s="761"/>
      <c r="Q93" s="761"/>
      <c r="R93" s="761"/>
      <c r="S93" s="761"/>
      <c r="T93" s="761"/>
      <c r="U93" s="734"/>
      <c r="V93" s="761"/>
      <c r="W93" s="761"/>
      <c r="X93" s="761"/>
      <c r="Y93" s="761"/>
      <c r="Z93" s="761"/>
      <c r="AA93" s="761"/>
      <c r="AB93" s="763"/>
      <c r="AC93" s="761"/>
      <c r="AD93" s="761"/>
      <c r="AE93" s="761"/>
      <c r="AF93" s="761"/>
      <c r="AG93" s="761"/>
      <c r="AH93" s="761"/>
      <c r="AI93" s="761"/>
      <c r="AJ93" s="762"/>
      <c r="AK93" s="716"/>
    </row>
    <row r="94" spans="1:37">
      <c r="A94" s="726" t="s">
        <v>528</v>
      </c>
      <c r="B94" s="761">
        <v>260007345.77664</v>
      </c>
      <c r="C94" s="761">
        <v>26966204164.27335</v>
      </c>
      <c r="D94" s="761">
        <v>799350437.62</v>
      </c>
      <c r="E94" s="761">
        <v>5898306852.0731077</v>
      </c>
      <c r="F94" s="1123">
        <v>6223754393.3984385</v>
      </c>
      <c r="G94" s="761">
        <v>1265197587407.6421</v>
      </c>
      <c r="H94" s="763">
        <v>1047629480193.092</v>
      </c>
      <c r="I94" s="764"/>
      <c r="J94" s="761">
        <v>3527829548.9000001</v>
      </c>
      <c r="K94" s="761">
        <v>50395488.412290603</v>
      </c>
      <c r="L94" s="761">
        <v>97761808.158999994</v>
      </c>
      <c r="M94" s="761">
        <v>57412945312.5</v>
      </c>
      <c r="N94" s="733"/>
      <c r="O94" s="761">
        <v>631267344.09450066</v>
      </c>
      <c r="P94" s="761">
        <v>1915843142.55</v>
      </c>
      <c r="Q94" s="761">
        <v>2230785000</v>
      </c>
      <c r="R94" s="761">
        <v>66140914598319</v>
      </c>
      <c r="S94" s="761">
        <v>504675567436.14929</v>
      </c>
      <c r="T94" s="761">
        <v>1641016.6279325821</v>
      </c>
      <c r="U94" s="733"/>
      <c r="V94" s="761">
        <v>7839508912.4492798</v>
      </c>
      <c r="W94" s="761">
        <v>9789673786.2844486</v>
      </c>
      <c r="X94" s="761">
        <v>1437826563.5</v>
      </c>
      <c r="Y94" s="761">
        <v>28898146.389952209</v>
      </c>
      <c r="Z94" s="761">
        <v>85587928956.65625</v>
      </c>
      <c r="AA94" s="733"/>
      <c r="AB94" s="763">
        <v>685858236.09300005</v>
      </c>
      <c r="AC94" s="761">
        <v>6513071866.0341635</v>
      </c>
      <c r="AD94" s="761">
        <v>20835293331.445789</v>
      </c>
      <c r="AE94" s="761">
        <v>25732646898.776932</v>
      </c>
      <c r="AF94" s="761">
        <v>4627070588203.6318</v>
      </c>
      <c r="AG94" s="761">
        <v>6410646066</v>
      </c>
      <c r="AH94" s="761">
        <v>3156670118848.3989</v>
      </c>
      <c r="AI94" s="761">
        <v>82878265.885732085</v>
      </c>
      <c r="AJ94" s="760"/>
      <c r="AK94" s="716"/>
    </row>
    <row r="95" spans="1:37">
      <c r="A95" s="726" t="s">
        <v>529</v>
      </c>
      <c r="B95" s="761">
        <v>2279628063.1159201</v>
      </c>
      <c r="C95" s="761">
        <v>135243399438.96449</v>
      </c>
      <c r="D95" s="761">
        <v>2522312334.3399997</v>
      </c>
      <c r="E95" s="761">
        <v>31468791527.26823</v>
      </c>
      <c r="F95" s="1123">
        <v>67778274617.1875</v>
      </c>
      <c r="G95" s="761">
        <v>6650967664597.166</v>
      </c>
      <c r="H95" s="763">
        <v>6249462922890.5068</v>
      </c>
      <c r="I95" s="764"/>
      <c r="J95" s="761">
        <v>22679985707.139999</v>
      </c>
      <c r="K95" s="761">
        <v>392955700.5757159</v>
      </c>
      <c r="L95" s="761">
        <v>443885832.97000003</v>
      </c>
      <c r="M95" s="761">
        <v>168239078125</v>
      </c>
      <c r="N95" s="733"/>
      <c r="O95" s="761">
        <v>4345514733.0703325</v>
      </c>
      <c r="P95" s="761">
        <v>19377973116.869999</v>
      </c>
      <c r="Q95" s="761">
        <v>8725984488</v>
      </c>
      <c r="R95" s="761">
        <v>482430801944812</v>
      </c>
      <c r="S95" s="761">
        <v>9006285258422.043</v>
      </c>
      <c r="T95" s="761">
        <v>98861874.866744876</v>
      </c>
      <c r="U95" s="733"/>
      <c r="V95" s="761">
        <v>68899446022.090683</v>
      </c>
      <c r="W95" s="761">
        <v>72579459919.855652</v>
      </c>
      <c r="X95" s="761">
        <v>9465050262.2199993</v>
      </c>
      <c r="Y95" s="761">
        <v>162017020.33454409</v>
      </c>
      <c r="Z95" s="761">
        <v>868999367788</v>
      </c>
      <c r="AA95" s="733"/>
      <c r="AB95" s="763">
        <v>3960011147.1083002</v>
      </c>
      <c r="AC95" s="761">
        <v>30605294397.313049</v>
      </c>
      <c r="AD95" s="761">
        <v>50636832588.261093</v>
      </c>
      <c r="AE95" s="761">
        <v>354432453668.9505</v>
      </c>
      <c r="AF95" s="761">
        <v>9350279636175.082</v>
      </c>
      <c r="AG95" s="761">
        <v>187773766975</v>
      </c>
      <c r="AH95" s="761">
        <v>14626547467893.49</v>
      </c>
      <c r="AI95" s="761">
        <v>1983169838.7985511</v>
      </c>
      <c r="AJ95" s="760"/>
      <c r="AK95" s="716"/>
    </row>
    <row r="96" spans="1:37">
      <c r="A96" s="726" t="s">
        <v>530</v>
      </c>
      <c r="B96" s="761">
        <v>13410965599.173119</v>
      </c>
      <c r="C96" s="761">
        <v>262566584094.8555</v>
      </c>
      <c r="D96" s="761">
        <v>5681571786.4400005</v>
      </c>
      <c r="E96" s="761">
        <v>63365575620.063057</v>
      </c>
      <c r="F96" s="1123">
        <v>457277093003.09381</v>
      </c>
      <c r="G96" s="761">
        <v>14413271539520.26</v>
      </c>
      <c r="H96" s="763">
        <v>15134132940231.33</v>
      </c>
      <c r="I96" s="764"/>
      <c r="J96" s="761">
        <v>47035374195.599998</v>
      </c>
      <c r="K96" s="761">
        <v>1597881499.9136496</v>
      </c>
      <c r="L96" s="761">
        <v>1465206623.5469999</v>
      </c>
      <c r="M96" s="761">
        <v>68053242187.5</v>
      </c>
      <c r="N96" s="733"/>
      <c r="O96" s="761">
        <v>7934650251.2969952</v>
      </c>
      <c r="P96" s="761">
        <v>28244393851.299999</v>
      </c>
      <c r="Q96" s="761">
        <v>15500935308</v>
      </c>
      <c r="R96" s="761">
        <v>432686996630282</v>
      </c>
      <c r="S96" s="761">
        <v>52143413828635.008</v>
      </c>
      <c r="T96" s="761">
        <v>969647022.54953897</v>
      </c>
      <c r="U96" s="733"/>
      <c r="V96" s="761">
        <v>195223772474.7464</v>
      </c>
      <c r="W96" s="761">
        <v>253145117762.6987</v>
      </c>
      <c r="X96" s="761">
        <v>17923344498.860001</v>
      </c>
      <c r="Y96" s="761">
        <v>361035920.9291532</v>
      </c>
      <c r="Z96" s="761">
        <v>2492999545381.25</v>
      </c>
      <c r="AA96" s="733"/>
      <c r="AB96" s="763">
        <v>8757918862.9895</v>
      </c>
      <c r="AC96" s="761">
        <v>79199549394.553055</v>
      </c>
      <c r="AD96" s="761">
        <v>51685811600.433601</v>
      </c>
      <c r="AE96" s="761">
        <v>473335052804.80219</v>
      </c>
      <c r="AF96" s="761">
        <v>4369918508754.0972</v>
      </c>
      <c r="AG96" s="761">
        <v>964917802702</v>
      </c>
      <c r="AH96" s="761">
        <v>12376718353884.67</v>
      </c>
      <c r="AI96" s="761">
        <v>8050326712.9618168</v>
      </c>
      <c r="AJ96" s="760"/>
      <c r="AK96" s="716"/>
    </row>
    <row r="97" spans="1:37">
      <c r="A97" s="726" t="s">
        <v>531</v>
      </c>
      <c r="B97" s="761">
        <v>149344450252.17407</v>
      </c>
      <c r="C97" s="761">
        <v>592418670269.59937</v>
      </c>
      <c r="D97" s="761">
        <v>34330399733.990002</v>
      </c>
      <c r="E97" s="761">
        <v>315372019934.58582</v>
      </c>
      <c r="F97" s="1123">
        <v>8537676105186.8135</v>
      </c>
      <c r="G97" s="761">
        <v>59931801180667.031</v>
      </c>
      <c r="H97" s="763">
        <v>72692431478729.453</v>
      </c>
      <c r="I97" s="764"/>
      <c r="J97" s="761">
        <v>198371332824</v>
      </c>
      <c r="K97" s="761">
        <v>11432053909.250978</v>
      </c>
      <c r="L97" s="761">
        <v>2706331324.8699999</v>
      </c>
      <c r="M97" s="761">
        <v>36118816406.25</v>
      </c>
      <c r="N97" s="733"/>
      <c r="O97" s="761">
        <v>23938729109.310322</v>
      </c>
      <c r="P97" s="761">
        <v>61146106689.129997</v>
      </c>
      <c r="Q97" s="761">
        <v>66780332580</v>
      </c>
      <c r="R97" s="761">
        <v>672155990234376</v>
      </c>
      <c r="S97" s="761">
        <v>617201694411574</v>
      </c>
      <c r="T97" s="761">
        <v>5413028906.8842173</v>
      </c>
      <c r="U97" s="733"/>
      <c r="V97" s="761">
        <v>1269244525926.6001</v>
      </c>
      <c r="W97" s="761">
        <v>1420814365177.1709</v>
      </c>
      <c r="X97" s="761">
        <v>49605755782.743599</v>
      </c>
      <c r="Y97" s="761">
        <v>3000781949.2166128</v>
      </c>
      <c r="Z97" s="761">
        <v>22267741219677.5</v>
      </c>
      <c r="AA97" s="733"/>
      <c r="AB97" s="763">
        <v>58554527988.964897</v>
      </c>
      <c r="AC97" s="761">
        <v>2061066428284.3621</v>
      </c>
      <c r="AD97" s="761">
        <v>152352656733.0079</v>
      </c>
      <c r="AE97" s="761">
        <v>608930670054.72241</v>
      </c>
      <c r="AF97" s="761">
        <v>3348928829989.0898</v>
      </c>
      <c r="AG97" s="761">
        <v>8430466314508</v>
      </c>
      <c r="AH97" s="761">
        <v>16825461106079.57</v>
      </c>
      <c r="AI97" s="761">
        <v>58526491437.067093</v>
      </c>
      <c r="AJ97" s="760"/>
      <c r="AK97" s="716"/>
    </row>
    <row r="98" spans="1:37">
      <c r="A98" s="726" t="s">
        <v>532</v>
      </c>
      <c r="B98" s="761">
        <v>559966200665.56323</v>
      </c>
      <c r="C98" s="761">
        <v>148422065033.78311</v>
      </c>
      <c r="D98" s="761">
        <v>57006314267.75</v>
      </c>
      <c r="E98" s="761">
        <v>696530573780.11694</v>
      </c>
      <c r="F98" s="1123">
        <v>30860566762528.629</v>
      </c>
      <c r="G98" s="761">
        <v>97091717295877.078</v>
      </c>
      <c r="H98" s="763">
        <v>144439516830084.91</v>
      </c>
      <c r="I98" s="764"/>
      <c r="J98" s="761">
        <v>290958244020.23999</v>
      </c>
      <c r="K98" s="761">
        <v>20104143732.514622</v>
      </c>
      <c r="L98" s="761">
        <v>4279358730.3400002</v>
      </c>
      <c r="M98" s="761">
        <v>7471134277.34375</v>
      </c>
      <c r="N98" s="733"/>
      <c r="O98" s="761">
        <v>19203131542.350681</v>
      </c>
      <c r="P98" s="761">
        <v>56868051135.889999</v>
      </c>
      <c r="Q98" s="761">
        <v>103585856424</v>
      </c>
      <c r="R98" s="761">
        <v>274285124034334</v>
      </c>
      <c r="S98" s="761">
        <v>1456089053838400</v>
      </c>
      <c r="T98" s="761">
        <v>3666394081.9487309</v>
      </c>
      <c r="U98" s="733"/>
      <c r="V98" s="761">
        <v>2430444458108.377</v>
      </c>
      <c r="W98" s="761">
        <v>2346874070053.5991</v>
      </c>
      <c r="X98" s="761">
        <v>45821178916.099998</v>
      </c>
      <c r="Y98" s="761">
        <v>11535062878.6068</v>
      </c>
      <c r="Z98" s="761">
        <v>78261689862796</v>
      </c>
      <c r="AA98" s="733"/>
      <c r="AB98" s="763">
        <v>115843211729.62041</v>
      </c>
      <c r="AC98" s="761">
        <v>13657567796413.27</v>
      </c>
      <c r="AD98" s="761">
        <v>525394101624.03772</v>
      </c>
      <c r="AE98" s="761">
        <v>173840832447.858</v>
      </c>
      <c r="AF98" s="761">
        <v>843614400344.93481</v>
      </c>
      <c r="AG98" s="761">
        <v>13768845883644</v>
      </c>
      <c r="AH98" s="761">
        <v>7323854257093.5898</v>
      </c>
      <c r="AI98" s="761">
        <v>185508157549.4874</v>
      </c>
      <c r="AJ98" s="760"/>
      <c r="AK98" s="716"/>
    </row>
    <row r="99" spans="1:37">
      <c r="A99" s="726" t="s">
        <v>533</v>
      </c>
      <c r="B99" s="761">
        <v>108681966505.548</v>
      </c>
      <c r="C99" s="761">
        <v>6279850174.3393288</v>
      </c>
      <c r="D99" s="761">
        <v>10819464366.18</v>
      </c>
      <c r="E99" s="761">
        <v>274351326607.88339</v>
      </c>
      <c r="F99" s="1123">
        <v>14507655996061</v>
      </c>
      <c r="G99" s="761">
        <v>50857031798321.594</v>
      </c>
      <c r="H99" s="763">
        <v>77129208914476.344</v>
      </c>
      <c r="I99" s="764"/>
      <c r="J99" s="761">
        <v>63185600483.769997</v>
      </c>
      <c r="K99" s="761">
        <v>3888604945.2945509</v>
      </c>
      <c r="L99" s="761">
        <v>352333744.52999997</v>
      </c>
      <c r="M99" s="761">
        <v>1554634277.34375</v>
      </c>
      <c r="N99" s="733"/>
      <c r="O99" s="761">
        <v>907254242.89808965</v>
      </c>
      <c r="P99" s="761">
        <v>24429128144.43</v>
      </c>
      <c r="Q99" s="761">
        <v>33715885944</v>
      </c>
      <c r="R99" s="761">
        <v>32842681698928</v>
      </c>
      <c r="S99" s="761">
        <v>127270990664051.09</v>
      </c>
      <c r="T99" s="761">
        <v>68394085.94214426</v>
      </c>
      <c r="U99" s="733"/>
      <c r="V99" s="761">
        <v>767801773932.56604</v>
      </c>
      <c r="W99" s="761">
        <v>785069665346.39258</v>
      </c>
      <c r="X99" s="761">
        <v>8436003638.5788002</v>
      </c>
      <c r="Y99" s="761">
        <v>5362844612.964983</v>
      </c>
      <c r="Z99" s="761">
        <v>36986044792032</v>
      </c>
      <c r="AA99" s="733"/>
      <c r="AB99" s="763">
        <v>22465444530.516701</v>
      </c>
      <c r="AC99" s="761">
        <v>1539559994614.0669</v>
      </c>
      <c r="AD99" s="761">
        <v>454075105852.41687</v>
      </c>
      <c r="AE99" s="761">
        <v>19287537242.14584</v>
      </c>
      <c r="AF99" s="761">
        <v>140321287098.51749</v>
      </c>
      <c r="AG99" s="761">
        <v>995306268992</v>
      </c>
      <c r="AH99" s="761">
        <v>124765226125.56</v>
      </c>
      <c r="AI99" s="761">
        <v>51231739316.216011</v>
      </c>
      <c r="AJ99" s="760"/>
      <c r="AK99" s="716"/>
    </row>
    <row r="100" spans="1:37">
      <c r="A100" s="726" t="s">
        <v>587</v>
      </c>
      <c r="B100" s="761">
        <v>833943218431.35095</v>
      </c>
      <c r="C100" s="761">
        <v>1171896773175.8152</v>
      </c>
      <c r="D100" s="761">
        <v>111159412926.31</v>
      </c>
      <c r="E100" s="761">
        <v>1386986594321.9905</v>
      </c>
      <c r="F100" s="1123">
        <v>54437177985790.125</v>
      </c>
      <c r="G100" s="761">
        <v>230209987066390.78</v>
      </c>
      <c r="H100" s="763">
        <v>316692382566605.62</v>
      </c>
      <c r="I100" s="764"/>
      <c r="J100" s="761">
        <v>625758366779.65002</v>
      </c>
      <c r="K100" s="761">
        <v>37466035275.9618</v>
      </c>
      <c r="L100" s="761">
        <v>9344878064.4160004</v>
      </c>
      <c r="M100" s="761">
        <v>338849850585.9375</v>
      </c>
      <c r="N100" s="733"/>
      <c r="O100" s="761">
        <v>56960547223.02092</v>
      </c>
      <c r="P100" s="761">
        <v>191981496080.17001</v>
      </c>
      <c r="Q100" s="761">
        <v>230539779744</v>
      </c>
      <c r="R100" s="761">
        <v>1960542509141051</v>
      </c>
      <c r="S100" s="761">
        <v>2262216113568518.5</v>
      </c>
      <c r="T100" s="761">
        <v>10217966988.819309</v>
      </c>
      <c r="U100" s="733"/>
      <c r="V100" s="761">
        <v>4739453485376.8301</v>
      </c>
      <c r="W100" s="761">
        <v>4888272352046.002</v>
      </c>
      <c r="X100" s="761">
        <v>132689159662.0024</v>
      </c>
      <c r="Y100" s="761">
        <v>20450640528.442047</v>
      </c>
      <c r="Z100" s="761">
        <v>140963062716631.41</v>
      </c>
      <c r="AA100" s="733"/>
      <c r="AB100" s="763">
        <v>210266972495.29282</v>
      </c>
      <c r="AC100" s="761">
        <v>17374512134969.598</v>
      </c>
      <c r="AD100" s="761">
        <v>1254979801729.603</v>
      </c>
      <c r="AE100" s="761">
        <v>1655559193117.2556</v>
      </c>
      <c r="AF100" s="761">
        <v>22680133250565.352</v>
      </c>
      <c r="AG100" s="761">
        <v>24353720682887</v>
      </c>
      <c r="AH100" s="761">
        <v>54434016529925.281</v>
      </c>
      <c r="AI100" s="761">
        <v>305382763120.41663</v>
      </c>
      <c r="AJ100" s="760"/>
      <c r="AK100" s="716"/>
    </row>
    <row r="101" spans="1:37">
      <c r="A101" s="752" t="s">
        <v>617</v>
      </c>
      <c r="B101" s="762"/>
      <c r="C101" s="762"/>
      <c r="D101" s="762"/>
      <c r="E101" s="762"/>
      <c r="F101" s="1123"/>
      <c r="G101" s="762"/>
      <c r="H101" s="763"/>
      <c r="I101" s="762"/>
      <c r="J101" s="762"/>
      <c r="K101" s="762"/>
      <c r="L101" s="762"/>
      <c r="M101" s="762"/>
      <c r="N101" s="734"/>
      <c r="O101" s="762"/>
      <c r="P101" s="762"/>
      <c r="Q101" s="762"/>
      <c r="R101" s="761"/>
      <c r="S101" s="761"/>
      <c r="T101" s="762"/>
      <c r="U101" s="734"/>
      <c r="V101" s="762"/>
      <c r="W101" s="762"/>
      <c r="X101" s="762"/>
      <c r="Y101" s="762"/>
      <c r="Z101" s="761"/>
      <c r="AA101" s="773"/>
      <c r="AB101" s="763"/>
      <c r="AC101" s="762"/>
      <c r="AD101" s="762"/>
      <c r="AE101" s="762"/>
      <c r="AF101" s="762"/>
      <c r="AG101" s="762"/>
      <c r="AH101" s="762"/>
      <c r="AI101" s="762"/>
      <c r="AJ101" s="762"/>
      <c r="AK101" s="716"/>
    </row>
    <row r="102" spans="1:37">
      <c r="A102" s="735" t="s">
        <v>528</v>
      </c>
      <c r="B102" s="764"/>
      <c r="C102" s="761">
        <v>21408094550.50111</v>
      </c>
      <c r="D102" s="764"/>
      <c r="E102" s="761">
        <v>182695667.7207469</v>
      </c>
      <c r="F102" s="1123">
        <v>915527047.5546875</v>
      </c>
      <c r="G102" s="761">
        <v>287504351137.30609</v>
      </c>
      <c r="H102" s="763">
        <v>203767630147.80801</v>
      </c>
      <c r="I102" s="764"/>
      <c r="J102" s="761">
        <v>1450950664.23</v>
      </c>
      <c r="K102" s="761">
        <v>9505720.507418571</v>
      </c>
      <c r="L102" s="790">
        <v>42769309.159999996</v>
      </c>
      <c r="M102" s="733"/>
      <c r="N102" s="733"/>
      <c r="O102" s="761">
        <v>281828629.70798481</v>
      </c>
      <c r="P102" s="733"/>
      <c r="Q102" s="733"/>
      <c r="R102" s="733"/>
      <c r="S102" s="761">
        <v>221502041387.6156</v>
      </c>
      <c r="T102" s="761">
        <v>367156.04224356607</v>
      </c>
      <c r="U102" s="733"/>
      <c r="V102" s="761">
        <v>607530810.68350184</v>
      </c>
      <c r="W102" s="761">
        <v>1816620522.9362121</v>
      </c>
      <c r="X102" s="733"/>
      <c r="Y102" s="761">
        <v>0</v>
      </c>
      <c r="Z102" s="761">
        <v>5127605665</v>
      </c>
      <c r="AA102" s="777"/>
      <c r="AB102" s="763">
        <v>190220803.26910001</v>
      </c>
      <c r="AC102" s="761">
        <v>3372499872.4653268</v>
      </c>
      <c r="AD102" s="761">
        <v>1766323305.1203959</v>
      </c>
      <c r="AE102" s="761">
        <v>17206668079.812611</v>
      </c>
      <c r="AF102" s="761">
        <v>3960911045719.7041</v>
      </c>
      <c r="AG102" s="764"/>
      <c r="AH102" s="761">
        <v>2387425577388.0981</v>
      </c>
      <c r="AI102" s="761">
        <v>1226755.881786942</v>
      </c>
      <c r="AJ102" s="760"/>
      <c r="AK102" s="716"/>
    </row>
    <row r="103" spans="1:37">
      <c r="A103" s="735" t="s">
        <v>529</v>
      </c>
      <c r="B103" s="764"/>
      <c r="C103" s="761">
        <v>126196087270.2639</v>
      </c>
      <c r="D103" s="764"/>
      <c r="E103" s="761">
        <v>13204138198.94002</v>
      </c>
      <c r="F103" s="1123">
        <v>14047543133.5</v>
      </c>
      <c r="G103" s="761">
        <v>4492889623506.7686</v>
      </c>
      <c r="H103" s="763">
        <v>3482825350158.7891</v>
      </c>
      <c r="I103" s="764"/>
      <c r="J103" s="761">
        <v>17676346922.049999</v>
      </c>
      <c r="K103" s="761">
        <v>163504407.46175641</v>
      </c>
      <c r="L103" s="790">
        <v>339618344.59200001</v>
      </c>
      <c r="M103" s="733"/>
      <c r="N103" s="733"/>
      <c r="O103" s="761">
        <v>3419814831.833694</v>
      </c>
      <c r="P103" s="733"/>
      <c r="Q103" s="733"/>
      <c r="R103" s="733"/>
      <c r="S103" s="761">
        <v>3867299731523.8389</v>
      </c>
      <c r="T103" s="761">
        <v>59997986.232426994</v>
      </c>
      <c r="U103" s="733"/>
      <c r="V103" s="761">
        <v>24890409595.966621</v>
      </c>
      <c r="W103" s="761">
        <v>28519922268.953541</v>
      </c>
      <c r="X103" s="733"/>
      <c r="Y103" s="761">
        <v>7288186.6388128391</v>
      </c>
      <c r="Z103" s="761">
        <v>276871444571.5</v>
      </c>
      <c r="AA103" s="777"/>
      <c r="AB103" s="763">
        <v>2890384364.9450998</v>
      </c>
      <c r="AC103" s="761">
        <v>12432541629.444929</v>
      </c>
      <c r="AD103" s="761">
        <v>27197717786.769371</v>
      </c>
      <c r="AE103" s="761">
        <v>335984663420.66541</v>
      </c>
      <c r="AF103" s="761">
        <v>10459875238518.33</v>
      </c>
      <c r="AG103" s="764"/>
      <c r="AH103" s="761">
        <v>15102922656061.471</v>
      </c>
      <c r="AI103" s="761">
        <v>117831269.908915</v>
      </c>
      <c r="AJ103" s="760"/>
      <c r="AK103" s="716"/>
    </row>
    <row r="104" spans="1:37">
      <c r="A104" s="735" t="s">
        <v>530</v>
      </c>
      <c r="B104" s="764"/>
      <c r="C104" s="761">
        <v>282789451929.104</v>
      </c>
      <c r="D104" s="764"/>
      <c r="E104" s="761">
        <v>63034180816.091507</v>
      </c>
      <c r="F104" s="1123">
        <v>124892654396.75</v>
      </c>
      <c r="G104" s="761">
        <v>14459355643425.77</v>
      </c>
      <c r="H104" s="763">
        <v>14557574310523.66</v>
      </c>
      <c r="I104" s="764"/>
      <c r="J104" s="761">
        <v>49476726460.830002</v>
      </c>
      <c r="K104" s="761">
        <v>997096351.97752666</v>
      </c>
      <c r="L104" s="790">
        <v>1501673978.6359999</v>
      </c>
      <c r="M104" s="733"/>
      <c r="N104" s="733"/>
      <c r="O104" s="761">
        <v>8384696328.0088968</v>
      </c>
      <c r="P104" s="733"/>
      <c r="Q104" s="733"/>
      <c r="R104" s="733"/>
      <c r="S104" s="761">
        <v>30171974527661.922</v>
      </c>
      <c r="T104" s="761">
        <v>745328105.47503603</v>
      </c>
      <c r="U104" s="733"/>
      <c r="V104" s="761">
        <v>146187334972.25339</v>
      </c>
      <c r="W104" s="761">
        <v>169027499056.1026</v>
      </c>
      <c r="X104" s="733"/>
      <c r="Y104" s="761">
        <v>220587100.46820009</v>
      </c>
      <c r="Z104" s="761">
        <v>1654592569917.75</v>
      </c>
      <c r="AA104" s="777"/>
      <c r="AB104" s="763">
        <v>8815538224.0983009</v>
      </c>
      <c r="AC104" s="761">
        <v>67356552028.834808</v>
      </c>
      <c r="AD104" s="761">
        <v>102062151836.5567</v>
      </c>
      <c r="AE104" s="761">
        <v>514008505849.07892</v>
      </c>
      <c r="AF104" s="761">
        <v>5085612201885.3193</v>
      </c>
      <c r="AG104" s="764"/>
      <c r="AH104" s="761">
        <v>13955232323517.381</v>
      </c>
      <c r="AI104" s="761">
        <v>2766660524.8566842</v>
      </c>
      <c r="AJ104" s="760"/>
      <c r="AK104" s="716"/>
    </row>
    <row r="105" spans="1:37">
      <c r="A105" s="735" t="s">
        <v>531</v>
      </c>
      <c r="B105" s="764"/>
      <c r="C105" s="761">
        <v>638382657316.79016</v>
      </c>
      <c r="D105" s="764"/>
      <c r="E105" s="761">
        <v>392678674332.85663</v>
      </c>
      <c r="F105" s="1123">
        <v>7666876374540</v>
      </c>
      <c r="G105" s="761">
        <v>71224388929172.844</v>
      </c>
      <c r="H105" s="763">
        <v>83568712185752.422</v>
      </c>
      <c r="I105" s="764"/>
      <c r="J105" s="761">
        <v>223762744895.41</v>
      </c>
      <c r="K105" s="761">
        <v>13062116466.792202</v>
      </c>
      <c r="L105" s="790">
        <v>3071233015.6739998</v>
      </c>
      <c r="M105" s="733"/>
      <c r="N105" s="733"/>
      <c r="O105" s="761">
        <v>27181068592.884041</v>
      </c>
      <c r="P105" s="733"/>
      <c r="Q105" s="733"/>
      <c r="R105" s="733"/>
      <c r="S105" s="761">
        <v>594086170495330.25</v>
      </c>
      <c r="T105" s="761">
        <v>5879399954.7329054</v>
      </c>
      <c r="U105" s="733"/>
      <c r="V105" s="761">
        <v>1470908133947.46</v>
      </c>
      <c r="W105" s="761">
        <v>1680894676429.781</v>
      </c>
      <c r="X105" s="733"/>
      <c r="Y105" s="761">
        <v>3349013898.7479692</v>
      </c>
      <c r="Z105" s="761">
        <v>23783452526825.5</v>
      </c>
      <c r="AA105" s="777"/>
      <c r="AB105" s="763">
        <v>62193935103.732803</v>
      </c>
      <c r="AC105" s="761">
        <v>1606839900596.3679</v>
      </c>
      <c r="AD105" s="761">
        <v>263564115836.7554</v>
      </c>
      <c r="AE105" s="761">
        <v>654412690699.86365</v>
      </c>
      <c r="AF105" s="761">
        <v>4050363816308.4912</v>
      </c>
      <c r="AG105" s="764"/>
      <c r="AH105" s="761">
        <v>18180740972393.41</v>
      </c>
      <c r="AI105" s="761">
        <v>69026008972.361374</v>
      </c>
      <c r="AJ105" s="760"/>
      <c r="AK105" s="716"/>
    </row>
    <row r="106" spans="1:37">
      <c r="A106" s="735" t="s">
        <v>532</v>
      </c>
      <c r="B106" s="764"/>
      <c r="C106" s="761">
        <v>153902543450.79901</v>
      </c>
      <c r="D106" s="764"/>
      <c r="E106" s="761">
        <v>785289168434.34521</v>
      </c>
      <c r="F106" s="1123">
        <v>36470133742057.633</v>
      </c>
      <c r="G106" s="761">
        <v>109064877394771</v>
      </c>
      <c r="H106" s="763">
        <v>163201063317887.81</v>
      </c>
      <c r="I106" s="764"/>
      <c r="J106" s="761">
        <v>298708912994.10999</v>
      </c>
      <c r="K106" s="761">
        <v>21976227506.006447</v>
      </c>
      <c r="L106" s="790">
        <v>4724278158.3640003</v>
      </c>
      <c r="M106" s="733"/>
      <c r="N106" s="733"/>
      <c r="O106" s="761">
        <v>22809818684.61237</v>
      </c>
      <c r="P106" s="733"/>
      <c r="Q106" s="733"/>
      <c r="R106" s="733"/>
      <c r="S106" s="761">
        <v>1697081359895192</v>
      </c>
      <c r="T106" s="761">
        <v>4047288396.7775569</v>
      </c>
      <c r="U106" s="733"/>
      <c r="V106" s="761">
        <v>2817943891324.0898</v>
      </c>
      <c r="W106" s="761">
        <v>2750024161800.3809</v>
      </c>
      <c r="X106" s="733"/>
      <c r="Y106" s="761">
        <v>13647362136.908791</v>
      </c>
      <c r="Z106" s="761">
        <v>86424118472318</v>
      </c>
      <c r="AA106" s="777"/>
      <c r="AB106" s="763">
        <v>126716855078.07919</v>
      </c>
      <c r="AC106" s="761">
        <v>15440746673544.641</v>
      </c>
      <c r="AD106" s="761">
        <v>593947653196.81653</v>
      </c>
      <c r="AE106" s="761">
        <v>180125200108.74219</v>
      </c>
      <c r="AF106" s="761">
        <v>1063715180285.995</v>
      </c>
      <c r="AG106" s="764"/>
      <c r="AH106" s="761">
        <v>7803710482099.5303</v>
      </c>
      <c r="AI106" s="761">
        <v>209162950993.83661</v>
      </c>
      <c r="AJ106" s="760"/>
      <c r="AK106" s="716"/>
    </row>
    <row r="107" spans="1:37">
      <c r="A107" s="735" t="s">
        <v>533</v>
      </c>
      <c r="B107" s="764"/>
      <c r="C107" s="761">
        <v>6303091686.5340157</v>
      </c>
      <c r="D107" s="764"/>
      <c r="E107" s="761">
        <v>279677329655.30682</v>
      </c>
      <c r="F107" s="1123">
        <v>14882054765818</v>
      </c>
      <c r="G107" s="761">
        <v>51380893540862.094</v>
      </c>
      <c r="H107" s="763">
        <v>79994205431047.703</v>
      </c>
      <c r="I107" s="764"/>
      <c r="J107" s="761">
        <v>63230360043.889999</v>
      </c>
      <c r="K107" s="761">
        <v>3916540679.0755162</v>
      </c>
      <c r="L107" s="790">
        <v>360375371.61000001</v>
      </c>
      <c r="M107" s="733"/>
      <c r="N107" s="733"/>
      <c r="O107" s="761">
        <v>1090178234.986095</v>
      </c>
      <c r="P107" s="733"/>
      <c r="Q107" s="733"/>
      <c r="R107" s="733"/>
      <c r="S107" s="761">
        <v>125336754503127.91</v>
      </c>
      <c r="T107" s="761">
        <v>202653219.92935711</v>
      </c>
      <c r="U107" s="733"/>
      <c r="V107" s="761">
        <v>783501309042.43201</v>
      </c>
      <c r="W107" s="761">
        <v>810315097057.79578</v>
      </c>
      <c r="X107" s="733"/>
      <c r="Y107" s="761">
        <v>5554206792.6382742</v>
      </c>
      <c r="Z107" s="761">
        <v>37768755232344</v>
      </c>
      <c r="AA107" s="777"/>
      <c r="AB107" s="763">
        <v>22745431565.777199</v>
      </c>
      <c r="AC107" s="761">
        <v>1632876883081.8279</v>
      </c>
      <c r="AD107" s="761">
        <v>471134331480.54681</v>
      </c>
      <c r="AE107" s="761">
        <v>19296171761.266209</v>
      </c>
      <c r="AF107" s="761">
        <v>144611654673.5448</v>
      </c>
      <c r="AG107" s="764"/>
      <c r="AH107" s="761">
        <v>126841946729.12</v>
      </c>
      <c r="AI107" s="761">
        <v>52706118595.111168</v>
      </c>
      <c r="AJ107" s="760"/>
      <c r="AK107" s="716"/>
    </row>
    <row r="108" spans="1:37">
      <c r="A108" s="735" t="s">
        <v>591</v>
      </c>
      <c r="B108" s="764"/>
      <c r="C108" s="761">
        <v>1228981926203.9922</v>
      </c>
      <c r="D108" s="764"/>
      <c r="E108" s="761">
        <v>1534066187105.261</v>
      </c>
      <c r="F108" s="1123">
        <v>59158920606993.438</v>
      </c>
      <c r="G108" s="761">
        <v>250909909482875.78</v>
      </c>
      <c r="H108" s="763">
        <v>345008148225518.19</v>
      </c>
      <c r="I108" s="764"/>
      <c r="J108" s="761">
        <v>654306041980.52002</v>
      </c>
      <c r="K108" s="761">
        <v>40124991131.820869</v>
      </c>
      <c r="L108" s="790">
        <v>10039948178.036001</v>
      </c>
      <c r="M108" s="733"/>
      <c r="N108" s="733"/>
      <c r="O108" s="761">
        <v>63167405302.033073</v>
      </c>
      <c r="P108" s="733"/>
      <c r="Q108" s="733"/>
      <c r="R108" s="733"/>
      <c r="S108" s="761">
        <v>2450765061194223.5</v>
      </c>
      <c r="T108" s="761">
        <v>10935034819.189526</v>
      </c>
      <c r="U108" s="733"/>
      <c r="V108" s="761">
        <v>5244038609692.8848</v>
      </c>
      <c r="W108" s="761">
        <v>5440597977135.9502</v>
      </c>
      <c r="X108" s="733"/>
      <c r="Y108" s="761">
        <v>22778458115.402046</v>
      </c>
      <c r="Z108" s="761">
        <v>149912917851641.75</v>
      </c>
      <c r="AA108" s="777"/>
      <c r="AB108" s="763">
        <v>223552365139.9017</v>
      </c>
      <c r="AC108" s="761">
        <v>18763625050753.582</v>
      </c>
      <c r="AD108" s="761">
        <v>1459672293442.5652</v>
      </c>
      <c r="AE108" s="761">
        <v>1721033899919.4287</v>
      </c>
      <c r="AF108" s="761">
        <v>24765089137391.387</v>
      </c>
      <c r="AG108" s="764"/>
      <c r="AH108" s="761">
        <v>57556873958189.008</v>
      </c>
      <c r="AI108" s="761">
        <v>333780797111.95648</v>
      </c>
      <c r="AJ108" s="760"/>
      <c r="AK108" s="716"/>
    </row>
    <row r="109" spans="1:37" s="720" customFormat="1" ht="29" customHeight="1">
      <c r="A109" s="751" t="s">
        <v>629</v>
      </c>
      <c r="B109" s="775"/>
      <c r="C109" s="775"/>
      <c r="D109" s="775"/>
      <c r="E109" s="775"/>
      <c r="F109" s="1125"/>
      <c r="G109" s="775"/>
      <c r="H109" s="776"/>
      <c r="I109" s="775"/>
      <c r="J109" s="775"/>
      <c r="K109" s="775"/>
      <c r="L109" s="775"/>
      <c r="M109" s="775"/>
      <c r="N109" s="738"/>
      <c r="O109" s="775"/>
      <c r="P109" s="775"/>
      <c r="Q109" s="775"/>
      <c r="R109" s="775"/>
      <c r="S109" s="775"/>
      <c r="T109" s="775"/>
      <c r="U109" s="775"/>
      <c r="V109" s="775"/>
      <c r="W109" s="775"/>
      <c r="X109" s="775"/>
      <c r="Y109" s="775"/>
      <c r="Z109" s="775"/>
      <c r="AA109" s="775"/>
      <c r="AB109" s="773"/>
      <c r="AC109" s="775"/>
      <c r="AD109" s="775"/>
      <c r="AE109" s="775"/>
      <c r="AF109" s="775"/>
      <c r="AG109" s="775"/>
      <c r="AH109" s="775"/>
      <c r="AI109" s="775"/>
      <c r="AJ109" s="775"/>
      <c r="AK109" s="719"/>
    </row>
    <row r="110" spans="1:37" s="771" customFormat="1" ht="15" customHeight="1">
      <c r="A110" s="754" t="s">
        <v>621</v>
      </c>
      <c r="B110" s="772"/>
      <c r="C110" s="772"/>
      <c r="D110" s="772"/>
      <c r="E110" s="772"/>
      <c r="F110" s="1126"/>
      <c r="G110" s="772"/>
      <c r="H110" s="773"/>
      <c r="I110" s="772"/>
      <c r="J110" s="772"/>
      <c r="K110" s="772"/>
      <c r="L110" s="772"/>
      <c r="M110" s="772"/>
      <c r="N110" s="774"/>
      <c r="O110" s="772"/>
      <c r="P110" s="772"/>
      <c r="Q110" s="772"/>
      <c r="R110" s="772"/>
      <c r="S110" s="772"/>
      <c r="T110" s="772"/>
      <c r="U110" s="772"/>
      <c r="V110" s="772"/>
      <c r="W110" s="772"/>
      <c r="X110" s="772"/>
      <c r="Y110" s="772"/>
      <c r="Z110" s="772"/>
      <c r="AA110" s="772"/>
      <c r="AB110" s="773"/>
      <c r="AC110" s="772"/>
      <c r="AD110" s="772"/>
      <c r="AE110" s="772"/>
      <c r="AF110" s="772"/>
      <c r="AG110" s="772"/>
      <c r="AH110" s="772"/>
      <c r="AI110" s="772"/>
      <c r="AJ110" s="772"/>
      <c r="AK110" s="717"/>
    </row>
    <row r="111" spans="1:37">
      <c r="A111" s="739" t="s">
        <v>598</v>
      </c>
      <c r="B111" s="768">
        <v>3579482555.1081486</v>
      </c>
      <c r="C111" s="768">
        <v>4871090885.5260143</v>
      </c>
      <c r="D111" s="769">
        <v>856980000</v>
      </c>
      <c r="E111" s="769">
        <v>8404223703.7841024</v>
      </c>
      <c r="F111" s="1127">
        <v>886530856805.02344</v>
      </c>
      <c r="G111" s="768">
        <v>2188431787501.313</v>
      </c>
      <c r="H111" s="770">
        <v>2657910415923.7729</v>
      </c>
      <c r="I111" s="768">
        <v>137401945137.42917</v>
      </c>
      <c r="J111" s="768">
        <v>8481097904.5</v>
      </c>
      <c r="K111" s="766" t="s">
        <v>586</v>
      </c>
      <c r="L111" s="761">
        <v>185812694.65099999</v>
      </c>
      <c r="M111" s="733" t="s">
        <v>586</v>
      </c>
      <c r="N111" s="769">
        <v>475650300</v>
      </c>
      <c r="O111" s="740" t="s">
        <v>586</v>
      </c>
      <c r="P111" s="769">
        <v>3937516767.6100001</v>
      </c>
      <c r="Q111" s="769">
        <v>2054348820</v>
      </c>
      <c r="R111" s="761">
        <v>58143640327875.602</v>
      </c>
      <c r="S111" s="733" t="s">
        <v>586</v>
      </c>
      <c r="T111" s="761">
        <v>423788179</v>
      </c>
      <c r="U111" s="761">
        <v>95650094923.498016</v>
      </c>
      <c r="V111" s="761">
        <v>52187988093.193527</v>
      </c>
      <c r="W111" s="761">
        <v>56910498678.548424</v>
      </c>
      <c r="X111" s="761">
        <v>2464317730.8499999</v>
      </c>
      <c r="Y111" s="761">
        <v>136291260</v>
      </c>
      <c r="Z111" s="733" t="s">
        <v>586</v>
      </c>
      <c r="AA111" s="761">
        <v>3676529470</v>
      </c>
      <c r="AB111" s="763">
        <v>2719382086.5777001</v>
      </c>
      <c r="AC111" s="761">
        <v>12349172947.22765</v>
      </c>
      <c r="AD111" s="740" t="s">
        <v>586</v>
      </c>
      <c r="AE111" s="734">
        <v>52661361253.811218</v>
      </c>
      <c r="AF111" s="740" t="s">
        <v>586</v>
      </c>
      <c r="AG111" s="761">
        <v>576598990669</v>
      </c>
      <c r="AH111" s="733" t="s">
        <v>586</v>
      </c>
      <c r="AI111" s="761">
        <v>2251083940.1538501</v>
      </c>
      <c r="AJ111" s="761">
        <v>9323585760</v>
      </c>
      <c r="AK111" s="716"/>
    </row>
    <row r="112" spans="1:37">
      <c r="A112" s="739" t="s">
        <v>599</v>
      </c>
      <c r="B112" s="768">
        <v>20293743211.7304</v>
      </c>
      <c r="C112" s="768">
        <v>23742141319.336521</v>
      </c>
      <c r="D112" s="769">
        <v>2347950000</v>
      </c>
      <c r="E112" s="769">
        <v>22261155737.216061</v>
      </c>
      <c r="F112" s="1127">
        <v>1660009042457.625</v>
      </c>
      <c r="G112" s="768">
        <v>4711177126081.4541</v>
      </c>
      <c r="H112" s="770">
        <v>6269719803388.5996</v>
      </c>
      <c r="I112" s="768">
        <v>320438870662.39764</v>
      </c>
      <c r="J112" s="768">
        <v>16160112137.290001</v>
      </c>
      <c r="K112" s="766" t="s">
        <v>586</v>
      </c>
      <c r="L112" s="761">
        <v>319326999.63499999</v>
      </c>
      <c r="M112" s="733" t="s">
        <v>586</v>
      </c>
      <c r="N112" s="769">
        <v>1724271828</v>
      </c>
      <c r="O112" s="740" t="s">
        <v>586</v>
      </c>
      <c r="P112" s="769">
        <v>6015471473.6099997</v>
      </c>
      <c r="Q112" s="769">
        <v>4913622456</v>
      </c>
      <c r="R112" s="761">
        <v>78687443948445.5</v>
      </c>
      <c r="S112" s="733" t="s">
        <v>586</v>
      </c>
      <c r="T112" s="761">
        <v>561335034</v>
      </c>
      <c r="U112" s="761">
        <v>219781824489.07437</v>
      </c>
      <c r="V112" s="761">
        <v>114294171628.4498</v>
      </c>
      <c r="W112" s="761">
        <v>124900020743.6133</v>
      </c>
      <c r="X112" s="761">
        <v>4154617695.9900002</v>
      </c>
      <c r="Y112" s="761">
        <v>369458657</v>
      </c>
      <c r="Z112" s="733" t="s">
        <v>586</v>
      </c>
      <c r="AA112" s="761">
        <v>7185995572</v>
      </c>
      <c r="AB112" s="763">
        <v>5528046668.1294003</v>
      </c>
      <c r="AC112" s="761">
        <v>222196828637.49011</v>
      </c>
      <c r="AD112" s="740" t="s">
        <v>586</v>
      </c>
      <c r="AE112" s="734">
        <v>79211159586.962601</v>
      </c>
      <c r="AF112" s="740" t="s">
        <v>586</v>
      </c>
      <c r="AG112" s="761">
        <v>941460624221</v>
      </c>
      <c r="AH112" s="733" t="s">
        <v>586</v>
      </c>
      <c r="AI112" s="761">
        <v>6071688809.4455271</v>
      </c>
      <c r="AJ112" s="761">
        <v>20449764408</v>
      </c>
      <c r="AK112" s="716"/>
    </row>
    <row r="113" spans="1:37">
      <c r="A113" s="739" t="s">
        <v>600</v>
      </c>
      <c r="B113" s="768">
        <v>32734615892.615997</v>
      </c>
      <c r="C113" s="768">
        <v>45121988352.775391</v>
      </c>
      <c r="D113" s="769">
        <v>4010630000</v>
      </c>
      <c r="E113" s="769">
        <v>35529841454.301872</v>
      </c>
      <c r="F113" s="1127">
        <v>2206307516496</v>
      </c>
      <c r="G113" s="768">
        <v>6833071943861.6006</v>
      </c>
      <c r="H113" s="770">
        <v>9019897408990.0703</v>
      </c>
      <c r="I113" s="768">
        <v>463095828763.77844</v>
      </c>
      <c r="J113" s="768">
        <v>22992512512.41</v>
      </c>
      <c r="K113" s="766" t="s">
        <v>586</v>
      </c>
      <c r="L113" s="761">
        <v>424891559.162</v>
      </c>
      <c r="M113" s="733" t="s">
        <v>586</v>
      </c>
      <c r="N113" s="769">
        <v>2950737072</v>
      </c>
      <c r="O113" s="740" t="s">
        <v>586</v>
      </c>
      <c r="P113" s="769">
        <v>7483248281.1499996</v>
      </c>
      <c r="Q113" s="769">
        <v>7451240052</v>
      </c>
      <c r="R113" s="761">
        <v>92503688746824</v>
      </c>
      <c r="S113" s="733" t="s">
        <v>586</v>
      </c>
      <c r="T113" s="761">
        <v>624889033</v>
      </c>
      <c r="U113" s="761">
        <v>314360961997.93964</v>
      </c>
      <c r="V113" s="761">
        <v>162755154131.495</v>
      </c>
      <c r="W113" s="761">
        <v>176090162693.48721</v>
      </c>
      <c r="X113" s="761">
        <v>5478106280.1599998</v>
      </c>
      <c r="Y113" s="761">
        <v>607811754</v>
      </c>
      <c r="Z113" s="733" t="s">
        <v>586</v>
      </c>
      <c r="AA113" s="761">
        <v>10393143174</v>
      </c>
      <c r="AB113" s="763">
        <v>8131613088.4897003</v>
      </c>
      <c r="AC113" s="761">
        <v>564532281415.84851</v>
      </c>
      <c r="AD113" s="740" t="s">
        <v>586</v>
      </c>
      <c r="AE113" s="734">
        <v>95359775466.742798</v>
      </c>
      <c r="AF113" s="740" t="s">
        <v>586</v>
      </c>
      <c r="AG113" s="761">
        <v>1233006733410</v>
      </c>
      <c r="AH113" s="733" t="s">
        <v>586</v>
      </c>
      <c r="AI113" s="761">
        <v>9837997499.8914986</v>
      </c>
      <c r="AJ113" s="761">
        <v>28394934000</v>
      </c>
      <c r="AK113" s="716"/>
    </row>
    <row r="114" spans="1:37">
      <c r="A114" s="739" t="s">
        <v>601</v>
      </c>
      <c r="B114" s="768">
        <v>46786253595.839996</v>
      </c>
      <c r="C114" s="768">
        <v>65034933525.173843</v>
      </c>
      <c r="D114" s="769">
        <v>5404730000</v>
      </c>
      <c r="E114" s="769">
        <v>50663411251.816933</v>
      </c>
      <c r="F114" s="1127">
        <v>2739033456563</v>
      </c>
      <c r="G114" s="768">
        <v>9026081558183.2793</v>
      </c>
      <c r="H114" s="770">
        <v>11949690157162.211</v>
      </c>
      <c r="I114" s="768">
        <v>597601441492.75793</v>
      </c>
      <c r="J114" s="768">
        <v>29364008675.009998</v>
      </c>
      <c r="K114" s="766" t="s">
        <v>586</v>
      </c>
      <c r="L114" s="761">
        <v>532632103.85100001</v>
      </c>
      <c r="M114" s="733" t="s">
        <v>586</v>
      </c>
      <c r="N114" s="769">
        <v>4229836080</v>
      </c>
      <c r="O114" s="740" t="s">
        <v>586</v>
      </c>
      <c r="P114" s="769">
        <v>8945076994.0599995</v>
      </c>
      <c r="Q114" s="769">
        <v>10377671424</v>
      </c>
      <c r="R114" s="761">
        <v>106599830904651</v>
      </c>
      <c r="S114" s="733" t="s">
        <v>586</v>
      </c>
      <c r="T114" s="761">
        <v>718243852</v>
      </c>
      <c r="U114" s="761">
        <v>405107257494.09039</v>
      </c>
      <c r="V114" s="761">
        <v>215402920860.46701</v>
      </c>
      <c r="W114" s="761">
        <v>226024236203.79889</v>
      </c>
      <c r="X114" s="761">
        <v>6692966567.9000006</v>
      </c>
      <c r="Y114" s="761">
        <v>863083784</v>
      </c>
      <c r="Z114" s="733" t="s">
        <v>586</v>
      </c>
      <c r="AA114" s="761">
        <v>13816988015</v>
      </c>
      <c r="AB114" s="763">
        <v>10847925928.3894</v>
      </c>
      <c r="AC114" s="761">
        <v>849547589301.63538</v>
      </c>
      <c r="AD114" s="740" t="s">
        <v>586</v>
      </c>
      <c r="AE114" s="734">
        <v>110449073973.1895</v>
      </c>
      <c r="AF114" s="740" t="s">
        <v>586</v>
      </c>
      <c r="AG114" s="761">
        <v>1502823358552</v>
      </c>
      <c r="AH114" s="733" t="s">
        <v>586</v>
      </c>
      <c r="AI114" s="761">
        <v>13820650788.44282</v>
      </c>
      <c r="AJ114" s="761">
        <v>36116437848</v>
      </c>
      <c r="AK114" s="716"/>
    </row>
    <row r="115" spans="1:37">
      <c r="A115" s="739" t="s">
        <v>602</v>
      </c>
      <c r="B115" s="768">
        <v>61388531826.624001</v>
      </c>
      <c r="C115" s="768">
        <v>87517494431.985413</v>
      </c>
      <c r="D115" s="769">
        <v>6975140000</v>
      </c>
      <c r="E115" s="769">
        <v>68345394689.408867</v>
      </c>
      <c r="F115" s="1127">
        <v>3323294566224.5</v>
      </c>
      <c r="G115" s="768">
        <v>11299797490191.23</v>
      </c>
      <c r="H115" s="770">
        <v>15205862873422.039</v>
      </c>
      <c r="I115" s="768">
        <v>751360142469.45593</v>
      </c>
      <c r="J115" s="768">
        <v>36324658469.940002</v>
      </c>
      <c r="K115" s="766" t="s">
        <v>586</v>
      </c>
      <c r="L115" s="761">
        <v>647693282.39600003</v>
      </c>
      <c r="M115" s="733" t="s">
        <v>586</v>
      </c>
      <c r="N115" s="769">
        <v>5653184652</v>
      </c>
      <c r="O115" s="740" t="s">
        <v>586</v>
      </c>
      <c r="P115" s="769">
        <v>10790005183.18</v>
      </c>
      <c r="Q115" s="769">
        <v>13525595472</v>
      </c>
      <c r="R115" s="761">
        <v>123660755906276</v>
      </c>
      <c r="S115" s="733" t="s">
        <v>586</v>
      </c>
      <c r="T115" s="761">
        <v>763871998</v>
      </c>
      <c r="U115" s="761">
        <v>507200151498.98944</v>
      </c>
      <c r="V115" s="761">
        <v>267178727566.10181</v>
      </c>
      <c r="W115" s="761">
        <v>280695682260.47528</v>
      </c>
      <c r="X115" s="761">
        <v>8198496373.8000002</v>
      </c>
      <c r="Y115" s="761">
        <v>1125731503</v>
      </c>
      <c r="Z115" s="733" t="s">
        <v>586</v>
      </c>
      <c r="AA115" s="761">
        <v>17702730901</v>
      </c>
      <c r="AB115" s="763">
        <v>13880825389.6537</v>
      </c>
      <c r="AC115" s="761">
        <v>1113455344720.0381</v>
      </c>
      <c r="AD115" s="740" t="s">
        <v>586</v>
      </c>
      <c r="AE115" s="734">
        <v>125995968439.4213</v>
      </c>
      <c r="AF115" s="740" t="s">
        <v>586</v>
      </c>
      <c r="AG115" s="761">
        <v>1810494556731</v>
      </c>
      <c r="AH115" s="733" t="s">
        <v>586</v>
      </c>
      <c r="AI115" s="761">
        <v>18436592999.689949</v>
      </c>
      <c r="AJ115" s="761">
        <v>44325294732</v>
      </c>
      <c r="AK115" s="716"/>
    </row>
    <row r="116" spans="1:37">
      <c r="A116" s="739" t="s">
        <v>603</v>
      </c>
      <c r="B116" s="768">
        <v>79151464179.964813</v>
      </c>
      <c r="C116" s="768">
        <v>110030573807.8492</v>
      </c>
      <c r="D116" s="769">
        <v>8791570000</v>
      </c>
      <c r="E116" s="769">
        <v>90442375021.914322</v>
      </c>
      <c r="F116" s="1127">
        <v>4037520023212</v>
      </c>
      <c r="G116" s="768">
        <v>14000191976234.59</v>
      </c>
      <c r="H116" s="770">
        <v>19315584507543.141</v>
      </c>
      <c r="I116" s="768">
        <v>930299480293.3999</v>
      </c>
      <c r="J116" s="768">
        <v>44797367181.269997</v>
      </c>
      <c r="K116" s="766" t="s">
        <v>586</v>
      </c>
      <c r="L116" s="761">
        <v>778808245.91799998</v>
      </c>
      <c r="M116" s="733" t="s">
        <v>586</v>
      </c>
      <c r="N116" s="769">
        <v>7255232412</v>
      </c>
      <c r="O116" s="740" t="s">
        <v>586</v>
      </c>
      <c r="P116" s="769">
        <v>12918931176.389999</v>
      </c>
      <c r="Q116" s="769">
        <v>17224273020</v>
      </c>
      <c r="R116" s="761">
        <v>145421589667436</v>
      </c>
      <c r="S116" s="733" t="s">
        <v>586</v>
      </c>
      <c r="T116" s="761">
        <v>855501808</v>
      </c>
      <c r="U116" s="761">
        <v>630823178657.02991</v>
      </c>
      <c r="V116" s="761">
        <v>329084911725.61658</v>
      </c>
      <c r="W116" s="761">
        <v>346622136105.60449</v>
      </c>
      <c r="X116" s="761">
        <v>10132058616.34</v>
      </c>
      <c r="Y116" s="761">
        <v>1445151035</v>
      </c>
      <c r="Z116" s="733" t="s">
        <v>586</v>
      </c>
      <c r="AA116" s="761">
        <v>22390987642</v>
      </c>
      <c r="AB116" s="763">
        <v>17113953696.566099</v>
      </c>
      <c r="AC116" s="761">
        <v>1412897995377.8821</v>
      </c>
      <c r="AD116" s="740" t="s">
        <v>586</v>
      </c>
      <c r="AE116" s="734">
        <v>143824473514.35059</v>
      </c>
      <c r="AF116" s="740" t="s">
        <v>586</v>
      </c>
      <c r="AG116" s="761">
        <v>2152368525093</v>
      </c>
      <c r="AH116" s="733" t="s">
        <v>586</v>
      </c>
      <c r="AI116" s="761">
        <v>24009640135.024792</v>
      </c>
      <c r="AJ116" s="761">
        <v>53056177968</v>
      </c>
      <c r="AK116" s="716"/>
    </row>
    <row r="117" spans="1:37">
      <c r="A117" s="739" t="s">
        <v>604</v>
      </c>
      <c r="B117" s="768">
        <v>99741429706.946396</v>
      </c>
      <c r="C117" s="768">
        <v>136785537942.90961</v>
      </c>
      <c r="D117" s="769">
        <v>10921630000</v>
      </c>
      <c r="E117" s="769">
        <v>119969055155.1017</v>
      </c>
      <c r="F117" s="1127">
        <v>4993520292080</v>
      </c>
      <c r="G117" s="768">
        <v>17977440968293.051</v>
      </c>
      <c r="H117" s="770">
        <v>25059586445003.301</v>
      </c>
      <c r="I117" s="768">
        <v>1190214004261.6243</v>
      </c>
      <c r="J117" s="768">
        <v>56298899355.019997</v>
      </c>
      <c r="K117" s="766" t="s">
        <v>586</v>
      </c>
      <c r="L117" s="761">
        <v>948717292.48500001</v>
      </c>
      <c r="M117" s="733" t="s">
        <v>586</v>
      </c>
      <c r="N117" s="769">
        <v>9238619832</v>
      </c>
      <c r="O117" s="740" t="s">
        <v>586</v>
      </c>
      <c r="P117" s="769">
        <v>15999062663.75</v>
      </c>
      <c r="Q117" s="769">
        <v>21885183384</v>
      </c>
      <c r="R117" s="761">
        <v>174658883534250</v>
      </c>
      <c r="S117" s="733" t="s">
        <v>586</v>
      </c>
      <c r="T117" s="761">
        <v>951858676</v>
      </c>
      <c r="U117" s="761">
        <v>790609390289.57935</v>
      </c>
      <c r="V117" s="761">
        <v>411149912276.99988</v>
      </c>
      <c r="W117" s="761">
        <v>431512753077.82062</v>
      </c>
      <c r="X117" s="761">
        <v>12515150352.620001</v>
      </c>
      <c r="Y117" s="761">
        <v>1833480486.5</v>
      </c>
      <c r="Z117" s="733" t="s">
        <v>586</v>
      </c>
      <c r="AA117" s="761">
        <v>28109638522</v>
      </c>
      <c r="AB117" s="763">
        <v>20980949880.727402</v>
      </c>
      <c r="AC117" s="761">
        <v>1775782583120.8799</v>
      </c>
      <c r="AD117" s="740" t="s">
        <v>586</v>
      </c>
      <c r="AE117" s="734">
        <v>166125469540.6066</v>
      </c>
      <c r="AF117" s="740" t="s">
        <v>586</v>
      </c>
      <c r="AG117" s="761">
        <v>2573217991180</v>
      </c>
      <c r="AH117" s="733" t="s">
        <v>586</v>
      </c>
      <c r="AI117" s="761">
        <v>31714759131.699131</v>
      </c>
      <c r="AJ117" s="761">
        <v>63198572568</v>
      </c>
      <c r="AK117" s="716"/>
    </row>
    <row r="118" spans="1:37">
      <c r="A118" s="739" t="s">
        <v>605</v>
      </c>
      <c r="B118" s="768">
        <v>131625075447.7668</v>
      </c>
      <c r="C118" s="768">
        <v>172425087634.98019</v>
      </c>
      <c r="D118" s="769">
        <v>13726970000</v>
      </c>
      <c r="E118" s="769">
        <v>164433306072.91571</v>
      </c>
      <c r="F118" s="1127">
        <v>6391767204571.5</v>
      </c>
      <c r="G118" s="768">
        <v>24145775647770.32</v>
      </c>
      <c r="H118" s="770">
        <v>33148613635627.75</v>
      </c>
      <c r="I118" s="768">
        <v>1572066851195.6045</v>
      </c>
      <c r="J118" s="768">
        <v>73213910460.869995</v>
      </c>
      <c r="K118" s="766" t="s">
        <v>586</v>
      </c>
      <c r="L118" s="761">
        <v>1191003649.0420001</v>
      </c>
      <c r="M118" s="733" t="s">
        <v>586</v>
      </c>
      <c r="N118" s="769">
        <v>12048224004</v>
      </c>
      <c r="O118" s="740" t="s">
        <v>586</v>
      </c>
      <c r="P118" s="769">
        <v>20767668571.709999</v>
      </c>
      <c r="Q118" s="769">
        <v>28772626128</v>
      </c>
      <c r="R118" s="761">
        <v>218102708401925</v>
      </c>
      <c r="S118" s="733" t="s">
        <v>586</v>
      </c>
      <c r="T118" s="761">
        <v>1089025031</v>
      </c>
      <c r="U118" s="761">
        <v>1025294974564.4634</v>
      </c>
      <c r="V118" s="761">
        <v>541012412489.37988</v>
      </c>
      <c r="W118" s="761">
        <v>560188109598.2113</v>
      </c>
      <c r="X118" s="761">
        <v>15970181669.040001</v>
      </c>
      <c r="Y118" s="761">
        <v>2338052190</v>
      </c>
      <c r="Z118" s="733" t="s">
        <v>586</v>
      </c>
      <c r="AA118" s="761">
        <v>36169116218</v>
      </c>
      <c r="AB118" s="763">
        <v>26307952745.083401</v>
      </c>
      <c r="AC118" s="761">
        <v>2260756971217.8218</v>
      </c>
      <c r="AD118" s="740" t="s">
        <v>586</v>
      </c>
      <c r="AE118" s="734">
        <v>197904103867.79791</v>
      </c>
      <c r="AF118" s="740" t="s">
        <v>586</v>
      </c>
      <c r="AG118" s="761">
        <v>3228782943323</v>
      </c>
      <c r="AH118" s="733" t="s">
        <v>586</v>
      </c>
      <c r="AI118" s="761">
        <v>42712092007.74025</v>
      </c>
      <c r="AJ118" s="761">
        <v>77770676028</v>
      </c>
      <c r="AK118" s="716"/>
    </row>
    <row r="119" spans="1:37">
      <c r="A119" s="739" t="s">
        <v>606</v>
      </c>
      <c r="B119" s="768">
        <v>189137644635.1944</v>
      </c>
      <c r="C119" s="768">
        <v>223715665594.42331</v>
      </c>
      <c r="D119" s="769">
        <v>19112380000</v>
      </c>
      <c r="E119" s="769">
        <v>248721169497.51389</v>
      </c>
      <c r="F119" s="1127">
        <v>9278347980332.5</v>
      </c>
      <c r="G119" s="768">
        <v>35852289428099.461</v>
      </c>
      <c r="H119" s="770">
        <v>48212956335386.32</v>
      </c>
      <c r="I119" s="768">
        <v>2279679832447.0894</v>
      </c>
      <c r="J119" s="768">
        <v>105733074976.95</v>
      </c>
      <c r="K119" s="766" t="s">
        <v>586</v>
      </c>
      <c r="L119" s="761">
        <v>1622664810.944</v>
      </c>
      <c r="M119" s="733" t="s">
        <v>586</v>
      </c>
      <c r="N119" s="769">
        <v>16578937320</v>
      </c>
      <c r="O119" s="740" t="s">
        <v>586</v>
      </c>
      <c r="P119" s="769">
        <v>29501472193.440002</v>
      </c>
      <c r="Q119" s="769">
        <v>42087569868</v>
      </c>
      <c r="R119" s="761">
        <v>294550417260643</v>
      </c>
      <c r="S119" s="733" t="s">
        <v>586</v>
      </c>
      <c r="T119" s="761">
        <v>1307978896</v>
      </c>
      <c r="U119" s="761">
        <v>1447242175101.4651</v>
      </c>
      <c r="V119" s="761">
        <v>768133944940.38269</v>
      </c>
      <c r="W119" s="761">
        <v>792033899254.51929</v>
      </c>
      <c r="X119" s="761">
        <v>22436587589.639999</v>
      </c>
      <c r="Y119" s="761">
        <v>3272514054</v>
      </c>
      <c r="Z119" s="733" t="s">
        <v>586</v>
      </c>
      <c r="AA119" s="761">
        <v>49788474068</v>
      </c>
      <c r="AB119" s="763">
        <v>34973327399.694702</v>
      </c>
      <c r="AC119" s="761">
        <v>2992300190519.9399</v>
      </c>
      <c r="AD119" s="740" t="s">
        <v>586</v>
      </c>
      <c r="AE119" s="734">
        <v>251425794927.6196</v>
      </c>
      <c r="AF119" s="740" t="s">
        <v>586</v>
      </c>
      <c r="AG119" s="761">
        <v>4329053150524</v>
      </c>
      <c r="AH119" s="733" t="s">
        <v>586</v>
      </c>
      <c r="AI119" s="761">
        <v>61805393473.058937</v>
      </c>
      <c r="AJ119" s="761">
        <v>99784523184</v>
      </c>
      <c r="AK119" s="716"/>
    </row>
    <row r="120" spans="1:37">
      <c r="A120" s="739" t="s">
        <v>607</v>
      </c>
      <c r="B120" s="768">
        <v>415888119888.42719</v>
      </c>
      <c r="C120" s="768">
        <v>402421969898.77148</v>
      </c>
      <c r="D120" s="769">
        <v>42697890000</v>
      </c>
      <c r="E120" s="769">
        <v>695481922300.58691</v>
      </c>
      <c r="F120" s="1127">
        <v>24084089373063.5</v>
      </c>
      <c r="G120" s="768">
        <v>111199709097262.41</v>
      </c>
      <c r="H120" s="770">
        <v>147641238636675.81</v>
      </c>
      <c r="I120" s="768">
        <v>5237248472860.5488</v>
      </c>
      <c r="J120" s="768">
        <v>272432786070.70001</v>
      </c>
      <c r="K120" s="766" t="s">
        <v>586</v>
      </c>
      <c r="L120" s="761">
        <v>3330026667.072</v>
      </c>
      <c r="M120" s="733" t="s">
        <v>586</v>
      </c>
      <c r="N120" s="769">
        <v>33759250572</v>
      </c>
      <c r="O120" s="740" t="s">
        <v>586</v>
      </c>
      <c r="P120" s="769">
        <v>86534318893.660004</v>
      </c>
      <c r="Q120" s="769">
        <v>110137900776</v>
      </c>
      <c r="R120" s="761">
        <v>603544657341773</v>
      </c>
      <c r="S120" s="733" t="s">
        <v>586</v>
      </c>
      <c r="T120" s="761">
        <v>2323992621</v>
      </c>
      <c r="U120" s="761">
        <v>3515638229856.9355</v>
      </c>
      <c r="V120" s="761">
        <v>1981436251192.427</v>
      </c>
      <c r="W120" s="761">
        <v>2182386426528.7891</v>
      </c>
      <c r="X120" s="761">
        <v>54182925582.470001</v>
      </c>
      <c r="Y120" s="761">
        <v>9084225320</v>
      </c>
      <c r="Z120" s="733" t="s">
        <v>586</v>
      </c>
      <c r="AA120" s="761">
        <v>117057566988</v>
      </c>
      <c r="AB120" s="763">
        <v>77659429352.065399</v>
      </c>
      <c r="AC120" s="761">
        <v>5533483350257.7725</v>
      </c>
      <c r="AD120" s="740" t="s">
        <v>586</v>
      </c>
      <c r="AE120" s="734">
        <v>479979064362.74249</v>
      </c>
      <c r="AF120" s="740" t="s">
        <v>586</v>
      </c>
      <c r="AG120" s="761">
        <v>8128432448999</v>
      </c>
      <c r="AH120" s="733" t="s">
        <v>586</v>
      </c>
      <c r="AI120" s="761">
        <v>141015436657.6098</v>
      </c>
      <c r="AJ120" s="761">
        <v>185350537272</v>
      </c>
      <c r="AK120" s="716"/>
    </row>
    <row r="121" spans="1:37">
      <c r="A121" s="739" t="s">
        <v>608</v>
      </c>
      <c r="B121" s="768">
        <v>1080326360940.2183</v>
      </c>
      <c r="C121" s="768">
        <v>1271666483393.731</v>
      </c>
      <c r="D121" s="761">
        <v>114845870000</v>
      </c>
      <c r="E121" s="761">
        <v>1504251854884.5603</v>
      </c>
      <c r="F121" s="1127">
        <v>59600420311805.648</v>
      </c>
      <c r="G121" s="768">
        <v>237233967023478.72</v>
      </c>
      <c r="H121" s="770">
        <v>318481060219123</v>
      </c>
      <c r="I121" s="768">
        <v>13479406869584.088</v>
      </c>
      <c r="J121" s="768">
        <v>665798427743.95996</v>
      </c>
      <c r="K121" s="760" t="s">
        <v>586</v>
      </c>
      <c r="L121" s="761">
        <v>9981577305.1560001</v>
      </c>
      <c r="M121" s="733" t="s">
        <v>586</v>
      </c>
      <c r="N121" s="761">
        <v>93913944072</v>
      </c>
      <c r="O121" s="740" t="s">
        <v>586</v>
      </c>
      <c r="P121" s="761">
        <v>202892772198.56</v>
      </c>
      <c r="Q121" s="761">
        <v>258430031400</v>
      </c>
      <c r="R121" s="761">
        <v>1895873616040099</v>
      </c>
      <c r="S121" s="733" t="s">
        <v>586</v>
      </c>
      <c r="T121" s="761">
        <v>9620485128</v>
      </c>
      <c r="U121" s="761">
        <v>8951708238873.0664</v>
      </c>
      <c r="V121" s="761">
        <v>4842636394904.5137</v>
      </c>
      <c r="W121" s="761">
        <v>5177363925144.8682</v>
      </c>
      <c r="X121" s="761">
        <v>142225408458.81</v>
      </c>
      <c r="Y121" s="761">
        <v>21075800043.5</v>
      </c>
      <c r="Z121" s="733" t="s">
        <v>586</v>
      </c>
      <c r="AA121" s="761">
        <v>306291170570</v>
      </c>
      <c r="AB121" s="763">
        <v>218143406235.37692</v>
      </c>
      <c r="AC121" s="761">
        <v>16737302307516.535</v>
      </c>
      <c r="AD121" s="740" t="s">
        <v>586</v>
      </c>
      <c r="AE121" s="734">
        <v>1702936244933.2446</v>
      </c>
      <c r="AF121" s="740" t="s">
        <v>586</v>
      </c>
      <c r="AG121" s="761">
        <v>26476239322702</v>
      </c>
      <c r="AH121" s="733" t="s">
        <v>586</v>
      </c>
      <c r="AI121" s="761">
        <v>351675335442.75659</v>
      </c>
      <c r="AJ121" s="761">
        <v>617770503768</v>
      </c>
      <c r="AK121" s="716"/>
    </row>
    <row r="122" spans="1:37">
      <c r="A122" s="755" t="s">
        <v>620</v>
      </c>
      <c r="B122" s="1090"/>
      <c r="C122" s="1090"/>
      <c r="D122" s="1090"/>
      <c r="E122" s="1090"/>
      <c r="F122" s="1123"/>
      <c r="G122" s="1090"/>
      <c r="H122" s="1091"/>
      <c r="I122" s="1090"/>
      <c r="J122" s="1090"/>
      <c r="K122" s="1092"/>
      <c r="L122" s="1093"/>
      <c r="M122" s="1094"/>
      <c r="N122" s="1094"/>
      <c r="O122" s="1094"/>
      <c r="P122" s="1090"/>
      <c r="Q122" s="1090"/>
      <c r="R122" s="1090"/>
      <c r="S122" s="1094"/>
      <c r="T122" s="1094"/>
      <c r="U122" s="1094"/>
      <c r="V122" s="1094"/>
      <c r="W122" s="1094"/>
      <c r="X122" s="1094"/>
      <c r="Y122" s="1094"/>
      <c r="Z122" s="1094"/>
      <c r="AA122" s="1094"/>
      <c r="AB122" s="1094"/>
      <c r="AC122" s="1094"/>
      <c r="AD122" s="1094"/>
      <c r="AE122" s="1094"/>
      <c r="AF122" s="1094"/>
      <c r="AG122" s="1090"/>
      <c r="AH122" s="1094"/>
      <c r="AI122" s="761"/>
      <c r="AJ122" s="761"/>
      <c r="AK122" s="716"/>
    </row>
    <row r="123" spans="1:37">
      <c r="A123" s="741" t="s">
        <v>598</v>
      </c>
      <c r="B123" s="1095"/>
      <c r="C123" s="1090">
        <f t="shared" ref="C123:C133" si="1">C22</f>
        <v>23012943066.85363</v>
      </c>
      <c r="D123" s="1095"/>
      <c r="E123" s="1090">
        <f t="shared" ref="E123:E133" si="2">E22</f>
        <v>17684730452.744511</v>
      </c>
      <c r="F123" s="1123">
        <v>1257951649648.5859</v>
      </c>
      <c r="G123" s="1090">
        <f t="shared" ref="G123:H133" si="3">G22</f>
        <v>2667330758833.645</v>
      </c>
      <c r="H123" s="1090">
        <f t="shared" si="3"/>
        <v>3414763445267.0391</v>
      </c>
      <c r="I123" s="1096"/>
      <c r="J123" s="1090">
        <f t="shared" ref="J123:J133" si="4">J22</f>
        <v>9421158472.5900002</v>
      </c>
      <c r="K123" s="1097"/>
      <c r="L123" s="1093">
        <v>219957866.01199999</v>
      </c>
      <c r="M123" s="1096"/>
      <c r="N123" s="1096"/>
      <c r="O123" s="1098"/>
      <c r="P123" s="1096"/>
      <c r="Q123" s="1096"/>
      <c r="R123" s="1096"/>
      <c r="S123" s="1096"/>
      <c r="T123" s="1096"/>
      <c r="U123" s="1096"/>
      <c r="V123" s="1096"/>
      <c r="W123" s="1096"/>
      <c r="X123" s="1096"/>
      <c r="Y123" s="1096"/>
      <c r="Z123" s="1096"/>
      <c r="AA123" s="1096"/>
      <c r="AB123" s="1096"/>
      <c r="AC123" s="1096"/>
      <c r="AD123" s="1098"/>
      <c r="AE123" s="1094"/>
      <c r="AF123" s="1098"/>
      <c r="AG123" s="1090"/>
      <c r="AH123" s="1096"/>
      <c r="AI123" s="761"/>
      <c r="AJ123" s="761"/>
      <c r="AK123" s="716"/>
    </row>
    <row r="124" spans="1:37">
      <c r="A124" s="741" t="s">
        <v>599</v>
      </c>
      <c r="B124" s="1095"/>
      <c r="C124" s="1090">
        <f t="shared" si="1"/>
        <v>49141652940.800461</v>
      </c>
      <c r="D124" s="1095"/>
      <c r="E124" s="1090">
        <f t="shared" si="2"/>
        <v>34630677862.978363</v>
      </c>
      <c r="F124" s="1123">
        <v>2020577206078.938</v>
      </c>
      <c r="G124" s="1090">
        <f t="shared" si="3"/>
        <v>5236752772939.9629</v>
      </c>
      <c r="H124" s="1090">
        <f t="shared" si="3"/>
        <v>7115914171757.6016</v>
      </c>
      <c r="I124" s="1096"/>
      <c r="J124" s="1090">
        <f t="shared" si="4"/>
        <v>17108877090.370001</v>
      </c>
      <c r="K124" s="1097"/>
      <c r="L124" s="1093">
        <v>353301319.491</v>
      </c>
      <c r="M124" s="1096"/>
      <c r="N124" s="1096"/>
      <c r="O124" s="1098"/>
      <c r="P124" s="1096"/>
      <c r="Q124" s="1096"/>
      <c r="R124" s="1096"/>
      <c r="S124" s="1096"/>
      <c r="T124" s="1096"/>
      <c r="U124" s="1096"/>
      <c r="V124" s="1096"/>
      <c r="W124" s="1096"/>
      <c r="X124" s="1096"/>
      <c r="Y124" s="1096"/>
      <c r="Z124" s="1096"/>
      <c r="AA124" s="1096"/>
      <c r="AB124" s="1096"/>
      <c r="AC124" s="1096"/>
      <c r="AD124" s="1098"/>
      <c r="AE124" s="1094"/>
      <c r="AF124" s="1098"/>
      <c r="AG124" s="1090"/>
      <c r="AH124" s="1096"/>
      <c r="AI124" s="761"/>
      <c r="AJ124" s="761"/>
      <c r="AK124" s="716"/>
    </row>
    <row r="125" spans="1:37">
      <c r="A125" s="741" t="s">
        <v>600</v>
      </c>
      <c r="B125" s="1095"/>
      <c r="C125" s="1090">
        <f t="shared" si="1"/>
        <v>68550959006.606537</v>
      </c>
      <c r="D125" s="1095"/>
      <c r="E125" s="1090">
        <f t="shared" si="2"/>
        <v>50161403832.619293</v>
      </c>
      <c r="F125" s="1123">
        <v>2561004649101.375</v>
      </c>
      <c r="G125" s="1090">
        <f t="shared" si="3"/>
        <v>7442336102042.1943</v>
      </c>
      <c r="H125" s="1090">
        <f t="shared" si="3"/>
        <v>9884445722167.2637</v>
      </c>
      <c r="I125" s="1096"/>
      <c r="J125" s="1090">
        <f t="shared" si="4"/>
        <v>23908374062.93</v>
      </c>
      <c r="K125" s="1097"/>
      <c r="L125" s="1093">
        <v>460186175.93800002</v>
      </c>
      <c r="M125" s="1096"/>
      <c r="N125" s="1096"/>
      <c r="O125" s="1098"/>
      <c r="P125" s="1096"/>
      <c r="Q125" s="1096"/>
      <c r="R125" s="1096"/>
      <c r="S125" s="1096"/>
      <c r="T125" s="1096"/>
      <c r="U125" s="1096"/>
      <c r="V125" s="1096"/>
      <c r="W125" s="1096"/>
      <c r="X125" s="1096"/>
      <c r="Y125" s="1096"/>
      <c r="Z125" s="1096"/>
      <c r="AA125" s="1096"/>
      <c r="AB125" s="1096"/>
      <c r="AC125" s="1096"/>
      <c r="AD125" s="1098"/>
      <c r="AE125" s="1094"/>
      <c r="AF125" s="1098"/>
      <c r="AG125" s="1090"/>
      <c r="AH125" s="1096"/>
      <c r="AI125" s="761"/>
      <c r="AJ125" s="761"/>
      <c r="AK125" s="716"/>
    </row>
    <row r="126" spans="1:37">
      <c r="A126" s="741" t="s">
        <v>601</v>
      </c>
      <c r="B126" s="1095"/>
      <c r="C126" s="1090">
        <f t="shared" si="1"/>
        <v>85144640040.206604</v>
      </c>
      <c r="D126" s="1095"/>
      <c r="E126" s="1090">
        <f t="shared" si="2"/>
        <v>67191381627.92852</v>
      </c>
      <c r="F126" s="1123">
        <v>3092003194475.75</v>
      </c>
      <c r="G126" s="1090">
        <f t="shared" si="3"/>
        <v>9707858916370.1777</v>
      </c>
      <c r="H126" s="1090">
        <f t="shared" si="3"/>
        <v>12879347975341.301</v>
      </c>
      <c r="I126" s="1096"/>
      <c r="J126" s="1090">
        <f t="shared" si="4"/>
        <v>30219536042.970001</v>
      </c>
      <c r="K126" s="1097"/>
      <c r="L126" s="1093">
        <v>566409876.53900003</v>
      </c>
      <c r="M126" s="1096"/>
      <c r="N126" s="1096"/>
      <c r="O126" s="1098"/>
      <c r="P126" s="1096"/>
      <c r="Q126" s="1096"/>
      <c r="R126" s="1096"/>
      <c r="S126" s="1096"/>
      <c r="T126" s="1096"/>
      <c r="U126" s="1096"/>
      <c r="V126" s="1096"/>
      <c r="W126" s="1096"/>
      <c r="X126" s="1096"/>
      <c r="Y126" s="1096"/>
      <c r="Z126" s="1096"/>
      <c r="AA126" s="1096"/>
      <c r="AB126" s="1096"/>
      <c r="AC126" s="1096"/>
      <c r="AD126" s="1098"/>
      <c r="AE126" s="1094"/>
      <c r="AF126" s="1098"/>
      <c r="AG126" s="1090"/>
      <c r="AH126" s="1096"/>
      <c r="AI126" s="761"/>
      <c r="AJ126" s="761"/>
      <c r="AK126" s="716"/>
    </row>
    <row r="127" spans="1:37">
      <c r="A127" s="741" t="s">
        <v>602</v>
      </c>
      <c r="B127" s="1095"/>
      <c r="C127" s="1090">
        <f t="shared" si="1"/>
        <v>102454930162.57201</v>
      </c>
      <c r="D127" s="1095"/>
      <c r="E127" s="1090">
        <f t="shared" si="2"/>
        <v>87267062845.199448</v>
      </c>
      <c r="F127" s="1123">
        <v>3697477566458.875</v>
      </c>
      <c r="G127" s="1090">
        <f t="shared" si="3"/>
        <v>12118616925655.971</v>
      </c>
      <c r="H127" s="1090">
        <f t="shared" si="3"/>
        <v>16384101955592.23</v>
      </c>
      <c r="I127" s="1096"/>
      <c r="J127" s="1090">
        <f t="shared" si="4"/>
        <v>37218088292.18</v>
      </c>
      <c r="K127" s="1097"/>
      <c r="L127" s="1093">
        <v>683647888.12699997</v>
      </c>
      <c r="M127" s="1096"/>
      <c r="N127" s="1096"/>
      <c r="O127" s="1098"/>
      <c r="P127" s="1096"/>
      <c r="Q127" s="1096"/>
      <c r="R127" s="1096"/>
      <c r="S127" s="1096"/>
      <c r="T127" s="1096"/>
      <c r="U127" s="1096"/>
      <c r="V127" s="1096"/>
      <c r="W127" s="1096"/>
      <c r="X127" s="1096"/>
      <c r="Y127" s="1096"/>
      <c r="Z127" s="1096"/>
      <c r="AA127" s="1096"/>
      <c r="AB127" s="1096"/>
      <c r="AC127" s="1096"/>
      <c r="AD127" s="1098"/>
      <c r="AE127" s="1094"/>
      <c r="AF127" s="1098"/>
      <c r="AG127" s="1090"/>
      <c r="AH127" s="1096"/>
      <c r="AI127" s="761"/>
      <c r="AJ127" s="761"/>
      <c r="AK127" s="716"/>
    </row>
    <row r="128" spans="1:37">
      <c r="A128" s="741" t="s">
        <v>603</v>
      </c>
      <c r="B128" s="1095"/>
      <c r="C128" s="1090">
        <f t="shared" si="1"/>
        <v>121769609919.8808</v>
      </c>
      <c r="D128" s="1095"/>
      <c r="E128" s="1090">
        <f t="shared" si="2"/>
        <v>111784288051.99809</v>
      </c>
      <c r="F128" s="1123">
        <v>4410012045762.25</v>
      </c>
      <c r="G128" s="1090">
        <f t="shared" si="3"/>
        <v>15092276218593.17</v>
      </c>
      <c r="H128" s="1090">
        <f t="shared" si="3"/>
        <v>20766758271040.852</v>
      </c>
      <c r="I128" s="1096"/>
      <c r="J128" s="1090">
        <f t="shared" si="4"/>
        <v>45607219297.290001</v>
      </c>
      <c r="K128" s="1097"/>
      <c r="L128" s="1093">
        <v>818333004.77699995</v>
      </c>
      <c r="M128" s="1096"/>
      <c r="N128" s="1096"/>
      <c r="O128" s="1098"/>
      <c r="P128" s="1096"/>
      <c r="Q128" s="1096"/>
      <c r="R128" s="1096"/>
      <c r="S128" s="1096"/>
      <c r="T128" s="1096"/>
      <c r="U128" s="1096"/>
      <c r="V128" s="1096"/>
      <c r="W128" s="1096"/>
      <c r="X128" s="1096"/>
      <c r="Y128" s="1096"/>
      <c r="Z128" s="1096"/>
      <c r="AA128" s="1096"/>
      <c r="AB128" s="1096"/>
      <c r="AC128" s="1096"/>
      <c r="AD128" s="1098"/>
      <c r="AE128" s="1094"/>
      <c r="AF128" s="1098"/>
      <c r="AG128" s="1090"/>
      <c r="AH128" s="1096"/>
      <c r="AI128" s="761"/>
      <c r="AJ128" s="761"/>
      <c r="AK128" s="716"/>
    </row>
    <row r="129" spans="1:37">
      <c r="A129" s="741" t="s">
        <v>604</v>
      </c>
      <c r="B129" s="1095"/>
      <c r="C129" s="1090">
        <f t="shared" si="1"/>
        <v>144146913555.875</v>
      </c>
      <c r="D129" s="1095"/>
      <c r="E129" s="1090">
        <f t="shared" si="2"/>
        <v>144225970731.01639</v>
      </c>
      <c r="F129" s="1123">
        <v>5341714037851.25</v>
      </c>
      <c r="G129" s="1090">
        <f t="shared" si="3"/>
        <v>19520831038971.18</v>
      </c>
      <c r="H129" s="1090">
        <f t="shared" si="3"/>
        <v>26904167913418.988</v>
      </c>
      <c r="I129" s="1096"/>
      <c r="J129" s="1090">
        <f t="shared" si="4"/>
        <v>57209053859.440002</v>
      </c>
      <c r="K129" s="1097"/>
      <c r="L129" s="1093">
        <v>991475421.83899999</v>
      </c>
      <c r="M129" s="1096"/>
      <c r="N129" s="1096"/>
      <c r="O129" s="1098"/>
      <c r="P129" s="1096"/>
      <c r="Q129" s="1096"/>
      <c r="R129" s="1096"/>
      <c r="S129" s="1096"/>
      <c r="T129" s="1096"/>
      <c r="U129" s="1096"/>
      <c r="V129" s="1096"/>
      <c r="W129" s="1096"/>
      <c r="X129" s="1096"/>
      <c r="Y129" s="1096"/>
      <c r="Z129" s="1096"/>
      <c r="AA129" s="1096"/>
      <c r="AB129" s="1096"/>
      <c r="AC129" s="1096"/>
      <c r="AD129" s="1098"/>
      <c r="AE129" s="1094"/>
      <c r="AF129" s="1098"/>
      <c r="AG129" s="1090"/>
      <c r="AH129" s="1096"/>
      <c r="AI129" s="761"/>
      <c r="AJ129" s="761"/>
      <c r="AK129" s="716"/>
    </row>
    <row r="130" spans="1:37">
      <c r="A130" s="741" t="s">
        <v>605</v>
      </c>
      <c r="B130" s="1095"/>
      <c r="C130" s="1090">
        <f t="shared" si="1"/>
        <v>173783268277.99271</v>
      </c>
      <c r="D130" s="1095"/>
      <c r="E130" s="1090">
        <f t="shared" si="2"/>
        <v>193191586119.8681</v>
      </c>
      <c r="F130" s="1123">
        <v>6730823420740.75</v>
      </c>
      <c r="G130" s="1090">
        <f t="shared" si="3"/>
        <v>26208852983091.602</v>
      </c>
      <c r="H130" s="1090">
        <f t="shared" si="3"/>
        <v>35470295354454.438</v>
      </c>
      <c r="I130" s="1096"/>
      <c r="J130" s="1090">
        <f t="shared" si="4"/>
        <v>74323082584.860001</v>
      </c>
      <c r="K130" s="1097"/>
      <c r="L130" s="1093">
        <v>1238850252.605</v>
      </c>
      <c r="M130" s="1096"/>
      <c r="N130" s="1096"/>
      <c r="O130" s="1098"/>
      <c r="P130" s="1096"/>
      <c r="Q130" s="1096"/>
      <c r="R130" s="1096"/>
      <c r="S130" s="1096"/>
      <c r="T130" s="1096"/>
      <c r="U130" s="1096"/>
      <c r="V130" s="1096"/>
      <c r="W130" s="1096"/>
      <c r="X130" s="1096"/>
      <c r="Y130" s="1096"/>
      <c r="Z130" s="1096"/>
      <c r="AA130" s="1096"/>
      <c r="AB130" s="1096"/>
      <c r="AC130" s="1096"/>
      <c r="AD130" s="1098"/>
      <c r="AE130" s="1094"/>
      <c r="AF130" s="1098"/>
      <c r="AG130" s="1090"/>
      <c r="AH130" s="1096"/>
      <c r="AI130" s="761"/>
      <c r="AJ130" s="761"/>
      <c r="AK130" s="716"/>
    </row>
    <row r="131" spans="1:37">
      <c r="A131" s="741" t="s">
        <v>606</v>
      </c>
      <c r="B131" s="1095"/>
      <c r="C131" s="1090">
        <f t="shared" si="1"/>
        <v>219240785619.978</v>
      </c>
      <c r="D131" s="1095"/>
      <c r="E131" s="1090">
        <f t="shared" si="2"/>
        <v>284776802448.08752</v>
      </c>
      <c r="F131" s="1123">
        <v>9646839329677</v>
      </c>
      <c r="G131" s="1090">
        <f t="shared" si="3"/>
        <v>39159158790510.281</v>
      </c>
      <c r="H131" s="1090">
        <f t="shared" si="3"/>
        <v>52032275931999.773</v>
      </c>
      <c r="I131" s="1096"/>
      <c r="J131" s="1090">
        <f t="shared" si="4"/>
        <v>108165487878.63</v>
      </c>
      <c r="K131" s="1097"/>
      <c r="L131" s="1093">
        <v>1683733827.6440001</v>
      </c>
      <c r="M131" s="1096"/>
      <c r="N131" s="1096"/>
      <c r="O131" s="1098"/>
      <c r="P131" s="1096"/>
      <c r="Q131" s="1096"/>
      <c r="R131" s="1096"/>
      <c r="S131" s="1096"/>
      <c r="T131" s="1096"/>
      <c r="U131" s="1096"/>
      <c r="V131" s="1096"/>
      <c r="W131" s="1096"/>
      <c r="X131" s="1096"/>
      <c r="Y131" s="1096"/>
      <c r="Z131" s="1096"/>
      <c r="AA131" s="1096"/>
      <c r="AB131" s="1096"/>
      <c r="AC131" s="1096"/>
      <c r="AD131" s="1098"/>
      <c r="AE131" s="1094"/>
      <c r="AF131" s="1098"/>
      <c r="AG131" s="1090"/>
      <c r="AH131" s="1096"/>
      <c r="AI131" s="761"/>
      <c r="AJ131" s="761"/>
      <c r="AK131" s="716"/>
    </row>
    <row r="132" spans="1:37">
      <c r="A132" s="741" t="s">
        <v>607</v>
      </c>
      <c r="B132" s="1095"/>
      <c r="C132" s="1090">
        <f t="shared" si="1"/>
        <v>384151841474.17609</v>
      </c>
      <c r="D132" s="1095"/>
      <c r="E132" s="1090">
        <f t="shared" si="2"/>
        <v>782579950949.74548</v>
      </c>
      <c r="F132" s="1123">
        <v>24475084692834.5</v>
      </c>
      <c r="G132" s="1090">
        <f t="shared" si="3"/>
        <v>119473770637027.5</v>
      </c>
      <c r="H132" s="1090">
        <f t="shared" si="3"/>
        <v>157095880561035.31</v>
      </c>
      <c r="I132" s="1096"/>
      <c r="J132" s="1090">
        <f t="shared" si="4"/>
        <v>273425153429.29999</v>
      </c>
      <c r="K132" s="1097"/>
      <c r="L132" s="1093">
        <v>3496108197.4640002</v>
      </c>
      <c r="M132" s="1096"/>
      <c r="N132" s="1096"/>
      <c r="O132" s="1098"/>
      <c r="P132" s="1096"/>
      <c r="Q132" s="1096"/>
      <c r="R132" s="1096"/>
      <c r="S132" s="1096"/>
      <c r="T132" s="1096"/>
      <c r="U132" s="1096"/>
      <c r="V132" s="1096"/>
      <c r="W132" s="1096"/>
      <c r="X132" s="1096"/>
      <c r="Y132" s="1096"/>
      <c r="Z132" s="1096"/>
      <c r="AA132" s="1096"/>
      <c r="AB132" s="1096"/>
      <c r="AC132" s="1096"/>
      <c r="AD132" s="1098"/>
      <c r="AE132" s="1094"/>
      <c r="AF132" s="1098"/>
      <c r="AG132" s="1090"/>
      <c r="AH132" s="1096"/>
      <c r="AI132" s="761"/>
      <c r="AJ132" s="761"/>
      <c r="AK132" s="716"/>
    </row>
    <row r="133" spans="1:37">
      <c r="A133" s="741" t="s">
        <v>527</v>
      </c>
      <c r="B133" s="1095"/>
      <c r="C133" s="1090">
        <f t="shared" si="1"/>
        <v>1371397544064.9419</v>
      </c>
      <c r="D133" s="1095"/>
      <c r="E133" s="1090">
        <f t="shared" si="2"/>
        <v>1773493854922.1858</v>
      </c>
      <c r="F133" s="1123">
        <v>63233487792629.273</v>
      </c>
      <c r="G133" s="1090">
        <f t="shared" si="3"/>
        <v>256627785144035.69</v>
      </c>
      <c r="H133" s="1090">
        <f t="shared" si="3"/>
        <v>341947951302074.75</v>
      </c>
      <c r="I133" s="1096"/>
      <c r="J133" s="1090">
        <f t="shared" si="4"/>
        <v>676606031010.56006</v>
      </c>
      <c r="K133" s="1099"/>
      <c r="L133" s="1093">
        <v>10512003830.435999</v>
      </c>
      <c r="M133" s="1096"/>
      <c r="N133" s="1096"/>
      <c r="O133" s="1098"/>
      <c r="P133" s="1096"/>
      <c r="Q133" s="1096"/>
      <c r="R133" s="1096"/>
      <c r="S133" s="1096"/>
      <c r="T133" s="1096"/>
      <c r="U133" s="1096"/>
      <c r="V133" s="1096"/>
      <c r="W133" s="1096"/>
      <c r="X133" s="1096"/>
      <c r="Y133" s="1096"/>
      <c r="Z133" s="1096"/>
      <c r="AA133" s="1096"/>
      <c r="AB133" s="1096"/>
      <c r="AC133" s="1096"/>
      <c r="AD133" s="1098"/>
      <c r="AE133" s="1094"/>
      <c r="AF133" s="1098"/>
      <c r="AG133" s="1090"/>
      <c r="AH133" s="1096"/>
      <c r="AI133" s="761"/>
      <c r="AJ133" s="761"/>
      <c r="AK133" s="716"/>
    </row>
    <row r="134" spans="1:37">
      <c r="A134" s="754" t="s">
        <v>619</v>
      </c>
      <c r="B134" s="734"/>
      <c r="C134" s="734"/>
      <c r="D134" s="734"/>
      <c r="E134" s="734"/>
      <c r="F134" s="1123"/>
      <c r="G134" s="761"/>
      <c r="H134" s="763"/>
      <c r="I134" s="734"/>
      <c r="J134" s="734"/>
      <c r="K134" s="767"/>
      <c r="L134" s="790"/>
      <c r="M134" s="734"/>
      <c r="N134" s="734"/>
      <c r="O134" s="734"/>
      <c r="P134" s="734"/>
      <c r="Q134" s="734"/>
      <c r="R134" s="734"/>
      <c r="S134" s="734"/>
      <c r="T134" s="734"/>
      <c r="U134" s="734"/>
      <c r="V134" s="734"/>
      <c r="W134" s="734"/>
      <c r="X134" s="734"/>
      <c r="Y134" s="734"/>
      <c r="Z134" s="734"/>
      <c r="AA134" s="734"/>
      <c r="AB134" s="734"/>
      <c r="AC134" s="734"/>
      <c r="AD134" s="734"/>
      <c r="AE134" s="734"/>
      <c r="AF134" s="734"/>
      <c r="AG134" s="734"/>
      <c r="AH134" s="734"/>
      <c r="AI134" s="734"/>
      <c r="AJ134" s="734"/>
      <c r="AK134" s="716"/>
    </row>
    <row r="135" spans="1:37">
      <c r="A135" s="739" t="s">
        <v>598</v>
      </c>
      <c r="B135" s="761">
        <v>20805501363.600239</v>
      </c>
      <c r="C135" s="761">
        <f t="shared" ref="C135:C145" si="5">C34</f>
        <v>22918797273.295422</v>
      </c>
      <c r="D135" s="764"/>
      <c r="E135" s="761">
        <f t="shared" ref="E135:E145" si="6">E34</f>
        <v>17373356373.396259</v>
      </c>
      <c r="F135" s="1123">
        <v>1246125623433.0229</v>
      </c>
      <c r="G135" s="761">
        <f t="shared" ref="G135:H145" si="7">G34</f>
        <v>2637733877938.4258</v>
      </c>
      <c r="H135" s="761">
        <f t="shared" si="7"/>
        <v>3408174265333.7192</v>
      </c>
      <c r="I135" s="733"/>
      <c r="J135" s="761">
        <f t="shared" ref="J135:J145" si="8">J34</f>
        <v>9420927075.8199997</v>
      </c>
      <c r="K135" s="766"/>
      <c r="L135" s="790">
        <v>219308392.44</v>
      </c>
      <c r="M135" s="733"/>
      <c r="N135" s="733"/>
      <c r="O135" s="740"/>
      <c r="P135" s="733"/>
      <c r="Q135" s="733"/>
      <c r="R135" s="761">
        <v>62073699022726</v>
      </c>
      <c r="S135" s="733"/>
      <c r="T135" s="733"/>
      <c r="U135" s="733"/>
      <c r="V135" s="733"/>
      <c r="W135" s="733"/>
      <c r="X135" s="733"/>
      <c r="Y135" s="733"/>
      <c r="Z135" s="733"/>
      <c r="AA135" s="733"/>
      <c r="AB135" s="733"/>
      <c r="AC135" s="733"/>
      <c r="AD135" s="740"/>
      <c r="AE135" s="734"/>
      <c r="AF135" s="740"/>
      <c r="AG135" s="761"/>
      <c r="AH135" s="733"/>
      <c r="AI135" s="761"/>
      <c r="AJ135" s="761"/>
      <c r="AK135" s="716"/>
    </row>
    <row r="136" spans="1:37">
      <c r="A136" s="739" t="s">
        <v>599</v>
      </c>
      <c r="B136" s="761">
        <v>33860091924.862556</v>
      </c>
      <c r="C136" s="761">
        <f t="shared" si="5"/>
        <v>48797041832.784607</v>
      </c>
      <c r="D136" s="764"/>
      <c r="E136" s="761">
        <f t="shared" si="6"/>
        <v>33596052963.457649</v>
      </c>
      <c r="F136" s="1123">
        <v>1979212535107.5</v>
      </c>
      <c r="G136" s="761">
        <f t="shared" si="7"/>
        <v>5152000740168.2061</v>
      </c>
      <c r="H136" s="761">
        <f t="shared" si="7"/>
        <v>7068074483662.7617</v>
      </c>
      <c r="I136" s="733"/>
      <c r="J136" s="761">
        <f t="shared" si="8"/>
        <v>17078808377.370001</v>
      </c>
      <c r="K136" s="766"/>
      <c r="L136" s="790">
        <v>351093070.59100002</v>
      </c>
      <c r="M136" s="733"/>
      <c r="N136" s="733"/>
      <c r="O136" s="740"/>
      <c r="P136" s="733"/>
      <c r="Q136" s="733"/>
      <c r="R136" s="761">
        <v>81361811233449</v>
      </c>
      <c r="S136" s="733"/>
      <c r="T136" s="733"/>
      <c r="U136" s="733"/>
      <c r="V136" s="733"/>
      <c r="W136" s="733"/>
      <c r="X136" s="733"/>
      <c r="Y136" s="733"/>
      <c r="Z136" s="733"/>
      <c r="AA136" s="733"/>
      <c r="AB136" s="733"/>
      <c r="AC136" s="733"/>
      <c r="AD136" s="740"/>
      <c r="AE136" s="734"/>
      <c r="AF136" s="740"/>
      <c r="AG136" s="761"/>
      <c r="AH136" s="733"/>
      <c r="AI136" s="761"/>
      <c r="AJ136" s="761"/>
      <c r="AK136" s="716"/>
    </row>
    <row r="137" spans="1:37">
      <c r="A137" s="739" t="s">
        <v>600</v>
      </c>
      <c r="B137" s="761">
        <v>44010388362.124802</v>
      </c>
      <c r="C137" s="761">
        <f t="shared" si="5"/>
        <v>67654187806.400002</v>
      </c>
      <c r="D137" s="764"/>
      <c r="E137" s="761">
        <f t="shared" si="6"/>
        <v>48376622861.726379</v>
      </c>
      <c r="F137" s="1123">
        <v>2481796146981.75</v>
      </c>
      <c r="G137" s="761">
        <f t="shared" si="7"/>
        <v>7269413759753.9639</v>
      </c>
      <c r="H137" s="761">
        <f t="shared" si="7"/>
        <v>9789297167123.7637</v>
      </c>
      <c r="I137" s="733"/>
      <c r="J137" s="761">
        <f t="shared" si="8"/>
        <v>23932693799.119999</v>
      </c>
      <c r="K137" s="766"/>
      <c r="L137" s="790">
        <v>453503738.33999997</v>
      </c>
      <c r="M137" s="733"/>
      <c r="N137" s="733"/>
      <c r="O137" s="740"/>
      <c r="P137" s="733"/>
      <c r="Q137" s="733"/>
      <c r="R137" s="761">
        <v>94907617910312</v>
      </c>
      <c r="S137" s="733"/>
      <c r="T137" s="733"/>
      <c r="U137" s="733"/>
      <c r="V137" s="733"/>
      <c r="W137" s="733"/>
      <c r="X137" s="733"/>
      <c r="Y137" s="733"/>
      <c r="Z137" s="733"/>
      <c r="AA137" s="733"/>
      <c r="AB137" s="733"/>
      <c r="AC137" s="733"/>
      <c r="AD137" s="740"/>
      <c r="AE137" s="734"/>
      <c r="AF137" s="740"/>
      <c r="AG137" s="761"/>
      <c r="AH137" s="733"/>
      <c r="AI137" s="761"/>
      <c r="AJ137" s="761"/>
      <c r="AK137" s="716"/>
    </row>
    <row r="138" spans="1:37">
      <c r="A138" s="739" t="s">
        <v>601</v>
      </c>
      <c r="B138" s="761">
        <v>55334309898.412796</v>
      </c>
      <c r="C138" s="761">
        <f t="shared" si="5"/>
        <v>83537744006.917831</v>
      </c>
      <c r="D138" s="764"/>
      <c r="E138" s="761">
        <f t="shared" si="6"/>
        <v>64510206507.551041</v>
      </c>
      <c r="F138" s="1123">
        <v>2991167299886.75</v>
      </c>
      <c r="G138" s="761">
        <f t="shared" si="7"/>
        <v>9449706084454.5859</v>
      </c>
      <c r="H138" s="761">
        <f t="shared" si="7"/>
        <v>12748355581841.77</v>
      </c>
      <c r="I138" s="733"/>
      <c r="J138" s="761">
        <f t="shared" si="8"/>
        <v>30214409841.869999</v>
      </c>
      <c r="K138" s="766"/>
      <c r="L138" s="790">
        <v>556367817.92799997</v>
      </c>
      <c r="M138" s="733"/>
      <c r="N138" s="733"/>
      <c r="O138" s="740"/>
      <c r="P138" s="733"/>
      <c r="Q138" s="733"/>
      <c r="R138" s="761">
        <v>108931652715536</v>
      </c>
      <c r="S138" s="733"/>
      <c r="T138" s="733"/>
      <c r="U138" s="733"/>
      <c r="V138" s="733"/>
      <c r="W138" s="733"/>
      <c r="X138" s="733"/>
      <c r="Y138" s="733"/>
      <c r="Z138" s="733"/>
      <c r="AA138" s="733"/>
      <c r="AB138" s="733"/>
      <c r="AC138" s="733"/>
      <c r="AD138" s="740"/>
      <c r="AE138" s="734"/>
      <c r="AF138" s="740"/>
      <c r="AG138" s="761"/>
      <c r="AH138" s="733"/>
      <c r="AI138" s="761"/>
      <c r="AJ138" s="761"/>
      <c r="AK138" s="716"/>
    </row>
    <row r="139" spans="1:37">
      <c r="A139" s="739" t="s">
        <v>602</v>
      </c>
      <c r="B139" s="761">
        <v>68071036638.508804</v>
      </c>
      <c r="C139" s="761">
        <f t="shared" si="5"/>
        <v>100293523522.5701</v>
      </c>
      <c r="D139" s="764"/>
      <c r="E139" s="761">
        <f t="shared" si="6"/>
        <v>83385822512.467773</v>
      </c>
      <c r="F139" s="1123">
        <v>3568336544546.625</v>
      </c>
      <c r="G139" s="761">
        <f t="shared" si="7"/>
        <v>11757790027810.07</v>
      </c>
      <c r="H139" s="761">
        <f t="shared" si="7"/>
        <v>16152210839555.57</v>
      </c>
      <c r="I139" s="733"/>
      <c r="J139" s="761">
        <f t="shared" si="8"/>
        <v>37209043874.449997</v>
      </c>
      <c r="K139" s="766"/>
      <c r="L139" s="790">
        <v>668818369.42199993</v>
      </c>
      <c r="M139" s="733"/>
      <c r="N139" s="733"/>
      <c r="O139" s="740"/>
      <c r="P139" s="733"/>
      <c r="Q139" s="733"/>
      <c r="R139" s="761">
        <v>126118101846008</v>
      </c>
      <c r="S139" s="733"/>
      <c r="T139" s="733"/>
      <c r="U139" s="733"/>
      <c r="V139" s="733"/>
      <c r="W139" s="733"/>
      <c r="X139" s="733"/>
      <c r="Y139" s="733"/>
      <c r="Z139" s="733"/>
      <c r="AA139" s="733"/>
      <c r="AB139" s="733"/>
      <c r="AC139" s="733"/>
      <c r="AD139" s="740"/>
      <c r="AE139" s="734"/>
      <c r="AF139" s="740"/>
      <c r="AG139" s="761"/>
      <c r="AH139" s="733"/>
      <c r="AI139" s="761"/>
      <c r="AJ139" s="761"/>
      <c r="AK139" s="716"/>
    </row>
    <row r="140" spans="1:37">
      <c r="A140" s="739" t="s">
        <v>603</v>
      </c>
      <c r="B140" s="761">
        <v>81160548754.319992</v>
      </c>
      <c r="C140" s="761">
        <f t="shared" si="5"/>
        <v>117639022975.22009</v>
      </c>
      <c r="D140" s="764"/>
      <c r="E140" s="761">
        <f t="shared" si="6"/>
        <v>106438531842.10291</v>
      </c>
      <c r="F140" s="1123">
        <v>4252408221948.75</v>
      </c>
      <c r="G140" s="761">
        <f t="shared" si="7"/>
        <v>14554662034985.74</v>
      </c>
      <c r="H140" s="761">
        <f t="shared" si="7"/>
        <v>20455384295757.738</v>
      </c>
      <c r="I140" s="733"/>
      <c r="J140" s="761">
        <f t="shared" si="8"/>
        <v>45597341372.230003</v>
      </c>
      <c r="K140" s="766"/>
      <c r="L140" s="790">
        <v>797362848.01899993</v>
      </c>
      <c r="M140" s="733"/>
      <c r="N140" s="733"/>
      <c r="O140" s="740"/>
      <c r="P140" s="733"/>
      <c r="Q140" s="733"/>
      <c r="R140" s="761">
        <v>148020388998026</v>
      </c>
      <c r="S140" s="733"/>
      <c r="T140" s="733"/>
      <c r="U140" s="733"/>
      <c r="V140" s="733"/>
      <c r="W140" s="733"/>
      <c r="X140" s="733"/>
      <c r="Y140" s="733"/>
      <c r="Z140" s="733"/>
      <c r="AA140" s="733"/>
      <c r="AB140" s="733"/>
      <c r="AC140" s="733"/>
      <c r="AD140" s="740"/>
      <c r="AE140" s="734"/>
      <c r="AF140" s="740"/>
      <c r="AG140" s="761"/>
      <c r="AH140" s="733"/>
      <c r="AI140" s="761"/>
      <c r="AJ140" s="761"/>
      <c r="AK140" s="716"/>
    </row>
    <row r="141" spans="1:37">
      <c r="A141" s="739" t="s">
        <v>604</v>
      </c>
      <c r="B141" s="761">
        <v>97318676907.935989</v>
      </c>
      <c r="C141" s="761">
        <f t="shared" si="5"/>
        <v>138816315486.60831</v>
      </c>
      <c r="D141" s="764"/>
      <c r="E141" s="761">
        <f t="shared" si="6"/>
        <v>136647342103.6743</v>
      </c>
      <c r="F141" s="1123">
        <v>5142632742557.5</v>
      </c>
      <c r="G141" s="761">
        <f t="shared" si="7"/>
        <v>18694504917084.621</v>
      </c>
      <c r="H141" s="761">
        <f t="shared" si="7"/>
        <v>26349692163715.531</v>
      </c>
      <c r="I141" s="733"/>
      <c r="J141" s="761">
        <f t="shared" si="8"/>
        <v>57271092935.889999</v>
      </c>
      <c r="K141" s="766"/>
      <c r="L141" s="790">
        <v>960244030.94799995</v>
      </c>
      <c r="M141" s="733"/>
      <c r="N141" s="733"/>
      <c r="O141" s="740"/>
      <c r="P141" s="733"/>
      <c r="Q141" s="733"/>
      <c r="R141" s="761">
        <v>177569608034577</v>
      </c>
      <c r="S141" s="733"/>
      <c r="T141" s="733"/>
      <c r="U141" s="733"/>
      <c r="V141" s="733"/>
      <c r="W141" s="733"/>
      <c r="X141" s="733"/>
      <c r="Y141" s="733"/>
      <c r="Z141" s="733"/>
      <c r="AA141" s="733"/>
      <c r="AB141" s="733"/>
      <c r="AC141" s="733"/>
      <c r="AD141" s="740"/>
      <c r="AE141" s="734"/>
      <c r="AF141" s="740"/>
      <c r="AG141" s="761"/>
      <c r="AH141" s="733"/>
      <c r="AI141" s="761"/>
      <c r="AJ141" s="761"/>
      <c r="AK141" s="716"/>
    </row>
    <row r="142" spans="1:37">
      <c r="A142" s="739" t="s">
        <v>605</v>
      </c>
      <c r="B142" s="761">
        <v>122461066616.11198</v>
      </c>
      <c r="C142" s="761">
        <f t="shared" si="5"/>
        <v>167459914026.61679</v>
      </c>
      <c r="D142" s="764"/>
      <c r="E142" s="761">
        <f t="shared" si="6"/>
        <v>182266822004.3667</v>
      </c>
      <c r="F142" s="1123">
        <v>6491674987909</v>
      </c>
      <c r="G142" s="761">
        <f t="shared" si="7"/>
        <v>24913721016543.711</v>
      </c>
      <c r="H142" s="761">
        <f t="shared" si="7"/>
        <v>34792873410676.172</v>
      </c>
      <c r="I142" s="733"/>
      <c r="J142" s="761">
        <f t="shared" si="8"/>
        <v>74108360563.119995</v>
      </c>
      <c r="K142" s="766"/>
      <c r="L142" s="790">
        <v>1194241212.7909999</v>
      </c>
      <c r="M142" s="733"/>
      <c r="N142" s="733"/>
      <c r="O142" s="740"/>
      <c r="P142" s="733"/>
      <c r="Q142" s="733"/>
      <c r="R142" s="761">
        <v>221109485167721</v>
      </c>
      <c r="S142" s="733"/>
      <c r="T142" s="733"/>
      <c r="U142" s="733"/>
      <c r="V142" s="733"/>
      <c r="W142" s="733"/>
      <c r="X142" s="733"/>
      <c r="Y142" s="733"/>
      <c r="Z142" s="733"/>
      <c r="AA142" s="733"/>
      <c r="AB142" s="733"/>
      <c r="AC142" s="733"/>
      <c r="AD142" s="740"/>
      <c r="AE142" s="734"/>
      <c r="AF142" s="740"/>
      <c r="AG142" s="761"/>
      <c r="AH142" s="733"/>
      <c r="AI142" s="761"/>
      <c r="AJ142" s="761"/>
      <c r="AK142" s="716"/>
    </row>
    <row r="143" spans="1:37">
      <c r="A143" s="739" t="s">
        <v>606</v>
      </c>
      <c r="B143" s="761">
        <v>163407409310.77921</v>
      </c>
      <c r="C143" s="761">
        <f t="shared" si="5"/>
        <v>208094813805.86349</v>
      </c>
      <c r="D143" s="764"/>
      <c r="E143" s="761">
        <f t="shared" si="6"/>
        <v>264921001177.0033</v>
      </c>
      <c r="F143" s="1123">
        <v>9318906058915</v>
      </c>
      <c r="G143" s="761">
        <f t="shared" si="7"/>
        <v>37096794792258.359</v>
      </c>
      <c r="H143" s="761">
        <f t="shared" si="7"/>
        <v>50933591238378.773</v>
      </c>
      <c r="I143" s="733"/>
      <c r="J143" s="761">
        <f t="shared" si="8"/>
        <v>107515366339.82001</v>
      </c>
      <c r="K143" s="766"/>
      <c r="L143" s="790">
        <v>1607925906.477</v>
      </c>
      <c r="M143" s="733"/>
      <c r="N143" s="733"/>
      <c r="O143" s="740"/>
      <c r="P143" s="733"/>
      <c r="Q143" s="733"/>
      <c r="R143" s="761">
        <v>297848717785647</v>
      </c>
      <c r="S143" s="733"/>
      <c r="T143" s="733"/>
      <c r="U143" s="733"/>
      <c r="V143" s="733"/>
      <c r="W143" s="733"/>
      <c r="X143" s="733"/>
      <c r="Y143" s="733"/>
      <c r="Z143" s="733"/>
      <c r="AA143" s="733"/>
      <c r="AB143" s="733"/>
      <c r="AC143" s="733"/>
      <c r="AD143" s="740"/>
      <c r="AE143" s="734"/>
      <c r="AF143" s="740"/>
      <c r="AG143" s="761"/>
      <c r="AH143" s="733"/>
      <c r="AI143" s="761"/>
      <c r="AJ143" s="761"/>
      <c r="AK143" s="716"/>
    </row>
    <row r="144" spans="1:37">
      <c r="A144" s="739" t="s">
        <v>607</v>
      </c>
      <c r="B144" s="761">
        <v>305909961635.61121</v>
      </c>
      <c r="C144" s="761">
        <f t="shared" si="5"/>
        <v>359077898488.95532</v>
      </c>
      <c r="D144" s="764"/>
      <c r="E144" s="761">
        <f t="shared" si="6"/>
        <v>693535524941.68933</v>
      </c>
      <c r="F144" s="1123">
        <v>22926876266804</v>
      </c>
      <c r="G144" s="761">
        <f t="shared" si="7"/>
        <v>113261763635865.41</v>
      </c>
      <c r="H144" s="761">
        <f t="shared" si="7"/>
        <v>153039338983887.31</v>
      </c>
      <c r="I144" s="733"/>
      <c r="J144" s="761">
        <f t="shared" si="8"/>
        <v>265335969526.35999</v>
      </c>
      <c r="K144" s="766"/>
      <c r="L144" s="790">
        <v>3281475388.77</v>
      </c>
      <c r="M144" s="733"/>
      <c r="N144" s="733"/>
      <c r="O144" s="740"/>
      <c r="P144" s="733"/>
      <c r="Q144" s="733"/>
      <c r="R144" s="761">
        <v>609131849347605</v>
      </c>
      <c r="S144" s="733"/>
      <c r="T144" s="733"/>
      <c r="U144" s="733"/>
      <c r="V144" s="733"/>
      <c r="W144" s="733"/>
      <c r="X144" s="733"/>
      <c r="Y144" s="733"/>
      <c r="Z144" s="733"/>
      <c r="AA144" s="733"/>
      <c r="AB144" s="733"/>
      <c r="AC144" s="733"/>
      <c r="AD144" s="740"/>
      <c r="AE144" s="734"/>
      <c r="AF144" s="740"/>
      <c r="AG144" s="761"/>
      <c r="AH144" s="733"/>
      <c r="AI144" s="761"/>
      <c r="AJ144" s="761"/>
      <c r="AK144" s="716"/>
    </row>
    <row r="145" spans="1:37">
      <c r="A145" s="739" t="s">
        <v>527</v>
      </c>
      <c r="B145" s="761">
        <v>992338991412.26758</v>
      </c>
      <c r="C145" s="761">
        <f t="shared" si="5"/>
        <v>1314289259225.2319</v>
      </c>
      <c r="D145" s="764"/>
      <c r="E145" s="761">
        <f t="shared" si="6"/>
        <v>1631051283287.4355</v>
      </c>
      <c r="F145" s="1123">
        <v>60399136428089.898</v>
      </c>
      <c r="G145" s="761">
        <f t="shared" si="7"/>
        <v>244788090886863.06</v>
      </c>
      <c r="H145" s="761">
        <f t="shared" si="7"/>
        <v>334736992429933.12</v>
      </c>
      <c r="I145" s="733"/>
      <c r="J145" s="761">
        <f t="shared" si="8"/>
        <v>667684013706.05005</v>
      </c>
      <c r="K145" s="760"/>
      <c r="L145" s="790">
        <v>10090340775.726</v>
      </c>
      <c r="M145" s="733"/>
      <c r="N145" s="733"/>
      <c r="O145" s="740"/>
      <c r="P145" s="733"/>
      <c r="Q145" s="733"/>
      <c r="R145" s="761">
        <v>1927072932061607</v>
      </c>
      <c r="S145" s="733"/>
      <c r="T145" s="733"/>
      <c r="U145" s="733"/>
      <c r="V145" s="733"/>
      <c r="W145" s="733"/>
      <c r="X145" s="733"/>
      <c r="Y145" s="733"/>
      <c r="Z145" s="733"/>
      <c r="AA145" s="733"/>
      <c r="AB145" s="733"/>
      <c r="AC145" s="733"/>
      <c r="AD145" s="740"/>
      <c r="AE145" s="734"/>
      <c r="AF145" s="740"/>
      <c r="AG145" s="761"/>
      <c r="AH145" s="733"/>
      <c r="AI145" s="761"/>
      <c r="AJ145" s="761"/>
      <c r="AK145" s="716"/>
    </row>
    <row r="146" spans="1:37">
      <c r="A146" s="755" t="s">
        <v>618</v>
      </c>
      <c r="B146" s="761"/>
      <c r="C146" s="761"/>
      <c r="D146" s="761"/>
      <c r="E146" s="761"/>
      <c r="F146" s="1123"/>
      <c r="G146" s="761"/>
      <c r="H146" s="763"/>
      <c r="I146" s="761"/>
      <c r="J146" s="761"/>
      <c r="K146" s="762"/>
      <c r="L146" s="790"/>
      <c r="M146" s="734"/>
      <c r="N146" s="734"/>
      <c r="O146" s="734"/>
      <c r="P146" s="761"/>
      <c r="Q146" s="761"/>
      <c r="R146" s="761"/>
      <c r="S146" s="734"/>
      <c r="T146" s="734"/>
      <c r="U146" s="734"/>
      <c r="V146" s="734"/>
      <c r="W146" s="734"/>
      <c r="X146" s="734"/>
      <c r="Y146" s="734"/>
      <c r="Z146" s="734"/>
      <c r="AA146" s="734"/>
      <c r="AB146" s="734"/>
      <c r="AC146" s="734"/>
      <c r="AD146" s="734"/>
      <c r="AE146" s="734"/>
      <c r="AF146" s="734"/>
      <c r="AG146" s="761"/>
      <c r="AH146" s="734"/>
      <c r="AI146" s="761"/>
      <c r="AJ146" s="761"/>
      <c r="AK146" s="716"/>
    </row>
    <row r="147" spans="1:37">
      <c r="A147" s="741" t="s">
        <v>598</v>
      </c>
      <c r="B147" s="761">
        <v>17153174021.639641</v>
      </c>
      <c r="C147" s="761">
        <f t="shared" ref="C147:C157" si="9">C46</f>
        <v>20305909789.59016</v>
      </c>
      <c r="D147" s="764"/>
      <c r="E147" s="761">
        <f t="shared" ref="E147:E157" si="10">E46</f>
        <v>15146737441.172779</v>
      </c>
      <c r="F147" s="1123">
        <v>1145677661402.3669</v>
      </c>
      <c r="G147" s="761">
        <f t="shared" ref="G147:H157" si="11">G46</f>
        <v>2645896892943.4521</v>
      </c>
      <c r="H147" s="761">
        <f t="shared" si="11"/>
        <v>3435250671605.8071</v>
      </c>
      <c r="I147" s="733"/>
      <c r="J147" s="761">
        <f t="shared" ref="J147:J157" si="12">J46</f>
        <v>9270403310.1700001</v>
      </c>
      <c r="K147" s="760"/>
      <c r="L147" s="790">
        <v>212810350.454</v>
      </c>
      <c r="M147" s="733"/>
      <c r="N147" s="733"/>
      <c r="O147" s="740"/>
      <c r="P147" s="733"/>
      <c r="Q147" s="733"/>
      <c r="R147" s="761">
        <v>62122486140979</v>
      </c>
      <c r="S147" s="733"/>
      <c r="T147" s="733"/>
      <c r="U147" s="733"/>
      <c r="V147" s="733"/>
      <c r="W147" s="733"/>
      <c r="X147" s="733"/>
      <c r="Y147" s="733"/>
      <c r="Z147" s="733"/>
      <c r="AA147" s="733"/>
      <c r="AB147" s="733"/>
      <c r="AC147" s="733"/>
      <c r="AD147" s="740"/>
      <c r="AE147" s="734"/>
      <c r="AF147" s="740"/>
      <c r="AG147" s="761"/>
      <c r="AH147" s="733"/>
      <c r="AI147" s="761"/>
      <c r="AJ147" s="761"/>
      <c r="AK147" s="716"/>
    </row>
    <row r="148" spans="1:37">
      <c r="A148" s="741" t="s">
        <v>599</v>
      </c>
      <c r="B148" s="761">
        <v>27776049031.826401</v>
      </c>
      <c r="C148" s="761">
        <f t="shared" si="9"/>
        <v>43548135855.016441</v>
      </c>
      <c r="D148" s="764"/>
      <c r="E148" s="761">
        <f t="shared" si="10"/>
        <v>29020877448.770081</v>
      </c>
      <c r="F148" s="1123">
        <v>1802169125438.75</v>
      </c>
      <c r="G148" s="761">
        <f t="shared" si="11"/>
        <v>5075980628345.167</v>
      </c>
      <c r="H148" s="761">
        <f t="shared" si="11"/>
        <v>6951684727425.8643</v>
      </c>
      <c r="I148" s="733"/>
      <c r="J148" s="761">
        <f t="shared" si="12"/>
        <v>16585058060.860001</v>
      </c>
      <c r="K148" s="760"/>
      <c r="L148" s="790">
        <v>337155118.389</v>
      </c>
      <c r="M148" s="733"/>
      <c r="N148" s="733"/>
      <c r="O148" s="740"/>
      <c r="P148" s="733"/>
      <c r="Q148" s="733"/>
      <c r="R148" s="761">
        <v>81916533929162</v>
      </c>
      <c r="S148" s="733"/>
      <c r="T148" s="733"/>
      <c r="U148" s="733"/>
      <c r="V148" s="733"/>
      <c r="W148" s="733"/>
      <c r="X148" s="733"/>
      <c r="Y148" s="733"/>
      <c r="Z148" s="733"/>
      <c r="AA148" s="733"/>
      <c r="AB148" s="733"/>
      <c r="AC148" s="733"/>
      <c r="AD148" s="740"/>
      <c r="AE148" s="734"/>
      <c r="AF148" s="740"/>
      <c r="AG148" s="761"/>
      <c r="AH148" s="733"/>
      <c r="AI148" s="761"/>
      <c r="AJ148" s="761"/>
      <c r="AK148" s="716"/>
    </row>
    <row r="149" spans="1:37">
      <c r="A149" s="741" t="s">
        <v>600</v>
      </c>
      <c r="B149" s="761">
        <v>36175240188.489594</v>
      </c>
      <c r="C149" s="761">
        <f t="shared" si="9"/>
        <v>59753508660.259644</v>
      </c>
      <c r="D149" s="764"/>
      <c r="E149" s="761">
        <f t="shared" si="10"/>
        <v>41589595526.919296</v>
      </c>
      <c r="F149" s="1123">
        <v>2250165431576.25</v>
      </c>
      <c r="G149" s="761">
        <f t="shared" si="11"/>
        <v>7087904324444.4004</v>
      </c>
      <c r="H149" s="761">
        <f t="shared" si="11"/>
        <v>9551297505055.6543</v>
      </c>
      <c r="I149" s="733"/>
      <c r="J149" s="761">
        <f t="shared" si="12"/>
        <v>23023012974.650002</v>
      </c>
      <c r="K149" s="760"/>
      <c r="L149" s="790">
        <v>433299692.44199997</v>
      </c>
      <c r="M149" s="733"/>
      <c r="N149" s="733"/>
      <c r="O149" s="740"/>
      <c r="P149" s="733"/>
      <c r="Q149" s="733"/>
      <c r="R149" s="761">
        <v>95959302018837</v>
      </c>
      <c r="S149" s="733"/>
      <c r="T149" s="733"/>
      <c r="U149" s="733"/>
      <c r="V149" s="733"/>
      <c r="W149" s="733"/>
      <c r="X149" s="733"/>
      <c r="Y149" s="733"/>
      <c r="Z149" s="733"/>
      <c r="AA149" s="733"/>
      <c r="AB149" s="733"/>
      <c r="AC149" s="733"/>
      <c r="AD149" s="740"/>
      <c r="AE149" s="734"/>
      <c r="AF149" s="740"/>
      <c r="AG149" s="761"/>
      <c r="AH149" s="733"/>
      <c r="AI149" s="761"/>
      <c r="AJ149" s="761"/>
      <c r="AK149" s="716"/>
    </row>
    <row r="150" spans="1:37">
      <c r="A150" s="741" t="s">
        <v>601</v>
      </c>
      <c r="B150" s="761">
        <v>45554006476.056</v>
      </c>
      <c r="C150" s="761">
        <f t="shared" si="9"/>
        <v>74286382809.478333</v>
      </c>
      <c r="D150" s="764"/>
      <c r="E150" s="761">
        <f t="shared" si="10"/>
        <v>55301113535.679588</v>
      </c>
      <c r="F150" s="1123">
        <v>2707270576119.625</v>
      </c>
      <c r="G150" s="761">
        <f t="shared" si="11"/>
        <v>9116904932772.3262</v>
      </c>
      <c r="H150" s="761">
        <f t="shared" si="11"/>
        <v>12349862044052.039</v>
      </c>
      <c r="I150" s="733"/>
      <c r="J150" s="761">
        <f t="shared" si="12"/>
        <v>29109630522.810001</v>
      </c>
      <c r="K150" s="760"/>
      <c r="L150" s="790">
        <v>527306485.81900001</v>
      </c>
      <c r="M150" s="733"/>
      <c r="N150" s="733"/>
      <c r="O150" s="740"/>
      <c r="P150" s="733"/>
      <c r="Q150" s="733"/>
      <c r="R150" s="761">
        <v>110931334778995</v>
      </c>
      <c r="S150" s="733"/>
      <c r="T150" s="733"/>
      <c r="U150" s="733"/>
      <c r="V150" s="733"/>
      <c r="W150" s="733"/>
      <c r="X150" s="733"/>
      <c r="Y150" s="733"/>
      <c r="Z150" s="733"/>
      <c r="AA150" s="733"/>
      <c r="AB150" s="733"/>
      <c r="AC150" s="733"/>
      <c r="AD150" s="740"/>
      <c r="AE150" s="734"/>
      <c r="AF150" s="740"/>
      <c r="AG150" s="761"/>
      <c r="AH150" s="733"/>
      <c r="AI150" s="761"/>
      <c r="AJ150" s="761"/>
      <c r="AK150" s="716"/>
    </row>
    <row r="151" spans="1:37">
      <c r="A151" s="741" t="s">
        <v>602</v>
      </c>
      <c r="B151" s="761">
        <v>55271373075.647995</v>
      </c>
      <c r="C151" s="761">
        <f t="shared" si="9"/>
        <v>89216281250.210281</v>
      </c>
      <c r="D151" s="764"/>
      <c r="E151" s="761">
        <f t="shared" si="10"/>
        <v>71181323235.765335</v>
      </c>
      <c r="F151" s="1123">
        <v>3223224006819.5</v>
      </c>
      <c r="G151" s="761">
        <f t="shared" si="11"/>
        <v>11284096872429.48</v>
      </c>
      <c r="H151" s="761">
        <f t="shared" si="11"/>
        <v>15559404430518.949</v>
      </c>
      <c r="I151" s="733"/>
      <c r="J151" s="761">
        <f t="shared" si="12"/>
        <v>35816901248.309998</v>
      </c>
      <c r="K151" s="760"/>
      <c r="L151" s="790">
        <v>629450944.88300002</v>
      </c>
      <c r="M151" s="733"/>
      <c r="N151" s="733"/>
      <c r="O151" s="740"/>
      <c r="P151" s="733"/>
      <c r="Q151" s="733"/>
      <c r="R151" s="761">
        <v>128640648605420</v>
      </c>
      <c r="S151" s="733"/>
      <c r="T151" s="733"/>
      <c r="U151" s="733"/>
      <c r="V151" s="733"/>
      <c r="W151" s="733"/>
      <c r="X151" s="733"/>
      <c r="Y151" s="733"/>
      <c r="Z151" s="733"/>
      <c r="AA151" s="733"/>
      <c r="AB151" s="733"/>
      <c r="AC151" s="733"/>
      <c r="AD151" s="740"/>
      <c r="AE151" s="734"/>
      <c r="AF151" s="740"/>
      <c r="AG151" s="761"/>
      <c r="AH151" s="733"/>
      <c r="AI151" s="761"/>
      <c r="AJ151" s="761"/>
      <c r="AK151" s="716"/>
    </row>
    <row r="152" spans="1:37">
      <c r="A152" s="741" t="s">
        <v>603</v>
      </c>
      <c r="B152" s="761">
        <v>66453690982.730408</v>
      </c>
      <c r="C152" s="761">
        <f t="shared" si="9"/>
        <v>104908594843.0049</v>
      </c>
      <c r="D152" s="764"/>
      <c r="E152" s="761">
        <f t="shared" si="10"/>
        <v>90875642019.694031</v>
      </c>
      <c r="F152" s="1123">
        <v>3841640258314.875</v>
      </c>
      <c r="G152" s="761">
        <f t="shared" si="11"/>
        <v>13924549581501.27</v>
      </c>
      <c r="H152" s="761">
        <f t="shared" si="11"/>
        <v>19570986397367.18</v>
      </c>
      <c r="I152" s="733"/>
      <c r="J152" s="761">
        <f t="shared" si="12"/>
        <v>43522863395.970001</v>
      </c>
      <c r="K152" s="760"/>
      <c r="L152" s="790">
        <v>748461986.04999995</v>
      </c>
      <c r="M152" s="733"/>
      <c r="N152" s="733"/>
      <c r="O152" s="740"/>
      <c r="P152" s="733"/>
      <c r="Q152" s="733"/>
      <c r="R152" s="761">
        <v>150708223132550</v>
      </c>
      <c r="S152" s="733"/>
      <c r="T152" s="733"/>
      <c r="U152" s="733"/>
      <c r="V152" s="733"/>
      <c r="W152" s="733"/>
      <c r="X152" s="733"/>
      <c r="Y152" s="733"/>
      <c r="Z152" s="733"/>
      <c r="AA152" s="733"/>
      <c r="AB152" s="733"/>
      <c r="AC152" s="733"/>
      <c r="AD152" s="740"/>
      <c r="AE152" s="734"/>
      <c r="AF152" s="740"/>
      <c r="AG152" s="761"/>
      <c r="AH152" s="733"/>
      <c r="AI152" s="761"/>
      <c r="AJ152" s="761"/>
      <c r="AK152" s="716"/>
    </row>
    <row r="153" spans="1:37">
      <c r="A153" s="741" t="s">
        <v>604</v>
      </c>
      <c r="B153" s="761">
        <v>79742674305.503998</v>
      </c>
      <c r="C153" s="761">
        <f t="shared" si="9"/>
        <v>124163050654.1725</v>
      </c>
      <c r="D153" s="764"/>
      <c r="E153" s="761">
        <f t="shared" si="10"/>
        <v>116538983056.2672</v>
      </c>
      <c r="F153" s="1123">
        <v>4639248945208.25</v>
      </c>
      <c r="G153" s="761">
        <f t="shared" si="11"/>
        <v>17733688208526.539</v>
      </c>
      <c r="H153" s="761">
        <f t="shared" si="11"/>
        <v>25067100070304.121</v>
      </c>
      <c r="I153" s="733"/>
      <c r="J153" s="761">
        <f t="shared" si="12"/>
        <v>54502407745.879997</v>
      </c>
      <c r="K153" s="760"/>
      <c r="L153" s="790">
        <v>899571143.33899999</v>
      </c>
      <c r="M153" s="733"/>
      <c r="N153" s="733"/>
      <c r="O153" s="740"/>
      <c r="P153" s="733"/>
      <c r="Q153" s="733"/>
      <c r="R153" s="761">
        <v>180486761918129</v>
      </c>
      <c r="S153" s="733"/>
      <c r="T153" s="733"/>
      <c r="U153" s="733"/>
      <c r="V153" s="733"/>
      <c r="W153" s="733"/>
      <c r="X153" s="733"/>
      <c r="Y153" s="733"/>
      <c r="Z153" s="733"/>
      <c r="AA153" s="733"/>
      <c r="AB153" s="733"/>
      <c r="AC153" s="733"/>
      <c r="AD153" s="740"/>
      <c r="AE153" s="734"/>
      <c r="AF153" s="740"/>
      <c r="AG153" s="761"/>
      <c r="AH153" s="733"/>
      <c r="AI153" s="761"/>
      <c r="AJ153" s="761"/>
      <c r="AK153" s="716"/>
    </row>
    <row r="154" spans="1:37">
      <c r="A154" s="741" t="s">
        <v>605</v>
      </c>
      <c r="B154" s="761">
        <v>100489074672.26881</v>
      </c>
      <c r="C154" s="761">
        <f t="shared" si="9"/>
        <v>148095218934.89359</v>
      </c>
      <c r="D154" s="764"/>
      <c r="E154" s="761">
        <f t="shared" si="10"/>
        <v>155211211550.76599</v>
      </c>
      <c r="F154" s="1123">
        <v>5852779439663.5</v>
      </c>
      <c r="G154" s="761">
        <f t="shared" si="11"/>
        <v>23421395623427.23</v>
      </c>
      <c r="H154" s="761">
        <f t="shared" si="11"/>
        <v>32839698391630.93</v>
      </c>
      <c r="I154" s="733"/>
      <c r="J154" s="761">
        <f t="shared" si="12"/>
        <v>70491791469.520004</v>
      </c>
      <c r="K154" s="760"/>
      <c r="L154" s="790">
        <v>1108429643.8940001</v>
      </c>
      <c r="M154" s="733"/>
      <c r="N154" s="733"/>
      <c r="O154" s="740"/>
      <c r="P154" s="733"/>
      <c r="Q154" s="733"/>
      <c r="R154" s="761">
        <v>224250653043463</v>
      </c>
      <c r="S154" s="733"/>
      <c r="T154" s="733"/>
      <c r="U154" s="733"/>
      <c r="V154" s="733"/>
      <c r="W154" s="733"/>
      <c r="X154" s="733"/>
      <c r="Y154" s="733"/>
      <c r="Z154" s="733"/>
      <c r="AA154" s="733"/>
      <c r="AB154" s="733"/>
      <c r="AC154" s="733"/>
      <c r="AD154" s="740"/>
      <c r="AE154" s="734"/>
      <c r="AF154" s="740"/>
      <c r="AG154" s="761"/>
      <c r="AH154" s="733"/>
      <c r="AI154" s="761"/>
      <c r="AJ154" s="761"/>
      <c r="AK154" s="716"/>
    </row>
    <row r="155" spans="1:37">
      <c r="A155" s="741" t="s">
        <v>606</v>
      </c>
      <c r="B155" s="761">
        <v>133800251588.892</v>
      </c>
      <c r="C155" s="761">
        <f t="shared" si="9"/>
        <v>185767877410.31189</v>
      </c>
      <c r="D155" s="764"/>
      <c r="E155" s="761">
        <f t="shared" si="10"/>
        <v>225187504556.88651</v>
      </c>
      <c r="F155" s="1123">
        <v>8382784193130.5</v>
      </c>
      <c r="G155" s="761">
        <f t="shared" si="11"/>
        <v>34639196456930.16</v>
      </c>
      <c r="H155" s="761">
        <f t="shared" si="11"/>
        <v>47807500201079.75</v>
      </c>
      <c r="I155" s="733"/>
      <c r="J155" s="761">
        <f t="shared" si="12"/>
        <v>100970272052.84</v>
      </c>
      <c r="K155" s="760"/>
      <c r="L155" s="790">
        <v>1478707908.2720001</v>
      </c>
      <c r="M155" s="733"/>
      <c r="N155" s="733"/>
      <c r="O155" s="740"/>
      <c r="P155" s="733"/>
      <c r="Q155" s="733"/>
      <c r="R155" s="761">
        <v>302543417990052</v>
      </c>
      <c r="S155" s="733"/>
      <c r="T155" s="733"/>
      <c r="U155" s="733"/>
      <c r="V155" s="733"/>
      <c r="W155" s="733"/>
      <c r="X155" s="733"/>
      <c r="Y155" s="733"/>
      <c r="Z155" s="733"/>
      <c r="AA155" s="733"/>
      <c r="AB155" s="733"/>
      <c r="AC155" s="733"/>
      <c r="AD155" s="740"/>
      <c r="AE155" s="734"/>
      <c r="AF155" s="740"/>
      <c r="AG155" s="761"/>
      <c r="AH155" s="733"/>
      <c r="AI155" s="761"/>
      <c r="AJ155" s="761"/>
      <c r="AK155" s="716"/>
    </row>
    <row r="156" spans="1:37">
      <c r="A156" s="741" t="s">
        <v>607</v>
      </c>
      <c r="B156" s="761">
        <v>263499188007.64682</v>
      </c>
      <c r="C156" s="761">
        <f t="shared" si="9"/>
        <v>321851812968.87738</v>
      </c>
      <c r="D156" s="764"/>
      <c r="E156" s="761">
        <f t="shared" si="10"/>
        <v>586933605950.0697</v>
      </c>
      <c r="F156" s="1123">
        <v>20533145063404.5</v>
      </c>
      <c r="G156" s="761">
        <f t="shared" si="11"/>
        <v>105280373545070.7</v>
      </c>
      <c r="H156" s="761">
        <f t="shared" si="11"/>
        <v>143559598127565.41</v>
      </c>
      <c r="I156" s="733"/>
      <c r="J156" s="761">
        <f t="shared" si="12"/>
        <v>242466025998.64001</v>
      </c>
      <c r="K156" s="760"/>
      <c r="L156" s="790">
        <v>2969684790.8740001</v>
      </c>
      <c r="M156" s="733"/>
      <c r="N156" s="733"/>
      <c r="O156" s="740"/>
      <c r="P156" s="733"/>
      <c r="Q156" s="733"/>
      <c r="R156" s="761">
        <v>618067700702885</v>
      </c>
      <c r="S156" s="733"/>
      <c r="T156" s="733"/>
      <c r="U156" s="733"/>
      <c r="V156" s="733"/>
      <c r="W156" s="733"/>
      <c r="X156" s="733"/>
      <c r="Y156" s="733"/>
      <c r="Z156" s="733"/>
      <c r="AA156" s="733"/>
      <c r="AB156" s="733"/>
      <c r="AC156" s="733"/>
      <c r="AD156" s="740"/>
      <c r="AE156" s="734"/>
      <c r="AF156" s="740"/>
      <c r="AG156" s="761"/>
      <c r="AH156" s="733"/>
      <c r="AI156" s="761"/>
      <c r="AJ156" s="761"/>
      <c r="AK156" s="716"/>
    </row>
    <row r="157" spans="1:37">
      <c r="A157" s="741" t="s">
        <v>612</v>
      </c>
      <c r="B157" s="761">
        <v>825914722350.70166</v>
      </c>
      <c r="C157" s="761">
        <f t="shared" si="9"/>
        <v>1171896773175.8152</v>
      </c>
      <c r="D157" s="764"/>
      <c r="E157" s="761">
        <f t="shared" si="10"/>
        <v>1386986594321.9905</v>
      </c>
      <c r="F157" s="1123">
        <v>54378104701078.117</v>
      </c>
      <c r="G157" s="761">
        <f t="shared" si="11"/>
        <v>230209987066390.72</v>
      </c>
      <c r="H157" s="761">
        <f t="shared" si="11"/>
        <v>316692382566605.69</v>
      </c>
      <c r="I157" s="733"/>
      <c r="J157" s="761">
        <f t="shared" si="12"/>
        <v>625758366779.65002</v>
      </c>
      <c r="K157" s="760"/>
      <c r="L157" s="790">
        <v>9344878064.4160004</v>
      </c>
      <c r="M157" s="733"/>
      <c r="N157" s="733"/>
      <c r="O157" s="740"/>
      <c r="P157" s="733"/>
      <c r="Q157" s="733"/>
      <c r="R157" s="761">
        <v>1955627062260472</v>
      </c>
      <c r="S157" s="733"/>
      <c r="T157" s="733"/>
      <c r="U157" s="733"/>
      <c r="V157" s="733"/>
      <c r="W157" s="733"/>
      <c r="X157" s="733"/>
      <c r="Y157" s="733"/>
      <c r="Z157" s="733"/>
      <c r="AA157" s="733"/>
      <c r="AB157" s="733"/>
      <c r="AC157" s="733"/>
      <c r="AD157" s="740"/>
      <c r="AE157" s="734"/>
      <c r="AF157" s="740"/>
      <c r="AG157" s="761"/>
      <c r="AH157" s="733"/>
      <c r="AI157" s="761"/>
      <c r="AJ157" s="761"/>
      <c r="AK157" s="716"/>
    </row>
    <row r="158" spans="1:37">
      <c r="A158" s="754" t="s">
        <v>622</v>
      </c>
      <c r="B158" s="734"/>
      <c r="C158" s="734"/>
      <c r="D158" s="734"/>
      <c r="E158" s="734"/>
      <c r="F158" s="1123"/>
      <c r="G158" s="734"/>
      <c r="H158" s="734"/>
      <c r="I158" s="734"/>
      <c r="J158" s="734"/>
      <c r="K158" s="762"/>
      <c r="L158" s="790"/>
      <c r="M158" s="734"/>
      <c r="N158" s="734"/>
      <c r="O158" s="734"/>
      <c r="P158" s="734"/>
      <c r="Q158" s="734"/>
      <c r="R158" s="761"/>
      <c r="S158" s="734"/>
      <c r="T158" s="734"/>
      <c r="U158" s="734"/>
      <c r="V158" s="734"/>
      <c r="W158" s="734"/>
      <c r="X158" s="734"/>
      <c r="Y158" s="734"/>
      <c r="Z158" s="734"/>
      <c r="AA158" s="734"/>
      <c r="AB158" s="734"/>
      <c r="AC158" s="734"/>
      <c r="AD158" s="734"/>
      <c r="AE158" s="734"/>
      <c r="AF158" s="734"/>
      <c r="AG158" s="734"/>
      <c r="AH158" s="734"/>
      <c r="AI158" s="734"/>
      <c r="AJ158" s="734"/>
      <c r="AK158" s="716"/>
    </row>
    <row r="159" spans="1:37">
      <c r="A159" s="739" t="s">
        <v>598</v>
      </c>
      <c r="B159" s="761">
        <v>39521691938.437805</v>
      </c>
      <c r="C159" s="761">
        <f t="shared" ref="C159:C169" si="13">C58</f>
        <v>25434669836.388859</v>
      </c>
      <c r="D159" s="764"/>
      <c r="E159" s="761">
        <f t="shared" ref="E159:E169" si="14">E58</f>
        <v>31829168499.651218</v>
      </c>
      <c r="F159" s="1123">
        <v>1664023086774.4919</v>
      </c>
      <c r="G159" s="761">
        <f t="shared" ref="G159:H169" si="15">G58</f>
        <v>4541695479341.5479</v>
      </c>
      <c r="H159" s="761">
        <f t="shared" si="15"/>
        <v>6233948208740.5088</v>
      </c>
      <c r="I159" s="733"/>
      <c r="J159" s="761">
        <f t="shared" ref="J159:J169" si="16">J58</f>
        <v>12947390674.09</v>
      </c>
      <c r="K159" s="760"/>
      <c r="L159" s="790">
        <v>275186853.699</v>
      </c>
      <c r="M159" s="733"/>
      <c r="N159" s="733"/>
      <c r="O159" s="740"/>
      <c r="P159" s="733"/>
      <c r="Q159" s="733"/>
      <c r="R159" s="761">
        <v>69331921578368</v>
      </c>
      <c r="S159" s="733"/>
      <c r="T159" s="733"/>
      <c r="U159" s="733"/>
      <c r="V159" s="733"/>
      <c r="W159" s="733"/>
      <c r="X159" s="733"/>
      <c r="Y159" s="733"/>
      <c r="Z159" s="733"/>
      <c r="AA159" s="733"/>
      <c r="AB159" s="733"/>
      <c r="AC159" s="733"/>
      <c r="AD159" s="740"/>
      <c r="AE159" s="734"/>
      <c r="AF159" s="740"/>
      <c r="AG159" s="761"/>
      <c r="AH159" s="733"/>
      <c r="AI159" s="761"/>
      <c r="AJ159" s="761"/>
      <c r="AK159" s="716"/>
    </row>
    <row r="160" spans="1:37">
      <c r="A160" s="739" t="s">
        <v>599</v>
      </c>
      <c r="B160" s="761">
        <v>50983877209.068001</v>
      </c>
      <c r="C160" s="761">
        <f t="shared" si="13"/>
        <v>49690159982.387787</v>
      </c>
      <c r="D160" s="764"/>
      <c r="E160" s="761">
        <f t="shared" si="14"/>
        <v>46612552376.53257</v>
      </c>
      <c r="F160" s="1123">
        <v>2358073176006.875</v>
      </c>
      <c r="G160" s="761">
        <f t="shared" si="15"/>
        <v>7125196473005.626</v>
      </c>
      <c r="H160" s="761">
        <f t="shared" si="15"/>
        <v>9720515012275.4082</v>
      </c>
      <c r="I160" s="733"/>
      <c r="J160" s="761">
        <f t="shared" si="16"/>
        <v>20707341829.490002</v>
      </c>
      <c r="K160" s="760"/>
      <c r="L160" s="790">
        <v>404975201.99199998</v>
      </c>
      <c r="M160" s="733"/>
      <c r="N160" s="733"/>
      <c r="O160" s="740"/>
      <c r="P160" s="733"/>
      <c r="Q160" s="733"/>
      <c r="R160" s="761">
        <v>91848442748108</v>
      </c>
      <c r="S160" s="733"/>
      <c r="T160" s="733"/>
      <c r="U160" s="733"/>
      <c r="V160" s="733"/>
      <c r="W160" s="733"/>
      <c r="X160" s="733"/>
      <c r="Y160" s="733"/>
      <c r="Z160" s="733"/>
      <c r="AA160" s="733"/>
      <c r="AB160" s="733"/>
      <c r="AC160" s="733"/>
      <c r="AD160" s="740"/>
      <c r="AE160" s="734"/>
      <c r="AF160" s="740"/>
      <c r="AG160" s="761"/>
      <c r="AH160" s="733"/>
      <c r="AI160" s="761"/>
      <c r="AJ160" s="761"/>
      <c r="AK160" s="716"/>
    </row>
    <row r="161" spans="1:37">
      <c r="A161" s="739" t="s">
        <v>600</v>
      </c>
      <c r="B161" s="761">
        <v>59033669191.646393</v>
      </c>
      <c r="C161" s="761">
        <f t="shared" si="13"/>
        <v>66076358736.902367</v>
      </c>
      <c r="D161" s="764"/>
      <c r="E161" s="761">
        <f t="shared" si="14"/>
        <v>59353523663.330757</v>
      </c>
      <c r="F161" s="1123">
        <v>2811220500371.75</v>
      </c>
      <c r="G161" s="761">
        <f t="shared" si="15"/>
        <v>9196121338552.6543</v>
      </c>
      <c r="H161" s="761">
        <f t="shared" si="15"/>
        <v>12305442313282.711</v>
      </c>
      <c r="I161" s="733"/>
      <c r="J161" s="761">
        <f t="shared" si="16"/>
        <v>26809284801.009998</v>
      </c>
      <c r="K161" s="760"/>
      <c r="L161" s="790">
        <v>503133219.00999999</v>
      </c>
      <c r="M161" s="733"/>
      <c r="N161" s="733"/>
      <c r="O161" s="740"/>
      <c r="P161" s="733"/>
      <c r="Q161" s="733"/>
      <c r="R161" s="761">
        <v>106905308995308</v>
      </c>
      <c r="S161" s="733"/>
      <c r="T161" s="733"/>
      <c r="U161" s="733"/>
      <c r="V161" s="733"/>
      <c r="W161" s="733"/>
      <c r="X161" s="733"/>
      <c r="Y161" s="733"/>
      <c r="Z161" s="733"/>
      <c r="AA161" s="733"/>
      <c r="AB161" s="733"/>
      <c r="AC161" s="733"/>
      <c r="AD161" s="740"/>
      <c r="AE161" s="734"/>
      <c r="AF161" s="740"/>
      <c r="AG161" s="761"/>
      <c r="AH161" s="733"/>
      <c r="AI161" s="761"/>
      <c r="AJ161" s="761"/>
      <c r="AK161" s="716"/>
    </row>
    <row r="162" spans="1:37">
      <c r="A162" s="739" t="s">
        <v>601</v>
      </c>
      <c r="B162" s="761">
        <v>66854949496.776001</v>
      </c>
      <c r="C162" s="761">
        <f t="shared" si="13"/>
        <v>80548623068.055008</v>
      </c>
      <c r="D162" s="764"/>
      <c r="E162" s="761">
        <f t="shared" si="14"/>
        <v>72421865832.088409</v>
      </c>
      <c r="F162" s="1123">
        <v>3243366318405.625</v>
      </c>
      <c r="G162" s="761">
        <f t="shared" si="15"/>
        <v>11161523214251.1</v>
      </c>
      <c r="H162" s="761">
        <f t="shared" si="15"/>
        <v>15102468807705.57</v>
      </c>
      <c r="I162" s="733"/>
      <c r="J162" s="761">
        <f t="shared" si="16"/>
        <v>32854217753.91</v>
      </c>
      <c r="K162" s="760"/>
      <c r="L162" s="790">
        <v>597215272.65699995</v>
      </c>
      <c r="M162" s="733"/>
      <c r="N162" s="733"/>
      <c r="O162" s="740"/>
      <c r="P162" s="733"/>
      <c r="Q162" s="733"/>
      <c r="R162" s="761">
        <v>122419821980020</v>
      </c>
      <c r="S162" s="733"/>
      <c r="T162" s="733"/>
      <c r="U162" s="733"/>
      <c r="V162" s="733"/>
      <c r="W162" s="733"/>
      <c r="X162" s="733"/>
      <c r="Y162" s="733"/>
      <c r="Z162" s="733"/>
      <c r="AA162" s="733"/>
      <c r="AB162" s="733"/>
      <c r="AC162" s="733"/>
      <c r="AD162" s="740"/>
      <c r="AE162" s="734"/>
      <c r="AF162" s="740"/>
      <c r="AG162" s="761"/>
      <c r="AH162" s="733"/>
      <c r="AI162" s="761"/>
      <c r="AJ162" s="761"/>
      <c r="AK162" s="716"/>
    </row>
    <row r="163" spans="1:37">
      <c r="A163" s="739" t="s">
        <v>602</v>
      </c>
      <c r="B163" s="761">
        <v>75468135720.294006</v>
      </c>
      <c r="C163" s="761">
        <f t="shared" si="13"/>
        <v>95221725866.086853</v>
      </c>
      <c r="D163" s="764"/>
      <c r="E163" s="761">
        <f t="shared" si="14"/>
        <v>87391728660.183716</v>
      </c>
      <c r="F163" s="1123">
        <v>3742008235151.875</v>
      </c>
      <c r="G163" s="761">
        <f t="shared" si="15"/>
        <v>13365815227979.48</v>
      </c>
      <c r="H163" s="761">
        <f t="shared" si="15"/>
        <v>18258663673882.301</v>
      </c>
      <c r="I163" s="733"/>
      <c r="J163" s="761">
        <f t="shared" si="16"/>
        <v>39004099342.209999</v>
      </c>
      <c r="K163" s="760"/>
      <c r="L163" s="790">
        <v>700362038.05599999</v>
      </c>
      <c r="M163" s="733"/>
      <c r="N163" s="733"/>
      <c r="O163" s="740"/>
      <c r="P163" s="733"/>
      <c r="Q163" s="733"/>
      <c r="R163" s="761">
        <v>140415238798308</v>
      </c>
      <c r="S163" s="733"/>
      <c r="T163" s="733"/>
      <c r="U163" s="733"/>
      <c r="V163" s="733"/>
      <c r="W163" s="733"/>
      <c r="X163" s="733"/>
      <c r="Y163" s="733"/>
      <c r="Z163" s="733"/>
      <c r="AA163" s="733"/>
      <c r="AB163" s="733"/>
      <c r="AC163" s="733"/>
      <c r="AD163" s="740"/>
      <c r="AE163" s="734"/>
      <c r="AF163" s="740"/>
      <c r="AG163" s="761"/>
      <c r="AH163" s="733"/>
      <c r="AI163" s="761"/>
      <c r="AJ163" s="761"/>
      <c r="AK163" s="716"/>
    </row>
    <row r="164" spans="1:37">
      <c r="A164" s="739" t="s">
        <v>603</v>
      </c>
      <c r="B164" s="761">
        <v>85612849595.906403</v>
      </c>
      <c r="C164" s="761">
        <f t="shared" si="13"/>
        <v>110881081082.56281</v>
      </c>
      <c r="D164" s="764"/>
      <c r="E164" s="761">
        <f t="shared" si="14"/>
        <v>107207443602.6021</v>
      </c>
      <c r="F164" s="1123">
        <v>4335313384583.5</v>
      </c>
      <c r="G164" s="761">
        <f t="shared" si="15"/>
        <v>16008578165892.279</v>
      </c>
      <c r="H164" s="761">
        <f t="shared" si="15"/>
        <v>22411046000918.238</v>
      </c>
      <c r="I164" s="733"/>
      <c r="J164" s="761">
        <f t="shared" si="16"/>
        <v>46537626254.860001</v>
      </c>
      <c r="K164" s="760"/>
      <c r="L164" s="790">
        <v>818104988.81700003</v>
      </c>
      <c r="M164" s="733"/>
      <c r="N164" s="733"/>
      <c r="O164" s="740"/>
      <c r="P164" s="733"/>
      <c r="Q164" s="733"/>
      <c r="R164" s="761">
        <v>162696880463783</v>
      </c>
      <c r="S164" s="733"/>
      <c r="T164" s="733"/>
      <c r="U164" s="733"/>
      <c r="V164" s="733"/>
      <c r="W164" s="733"/>
      <c r="X164" s="733"/>
      <c r="Y164" s="733"/>
      <c r="Z164" s="733"/>
      <c r="AA164" s="733"/>
      <c r="AB164" s="733"/>
      <c r="AC164" s="733"/>
      <c r="AD164" s="740"/>
      <c r="AE164" s="734"/>
      <c r="AF164" s="740"/>
      <c r="AG164" s="761"/>
      <c r="AH164" s="733"/>
      <c r="AI164" s="761"/>
      <c r="AJ164" s="761"/>
      <c r="AK164" s="716"/>
    </row>
    <row r="165" spans="1:37">
      <c r="A165" s="739" t="s">
        <v>604</v>
      </c>
      <c r="B165" s="761">
        <v>97608363818.576416</v>
      </c>
      <c r="C165" s="761">
        <f t="shared" si="13"/>
        <v>129561838861.3927</v>
      </c>
      <c r="D165" s="764"/>
      <c r="E165" s="761">
        <f t="shared" si="14"/>
        <v>130944704059.5015</v>
      </c>
      <c r="F165" s="1123">
        <v>5094345172917.5</v>
      </c>
      <c r="G165" s="761">
        <f t="shared" si="15"/>
        <v>19936906412021.488</v>
      </c>
      <c r="H165" s="761">
        <f t="shared" si="15"/>
        <v>27863815777820.352</v>
      </c>
      <c r="I165" s="733"/>
      <c r="J165" s="761">
        <f t="shared" si="16"/>
        <v>56919670497.849998</v>
      </c>
      <c r="K165" s="760"/>
      <c r="L165" s="790">
        <v>969075659.79500008</v>
      </c>
      <c r="M165" s="733"/>
      <c r="N165" s="733"/>
      <c r="O165" s="740"/>
      <c r="P165" s="733"/>
      <c r="Q165" s="733"/>
      <c r="R165" s="761">
        <v>191744119397679</v>
      </c>
      <c r="S165" s="733"/>
      <c r="T165" s="733"/>
      <c r="U165" s="733"/>
      <c r="V165" s="733"/>
      <c r="W165" s="733"/>
      <c r="X165" s="733"/>
      <c r="Y165" s="733"/>
      <c r="Z165" s="733"/>
      <c r="AA165" s="733"/>
      <c r="AB165" s="733"/>
      <c r="AC165" s="733"/>
      <c r="AD165" s="740"/>
      <c r="AE165" s="734"/>
      <c r="AF165" s="740"/>
      <c r="AG165" s="761"/>
      <c r="AH165" s="733"/>
      <c r="AI165" s="761"/>
      <c r="AJ165" s="761"/>
      <c r="AK165" s="716"/>
    </row>
    <row r="166" spans="1:37">
      <c r="A166" s="739" t="s">
        <v>605</v>
      </c>
      <c r="B166" s="761">
        <v>116875072340.35199</v>
      </c>
      <c r="C166" s="761">
        <f t="shared" si="13"/>
        <v>154052465927.28751</v>
      </c>
      <c r="D166" s="764"/>
      <c r="E166" s="761">
        <f t="shared" si="14"/>
        <v>168200527556.3501</v>
      </c>
      <c r="F166" s="1123">
        <v>6295204629029.25</v>
      </c>
      <c r="G166" s="761">
        <f t="shared" si="15"/>
        <v>25611408796333.262</v>
      </c>
      <c r="H166" s="761">
        <f t="shared" si="15"/>
        <v>35687520049796.109</v>
      </c>
      <c r="I166" s="733"/>
      <c r="J166" s="761">
        <f t="shared" si="16"/>
        <v>72617891250.059998</v>
      </c>
      <c r="K166" s="760"/>
      <c r="L166" s="790">
        <v>1178675861.306</v>
      </c>
      <c r="M166" s="733"/>
      <c r="N166" s="733"/>
      <c r="O166" s="740"/>
      <c r="P166" s="733"/>
      <c r="Q166" s="733"/>
      <c r="R166" s="761">
        <v>234939091307285</v>
      </c>
      <c r="S166" s="733"/>
      <c r="T166" s="733"/>
      <c r="U166" s="733"/>
      <c r="V166" s="733"/>
      <c r="W166" s="733"/>
      <c r="X166" s="733"/>
      <c r="Y166" s="733"/>
      <c r="Z166" s="733"/>
      <c r="AA166" s="733"/>
      <c r="AB166" s="733"/>
      <c r="AC166" s="733"/>
      <c r="AD166" s="740"/>
      <c r="AE166" s="734"/>
      <c r="AF166" s="740"/>
      <c r="AG166" s="761"/>
      <c r="AH166" s="733"/>
      <c r="AI166" s="761"/>
      <c r="AJ166" s="761"/>
      <c r="AK166" s="716"/>
    </row>
    <row r="167" spans="1:37">
      <c r="A167" s="739" t="s">
        <v>606</v>
      </c>
      <c r="B167" s="761">
        <v>149694154728.336</v>
      </c>
      <c r="C167" s="761">
        <f t="shared" si="13"/>
        <v>191096463614.46429</v>
      </c>
      <c r="D167" s="764"/>
      <c r="E167" s="761">
        <f t="shared" si="14"/>
        <v>234862497637.04819</v>
      </c>
      <c r="F167" s="1123">
        <v>8745493216604</v>
      </c>
      <c r="G167" s="761">
        <f t="shared" si="15"/>
        <v>36728102077915.523</v>
      </c>
      <c r="H167" s="761">
        <f t="shared" si="15"/>
        <v>50809025465462.547</v>
      </c>
      <c r="I167" s="733"/>
      <c r="J167" s="761">
        <f t="shared" si="16"/>
        <v>102609128747.78999</v>
      </c>
      <c r="K167" s="760"/>
      <c r="L167" s="790">
        <v>1554293496.3</v>
      </c>
      <c r="M167" s="733"/>
      <c r="N167" s="733"/>
      <c r="O167" s="740"/>
      <c r="P167" s="733"/>
      <c r="Q167" s="733"/>
      <c r="R167" s="761">
        <v>312444785614828</v>
      </c>
      <c r="S167" s="733"/>
      <c r="T167" s="733"/>
      <c r="U167" s="733"/>
      <c r="V167" s="733"/>
      <c r="W167" s="733"/>
      <c r="X167" s="733"/>
      <c r="Y167" s="733"/>
      <c r="Z167" s="733"/>
      <c r="AA167" s="733"/>
      <c r="AB167" s="733"/>
      <c r="AC167" s="733"/>
      <c r="AD167" s="740"/>
      <c r="AE167" s="734"/>
      <c r="AF167" s="740"/>
      <c r="AG167" s="761"/>
      <c r="AH167" s="733"/>
      <c r="AI167" s="761"/>
      <c r="AJ167" s="761"/>
      <c r="AK167" s="716"/>
    </row>
    <row r="168" spans="1:37">
      <c r="A168" s="739" t="s">
        <v>607</v>
      </c>
      <c r="B168" s="761">
        <v>278120813914.52405</v>
      </c>
      <c r="C168" s="761">
        <f t="shared" si="13"/>
        <v>326418539228.46411</v>
      </c>
      <c r="D168" s="764"/>
      <c r="E168" s="761">
        <f t="shared" si="14"/>
        <v>595242175217.97229</v>
      </c>
      <c r="F168" s="1123">
        <v>20810799608131</v>
      </c>
      <c r="G168" s="761">
        <f t="shared" si="15"/>
        <v>107234562297582.8</v>
      </c>
      <c r="H168" s="761">
        <f t="shared" si="15"/>
        <v>146615702915634.5</v>
      </c>
      <c r="I168" s="733"/>
      <c r="J168" s="761">
        <f t="shared" si="16"/>
        <v>243299390829.25</v>
      </c>
      <c r="K168" s="760"/>
      <c r="L168" s="790">
        <v>3038925586.4039998</v>
      </c>
      <c r="M168" s="733"/>
      <c r="N168" s="733"/>
      <c r="O168" s="740"/>
      <c r="P168" s="733"/>
      <c r="Q168" s="733"/>
      <c r="R168" s="761">
        <v>623131852716964</v>
      </c>
      <c r="S168" s="733"/>
      <c r="T168" s="733"/>
      <c r="U168" s="733"/>
      <c r="V168" s="733"/>
      <c r="W168" s="733"/>
      <c r="X168" s="733"/>
      <c r="Y168" s="733"/>
      <c r="Z168" s="733"/>
      <c r="AA168" s="733"/>
      <c r="AB168" s="733"/>
      <c r="AC168" s="733"/>
      <c r="AD168" s="740"/>
      <c r="AE168" s="734"/>
      <c r="AF168" s="740"/>
      <c r="AG168" s="761"/>
      <c r="AH168" s="733"/>
      <c r="AI168" s="761"/>
      <c r="AJ168" s="761"/>
      <c r="AK168" s="716"/>
    </row>
    <row r="169" spans="1:37">
      <c r="A169" s="739" t="s">
        <v>612</v>
      </c>
      <c r="B169" s="761">
        <v>1019773577953.9169</v>
      </c>
      <c r="C169" s="761">
        <f t="shared" si="13"/>
        <v>1228981926203.9922</v>
      </c>
      <c r="D169" s="764"/>
      <c r="E169" s="761">
        <f t="shared" si="14"/>
        <v>1534066187105.2607</v>
      </c>
      <c r="F169" s="1123">
        <v>59099847327975.867</v>
      </c>
      <c r="G169" s="761">
        <f t="shared" si="15"/>
        <v>250909909482875.75</v>
      </c>
      <c r="H169" s="761">
        <f t="shared" si="15"/>
        <v>345008148225518.25</v>
      </c>
      <c r="I169" s="733"/>
      <c r="J169" s="761">
        <f t="shared" si="16"/>
        <v>654306041980.52002</v>
      </c>
      <c r="K169" s="760"/>
      <c r="L169" s="790">
        <v>10039948178.035999</v>
      </c>
      <c r="M169" s="733"/>
      <c r="N169" s="733"/>
      <c r="O169" s="740"/>
      <c r="P169" s="733"/>
      <c r="Q169" s="733"/>
      <c r="R169" s="761">
        <v>2055877463600651</v>
      </c>
      <c r="S169" s="733"/>
      <c r="T169" s="733"/>
      <c r="U169" s="733"/>
      <c r="V169" s="733"/>
      <c r="W169" s="733"/>
      <c r="X169" s="733"/>
      <c r="Y169" s="733"/>
      <c r="Z169" s="733"/>
      <c r="AA169" s="733"/>
      <c r="AB169" s="733"/>
      <c r="AC169" s="733"/>
      <c r="AD169" s="740"/>
      <c r="AE169" s="734"/>
      <c r="AF169" s="740"/>
      <c r="AG169" s="761"/>
      <c r="AH169" s="733"/>
      <c r="AI169" s="761"/>
      <c r="AJ169" s="761"/>
      <c r="AK169" s="716"/>
    </row>
    <row r="170" spans="1:37">
      <c r="A170" s="756" t="s">
        <v>623</v>
      </c>
      <c r="B170" s="761"/>
      <c r="C170" s="761"/>
      <c r="D170" s="761"/>
      <c r="E170" s="761"/>
      <c r="F170" s="1123"/>
      <c r="G170" s="761"/>
      <c r="H170" s="763"/>
      <c r="I170" s="761"/>
      <c r="J170" s="761"/>
      <c r="K170" s="762"/>
      <c r="L170" s="761"/>
      <c r="M170" s="734"/>
      <c r="N170" s="761"/>
      <c r="O170" s="734"/>
      <c r="P170" s="761"/>
      <c r="Q170" s="761"/>
      <c r="R170" s="761"/>
      <c r="S170" s="734"/>
      <c r="T170" s="761"/>
      <c r="U170" s="761"/>
      <c r="V170" s="761"/>
      <c r="W170" s="761"/>
      <c r="X170" s="761"/>
      <c r="Y170" s="761"/>
      <c r="Z170" s="734"/>
      <c r="AA170" s="761"/>
      <c r="AB170" s="763"/>
      <c r="AC170" s="761"/>
      <c r="AD170" s="734"/>
      <c r="AE170" s="734"/>
      <c r="AF170" s="734"/>
      <c r="AG170" s="761"/>
      <c r="AH170" s="734"/>
      <c r="AI170" s="761"/>
      <c r="AJ170" s="761"/>
      <c r="AK170" s="716"/>
    </row>
    <row r="171" spans="1:37">
      <c r="A171" s="742" t="s">
        <v>528</v>
      </c>
      <c r="B171" s="761">
        <v>751173625.92558002</v>
      </c>
      <c r="C171" s="761">
        <v>33458941987.137001</v>
      </c>
      <c r="D171" s="733" t="s">
        <v>586</v>
      </c>
      <c r="E171" s="761">
        <v>9194865484.9790421</v>
      </c>
      <c r="F171" s="1123">
        <v>22038866035.617191</v>
      </c>
      <c r="G171" s="761">
        <v>1440694039382.3479</v>
      </c>
      <c r="H171" s="763">
        <v>1288480357988.803</v>
      </c>
      <c r="I171" s="733" t="s">
        <v>586</v>
      </c>
      <c r="J171" s="761">
        <v>3902436412.1399999</v>
      </c>
      <c r="K171" s="760" t="s">
        <v>586</v>
      </c>
      <c r="L171" s="761">
        <v>124640761.295</v>
      </c>
      <c r="M171" s="733" t="s">
        <v>586</v>
      </c>
      <c r="N171" s="761">
        <v>2313455436</v>
      </c>
      <c r="O171" s="740" t="s">
        <v>586</v>
      </c>
      <c r="P171" s="761">
        <v>1870043032.1500001</v>
      </c>
      <c r="Q171" s="761">
        <v>2230434240</v>
      </c>
      <c r="R171" s="761">
        <v>76793110685791.094</v>
      </c>
      <c r="S171" s="733" t="s">
        <v>586</v>
      </c>
      <c r="T171" s="761">
        <v>13600116</v>
      </c>
      <c r="U171" s="733" t="s">
        <v>586</v>
      </c>
      <c r="V171" s="761">
        <v>17758834957.07872</v>
      </c>
      <c r="W171" s="761">
        <v>19647432786.498131</v>
      </c>
      <c r="X171" s="761">
        <v>1472265182.3099999</v>
      </c>
      <c r="Y171" s="761">
        <v>53362273</v>
      </c>
      <c r="Z171" s="733" t="s">
        <v>586</v>
      </c>
      <c r="AA171" s="733" t="s">
        <v>586</v>
      </c>
      <c r="AB171" s="734">
        <v>800829556.47950006</v>
      </c>
      <c r="AC171" s="761">
        <v>37824245270.76384</v>
      </c>
      <c r="AD171" s="740" t="s">
        <v>586</v>
      </c>
      <c r="AE171" s="734">
        <v>25465894055.694801</v>
      </c>
      <c r="AF171" s="740" t="s">
        <v>586</v>
      </c>
      <c r="AG171" s="761">
        <v>13230840539</v>
      </c>
      <c r="AH171" s="733" t="s">
        <v>586</v>
      </c>
      <c r="AI171" s="761">
        <v>889775760.49585819</v>
      </c>
      <c r="AJ171" s="759" t="s">
        <v>586</v>
      </c>
      <c r="AK171" s="716"/>
    </row>
    <row r="172" spans="1:37">
      <c r="A172" s="742" t="s">
        <v>529</v>
      </c>
      <c r="B172" s="761">
        <v>3857569210.3679996</v>
      </c>
      <c r="C172" s="761">
        <v>102403256463.11079</v>
      </c>
      <c r="D172" s="733" t="s">
        <v>586</v>
      </c>
      <c r="E172" s="761">
        <v>30666011139.244781</v>
      </c>
      <c r="F172" s="1123">
        <v>151115359633.28131</v>
      </c>
      <c r="G172" s="761">
        <v>6562948806706.2461</v>
      </c>
      <c r="H172" s="763">
        <v>6406647786367.3398</v>
      </c>
      <c r="I172" s="733" t="s">
        <v>586</v>
      </c>
      <c r="J172" s="761">
        <v>21365558769.310001</v>
      </c>
      <c r="K172" s="760" t="s">
        <v>586</v>
      </c>
      <c r="L172" s="761">
        <v>421030219.02999997</v>
      </c>
      <c r="M172" s="733" t="s">
        <v>586</v>
      </c>
      <c r="N172" s="761">
        <v>6669922512</v>
      </c>
      <c r="O172" s="740" t="s">
        <v>586</v>
      </c>
      <c r="P172" s="761">
        <v>18334985468.389999</v>
      </c>
      <c r="Q172" s="761">
        <v>8504783712</v>
      </c>
      <c r="R172" s="761">
        <v>481905703316721</v>
      </c>
      <c r="S172" s="733" t="s">
        <v>586</v>
      </c>
      <c r="T172" s="761">
        <v>232538553</v>
      </c>
      <c r="U172" s="733" t="s">
        <v>586</v>
      </c>
      <c r="V172" s="761">
        <v>72769476906.472031</v>
      </c>
      <c r="W172" s="761">
        <v>82150835889.526001</v>
      </c>
      <c r="X172" s="761">
        <v>9074368064.7199993</v>
      </c>
      <c r="Y172" s="761">
        <v>176303669</v>
      </c>
      <c r="Z172" s="733" t="s">
        <v>586</v>
      </c>
      <c r="AA172" s="733" t="s">
        <v>586</v>
      </c>
      <c r="AB172" s="734">
        <v>3857669957.6167002</v>
      </c>
      <c r="AC172" s="761">
        <v>68590366090.346977</v>
      </c>
      <c r="AD172" s="740" t="s">
        <v>586</v>
      </c>
      <c r="AE172" s="734">
        <v>327769452364.3208</v>
      </c>
      <c r="AF172" s="740" t="s">
        <v>586</v>
      </c>
      <c r="AG172" s="761">
        <v>246595718713</v>
      </c>
      <c r="AH172" s="733" t="s">
        <v>586</v>
      </c>
      <c r="AI172" s="761">
        <v>3246443654.186265</v>
      </c>
      <c r="AJ172" s="759" t="s">
        <v>586</v>
      </c>
      <c r="AK172" s="716"/>
    </row>
    <row r="173" spans="1:37">
      <c r="A173" s="742" t="s">
        <v>530</v>
      </c>
      <c r="B173" s="761">
        <v>12567425309.519281</v>
      </c>
      <c r="C173" s="761">
        <v>185531216481.13239</v>
      </c>
      <c r="D173" s="733" t="s">
        <v>586</v>
      </c>
      <c r="E173" s="761">
        <v>54456559130.724403</v>
      </c>
      <c r="F173" s="1123">
        <v>572776080160.8125</v>
      </c>
      <c r="G173" s="761">
        <v>13485286969992.32</v>
      </c>
      <c r="H173" s="763">
        <v>14673772209354.471</v>
      </c>
      <c r="I173" s="733" t="s">
        <v>586</v>
      </c>
      <c r="J173" s="761">
        <v>45464773778.370003</v>
      </c>
      <c r="K173" s="760" t="s">
        <v>586</v>
      </c>
      <c r="L173" s="761">
        <v>1299299221.223</v>
      </c>
      <c r="M173" s="733" t="s">
        <v>586</v>
      </c>
      <c r="N173" s="761">
        <v>19586234892</v>
      </c>
      <c r="O173" s="740" t="s">
        <v>586</v>
      </c>
      <c r="P173" s="761">
        <v>27842634246.25</v>
      </c>
      <c r="Q173" s="761">
        <v>14205362124</v>
      </c>
      <c r="R173" s="761">
        <v>411297618940802</v>
      </c>
      <c r="S173" s="733" t="s">
        <v>586</v>
      </c>
      <c r="T173" s="761">
        <v>1069223503</v>
      </c>
      <c r="U173" s="733" t="s">
        <v>586</v>
      </c>
      <c r="V173" s="761">
        <v>194330333362.16901</v>
      </c>
      <c r="W173" s="761">
        <v>223446132360.58691</v>
      </c>
      <c r="X173" s="761">
        <v>17175087139.940001</v>
      </c>
      <c r="Y173" s="761">
        <v>356067013</v>
      </c>
      <c r="Z173" s="733" t="s">
        <v>586</v>
      </c>
      <c r="AA173" s="733" t="s">
        <v>586</v>
      </c>
      <c r="AB173" s="734">
        <v>8599357031.5011005</v>
      </c>
      <c r="AC173" s="761">
        <v>149414616913.72949</v>
      </c>
      <c r="AD173" s="740" t="s">
        <v>586</v>
      </c>
      <c r="AE173" s="734">
        <v>490682008208.6889</v>
      </c>
      <c r="AF173" s="740" t="s">
        <v>586</v>
      </c>
      <c r="AG173" s="761">
        <v>887838792899</v>
      </c>
      <c r="AH173" s="733" t="s">
        <v>586</v>
      </c>
      <c r="AI173" s="761">
        <v>6287875393.4317331</v>
      </c>
      <c r="AJ173" s="759" t="s">
        <v>586</v>
      </c>
      <c r="AK173" s="716"/>
    </row>
    <row r="174" spans="1:37">
      <c r="A174" s="742" t="s">
        <v>531</v>
      </c>
      <c r="B174" s="761">
        <v>101678428908.90816</v>
      </c>
      <c r="C174" s="761">
        <v>643258905433.95947</v>
      </c>
      <c r="D174" s="733" t="s">
        <v>586</v>
      </c>
      <c r="E174" s="761">
        <v>274689353476.3093</v>
      </c>
      <c r="F174" s="1123">
        <v>7468144581169.9385</v>
      </c>
      <c r="G174" s="761">
        <v>57608035008537.039</v>
      </c>
      <c r="H174" s="763">
        <v>68281007912441.562</v>
      </c>
      <c r="I174" s="733" t="s">
        <v>586</v>
      </c>
      <c r="J174" s="761">
        <v>198208562660.41</v>
      </c>
      <c r="K174" s="760" t="s">
        <v>586</v>
      </c>
      <c r="L174" s="761">
        <v>2639822253.2189999</v>
      </c>
      <c r="M174" s="733" t="s">
        <v>586</v>
      </c>
      <c r="N174" s="761">
        <v>29827423956</v>
      </c>
      <c r="O174" s="740" t="s">
        <v>586</v>
      </c>
      <c r="P174" s="761">
        <v>65192291824.610001</v>
      </c>
      <c r="Q174" s="761">
        <v>70924544532</v>
      </c>
      <c r="R174" s="761">
        <v>640261681782120</v>
      </c>
      <c r="S174" s="733" t="s">
        <v>586</v>
      </c>
      <c r="T174" s="761">
        <v>4967347526</v>
      </c>
      <c r="U174" s="733" t="s">
        <v>586</v>
      </c>
      <c r="V174" s="761">
        <v>1167436071315.281</v>
      </c>
      <c r="W174" s="761">
        <v>1304111772819.925</v>
      </c>
      <c r="X174" s="761">
        <v>50329467066.870003</v>
      </c>
      <c r="Y174" s="761">
        <v>2622053412</v>
      </c>
      <c r="Z174" s="733" t="s">
        <v>586</v>
      </c>
      <c r="AA174" s="733" t="s">
        <v>586</v>
      </c>
      <c r="AB174" s="734">
        <v>56176232547.644913</v>
      </c>
      <c r="AC174" s="761">
        <v>1798438994893.25</v>
      </c>
      <c r="AD174" s="740" t="s">
        <v>586</v>
      </c>
      <c r="AE174" s="734">
        <v>639815746011.55383</v>
      </c>
      <c r="AF174" s="740" t="s">
        <v>586</v>
      </c>
      <c r="AG174" s="761">
        <v>7736182145562</v>
      </c>
      <c r="AH174" s="733" t="s">
        <v>586</v>
      </c>
      <c r="AI174" s="761">
        <v>45329977206.313179</v>
      </c>
      <c r="AJ174" s="759" t="s">
        <v>586</v>
      </c>
      <c r="AK174" s="716"/>
    </row>
    <row r="175" spans="1:37">
      <c r="A175" s="742" t="s">
        <v>532</v>
      </c>
      <c r="B175" s="761">
        <v>620427895123.66675</v>
      </c>
      <c r="C175" s="761">
        <v>297957685224.02881</v>
      </c>
      <c r="D175" s="733" t="s">
        <v>586</v>
      </c>
      <c r="E175" s="761">
        <v>731646005502.80835</v>
      </c>
      <c r="F175" s="1123">
        <v>32142113754622</v>
      </c>
      <c r="G175" s="761">
        <v>102708907019993</v>
      </c>
      <c r="H175" s="763">
        <v>146630366758930.31</v>
      </c>
      <c r="I175" s="733" t="s">
        <v>586</v>
      </c>
      <c r="J175" s="761">
        <v>306187279641.85999</v>
      </c>
      <c r="K175" s="760" t="s">
        <v>586</v>
      </c>
      <c r="L175" s="761">
        <v>4885543539.3870001</v>
      </c>
      <c r="M175" s="733" t="s">
        <v>586</v>
      </c>
      <c r="N175" s="761">
        <v>34447860048</v>
      </c>
      <c r="O175" s="740" t="s">
        <v>586</v>
      </c>
      <c r="P175" s="761">
        <v>63895006091.489998</v>
      </c>
      <c r="Q175" s="761">
        <v>122611863804</v>
      </c>
      <c r="R175" s="761">
        <v>251635088497576</v>
      </c>
      <c r="S175" s="733" t="s">
        <v>586</v>
      </c>
      <c r="T175" s="761">
        <v>3201273469</v>
      </c>
      <c r="U175" s="733" t="s">
        <v>586</v>
      </c>
      <c r="V175" s="761">
        <v>2500886139066.0439</v>
      </c>
      <c r="W175" s="761">
        <v>2522459593263.8398</v>
      </c>
      <c r="X175" s="761">
        <v>52866024457.440002</v>
      </c>
      <c r="Y175" s="761">
        <v>11807997473.5</v>
      </c>
      <c r="Z175" s="733" t="s">
        <v>586</v>
      </c>
      <c r="AA175" s="733" t="s">
        <v>586</v>
      </c>
      <c r="AB175" s="734">
        <v>121365815560.8465</v>
      </c>
      <c r="AC175" s="761">
        <v>12115500956287.98</v>
      </c>
      <c r="AD175" s="740" t="s">
        <v>586</v>
      </c>
      <c r="AE175" s="734">
        <v>194735608335.0368</v>
      </c>
      <c r="AF175" s="740" t="s">
        <v>586</v>
      </c>
      <c r="AG175" s="761">
        <v>15916306726063</v>
      </c>
      <c r="AH175" s="733" t="s">
        <v>586</v>
      </c>
      <c r="AI175" s="761">
        <v>200860575544.53448</v>
      </c>
      <c r="AJ175" s="759" t="s">
        <v>586</v>
      </c>
      <c r="AK175" s="716"/>
    </row>
    <row r="176" spans="1:37">
      <c r="A176" s="742" t="s">
        <v>533</v>
      </c>
      <c r="B176" s="761">
        <v>341043858892.60797</v>
      </c>
      <c r="C176" s="761">
        <v>9056477804.3624001</v>
      </c>
      <c r="D176" s="733" t="s">
        <v>586</v>
      </c>
      <c r="E176" s="761">
        <v>403599060150.49463</v>
      </c>
      <c r="F176" s="1123">
        <v>19244231670184</v>
      </c>
      <c r="G176" s="761">
        <v>55428095178867.758</v>
      </c>
      <c r="H176" s="763">
        <v>81200785194040.516</v>
      </c>
      <c r="I176" s="733" t="s">
        <v>586</v>
      </c>
      <c r="J176" s="761">
        <v>90669816481.869995</v>
      </c>
      <c r="K176" s="760" t="s">
        <v>586</v>
      </c>
      <c r="L176" s="761">
        <v>611241311.00199997</v>
      </c>
      <c r="M176" s="733" t="s">
        <v>586</v>
      </c>
      <c r="N176" s="761">
        <v>1069047228</v>
      </c>
      <c r="O176" s="740" t="s">
        <v>586</v>
      </c>
      <c r="P176" s="761">
        <v>25757811535.669998</v>
      </c>
      <c r="Q176" s="761">
        <v>39953043012</v>
      </c>
      <c r="R176" s="761">
        <v>33980412817088</v>
      </c>
      <c r="S176" s="733" t="s">
        <v>586</v>
      </c>
      <c r="T176" s="761">
        <v>136501959</v>
      </c>
      <c r="U176" s="733" t="s">
        <v>586</v>
      </c>
      <c r="V176" s="761">
        <v>889455539297.46875</v>
      </c>
      <c r="W176" s="761">
        <v>1025548158024.4919</v>
      </c>
      <c r="X176" s="761">
        <v>11308196547.530001</v>
      </c>
      <c r="Y176" s="761">
        <v>6060016203</v>
      </c>
      <c r="Z176" s="733" t="s">
        <v>586</v>
      </c>
      <c r="AA176" s="733" t="s">
        <v>586</v>
      </c>
      <c r="AB176" s="734">
        <v>27343501581.2882</v>
      </c>
      <c r="AC176" s="761">
        <v>2567533128060.4639</v>
      </c>
      <c r="AD176" s="740" t="s">
        <v>586</v>
      </c>
      <c r="AE176" s="734">
        <v>24467535957.949421</v>
      </c>
      <c r="AF176" s="740" t="s">
        <v>586</v>
      </c>
      <c r="AG176" s="761">
        <v>1676085098925</v>
      </c>
      <c r="AH176" s="733" t="s">
        <v>586</v>
      </c>
      <c r="AI176" s="761">
        <v>95060687883.795013</v>
      </c>
      <c r="AJ176" s="759" t="s">
        <v>586</v>
      </c>
      <c r="AK176" s="716"/>
    </row>
    <row r="177" spans="1:37">
      <c r="A177" s="756" t="s">
        <v>593</v>
      </c>
      <c r="B177" s="761">
        <v>1080326351070.9958</v>
      </c>
      <c r="C177" s="761">
        <v>1271666483393.7307</v>
      </c>
      <c r="D177" s="733" t="s">
        <v>586</v>
      </c>
      <c r="E177" s="761">
        <v>1504251854884.5605</v>
      </c>
      <c r="F177" s="1123">
        <v>59600420311805.648</v>
      </c>
      <c r="G177" s="761">
        <v>237233967023478.69</v>
      </c>
      <c r="H177" s="763">
        <v>318481060219123</v>
      </c>
      <c r="I177" s="733" t="s">
        <v>586</v>
      </c>
      <c r="J177" s="761">
        <v>665798427743.95996</v>
      </c>
      <c r="K177" s="760" t="s">
        <v>586</v>
      </c>
      <c r="L177" s="761">
        <v>9981577305.1560001</v>
      </c>
      <c r="M177" s="733" t="s">
        <v>586</v>
      </c>
      <c r="N177" s="761">
        <v>93913944072</v>
      </c>
      <c r="O177" s="740" t="s">
        <v>586</v>
      </c>
      <c r="P177" s="761">
        <v>202892772198.56</v>
      </c>
      <c r="Q177" s="761">
        <v>258430031424</v>
      </c>
      <c r="R177" s="761">
        <v>1895873616040098</v>
      </c>
      <c r="S177" s="733" t="s">
        <v>586</v>
      </c>
      <c r="T177" s="761">
        <v>9620485126</v>
      </c>
      <c r="U177" s="733" t="s">
        <v>586</v>
      </c>
      <c r="V177" s="761">
        <v>4842636394904.5137</v>
      </c>
      <c r="W177" s="761">
        <v>5177363925144.8682</v>
      </c>
      <c r="X177" s="761">
        <v>142225408458.81</v>
      </c>
      <c r="Y177" s="761">
        <v>21075800043.5</v>
      </c>
      <c r="Z177" s="733" t="s">
        <v>586</v>
      </c>
      <c r="AA177" s="733" t="s">
        <v>586</v>
      </c>
      <c r="AB177" s="734">
        <v>218143406235.37692</v>
      </c>
      <c r="AC177" s="761">
        <v>16737302307516.535</v>
      </c>
      <c r="AD177" s="740" t="s">
        <v>586</v>
      </c>
      <c r="AE177" s="734">
        <v>1702936244933.2446</v>
      </c>
      <c r="AF177" s="740" t="s">
        <v>586</v>
      </c>
      <c r="AG177" s="761">
        <v>26476239322701</v>
      </c>
      <c r="AH177" s="733" t="s">
        <v>586</v>
      </c>
      <c r="AI177" s="761">
        <v>351675335442.75653</v>
      </c>
      <c r="AJ177" s="759" t="s">
        <v>586</v>
      </c>
      <c r="AK177" s="716"/>
    </row>
    <row r="178" spans="1:37">
      <c r="A178" s="754" t="s">
        <v>624</v>
      </c>
      <c r="B178" s="1090"/>
      <c r="C178" s="1090"/>
      <c r="D178" s="1094"/>
      <c r="E178" s="1090"/>
      <c r="F178" s="1123"/>
      <c r="G178" s="1090"/>
      <c r="H178" s="1091"/>
      <c r="I178" s="1094"/>
      <c r="J178" s="1090"/>
      <c r="K178" s="1092"/>
      <c r="L178" s="1093"/>
      <c r="M178" s="1094"/>
      <c r="N178" s="1094"/>
      <c r="O178" s="1094"/>
      <c r="P178" s="1094"/>
      <c r="Q178" s="1094"/>
      <c r="R178" s="1090"/>
      <c r="S178" s="1094"/>
      <c r="T178" s="1090"/>
      <c r="U178" s="1094"/>
      <c r="V178" s="1094"/>
      <c r="W178" s="1094"/>
      <c r="X178" s="1094"/>
      <c r="Y178" s="1094"/>
      <c r="Z178" s="1094"/>
      <c r="AA178" s="1094"/>
      <c r="AB178" s="1094"/>
      <c r="AC178" s="1094"/>
      <c r="AD178" s="1094"/>
      <c r="AE178" s="1094"/>
      <c r="AF178" s="1094"/>
      <c r="AG178" s="1094"/>
      <c r="AH178" s="1094"/>
      <c r="AI178" s="1094"/>
      <c r="AJ178" s="1092"/>
      <c r="AK178" s="716"/>
    </row>
    <row r="179" spans="1:37">
      <c r="A179" s="739" t="s">
        <v>528</v>
      </c>
      <c r="B179" s="1096"/>
      <c r="C179" s="1090">
        <f t="shared" ref="C179:C185" si="17">C78</f>
        <v>22282354268.12962</v>
      </c>
      <c r="D179" s="1096"/>
      <c r="E179" s="1090">
        <f t="shared" ref="E179:E185" si="18">E78</f>
        <v>4499762942.8172235</v>
      </c>
      <c r="F179" s="1123">
        <v>4959035664.7421885</v>
      </c>
      <c r="G179" s="1090">
        <f t="shared" ref="G179:H185" si="19">G78</f>
        <v>1151033913121.03</v>
      </c>
      <c r="H179" s="1090">
        <f t="shared" si="19"/>
        <v>1019395900219.219</v>
      </c>
      <c r="I179" s="1096"/>
      <c r="J179" s="1090">
        <f t="shared" ref="J179:J185" si="20">J78</f>
        <v>3259813954.8000002</v>
      </c>
      <c r="K179" s="1099"/>
      <c r="L179" s="1093">
        <v>90297040.253999993</v>
      </c>
      <c r="M179" s="1096"/>
      <c r="N179" s="1096"/>
      <c r="O179" s="1098"/>
      <c r="P179" s="1096"/>
      <c r="Q179" s="1096"/>
      <c r="R179" s="1096"/>
      <c r="S179" s="1096"/>
      <c r="T179" s="1096"/>
      <c r="U179" s="1096"/>
      <c r="V179" s="1096"/>
      <c r="W179" s="1096"/>
      <c r="X179" s="1096"/>
      <c r="Y179" s="1096"/>
      <c r="Z179" s="1096"/>
      <c r="AA179" s="1096"/>
      <c r="AB179" s="1096"/>
      <c r="AC179" s="1096"/>
      <c r="AD179" s="1098"/>
      <c r="AE179" s="1096"/>
      <c r="AF179" s="1098"/>
      <c r="AG179" s="1096"/>
      <c r="AH179" s="1096"/>
      <c r="AI179" s="1096"/>
      <c r="AJ179" s="1100"/>
      <c r="AK179" s="716"/>
    </row>
    <row r="180" spans="1:37">
      <c r="A180" s="739" t="s">
        <v>529</v>
      </c>
      <c r="B180" s="1096"/>
      <c r="C180" s="1090">
        <f t="shared" si="17"/>
        <v>110960338408.73309</v>
      </c>
      <c r="D180" s="1096"/>
      <c r="E180" s="1090">
        <f t="shared" si="18"/>
        <v>24237038877.315861</v>
      </c>
      <c r="F180" s="1123">
        <v>57087934772.15625</v>
      </c>
      <c r="G180" s="1090">
        <f t="shared" si="19"/>
        <v>6245172669218.7051</v>
      </c>
      <c r="H180" s="1090">
        <f t="shared" si="19"/>
        <v>5886897494868.04</v>
      </c>
      <c r="I180" s="1096"/>
      <c r="J180" s="1090">
        <f t="shared" si="20"/>
        <v>21509182279.259998</v>
      </c>
      <c r="K180" s="1099"/>
      <c r="L180" s="1093">
        <v>398857333.96100003</v>
      </c>
      <c r="M180" s="1096"/>
      <c r="N180" s="1096"/>
      <c r="O180" s="1098"/>
      <c r="P180" s="1096"/>
      <c r="Q180" s="1096"/>
      <c r="R180" s="1096"/>
      <c r="S180" s="1096"/>
      <c r="T180" s="1096"/>
      <c r="U180" s="1096"/>
      <c r="V180" s="1096"/>
      <c r="W180" s="1096"/>
      <c r="X180" s="1096"/>
      <c r="Y180" s="1096"/>
      <c r="Z180" s="1096"/>
      <c r="AA180" s="1096"/>
      <c r="AB180" s="1096"/>
      <c r="AC180" s="1096"/>
      <c r="AD180" s="1098"/>
      <c r="AE180" s="1096"/>
      <c r="AF180" s="1098"/>
      <c r="AG180" s="1096"/>
      <c r="AH180" s="1096"/>
      <c r="AI180" s="1096"/>
      <c r="AJ180" s="1100"/>
      <c r="AK180" s="716"/>
    </row>
    <row r="181" spans="1:37">
      <c r="A181" s="739" t="s">
        <v>530</v>
      </c>
      <c r="B181" s="1096"/>
      <c r="C181" s="1090">
        <f t="shared" si="17"/>
        <v>246106992197.4816</v>
      </c>
      <c r="D181" s="1096"/>
      <c r="E181" s="1090">
        <f t="shared" si="18"/>
        <v>53140467825.117088</v>
      </c>
      <c r="F181" s="1123">
        <v>337749984679.875</v>
      </c>
      <c r="G181" s="1090">
        <f t="shared" si="19"/>
        <v>13264198645446.77</v>
      </c>
      <c r="H181" s="1090">
        <f t="shared" si="19"/>
        <v>14595936261393.73</v>
      </c>
      <c r="I181" s="1096"/>
      <c r="J181" s="1090">
        <f t="shared" si="20"/>
        <v>44983737160.07</v>
      </c>
      <c r="K181" s="1099"/>
      <c r="L181" s="1093">
        <v>1313123307.51</v>
      </c>
      <c r="M181" s="1096"/>
      <c r="N181" s="1096"/>
      <c r="O181" s="1098"/>
      <c r="P181" s="1096"/>
      <c r="Q181" s="1096"/>
      <c r="R181" s="1096"/>
      <c r="S181" s="1096"/>
      <c r="T181" s="1096"/>
      <c r="U181" s="1096"/>
      <c r="V181" s="1096"/>
      <c r="W181" s="1096"/>
      <c r="X181" s="1096"/>
      <c r="Y181" s="1096"/>
      <c r="Z181" s="1096"/>
      <c r="AA181" s="1096"/>
      <c r="AB181" s="1096"/>
      <c r="AC181" s="1096"/>
      <c r="AD181" s="1098"/>
      <c r="AE181" s="1096"/>
      <c r="AF181" s="1098"/>
      <c r="AG181" s="1096"/>
      <c r="AH181" s="1096"/>
      <c r="AI181" s="1096"/>
      <c r="AJ181" s="1100"/>
      <c r="AK181" s="716"/>
    </row>
    <row r="182" spans="1:37">
      <c r="A182" s="739" t="s">
        <v>531</v>
      </c>
      <c r="B182" s="1096"/>
      <c r="C182" s="1090">
        <f t="shared" si="17"/>
        <v>718982265275.71118</v>
      </c>
      <c r="D182" s="1096"/>
      <c r="E182" s="1090">
        <f t="shared" si="18"/>
        <v>302382822263.13489</v>
      </c>
      <c r="F182" s="1123">
        <v>7295887954981.5</v>
      </c>
      <c r="G182" s="1090">
        <f t="shared" si="19"/>
        <v>59051194677526.156</v>
      </c>
      <c r="H182" s="1090">
        <f t="shared" si="19"/>
        <v>69435059096064.258</v>
      </c>
      <c r="I182" s="1096"/>
      <c r="J182" s="1090">
        <f t="shared" si="20"/>
        <v>201838852946.88</v>
      </c>
      <c r="K182" s="1099"/>
      <c r="L182" s="1093">
        <v>2754798026.0339999</v>
      </c>
      <c r="M182" s="1096"/>
      <c r="N182" s="1096"/>
      <c r="O182" s="1098"/>
      <c r="P182" s="1096"/>
      <c r="Q182" s="1096"/>
      <c r="R182" s="1096"/>
      <c r="S182" s="1096"/>
      <c r="T182" s="1096"/>
      <c r="U182" s="1096"/>
      <c r="V182" s="1096"/>
      <c r="W182" s="1096"/>
      <c r="X182" s="1096"/>
      <c r="Y182" s="1096"/>
      <c r="Z182" s="1096"/>
      <c r="AA182" s="1096"/>
      <c r="AB182" s="1096"/>
      <c r="AC182" s="1096"/>
      <c r="AD182" s="1098"/>
      <c r="AE182" s="1096"/>
      <c r="AF182" s="1098"/>
      <c r="AG182" s="1096"/>
      <c r="AH182" s="1096"/>
      <c r="AI182" s="1096"/>
      <c r="AJ182" s="1100"/>
      <c r="AK182" s="716"/>
    </row>
    <row r="183" spans="1:37">
      <c r="A183" s="739" t="s">
        <v>532</v>
      </c>
      <c r="B183" s="1096"/>
      <c r="C183" s="1090">
        <f t="shared" si="17"/>
        <v>265162238542.9624</v>
      </c>
      <c r="D183" s="1096"/>
      <c r="E183" s="1090">
        <f t="shared" si="18"/>
        <v>885904903065.68469</v>
      </c>
      <c r="F183" s="1123">
        <v>35606919099608</v>
      </c>
      <c r="G183" s="1090">
        <f t="shared" si="19"/>
        <v>113030977026862</v>
      </c>
      <c r="H183" s="1090">
        <f t="shared" si="19"/>
        <v>159906499076674.59</v>
      </c>
      <c r="I183" s="1096"/>
      <c r="J183" s="1090">
        <f t="shared" si="20"/>
        <v>313698996761.62</v>
      </c>
      <c r="K183" s="1099"/>
      <c r="L183" s="1093">
        <v>5262244718.2049999</v>
      </c>
      <c r="M183" s="1096"/>
      <c r="N183" s="1096"/>
      <c r="O183" s="1098"/>
      <c r="P183" s="1096"/>
      <c r="Q183" s="1096"/>
      <c r="R183" s="1096"/>
      <c r="S183" s="1096"/>
      <c r="T183" s="1096"/>
      <c r="U183" s="1096"/>
      <c r="V183" s="1096"/>
      <c r="W183" s="1096"/>
      <c r="X183" s="1096"/>
      <c r="Y183" s="1096"/>
      <c r="Z183" s="1096"/>
      <c r="AA183" s="1096"/>
      <c r="AB183" s="1096"/>
      <c r="AC183" s="1096"/>
      <c r="AD183" s="1098"/>
      <c r="AE183" s="1096"/>
      <c r="AF183" s="1098"/>
      <c r="AG183" s="1096"/>
      <c r="AH183" s="1096"/>
      <c r="AI183" s="1096"/>
      <c r="AJ183" s="1100"/>
      <c r="AK183" s="716"/>
    </row>
    <row r="184" spans="1:37">
      <c r="A184" s="739" t="s">
        <v>533</v>
      </c>
      <c r="B184" s="1096"/>
      <c r="C184" s="1090">
        <f t="shared" si="17"/>
        <v>7903355371.9240179</v>
      </c>
      <c r="D184" s="1096"/>
      <c r="E184" s="1090">
        <f t="shared" si="18"/>
        <v>503328859948.11603</v>
      </c>
      <c r="F184" s="1123">
        <v>19930883782923</v>
      </c>
      <c r="G184" s="1090">
        <f t="shared" si="19"/>
        <v>63885208211861.008</v>
      </c>
      <c r="H184" s="1090">
        <f t="shared" si="19"/>
        <v>91104163472854.906</v>
      </c>
      <c r="I184" s="1096"/>
      <c r="J184" s="1090">
        <f t="shared" si="20"/>
        <v>91315447907.929993</v>
      </c>
      <c r="K184" s="1099"/>
      <c r="L184" s="1093">
        <v>692683404.472</v>
      </c>
      <c r="M184" s="1096"/>
      <c r="N184" s="1096"/>
      <c r="O184" s="1098"/>
      <c r="P184" s="1096"/>
      <c r="Q184" s="1096"/>
      <c r="R184" s="1096"/>
      <c r="S184" s="1096"/>
      <c r="T184" s="1096"/>
      <c r="U184" s="1096"/>
      <c r="V184" s="1096"/>
      <c r="W184" s="1096"/>
      <c r="X184" s="1096"/>
      <c r="Y184" s="1096"/>
      <c r="Z184" s="1096"/>
      <c r="AA184" s="1096"/>
      <c r="AB184" s="1096"/>
      <c r="AC184" s="1096"/>
      <c r="AD184" s="1098"/>
      <c r="AE184" s="1096"/>
      <c r="AF184" s="1098"/>
      <c r="AG184" s="1096"/>
      <c r="AH184" s="1096"/>
      <c r="AI184" s="1096"/>
      <c r="AJ184" s="1100"/>
      <c r="AK184" s="716"/>
    </row>
    <row r="185" spans="1:37">
      <c r="A185" s="754" t="s">
        <v>594</v>
      </c>
      <c r="B185" s="1096"/>
      <c r="C185" s="1090">
        <f t="shared" si="17"/>
        <v>1371397544064.9419</v>
      </c>
      <c r="D185" s="1096"/>
      <c r="E185" s="1090">
        <f t="shared" si="18"/>
        <v>1773493854922.1858</v>
      </c>
      <c r="F185" s="1123">
        <v>63233487792629.273</v>
      </c>
      <c r="G185" s="1090">
        <f t="shared" si="19"/>
        <v>256627785144035.66</v>
      </c>
      <c r="H185" s="1090">
        <f t="shared" si="19"/>
        <v>341947951302074.75</v>
      </c>
      <c r="I185" s="1096"/>
      <c r="J185" s="1090">
        <f t="shared" si="20"/>
        <v>676606031010.56006</v>
      </c>
      <c r="K185" s="1099"/>
      <c r="L185" s="1093">
        <v>10512003830.436001</v>
      </c>
      <c r="M185" s="1096"/>
      <c r="N185" s="1096"/>
      <c r="O185" s="1098"/>
      <c r="P185" s="1096"/>
      <c r="Q185" s="1096"/>
      <c r="R185" s="1096"/>
      <c r="S185" s="1096"/>
      <c r="T185" s="1096"/>
      <c r="U185" s="1096"/>
      <c r="V185" s="1096"/>
      <c r="W185" s="1096"/>
      <c r="X185" s="1096"/>
      <c r="Y185" s="1096"/>
      <c r="Z185" s="1096"/>
      <c r="AA185" s="1096"/>
      <c r="AB185" s="1096"/>
      <c r="AC185" s="1096"/>
      <c r="AD185" s="1098"/>
      <c r="AE185" s="1096"/>
      <c r="AF185" s="1098"/>
      <c r="AG185" s="1096"/>
      <c r="AH185" s="1096"/>
      <c r="AI185" s="1096"/>
      <c r="AJ185" s="1100"/>
      <c r="AK185" s="716"/>
    </row>
    <row r="186" spans="1:37">
      <c r="A186" s="756" t="s">
        <v>625</v>
      </c>
      <c r="B186" s="734"/>
      <c r="C186" s="734"/>
      <c r="D186" s="734"/>
      <c r="E186" s="762"/>
      <c r="F186" s="1123"/>
      <c r="G186" s="761"/>
      <c r="H186" s="763"/>
      <c r="I186" s="734"/>
      <c r="J186" s="762"/>
      <c r="K186" s="762"/>
      <c r="L186" s="879"/>
      <c r="M186" s="734"/>
      <c r="N186" s="762"/>
      <c r="O186" s="734"/>
      <c r="P186" s="762"/>
      <c r="Q186" s="762"/>
      <c r="R186" s="762"/>
      <c r="S186" s="734"/>
      <c r="T186" s="734"/>
      <c r="U186" s="734"/>
      <c r="V186" s="734"/>
      <c r="W186" s="734"/>
      <c r="X186" s="734"/>
      <c r="Y186" s="734"/>
      <c r="Z186" s="734"/>
      <c r="AA186" s="734"/>
      <c r="AB186" s="734"/>
      <c r="AC186" s="734"/>
      <c r="AD186" s="734"/>
      <c r="AE186" s="734"/>
      <c r="AF186" s="734"/>
      <c r="AG186" s="734"/>
      <c r="AH186" s="734"/>
      <c r="AI186" s="734"/>
      <c r="AJ186" s="762"/>
      <c r="AK186" s="716"/>
    </row>
    <row r="187" spans="1:37">
      <c r="A187" s="742" t="s">
        <v>528</v>
      </c>
      <c r="B187" s="761">
        <v>159776735.80032</v>
      </c>
      <c r="C187" s="761">
        <f t="shared" ref="C187:C193" si="21">C86</f>
        <v>22333173159.60183</v>
      </c>
      <c r="D187" s="733"/>
      <c r="E187" s="761">
        <f t="shared" ref="E187:E193" si="22">E86</f>
        <v>4646649088.8067274</v>
      </c>
      <c r="F187" s="1123">
        <v>4958263428.7421885</v>
      </c>
      <c r="G187" s="761">
        <f t="shared" ref="G187:H193" si="23">G86</f>
        <v>1187763525218.635</v>
      </c>
      <c r="H187" s="761">
        <f t="shared" si="23"/>
        <v>1024065717218.809</v>
      </c>
      <c r="I187" s="733"/>
      <c r="J187" s="761">
        <f t="shared" ref="J187:J193" si="24">J86</f>
        <v>3259813954.8000002</v>
      </c>
      <c r="K187" s="760"/>
      <c r="L187" s="790">
        <v>90262860.444000006</v>
      </c>
      <c r="M187" s="733"/>
      <c r="N187" s="733"/>
      <c r="O187" s="740"/>
      <c r="P187" s="733"/>
      <c r="Q187" s="733"/>
      <c r="R187" s="761">
        <v>68338128779432</v>
      </c>
      <c r="S187" s="733"/>
      <c r="T187" s="733"/>
      <c r="U187" s="733"/>
      <c r="V187" s="733"/>
      <c r="W187" s="733"/>
      <c r="X187" s="733"/>
      <c r="Y187" s="733"/>
      <c r="Z187" s="733"/>
      <c r="AA187" s="733"/>
      <c r="AB187" s="733"/>
      <c r="AC187" s="733"/>
      <c r="AD187" s="740"/>
      <c r="AE187" s="733"/>
      <c r="AF187" s="740"/>
      <c r="AG187" s="733"/>
      <c r="AH187" s="733"/>
      <c r="AI187" s="733"/>
      <c r="AJ187" s="759"/>
      <c r="AK187" s="716"/>
    </row>
    <row r="188" spans="1:37">
      <c r="A188" s="742" t="s">
        <v>529</v>
      </c>
      <c r="B188" s="761">
        <v>1346770731.8583603</v>
      </c>
      <c r="C188" s="761">
        <f t="shared" si="21"/>
        <v>114744032680.00771</v>
      </c>
      <c r="D188" s="733"/>
      <c r="E188" s="761">
        <f t="shared" si="22"/>
        <v>25773200027.378609</v>
      </c>
      <c r="F188" s="1123">
        <v>58036229710.65625</v>
      </c>
      <c r="G188" s="761">
        <f t="shared" si="23"/>
        <v>6375012601240.8672</v>
      </c>
      <c r="H188" s="761">
        <f t="shared" si="23"/>
        <v>5917731716431.2598</v>
      </c>
      <c r="I188" s="733"/>
      <c r="J188" s="761">
        <f t="shared" si="24"/>
        <v>21534716969.09</v>
      </c>
      <c r="K188" s="760"/>
      <c r="L188" s="790">
        <v>410525135.21100003</v>
      </c>
      <c r="M188" s="733"/>
      <c r="N188" s="733"/>
      <c r="O188" s="740"/>
      <c r="P188" s="733"/>
      <c r="Q188" s="733"/>
      <c r="R188" s="761">
        <v>490232031061017</v>
      </c>
      <c r="S188" s="733"/>
      <c r="T188" s="733"/>
      <c r="U188" s="733"/>
      <c r="V188" s="733"/>
      <c r="W188" s="733"/>
      <c r="X188" s="733"/>
      <c r="Y188" s="733"/>
      <c r="Z188" s="733"/>
      <c r="AA188" s="733"/>
      <c r="AB188" s="733"/>
      <c r="AC188" s="733"/>
      <c r="AD188" s="740"/>
      <c r="AE188" s="733"/>
      <c r="AF188" s="740"/>
      <c r="AG188" s="733"/>
      <c r="AH188" s="733"/>
      <c r="AI188" s="733"/>
      <c r="AJ188" s="759"/>
      <c r="AK188" s="716"/>
    </row>
    <row r="189" spans="1:37">
      <c r="A189" s="742" t="s">
        <v>530</v>
      </c>
      <c r="B189" s="761">
        <v>8047474756.0398006</v>
      </c>
      <c r="C189" s="761">
        <f t="shared" si="21"/>
        <v>255113280162.77719</v>
      </c>
      <c r="D189" s="733"/>
      <c r="E189" s="761">
        <f t="shared" si="22"/>
        <v>56130356171.603958</v>
      </c>
      <c r="F189" s="1123">
        <v>344044566174.8125</v>
      </c>
      <c r="G189" s="761">
        <f t="shared" si="23"/>
        <v>13797161665314.439</v>
      </c>
      <c r="H189" s="761">
        <f t="shared" si="23"/>
        <v>14750363727926.939</v>
      </c>
      <c r="I189" s="733"/>
      <c r="J189" s="761">
        <f t="shared" si="24"/>
        <v>44947470273.959999</v>
      </c>
      <c r="K189" s="760"/>
      <c r="L189" s="790">
        <v>1361744105.289</v>
      </c>
      <c r="M189" s="733"/>
      <c r="N189" s="733"/>
      <c r="O189" s="740"/>
      <c r="P189" s="733"/>
      <c r="Q189" s="733"/>
      <c r="R189" s="761">
        <v>421509839885234</v>
      </c>
      <c r="S189" s="733"/>
      <c r="T189" s="733"/>
      <c r="U189" s="733"/>
      <c r="V189" s="733"/>
      <c r="W189" s="733"/>
      <c r="X189" s="733"/>
      <c r="Y189" s="733"/>
      <c r="Z189" s="733"/>
      <c r="AA189" s="733"/>
      <c r="AB189" s="733"/>
      <c r="AC189" s="733"/>
      <c r="AD189" s="740"/>
      <c r="AE189" s="733"/>
      <c r="AF189" s="740"/>
      <c r="AG189" s="733"/>
      <c r="AH189" s="733"/>
      <c r="AI189" s="733"/>
      <c r="AJ189" s="759"/>
      <c r="AK189" s="716"/>
    </row>
    <row r="190" spans="1:37">
      <c r="A190" s="742" t="s">
        <v>531</v>
      </c>
      <c r="B190" s="761">
        <v>126428560191.03072</v>
      </c>
      <c r="C190" s="761">
        <f t="shared" si="21"/>
        <v>700853694792.99414</v>
      </c>
      <c r="D190" s="733"/>
      <c r="E190" s="761">
        <f t="shared" si="22"/>
        <v>307673044414.82257</v>
      </c>
      <c r="F190" s="1123">
        <v>7718674071535.5635</v>
      </c>
      <c r="G190" s="761">
        <f t="shared" si="23"/>
        <v>59626663768175.227</v>
      </c>
      <c r="H190" s="761">
        <f t="shared" si="23"/>
        <v>70149079623674.656</v>
      </c>
      <c r="I190" s="733"/>
      <c r="J190" s="761">
        <f t="shared" si="24"/>
        <v>202197626911.39999</v>
      </c>
      <c r="K190" s="760"/>
      <c r="L190" s="790">
        <v>2771511340.6589999</v>
      </c>
      <c r="M190" s="733"/>
      <c r="N190" s="733"/>
      <c r="O190" s="740"/>
      <c r="P190" s="733"/>
      <c r="Q190" s="733"/>
      <c r="R190" s="761">
        <v>655252444834115</v>
      </c>
      <c r="S190" s="733"/>
      <c r="T190" s="733"/>
      <c r="U190" s="733"/>
      <c r="V190" s="733"/>
      <c r="W190" s="733"/>
      <c r="X190" s="733"/>
      <c r="Y190" s="733"/>
      <c r="Z190" s="733"/>
      <c r="AA190" s="733"/>
      <c r="AB190" s="733"/>
      <c r="AC190" s="733"/>
      <c r="AD190" s="740"/>
      <c r="AE190" s="733"/>
      <c r="AF190" s="740"/>
      <c r="AG190" s="733"/>
      <c r="AH190" s="733"/>
      <c r="AI190" s="733"/>
      <c r="AJ190" s="759"/>
      <c r="AK190" s="716"/>
    </row>
    <row r="191" spans="1:37">
      <c r="A191" s="742" t="s">
        <v>532</v>
      </c>
      <c r="B191" s="761">
        <v>696523952563.92004</v>
      </c>
      <c r="C191" s="761">
        <f t="shared" si="21"/>
        <v>214446947393.48969</v>
      </c>
      <c r="D191" s="733"/>
      <c r="E191" s="761">
        <f t="shared" si="22"/>
        <v>847426948072.41418</v>
      </c>
      <c r="F191" s="1123">
        <v>34356168089252.129</v>
      </c>
      <c r="G191" s="761">
        <f t="shared" si="23"/>
        <v>106072367587580</v>
      </c>
      <c r="H191" s="761">
        <f t="shared" si="23"/>
        <v>155886063794803.5</v>
      </c>
      <c r="I191" s="733"/>
      <c r="J191" s="761">
        <f t="shared" si="24"/>
        <v>316692886968.41998</v>
      </c>
      <c r="K191" s="760"/>
      <c r="L191" s="790">
        <v>4919342403.2910004</v>
      </c>
      <c r="M191" s="733"/>
      <c r="N191" s="733"/>
      <c r="O191" s="740"/>
      <c r="P191" s="733"/>
      <c r="Q191" s="733"/>
      <c r="R191" s="761">
        <v>257540388251696</v>
      </c>
      <c r="S191" s="733"/>
      <c r="T191" s="733"/>
      <c r="U191" s="733"/>
      <c r="V191" s="733"/>
      <c r="W191" s="733"/>
      <c r="X191" s="733"/>
      <c r="Y191" s="733"/>
      <c r="Z191" s="733"/>
      <c r="AA191" s="733"/>
      <c r="AB191" s="733"/>
      <c r="AC191" s="733"/>
      <c r="AD191" s="740"/>
      <c r="AE191" s="733"/>
      <c r="AF191" s="740"/>
      <c r="AG191" s="733"/>
      <c r="AH191" s="733"/>
      <c r="AI191" s="733"/>
      <c r="AJ191" s="759"/>
      <c r="AK191" s="716"/>
    </row>
    <row r="192" spans="1:37">
      <c r="A192" s="742" t="s">
        <v>533</v>
      </c>
      <c r="B192" s="761">
        <v>159832465495.70401</v>
      </c>
      <c r="C192" s="761">
        <f t="shared" si="21"/>
        <v>6798131036.3613605</v>
      </c>
      <c r="D192" s="733"/>
      <c r="E192" s="761">
        <f t="shared" si="22"/>
        <v>389401085512.40942</v>
      </c>
      <c r="F192" s="1123">
        <v>17917255207988</v>
      </c>
      <c r="G192" s="761">
        <f t="shared" si="23"/>
        <v>57729121739333.961</v>
      </c>
      <c r="H192" s="761">
        <f t="shared" si="23"/>
        <v>87009687849877.922</v>
      </c>
      <c r="I192" s="733"/>
      <c r="J192" s="761">
        <f t="shared" si="24"/>
        <v>79051498628.380005</v>
      </c>
      <c r="K192" s="760"/>
      <c r="L192" s="790">
        <v>536954930.83200002</v>
      </c>
      <c r="M192" s="733"/>
      <c r="N192" s="733"/>
      <c r="O192" s="740"/>
      <c r="P192" s="733"/>
      <c r="Q192" s="733"/>
      <c r="R192" s="761">
        <v>34200099250112</v>
      </c>
      <c r="S192" s="733"/>
      <c r="T192" s="733"/>
      <c r="U192" s="733"/>
      <c r="V192" s="733"/>
      <c r="W192" s="733"/>
      <c r="X192" s="733"/>
      <c r="Y192" s="733"/>
      <c r="Z192" s="733"/>
      <c r="AA192" s="733"/>
      <c r="AB192" s="733"/>
      <c r="AC192" s="733"/>
      <c r="AD192" s="740"/>
      <c r="AE192" s="733"/>
      <c r="AF192" s="740"/>
      <c r="AG192" s="733"/>
      <c r="AH192" s="733"/>
      <c r="AI192" s="733"/>
      <c r="AJ192" s="759"/>
      <c r="AK192" s="716"/>
    </row>
    <row r="193" spans="1:37">
      <c r="A193" s="742" t="s">
        <v>595</v>
      </c>
      <c r="B193" s="761">
        <v>992339000474.35327</v>
      </c>
      <c r="C193" s="761">
        <f t="shared" si="21"/>
        <v>1314289259225.2319</v>
      </c>
      <c r="D193" s="733"/>
      <c r="E193" s="761">
        <f t="shared" si="22"/>
        <v>1631051283287.4355</v>
      </c>
      <c r="F193" s="1123">
        <v>60399136428089.906</v>
      </c>
      <c r="G193" s="761">
        <f t="shared" si="23"/>
        <v>244788090886863.16</v>
      </c>
      <c r="H193" s="761">
        <f t="shared" si="23"/>
        <v>334736992429933.06</v>
      </c>
      <c r="I193" s="733"/>
      <c r="J193" s="761">
        <f t="shared" si="24"/>
        <v>667684013706.04993</v>
      </c>
      <c r="K193" s="760"/>
      <c r="L193" s="790">
        <v>10090340775.726002</v>
      </c>
      <c r="M193" s="733"/>
      <c r="N193" s="733"/>
      <c r="O193" s="740"/>
      <c r="P193" s="733"/>
      <c r="Q193" s="733"/>
      <c r="R193" s="761">
        <v>1927072932061606</v>
      </c>
      <c r="S193" s="733"/>
      <c r="T193" s="733"/>
      <c r="U193" s="733"/>
      <c r="V193" s="733"/>
      <c r="W193" s="733"/>
      <c r="X193" s="733"/>
      <c r="Y193" s="733"/>
      <c r="Z193" s="733"/>
      <c r="AA193" s="733"/>
      <c r="AB193" s="733"/>
      <c r="AC193" s="733"/>
      <c r="AD193" s="740"/>
      <c r="AE193" s="733"/>
      <c r="AF193" s="740"/>
      <c r="AG193" s="733"/>
      <c r="AH193" s="733"/>
      <c r="AI193" s="733"/>
      <c r="AJ193" s="759"/>
      <c r="AK193" s="716"/>
    </row>
    <row r="194" spans="1:37">
      <c r="A194" s="754" t="s">
        <v>626</v>
      </c>
      <c r="B194" s="761"/>
      <c r="C194" s="761"/>
      <c r="D194" s="734"/>
      <c r="E194" s="761"/>
      <c r="F194" s="1123"/>
      <c r="G194" s="761"/>
      <c r="H194" s="763"/>
      <c r="I194" s="734"/>
      <c r="J194" s="761"/>
      <c r="K194" s="762"/>
      <c r="L194" s="790"/>
      <c r="M194" s="734"/>
      <c r="N194" s="734"/>
      <c r="O194" s="734"/>
      <c r="P194" s="761"/>
      <c r="Q194" s="761"/>
      <c r="R194" s="761"/>
      <c r="S194" s="734"/>
      <c r="T194" s="761"/>
      <c r="U194" s="734"/>
      <c r="V194" s="734"/>
      <c r="W194" s="734"/>
      <c r="X194" s="734"/>
      <c r="Y194" s="734"/>
      <c r="Z194" s="734"/>
      <c r="AA194" s="734"/>
      <c r="AB194" s="734"/>
      <c r="AC194" s="734"/>
      <c r="AD194" s="734"/>
      <c r="AE194" s="734"/>
      <c r="AF194" s="734"/>
      <c r="AG194" s="734"/>
      <c r="AH194" s="734"/>
      <c r="AI194" s="734"/>
      <c r="AJ194" s="762"/>
      <c r="AK194" s="716"/>
    </row>
    <row r="195" spans="1:37">
      <c r="A195" s="739" t="s">
        <v>528</v>
      </c>
      <c r="B195" s="761">
        <v>260078837.35584003</v>
      </c>
      <c r="C195" s="761">
        <f t="shared" ref="C195:C201" si="25">C94</f>
        <v>26966204164.27335</v>
      </c>
      <c r="D195" s="733"/>
      <c r="E195" s="761">
        <f t="shared" ref="E195:E201" si="26">E94</f>
        <v>5898306852.0731077</v>
      </c>
      <c r="F195" s="1123">
        <v>6223754393.3984385</v>
      </c>
      <c r="G195" s="761">
        <f t="shared" ref="G195:H201" si="27">G94</f>
        <v>1265197587407.6421</v>
      </c>
      <c r="H195" s="761">
        <f t="shared" si="27"/>
        <v>1047629480193.092</v>
      </c>
      <c r="I195" s="733"/>
      <c r="J195" s="761">
        <f t="shared" ref="J195:J201" si="28">J94</f>
        <v>3527829548.9000001</v>
      </c>
      <c r="K195" s="760"/>
      <c r="L195" s="790">
        <v>97761808.158999994</v>
      </c>
      <c r="M195" s="733"/>
      <c r="N195" s="733"/>
      <c r="O195" s="740"/>
      <c r="P195" s="733"/>
      <c r="Q195" s="733"/>
      <c r="R195" s="761">
        <v>66273055074135</v>
      </c>
      <c r="S195" s="733"/>
      <c r="T195" s="733"/>
      <c r="U195" s="733"/>
      <c r="V195" s="733"/>
      <c r="W195" s="733"/>
      <c r="X195" s="733"/>
      <c r="Y195" s="733"/>
      <c r="Z195" s="733"/>
      <c r="AA195" s="733"/>
      <c r="AB195" s="733"/>
      <c r="AC195" s="733"/>
      <c r="AD195" s="740"/>
      <c r="AE195" s="733"/>
      <c r="AF195" s="740"/>
      <c r="AG195" s="733"/>
      <c r="AH195" s="733"/>
      <c r="AI195" s="733"/>
      <c r="AJ195" s="759"/>
      <c r="AK195" s="716"/>
    </row>
    <row r="196" spans="1:37">
      <c r="A196" s="739" t="s">
        <v>529</v>
      </c>
      <c r="B196" s="761">
        <v>2308603288.1976004</v>
      </c>
      <c r="C196" s="761">
        <f t="shared" si="25"/>
        <v>135243399438.96449</v>
      </c>
      <c r="D196" s="733"/>
      <c r="E196" s="761">
        <f t="shared" si="26"/>
        <v>31468791527.26823</v>
      </c>
      <c r="F196" s="1123">
        <v>67778274617.1875</v>
      </c>
      <c r="G196" s="761">
        <f t="shared" si="27"/>
        <v>6650967664597.166</v>
      </c>
      <c r="H196" s="761">
        <f t="shared" si="27"/>
        <v>6249462922890.5068</v>
      </c>
      <c r="I196" s="733"/>
      <c r="J196" s="761">
        <f t="shared" si="28"/>
        <v>22679985707.139999</v>
      </c>
      <c r="K196" s="760"/>
      <c r="L196" s="790">
        <v>443885832.97000003</v>
      </c>
      <c r="M196" s="733"/>
      <c r="N196" s="733"/>
      <c r="O196" s="740"/>
      <c r="P196" s="733"/>
      <c r="Q196" s="733"/>
      <c r="R196" s="761">
        <v>483474123000662</v>
      </c>
      <c r="S196" s="733"/>
      <c r="T196" s="733"/>
      <c r="U196" s="733"/>
      <c r="V196" s="733"/>
      <c r="W196" s="733"/>
      <c r="X196" s="733"/>
      <c r="Y196" s="733"/>
      <c r="Z196" s="733"/>
      <c r="AA196" s="733"/>
      <c r="AB196" s="733"/>
      <c r="AC196" s="733"/>
      <c r="AD196" s="740"/>
      <c r="AE196" s="733"/>
      <c r="AF196" s="740"/>
      <c r="AG196" s="733"/>
      <c r="AH196" s="733"/>
      <c r="AI196" s="733"/>
      <c r="AJ196" s="759"/>
      <c r="AK196" s="716"/>
    </row>
    <row r="197" spans="1:37">
      <c r="A197" s="739" t="s">
        <v>530</v>
      </c>
      <c r="B197" s="761">
        <v>13388521704.650398</v>
      </c>
      <c r="C197" s="761">
        <f t="shared" si="25"/>
        <v>262566584094.8555</v>
      </c>
      <c r="D197" s="733"/>
      <c r="E197" s="761">
        <f t="shared" si="26"/>
        <v>63365575620.063057</v>
      </c>
      <c r="F197" s="1123">
        <v>458549171207.90631</v>
      </c>
      <c r="G197" s="761">
        <f t="shared" si="27"/>
        <v>14413271539520.26</v>
      </c>
      <c r="H197" s="761">
        <f t="shared" si="27"/>
        <v>15134132940231.33</v>
      </c>
      <c r="I197" s="733"/>
      <c r="J197" s="761">
        <f t="shared" si="28"/>
        <v>47035374195.599998</v>
      </c>
      <c r="K197" s="760"/>
      <c r="L197" s="790">
        <v>1465206623.5469999</v>
      </c>
      <c r="M197" s="733"/>
      <c r="N197" s="733"/>
      <c r="O197" s="740"/>
      <c r="P197" s="733"/>
      <c r="Q197" s="733"/>
      <c r="R197" s="761">
        <v>432875756417493</v>
      </c>
      <c r="S197" s="733"/>
      <c r="T197" s="733"/>
      <c r="U197" s="733"/>
      <c r="V197" s="733"/>
      <c r="W197" s="733"/>
      <c r="X197" s="733"/>
      <c r="Y197" s="733"/>
      <c r="Z197" s="733"/>
      <c r="AA197" s="733"/>
      <c r="AB197" s="733"/>
      <c r="AC197" s="733"/>
      <c r="AD197" s="740"/>
      <c r="AE197" s="733"/>
      <c r="AF197" s="740"/>
      <c r="AG197" s="733"/>
      <c r="AH197" s="733"/>
      <c r="AI197" s="733"/>
      <c r="AJ197" s="759"/>
      <c r="AK197" s="716"/>
    </row>
    <row r="198" spans="1:37">
      <c r="A198" s="739" t="s">
        <v>531</v>
      </c>
      <c r="B198" s="761">
        <v>151677591599.41583</v>
      </c>
      <c r="C198" s="761">
        <f t="shared" si="25"/>
        <v>592418670269.59937</v>
      </c>
      <c r="D198" s="733"/>
      <c r="E198" s="761">
        <f t="shared" si="26"/>
        <v>315372019934.58582</v>
      </c>
      <c r="F198" s="1123">
        <v>8543919177183.875</v>
      </c>
      <c r="G198" s="761">
        <f t="shared" si="27"/>
        <v>59931801180667.031</v>
      </c>
      <c r="H198" s="761">
        <f t="shared" si="27"/>
        <v>72692431478729.453</v>
      </c>
      <c r="I198" s="733"/>
      <c r="J198" s="761">
        <f t="shared" si="28"/>
        <v>198371332824</v>
      </c>
      <c r="K198" s="760"/>
      <c r="L198" s="790">
        <v>2706331324.8699999</v>
      </c>
      <c r="M198" s="733"/>
      <c r="N198" s="733"/>
      <c r="O198" s="740"/>
      <c r="P198" s="733"/>
      <c r="Q198" s="733"/>
      <c r="R198" s="761">
        <v>668320481606856</v>
      </c>
      <c r="S198" s="733"/>
      <c r="T198" s="733"/>
      <c r="U198" s="733"/>
      <c r="V198" s="733"/>
      <c r="W198" s="733"/>
      <c r="X198" s="733"/>
      <c r="Y198" s="733"/>
      <c r="Z198" s="733"/>
      <c r="AA198" s="733"/>
      <c r="AB198" s="733"/>
      <c r="AC198" s="733"/>
      <c r="AD198" s="740"/>
      <c r="AE198" s="733"/>
      <c r="AF198" s="740"/>
      <c r="AG198" s="733"/>
      <c r="AH198" s="733"/>
      <c r="AI198" s="733"/>
      <c r="AJ198" s="759"/>
      <c r="AK198" s="716"/>
    </row>
    <row r="199" spans="1:37">
      <c r="A199" s="739" t="s">
        <v>532</v>
      </c>
      <c r="B199" s="761">
        <v>551679864286.32007</v>
      </c>
      <c r="C199" s="761">
        <f t="shared" si="25"/>
        <v>148422065033.78311</v>
      </c>
      <c r="D199" s="733"/>
      <c r="E199" s="761">
        <f t="shared" si="26"/>
        <v>696530573780.11694</v>
      </c>
      <c r="F199" s="1123">
        <v>30823278812372.75</v>
      </c>
      <c r="G199" s="761">
        <f t="shared" si="27"/>
        <v>97091717295877.078</v>
      </c>
      <c r="H199" s="761">
        <f t="shared" si="27"/>
        <v>144439516830084.91</v>
      </c>
      <c r="I199" s="733"/>
      <c r="J199" s="761">
        <f t="shared" si="28"/>
        <v>290958244020.23999</v>
      </c>
      <c r="K199" s="760"/>
      <c r="L199" s="790">
        <v>4279358730.3400002</v>
      </c>
      <c r="M199" s="733"/>
      <c r="N199" s="733"/>
      <c r="O199" s="740"/>
      <c r="P199" s="733"/>
      <c r="Q199" s="733"/>
      <c r="R199" s="761">
        <v>271854531738366</v>
      </c>
      <c r="S199" s="733"/>
      <c r="T199" s="733"/>
      <c r="U199" s="733"/>
      <c r="V199" s="733"/>
      <c r="W199" s="733"/>
      <c r="X199" s="733"/>
      <c r="Y199" s="733"/>
      <c r="Z199" s="733"/>
      <c r="AA199" s="733"/>
      <c r="AB199" s="733"/>
      <c r="AC199" s="733"/>
      <c r="AD199" s="740"/>
      <c r="AE199" s="733"/>
      <c r="AF199" s="740"/>
      <c r="AG199" s="733"/>
      <c r="AH199" s="733"/>
      <c r="AI199" s="733"/>
      <c r="AJ199" s="759"/>
      <c r="AK199" s="716"/>
    </row>
    <row r="200" spans="1:37">
      <c r="A200" s="739" t="s">
        <v>533</v>
      </c>
      <c r="B200" s="761">
        <v>106600060435.10399</v>
      </c>
      <c r="C200" s="761">
        <f t="shared" si="25"/>
        <v>6279850174.3393288</v>
      </c>
      <c r="D200" s="733"/>
      <c r="E200" s="761">
        <f t="shared" si="26"/>
        <v>274351326607.88339</v>
      </c>
      <c r="F200" s="1123">
        <v>14478355511303</v>
      </c>
      <c r="G200" s="761">
        <f t="shared" si="27"/>
        <v>50857031798321.594</v>
      </c>
      <c r="H200" s="761">
        <f t="shared" si="27"/>
        <v>77129208914476.344</v>
      </c>
      <c r="I200" s="733"/>
      <c r="J200" s="761">
        <f t="shared" si="28"/>
        <v>63185600483.769997</v>
      </c>
      <c r="K200" s="760"/>
      <c r="L200" s="790">
        <v>352333744.52999997</v>
      </c>
      <c r="M200" s="733"/>
      <c r="N200" s="733"/>
      <c r="O200" s="740"/>
      <c r="P200" s="733"/>
      <c r="Q200" s="733"/>
      <c r="R200" s="761">
        <v>32829114422960</v>
      </c>
      <c r="S200" s="733"/>
      <c r="T200" s="733"/>
      <c r="U200" s="733"/>
      <c r="V200" s="733"/>
      <c r="W200" s="733"/>
      <c r="X200" s="733"/>
      <c r="Y200" s="733"/>
      <c r="Z200" s="733"/>
      <c r="AA200" s="733"/>
      <c r="AB200" s="733"/>
      <c r="AC200" s="733"/>
      <c r="AD200" s="740"/>
      <c r="AE200" s="733"/>
      <c r="AF200" s="740"/>
      <c r="AG200" s="733"/>
      <c r="AH200" s="733"/>
      <c r="AI200" s="733"/>
      <c r="AJ200" s="759"/>
      <c r="AK200" s="716"/>
    </row>
    <row r="201" spans="1:37">
      <c r="A201" s="739" t="s">
        <v>592</v>
      </c>
      <c r="B201" s="761">
        <v>825914720151.0437</v>
      </c>
      <c r="C201" s="761">
        <f t="shared" si="25"/>
        <v>1171896773175.8152</v>
      </c>
      <c r="D201" s="733"/>
      <c r="E201" s="761">
        <f t="shared" si="26"/>
        <v>1386986594321.9905</v>
      </c>
      <c r="F201" s="1123">
        <v>54378104701078.117</v>
      </c>
      <c r="G201" s="761">
        <f t="shared" si="27"/>
        <v>230209987066390.78</v>
      </c>
      <c r="H201" s="761">
        <f t="shared" si="27"/>
        <v>316692382566605.62</v>
      </c>
      <c r="I201" s="733"/>
      <c r="J201" s="761">
        <f t="shared" si="28"/>
        <v>625758366779.65002</v>
      </c>
      <c r="K201" s="760"/>
      <c r="L201" s="790">
        <v>9344878064.4160004</v>
      </c>
      <c r="M201" s="733"/>
      <c r="N201" s="733"/>
      <c r="O201" s="740"/>
      <c r="P201" s="733"/>
      <c r="Q201" s="733"/>
      <c r="R201" s="761">
        <v>1955627062260472</v>
      </c>
      <c r="S201" s="733"/>
      <c r="T201" s="733"/>
      <c r="U201" s="733"/>
      <c r="V201" s="733"/>
      <c r="W201" s="733"/>
      <c r="X201" s="733"/>
      <c r="Y201" s="733"/>
      <c r="Z201" s="733"/>
      <c r="AA201" s="733"/>
      <c r="AB201" s="733"/>
      <c r="AC201" s="733"/>
      <c r="AD201" s="740"/>
      <c r="AE201" s="733"/>
      <c r="AF201" s="740"/>
      <c r="AG201" s="733"/>
      <c r="AH201" s="733"/>
      <c r="AI201" s="733"/>
      <c r="AJ201" s="759"/>
      <c r="AK201" s="716"/>
    </row>
    <row r="202" spans="1:37">
      <c r="A202" s="756" t="s">
        <v>627</v>
      </c>
      <c r="B202" s="763"/>
      <c r="C202" s="763"/>
      <c r="D202" s="734"/>
      <c r="E202" s="734"/>
      <c r="F202" s="1123"/>
      <c r="G202" s="734"/>
      <c r="H202" s="734"/>
      <c r="I202" s="734"/>
      <c r="J202" s="734"/>
      <c r="K202" s="762"/>
      <c r="L202" s="790"/>
      <c r="M202" s="734"/>
      <c r="N202" s="734"/>
      <c r="O202" s="734"/>
      <c r="P202" s="762"/>
      <c r="Q202" s="762"/>
      <c r="R202" s="761"/>
      <c r="S202" s="734"/>
      <c r="T202" s="734"/>
      <c r="U202" s="734"/>
      <c r="V202" s="734"/>
      <c r="W202" s="734"/>
      <c r="X202" s="734"/>
      <c r="Y202" s="734"/>
      <c r="Z202" s="734"/>
      <c r="AA202" s="734"/>
      <c r="AB202" s="734"/>
      <c r="AC202" s="734"/>
      <c r="AD202" s="734"/>
      <c r="AE202" s="734"/>
      <c r="AF202" s="734"/>
      <c r="AG202" s="734"/>
      <c r="AH202" s="734"/>
      <c r="AI202" s="734"/>
      <c r="AJ202" s="762"/>
      <c r="AK202" s="716"/>
    </row>
    <row r="203" spans="1:37">
      <c r="A203" s="742" t="s">
        <v>528</v>
      </c>
      <c r="B203" s="733"/>
      <c r="C203" s="761">
        <f t="shared" ref="C203:C209" si="29">C102</f>
        <v>21408094550.50111</v>
      </c>
      <c r="D203" s="733"/>
      <c r="E203" s="761">
        <f t="shared" ref="E203:E209" si="30">E102</f>
        <v>182695667.7207469</v>
      </c>
      <c r="F203" s="1123">
        <v>915527047.5546875</v>
      </c>
      <c r="G203" s="761">
        <f t="shared" ref="G203:H209" si="31">G102</f>
        <v>287504351137.30609</v>
      </c>
      <c r="H203" s="761">
        <f t="shared" si="31"/>
        <v>203767630147.80801</v>
      </c>
      <c r="I203" s="733"/>
      <c r="J203" s="761">
        <f t="shared" ref="J203:J209" si="32">J102</f>
        <v>1450950664.23</v>
      </c>
      <c r="K203" s="760"/>
      <c r="L203" s="790">
        <v>42769309.159999996</v>
      </c>
      <c r="M203" s="733"/>
      <c r="N203" s="733"/>
      <c r="O203" s="740"/>
      <c r="P203" s="733"/>
      <c r="Q203" s="733"/>
      <c r="R203" s="733"/>
      <c r="S203" s="733"/>
      <c r="T203" s="733"/>
      <c r="U203" s="733"/>
      <c r="V203" s="733"/>
      <c r="W203" s="733"/>
      <c r="X203" s="733"/>
      <c r="Y203" s="733"/>
      <c r="Z203" s="733"/>
      <c r="AA203" s="733"/>
      <c r="AB203" s="733"/>
      <c r="AC203" s="733"/>
      <c r="AD203" s="740"/>
      <c r="AE203" s="733"/>
      <c r="AF203" s="740"/>
      <c r="AG203" s="733"/>
      <c r="AH203" s="733"/>
      <c r="AI203" s="733"/>
      <c r="AJ203" s="759"/>
      <c r="AK203" s="716"/>
    </row>
    <row r="204" spans="1:37">
      <c r="A204" s="742" t="s">
        <v>529</v>
      </c>
      <c r="B204" s="733"/>
      <c r="C204" s="761">
        <f t="shared" si="29"/>
        <v>126196087270.2639</v>
      </c>
      <c r="D204" s="733"/>
      <c r="E204" s="761">
        <f t="shared" si="30"/>
        <v>13204138198.94002</v>
      </c>
      <c r="F204" s="1123">
        <v>14047543133.5</v>
      </c>
      <c r="G204" s="761">
        <f t="shared" si="31"/>
        <v>4492889623506.7686</v>
      </c>
      <c r="H204" s="761">
        <f t="shared" si="31"/>
        <v>3482825350158.7891</v>
      </c>
      <c r="I204" s="733"/>
      <c r="J204" s="761">
        <f t="shared" si="32"/>
        <v>17676346922.049999</v>
      </c>
      <c r="K204" s="760"/>
      <c r="L204" s="790">
        <v>339618344.59200001</v>
      </c>
      <c r="M204" s="733"/>
      <c r="N204" s="733"/>
      <c r="O204" s="740"/>
      <c r="P204" s="733"/>
      <c r="Q204" s="733"/>
      <c r="R204" s="733"/>
      <c r="S204" s="733"/>
      <c r="T204" s="733"/>
      <c r="U204" s="733"/>
      <c r="V204" s="733"/>
      <c r="W204" s="733"/>
      <c r="X204" s="733"/>
      <c r="Y204" s="733"/>
      <c r="Z204" s="733"/>
      <c r="AA204" s="733"/>
      <c r="AB204" s="733"/>
      <c r="AC204" s="733"/>
      <c r="AD204" s="740"/>
      <c r="AE204" s="733"/>
      <c r="AF204" s="740"/>
      <c r="AG204" s="733"/>
      <c r="AH204" s="733"/>
      <c r="AI204" s="733"/>
      <c r="AJ204" s="759"/>
      <c r="AK204" s="716"/>
    </row>
    <row r="205" spans="1:37">
      <c r="A205" s="742" t="s">
        <v>530</v>
      </c>
      <c r="B205" s="733"/>
      <c r="C205" s="761">
        <f t="shared" si="29"/>
        <v>282789451929.104</v>
      </c>
      <c r="D205" s="733"/>
      <c r="E205" s="761">
        <f t="shared" si="30"/>
        <v>63034180816.091507</v>
      </c>
      <c r="F205" s="1123">
        <v>124805654418.5</v>
      </c>
      <c r="G205" s="761">
        <f t="shared" si="31"/>
        <v>14459355643425.77</v>
      </c>
      <c r="H205" s="761">
        <f t="shared" si="31"/>
        <v>14557574310523.66</v>
      </c>
      <c r="I205" s="733"/>
      <c r="J205" s="761">
        <f t="shared" si="32"/>
        <v>49476726460.830002</v>
      </c>
      <c r="K205" s="760"/>
      <c r="L205" s="790">
        <v>1501673978.6359999</v>
      </c>
      <c r="M205" s="733"/>
      <c r="N205" s="733"/>
      <c r="O205" s="740"/>
      <c r="P205" s="733"/>
      <c r="Q205" s="733"/>
      <c r="R205" s="733"/>
      <c r="S205" s="733"/>
      <c r="T205" s="733"/>
      <c r="U205" s="733"/>
      <c r="V205" s="733"/>
      <c r="W205" s="733"/>
      <c r="X205" s="733"/>
      <c r="Y205" s="733"/>
      <c r="Z205" s="733"/>
      <c r="AA205" s="733"/>
      <c r="AB205" s="733"/>
      <c r="AC205" s="733"/>
      <c r="AD205" s="740"/>
      <c r="AE205" s="733"/>
      <c r="AF205" s="740"/>
      <c r="AG205" s="733"/>
      <c r="AH205" s="733"/>
      <c r="AI205" s="733"/>
      <c r="AJ205" s="759"/>
      <c r="AK205" s="716"/>
    </row>
    <row r="206" spans="1:37">
      <c r="A206" s="742" t="s">
        <v>531</v>
      </c>
      <c r="B206" s="733"/>
      <c r="C206" s="761">
        <f t="shared" si="29"/>
        <v>638382657316.79016</v>
      </c>
      <c r="D206" s="733"/>
      <c r="E206" s="761">
        <f t="shared" si="30"/>
        <v>392678674332.85663</v>
      </c>
      <c r="F206" s="1123">
        <v>7681028871753.3135</v>
      </c>
      <c r="G206" s="761">
        <f t="shared" si="31"/>
        <v>71224388929172.844</v>
      </c>
      <c r="H206" s="761">
        <f t="shared" si="31"/>
        <v>83568712185752.422</v>
      </c>
      <c r="I206" s="733"/>
      <c r="J206" s="761">
        <f t="shared" si="32"/>
        <v>223762744895.41</v>
      </c>
      <c r="K206" s="760"/>
      <c r="L206" s="790">
        <v>3071233015.6739998</v>
      </c>
      <c r="M206" s="733"/>
      <c r="N206" s="733"/>
      <c r="O206" s="740"/>
      <c r="P206" s="733"/>
      <c r="Q206" s="733"/>
      <c r="R206" s="733"/>
      <c r="S206" s="733"/>
      <c r="T206" s="733"/>
      <c r="U206" s="733"/>
      <c r="V206" s="733"/>
      <c r="W206" s="733"/>
      <c r="X206" s="733"/>
      <c r="Y206" s="733"/>
      <c r="Z206" s="733"/>
      <c r="AA206" s="733"/>
      <c r="AB206" s="733"/>
      <c r="AC206" s="733"/>
      <c r="AD206" s="740"/>
      <c r="AE206" s="733"/>
      <c r="AF206" s="740"/>
      <c r="AG206" s="733"/>
      <c r="AH206" s="733"/>
      <c r="AI206" s="733"/>
      <c r="AJ206" s="759"/>
      <c r="AK206" s="716"/>
    </row>
    <row r="207" spans="1:37">
      <c r="A207" s="742" t="s">
        <v>532</v>
      </c>
      <c r="B207" s="733"/>
      <c r="C207" s="761">
        <f t="shared" si="29"/>
        <v>153902543450.79901</v>
      </c>
      <c r="D207" s="733"/>
      <c r="E207" s="761">
        <f t="shared" si="30"/>
        <v>785289168434.34521</v>
      </c>
      <c r="F207" s="1123">
        <v>36419260788366</v>
      </c>
      <c r="G207" s="761">
        <f t="shared" si="31"/>
        <v>109064877394771</v>
      </c>
      <c r="H207" s="761">
        <f t="shared" si="31"/>
        <v>163201063317887.81</v>
      </c>
      <c r="I207" s="733"/>
      <c r="J207" s="761">
        <f t="shared" si="32"/>
        <v>298708912994.10999</v>
      </c>
      <c r="K207" s="760"/>
      <c r="L207" s="790">
        <v>4724278158.3640003</v>
      </c>
      <c r="M207" s="733"/>
      <c r="N207" s="733"/>
      <c r="O207" s="740"/>
      <c r="P207" s="733"/>
      <c r="Q207" s="733"/>
      <c r="R207" s="733"/>
      <c r="S207" s="733"/>
      <c r="T207" s="733"/>
      <c r="U207" s="733"/>
      <c r="V207" s="733"/>
      <c r="W207" s="733"/>
      <c r="X207" s="733"/>
      <c r="Y207" s="733"/>
      <c r="Z207" s="733"/>
      <c r="AA207" s="733"/>
      <c r="AB207" s="733"/>
      <c r="AC207" s="733"/>
      <c r="AD207" s="740"/>
      <c r="AE207" s="733"/>
      <c r="AF207" s="740"/>
      <c r="AG207" s="733"/>
      <c r="AH207" s="733"/>
      <c r="AI207" s="733"/>
      <c r="AJ207" s="759"/>
      <c r="AK207" s="716"/>
    </row>
    <row r="208" spans="1:37">
      <c r="A208" s="742" t="s">
        <v>533</v>
      </c>
      <c r="B208" s="733"/>
      <c r="C208" s="761">
        <f t="shared" si="29"/>
        <v>6303091686.5340157</v>
      </c>
      <c r="D208" s="733"/>
      <c r="E208" s="761">
        <f t="shared" si="30"/>
        <v>279677329655.30682</v>
      </c>
      <c r="F208" s="1123">
        <v>14859788943257</v>
      </c>
      <c r="G208" s="761">
        <f t="shared" si="31"/>
        <v>51380893540862.094</v>
      </c>
      <c r="H208" s="761">
        <f t="shared" si="31"/>
        <v>79994205431047.703</v>
      </c>
      <c r="I208" s="733"/>
      <c r="J208" s="761">
        <f t="shared" si="32"/>
        <v>63230360043.889999</v>
      </c>
      <c r="K208" s="760"/>
      <c r="L208" s="790">
        <v>360375371.61000001</v>
      </c>
      <c r="M208" s="733"/>
      <c r="N208" s="733"/>
      <c r="O208" s="740"/>
      <c r="P208" s="733"/>
      <c r="Q208" s="733"/>
      <c r="R208" s="733"/>
      <c r="S208" s="733"/>
      <c r="T208" s="733"/>
      <c r="U208" s="733"/>
      <c r="V208" s="733"/>
      <c r="W208" s="733"/>
      <c r="X208" s="733"/>
      <c r="Y208" s="733"/>
      <c r="Z208" s="733"/>
      <c r="AA208" s="733"/>
      <c r="AB208" s="733"/>
      <c r="AC208" s="733"/>
      <c r="AD208" s="740"/>
      <c r="AE208" s="733"/>
      <c r="AF208" s="740"/>
      <c r="AG208" s="733"/>
      <c r="AH208" s="733"/>
      <c r="AI208" s="733"/>
      <c r="AJ208" s="759"/>
      <c r="AK208" s="716"/>
    </row>
    <row r="209" spans="1:37">
      <c r="A209" s="742" t="s">
        <v>596</v>
      </c>
      <c r="B209" s="733"/>
      <c r="C209" s="761">
        <f t="shared" si="29"/>
        <v>1228981926203.9922</v>
      </c>
      <c r="D209" s="733"/>
      <c r="E209" s="761">
        <f t="shared" si="30"/>
        <v>1534066187105.261</v>
      </c>
      <c r="F209" s="1123">
        <v>59099847327975.867</v>
      </c>
      <c r="G209" s="761">
        <f t="shared" si="31"/>
        <v>250909909482875.78</v>
      </c>
      <c r="H209" s="761">
        <f t="shared" si="31"/>
        <v>345008148225518.19</v>
      </c>
      <c r="I209" s="733"/>
      <c r="J209" s="761">
        <f t="shared" si="32"/>
        <v>654306041980.52002</v>
      </c>
      <c r="K209" s="760"/>
      <c r="L209" s="790">
        <v>10039948178.036001</v>
      </c>
      <c r="M209" s="733"/>
      <c r="N209" s="733"/>
      <c r="O209" s="740"/>
      <c r="P209" s="733"/>
      <c r="Q209" s="733"/>
      <c r="R209" s="733"/>
      <c r="S209" s="733"/>
      <c r="T209" s="733"/>
      <c r="U209" s="733"/>
      <c r="V209" s="733"/>
      <c r="W209" s="733"/>
      <c r="X209" s="733"/>
      <c r="Y209" s="733"/>
      <c r="Z209" s="733"/>
      <c r="AA209" s="733"/>
      <c r="AB209" s="733"/>
      <c r="AC209" s="733"/>
      <c r="AD209" s="740"/>
      <c r="AE209" s="733"/>
      <c r="AF209" s="740"/>
      <c r="AG209" s="733"/>
      <c r="AH209" s="733"/>
      <c r="AI209" s="733"/>
      <c r="AJ209" s="759"/>
      <c r="AK209" s="716"/>
    </row>
    <row r="210" spans="1:37">
      <c r="A210" s="743"/>
      <c r="B210" s="743"/>
      <c r="C210" s="743"/>
      <c r="D210" s="743"/>
      <c r="E210" s="743"/>
      <c r="F210" s="1128"/>
      <c r="G210" s="743"/>
      <c r="H210" s="744"/>
      <c r="I210" s="743"/>
      <c r="J210" s="743"/>
      <c r="K210" s="743"/>
      <c r="L210" s="743"/>
      <c r="M210" s="743"/>
      <c r="N210" s="743"/>
      <c r="O210" s="743"/>
      <c r="P210" s="743"/>
      <c r="Q210" s="743"/>
      <c r="R210" s="743"/>
      <c r="S210" s="743"/>
      <c r="T210" s="743"/>
      <c r="U210" s="743"/>
      <c r="V210" s="743"/>
      <c r="W210" s="743"/>
      <c r="X210" s="743"/>
      <c r="Y210" s="743"/>
      <c r="Z210" s="743"/>
      <c r="AA210" s="743"/>
      <c r="AB210" s="744"/>
      <c r="AC210" s="743"/>
      <c r="AD210" s="743"/>
      <c r="AE210" s="743"/>
      <c r="AF210" s="743"/>
      <c r="AG210" s="743"/>
      <c r="AH210" s="743"/>
      <c r="AI210" s="743"/>
      <c r="AJ210" s="743"/>
      <c r="AK210" s="716"/>
    </row>
    <row r="211" spans="1:37">
      <c r="A211" s="743"/>
      <c r="B211" s="743"/>
      <c r="C211" s="743"/>
      <c r="D211" s="743"/>
      <c r="E211" s="743"/>
      <c r="F211" s="1128"/>
      <c r="G211" s="743"/>
      <c r="H211" s="744"/>
      <c r="I211" s="743"/>
      <c r="J211" s="743"/>
      <c r="K211" s="743"/>
      <c r="L211" s="743"/>
      <c r="M211" s="743"/>
      <c r="N211" s="743"/>
      <c r="O211" s="743"/>
      <c r="P211" s="743"/>
      <c r="Q211" s="743"/>
      <c r="R211" s="743"/>
      <c r="S211" s="743"/>
      <c r="T211" s="743"/>
      <c r="U211" s="743"/>
      <c r="V211" s="743"/>
      <c r="W211" s="743"/>
      <c r="X211" s="743"/>
      <c r="Y211" s="743"/>
      <c r="Z211" s="743"/>
      <c r="AA211" s="743"/>
      <c r="AB211" s="744"/>
      <c r="AC211" s="743"/>
      <c r="AD211" s="743"/>
      <c r="AE211" s="743"/>
      <c r="AF211" s="743"/>
      <c r="AG211" s="743"/>
      <c r="AH211" s="743"/>
      <c r="AI211" s="743"/>
      <c r="AJ211" s="743"/>
      <c r="AK211" s="716"/>
    </row>
    <row r="212" spans="1:37">
      <c r="A212" s="743"/>
      <c r="B212" s="743"/>
      <c r="C212" s="743"/>
      <c r="D212" s="743"/>
      <c r="E212" s="743"/>
      <c r="F212" s="1128"/>
      <c r="G212" s="743"/>
      <c r="H212" s="744"/>
      <c r="I212" s="743"/>
      <c r="J212" s="743"/>
      <c r="K212" s="743"/>
      <c r="L212" s="743"/>
      <c r="M212" s="743"/>
      <c r="N212" s="743"/>
      <c r="O212" s="743"/>
      <c r="P212" s="743"/>
      <c r="Q212" s="743"/>
      <c r="R212" s="743"/>
      <c r="S212" s="743"/>
      <c r="T212" s="743"/>
      <c r="U212" s="743"/>
      <c r="V212" s="743"/>
      <c r="W212" s="743"/>
      <c r="X212" s="743"/>
      <c r="Y212" s="743"/>
      <c r="Z212" s="743"/>
      <c r="AA212" s="743"/>
      <c r="AB212" s="744"/>
      <c r="AC212" s="743"/>
      <c r="AD212" s="743"/>
      <c r="AE212" s="743"/>
      <c r="AF212" s="743"/>
      <c r="AG212" s="743"/>
      <c r="AH212" s="743"/>
      <c r="AI212" s="743"/>
      <c r="AJ212" s="743"/>
      <c r="AK212" s="716"/>
    </row>
    <row r="213" spans="1:37">
      <c r="A213" s="745"/>
      <c r="B213" s="357" t="s">
        <v>39</v>
      </c>
      <c r="C213" s="35"/>
      <c r="D213" s="35"/>
      <c r="E213" s="35"/>
      <c r="F213" s="50"/>
      <c r="G213" s="200"/>
      <c r="H213" s="200"/>
      <c r="I213" s="200"/>
      <c r="J213" s="743"/>
      <c r="K213" s="743"/>
      <c r="L213" s="743"/>
      <c r="M213" s="743"/>
      <c r="N213" s="743"/>
      <c r="O213" s="743"/>
      <c r="P213" s="743"/>
      <c r="Q213" s="743"/>
      <c r="R213" s="743"/>
      <c r="S213" s="743"/>
      <c r="T213" s="743"/>
      <c r="U213" s="743"/>
      <c r="V213" s="743"/>
      <c r="W213" s="743"/>
      <c r="X213" s="743"/>
      <c r="Y213" s="743"/>
      <c r="Z213" s="743"/>
      <c r="AA213" s="743"/>
      <c r="AB213" s="744"/>
      <c r="AC213" s="743"/>
      <c r="AD213" s="743"/>
      <c r="AE213" s="743"/>
      <c r="AF213" s="743"/>
      <c r="AG213" s="743"/>
      <c r="AH213" s="743"/>
      <c r="AI213" s="743"/>
      <c r="AJ213" s="743"/>
      <c r="AK213" s="716"/>
    </row>
    <row r="214" spans="1:37">
      <c r="A214" s="746"/>
      <c r="B214" s="357" t="s">
        <v>40</v>
      </c>
      <c r="C214" s="38"/>
      <c r="D214" s="38"/>
      <c r="E214" s="38"/>
      <c r="F214" s="38"/>
      <c r="G214" s="203"/>
      <c r="H214" s="203"/>
      <c r="I214" s="203"/>
      <c r="J214" s="743"/>
      <c r="K214" s="743"/>
      <c r="L214" s="743"/>
      <c r="M214" s="743"/>
      <c r="N214" s="743"/>
      <c r="O214" s="743"/>
      <c r="P214" s="743"/>
      <c r="Q214" s="743"/>
      <c r="R214" s="743"/>
      <c r="S214" s="743"/>
      <c r="T214" s="743"/>
      <c r="U214" s="743"/>
      <c r="V214" s="743"/>
      <c r="W214" s="743"/>
      <c r="X214" s="743"/>
      <c r="Y214" s="743"/>
      <c r="Z214" s="743"/>
      <c r="AA214" s="743"/>
      <c r="AB214" s="744"/>
      <c r="AC214" s="743"/>
      <c r="AD214" s="743"/>
      <c r="AE214" s="743"/>
      <c r="AF214" s="743"/>
      <c r="AG214" s="743"/>
      <c r="AH214" s="743"/>
      <c r="AI214" s="743"/>
      <c r="AJ214" s="743"/>
      <c r="AK214" s="716"/>
    </row>
    <row r="215" spans="1:37">
      <c r="A215" s="747"/>
      <c r="B215" s="357" t="s">
        <v>41</v>
      </c>
      <c r="C215" s="17"/>
      <c r="D215" s="17"/>
      <c r="E215" s="17"/>
      <c r="F215" s="17"/>
      <c r="G215" s="206"/>
      <c r="H215" s="206"/>
      <c r="I215" s="206"/>
      <c r="J215" s="743"/>
      <c r="K215" s="743"/>
      <c r="L215" s="743"/>
      <c r="M215" s="743"/>
      <c r="N215" s="743"/>
      <c r="O215" s="743"/>
      <c r="P215" s="743"/>
      <c r="Q215" s="743"/>
      <c r="R215" s="743"/>
      <c r="S215" s="743"/>
      <c r="T215" s="743"/>
      <c r="U215" s="743"/>
      <c r="V215" s="743"/>
      <c r="W215" s="743"/>
      <c r="X215" s="743"/>
      <c r="Y215" s="743"/>
      <c r="Z215" s="743"/>
      <c r="AA215" s="743"/>
      <c r="AB215" s="744"/>
      <c r="AC215" s="743"/>
      <c r="AD215" s="743"/>
      <c r="AE215" s="743"/>
      <c r="AF215" s="743"/>
      <c r="AG215" s="743"/>
      <c r="AH215" s="743"/>
      <c r="AI215" s="743"/>
      <c r="AJ215" s="743"/>
      <c r="AK215" s="716"/>
    </row>
    <row r="216" spans="1:37">
      <c r="B216" s="357"/>
      <c r="C216" s="38"/>
      <c r="D216" s="38"/>
      <c r="E216" s="38"/>
      <c r="F216" s="38"/>
      <c r="G216" s="203"/>
      <c r="H216" s="203"/>
      <c r="I216" s="203"/>
    </row>
    <row r="217" spans="1:37">
      <c r="B217" s="357"/>
      <c r="C217" s="17"/>
      <c r="D217" s="17"/>
      <c r="E217" s="17"/>
      <c r="F217" s="17"/>
      <c r="G217" s="206"/>
      <c r="H217" s="206"/>
      <c r="I217" s="206"/>
    </row>
  </sheetData>
  <mergeCells count="1">
    <mergeCell ref="A4:A6"/>
  </mergeCells>
  <hyperlinks>
    <hyperlink ref="A1" location="Contents!A1" display="Go to Contents" xr:uid="{6860AE3B-3AC7-0F46-9866-C672E486255D}"/>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DD0E-2383-6045-A73A-5CAC464B892D}">
  <dimension ref="A1:AK213"/>
  <sheetViews>
    <sheetView showGridLines="0" topLeftCell="A198" workbookViewId="0">
      <selection activeCell="A168" sqref="A168"/>
    </sheetView>
  </sheetViews>
  <sheetFormatPr baseColWidth="10" defaultColWidth="10.83203125" defaultRowHeight="15"/>
  <cols>
    <col min="1" max="1" width="41" style="723" customWidth="1" collapsed="1"/>
    <col min="2" max="5" width="24.5" style="724" customWidth="1" collapsed="1"/>
    <col min="6" max="6" width="24.5" style="1119" customWidth="1" collapsed="1"/>
    <col min="7" max="7" width="24.5" style="724" customWidth="1" collapsed="1"/>
    <col min="8" max="8" width="24.5" style="725" customWidth="1" collapsed="1"/>
    <col min="9" max="9" width="24.5" style="724" customWidth="1" collapsed="1"/>
    <col min="10" max="10" width="30" style="724" customWidth="1" collapsed="1"/>
    <col min="11" max="27" width="24.5" style="724" customWidth="1" collapsed="1"/>
    <col min="28" max="28" width="24.5" style="725" customWidth="1" collapsed="1"/>
    <col min="29" max="36" width="24.5" style="724" customWidth="1" collapsed="1"/>
  </cols>
  <sheetData>
    <row r="1" spans="1:37" ht="22" customHeight="1">
      <c r="A1" s="173" t="s">
        <v>209</v>
      </c>
    </row>
    <row r="2" spans="1:37">
      <c r="A2" s="173"/>
    </row>
    <row r="3" spans="1:37" s="758" customFormat="1" ht="29" customHeight="1">
      <c r="A3" s="1264" t="s">
        <v>631</v>
      </c>
      <c r="B3" s="757">
        <v>1</v>
      </c>
      <c r="C3" s="757">
        <f>B3+1</f>
        <v>2</v>
      </c>
      <c r="D3" s="757">
        <f t="shared" ref="D3:AJ3" si="0">C3+1</f>
        <v>3</v>
      </c>
      <c r="E3" s="757">
        <f t="shared" si="0"/>
        <v>4</v>
      </c>
      <c r="F3" s="1120">
        <f t="shared" si="0"/>
        <v>5</v>
      </c>
      <c r="G3" s="757">
        <f t="shared" si="0"/>
        <v>6</v>
      </c>
      <c r="H3" s="757">
        <f t="shared" si="0"/>
        <v>7</v>
      </c>
      <c r="I3" s="757">
        <f t="shared" si="0"/>
        <v>8</v>
      </c>
      <c r="J3" s="757">
        <f t="shared" si="0"/>
        <v>9</v>
      </c>
      <c r="K3" s="757">
        <f t="shared" si="0"/>
        <v>10</v>
      </c>
      <c r="L3" s="757">
        <f t="shared" si="0"/>
        <v>11</v>
      </c>
      <c r="M3" s="757">
        <f t="shared" si="0"/>
        <v>12</v>
      </c>
      <c r="N3" s="757">
        <f t="shared" si="0"/>
        <v>13</v>
      </c>
      <c r="O3" s="757">
        <f t="shared" si="0"/>
        <v>14</v>
      </c>
      <c r="P3" s="757">
        <f t="shared" si="0"/>
        <v>15</v>
      </c>
      <c r="Q3" s="757">
        <f t="shared" si="0"/>
        <v>16</v>
      </c>
      <c r="R3" s="757">
        <f t="shared" si="0"/>
        <v>17</v>
      </c>
      <c r="S3" s="757">
        <f t="shared" si="0"/>
        <v>18</v>
      </c>
      <c r="T3" s="757">
        <f t="shared" si="0"/>
        <v>19</v>
      </c>
      <c r="U3" s="757">
        <f t="shared" si="0"/>
        <v>20</v>
      </c>
      <c r="V3" s="757">
        <f t="shared" si="0"/>
        <v>21</v>
      </c>
      <c r="W3" s="757">
        <f t="shared" si="0"/>
        <v>22</v>
      </c>
      <c r="X3" s="757">
        <f t="shared" si="0"/>
        <v>23</v>
      </c>
      <c r="Y3" s="757">
        <f t="shared" si="0"/>
        <v>24</v>
      </c>
      <c r="Z3" s="757">
        <f t="shared" si="0"/>
        <v>25</v>
      </c>
      <c r="AA3" s="757">
        <f t="shared" si="0"/>
        <v>26</v>
      </c>
      <c r="AB3" s="757">
        <f t="shared" si="0"/>
        <v>27</v>
      </c>
      <c r="AC3" s="757">
        <f t="shared" si="0"/>
        <v>28</v>
      </c>
      <c r="AD3" s="757">
        <f t="shared" si="0"/>
        <v>29</v>
      </c>
      <c r="AE3" s="757">
        <f t="shared" si="0"/>
        <v>30</v>
      </c>
      <c r="AF3" s="757">
        <f t="shared" si="0"/>
        <v>31</v>
      </c>
      <c r="AG3" s="757">
        <f t="shared" si="0"/>
        <v>32</v>
      </c>
      <c r="AH3" s="757">
        <f t="shared" si="0"/>
        <v>33</v>
      </c>
      <c r="AI3" s="757">
        <f t="shared" si="0"/>
        <v>34</v>
      </c>
      <c r="AJ3" s="757">
        <f t="shared" si="0"/>
        <v>35</v>
      </c>
    </row>
    <row r="4" spans="1:37" ht="39" customHeight="1">
      <c r="A4" s="1264"/>
      <c r="B4" s="728" t="s">
        <v>10</v>
      </c>
      <c r="C4" s="728" t="s">
        <v>11</v>
      </c>
      <c r="D4" s="728" t="s">
        <v>12</v>
      </c>
      <c r="E4" s="728" t="s">
        <v>688</v>
      </c>
      <c r="F4" s="728" t="s">
        <v>14</v>
      </c>
      <c r="G4" s="728" t="s">
        <v>15</v>
      </c>
      <c r="H4" s="728" t="s">
        <v>279</v>
      </c>
      <c r="I4" s="728" t="s">
        <v>16</v>
      </c>
      <c r="J4" s="728" t="s">
        <v>724</v>
      </c>
      <c r="K4" s="728" t="s">
        <v>18</v>
      </c>
      <c r="L4" s="728" t="s">
        <v>19</v>
      </c>
      <c r="M4" s="728" t="s">
        <v>280</v>
      </c>
      <c r="N4" s="728" t="s">
        <v>20</v>
      </c>
      <c r="O4" s="728" t="s">
        <v>281</v>
      </c>
      <c r="P4" s="729" t="s">
        <v>21</v>
      </c>
      <c r="Q4" s="728" t="s">
        <v>22</v>
      </c>
      <c r="R4" s="728" t="s">
        <v>23</v>
      </c>
      <c r="S4" s="728" t="s">
        <v>24</v>
      </c>
      <c r="T4" s="728" t="s">
        <v>25</v>
      </c>
      <c r="U4" s="728" t="s">
        <v>26</v>
      </c>
      <c r="V4" s="728" t="s">
        <v>27</v>
      </c>
      <c r="W4" s="728" t="s">
        <v>28</v>
      </c>
      <c r="X4" s="728" t="s">
        <v>29</v>
      </c>
      <c r="Y4" s="728" t="s">
        <v>30</v>
      </c>
      <c r="Z4" s="728" t="s">
        <v>31</v>
      </c>
      <c r="AA4" s="728" t="s">
        <v>32</v>
      </c>
      <c r="AB4" s="728" t="s">
        <v>282</v>
      </c>
      <c r="AC4" s="728" t="s">
        <v>33</v>
      </c>
      <c r="AD4" s="728" t="s">
        <v>34</v>
      </c>
      <c r="AE4" s="728" t="s">
        <v>283</v>
      </c>
      <c r="AF4" s="728" t="s">
        <v>35</v>
      </c>
      <c r="AG4" s="728" t="s">
        <v>36</v>
      </c>
      <c r="AH4" s="728" t="s">
        <v>284</v>
      </c>
      <c r="AI4" s="728" t="s">
        <v>37</v>
      </c>
      <c r="AJ4" s="728" t="s">
        <v>38</v>
      </c>
      <c r="AK4" s="716"/>
    </row>
    <row r="5" spans="1:37" s="782" customFormat="1" ht="24" customHeight="1">
      <c r="A5" s="781" t="s">
        <v>550</v>
      </c>
      <c r="B5" s="730" t="s">
        <v>551</v>
      </c>
      <c r="C5" s="730" t="s">
        <v>552</v>
      </c>
      <c r="D5" s="730" t="s">
        <v>553</v>
      </c>
      <c r="E5" s="730" t="s">
        <v>554</v>
      </c>
      <c r="F5" s="1121" t="s">
        <v>555</v>
      </c>
      <c r="G5" s="730" t="s">
        <v>556</v>
      </c>
      <c r="H5" s="730" t="s">
        <v>557</v>
      </c>
      <c r="I5" s="732" t="s">
        <v>558</v>
      </c>
      <c r="J5" s="730" t="s">
        <v>559</v>
      </c>
      <c r="K5" s="730" t="s">
        <v>560</v>
      </c>
      <c r="L5" s="730" t="s">
        <v>561</v>
      </c>
      <c r="M5" s="730" t="s">
        <v>562</v>
      </c>
      <c r="N5" s="732" t="s">
        <v>563</v>
      </c>
      <c r="O5" s="730" t="s">
        <v>564</v>
      </c>
      <c r="P5" s="730" t="s">
        <v>565</v>
      </c>
      <c r="Q5" s="732" t="s">
        <v>566</v>
      </c>
      <c r="R5" s="730" t="s">
        <v>567</v>
      </c>
      <c r="S5" s="730" t="s">
        <v>568</v>
      </c>
      <c r="T5" s="730" t="s">
        <v>569</v>
      </c>
      <c r="U5" s="730" t="s">
        <v>570</v>
      </c>
      <c r="V5" s="730" t="s">
        <v>571</v>
      </c>
      <c r="W5" s="730" t="s">
        <v>572</v>
      </c>
      <c r="X5" s="730" t="s">
        <v>573</v>
      </c>
      <c r="Y5" s="730" t="s">
        <v>574</v>
      </c>
      <c r="Z5" s="730" t="s">
        <v>575</v>
      </c>
      <c r="AA5" s="730" t="s">
        <v>576</v>
      </c>
      <c r="AB5" s="730" t="s">
        <v>577</v>
      </c>
      <c r="AC5" s="730" t="s">
        <v>578</v>
      </c>
      <c r="AD5" s="730" t="s">
        <v>579</v>
      </c>
      <c r="AE5" s="732" t="s">
        <v>580</v>
      </c>
      <c r="AF5" s="730" t="s">
        <v>581</v>
      </c>
      <c r="AG5" s="730" t="s">
        <v>582</v>
      </c>
      <c r="AH5" s="730" t="s">
        <v>583</v>
      </c>
      <c r="AI5" s="730" t="s">
        <v>584</v>
      </c>
      <c r="AJ5" s="730" t="s">
        <v>585</v>
      </c>
      <c r="AK5" s="749"/>
    </row>
    <row r="6" spans="1:37" s="750" customFormat="1">
      <c r="A6" s="751" t="s">
        <v>632</v>
      </c>
      <c r="B6" s="748" t="s">
        <v>586</v>
      </c>
      <c r="C6" s="748" t="s">
        <v>586</v>
      </c>
      <c r="D6" s="748" t="s">
        <v>586</v>
      </c>
      <c r="E6" s="748" t="s">
        <v>586</v>
      </c>
      <c r="F6" s="1122" t="s">
        <v>586</v>
      </c>
      <c r="G6" s="748" t="s">
        <v>586</v>
      </c>
      <c r="H6" s="748" t="s">
        <v>586</v>
      </c>
      <c r="I6" s="748" t="s">
        <v>586</v>
      </c>
      <c r="J6" s="748" t="s">
        <v>586</v>
      </c>
      <c r="K6" s="748" t="s">
        <v>586</v>
      </c>
      <c r="L6" s="748" t="s">
        <v>586</v>
      </c>
      <c r="M6" s="748" t="s">
        <v>586</v>
      </c>
      <c r="N6" s="748" t="s">
        <v>586</v>
      </c>
      <c r="O6" s="748" t="s">
        <v>586</v>
      </c>
      <c r="P6" s="748" t="s">
        <v>586</v>
      </c>
      <c r="Q6" s="748" t="s">
        <v>586</v>
      </c>
      <c r="R6" s="748" t="s">
        <v>586</v>
      </c>
      <c r="S6" s="748" t="s">
        <v>586</v>
      </c>
      <c r="T6" s="748" t="s">
        <v>586</v>
      </c>
      <c r="U6" s="748" t="s">
        <v>586</v>
      </c>
      <c r="V6" s="748" t="s">
        <v>586</v>
      </c>
      <c r="W6" s="748" t="s">
        <v>586</v>
      </c>
      <c r="X6" s="748" t="s">
        <v>586</v>
      </c>
      <c r="Y6" s="748" t="s">
        <v>586</v>
      </c>
      <c r="Z6" s="748" t="s">
        <v>586</v>
      </c>
      <c r="AA6" s="748" t="s">
        <v>586</v>
      </c>
      <c r="AB6" s="748" t="s">
        <v>586</v>
      </c>
      <c r="AC6" s="748" t="s">
        <v>586</v>
      </c>
      <c r="AD6" s="748" t="s">
        <v>586</v>
      </c>
      <c r="AE6" s="748" t="s">
        <v>586</v>
      </c>
      <c r="AF6" s="748" t="s">
        <v>586</v>
      </c>
      <c r="AG6" s="748" t="s">
        <v>586</v>
      </c>
      <c r="AH6" s="748" t="s">
        <v>586</v>
      </c>
      <c r="AI6" s="748" t="s">
        <v>586</v>
      </c>
      <c r="AJ6" s="748" t="s">
        <v>586</v>
      </c>
      <c r="AK6" s="749"/>
    </row>
    <row r="7" spans="1:37" s="750" customFormat="1">
      <c r="A7" s="727" t="s">
        <v>597</v>
      </c>
      <c r="B7" s="748"/>
      <c r="C7" s="748"/>
      <c r="D7" s="748"/>
      <c r="E7" s="748"/>
      <c r="F7" s="1122"/>
      <c r="G7" s="748"/>
      <c r="H7" s="748"/>
      <c r="I7" s="748"/>
      <c r="J7" s="748"/>
      <c r="K7" s="748"/>
      <c r="L7" s="748"/>
      <c r="M7" s="748"/>
      <c r="N7" s="748"/>
      <c r="O7" s="748"/>
      <c r="P7" s="748"/>
      <c r="Q7" s="748"/>
      <c r="R7" s="748"/>
      <c r="S7" s="748"/>
      <c r="T7" s="748"/>
      <c r="U7" s="748"/>
      <c r="V7" s="748"/>
      <c r="W7" s="748"/>
      <c r="X7" s="748"/>
      <c r="Y7" s="748"/>
      <c r="Z7" s="748"/>
      <c r="AA7" s="748"/>
      <c r="AB7" s="748"/>
      <c r="AC7" s="748"/>
      <c r="AD7" s="748"/>
      <c r="AE7" s="748"/>
      <c r="AF7" s="748"/>
      <c r="AG7" s="748"/>
      <c r="AH7" s="748"/>
      <c r="AI7" s="748"/>
      <c r="AJ7" s="748"/>
      <c r="AK7" s="749"/>
    </row>
    <row r="8" spans="1:37">
      <c r="A8" s="726" t="s">
        <v>598</v>
      </c>
      <c r="B8" s="780">
        <f>'22. Income by deciles'!B10/'22. Income by deciles'!B$20</f>
        <v>1.2262351535290122E-2</v>
      </c>
      <c r="C8" s="780">
        <f>'22. Income by deciles'!C10/'22. Income by deciles'!C$20</f>
        <v>1.200152071596673E-2</v>
      </c>
      <c r="D8" s="780">
        <f>'22. Income by deciles'!D10/'22. Income by deciles'!D$20</f>
        <v>7.4940369919663076E-3</v>
      </c>
      <c r="E8" s="780">
        <f>'22. Income by deciles'!E10/'22. Income by deciles'!E$20</f>
        <v>7.7033368695417779E-3</v>
      </c>
      <c r="F8" s="1129">
        <f>'22. Income by deciles'!F10/'22. Income by deciles'!F$20</f>
        <v>1.5898281011229698E-2</v>
      </c>
      <c r="G8" s="780">
        <f>'22. Income by deciles'!G10/'22. Income by deciles'!G$20</f>
        <v>9.3545723169330252E-3</v>
      </c>
      <c r="H8" s="780">
        <f>'22. Income by deciles'!H10/'22. Income by deciles'!H$20</f>
        <v>8.6744524931912873E-3</v>
      </c>
      <c r="I8" s="780">
        <f>'22. Income by deciles'!I10/'22. Income by deciles'!I$20</f>
        <v>1.1315999665111546E-2</v>
      </c>
      <c r="J8" s="780">
        <f>'22. Income by deciles'!J10/'22. Income by deciles'!J$20</f>
        <v>1.2833869931170663E-2</v>
      </c>
      <c r="K8" s="780">
        <f>'22. Income by deciles'!K10/'22. Income by deciles'!K$20</f>
        <v>1.3972319808288131E-2</v>
      </c>
      <c r="L8" s="780">
        <f>'22. Income by deciles'!L10/'22. Income by deciles'!L$20</f>
        <v>1.8751333667625898E-2</v>
      </c>
      <c r="M8" s="780">
        <f>'22. Income by deciles'!M10/'22. Income by deciles'!M$20</f>
        <v>3.1004346311346697E-2</v>
      </c>
      <c r="N8" s="780"/>
      <c r="O8" s="780">
        <f>'22. Income by deciles'!O10/'22. Income by deciles'!O$20</f>
        <v>1.9085199205905286E-2</v>
      </c>
      <c r="P8" s="780">
        <f>'22. Income by deciles'!P10/'22. Income by deciles'!P$20</f>
        <v>1.9347350735994834E-2</v>
      </c>
      <c r="Q8" s="780">
        <f>'22. Income by deciles'!Q10/'22. Income by deciles'!Q$20</f>
        <v>7.9926686171804887E-3</v>
      </c>
      <c r="R8" s="780">
        <f>'22. Income by deciles'!R10/'22. Income by deciles'!R$20</f>
        <v>3.1214993857793485E-2</v>
      </c>
      <c r="S8" s="780">
        <f>'22. Income by deciles'!S10/'22. Income by deciles'!S$20</f>
        <v>1.4215414307206308E-2</v>
      </c>
      <c r="T8" s="780">
        <f>'22. Income by deciles'!T10/'22. Income by deciles'!T$20</f>
        <v>3.2902923627687597E-2</v>
      </c>
      <c r="U8" s="780">
        <f>'22. Income by deciles'!U10/'22. Income by deciles'!U$20</f>
        <v>1.0678763920751148E-2</v>
      </c>
      <c r="V8" s="780">
        <f>'22. Income by deciles'!V10/'22. Income by deciles'!V$20</f>
        <v>1.0658096340614412E-2</v>
      </c>
      <c r="W8" s="780">
        <f>'22. Income by deciles'!W10/'22. Income by deciles'!W$20</f>
        <v>1.1001986551993673E-2</v>
      </c>
      <c r="X8" s="780">
        <f>'22. Income by deciles'!X10/'22. Income by deciles'!X$20</f>
        <v>1.7403082238079362E-2</v>
      </c>
      <c r="Y8" s="780">
        <f>'22. Income by deciles'!Y10/'22. Income by deciles'!Y$20</f>
        <v>6.7263891068181751E-3</v>
      </c>
      <c r="Z8" s="780">
        <f>'22. Income by deciles'!Z10/'22. Income by deciles'!Z$20</f>
        <v>1.1853214712343348E-2</v>
      </c>
      <c r="AA8" s="780">
        <f>'22. Income by deciles'!AA10/'22. Income by deciles'!AA$20</f>
        <v>1.1866534603192796E-2</v>
      </c>
      <c r="AB8" s="780">
        <f>'22. Income by deciles'!AB10/'22. Income by deciles'!AB$20</f>
        <v>1.2313571660639061E-2</v>
      </c>
      <c r="AC8" s="780">
        <f>'22. Income by deciles'!AC10/'22. Income by deciles'!AC$20</f>
        <v>1.6585079265398879E-2</v>
      </c>
      <c r="AD8" s="780">
        <f>'22. Income by deciles'!AD10/'22. Income by deciles'!AD$20</f>
        <v>6.1327565104074913E-4</v>
      </c>
      <c r="AE8" s="780">
        <f>'22. Income by deciles'!AE10/'22. Income by deciles'!AE$20</f>
        <v>3.1693644274027669E-2</v>
      </c>
      <c r="AF8" s="780">
        <f>'22. Income by deciles'!AF10/'22. Income by deciles'!AF$20</f>
        <v>3.0573875682115028E-2</v>
      </c>
      <c r="AG8" s="780">
        <f>'22. Income by deciles'!AG10/'22. Income by deciles'!AG$20</f>
        <v>1.9720815837060895E-2</v>
      </c>
      <c r="AH8" s="780">
        <f>'22. Income by deciles'!AH10/'22. Income by deciles'!AH$20</f>
        <v>2.5247137383502774E-2</v>
      </c>
      <c r="AI8" s="780">
        <f>'22. Income by deciles'!AI10/'22. Income by deciles'!AI$20</f>
        <v>1.0466763617638843E-2</v>
      </c>
      <c r="AJ8" s="780">
        <f>'22. Income by deciles'!AJ10/'22. Income by deciles'!AJ$20</f>
        <v>1.8169507362596329E-2</v>
      </c>
      <c r="AK8" s="716"/>
    </row>
    <row r="9" spans="1:37">
      <c r="A9" s="726" t="s">
        <v>599</v>
      </c>
      <c r="B9" s="780">
        <f>'22. Income by deciles'!B11/'22. Income by deciles'!B$20</f>
        <v>2.4257122250241701E-2</v>
      </c>
      <c r="C9" s="780">
        <f>'22. Income by deciles'!C11/'22. Income by deciles'!C$20</f>
        <v>3.1484190490071097E-2</v>
      </c>
      <c r="D9" s="780">
        <f>'22. Income by deciles'!D11/'22. Income by deciles'!D$20</f>
        <v>2.0609687876534187E-2</v>
      </c>
      <c r="E9" s="780">
        <f>'22. Income by deciles'!E11/'22. Income by deciles'!E$20</f>
        <v>1.7422602655163936E-2</v>
      </c>
      <c r="F9" s="1129">
        <f>'22. Income by deciles'!F11/'22. Income by deciles'!F$20</f>
        <v>2.8868603905431486E-2</v>
      </c>
      <c r="G9" s="780">
        <f>'22. Income by deciles'!G11/'22. Income by deciles'!G$20</f>
        <v>1.9275987915694077E-2</v>
      </c>
      <c r="H9" s="780">
        <f>'22. Income by deciles'!H11/'22. Income by deciles'!H$20</f>
        <v>1.9558993992644966E-2</v>
      </c>
      <c r="I9" s="780">
        <f>'22. Income by deciles'!I11/'22. Income by deciles'!I$20</f>
        <v>2.4789909329768572E-2</v>
      </c>
      <c r="J9" s="780">
        <f>'22. Income by deciles'!J11/'22. Income by deciles'!J$20</f>
        <v>2.4304392359690636E-2</v>
      </c>
      <c r="K9" s="780">
        <f>'22. Income by deciles'!K11/'22. Income by deciles'!K$20</f>
        <v>2.8477135812771514E-2</v>
      </c>
      <c r="L9" s="780">
        <f>'22. Income by deciles'!L11/'22. Income by deciles'!L$20</f>
        <v>3.18969363796473E-2</v>
      </c>
      <c r="M9" s="780">
        <f>'22. Income by deciles'!M11/'22. Income by deciles'!M$20</f>
        <v>4.8231159783914027E-2</v>
      </c>
      <c r="N9" s="780"/>
      <c r="O9" s="780">
        <f>'22. Income by deciles'!O11/'22. Income by deciles'!O$20</f>
        <v>3.2065634031957134E-2</v>
      </c>
      <c r="P9" s="780">
        <f>'22. Income by deciles'!P11/'22. Income by deciles'!P$20</f>
        <v>2.9524119648581496E-2</v>
      </c>
      <c r="Q9" s="780">
        <f>'22. Income by deciles'!Q11/'22. Income by deciles'!Q$20</f>
        <v>1.8949822149203842E-2</v>
      </c>
      <c r="R9" s="780">
        <f>'22. Income by deciles'!R11/'22. Income by deciles'!R$20</f>
        <v>4.1411242274867525E-2</v>
      </c>
      <c r="S9" s="780">
        <f>'22. Income by deciles'!S11/'22. Income by deciles'!S$20</f>
        <v>3.014678194812858E-2</v>
      </c>
      <c r="T9" s="780">
        <f>'22. Income by deciles'!T11/'22. Income by deciles'!T$20</f>
        <v>4.685131280729448E-2</v>
      </c>
      <c r="U9" s="780">
        <f>'22. Income by deciles'!U11/'22. Income by deciles'!U$20</f>
        <v>2.4375111564794279E-2</v>
      </c>
      <c r="V9" s="780">
        <f>'22. Income by deciles'!V11/'22. Income by deciles'!V$20</f>
        <v>2.333558467682241E-2</v>
      </c>
      <c r="W9" s="780">
        <f>'22. Income by deciles'!W11/'22. Income by deciles'!W$20</f>
        <v>2.4217552899350812E-2</v>
      </c>
      <c r="X9" s="780">
        <f>'22. Income by deciles'!X11/'22. Income by deciles'!X$20</f>
        <v>2.9191699054164005E-2</v>
      </c>
      <c r="Y9" s="780">
        <f>'22. Income by deciles'!Y11/'22. Income by deciles'!Y$20</f>
        <v>1.7968781403033453E-2</v>
      </c>
      <c r="Z9" s="780">
        <f>'22. Income by deciles'!Z11/'22. Income by deciles'!Z$20</f>
        <v>2.3423231781964329E-2</v>
      </c>
      <c r="AA9" s="780">
        <f>'22. Income by deciles'!AA11/'22. Income by deciles'!AA$20</f>
        <v>2.3228753902506099E-2</v>
      </c>
      <c r="AB9" s="780">
        <f>'22. Income by deciles'!AB11/'22. Income by deciles'!AB$20</f>
        <v>2.5248087652552795E-2</v>
      </c>
      <c r="AC9" s="780">
        <f>'22. Income by deciles'!AC11/'22. Income by deciles'!AC$20</f>
        <v>3.8976166961690949E-2</v>
      </c>
      <c r="AD9" s="780">
        <f>'22. Income by deciles'!AD11/'22. Income by deciles'!AD$20</f>
        <v>2.2585720212354764E-3</v>
      </c>
      <c r="AE9" s="780">
        <f>'22. Income by deciles'!AE11/'22. Income by deciles'!AE$20</f>
        <v>4.6896381222748612E-2</v>
      </c>
      <c r="AF9" s="780">
        <f>'22. Income by deciles'!AF11/'22. Income by deciles'!AF$20</f>
        <v>4.2266105779384923E-2</v>
      </c>
      <c r="AG9" s="780">
        <f>'22. Income by deciles'!AG11/'22. Income by deciles'!AG$20</f>
        <v>3.2623585107034177E-2</v>
      </c>
      <c r="AH9" s="780">
        <f>'22. Income by deciles'!AH11/'22. Income by deciles'!AH$20</f>
        <v>3.8473030914572534E-2</v>
      </c>
      <c r="AI9" s="780">
        <f>'22. Income by deciles'!AI11/'22. Income by deciles'!AI$20</f>
        <v>2.2933602646224779E-2</v>
      </c>
      <c r="AJ9" s="780">
        <f>'22. Income by deciles'!AJ11/'22. Income by deciles'!AJ$20</f>
        <v>3.4796545676826128E-2</v>
      </c>
      <c r="AK9" s="716"/>
    </row>
    <row r="10" spans="1:37">
      <c r="A10" s="726" t="s">
        <v>600</v>
      </c>
      <c r="B10" s="780">
        <f>'22. Income by deciles'!B12/'22. Income by deciles'!B$20</f>
        <v>3.6196840435693718E-2</v>
      </c>
      <c r="C10" s="780">
        <f>'22. Income by deciles'!C12/'22. Income by deciles'!C$20</f>
        <v>4.7055312038859244E-2</v>
      </c>
      <c r="D10" s="780">
        <f>'22. Income by deciles'!D12/'22. Income by deciles'!D$20</f>
        <v>3.4786601931325108E-2</v>
      </c>
      <c r="E10" s="780">
        <f>'22. Income by deciles'!E12/'22. Income by deciles'!E$20</f>
        <v>2.665912834006013E-2</v>
      </c>
      <c r="F10" s="1129">
        <f>'22. Income by deciles'!F12/'22. Income by deciles'!F$20</f>
        <v>3.7918724066054767E-2</v>
      </c>
      <c r="G10" s="780">
        <f>'22. Income by deciles'!G12/'22. Income by deciles'!G$20</f>
        <v>2.8140831638349913E-2</v>
      </c>
      <c r="H10" s="780">
        <f>'22. Income by deciles'!H12/'22. Income by deciles'!H$20</f>
        <v>2.7958034259694335E-2</v>
      </c>
      <c r="I10" s="780">
        <f>'22. Income by deciles'!I12/'22. Income by deciles'!I$20</f>
        <v>3.4978089738240355E-2</v>
      </c>
      <c r="J10" s="780">
        <f>'22. Income by deciles'!J12/'22. Income by deciles'!J$20</f>
        <v>3.4551842065502089E-2</v>
      </c>
      <c r="K10" s="780">
        <f>'22. Income by deciles'!K12/'22. Income by deciles'!K$20</f>
        <v>3.8730873486349675E-2</v>
      </c>
      <c r="L10" s="780">
        <f>'22. Income by deciles'!L12/'22. Income by deciles'!L$20</f>
        <v>4.2365751102581221E-2</v>
      </c>
      <c r="M10" s="780">
        <f>'22. Income by deciles'!M12/'22. Income by deciles'!M$20</f>
        <v>5.9457295145208408E-2</v>
      </c>
      <c r="N10" s="780"/>
      <c r="O10" s="780">
        <f>'22. Income by deciles'!O12/'22. Income by deciles'!O$20</f>
        <v>4.2115913261416567E-2</v>
      </c>
      <c r="P10" s="780">
        <f>'22. Income by deciles'!P12/'22. Income by deciles'!P$20</f>
        <v>3.6708599526499124E-2</v>
      </c>
      <c r="Q10" s="780">
        <f>'22. Income by deciles'!Q12/'22. Income by deciles'!Q$20</f>
        <v>2.8752918496532498E-2</v>
      </c>
      <c r="R10" s="780">
        <f>'22. Income by deciles'!R12/'22. Income by deciles'!R$20</f>
        <v>4.8595530898208762E-2</v>
      </c>
      <c r="S10" s="780">
        <f>'22. Income by deciles'!S12/'22. Income by deciles'!S$20</f>
        <v>4.2951175537683149E-2</v>
      </c>
      <c r="T10" s="780">
        <f>'22. Income by deciles'!T12/'22. Income by deciles'!T$20</f>
        <v>5.5840382717074817E-2</v>
      </c>
      <c r="U10" s="780">
        <f>'22. Income by deciles'!U12/'22. Income by deciles'!U$20</f>
        <v>3.4773700549312177E-2</v>
      </c>
      <c r="V10" s="780">
        <f>'22. Income by deciles'!V12/'22. Income by deciles'!V$20</f>
        <v>3.3061573241532985E-2</v>
      </c>
      <c r="W10" s="780">
        <f>'22. Income by deciles'!W12/'22. Income by deciles'!W$20</f>
        <v>3.4114375456264195E-2</v>
      </c>
      <c r="X10" s="780">
        <f>'22. Income by deciles'!X12/'22. Income by deciles'!X$20</f>
        <v>3.8509008879841343E-2</v>
      </c>
      <c r="Y10" s="780">
        <f>'22. Income by deciles'!Y12/'22. Income by deciles'!Y$20</f>
        <v>2.9234764980336798E-2</v>
      </c>
      <c r="Z10" s="780">
        <f>'22. Income by deciles'!Z12/'22. Income by deciles'!Z$20</f>
        <v>3.3898302310116167E-2</v>
      </c>
      <c r="AA10" s="780">
        <f>'22. Income by deciles'!AA12/'22. Income by deciles'!AA$20</f>
        <v>3.3682379030056699E-2</v>
      </c>
      <c r="AB10" s="780">
        <f>'22. Income by deciles'!AB12/'22. Income by deciles'!AB$20</f>
        <v>3.7472047998595853E-2</v>
      </c>
      <c r="AC10" s="780">
        <f>'22. Income by deciles'!AC12/'22. Income by deciles'!AC$20</f>
        <v>5.2623374326366268E-2</v>
      </c>
      <c r="AD10" s="780">
        <f>'22. Income by deciles'!AD12/'22. Income by deciles'!AD$20</f>
        <v>4.5912092872935776E-3</v>
      </c>
      <c r="AE10" s="780">
        <f>'22. Income by deciles'!AE12/'22. Income by deciles'!AE$20</f>
        <v>5.624658756566011E-2</v>
      </c>
      <c r="AF10" s="780">
        <f>'22. Income by deciles'!AF12/'22. Income by deciles'!AF$20</f>
        <v>5.0864975552337086E-2</v>
      </c>
      <c r="AG10" s="780">
        <f>'22. Income by deciles'!AG12/'22. Income by deciles'!AG$20</f>
        <v>4.3172196850429854E-2</v>
      </c>
      <c r="AH10" s="780">
        <f>'22. Income by deciles'!AH12/'22. Income by deciles'!AH$20</f>
        <v>4.7441514845184829E-2</v>
      </c>
      <c r="AI10" s="780">
        <f>'22. Income by deciles'!AI12/'22. Income by deciles'!AI$20</f>
        <v>3.3853080965968028E-2</v>
      </c>
      <c r="AJ10" s="780">
        <f>'22. Income by deciles'!AJ12/'22. Income by deciles'!AJ$20</f>
        <v>4.6898016863940184E-2</v>
      </c>
      <c r="AK10" s="716"/>
    </row>
    <row r="11" spans="1:37">
      <c r="A11" s="726" t="s">
        <v>601</v>
      </c>
      <c r="B11" s="780">
        <f>'22. Income by deciles'!B13/'22. Income by deciles'!B$20</f>
        <v>4.8361246679214383E-2</v>
      </c>
      <c r="C11" s="780">
        <f>'22. Income by deciles'!C13/'22. Income by deciles'!C$20</f>
        <v>6.0962979419382786E-2</v>
      </c>
      <c r="D11" s="780">
        <f>'22. Income by deciles'!D13/'22. Income by deciles'!D$20</f>
        <v>4.7299398477112876E-2</v>
      </c>
      <c r="E11" s="780">
        <f>'22. Income by deciles'!E13/'22. Income by deciles'!E$20</f>
        <v>3.6452637764200546E-2</v>
      </c>
      <c r="F11" s="1129">
        <f>'22. Income by deciles'!F13/'22. Income by deciles'!F$20</f>
        <v>4.7009512837740838E-2</v>
      </c>
      <c r="G11" s="780">
        <f>'22. Income by deciles'!G13/'22. Income by deciles'!G$20</f>
        <v>3.7146663223753297E-2</v>
      </c>
      <c r="H11" s="780">
        <f>'22. Income by deciles'!H13/'22. Income by deciles'!H$20</f>
        <v>3.7078559004103583E-2</v>
      </c>
      <c r="I11" s="780">
        <f>'22. Income by deciles'!I13/'22. Income by deciles'!I$20</f>
        <v>4.4235568593352932E-2</v>
      </c>
      <c r="J11" s="780">
        <f>'22. Income by deciles'!J13/'22. Income by deciles'!J$20</f>
        <v>4.4127428986193505E-2</v>
      </c>
      <c r="K11" s="780">
        <f>'22. Income by deciles'!K13/'22. Income by deciles'!K$20</f>
        <v>4.8965370952563966E-2</v>
      </c>
      <c r="L11" s="780">
        <f>'22. Income by deciles'!L13/'22. Income by deciles'!L$20</f>
        <v>5.2814412110278E-2</v>
      </c>
      <c r="M11" s="780">
        <f>'22. Income by deciles'!M13/'22. Income by deciles'!M$20</f>
        <v>6.9418723505325811E-2</v>
      </c>
      <c r="N11" s="780"/>
      <c r="O11" s="780">
        <f>'22. Income by deciles'!O13/'22. Income by deciles'!O$20</f>
        <v>5.2786322388741314E-2</v>
      </c>
      <c r="P11" s="780">
        <f>'22. Income by deciles'!P13/'22. Income by deciles'!P$20</f>
        <v>4.3903910214921578E-2</v>
      </c>
      <c r="Q11" s="780">
        <f>'22. Income by deciles'!Q13/'22. Income by deciles'!Q$20</f>
        <v>3.9924619793473302E-2</v>
      </c>
      <c r="R11" s="780">
        <f>'22. Income by deciles'!R13/'22. Income by deciles'!R$20</f>
        <v>5.6019606768502976E-2</v>
      </c>
      <c r="S11" s="780">
        <f>'22. Income by deciles'!S13/'22. Income by deciles'!S$20</f>
        <v>5.6068096996675629E-2</v>
      </c>
      <c r="T11" s="780">
        <f>'22. Income by deciles'!T13/'22. Income by deciles'!T$20</f>
        <v>6.4698274499494612E-2</v>
      </c>
      <c r="U11" s="780">
        <f>'22. Income by deciles'!U13/'22. Income by deciles'!U$20</f>
        <v>4.4808207978914112E-2</v>
      </c>
      <c r="V11" s="780">
        <f>'22. Income by deciles'!V13/'22. Income by deciles'!V$20</f>
        <v>4.3935296767417802E-2</v>
      </c>
      <c r="W11" s="780">
        <f>'22. Income by deciles'!W13/'22. Income by deciles'!W$20</f>
        <v>4.3611230875942222E-2</v>
      </c>
      <c r="X11" s="780">
        <f>'22. Income by deciles'!X13/'22. Income by deciles'!X$20</f>
        <v>4.6816640827462896E-2</v>
      </c>
      <c r="Y11" s="780">
        <f>'22. Income by deciles'!Y13/'22. Income by deciles'!Y$20</f>
        <v>4.0742406431329155E-2</v>
      </c>
      <c r="Z11" s="780">
        <f>'22. Income by deciles'!Z13/'22. Income by deciles'!Z$20</f>
        <v>4.4230644525727864E-2</v>
      </c>
      <c r="AA11" s="780">
        <f>'22. Income by deciles'!AA13/'22. Income by deciles'!AA$20</f>
        <v>4.4838873920832328E-2</v>
      </c>
      <c r="AB11" s="780">
        <f>'22. Income by deciles'!AB13/'22. Income by deciles'!AB$20</f>
        <v>4.9985803522461583E-2</v>
      </c>
      <c r="AC11" s="780">
        <f>'22. Income by deciles'!AC13/'22. Income by deciles'!AC$20</f>
        <v>6.4464227983096534E-2</v>
      </c>
      <c r="AD11" s="780">
        <f>'22. Income by deciles'!AD13/'22. Income by deciles'!AD$20</f>
        <v>8.4687308637471283E-3</v>
      </c>
      <c r="AE11" s="780">
        <f>'22. Income by deciles'!AE13/'22. Income by deciles'!AE$20</f>
        <v>6.4983169095789259E-2</v>
      </c>
      <c r="AF11" s="780">
        <f>'22. Income by deciles'!AF13/'22. Income by deciles'!AF$20</f>
        <v>5.9712098736471333E-2</v>
      </c>
      <c r="AG11" s="780">
        <f>'22. Income by deciles'!AG13/'22. Income by deciles'!AG$20</f>
        <v>5.3883541923702483E-2</v>
      </c>
      <c r="AH11" s="780">
        <f>'22. Income by deciles'!AH13/'22. Income by deciles'!AH$20</f>
        <v>5.6048024940894663E-2</v>
      </c>
      <c r="AI11" s="780">
        <f>'22. Income by deciles'!AI13/'22. Income by deciles'!AI$20</f>
        <v>4.4766241365799153E-2</v>
      </c>
      <c r="AJ11" s="780">
        <f>'22. Income by deciles'!AJ13/'22. Income by deciles'!AJ$20</f>
        <v>5.9290283913581078E-2</v>
      </c>
      <c r="AK11" s="716"/>
    </row>
    <row r="12" spans="1:37">
      <c r="A12" s="726" t="s">
        <v>602</v>
      </c>
      <c r="B12" s="780">
        <f>'22. Income by deciles'!B14/'22. Income by deciles'!B$20</f>
        <v>6.184931540222862E-2</v>
      </c>
      <c r="C12" s="780">
        <f>'22. Income by deciles'!C14/'22. Income by deciles'!C$20</f>
        <v>7.4871040326186883E-2</v>
      </c>
      <c r="D12" s="780">
        <f>'22. Income by deciles'!D14/'22. Income by deciles'!D$20</f>
        <v>6.0541620294022269E-2</v>
      </c>
      <c r="E12" s="780">
        <f>'22. Income by deciles'!E14/'22. Income by deciles'!E$20</f>
        <v>4.7934074431973853E-2</v>
      </c>
      <c r="F12" s="1129">
        <f>'22. Income by deciles'!F14/'22. Income by deciles'!F$20</f>
        <v>5.6875134374108377E-2</v>
      </c>
      <c r="G12" s="780">
        <f>'22. Income by deciles'!G14/'22. Income by deciles'!G$20</f>
        <v>4.6855045586582669E-2</v>
      </c>
      <c r="H12" s="780">
        <f>'22. Income by deciles'!H14/'22. Income by deciles'!H$20</f>
        <v>4.7343805617207829E-2</v>
      </c>
      <c r="I12" s="780">
        <f>'22. Income by deciles'!I14/'22. Income by deciles'!I$20</f>
        <v>5.5329514260588304E-2</v>
      </c>
      <c r="J12" s="780">
        <f>'22. Income by deciles'!J14/'22. Income by deciles'!J$20</f>
        <v>5.4617337533973402E-2</v>
      </c>
      <c r="K12" s="780">
        <f>'22. Income by deciles'!K14/'22. Income by deciles'!K$20</f>
        <v>6.0109976829001259E-2</v>
      </c>
      <c r="L12" s="780">
        <f>'22. Income by deciles'!L14/'22. Income by deciles'!L$20</f>
        <v>6.4268441267094648E-2</v>
      </c>
      <c r="M12" s="780">
        <f>'22. Income by deciles'!M14/'22. Income by deciles'!M$20</f>
        <v>7.9059561567285663E-2</v>
      </c>
      <c r="N12" s="780"/>
      <c r="O12" s="780">
        <f>'22. Income by deciles'!O14/'22. Income by deciles'!O$20</f>
        <v>6.4239933416696718E-2</v>
      </c>
      <c r="P12" s="780">
        <f>'22. Income by deciles'!P14/'22. Income by deciles'!P$20</f>
        <v>5.289788294078767E-2</v>
      </c>
      <c r="Q12" s="780">
        <f>'22. Income by deciles'!Q14/'22. Income by deciles'!Q$20</f>
        <v>5.1981442609846079E-2</v>
      </c>
      <c r="R12" s="780">
        <f>'22. Income by deciles'!R14/'22. Income by deciles'!R$20</f>
        <v>6.5028046485679947E-2</v>
      </c>
      <c r="S12" s="780">
        <f>'22. Income by deciles'!S14/'22. Income by deciles'!S$20</f>
        <v>6.9146772275669788E-2</v>
      </c>
      <c r="T12" s="780">
        <f>'22. Income by deciles'!T14/'22. Income by deciles'!T$20</f>
        <v>7.4135066191736348E-2</v>
      </c>
      <c r="U12" s="780">
        <f>'22. Income by deciles'!U14/'22. Income by deciles'!U$20</f>
        <v>5.6241889236037373E-2</v>
      </c>
      <c r="V12" s="780">
        <f>'22. Income by deciles'!V14/'22. Income by deciles'!V$20</f>
        <v>5.473668623377656E-2</v>
      </c>
      <c r="W12" s="780">
        <f>'22. Income by deciles'!W14/'22. Income by deciles'!W$20</f>
        <v>5.4134209236300489E-2</v>
      </c>
      <c r="X12" s="780">
        <f>'22. Income by deciles'!X14/'22. Income by deciles'!X$20</f>
        <v>5.7382153526762188E-2</v>
      </c>
      <c r="Y12" s="780">
        <f>'22. Income by deciles'!Y14/'22. Income by deciles'!Y$20</f>
        <v>5.3123725388157315E-2</v>
      </c>
      <c r="Z12" s="780">
        <f>'22. Income by deciles'!Z14/'22. Income by deciles'!Z$20</f>
        <v>5.5417132208418964E-2</v>
      </c>
      <c r="AA12" s="780">
        <f>'22. Income by deciles'!AA14/'22. Income by deciles'!AA$20</f>
        <v>5.7570703754520579E-2</v>
      </c>
      <c r="AB12" s="780">
        <f>'22. Income by deciles'!AB14/'22. Income by deciles'!AB$20</f>
        <v>6.3712550751919048E-2</v>
      </c>
      <c r="AC12" s="780">
        <f>'22. Income by deciles'!AC14/'22. Income by deciles'!AC$20</f>
        <v>7.5234809014276149E-2</v>
      </c>
      <c r="AD12" s="780">
        <f>'22. Income by deciles'!AD14/'22. Income by deciles'!AD$20</f>
        <v>1.5095537658701568E-2</v>
      </c>
      <c r="AE12" s="780">
        <f>'22. Income by deciles'!AE14/'22. Income by deciles'!AE$20</f>
        <v>7.4092562661481148E-2</v>
      </c>
      <c r="AF12" s="780">
        <f>'22. Income by deciles'!AF14/'22. Income by deciles'!AF$20</f>
        <v>6.8065411252715077E-2</v>
      </c>
      <c r="AG12" s="780">
        <f>'22. Income by deciles'!AG14/'22. Income by deciles'!AG$20</f>
        <v>6.5636712131586381E-2</v>
      </c>
      <c r="AH12" s="780">
        <f>'22. Income by deciles'!AH14/'22. Income by deciles'!AH$20</f>
        <v>6.5324810956211496E-2</v>
      </c>
      <c r="AI12" s="780">
        <f>'22. Income by deciles'!AI14/'22. Income by deciles'!AI$20</f>
        <v>5.7177062760287063E-2</v>
      </c>
      <c r="AJ12" s="780">
        <f>'22. Income by deciles'!AJ14/'22. Income by deciles'!AJ$20</f>
        <v>7.152579559506192E-2</v>
      </c>
      <c r="AK12" s="716"/>
    </row>
    <row r="13" spans="1:37">
      <c r="A13" s="726" t="s">
        <v>603</v>
      </c>
      <c r="B13" s="780">
        <f>'22. Income by deciles'!B15/'22. Income by deciles'!B$20</f>
        <v>7.574221280985971E-2</v>
      </c>
      <c r="C13" s="780">
        <f>'22. Income by deciles'!C15/'22. Income by deciles'!C$20</f>
        <v>8.8544400253076125E-2</v>
      </c>
      <c r="D13" s="780">
        <f>'22. Income by deciles'!D15/'22. Income by deciles'!D$20</f>
        <v>7.6460255309836814E-2</v>
      </c>
      <c r="E13" s="780">
        <f>'22. Income by deciles'!E15/'22. Income by deciles'!E$20</f>
        <v>6.2139491393886317E-2</v>
      </c>
      <c r="F13" s="1129">
        <f>'22. Income by deciles'!F15/'22. Income by deciles'!F$20</f>
        <v>6.9023312600129352E-2</v>
      </c>
      <c r="G13" s="780">
        <f>'22. Income by deciles'!G15/'22. Income by deciles'!G$20</f>
        <v>5.852914888617898E-2</v>
      </c>
      <c r="H13" s="780">
        <f>'22. Income by deciles'!H15/'22. Income by deciles'!H$20</f>
        <v>6.0504758983374853E-2</v>
      </c>
      <c r="I13" s="780">
        <f>'22. Income by deciles'!I15/'22. Income by deciles'!I$20</f>
        <v>6.9211738124612607E-2</v>
      </c>
      <c r="J13" s="780">
        <f>'22. Income by deciles'!J15/'22. Income by deciles'!J$20</f>
        <v>6.7185461155423523E-2</v>
      </c>
      <c r="K13" s="780">
        <f>'22. Income by deciles'!K15/'22. Income by deciles'!K$20</f>
        <v>7.3579374260292651E-2</v>
      </c>
      <c r="L13" s="780">
        <f>'22. Income by deciles'!L15/'22. Income by deciles'!L$20</f>
        <v>7.7275490910519051E-2</v>
      </c>
      <c r="M13" s="780">
        <f>'22. Income by deciles'!M15/'22. Income by deciles'!M$20</f>
        <v>8.9416584631794513E-2</v>
      </c>
      <c r="N13" s="780"/>
      <c r="O13" s="780">
        <f>'22. Income by deciles'!O15/'22. Income by deciles'!O$20</f>
        <v>7.7718554484859093E-2</v>
      </c>
      <c r="P13" s="780">
        <f>'22. Income by deciles'!P15/'22. Income by deciles'!P$20</f>
        <v>6.3097395214306545E-2</v>
      </c>
      <c r="Q13" s="780">
        <f>'22. Income by deciles'!Q15/'22. Income by deciles'!Q$20</f>
        <v>6.6233425279666525E-2</v>
      </c>
      <c r="R13" s="780">
        <f>'22. Income by deciles'!R15/'22. Income by deciles'!R$20</f>
        <v>7.6597783346818091E-2</v>
      </c>
      <c r="S13" s="780">
        <f>'22. Income by deciles'!S15/'22. Income by deciles'!S$20</f>
        <v>8.3524215559015402E-2</v>
      </c>
      <c r="T13" s="780">
        <f>'22. Income by deciles'!T15/'22. Income by deciles'!T$20</f>
        <v>8.4698612600130438E-2</v>
      </c>
      <c r="U13" s="780">
        <f>'22. Income by deciles'!U15/'22. Income by deciles'!U$20</f>
        <v>7.0024584476904225E-2</v>
      </c>
      <c r="V13" s="780">
        <f>'22. Income by deciles'!V15/'22. Income by deciles'!V$20</f>
        <v>6.7569270078808294E-2</v>
      </c>
      <c r="W13" s="780">
        <f>'22. Income by deciles'!W15/'22. Income by deciles'!W$20</f>
        <v>6.6246082750732085E-2</v>
      </c>
      <c r="X13" s="780">
        <f>'22. Income by deciles'!X15/'22. Income by deciles'!X$20</f>
        <v>7.1695665059532329E-2</v>
      </c>
      <c r="Y13" s="780">
        <f>'22. Income by deciles'!Y15/'22. Income by deciles'!Y$20</f>
        <v>6.7331190005103403E-2</v>
      </c>
      <c r="Z13" s="780">
        <f>'22. Income by deciles'!Z15/'22. Income by deciles'!Z$20</f>
        <v>6.9372124480159406E-2</v>
      </c>
      <c r="AA13" s="780">
        <f>'22. Income by deciles'!AA15/'22. Income by deciles'!AA$20</f>
        <v>7.2863621314187235E-2</v>
      </c>
      <c r="AB13" s="780">
        <f>'22. Income by deciles'!AB15/'22. Income by deciles'!AB$20</f>
        <v>7.8658709423308312E-2</v>
      </c>
      <c r="AC13" s="780">
        <f>'22. Income by deciles'!AC15/'22. Income by deciles'!AC$20</f>
        <v>8.7301886968430983E-2</v>
      </c>
      <c r="AD13" s="780">
        <f>'22. Income by deciles'!AD15/'22. Income by deciles'!AD$20</f>
        <v>2.652144796357387E-2</v>
      </c>
      <c r="AE13" s="780">
        <f>'22. Income by deciles'!AE15/'22. Income by deciles'!AE$20</f>
        <v>8.4542949870295467E-2</v>
      </c>
      <c r="AF13" s="780">
        <f>'22. Income by deciles'!AF15/'22. Income by deciles'!AF$20</f>
        <v>7.989125642231637E-2</v>
      </c>
      <c r="AG13" s="780">
        <f>'22. Income by deciles'!AG15/'22. Income by deciles'!AG$20</f>
        <v>7.8990780530778459E-2</v>
      </c>
      <c r="AH13" s="780">
        <f>'22. Income by deciles'!AH15/'22. Income by deciles'!AH$20</f>
        <v>7.6921825445868286E-2</v>
      </c>
      <c r="AI13" s="780">
        <f>'22. Income by deciles'!AI15/'22. Income by deciles'!AI$20</f>
        <v>7.2254046740880512E-2</v>
      </c>
      <c r="AJ13" s="780">
        <f>'22. Income by deciles'!AJ15/'22. Income by deciles'!AJ$20</f>
        <v>8.5024772787763464E-2</v>
      </c>
      <c r="AK13" s="716"/>
    </row>
    <row r="14" spans="1:37">
      <c r="A14" s="726" t="s">
        <v>604</v>
      </c>
      <c r="B14" s="780">
        <f>'22. Income by deciles'!B16/'22. Income by deciles'!B$20</f>
        <v>9.3581368762093747E-2</v>
      </c>
      <c r="C14" s="780">
        <f>'22. Income by deciles'!C16/'22. Income by deciles'!C$20</f>
        <v>0.10653311762194122</v>
      </c>
      <c r="D14" s="780">
        <f>'22. Income by deciles'!D16/'22. Income by deciles'!D$20</f>
        <v>9.4592577304638034E-2</v>
      </c>
      <c r="E14" s="780">
        <f>'22. Income by deciles'!E16/'22. Income by deciles'!E$20</f>
        <v>8.0997740692689627E-2</v>
      </c>
      <c r="F14" s="1129">
        <f>'22. Income by deciles'!F16/'22. Income by deciles'!F$20</f>
        <v>8.4594446226309641E-2</v>
      </c>
      <c r="G14" s="780">
        <f>'22. Income by deciles'!G16/'22. Income by deciles'!G$20</f>
        <v>7.5935155286889044E-2</v>
      </c>
      <c r="H14" s="780">
        <f>'22. Income by deciles'!H16/'22. Income by deciles'!H$20</f>
        <v>7.8665713648620281E-2</v>
      </c>
      <c r="I14" s="780">
        <f>'22. Income by deciles'!I16/'22. Income by deciles'!I$20</f>
        <v>8.7298172245960162E-2</v>
      </c>
      <c r="J14" s="780">
        <f>'22. Income by deciles'!J16/'22. Income by deciles'!J$20</f>
        <v>8.4602682821657074E-2</v>
      </c>
      <c r="K14" s="780">
        <f>'22. Income by deciles'!K16/'22. Income by deciles'!K$20</f>
        <v>9.0180262674675132E-2</v>
      </c>
      <c r="L14" s="780">
        <f>'22. Income by deciles'!L16/'22. Income by deciles'!L$20</f>
        <v>9.4408695492100375E-2</v>
      </c>
      <c r="M14" s="780">
        <f>'22. Income by deciles'!M16/'22. Income by deciles'!M$20</f>
        <v>0.10103983706214417</v>
      </c>
      <c r="N14" s="780"/>
      <c r="O14" s="780">
        <f>'22. Income by deciles'!O16/'22. Income by deciles'!O$20</f>
        <v>9.5086594441837174E-2</v>
      </c>
      <c r="P14" s="780">
        <f>'22. Income by deciles'!P16/'22. Income by deciles'!P$20</f>
        <v>7.8845302063623196E-2</v>
      </c>
      <c r="Q14" s="780">
        <f>'22. Income by deciles'!Q16/'22. Income by deciles'!Q$20</f>
        <v>8.4161039426237913E-2</v>
      </c>
      <c r="R14" s="780">
        <f>'22. Income by deciles'!R16/'22. Income by deciles'!R$20</f>
        <v>9.2079623225713433E-2</v>
      </c>
      <c r="S14" s="780">
        <f>'22. Income by deciles'!S16/'22. Income by deciles'!S$20</f>
        <v>0.10138186912753817</v>
      </c>
      <c r="T14" s="780">
        <f>'22. Income by deciles'!T16/'22. Income by deciles'!T$20</f>
        <v>9.752177443169105E-2</v>
      </c>
      <c r="U14" s="780">
        <f>'22. Income by deciles'!U16/'22. Income by deciles'!U$20</f>
        <v>8.7964545605744515E-2</v>
      </c>
      <c r="V14" s="780">
        <f>'22. Income by deciles'!V16/'22. Income by deciles'!V$20</f>
        <v>8.4471049981939411E-2</v>
      </c>
      <c r="W14" s="780">
        <f>'22. Income by deciles'!W16/'22. Income by deciles'!W$20</f>
        <v>8.2987223012571165E-2</v>
      </c>
      <c r="X14" s="780">
        <f>'22. Income by deciles'!X16/'22. Income by deciles'!X$20</f>
        <v>8.8295405056341605E-2</v>
      </c>
      <c r="Y14" s="780">
        <f>'22. Income by deciles'!Y16/'22. Income by deciles'!Y$20</f>
        <v>8.5436744919811181E-2</v>
      </c>
      <c r="Z14" s="780">
        <f>'22. Income by deciles'!Z16/'22. Income by deciles'!Z$20</f>
        <v>8.6369434925996386E-2</v>
      </c>
      <c r="AA14" s="780">
        <f>'22. Income by deciles'!AA16/'22. Income by deciles'!AA$20</f>
        <v>9.1858923583196195E-2</v>
      </c>
      <c r="AB14" s="780">
        <f>'22. Income by deciles'!AB16/'22. Income by deciles'!AB$20</f>
        <v>9.6660162478259828E-2</v>
      </c>
      <c r="AC14" s="780">
        <f>'22. Income by deciles'!AC16/'22. Income by deciles'!AC$20</f>
        <v>0.10178393470100679</v>
      </c>
      <c r="AD14" s="780">
        <f>'22. Income by deciles'!AD16/'22. Income by deciles'!AD$20</f>
        <v>4.5388292357150792E-2</v>
      </c>
      <c r="AE14" s="780">
        <f>'22. Income by deciles'!AE16/'22. Income by deciles'!AE$20</f>
        <v>9.7737409589877408E-2</v>
      </c>
      <c r="AF14" s="780">
        <f>'22. Income by deciles'!AF16/'22. Income by deciles'!AF$20</f>
        <v>9.2065498357988815E-2</v>
      </c>
      <c r="AG14" s="780">
        <f>'22. Income by deciles'!AG16/'22. Income by deciles'!AG$20</f>
        <v>9.6088158749245103E-2</v>
      </c>
      <c r="AH14" s="780">
        <f>'22. Income by deciles'!AH16/'22. Income by deciles'!AH$20</f>
        <v>9.0595016399655059E-2</v>
      </c>
      <c r="AI14" s="780">
        <f>'22. Income by deciles'!AI16/'22. Income by deciles'!AI$20</f>
        <v>9.2064465284299013E-2</v>
      </c>
      <c r="AJ14" s="780">
        <f>'22. Income by deciles'!AJ16/'22. Income by deciles'!AJ$20</f>
        <v>0.10211001457836587</v>
      </c>
      <c r="AK14" s="716"/>
    </row>
    <row r="15" spans="1:37">
      <c r="A15" s="726" t="s">
        <v>605</v>
      </c>
      <c r="B15" s="780">
        <f>'22. Income by deciles'!B17/'22. Income by deciles'!B$20</f>
        <v>0.12149946809359627</v>
      </c>
      <c r="C15" s="780">
        <f>'22. Income by deciles'!C17/'22. Income by deciles'!C$20</f>
        <v>0.12843719663895176</v>
      </c>
      <c r="D15" s="780">
        <f>'22. Income by deciles'!D17/'22. Income by deciles'!D$20</f>
        <v>0.11918513164558481</v>
      </c>
      <c r="E15" s="780">
        <f>'22. Income by deciles'!E17/'22. Income by deciles'!E$20</f>
        <v>0.10915823499147809</v>
      </c>
      <c r="F15" s="1129">
        <f>'22. Income by deciles'!F17/'22. Income by deciles'!F$20</f>
        <v>0.10765790884323824</v>
      </c>
      <c r="G15" s="780">
        <f>'22. Income by deciles'!G17/'22. Income by deciles'!G$20</f>
        <v>0.10214398841650423</v>
      </c>
      <c r="H15" s="780">
        <f>'22. Income by deciles'!H17/'22. Income by deciles'!H$20</f>
        <v>0.10414438130938583</v>
      </c>
      <c r="I15" s="780">
        <f>'22. Income by deciles'!I17/'22. Income by deciles'!I$20</f>
        <v>0.11601762926446788</v>
      </c>
      <c r="J15" s="780">
        <f>'22. Income by deciles'!J17/'22. Income by deciles'!J$20</f>
        <v>0.11010190667372147</v>
      </c>
      <c r="K15" s="780">
        <f>'22. Income by deciles'!K17/'22. Income by deciles'!K$20</f>
        <v>0.11439672824882381</v>
      </c>
      <c r="L15" s="780">
        <f>'22. Income by deciles'!L17/'22. Income by deciles'!L$20</f>
        <v>0.11848848813559676</v>
      </c>
      <c r="M15" s="780">
        <f>'22. Income by deciles'!M17/'22. Income by deciles'!M$20</f>
        <v>0.11782493830461388</v>
      </c>
      <c r="N15" s="780"/>
      <c r="O15" s="780">
        <f>'22. Income by deciles'!O17/'22. Income by deciles'!O$20</f>
        <v>0.12096244957670041</v>
      </c>
      <c r="P15" s="780">
        <f>'22. Income by deciles'!P17/'22. Income by deciles'!P$20</f>
        <v>0.10189535194519984</v>
      </c>
      <c r="Q15" s="780">
        <f>'22. Income by deciles'!Q17/'22. Income by deciles'!Q$20</f>
        <v>0.11090435048872459</v>
      </c>
      <c r="R15" s="780">
        <f>'22. Income by deciles'!R17/'22. Income by deciles'!R$20</f>
        <v>0.11512310673456622</v>
      </c>
      <c r="S15" s="780">
        <f>'22. Income by deciles'!S17/'22. Income by deciles'!S$20</f>
        <v>0.12548435706834474</v>
      </c>
      <c r="T15" s="780">
        <f>'22. Income by deciles'!T17/'22. Income by deciles'!T$20</f>
        <v>0.11668176012159763</v>
      </c>
      <c r="U15" s="780">
        <f>'22. Income by deciles'!U17/'22. Income by deciles'!U$20</f>
        <v>0.11450100534757759</v>
      </c>
      <c r="V15" s="780">
        <f>'22. Income by deciles'!V17/'22. Income by deciles'!V$20</f>
        <v>0.11168698281530559</v>
      </c>
      <c r="W15" s="780">
        <f>'22. Income by deciles'!W17/'22. Income by deciles'!W$20</f>
        <v>0.10779223537723759</v>
      </c>
      <c r="X15" s="780">
        <f>'22. Income by deciles'!X17/'22. Income by deciles'!X$20</f>
        <v>0.11228502046386214</v>
      </c>
      <c r="Y15" s="780">
        <f>'22. Income by deciles'!Y17/'22. Income by deciles'!Y$20</f>
        <v>0.10946688038688485</v>
      </c>
      <c r="Z15" s="780">
        <f>'22. Income by deciles'!Z17/'22. Income by deciles'!Z$20</f>
        <v>0.10923273483407921</v>
      </c>
      <c r="AA15" s="780">
        <f>'22. Income by deciles'!AA17/'22. Income by deciles'!AA$20</f>
        <v>0.11824269675456818</v>
      </c>
      <c r="AB15" s="780">
        <f>'22. Income by deciles'!AB17/'22. Income by deciles'!AB$20</f>
        <v>0.12045667676564072</v>
      </c>
      <c r="AC15" s="780">
        <f>'22. Income by deciles'!AC17/'22. Income by deciles'!AC$20</f>
        <v>0.12351101577622872</v>
      </c>
      <c r="AD15" s="780">
        <f>'22. Income by deciles'!AD17/'22. Income by deciles'!AD$20</f>
        <v>8.3180947365966443E-2</v>
      </c>
      <c r="AE15" s="780">
        <f>'22. Income by deciles'!AE17/'22. Income by deciles'!AE$20</f>
        <v>0.1161916080830289</v>
      </c>
      <c r="AF15" s="780">
        <f>'22. Income by deciles'!AF17/'22. Income by deciles'!AF$20</f>
        <v>0.11107731785472683</v>
      </c>
      <c r="AG15" s="780">
        <f>'22. Income by deciles'!AG17/'22. Income by deciles'!AG$20</f>
        <v>0.12230623838226035</v>
      </c>
      <c r="AH15" s="780">
        <f>'22. Income by deciles'!AH17/'22. Income by deciles'!AH$20</f>
        <v>0.11224071140756887</v>
      </c>
      <c r="AI15" s="780">
        <f>'22. Income by deciles'!AI17/'22. Income by deciles'!AI$20</f>
        <v>0.11930315678382077</v>
      </c>
      <c r="AJ15" s="780">
        <f>'22. Income by deciles'!AJ17/'22. Income by deciles'!AJ$20</f>
        <v>0.12560557450261051</v>
      </c>
      <c r="AK15" s="716"/>
    </row>
    <row r="16" spans="1:37">
      <c r="A16" s="726" t="s">
        <v>606</v>
      </c>
      <c r="B16" s="780">
        <f>'22. Income by deciles'!B18/'22. Income by deciles'!B$20</f>
        <v>0.169736870502777</v>
      </c>
      <c r="C16" s="780">
        <f>'22. Income by deciles'!C18/'22. Income by deciles'!C$20</f>
        <v>0.16278979844223471</v>
      </c>
      <c r="D16" s="780">
        <f>'22. Income by deciles'!D18/'22. Income by deciles'!D$20</f>
        <v>0.16682287973925794</v>
      </c>
      <c r="E16" s="780">
        <f>'22. Income by deciles'!E18/'22. Income by deciles'!E$20</f>
        <v>0.16173442843324762</v>
      </c>
      <c r="F16" s="1129">
        <f>'22. Income by deciles'!F18/'22. Income by deciles'!F$20</f>
        <v>0.15557962512892323</v>
      </c>
      <c r="G16" s="780">
        <f>'22. Income by deciles'!G18/'22. Income by deciles'!G$20</f>
        <v>0.15374947755854207</v>
      </c>
      <c r="H16" s="780">
        <f>'22. Income by deciles'!H18/'22. Income by deciles'!H$20</f>
        <v>0.15275228387306</v>
      </c>
      <c r="I16" s="780">
        <f>'22. Income by deciles'!I18/'22. Income by deciles'!I$20</f>
        <v>0.17001163693472346</v>
      </c>
      <c r="J16" s="780">
        <f>'22. Income by deciles'!J18/'22. Income by deciles'!J$20</f>
        <v>0.16064579195044323</v>
      </c>
      <c r="K16" s="780">
        <f>'22. Income by deciles'!K18/'22. Income by deciles'!K$20</f>
        <v>0.16164807899798336</v>
      </c>
      <c r="L16" s="780">
        <f>'22. Income by deciles'!L18/'22. Income by deciles'!L$20</f>
        <v>0.1621149079856378</v>
      </c>
      <c r="M16" s="780">
        <f>'22. Income by deciles'!M18/'22. Income by deciles'!M$20</f>
        <v>0.1440331502010469</v>
      </c>
      <c r="N16" s="780"/>
      <c r="O16" s="780">
        <f>'22. Income by deciles'!O18/'22. Income by deciles'!O$20</f>
        <v>0.16689632740409197</v>
      </c>
      <c r="P16" s="780">
        <f>'22. Income by deciles'!P18/'22. Income by deciles'!P$20</f>
        <v>0.14623622448172938</v>
      </c>
      <c r="Q16" s="780">
        <f>'22. Income by deciles'!Q18/'22. Income by deciles'!Q$20</f>
        <v>0.16318087452122468</v>
      </c>
      <c r="R16" s="780">
        <f>'22. Income by deciles'!R18/'22. Income by deciles'!R$20</f>
        <v>0.15553312452286719</v>
      </c>
      <c r="S16" s="780">
        <f>'22. Income by deciles'!S18/'22. Income by deciles'!S$20</f>
        <v>0.16543182576381216</v>
      </c>
      <c r="T16" s="780">
        <f>'22. Income by deciles'!T18/'22. Income by deciles'!T$20</f>
        <v>0.14861601057940191</v>
      </c>
      <c r="U16" s="780">
        <f>'22. Income by deciles'!U18/'22. Income by deciles'!U$20</f>
        <v>0.16267972362187913</v>
      </c>
      <c r="V16" s="780">
        <f>'22. Income by deciles'!V18/'22. Income by deciles'!V$20</f>
        <v>0.15931980518204855</v>
      </c>
      <c r="W16" s="780">
        <f>'22. Income by deciles'!W18/'22. Income by deciles'!W$20</f>
        <v>0.15441233700238902</v>
      </c>
      <c r="X16" s="780">
        <f>'22. Income by deciles'!X18/'22. Income by deciles'!X$20</f>
        <v>0.15693845377561663</v>
      </c>
      <c r="Y16" s="780">
        <f>'22. Income by deciles'!Y18/'22. Income by deciles'!Y$20</f>
        <v>0.15454436442398561</v>
      </c>
      <c r="Z16" s="780">
        <f>'22. Income by deciles'!Z18/'22. Income by deciles'!Z$20</f>
        <v>0.15227702753873376</v>
      </c>
      <c r="AA16" s="780">
        <f>'22. Income by deciles'!AA18/'22. Income by deciles'!AA$20</f>
        <v>0.16303036808579177</v>
      </c>
      <c r="AB16" s="780">
        <f>'22. Income by deciles'!AB18/'22. Income by deciles'!AB$20</f>
        <v>0.16005582072517766</v>
      </c>
      <c r="AC16" s="780">
        <f>'22. Income by deciles'!AC18/'22. Income by deciles'!AC$20</f>
        <v>0.1568944384138127</v>
      </c>
      <c r="AD16" s="780">
        <f>'22. Income by deciles'!AD18/'22. Income by deciles'!AD$20</f>
        <v>0.17700576346485403</v>
      </c>
      <c r="AE16" s="780">
        <f>'22. Income by deciles'!AE18/'22. Income by deciles'!AE$20</f>
        <v>0.14704825183951098</v>
      </c>
      <c r="AF16" s="780">
        <f>'22. Income by deciles'!AF18/'22. Income by deciles'!AF$20</f>
        <v>0.1454597340688922</v>
      </c>
      <c r="AG16" s="780">
        <f>'22. Income by deciles'!AG18/'22. Income by deciles'!AG$20</f>
        <v>0.16735003961934786</v>
      </c>
      <c r="AH16" s="780">
        <f>'22. Income by deciles'!AH18/'22. Income by deciles'!AH$20</f>
        <v>0.15269768891534424</v>
      </c>
      <c r="AI16" s="780">
        <f>'22. Income by deciles'!AI18/'22. Income by deciles'!AI$20</f>
        <v>0.16842970968190046</v>
      </c>
      <c r="AJ16" s="780">
        <f>'22. Income by deciles'!AJ18/'22. Income by deciles'!AJ$20</f>
        <v>0.16106022657295466</v>
      </c>
      <c r="AK16" s="716"/>
    </row>
    <row r="17" spans="1:37">
      <c r="A17" s="726" t="s">
        <v>607</v>
      </c>
      <c r="B17" s="780">
        <f>'22. Income by deciles'!B19/'22. Income by deciles'!B$20</f>
        <v>0.35651320352900467</v>
      </c>
      <c r="C17" s="780">
        <f>'22. Income by deciles'!C19/'22. Income by deciles'!C$20</f>
        <v>0.28732044405332957</v>
      </c>
      <c r="D17" s="780">
        <f>'22. Income by deciles'!D19/'22. Income by deciles'!D$20</f>
        <v>0.37220781042980716</v>
      </c>
      <c r="E17" s="780">
        <f>'22. Income by deciles'!E19/'22. Income by deciles'!E$20</f>
        <v>0.44979832442775813</v>
      </c>
      <c r="F17" s="1129">
        <f>'22. Income by deciles'!F19/'22. Income by deciles'!F$20</f>
        <v>0.39657445100683436</v>
      </c>
      <c r="G17" s="780">
        <f>'22. Income by deciles'!G19/'22. Income by deciles'!G$20</f>
        <v>0.46886912917057266</v>
      </c>
      <c r="H17" s="780">
        <f>'22. Income by deciles'!H19/'22. Income by deciles'!H$20</f>
        <v>0.46331901681871707</v>
      </c>
      <c r="I17" s="780">
        <f>'22. Income by deciles'!I19/'22. Income by deciles'!I$20</f>
        <v>0.38681174184317429</v>
      </c>
      <c r="J17" s="780">
        <f>'22. Income by deciles'!J19/'22. Income by deciles'!J$20</f>
        <v>0.40702928652222437</v>
      </c>
      <c r="K17" s="780">
        <f>'22. Income by deciles'!K19/'22. Income by deciles'!K$20</f>
        <v>0.36993987892925045</v>
      </c>
      <c r="L17" s="780">
        <f>'22. Income by deciles'!L19/'22. Income by deciles'!L$20</f>
        <v>0.33761554294891893</v>
      </c>
      <c r="M17" s="780">
        <f>'22. Income by deciles'!M19/'22. Income by deciles'!M$20</f>
        <v>0.26051440348731997</v>
      </c>
      <c r="N17" s="780"/>
      <c r="O17" s="780">
        <f>'22. Income by deciles'!O19/'22. Income by deciles'!O$20</f>
        <v>0.32904307178779435</v>
      </c>
      <c r="P17" s="780">
        <f>'22. Income by deciles'!P19/'22. Income by deciles'!P$20</f>
        <v>0.42754386322835652</v>
      </c>
      <c r="Q17" s="780">
        <f>'22. Income by deciles'!Q19/'22. Income by deciles'!Q$20</f>
        <v>0.42791883861791008</v>
      </c>
      <c r="R17" s="780">
        <f>'22. Income by deciles'!R19/'22. Income by deciles'!R$20</f>
        <v>0.31839694188498241</v>
      </c>
      <c r="S17" s="780">
        <f>'22. Income by deciles'!S19/'22. Income by deciles'!S$20</f>
        <v>0.31164949141592607</v>
      </c>
      <c r="T17" s="780">
        <f>'22. Income by deciles'!T19/'22. Income by deciles'!T$20</f>
        <v>0.27805388242389123</v>
      </c>
      <c r="U17" s="780">
        <f>'22. Income by deciles'!U19/'22. Income by deciles'!U$20</f>
        <v>0.3939524676980854</v>
      </c>
      <c r="V17" s="780">
        <f>'22. Income by deciles'!V19/'22. Income by deciles'!V$20</f>
        <v>0.41122565468173394</v>
      </c>
      <c r="W17" s="780">
        <f>'22. Income by deciles'!W19/'22. Income by deciles'!W$20</f>
        <v>0.42148276683721869</v>
      </c>
      <c r="X17" s="780">
        <f>'22. Income by deciles'!X19/'22. Income by deciles'!X$20</f>
        <v>0.38148287111833756</v>
      </c>
      <c r="Y17" s="780">
        <f>'22. Income by deciles'!Y19/'22. Income by deciles'!Y$20</f>
        <v>0.43542475295454008</v>
      </c>
      <c r="Z17" s="780">
        <f>'22. Income by deciles'!Z19/'22. Income by deciles'!Z$20</f>
        <v>0.41392615268246064</v>
      </c>
      <c r="AA17" s="780">
        <f>'22. Income by deciles'!AA19/'22. Income by deciles'!AA$20</f>
        <v>0.38281714505114811</v>
      </c>
      <c r="AB17" s="780">
        <f>'22. Income by deciles'!AB19/'22. Income by deciles'!AB$20</f>
        <v>0.3554365690214451</v>
      </c>
      <c r="AC17" s="780">
        <f>'22. Income by deciles'!AC19/'22. Income by deciles'!AC$20</f>
        <v>0.28262506658969205</v>
      </c>
      <c r="AD17" s="780">
        <f>'22. Income by deciles'!AD19/'22. Income by deciles'!AD$20</f>
        <v>0.63687622336643623</v>
      </c>
      <c r="AE17" s="780">
        <f>'22. Income by deciles'!AE19/'22. Income by deciles'!AE$20</f>
        <v>0.28056743579758031</v>
      </c>
      <c r="AF17" s="780">
        <f>'22. Income by deciles'!AF19/'22. Income by deciles'!AF$20</f>
        <v>0.32002372629305237</v>
      </c>
      <c r="AG17" s="780">
        <f>'22. Income by deciles'!AG19/'22. Income by deciles'!AG$20</f>
        <v>0.32022793086855444</v>
      </c>
      <c r="AH17" s="780">
        <f>'22. Income by deciles'!AH19/'22. Income by deciles'!AH$20</f>
        <v>0.33501023879119723</v>
      </c>
      <c r="AI17" s="780">
        <f>'22. Income by deciles'!AI19/'22. Income by deciles'!AI$20</f>
        <v>0.37875187015318146</v>
      </c>
      <c r="AJ17" s="780">
        <f>'22. Income by deciles'!AJ19/'22. Income by deciles'!AJ$20</f>
        <v>0.29551926214629987</v>
      </c>
      <c r="AK17" s="716"/>
    </row>
    <row r="18" spans="1:37">
      <c r="A18" s="726" t="s">
        <v>608</v>
      </c>
      <c r="B18" s="780">
        <f>'22. Income by deciles'!B20/'22. Income by deciles'!B$20</f>
        <v>1</v>
      </c>
      <c r="C18" s="780">
        <f>'22. Income by deciles'!C20/'22. Income by deciles'!C$20</f>
        <v>1</v>
      </c>
      <c r="D18" s="780">
        <f>'22. Income by deciles'!D20/'22. Income by deciles'!D$20</f>
        <v>1</v>
      </c>
      <c r="E18" s="780">
        <f>'22. Income by deciles'!E20/'22. Income by deciles'!E$20</f>
        <v>1</v>
      </c>
      <c r="F18" s="1129">
        <f>'22. Income by deciles'!F20/'22. Income by deciles'!F$20</f>
        <v>1</v>
      </c>
      <c r="G18" s="780">
        <f>'22. Income by deciles'!G20/'22. Income by deciles'!G$20</f>
        <v>1</v>
      </c>
      <c r="H18" s="780">
        <f>'22. Income by deciles'!H20/'22. Income by deciles'!H$20</f>
        <v>1</v>
      </c>
      <c r="I18" s="780">
        <f>'22. Income by deciles'!I20/'22. Income by deciles'!I$20</f>
        <v>1</v>
      </c>
      <c r="J18" s="780">
        <f>'22. Income by deciles'!J20/'22. Income by deciles'!J$20</f>
        <v>1</v>
      </c>
      <c r="K18" s="780">
        <f>'22. Income by deciles'!K20/'22. Income by deciles'!K$20</f>
        <v>1</v>
      </c>
      <c r="L18" s="780">
        <f>'22. Income by deciles'!L20/'22. Income by deciles'!L$20</f>
        <v>1</v>
      </c>
      <c r="M18" s="780">
        <f>'22. Income by deciles'!M20/'22. Income by deciles'!M$20</f>
        <v>1</v>
      </c>
      <c r="N18" s="780"/>
      <c r="O18" s="780">
        <f>'22. Income by deciles'!O20/'22. Income by deciles'!O$20</f>
        <v>1</v>
      </c>
      <c r="P18" s="780">
        <f>'22. Income by deciles'!P20/'22. Income by deciles'!P$20</f>
        <v>1</v>
      </c>
      <c r="Q18" s="780">
        <f>'22. Income by deciles'!Q20/'22. Income by deciles'!Q$20</f>
        <v>1</v>
      </c>
      <c r="R18" s="780">
        <f>'22. Income by deciles'!R20/'22. Income by deciles'!R$20</f>
        <v>1</v>
      </c>
      <c r="S18" s="780">
        <f>'22. Income by deciles'!S20/'22. Income by deciles'!S$20</f>
        <v>1</v>
      </c>
      <c r="T18" s="780">
        <f>'22. Income by deciles'!T20/'22. Income by deciles'!T$20</f>
        <v>1</v>
      </c>
      <c r="U18" s="780">
        <f>'22. Income by deciles'!U20/'22. Income by deciles'!U$20</f>
        <v>1</v>
      </c>
      <c r="V18" s="780">
        <f>'22. Income by deciles'!V20/'22. Income by deciles'!V$20</f>
        <v>1</v>
      </c>
      <c r="W18" s="780">
        <f>'22. Income by deciles'!W20/'22. Income by deciles'!W$20</f>
        <v>1</v>
      </c>
      <c r="X18" s="780">
        <f>'22. Income by deciles'!X20/'22. Income by deciles'!X$20</f>
        <v>1</v>
      </c>
      <c r="Y18" s="780">
        <f>'22. Income by deciles'!Y20/'22. Income by deciles'!Y$20</f>
        <v>1</v>
      </c>
      <c r="Z18" s="780">
        <f>'22. Income by deciles'!Z20/'22. Income by deciles'!Z$20</f>
        <v>1</v>
      </c>
      <c r="AA18" s="780">
        <f>'22. Income by deciles'!AA20/'22. Income by deciles'!AA$20</f>
        <v>1</v>
      </c>
      <c r="AB18" s="780">
        <f>'22. Income by deciles'!AB20/'22. Income by deciles'!AB$20</f>
        <v>1</v>
      </c>
      <c r="AC18" s="780">
        <f>'22. Income by deciles'!AC20/'22. Income by deciles'!AC$20</f>
        <v>1</v>
      </c>
      <c r="AD18" s="780">
        <f>'22. Income by deciles'!AD20/'22. Income by deciles'!AD$20</f>
        <v>1</v>
      </c>
      <c r="AE18" s="780">
        <f>'22. Income by deciles'!AE20/'22. Income by deciles'!AE$20</f>
        <v>1</v>
      </c>
      <c r="AF18" s="780">
        <f>'22. Income by deciles'!AF20/'22. Income by deciles'!AF$20</f>
        <v>1</v>
      </c>
      <c r="AG18" s="780">
        <f>'22. Income by deciles'!AG20/'22. Income by deciles'!AG$20</f>
        <v>1</v>
      </c>
      <c r="AH18" s="780">
        <f>'22. Income by deciles'!AH20/'22. Income by deciles'!AH$20</f>
        <v>1</v>
      </c>
      <c r="AI18" s="780">
        <f>'22. Income by deciles'!AI20/'22. Income by deciles'!AI$20</f>
        <v>1</v>
      </c>
      <c r="AJ18" s="780">
        <f>'22. Income by deciles'!AJ20/'22. Income by deciles'!AJ$20</f>
        <v>1</v>
      </c>
      <c r="AK18" s="716"/>
    </row>
    <row r="19" spans="1:37">
      <c r="A19" s="752" t="s">
        <v>609</v>
      </c>
      <c r="B19" s="761"/>
      <c r="C19" s="761"/>
      <c r="D19" s="761"/>
      <c r="E19" s="761"/>
      <c r="F19" s="1123"/>
      <c r="G19" s="761"/>
      <c r="H19" s="761"/>
      <c r="I19" s="761"/>
      <c r="J19" s="761"/>
      <c r="K19" s="761"/>
      <c r="L19" s="761"/>
      <c r="M19" s="761"/>
      <c r="N19" s="761"/>
      <c r="O19" s="761"/>
      <c r="P19" s="761"/>
      <c r="Q19" s="761"/>
      <c r="R19" s="761"/>
      <c r="S19" s="761"/>
      <c r="T19" s="761"/>
      <c r="U19" s="761"/>
      <c r="V19" s="761"/>
      <c r="W19" s="761"/>
      <c r="X19" s="761"/>
      <c r="Y19" s="761"/>
      <c r="Z19" s="761"/>
      <c r="AA19" s="761"/>
      <c r="AB19" s="761"/>
      <c r="AC19" s="761"/>
      <c r="AD19" s="761"/>
      <c r="AE19" s="761"/>
      <c r="AF19" s="761"/>
      <c r="AG19" s="761"/>
      <c r="AH19" s="761"/>
      <c r="AI19" s="761"/>
      <c r="AJ19" s="761"/>
      <c r="AK19" s="716"/>
    </row>
    <row r="20" spans="1:37">
      <c r="A20" s="735" t="s">
        <v>598</v>
      </c>
      <c r="B20" s="780"/>
      <c r="C20" s="780">
        <f>'22. Income by deciles'!C22/'22. Income by deciles'!C$32</f>
        <v>1.6780650633689529E-2</v>
      </c>
      <c r="D20" s="780"/>
      <c r="E20" s="780">
        <f>'22. Income by deciles'!E22/'22. Income by deciles'!E$32</f>
        <v>9.9716897262778787E-3</v>
      </c>
      <c r="F20" s="1129">
        <f>'22. Income by deciles'!F22/'22. Income by deciles'!F$32</f>
        <v>1.9893757146118032E-2</v>
      </c>
      <c r="G20" s="780">
        <f>'22. Income by deciles'!G22/'22. Income by deciles'!G$32</f>
        <v>1.0393772277372737E-2</v>
      </c>
      <c r="H20" s="780">
        <f>'22. Income by deciles'!H22/'22. Income by deciles'!H$32</f>
        <v>9.9862082292473155E-3</v>
      </c>
      <c r="I20" s="780"/>
      <c r="J20" s="780">
        <f>'22. Income by deciles'!J22/'22. Income by deciles'!J$32</f>
        <v>1.3924142027700844E-2</v>
      </c>
      <c r="K20" s="780">
        <f>'22. Income by deciles'!K22/'22. Income by deciles'!K$32</f>
        <v>1.7902825859450577E-2</v>
      </c>
      <c r="L20" s="780">
        <f>'22. Income by deciles'!L22/'22. Income by deciles'!L$32</f>
        <v>2.09244469047037E-2</v>
      </c>
      <c r="M20" s="780"/>
      <c r="N20" s="780"/>
      <c r="O20" s="780">
        <f>'22. Income by deciles'!O22/'22. Income by deciles'!O$32</f>
        <v>1.9433156186996779E-2</v>
      </c>
      <c r="P20" s="780"/>
      <c r="Q20" s="780"/>
      <c r="R20" s="780"/>
      <c r="S20" s="780">
        <f>'22. Income by deciles'!S22/'22. Income by deciles'!S$32</f>
        <v>2.5354249690875685E-2</v>
      </c>
      <c r="T20" s="780">
        <f>'22. Income by deciles'!T22/'22. Income by deciles'!T$32</f>
        <v>3.4822860759757705E-2</v>
      </c>
      <c r="U20" s="780"/>
      <c r="V20" s="780">
        <f>'22. Income by deciles'!V22/'22. Income by deciles'!V$32</f>
        <v>1.4714102382855549E-2</v>
      </c>
      <c r="W20" s="780">
        <f>'22. Income by deciles'!W22/'22. Income by deciles'!W$32</f>
        <v>1.5306003408559936E-2</v>
      </c>
      <c r="X20" s="780"/>
      <c r="Y20" s="780">
        <f>'22. Income by deciles'!Y22/'22. Income by deciles'!Y$32</f>
        <v>9.7486675785842976E-3</v>
      </c>
      <c r="Z20" s="780">
        <f>'22. Income by deciles'!Z22/'22. Income by deciles'!Z$32</f>
        <v>1.3367135854612246E-2</v>
      </c>
      <c r="AA20" s="780"/>
      <c r="AB20" s="780">
        <f>'22. Income by deciles'!AB22/'22. Income by deciles'!AB$32</f>
        <v>1.3457609007099806E-2</v>
      </c>
      <c r="AC20" s="780">
        <f>'22. Income by deciles'!AC22/'22. Income by deciles'!AC$32</f>
        <v>2.1561306010180994E-2</v>
      </c>
      <c r="AD20" s="780">
        <f>'22. Income by deciles'!AD22/'22. Income by deciles'!AD$32</f>
        <v>4.6676928665667005E-3</v>
      </c>
      <c r="AE20" s="780">
        <f>'22. Income by deciles'!AE22/'22. Income by deciles'!AE$32</f>
        <v>3.4468183050160896E-2</v>
      </c>
      <c r="AF20" s="780">
        <f>'22. Income by deciles'!AF22/'22. Income by deciles'!AF$32</f>
        <v>3.0640459593005754E-2</v>
      </c>
      <c r="AG20" s="780"/>
      <c r="AH20" s="780">
        <f>'22. Income by deciles'!AH22/'22. Income by deciles'!AH$32</f>
        <v>2.5512411659559191E-2</v>
      </c>
      <c r="AI20" s="780">
        <f>'22. Income by deciles'!AI22/'22. Income by deciles'!AI$32</f>
        <v>1.6637484048882191E-2</v>
      </c>
      <c r="AJ20" s="780"/>
      <c r="AK20" s="716"/>
    </row>
    <row r="21" spans="1:37">
      <c r="A21" s="735" t="s">
        <v>599</v>
      </c>
      <c r="B21" s="780"/>
      <c r="C21" s="780">
        <f>'22. Income by deciles'!C23/'22. Income by deciles'!C$32</f>
        <v>3.5833265965418255E-2</v>
      </c>
      <c r="D21" s="780"/>
      <c r="E21" s="780">
        <f>'22. Income by deciles'!E23/'22. Income by deciles'!E$32</f>
        <v>1.9526810181418885E-2</v>
      </c>
      <c r="F21" s="1129">
        <f>'22. Income by deciles'!F23/'22. Income by deciles'!F$32</f>
        <v>3.195422673355152E-2</v>
      </c>
      <c r="G21" s="780">
        <f>'22. Income by deciles'!G23/'22. Income by deciles'!G$32</f>
        <v>2.04060241177734E-2</v>
      </c>
      <c r="H21" s="780">
        <f>'22. Income by deciles'!H23/'22. Income by deciles'!H$32</f>
        <v>2.0809933630722196E-2</v>
      </c>
      <c r="I21" s="780"/>
      <c r="J21" s="780">
        <f>'22. Income by deciles'!J23/'22. Income by deciles'!J$32</f>
        <v>2.5286320703965134E-2</v>
      </c>
      <c r="K21" s="780">
        <f>'22. Income by deciles'!K23/'22. Income by deciles'!K$32</f>
        <v>3.1358527004903027E-2</v>
      </c>
      <c r="L21" s="780">
        <f>'22. Income by deciles'!L23/'22. Income by deciles'!L$32</f>
        <v>3.3609321799148009E-2</v>
      </c>
      <c r="M21" s="780"/>
      <c r="N21" s="780"/>
      <c r="O21" s="780">
        <f>'22. Income by deciles'!O23/'22. Income by deciles'!O$32</f>
        <v>3.2399900036680987E-2</v>
      </c>
      <c r="P21" s="780"/>
      <c r="Q21" s="780"/>
      <c r="R21" s="780"/>
      <c r="S21" s="780">
        <f>'22. Income by deciles'!S23/'22. Income by deciles'!S$32</f>
        <v>3.9593201262020768E-2</v>
      </c>
      <c r="T21" s="780">
        <f>'22. Income by deciles'!T23/'22. Income by deciles'!T$32</f>
        <v>4.7607202200915966E-2</v>
      </c>
      <c r="U21" s="780"/>
      <c r="V21" s="780">
        <f>'22. Income by deciles'!V23/'22. Income by deciles'!V$32</f>
        <v>2.6105442921483694E-2</v>
      </c>
      <c r="W21" s="780">
        <f>'22. Income by deciles'!W23/'22. Income by deciles'!W$32</f>
        <v>2.7411745014350574E-2</v>
      </c>
      <c r="X21" s="780"/>
      <c r="Y21" s="780">
        <f>'22. Income by deciles'!Y23/'22. Income by deciles'!Y$32</f>
        <v>2.1188922940246574E-2</v>
      </c>
      <c r="Z21" s="780">
        <f>'22. Income by deciles'!Z23/'22. Income by deciles'!Z$32</f>
        <v>2.5266925433636386E-2</v>
      </c>
      <c r="AA21" s="780"/>
      <c r="AB21" s="780">
        <f>'22. Income by deciles'!AB23/'22. Income by deciles'!AB$32</f>
        <v>2.5988844759633974E-2</v>
      </c>
      <c r="AC21" s="780">
        <f>'22. Income by deciles'!AC23/'22. Income by deciles'!AC$32</f>
        <v>4.2310225519522279E-2</v>
      </c>
      <c r="AD21" s="780">
        <f>'22. Income by deciles'!AD23/'22. Income by deciles'!AD$32</f>
        <v>8.585741758064331E-3</v>
      </c>
      <c r="AE21" s="780">
        <f>'22. Income by deciles'!AE23/'22. Income by deciles'!AE$32</f>
        <v>4.7440925427482405E-2</v>
      </c>
      <c r="AF21" s="780">
        <f>'22. Income by deciles'!AF23/'22. Income by deciles'!AF$32</f>
        <v>4.2596002310517342E-2</v>
      </c>
      <c r="AG21" s="780"/>
      <c r="AH21" s="780">
        <f>'22. Income by deciles'!AH23/'22. Income by deciles'!AH$32</f>
        <v>3.8581077072656553E-2</v>
      </c>
      <c r="AI21" s="780">
        <f>'22. Income by deciles'!AI23/'22. Income by deciles'!AI$32</f>
        <v>2.7239205922691162E-2</v>
      </c>
      <c r="AJ21" s="780"/>
      <c r="AK21" s="716"/>
    </row>
    <row r="22" spans="1:37">
      <c r="A22" s="735" t="s">
        <v>600</v>
      </c>
      <c r="B22" s="780"/>
      <c r="C22" s="780">
        <f>'22. Income by deciles'!C24/'22. Income by deciles'!C$32</f>
        <v>4.9986205169520369E-2</v>
      </c>
      <c r="D22" s="780"/>
      <c r="E22" s="780">
        <f>'22. Income by deciles'!E24/'22. Income by deciles'!E$32</f>
        <v>2.8283945666572489E-2</v>
      </c>
      <c r="F22" s="1129">
        <f>'22. Income by deciles'!F24/'22. Income by deciles'!F$32</f>
        <v>4.0500765314417701E-2</v>
      </c>
      <c r="G22" s="780">
        <f>'22. Income by deciles'!G24/'22. Income by deciles'!G$32</f>
        <v>2.9000507867318757E-2</v>
      </c>
      <c r="H22" s="780">
        <f>'22. Income by deciles'!H24/'22. Income by deciles'!H$32</f>
        <v>2.8906287300535408E-2</v>
      </c>
      <c r="I22" s="780"/>
      <c r="J22" s="780">
        <f>'22. Income by deciles'!J24/'22. Income by deciles'!J$32</f>
        <v>3.5335738919177406E-2</v>
      </c>
      <c r="K22" s="780">
        <f>'22. Income by deciles'!K24/'22. Income by deciles'!K$32</f>
        <v>4.0981322405824333E-2</v>
      </c>
      <c r="L22" s="780">
        <f>'22. Income by deciles'!L24/'22. Income by deciles'!L$32</f>
        <v>4.3777207786549407E-2</v>
      </c>
      <c r="M22" s="780"/>
      <c r="N22" s="780"/>
      <c r="O22" s="780">
        <f>'22. Income by deciles'!O24/'22. Income by deciles'!O$32</f>
        <v>4.2111762524145106E-2</v>
      </c>
      <c r="P22" s="780"/>
      <c r="Q22" s="780"/>
      <c r="R22" s="780"/>
      <c r="S22" s="780">
        <f>'22. Income by deciles'!S24/'22. Income by deciles'!S$32</f>
        <v>5.066031263680669E-2</v>
      </c>
      <c r="T22" s="780">
        <f>'22. Income by deciles'!T24/'22. Income by deciles'!T$32</f>
        <v>5.6303232542785984E-2</v>
      </c>
      <c r="U22" s="780"/>
      <c r="V22" s="780">
        <f>'22. Income by deciles'!V24/'22. Income by deciles'!V$32</f>
        <v>3.5398946002059083E-2</v>
      </c>
      <c r="W22" s="780">
        <f>'22. Income by deciles'!W24/'22. Income by deciles'!W$32</f>
        <v>3.6204937470613249E-2</v>
      </c>
      <c r="X22" s="780"/>
      <c r="Y22" s="780">
        <f>'22. Income by deciles'!Y24/'22. Income by deciles'!Y$32</f>
        <v>3.1951485043156258E-2</v>
      </c>
      <c r="Z22" s="780">
        <f>'22. Income by deciles'!Z24/'22. Income by deciles'!Z$32</f>
        <v>3.4993014013635526E-2</v>
      </c>
      <c r="AA22" s="780"/>
      <c r="AB22" s="780">
        <f>'22. Income by deciles'!AB24/'22. Income by deciles'!AB$32</f>
        <v>3.7806705229108749E-2</v>
      </c>
      <c r="AC22" s="780">
        <f>'22. Income by deciles'!AC24/'22. Income by deciles'!AC$32</f>
        <v>5.5204446537388326E-2</v>
      </c>
      <c r="AD22" s="780">
        <f>'22. Income by deciles'!AD24/'22. Income by deciles'!AD$32</f>
        <v>1.1858518894836301E-2</v>
      </c>
      <c r="AE22" s="780">
        <f>'22. Income by deciles'!AE24/'22. Income by deciles'!AE$32</f>
        <v>5.6350792013831523E-2</v>
      </c>
      <c r="AF22" s="780">
        <f>'22. Income by deciles'!AF24/'22. Income by deciles'!AF$32</f>
        <v>5.0934417980272456E-2</v>
      </c>
      <c r="AG22" s="780"/>
      <c r="AH22" s="780">
        <f>'22. Income by deciles'!AH24/'22. Income by deciles'!AH$32</f>
        <v>4.7410401174335891E-2</v>
      </c>
      <c r="AI22" s="780">
        <f>'22. Income by deciles'!AI24/'22. Income by deciles'!AI$32</f>
        <v>3.6921659599462753E-2</v>
      </c>
      <c r="AJ22" s="780"/>
      <c r="AK22" s="716"/>
    </row>
    <row r="23" spans="1:37">
      <c r="A23" s="735" t="s">
        <v>601</v>
      </c>
      <c r="B23" s="780"/>
      <c r="C23" s="780">
        <f>'22. Income by deciles'!C25/'22. Income by deciles'!C$32</f>
        <v>6.208603800458215E-2</v>
      </c>
      <c r="D23" s="780"/>
      <c r="E23" s="780">
        <f>'22. Income by deciles'!E25/'22. Income by deciles'!E$32</f>
        <v>3.7886447388269427E-2</v>
      </c>
      <c r="F23" s="1129">
        <f>'22. Income by deciles'!F25/'22. Income by deciles'!F$32</f>
        <v>4.8898191487014027E-2</v>
      </c>
      <c r="G23" s="780">
        <f>'22. Income by deciles'!G25/'22. Income by deciles'!G$32</f>
        <v>3.7828557460843591E-2</v>
      </c>
      <c r="H23" s="780">
        <f>'22. Income by deciles'!H25/'22. Income by deciles'!H$32</f>
        <v>3.7664644359760364E-2</v>
      </c>
      <c r="I23" s="780"/>
      <c r="J23" s="780">
        <f>'22. Income by deciles'!J25/'22. Income by deciles'!J$32</f>
        <v>4.4663415130714895E-2</v>
      </c>
      <c r="K23" s="780">
        <f>'22. Income by deciles'!K25/'22. Income by deciles'!K$32</f>
        <v>5.0644523820322002E-2</v>
      </c>
      <c r="L23" s="780">
        <f>'22. Income by deciles'!L25/'22. Income by deciles'!L$32</f>
        <v>5.3882198453832512E-2</v>
      </c>
      <c r="M23" s="780"/>
      <c r="N23" s="780"/>
      <c r="O23" s="780">
        <f>'22. Income by deciles'!O25/'22. Income by deciles'!O$32</f>
        <v>5.2916437020494402E-2</v>
      </c>
      <c r="P23" s="780"/>
      <c r="Q23" s="780"/>
      <c r="R23" s="780"/>
      <c r="S23" s="780">
        <f>'22. Income by deciles'!S25/'22. Income by deciles'!S$32</f>
        <v>6.1941993140180542E-2</v>
      </c>
      <c r="T23" s="780">
        <f>'22. Income by deciles'!T25/'22. Income by deciles'!T$32</f>
        <v>6.5021298898456509E-2</v>
      </c>
      <c r="U23" s="780"/>
      <c r="V23" s="780">
        <f>'22. Income by deciles'!V25/'22. Income by deciles'!V$32</f>
        <v>4.49546335045094E-2</v>
      </c>
      <c r="W23" s="780">
        <f>'22. Income by deciles'!W25/'22. Income by deciles'!W$32</f>
        <v>4.5156653862526423E-2</v>
      </c>
      <c r="X23" s="780"/>
      <c r="Y23" s="780">
        <f>'22. Income by deciles'!Y25/'22. Income by deciles'!Y$32</f>
        <v>4.2494134493710034E-2</v>
      </c>
      <c r="Z23" s="780">
        <f>'22. Income by deciles'!Z25/'22. Income by deciles'!Z$32</f>
        <v>4.4932441096836959E-2</v>
      </c>
      <c r="AA23" s="780"/>
      <c r="AB23" s="780">
        <f>'22. Income by deciles'!AB25/'22. Income by deciles'!AB$32</f>
        <v>5.0115007973420798E-2</v>
      </c>
      <c r="AC23" s="780">
        <f>'22. Income by deciles'!AC25/'22. Income by deciles'!AC$32</f>
        <v>6.6275393750465497E-2</v>
      </c>
      <c r="AD23" s="780">
        <f>'22. Income by deciles'!AD25/'22. Income by deciles'!AD$32</f>
        <v>1.5998802481169951E-2</v>
      </c>
      <c r="AE23" s="780">
        <f>'22. Income by deciles'!AE25/'22. Income by deciles'!AE$32</f>
        <v>6.4881642763098546E-2</v>
      </c>
      <c r="AF23" s="780">
        <f>'22. Income by deciles'!AF25/'22. Income by deciles'!AF$32</f>
        <v>5.9825179256069366E-2</v>
      </c>
      <c r="AG23" s="780"/>
      <c r="AH23" s="780">
        <f>'22. Income by deciles'!AH25/'22. Income by deciles'!AH$32</f>
        <v>5.6131355422788291E-2</v>
      </c>
      <c r="AI23" s="780">
        <f>'22. Income by deciles'!AI25/'22. Income by deciles'!AI$32</f>
        <v>4.6653014614800641E-2</v>
      </c>
      <c r="AJ23" s="780"/>
      <c r="AK23" s="716"/>
    </row>
    <row r="24" spans="1:37">
      <c r="A24" s="735" t="s">
        <v>602</v>
      </c>
      <c r="B24" s="780"/>
      <c r="C24" s="780">
        <f>'22. Income by deciles'!C26/'22. Income by deciles'!C$32</f>
        <v>7.4708410122193064E-2</v>
      </c>
      <c r="D24" s="780"/>
      <c r="E24" s="780">
        <f>'22. Income by deciles'!E26/'22. Income by deciles'!E$32</f>
        <v>4.9206295585968299E-2</v>
      </c>
      <c r="F24" s="1129">
        <f>'22. Income by deciles'!F26/'22. Income by deciles'!F$32</f>
        <v>5.8473408561370968E-2</v>
      </c>
      <c r="G24" s="780">
        <f>'22. Income by deciles'!G26/'22. Income by deciles'!G$32</f>
        <v>4.7222544195104355E-2</v>
      </c>
      <c r="H24" s="780">
        <f>'22. Income by deciles'!H26/'22. Income by deciles'!H$32</f>
        <v>4.7914022859925291E-2</v>
      </c>
      <c r="I24" s="780"/>
      <c r="J24" s="780">
        <f>'22. Income by deciles'!J26/'22. Income by deciles'!J$32</f>
        <v>5.5007030068283745E-2</v>
      </c>
      <c r="K24" s="780">
        <f>'22. Income by deciles'!K26/'22. Income by deciles'!K$32</f>
        <v>6.1186613668254591E-2</v>
      </c>
      <c r="L24" s="780">
        <f>'22. Income by deciles'!L26/'22. Income by deciles'!L$32</f>
        <v>6.5034973270043497E-2</v>
      </c>
      <c r="M24" s="780"/>
      <c r="N24" s="780"/>
      <c r="O24" s="780">
        <f>'22. Income by deciles'!O26/'22. Income by deciles'!O$32</f>
        <v>6.4321380758045776E-2</v>
      </c>
      <c r="P24" s="780"/>
      <c r="Q24" s="780"/>
      <c r="R24" s="780"/>
      <c r="S24" s="780">
        <f>'22. Income by deciles'!S26/'22. Income by deciles'!S$32</f>
        <v>7.3308175372000947E-2</v>
      </c>
      <c r="T24" s="780">
        <f>'22. Income by deciles'!T26/'22. Income by deciles'!T$32</f>
        <v>7.4359504152623823E-2</v>
      </c>
      <c r="U24" s="780"/>
      <c r="V24" s="780">
        <f>'22. Income by deciles'!V26/'22. Income by deciles'!V$32</f>
        <v>5.5381769396475447E-2</v>
      </c>
      <c r="W24" s="780">
        <f>'22. Income by deciles'!W26/'22. Income by deciles'!W$32</f>
        <v>5.4928033929221617E-2</v>
      </c>
      <c r="X24" s="780"/>
      <c r="Y24" s="780">
        <f>'22. Income by deciles'!Y26/'22. Income by deciles'!Y$32</f>
        <v>5.432643275646825E-2</v>
      </c>
      <c r="Z24" s="780">
        <f>'22. Income by deciles'!Z26/'22. Income by deciles'!Z$32</f>
        <v>5.598930575570011E-2</v>
      </c>
      <c r="AA24" s="780"/>
      <c r="AB24" s="780">
        <f>'22. Income by deciles'!AB26/'22. Income by deciles'!AB$32</f>
        <v>6.366178098577939E-2</v>
      </c>
      <c r="AC24" s="780">
        <f>'22. Income by deciles'!AC26/'22. Income by deciles'!AC$32</f>
        <v>7.7024818811388798E-2</v>
      </c>
      <c r="AD24" s="780">
        <f>'22. Income by deciles'!AD26/'22. Income by deciles'!AD$32</f>
        <v>2.1936028329669212E-2</v>
      </c>
      <c r="AE24" s="780">
        <f>'22. Income by deciles'!AE26/'22. Income by deciles'!AE$32</f>
        <v>7.3896794187371065E-2</v>
      </c>
      <c r="AF24" s="780">
        <f>'22. Income by deciles'!AF26/'22. Income by deciles'!AF$32</f>
        <v>6.8935690579750381E-2</v>
      </c>
      <c r="AG24" s="780"/>
      <c r="AH24" s="780">
        <f>'22. Income by deciles'!AH26/'22. Income by deciles'!AH$32</f>
        <v>6.5508675059049948E-2</v>
      </c>
      <c r="AI24" s="780">
        <f>'22. Income by deciles'!AI26/'22. Income by deciles'!AI$32</f>
        <v>5.8075300914425143E-2</v>
      </c>
      <c r="AJ24" s="780"/>
      <c r="AK24" s="716"/>
    </row>
    <row r="25" spans="1:37">
      <c r="A25" s="735" t="s">
        <v>603</v>
      </c>
      <c r="B25" s="780"/>
      <c r="C25" s="780">
        <f>'22. Income by deciles'!C27/'22. Income by deciles'!C$32</f>
        <v>8.879234941528702E-2</v>
      </c>
      <c r="D25" s="780"/>
      <c r="E25" s="780">
        <f>'22. Income by deciles'!E27/'22. Income by deciles'!E$32</f>
        <v>6.3030547155125474E-2</v>
      </c>
      <c r="F25" s="1129">
        <f>'22. Income by deciles'!F27/'22. Income by deciles'!F$32</f>
        <v>6.9741717556757912E-2</v>
      </c>
      <c r="G25" s="780">
        <f>'22. Income by deciles'!G27/'22. Income by deciles'!G$32</f>
        <v>5.88099850923096E-2</v>
      </c>
      <c r="H25" s="780">
        <f>'22. Income by deciles'!H27/'22. Income by deciles'!H$32</f>
        <v>6.073075797636706E-2</v>
      </c>
      <c r="I25" s="780"/>
      <c r="J25" s="780">
        <f>'22. Income by deciles'!J27/'22. Income by deciles'!J$32</f>
        <v>6.7405871669769662E-2</v>
      </c>
      <c r="K25" s="780">
        <f>'22. Income by deciles'!K27/'22. Income by deciles'!K$32</f>
        <v>7.3921735031765232E-2</v>
      </c>
      <c r="L25" s="780">
        <f>'22. Income by deciles'!L27/'22. Income by deciles'!L$32</f>
        <v>7.7847479698174585E-2</v>
      </c>
      <c r="M25" s="780"/>
      <c r="N25" s="780"/>
      <c r="O25" s="780">
        <f>'22. Income by deciles'!O27/'22. Income by deciles'!O$32</f>
        <v>7.7647044474856861E-2</v>
      </c>
      <c r="P25" s="780"/>
      <c r="Q25" s="780"/>
      <c r="R25" s="780"/>
      <c r="S25" s="780">
        <f>'22. Income by deciles'!S27/'22. Income by deciles'!S$32</f>
        <v>8.5581400657010046E-2</v>
      </c>
      <c r="T25" s="780">
        <f>'22. Income by deciles'!T27/'22. Income by deciles'!T$32</f>
        <v>8.4706197555430962E-2</v>
      </c>
      <c r="U25" s="780"/>
      <c r="V25" s="780">
        <f>'22. Income by deciles'!V27/'22. Income by deciles'!V$32</f>
        <v>6.7843037680971344E-2</v>
      </c>
      <c r="W25" s="780">
        <f>'22. Income by deciles'!W27/'22. Income by deciles'!W$32</f>
        <v>6.6856342539456284E-2</v>
      </c>
      <c r="X25" s="780"/>
      <c r="Y25" s="780">
        <f>'22. Income by deciles'!Y27/'22. Income by deciles'!Y$32</f>
        <v>6.7959753010748192E-2</v>
      </c>
      <c r="Z25" s="780">
        <f>'22. Income by deciles'!Z27/'22. Income by deciles'!Z$32</f>
        <v>6.956696285501715E-2</v>
      </c>
      <c r="AA25" s="780"/>
      <c r="AB25" s="780">
        <f>'22. Income by deciles'!AB27/'22. Income by deciles'!AB$32</f>
        <v>7.8479933982133904E-2</v>
      </c>
      <c r="AC25" s="780">
        <f>'22. Income by deciles'!AC27/'22. Income by deciles'!AC$32</f>
        <v>8.8702097031548743E-2</v>
      </c>
      <c r="AD25" s="780">
        <f>'22. Income by deciles'!AD27/'22. Income by deciles'!AD$32</f>
        <v>3.1416398539794693E-2</v>
      </c>
      <c r="AE25" s="780">
        <f>'22. Income by deciles'!AE27/'22. Income by deciles'!AE$32</f>
        <v>8.4052887523401495E-2</v>
      </c>
      <c r="AF25" s="780">
        <f>'22. Income by deciles'!AF27/'22. Income by deciles'!AF$32</f>
        <v>7.9046404952500982E-2</v>
      </c>
      <c r="AG25" s="780"/>
      <c r="AH25" s="780">
        <f>'22. Income by deciles'!AH27/'22. Income by deciles'!AH$32</f>
        <v>7.6661626952160292E-2</v>
      </c>
      <c r="AI25" s="780">
        <f>'22. Income by deciles'!AI27/'22. Income by deciles'!AI$32</f>
        <v>7.2181767635670593E-2</v>
      </c>
      <c r="AJ25" s="780"/>
      <c r="AK25" s="716"/>
    </row>
    <row r="26" spans="1:37">
      <c r="A26" s="735" t="s">
        <v>604</v>
      </c>
      <c r="B26" s="780"/>
      <c r="C26" s="780">
        <f>'22. Income by deciles'!C28/'22. Income by deciles'!C$32</f>
        <v>0.10510950247775053</v>
      </c>
      <c r="D26" s="780"/>
      <c r="E26" s="780">
        <f>'22. Income by deciles'!E28/'22. Income by deciles'!E$32</f>
        <v>8.1323073283129294E-2</v>
      </c>
      <c r="F26" s="1129">
        <f>'22. Income by deciles'!F28/'22. Income by deciles'!F$32</f>
        <v>8.4476030412383801E-2</v>
      </c>
      <c r="G26" s="780">
        <f>'22. Income by deciles'!G28/'22. Income by deciles'!G$32</f>
        <v>7.6066708941959882E-2</v>
      </c>
      <c r="H26" s="780">
        <f>'22. Income by deciles'!H28/'22. Income by deciles'!H$32</f>
        <v>7.8679131753744622E-2</v>
      </c>
      <c r="I26" s="780"/>
      <c r="J26" s="780">
        <f>'22. Income by deciles'!J28/'22. Income by deciles'!J$32</f>
        <v>8.4552976529035873E-2</v>
      </c>
      <c r="K26" s="780">
        <f>'22. Income by deciles'!K28/'22. Income by deciles'!K$32</f>
        <v>8.978819838953235E-2</v>
      </c>
      <c r="L26" s="780">
        <f>'22. Income by deciles'!L28/'22. Income by deciles'!L$32</f>
        <v>9.4318403782190904E-2</v>
      </c>
      <c r="M26" s="780"/>
      <c r="N26" s="780"/>
      <c r="O26" s="780">
        <f>'22. Income by deciles'!O28/'22. Income by deciles'!O$32</f>
        <v>9.506604622445973E-2</v>
      </c>
      <c r="P26" s="780"/>
      <c r="Q26" s="780"/>
      <c r="R26" s="780"/>
      <c r="S26" s="780">
        <f>'22. Income by deciles'!S28/'22. Income by deciles'!S$32</f>
        <v>0.10137032945810941</v>
      </c>
      <c r="T26" s="780">
        <f>'22. Income by deciles'!T28/'22. Income by deciles'!T$32</f>
        <v>9.7214799667891066E-2</v>
      </c>
      <c r="U26" s="780"/>
      <c r="V26" s="780">
        <f>'22. Income by deciles'!V28/'22. Income by deciles'!V$32</f>
        <v>8.3918357667049054E-2</v>
      </c>
      <c r="W26" s="780">
        <f>'22. Income by deciles'!W28/'22. Income by deciles'!W$32</f>
        <v>8.2490956086773648E-2</v>
      </c>
      <c r="X26" s="780"/>
      <c r="Y26" s="780">
        <f>'22. Income by deciles'!Y28/'22. Income by deciles'!Y$32</f>
        <v>8.5043237943461567E-2</v>
      </c>
      <c r="Z26" s="780">
        <f>'22. Income by deciles'!Z28/'22. Income by deciles'!Z$32</f>
        <v>8.6388369516924982E-2</v>
      </c>
      <c r="AA26" s="780"/>
      <c r="AB26" s="780">
        <f>'22. Income by deciles'!AB28/'22. Income by deciles'!AB$32</f>
        <v>9.64693170784163E-2</v>
      </c>
      <c r="AC26" s="780">
        <f>'22. Income by deciles'!AC28/'22. Income by deciles'!AC$32</f>
        <v>0.10206312743686832</v>
      </c>
      <c r="AD26" s="780">
        <f>'22. Income by deciles'!AD28/'22. Income by deciles'!AD$32</f>
        <v>4.7990640883858328E-2</v>
      </c>
      <c r="AE26" s="780">
        <f>'22. Income by deciles'!AE28/'22. Income by deciles'!AE$32</f>
        <v>9.7477403116709702E-2</v>
      </c>
      <c r="AF26" s="780">
        <f>'22. Income by deciles'!AF28/'22. Income by deciles'!AF$32</f>
        <v>9.2391865828435671E-2</v>
      </c>
      <c r="AG26" s="780"/>
      <c r="AH26" s="780">
        <f>'22. Income by deciles'!AH28/'22. Income by deciles'!AH$32</f>
        <v>9.0676007951764018E-2</v>
      </c>
      <c r="AI26" s="780">
        <f>'22. Income by deciles'!AI28/'22. Income by deciles'!AI$32</f>
        <v>9.0923521746247099E-2</v>
      </c>
      <c r="AJ26" s="780"/>
      <c r="AK26" s="716"/>
    </row>
    <row r="27" spans="1:37">
      <c r="A27" s="735" t="s">
        <v>605</v>
      </c>
      <c r="B27" s="780"/>
      <c r="C27" s="780">
        <f>'22. Income by deciles'!C29/'22. Income by deciles'!C$32</f>
        <v>0.1267198333773327</v>
      </c>
      <c r="D27" s="780"/>
      <c r="E27" s="780">
        <f>'22. Income by deciles'!E29/'22. Income by deciles'!E$32</f>
        <v>0.10893276319152773</v>
      </c>
      <c r="F27" s="1129">
        <f>'22. Income by deciles'!F29/'22. Income by deciles'!F$32</f>
        <v>0.10644396910089972</v>
      </c>
      <c r="G27" s="780">
        <f>'22. Income by deciles'!G29/'22. Income by deciles'!G$32</f>
        <v>0.10212788521079876</v>
      </c>
      <c r="H27" s="780">
        <f>'22. Income by deciles'!H29/'22. Income by deciles'!H$32</f>
        <v>0.10373010050035419</v>
      </c>
      <c r="I27" s="780"/>
      <c r="J27" s="780">
        <f>'22. Income by deciles'!J29/'22. Income by deciles'!J$32</f>
        <v>0.10984691116904929</v>
      </c>
      <c r="K27" s="780">
        <f>'22. Income by deciles'!K29/'22. Income by deciles'!K$32</f>
        <v>0.11290110406550163</v>
      </c>
      <c r="L27" s="780">
        <f>'22. Income by deciles'!L29/'22. Income by deciles'!L$32</f>
        <v>0.11785100848404248</v>
      </c>
      <c r="M27" s="780"/>
      <c r="N27" s="780"/>
      <c r="O27" s="780">
        <f>'22. Income by deciles'!O29/'22. Income by deciles'!O$32</f>
        <v>0.12069049160983995</v>
      </c>
      <c r="P27" s="780"/>
      <c r="Q27" s="780"/>
      <c r="R27" s="780"/>
      <c r="S27" s="780">
        <f>'22. Income by deciles'!S29/'22. Income by deciles'!S$32</f>
        <v>0.12216659622249143</v>
      </c>
      <c r="T27" s="780">
        <f>'22. Income by deciles'!T29/'22. Income by deciles'!T$32</f>
        <v>0.11631175180325395</v>
      </c>
      <c r="U27" s="780"/>
      <c r="V27" s="780">
        <f>'22. Income by deciles'!V29/'22. Income by deciles'!V$32</f>
        <v>0.11061816250137313</v>
      </c>
      <c r="W27" s="780">
        <f>'22. Income by deciles'!W29/'22. Income by deciles'!W$32</f>
        <v>0.10658484156626138</v>
      </c>
      <c r="X27" s="780"/>
      <c r="Y27" s="780">
        <f>'22. Income by deciles'!Y29/'22. Income by deciles'!Y$32</f>
        <v>0.10878004876332836</v>
      </c>
      <c r="Z27" s="780">
        <f>'22. Income by deciles'!Z29/'22. Income by deciles'!Z$32</f>
        <v>0.10831384253656369</v>
      </c>
      <c r="AA27" s="780"/>
      <c r="AB27" s="780">
        <f>'22. Income by deciles'!AB29/'22. Income by deciles'!AB$32</f>
        <v>0.12012331124068022</v>
      </c>
      <c r="AC27" s="780">
        <f>'22. Income by deciles'!AC29/'22. Income by deciles'!AC$32</f>
        <v>0.1222363774579326</v>
      </c>
      <c r="AD27" s="780">
        <f>'22. Income by deciles'!AD29/'22. Income by deciles'!AD$32</f>
        <v>8.2159252162499322E-2</v>
      </c>
      <c r="AE27" s="780">
        <f>'22. Income by deciles'!AE29/'22. Income by deciles'!AE$32</f>
        <v>0.1158739261320257</v>
      </c>
      <c r="AF27" s="780">
        <f>'22. Income by deciles'!AF29/'22. Income by deciles'!AF$32</f>
        <v>0.11107007061975695</v>
      </c>
      <c r="AG27" s="780"/>
      <c r="AH27" s="780">
        <f>'22. Income by deciles'!AH29/'22. Income by deciles'!AH$32</f>
        <v>0.11251165219767018</v>
      </c>
      <c r="AI27" s="780">
        <f>'22. Income by deciles'!AI29/'22. Income by deciles'!AI$32</f>
        <v>0.1171036231262397</v>
      </c>
      <c r="AJ27" s="780"/>
      <c r="AK27" s="716"/>
    </row>
    <row r="28" spans="1:37">
      <c r="A28" s="735" t="s">
        <v>606</v>
      </c>
      <c r="B28" s="780"/>
      <c r="C28" s="780">
        <f>'22. Income by deciles'!C30/'22. Income by deciles'!C$32</f>
        <v>0.1598666896909624</v>
      </c>
      <c r="D28" s="780"/>
      <c r="E28" s="780">
        <f>'22. Income by deciles'!E30/'22. Income by deciles'!E$32</f>
        <v>0.16057388733415287</v>
      </c>
      <c r="F28" s="1129">
        <f>'22. Income by deciles'!F30/'22. Income by deciles'!F$32</f>
        <v>0.1525590263392283</v>
      </c>
      <c r="G28" s="780">
        <f>'22. Income by deciles'!G30/'22. Income by deciles'!G$32</f>
        <v>0.15259126664141878</v>
      </c>
      <c r="H28" s="780">
        <f>'22. Income by deciles'!H30/'22. Income by deciles'!H$32</f>
        <v>0.15216431545757317</v>
      </c>
      <c r="I28" s="780"/>
      <c r="J28" s="780">
        <f>'22. Income by deciles'!J30/'22. Income by deciles'!J$32</f>
        <v>0.15986480007734638</v>
      </c>
      <c r="K28" s="780">
        <f>'22. Income by deciles'!K30/'22. Income by deciles'!K$32</f>
        <v>0.15891044392512713</v>
      </c>
      <c r="L28" s="780">
        <f>'22. Income by deciles'!L30/'22. Income by deciles'!L$32</f>
        <v>0.16017248992708605</v>
      </c>
      <c r="M28" s="780"/>
      <c r="N28" s="780"/>
      <c r="O28" s="780">
        <f>'22. Income by deciles'!O30/'22. Income by deciles'!O$32</f>
        <v>0.16684967663198619</v>
      </c>
      <c r="P28" s="780"/>
      <c r="Q28" s="780"/>
      <c r="R28" s="780"/>
      <c r="S28" s="780">
        <f>'22. Income by deciles'!S30/'22. Income by deciles'!S$32</f>
        <v>0.15685956624347225</v>
      </c>
      <c r="T28" s="780">
        <f>'22. Income by deciles'!T30/'22. Income by deciles'!T$32</f>
        <v>0.14778549957209572</v>
      </c>
      <c r="U28" s="780"/>
      <c r="V28" s="780">
        <f>'22. Income by deciles'!V30/'22. Income by deciles'!V$32</f>
        <v>0.15696798216775762</v>
      </c>
      <c r="W28" s="780">
        <f>'22. Income by deciles'!W30/'22. Income by deciles'!W$32</f>
        <v>0.15202915321791338</v>
      </c>
      <c r="X28" s="780"/>
      <c r="Y28" s="780">
        <f>'22. Income by deciles'!Y30/'22. Income by deciles'!Y$32</f>
        <v>0.1522067890224556</v>
      </c>
      <c r="Z28" s="780">
        <f>'22. Income by deciles'!Z30/'22. Income by deciles'!Z$32</f>
        <v>0.15169472452949406</v>
      </c>
      <c r="AA28" s="780"/>
      <c r="AB28" s="780">
        <f>'22. Income by deciles'!AB30/'22. Income by deciles'!AB$32</f>
        <v>0.15947289370272966</v>
      </c>
      <c r="AC28" s="780">
        <f>'22. Income by deciles'!AC30/'22. Income by deciles'!AC$32</f>
        <v>0.15341637820452303</v>
      </c>
      <c r="AD28" s="780">
        <f>'22. Income by deciles'!AD30/'22. Income by deciles'!AD$32</f>
        <v>0.17016138995793326</v>
      </c>
      <c r="AE28" s="780">
        <f>'22. Income by deciles'!AE30/'22. Income by deciles'!AE$32</f>
        <v>0.14645653467513114</v>
      </c>
      <c r="AF28" s="780">
        <f>'22. Income by deciles'!AF30/'22. Income by deciles'!AF$32</f>
        <v>0.14554015963708278</v>
      </c>
      <c r="AG28" s="780"/>
      <c r="AH28" s="780">
        <f>'22. Income by deciles'!AH30/'22. Income by deciles'!AH$32</f>
        <v>0.15231769477225651</v>
      </c>
      <c r="AI28" s="780">
        <f>'22. Income by deciles'!AI30/'22. Income by deciles'!AI$32</f>
        <v>0.16476503720649732</v>
      </c>
      <c r="AJ28" s="780"/>
      <c r="AK28" s="716"/>
    </row>
    <row r="29" spans="1:37">
      <c r="A29" s="735" t="s">
        <v>607</v>
      </c>
      <c r="B29" s="780"/>
      <c r="C29" s="780">
        <f>'22. Income by deciles'!C31/'22. Income by deciles'!C$32</f>
        <v>0.28011705514326396</v>
      </c>
      <c r="D29" s="780"/>
      <c r="E29" s="780">
        <f>'22. Income by deciles'!E31/'22. Income by deciles'!E$32</f>
        <v>0.44126454048755759</v>
      </c>
      <c r="F29" s="1129">
        <f>'22. Income by deciles'!F31/'22. Income by deciles'!F$32</f>
        <v>0.38705890734825804</v>
      </c>
      <c r="G29" s="780">
        <f>'22. Income by deciles'!G31/'22. Income by deciles'!G$32</f>
        <v>0.46555274819510012</v>
      </c>
      <c r="H29" s="780">
        <f>'22. Income by deciles'!H31/'22. Income by deciles'!H$32</f>
        <v>0.45941459793177053</v>
      </c>
      <c r="I29" s="780"/>
      <c r="J29" s="780">
        <f>'22. Income by deciles'!J31/'22. Income by deciles'!J$32</f>
        <v>0.40411279370495667</v>
      </c>
      <c r="K29" s="780">
        <f>'22. Income by deciles'!K31/'22. Income by deciles'!K$32</f>
        <v>0.36240470582931922</v>
      </c>
      <c r="L29" s="780">
        <f>'22. Income by deciles'!L31/'22. Income by deciles'!L$32</f>
        <v>0.33258246989422896</v>
      </c>
      <c r="M29" s="780"/>
      <c r="N29" s="780"/>
      <c r="O29" s="780">
        <f>'22. Income by deciles'!O31/'22. Income by deciles'!O$32</f>
        <v>0.32856410453249418</v>
      </c>
      <c r="P29" s="780"/>
      <c r="Q29" s="780"/>
      <c r="R29" s="780"/>
      <c r="S29" s="780">
        <f>'22. Income by deciles'!S31/'22. Income by deciles'!S$32</f>
        <v>0.28316417531703225</v>
      </c>
      <c r="T29" s="780">
        <f>'22. Income by deciles'!T31/'22. Income by deciles'!T$32</f>
        <v>0.27586765284678827</v>
      </c>
      <c r="U29" s="780"/>
      <c r="V29" s="780">
        <f>'22. Income by deciles'!V31/'22. Income by deciles'!V$32</f>
        <v>0.40409756577546568</v>
      </c>
      <c r="W29" s="780">
        <f>'22. Income by deciles'!W31/'22. Income by deciles'!W$32</f>
        <v>0.41303133290432359</v>
      </c>
      <c r="X29" s="780"/>
      <c r="Y29" s="780">
        <f>'22. Income by deciles'!Y31/'22. Income by deciles'!Y$32</f>
        <v>0.42630052844784089</v>
      </c>
      <c r="Z29" s="780">
        <f>'22. Income by deciles'!Z31/'22. Income by deciles'!Z$32</f>
        <v>0.40948727840757893</v>
      </c>
      <c r="AA29" s="780"/>
      <c r="AB29" s="780">
        <f>'22. Income by deciles'!AB31/'22. Income by deciles'!AB$32</f>
        <v>0.35442459604099713</v>
      </c>
      <c r="AC29" s="780">
        <f>'22. Income by deciles'!AC31/'22. Income by deciles'!AC$32</f>
        <v>0.27120582924018133</v>
      </c>
      <c r="AD29" s="780">
        <f>'22. Income by deciles'!AD31/'22. Income by deciles'!AD$32</f>
        <v>0.60522553412560787</v>
      </c>
      <c r="AE29" s="780">
        <f>'22. Income by deciles'!AE31/'22. Income by deciles'!AE$32</f>
        <v>0.2791009111107875</v>
      </c>
      <c r="AF29" s="780">
        <f>'22. Income by deciles'!AF31/'22. Income by deciles'!AF$32</f>
        <v>0.3190197492426084</v>
      </c>
      <c r="AG29" s="780"/>
      <c r="AH29" s="780">
        <f>'22. Income by deciles'!AH31/'22. Income by deciles'!AH$32</f>
        <v>0.33468909773775918</v>
      </c>
      <c r="AI29" s="780">
        <f>'22. Income by deciles'!AI31/'22. Income by deciles'!AI$32</f>
        <v>0.36949938518508335</v>
      </c>
      <c r="AJ29" s="780"/>
      <c r="AK29" s="716"/>
    </row>
    <row r="30" spans="1:37">
      <c r="A30" s="735" t="s">
        <v>527</v>
      </c>
      <c r="B30" s="780"/>
      <c r="C30" s="780">
        <f>'22. Income by deciles'!C32/'22. Income by deciles'!C$32</f>
        <v>1</v>
      </c>
      <c r="D30" s="780"/>
      <c r="E30" s="780">
        <f>'22. Income by deciles'!E32/'22. Income by deciles'!E$32</f>
        <v>1</v>
      </c>
      <c r="F30" s="1129">
        <f>'22. Income by deciles'!F32/'22. Income by deciles'!F$32</f>
        <v>1</v>
      </c>
      <c r="G30" s="780">
        <f>'22. Income by deciles'!G32/'22. Income by deciles'!G$32</f>
        <v>1</v>
      </c>
      <c r="H30" s="780">
        <f>'22. Income by deciles'!H32/'22. Income by deciles'!H$32</f>
        <v>1</v>
      </c>
      <c r="I30" s="780"/>
      <c r="J30" s="780">
        <f>'22. Income by deciles'!J32/'22. Income by deciles'!J$32</f>
        <v>1</v>
      </c>
      <c r="K30" s="780">
        <f>'22. Income by deciles'!K32/'22. Income by deciles'!K$32</f>
        <v>1</v>
      </c>
      <c r="L30" s="780">
        <f>'22. Income by deciles'!L32/'22. Income by deciles'!L$32</f>
        <v>1</v>
      </c>
      <c r="M30" s="780"/>
      <c r="N30" s="780"/>
      <c r="O30" s="780">
        <f>'22. Income by deciles'!O32/'22. Income by deciles'!O$32</f>
        <v>1</v>
      </c>
      <c r="P30" s="780"/>
      <c r="Q30" s="780"/>
      <c r="R30" s="780"/>
      <c r="S30" s="780">
        <f>'22. Income by deciles'!S32/'22. Income by deciles'!S$32</f>
        <v>1</v>
      </c>
      <c r="T30" s="780">
        <f>'22. Income by deciles'!T32/'22. Income by deciles'!T$32</f>
        <v>1</v>
      </c>
      <c r="U30" s="780"/>
      <c r="V30" s="780">
        <f>'22. Income by deciles'!V32/'22. Income by deciles'!V$32</f>
        <v>1</v>
      </c>
      <c r="W30" s="780">
        <f>'22. Income by deciles'!W32/'22. Income by deciles'!W$32</f>
        <v>1</v>
      </c>
      <c r="X30" s="780"/>
      <c r="Y30" s="780">
        <f>'22. Income by deciles'!Y32/'22. Income by deciles'!Y$32</f>
        <v>1</v>
      </c>
      <c r="Z30" s="780">
        <f>'22. Income by deciles'!Z32/'22. Income by deciles'!Z$32</f>
        <v>1</v>
      </c>
      <c r="AA30" s="780"/>
      <c r="AB30" s="780">
        <f>'22. Income by deciles'!AB32/'22. Income by deciles'!AB$32</f>
        <v>1</v>
      </c>
      <c r="AC30" s="780">
        <f>'22. Income by deciles'!AC32/'22. Income by deciles'!AC$32</f>
        <v>1</v>
      </c>
      <c r="AD30" s="780">
        <f>'22. Income by deciles'!AD32/'22. Income by deciles'!AD$32</f>
        <v>1</v>
      </c>
      <c r="AE30" s="780">
        <f>'22. Income by deciles'!AE32/'22. Income by deciles'!AE$32</f>
        <v>1</v>
      </c>
      <c r="AF30" s="780">
        <f>'22. Income by deciles'!AF32/'22. Income by deciles'!AF$32</f>
        <v>1</v>
      </c>
      <c r="AG30" s="780"/>
      <c r="AH30" s="780">
        <f>'22. Income by deciles'!AH32/'22. Income by deciles'!AH$32</f>
        <v>1</v>
      </c>
      <c r="AI30" s="780">
        <f>'22. Income by deciles'!AI32/'22. Income by deciles'!AI$32</f>
        <v>1</v>
      </c>
      <c r="AJ30" s="780"/>
      <c r="AK30" s="716"/>
    </row>
    <row r="31" spans="1:37">
      <c r="A31" s="727" t="s">
        <v>610</v>
      </c>
      <c r="B31" s="734"/>
      <c r="C31" s="734"/>
      <c r="D31" s="734"/>
      <c r="E31" s="734"/>
      <c r="F31" s="1130"/>
      <c r="G31" s="734"/>
      <c r="H31" s="734"/>
      <c r="I31" s="734"/>
      <c r="J31" s="734"/>
      <c r="K31" s="734"/>
      <c r="L31" s="734"/>
      <c r="M31" s="734"/>
      <c r="N31" s="734"/>
      <c r="O31" s="734"/>
      <c r="P31" s="734"/>
      <c r="Q31" s="734"/>
      <c r="R31" s="734"/>
      <c r="S31" s="734"/>
      <c r="T31" s="734"/>
      <c r="U31" s="734"/>
      <c r="V31" s="734"/>
      <c r="W31" s="734"/>
      <c r="X31" s="734"/>
      <c r="Y31" s="734"/>
      <c r="Z31" s="734"/>
      <c r="AA31" s="734"/>
      <c r="AB31" s="734"/>
      <c r="AC31" s="734"/>
      <c r="AD31" s="734"/>
      <c r="AE31" s="734"/>
      <c r="AF31" s="734"/>
      <c r="AG31" s="734"/>
      <c r="AH31" s="734"/>
      <c r="AI31" s="734"/>
      <c r="AJ31" s="734"/>
      <c r="AK31" s="716"/>
    </row>
    <row r="32" spans="1:37">
      <c r="A32" s="726" t="s">
        <v>598</v>
      </c>
      <c r="B32" s="780">
        <f>'22. Income by deciles'!B34/'22. Income by deciles'!B$44</f>
        <v>2.0795680956443491E-2</v>
      </c>
      <c r="C32" s="780">
        <f>'22. Income by deciles'!C34/'22. Income by deciles'!C$44</f>
        <v>1.7438168281772276E-2</v>
      </c>
      <c r="D32" s="780">
        <f>'22. Income by deciles'!D34/'22. Income by deciles'!D$44</f>
        <v>8.9048693917086006E-3</v>
      </c>
      <c r="E32" s="780">
        <f>'22. Income by deciles'!E34/'22. Income by deciles'!E$44</f>
        <v>1.065163097654398E-2</v>
      </c>
      <c r="F32" s="1129">
        <f>'22. Income by deciles'!F34/'22. Income by deciles'!F$44</f>
        <v>2.0615374496866869E-2</v>
      </c>
      <c r="G32" s="780">
        <f>'22. Income by deciles'!G34/'22. Income by deciles'!G$44</f>
        <v>1.0775580905026715E-2</v>
      </c>
      <c r="H32" s="780">
        <f>'22. Income by deciles'!H34/'22. Income by deciles'!H$44</f>
        <v>1.0181648107049643E-2</v>
      </c>
      <c r="I32" s="780">
        <f>'22. Income by deciles'!I34/'22. Income by deciles'!I$44</f>
        <v>1.437204400224228E-2</v>
      </c>
      <c r="J32" s="780">
        <f>'22. Income by deciles'!J34/'22. Income by deciles'!J$44</f>
        <v>1.4109858679299744E-2</v>
      </c>
      <c r="K32" s="780">
        <f>'22. Income by deciles'!K34/'22. Income by deciles'!K$44</f>
        <v>1.817229738084029E-2</v>
      </c>
      <c r="L32" s="780">
        <f>'22. Income by deciles'!L34/'22. Income by deciles'!L$44</f>
        <v>2.1734488191675644E-2</v>
      </c>
      <c r="M32" s="780">
        <f>'22. Income by deciles'!M34/'22. Income by deciles'!M$44</f>
        <v>3.4227747535871808E-2</v>
      </c>
      <c r="N32" s="780"/>
      <c r="O32" s="780">
        <f>'22. Income by deciles'!O34/'22. Income by deciles'!O$44</f>
        <v>2.0076003934756132E-2</v>
      </c>
      <c r="P32" s="780">
        <f>'22. Income by deciles'!P34/'22. Income by deciles'!P$44</f>
        <v>2.0280978259643152E-2</v>
      </c>
      <c r="Q32" s="780">
        <f>'22. Income by deciles'!Q34/'22. Income by deciles'!Q$44</f>
        <v>8.9305358112671054E-3</v>
      </c>
      <c r="R32" s="780">
        <f>'22. Income by deciles'!R34/'22. Income by deciles'!R$44</f>
        <v>3.213181849245024E-2</v>
      </c>
      <c r="S32" s="780">
        <f>'22. Income by deciles'!S34/'22. Income by deciles'!S$44</f>
        <v>2.5874957674270813E-2</v>
      </c>
      <c r="T32" s="780">
        <f>'22. Income by deciles'!T34/'22. Income by deciles'!T$44</f>
        <v>3.528780837248343E-2</v>
      </c>
      <c r="U32" s="780"/>
      <c r="V32" s="780">
        <f>'22. Income by deciles'!V34/'22. Income by deciles'!V$44</f>
        <v>1.5770984734357795E-2</v>
      </c>
      <c r="W32" s="780">
        <f>'22. Income by deciles'!W34/'22. Income by deciles'!W$44</f>
        <v>1.6605754494048879E-2</v>
      </c>
      <c r="X32" s="780">
        <f>'22. Income by deciles'!X34/'22. Income by deciles'!X$44</f>
        <v>1.8141337142339075E-2</v>
      </c>
      <c r="Y32" s="780">
        <f>'22. Income by deciles'!Y34/'22. Income by deciles'!Y$44</f>
        <v>1.0385080972344004E-2</v>
      </c>
      <c r="Z32" s="780">
        <f>'22. Income by deciles'!Z34/'22. Income by deciles'!Z$44</f>
        <v>1.3549902066948206E-2</v>
      </c>
      <c r="AA32" s="780"/>
      <c r="AB32" s="780">
        <f>'22. Income by deciles'!AB34/'22. Income by deciles'!AB$44</f>
        <v>1.3601431683661801E-2</v>
      </c>
      <c r="AC32" s="780">
        <f>'22. Income by deciles'!AC34/'22. Income by deciles'!AC$44</f>
        <v>2.227142832747479E-2</v>
      </c>
      <c r="AD32" s="780">
        <f>'22. Income by deciles'!AD34/'22. Income by deciles'!AD$44</f>
        <v>5.4338439288501269E-3</v>
      </c>
      <c r="AE32" s="780">
        <f>'22. Income by deciles'!AE34/'22. Income by deciles'!AE$44</f>
        <v>3.4596256316973321E-2</v>
      </c>
      <c r="AF32" s="780">
        <f>'22. Income by deciles'!AF34/'22. Income by deciles'!AF$44</f>
        <v>3.2358776321538565E-2</v>
      </c>
      <c r="AG32" s="780">
        <f>'22. Income by deciles'!AG34/'22. Income by deciles'!AG$44</f>
        <v>2.3485561046373345E-2</v>
      </c>
      <c r="AH32" s="780">
        <f>'22. Income by deciles'!AH34/'22. Income by deciles'!AH$44</f>
        <v>2.6186452004379506E-2</v>
      </c>
      <c r="AI32" s="780">
        <f>'22. Income by deciles'!AI34/'22. Income by deciles'!AI$44</f>
        <v>1.7812573298581016E-2</v>
      </c>
      <c r="AJ32" s="780">
        <f>'22. Income by deciles'!AJ34/'22. Income by deciles'!AJ$44</f>
        <v>2.1019915547071225E-2</v>
      </c>
      <c r="AK32" s="716"/>
    </row>
    <row r="33" spans="1:37">
      <c r="A33" s="726" t="s">
        <v>599</v>
      </c>
      <c r="B33" s="780">
        <f>'22. Income by deciles'!B35/'22. Income by deciles'!B$44</f>
        <v>3.3892421237435646E-2</v>
      </c>
      <c r="C33" s="780">
        <f>'22. Income by deciles'!C35/'22. Income by deciles'!C$44</f>
        <v>3.7128083859979392E-2</v>
      </c>
      <c r="D33" s="780">
        <f>'22. Income by deciles'!D35/'22. Income by deciles'!D$44</f>
        <v>2.2913825857722021E-2</v>
      </c>
      <c r="E33" s="780">
        <f>'22. Income by deciles'!E35/'22. Income by deciles'!E$44</f>
        <v>2.059779070572431E-2</v>
      </c>
      <c r="F33" s="1129">
        <f>'22. Income by deciles'!F35/'22. Income by deciles'!F$44</f>
        <v>3.2752859367789919E-2</v>
      </c>
      <c r="G33" s="780">
        <f>'22. Income by deciles'!G35/'22. Income by deciles'!G$44</f>
        <v>2.1046778548346023E-2</v>
      </c>
      <c r="H33" s="780">
        <f>'22. Income by deciles'!H35/'22. Income by deciles'!H$44</f>
        <v>2.1115307371181107E-2</v>
      </c>
      <c r="I33" s="780">
        <f>'22. Income by deciles'!I35/'22. Income by deciles'!I$44</f>
        <v>2.7543683241864052E-2</v>
      </c>
      <c r="J33" s="780">
        <f>'22. Income by deciles'!J35/'22. Income by deciles'!J$44</f>
        <v>2.5579178214215861E-2</v>
      </c>
      <c r="K33" s="780">
        <f>'22. Income by deciles'!K35/'22. Income by deciles'!K$44</f>
        <v>3.174918947853398E-2</v>
      </c>
      <c r="L33" s="780">
        <f>'22. Income by deciles'!L35/'22. Income by deciles'!L$44</f>
        <v>3.4794966631415764E-2</v>
      </c>
      <c r="M33" s="780">
        <f>'22. Income by deciles'!M35/'22. Income by deciles'!M$44</f>
        <v>5.0838753628200506E-2</v>
      </c>
      <c r="N33" s="780"/>
      <c r="O33" s="780">
        <f>'22. Income by deciles'!O35/'22. Income by deciles'!O$44</f>
        <v>3.3643316325110126E-2</v>
      </c>
      <c r="P33" s="780">
        <f>'22. Income by deciles'!P35/'22. Income by deciles'!P$44</f>
        <v>3.0627760634654447E-2</v>
      </c>
      <c r="Q33" s="780">
        <f>'22. Income by deciles'!Q35/'22. Income by deciles'!Q$44</f>
        <v>1.9980372208539574E-2</v>
      </c>
      <c r="R33" s="780">
        <f>'22. Income by deciles'!R35/'22. Income by deciles'!R$44</f>
        <v>4.2139356369954042E-2</v>
      </c>
      <c r="S33" s="780">
        <f>'22. Income by deciles'!S35/'22. Income by deciles'!S$44</f>
        <v>4.0281658032425505E-2</v>
      </c>
      <c r="T33" s="780">
        <f>'22. Income by deciles'!T35/'22. Income by deciles'!T$44</f>
        <v>4.8245300026982046E-2</v>
      </c>
      <c r="U33" s="780"/>
      <c r="V33" s="780">
        <f>'22. Income by deciles'!V35/'22. Income by deciles'!V$44</f>
        <v>2.7699624868132357E-2</v>
      </c>
      <c r="W33" s="780">
        <f>'22. Income by deciles'!W35/'22. Income by deciles'!W$44</f>
        <v>2.9336596897868994E-2</v>
      </c>
      <c r="X33" s="780">
        <f>'22. Income by deciles'!X35/'22. Income by deciles'!X$44</f>
        <v>3.055445238122546E-2</v>
      </c>
      <c r="Y33" s="780">
        <f>'22. Income by deciles'!Y35/'22. Income by deciles'!Y$44</f>
        <v>2.2046762135627174E-2</v>
      </c>
      <c r="Z33" s="780">
        <f>'22. Income by deciles'!Z35/'22. Income by deciles'!Z$44</f>
        <v>2.5150532678256243E-2</v>
      </c>
      <c r="AA33" s="780"/>
      <c r="AB33" s="780">
        <f>'22. Income by deciles'!AB35/'22. Income by deciles'!AB$44</f>
        <v>2.6226541956999961E-2</v>
      </c>
      <c r="AC33" s="780">
        <f>'22. Income by deciles'!AC35/'22. Income by deciles'!AC$44</f>
        <v>4.3384329517433345E-2</v>
      </c>
      <c r="AD33" s="780">
        <f>'22. Income by deciles'!AD35/'22. Income by deciles'!AD$44</f>
        <v>1.0008584041125522E-2</v>
      </c>
      <c r="AE33" s="780">
        <f>'22. Income by deciles'!AE35/'22. Income by deciles'!AE$44</f>
        <v>4.7696203941929131E-2</v>
      </c>
      <c r="AF33" s="780">
        <f>'22. Income by deciles'!AF35/'22. Income by deciles'!AF$44</f>
        <v>4.4880502505810785E-2</v>
      </c>
      <c r="AG33" s="780">
        <f>'22. Income by deciles'!AG35/'22. Income by deciles'!AG$44</f>
        <v>3.7177268189428979E-2</v>
      </c>
      <c r="AH33" s="780">
        <f>'22. Income by deciles'!AH35/'22. Income by deciles'!AH$44</f>
        <v>3.9633227678696127E-2</v>
      </c>
      <c r="AI33" s="780">
        <f>'22. Income by deciles'!AI35/'22. Income by deciles'!AI$44</f>
        <v>2.8673738477120968E-2</v>
      </c>
      <c r="AJ33" s="780">
        <f>'22. Income by deciles'!AJ35/'22. Income by deciles'!AJ$44</f>
        <v>3.6600620301248381E-2</v>
      </c>
      <c r="AK33" s="716"/>
    </row>
    <row r="34" spans="1:37">
      <c r="A34" s="726" t="s">
        <v>600</v>
      </c>
      <c r="B34" s="780">
        <f>'22. Income by deciles'!B36/'22. Income by deciles'!B$44</f>
        <v>4.4111869616746104E-2</v>
      </c>
      <c r="C34" s="780">
        <f>'22. Income by deciles'!C36/'22. Income by deciles'!C$44</f>
        <v>5.1475873618781504E-2</v>
      </c>
      <c r="D34" s="780">
        <f>'22. Income by deciles'!D36/'22. Income by deciles'!D$44</f>
        <v>3.6008865714701875E-2</v>
      </c>
      <c r="E34" s="780">
        <f>'22. Income by deciles'!E36/'22. Income by deciles'!E$44</f>
        <v>2.9659780386685184E-2</v>
      </c>
      <c r="F34" s="1129">
        <f>'22. Income by deciles'!F36/'22. Income by deciles'!F$44</f>
        <v>4.1076857982575862E-2</v>
      </c>
      <c r="G34" s="780">
        <f>'22. Income by deciles'!G36/'22. Income by deciles'!G$44</f>
        <v>2.9696762344185137E-2</v>
      </c>
      <c r="H34" s="780">
        <f>'22. Income by deciles'!H36/'22. Income by deciles'!H$44</f>
        <v>2.9244742554627723E-2</v>
      </c>
      <c r="I34" s="780">
        <f>'22. Income by deciles'!I36/'22. Income by deciles'!I$44</f>
        <v>3.699248043645758E-2</v>
      </c>
      <c r="J34" s="780">
        <f>'22. Income by deciles'!J36/'22. Income by deciles'!J$44</f>
        <v>3.5844341496629635E-2</v>
      </c>
      <c r="K34" s="780">
        <f>'22. Income by deciles'!K36/'22. Income by deciles'!K$44</f>
        <v>4.1520153737530346E-2</v>
      </c>
      <c r="L34" s="780">
        <f>'22. Income by deciles'!L36/'22. Income by deciles'!L$44</f>
        <v>4.4944343151519614E-2</v>
      </c>
      <c r="M34" s="780">
        <f>'22. Income by deciles'!M36/'22. Income by deciles'!M$44</f>
        <v>6.1285985589707624E-2</v>
      </c>
      <c r="N34" s="780"/>
      <c r="O34" s="780">
        <f>'22. Income by deciles'!O36/'22. Income by deciles'!O$44</f>
        <v>4.3660688999393939E-2</v>
      </c>
      <c r="P34" s="780">
        <f>'22. Income by deciles'!P36/'22. Income by deciles'!P$44</f>
        <v>3.7820038376376569E-2</v>
      </c>
      <c r="Q34" s="780">
        <f>'22. Income by deciles'!Q36/'22. Income by deciles'!Q$44</f>
        <v>2.9700561345346772E-2</v>
      </c>
      <c r="R34" s="780">
        <f>'22. Income by deciles'!R36/'22. Income by deciles'!R$44</f>
        <v>4.9138002038681898E-2</v>
      </c>
      <c r="S34" s="780">
        <f>'22. Income by deciles'!S36/'22. Income by deciles'!S$44</f>
        <v>5.1236209683006635E-2</v>
      </c>
      <c r="T34" s="780">
        <f>'22. Income by deciles'!T36/'22. Income by deciles'!T$44</f>
        <v>5.6960357617752158E-2</v>
      </c>
      <c r="U34" s="780"/>
      <c r="V34" s="780">
        <f>'22. Income by deciles'!V36/'22. Income by deciles'!V$44</f>
        <v>3.745588767032914E-2</v>
      </c>
      <c r="W34" s="780">
        <f>'22. Income by deciles'!W36/'22. Income by deciles'!W$44</f>
        <v>3.8142644781748676E-2</v>
      </c>
      <c r="X34" s="780">
        <f>'22. Income by deciles'!X36/'22. Income by deciles'!X$44</f>
        <v>4.0333052739817042E-2</v>
      </c>
      <c r="Y34" s="780">
        <f>'22. Income by deciles'!Y36/'22. Income by deciles'!Y$44</f>
        <v>3.2788049392484267E-2</v>
      </c>
      <c r="Z34" s="780">
        <f>'22. Income by deciles'!Z36/'22. Income by deciles'!Z$44</f>
        <v>3.5028335348152195E-2</v>
      </c>
      <c r="AA34" s="780"/>
      <c r="AB34" s="780">
        <f>'22. Income by deciles'!AB36/'22. Income by deciles'!AB$44</f>
        <v>3.8167648450564029E-2</v>
      </c>
      <c r="AC34" s="780">
        <f>'22. Income by deciles'!AC36/'22. Income by deciles'!AC$44</f>
        <v>5.6201974236329617E-2</v>
      </c>
      <c r="AD34" s="780">
        <f>'22. Income by deciles'!AD36/'22. Income by deciles'!AD$44</f>
        <v>1.3784650445295131E-2</v>
      </c>
      <c r="AE34" s="780">
        <f>'22. Income by deciles'!AE36/'22. Income by deciles'!AE$44</f>
        <v>5.6649850569925213E-2</v>
      </c>
      <c r="AF34" s="780">
        <f>'22. Income by deciles'!AF36/'22. Income by deciles'!AF$44</f>
        <v>5.3734455449011481E-2</v>
      </c>
      <c r="AG34" s="780">
        <f>'22. Income by deciles'!AG36/'22. Income by deciles'!AG$44</f>
        <v>4.8363779033598522E-2</v>
      </c>
      <c r="AH34" s="780">
        <f>'22. Income by deciles'!AH36/'22. Income by deciles'!AH$44</f>
        <v>4.8687149395404188E-2</v>
      </c>
      <c r="AI34" s="780">
        <f>'22. Income by deciles'!AI36/'22. Income by deciles'!AI$44</f>
        <v>3.8476379746870716E-2</v>
      </c>
      <c r="AJ34" s="780">
        <f>'22. Income by deciles'!AJ36/'22. Income by deciles'!AJ$44</f>
        <v>4.8268225345262039E-2</v>
      </c>
      <c r="AK34" s="716"/>
    </row>
    <row r="35" spans="1:37">
      <c r="A35" s="726" t="s">
        <v>601</v>
      </c>
      <c r="B35" s="780">
        <f>'22. Income by deciles'!B37/'22. Income by deciles'!B$44</f>
        <v>5.5497870132877089E-2</v>
      </c>
      <c r="C35" s="780">
        <f>'22. Income by deciles'!C37/'22. Income by deciles'!C$44</f>
        <v>6.3561155522310966E-2</v>
      </c>
      <c r="D35" s="780">
        <f>'22. Income by deciles'!D37/'22. Income by deciles'!D$44</f>
        <v>4.8495077778909719E-2</v>
      </c>
      <c r="E35" s="780">
        <f>'22. Income by deciles'!E37/'22. Income by deciles'!E$44</f>
        <v>3.9551304835448629E-2</v>
      </c>
      <c r="F35" s="1129">
        <f>'22. Income by deciles'!F37/'22. Income by deciles'!F$44</f>
        <v>4.9508015457724062E-2</v>
      </c>
      <c r="G35" s="780">
        <f>'22. Income by deciles'!G37/'22. Income by deciles'!G$44</f>
        <v>3.8603618542954694E-2</v>
      </c>
      <c r="H35" s="780">
        <f>'22. Income by deciles'!H37/'22. Income by deciles'!H$44</f>
        <v>3.8084692968346621E-2</v>
      </c>
      <c r="I35" s="780">
        <f>'22. Income by deciles'!I37/'22. Income by deciles'!I$44</f>
        <v>4.6269642821696405E-2</v>
      </c>
      <c r="J35" s="780">
        <f>'22. Income by deciles'!J37/'22. Income by deciles'!J$44</f>
        <v>4.5252558428292677E-2</v>
      </c>
      <c r="K35" s="780">
        <f>'22. Income by deciles'!K37/'22. Income by deciles'!K$44</f>
        <v>5.1182046115009115E-2</v>
      </c>
      <c r="L35" s="780">
        <f>'22. Income by deciles'!L37/'22. Income by deciles'!L$44</f>
        <v>5.5138654907120249E-2</v>
      </c>
      <c r="M35" s="780">
        <f>'22. Income by deciles'!M37/'22. Income by deciles'!M$44</f>
        <v>7.1003275463971255E-2</v>
      </c>
      <c r="N35" s="780"/>
      <c r="O35" s="780">
        <f>'22. Income by deciles'!O37/'22. Income by deciles'!O$44</f>
        <v>5.4356543634355284E-2</v>
      </c>
      <c r="P35" s="780">
        <f>'22. Income by deciles'!P37/'22. Income by deciles'!P$44</f>
        <v>4.4875754668382138E-2</v>
      </c>
      <c r="Q35" s="780">
        <f>'22. Income by deciles'!Q37/'22. Income by deciles'!Q$44</f>
        <v>4.0766209725673234E-2</v>
      </c>
      <c r="R35" s="780">
        <f>'22. Income by deciles'!R37/'22. Income by deciles'!R$44</f>
        <v>5.6456335723580719E-2</v>
      </c>
      <c r="S35" s="780">
        <f>'22. Income by deciles'!S37/'22. Income by deciles'!S$44</f>
        <v>6.2328686506543829E-2</v>
      </c>
      <c r="T35" s="780">
        <f>'22. Income by deciles'!T37/'22. Income by deciles'!T$44</f>
        <v>6.5774088437395642E-2</v>
      </c>
      <c r="U35" s="780"/>
      <c r="V35" s="780">
        <f>'22. Income by deciles'!V37/'22. Income by deciles'!V$44</f>
        <v>4.6936887969154593E-2</v>
      </c>
      <c r="W35" s="780">
        <f>'22. Income by deciles'!W37/'22. Income by deciles'!W$44</f>
        <v>4.6913818630446621E-2</v>
      </c>
      <c r="X35" s="780">
        <f>'22. Income by deciles'!X37/'22. Income by deciles'!X$44</f>
        <v>4.8718712028659322E-2</v>
      </c>
      <c r="Y35" s="780">
        <f>'22. Income by deciles'!Y37/'22. Income by deciles'!Y$44</f>
        <v>4.3280996567293534E-2</v>
      </c>
      <c r="Z35" s="780">
        <f>'22. Income by deciles'!Z37/'22. Income by deciles'!Z$44</f>
        <v>4.5048345586617924E-2</v>
      </c>
      <c r="AA35" s="780"/>
      <c r="AB35" s="780">
        <f>'22. Income by deciles'!AB37/'22. Income by deciles'!AB$44</f>
        <v>5.0519261632533903E-2</v>
      </c>
      <c r="AC35" s="780">
        <f>'22. Income by deciles'!AC37/'22. Income by deciles'!AC$44</f>
        <v>6.7647902253113845E-2</v>
      </c>
      <c r="AD35" s="780">
        <f>'22. Income by deciles'!AD37/'22. Income by deciles'!AD$44</f>
        <v>1.8569236962222568E-2</v>
      </c>
      <c r="AE35" s="780">
        <f>'22. Income by deciles'!AE37/'22. Income by deciles'!AE$44</f>
        <v>6.5172285135626978E-2</v>
      </c>
      <c r="AF35" s="780">
        <f>'22. Income by deciles'!AF37/'22. Income by deciles'!AF$44</f>
        <v>6.2839019773964611E-2</v>
      </c>
      <c r="AG35" s="780">
        <f>'22. Income by deciles'!AG37/'22. Income by deciles'!AG$44</f>
        <v>5.8429474119958663E-2</v>
      </c>
      <c r="AH35" s="780">
        <f>'22. Income by deciles'!AH37/'22. Income by deciles'!AH$44</f>
        <v>5.7545877397555067E-2</v>
      </c>
      <c r="AI35" s="780">
        <f>'22. Income by deciles'!AI37/'22. Income by deciles'!AI$44</f>
        <v>4.8447794096223101E-2</v>
      </c>
      <c r="AJ35" s="780">
        <f>'22. Income by deciles'!AJ37/'22. Income by deciles'!AJ$44</f>
        <v>6.0202897410796631E-2</v>
      </c>
      <c r="AK35" s="716"/>
    </row>
    <row r="36" spans="1:37">
      <c r="A36" s="726" t="s">
        <v>602</v>
      </c>
      <c r="B36" s="780">
        <f>'22. Income by deciles'!B38/'22. Income by deciles'!B$44</f>
        <v>6.852357197767113E-2</v>
      </c>
      <c r="C36" s="780">
        <f>'22. Income by deciles'!C38/'22. Income by deciles'!C$44</f>
        <v>7.631008381038791E-2</v>
      </c>
      <c r="D36" s="780">
        <f>'22. Income by deciles'!D38/'22. Income by deciles'!D$44</f>
        <v>6.1103815815949987E-2</v>
      </c>
      <c r="E36" s="780">
        <f>'22. Income by deciles'!E38/'22. Income by deciles'!E$44</f>
        <v>5.1123973456187723E-2</v>
      </c>
      <c r="F36" s="1129">
        <f>'22. Income by deciles'!F38/'22. Income by deciles'!F$44</f>
        <v>5.9077035847691507E-2</v>
      </c>
      <c r="G36" s="780">
        <f>'22. Income by deciles'!G38/'22. Income by deciles'!G$44</f>
        <v>4.8032524724596681E-2</v>
      </c>
      <c r="H36" s="780">
        <f>'22. Income by deciles'!H38/'22. Income by deciles'!H$44</f>
        <v>4.8253438385470762E-2</v>
      </c>
      <c r="I36" s="780">
        <f>'22. Income by deciles'!I38/'22. Income by deciles'!I$44</f>
        <v>5.7371075195204978E-2</v>
      </c>
      <c r="J36" s="780">
        <f>'22. Income by deciles'!J38/'22. Income by deciles'!J$44</f>
        <v>5.5728522939941759E-2</v>
      </c>
      <c r="K36" s="780">
        <f>'22. Income by deciles'!K38/'22. Income by deciles'!K$44</f>
        <v>6.1734626216780421E-2</v>
      </c>
      <c r="L36" s="780">
        <f>'22. Income by deciles'!L38/'22. Income by deciles'!L$44</f>
        <v>6.6283030899308593E-2</v>
      </c>
      <c r="M36" s="780">
        <f>'22. Income by deciles'!M38/'22. Income by deciles'!M$44</f>
        <v>7.9829597719122014E-2</v>
      </c>
      <c r="N36" s="780"/>
      <c r="O36" s="780">
        <f>'22. Income by deciles'!O38/'22. Income by deciles'!O$44</f>
        <v>6.6129411806631233E-2</v>
      </c>
      <c r="P36" s="780">
        <f>'22. Income by deciles'!P38/'22. Income by deciles'!P$44</f>
        <v>5.3230536387525035E-2</v>
      </c>
      <c r="Q36" s="780">
        <f>'22. Income by deciles'!Q38/'22. Income by deciles'!Q$44</f>
        <v>5.2655094234356936E-2</v>
      </c>
      <c r="R36" s="780">
        <f>'22. Income by deciles'!R38/'22. Income by deciles'!R$44</f>
        <v>6.5333613042239849E-2</v>
      </c>
      <c r="S36" s="780">
        <f>'22. Income by deciles'!S38/'22. Income by deciles'!S$44</f>
        <v>7.3433449448750562E-2</v>
      </c>
      <c r="T36" s="780">
        <f>'22. Income by deciles'!T38/'22. Income by deciles'!T$44</f>
        <v>7.5355338590355439E-2</v>
      </c>
      <c r="U36" s="780"/>
      <c r="V36" s="780">
        <f>'22. Income by deciles'!V38/'22. Income by deciles'!V$44</f>
        <v>5.7102033769647363E-2</v>
      </c>
      <c r="W36" s="780">
        <f>'22. Income by deciles'!W38/'22. Income by deciles'!W$44</f>
        <v>5.6969335921253826E-2</v>
      </c>
      <c r="X36" s="780">
        <f>'22. Income by deciles'!X38/'22. Income by deciles'!X$44</f>
        <v>5.9713661315909314E-2</v>
      </c>
      <c r="Y36" s="780">
        <f>'22. Income by deciles'!Y38/'22. Income by deciles'!Y$44</f>
        <v>5.4934069056669615E-2</v>
      </c>
      <c r="Z36" s="780">
        <f>'22. Income by deciles'!Z38/'22. Income by deciles'!Z$44</f>
        <v>5.5958374463960021E-2</v>
      </c>
      <c r="AA36" s="780"/>
      <c r="AB36" s="780">
        <f>'22. Income by deciles'!AB38/'22. Income by deciles'!AB$44</f>
        <v>6.412349970100345E-2</v>
      </c>
      <c r="AC36" s="780">
        <f>'22. Income by deciles'!AC38/'22. Income by deciles'!AC$44</f>
        <v>7.813327566971931E-2</v>
      </c>
      <c r="AD36" s="780">
        <f>'22. Income by deciles'!AD38/'22. Income by deciles'!AD$44</f>
        <v>2.5395603337045332E-2</v>
      </c>
      <c r="AE36" s="780">
        <f>'22. Income by deciles'!AE38/'22. Income by deciles'!AE$44</f>
        <v>7.4132798128001345E-2</v>
      </c>
      <c r="AF36" s="780">
        <f>'22. Income by deciles'!AF38/'22. Income by deciles'!AF$44</f>
        <v>7.2093968730039065E-2</v>
      </c>
      <c r="AG36" s="780">
        <f>'22. Income by deciles'!AG38/'22. Income by deciles'!AG$44</f>
        <v>6.9651872542193863E-2</v>
      </c>
      <c r="AH36" s="780">
        <f>'22. Income by deciles'!AH38/'22. Income by deciles'!AH$44</f>
        <v>6.710823911012917E-2</v>
      </c>
      <c r="AI36" s="780">
        <f>'22. Income by deciles'!AI38/'22. Income by deciles'!AI$44</f>
        <v>5.993173072740899E-2</v>
      </c>
      <c r="AJ36" s="780">
        <f>'22. Income by deciles'!AJ38/'22. Income by deciles'!AJ$44</f>
        <v>7.228665194814482E-2</v>
      </c>
      <c r="AK36" s="716"/>
    </row>
    <row r="37" spans="1:37">
      <c r="A37" s="726" t="s">
        <v>603</v>
      </c>
      <c r="B37" s="780">
        <f>'22. Income by deciles'!B39/'22. Income by deciles'!B$44</f>
        <v>8.1869760564223376E-2</v>
      </c>
      <c r="C37" s="780">
        <f>'22. Income by deciles'!C39/'22. Income by deciles'!C$44</f>
        <v>8.9507710840281696E-2</v>
      </c>
      <c r="D37" s="780">
        <f>'22. Income by deciles'!D39/'22. Income by deciles'!D$44</f>
        <v>7.6768831838749649E-2</v>
      </c>
      <c r="E37" s="780">
        <f>'22. Income by deciles'!E39/'22. Income by deciles'!E$44</f>
        <v>6.5257624289760327E-2</v>
      </c>
      <c r="F37" s="1129">
        <f>'22. Income by deciles'!F39/'22. Income by deciles'!F$44</f>
        <v>7.0349076486165257E-2</v>
      </c>
      <c r="G37" s="780">
        <f>'22. Income by deciles'!G39/'22. Income by deciles'!G$44</f>
        <v>5.9458211313526112E-2</v>
      </c>
      <c r="H37" s="780">
        <f>'22. Income by deciles'!H39/'22. Income by deciles'!H$44</f>
        <v>6.1108825012937414E-2</v>
      </c>
      <c r="I37" s="780">
        <f>'22. Income by deciles'!I39/'22. Income by deciles'!I$44</f>
        <v>7.0488641237664837E-2</v>
      </c>
      <c r="J37" s="780">
        <f>'22. Income by deciles'!J39/'22. Income by deciles'!J$44</f>
        <v>6.8291797371539842E-2</v>
      </c>
      <c r="K37" s="780">
        <f>'22. Income by deciles'!K39/'22. Income by deciles'!K$44</f>
        <v>7.4496036425886064E-2</v>
      </c>
      <c r="L37" s="780">
        <f>'22. Income by deciles'!L39/'22. Income by deciles'!L$44</f>
        <v>7.9022390397080491E-2</v>
      </c>
      <c r="M37" s="780">
        <f>'22. Income by deciles'!M39/'22. Income by deciles'!M$44</f>
        <v>9.0334757364383497E-2</v>
      </c>
      <c r="N37" s="780"/>
      <c r="O37" s="780">
        <f>'22. Income by deciles'!O39/'22. Income by deciles'!O$44</f>
        <v>7.9409617787339015E-2</v>
      </c>
      <c r="P37" s="780">
        <f>'22. Income by deciles'!P39/'22. Income by deciles'!P$44</f>
        <v>6.445617557088118E-2</v>
      </c>
      <c r="Q37" s="780">
        <f>'22. Income by deciles'!Q39/'22. Income by deciles'!Q$44</f>
        <v>6.6741600650753116E-2</v>
      </c>
      <c r="R37" s="780">
        <f>'22. Income by deciles'!R39/'22. Income by deciles'!R$44</f>
        <v>7.6778495088981907E-2</v>
      </c>
      <c r="S37" s="780">
        <f>'22. Income by deciles'!S39/'22. Income by deciles'!S$44</f>
        <v>8.5469650880386341E-2</v>
      </c>
      <c r="T37" s="780">
        <f>'22. Income by deciles'!T39/'22. Income by deciles'!T$44</f>
        <v>8.5665187498562057E-2</v>
      </c>
      <c r="U37" s="780"/>
      <c r="V37" s="780">
        <f>'22. Income by deciles'!V39/'22. Income by deciles'!V$44</f>
        <v>6.9372631381836386E-2</v>
      </c>
      <c r="W37" s="780">
        <f>'22. Income by deciles'!W39/'22. Income by deciles'!W$44</f>
        <v>6.83299848600393E-2</v>
      </c>
      <c r="X37" s="780">
        <f>'22. Income by deciles'!X39/'22. Income by deciles'!X$44</f>
        <v>7.4076555265087413E-2</v>
      </c>
      <c r="Y37" s="780">
        <f>'22. Income by deciles'!Y39/'22. Income by deciles'!Y$44</f>
        <v>6.8371746457778465E-2</v>
      </c>
      <c r="Z37" s="780">
        <f>'22. Income by deciles'!Z39/'22. Income by deciles'!Z$44</f>
        <v>6.9909987838974813E-2</v>
      </c>
      <c r="AA37" s="780"/>
      <c r="AB37" s="780">
        <f>'22. Income by deciles'!AB39/'22. Income by deciles'!AB$44</f>
        <v>7.900021589664212E-2</v>
      </c>
      <c r="AC37" s="780">
        <f>'22. Income by deciles'!AC39/'22. Income by deciles'!AC$44</f>
        <v>8.9514461395376402E-2</v>
      </c>
      <c r="AD37" s="780">
        <f>'22. Income by deciles'!AD39/'22. Income by deciles'!AD$44</f>
        <v>3.6183090952179094E-2</v>
      </c>
      <c r="AE37" s="780">
        <f>'22. Income by deciles'!AE39/'22. Income by deciles'!AE$44</f>
        <v>8.443002838231152E-2</v>
      </c>
      <c r="AF37" s="780">
        <f>'22. Income by deciles'!AF39/'22. Income by deciles'!AF$44</f>
        <v>8.2931022277265218E-2</v>
      </c>
      <c r="AG37" s="780">
        <f>'22. Income by deciles'!AG39/'22. Income by deciles'!AG$44</f>
        <v>8.2742136237485706E-2</v>
      </c>
      <c r="AH37" s="780">
        <f>'22. Income by deciles'!AH39/'22. Income by deciles'!AH$44</f>
        <v>7.8444546324546213E-2</v>
      </c>
      <c r="AI37" s="780">
        <f>'22. Income by deciles'!AI39/'22. Income by deciles'!AI$44</f>
        <v>7.4241242968240195E-2</v>
      </c>
      <c r="AJ37" s="780">
        <f>'22. Income by deciles'!AJ39/'22. Income by deciles'!AJ$44</f>
        <v>8.5666523899402269E-2</v>
      </c>
      <c r="AK37" s="716"/>
    </row>
    <row r="38" spans="1:37">
      <c r="A38" s="726" t="s">
        <v>604</v>
      </c>
      <c r="B38" s="780">
        <f>'22. Income by deciles'!B40/'22. Income by deciles'!B$44</f>
        <v>9.8539364796742676E-2</v>
      </c>
      <c r="C38" s="780">
        <f>'22. Income by deciles'!C40/'22. Income by deciles'!C$44</f>
        <v>0.10562082472502282</v>
      </c>
      <c r="D38" s="780">
        <f>'22. Income by deciles'!D40/'22. Income by deciles'!D$44</f>
        <v>9.4223359734560808E-2</v>
      </c>
      <c r="E38" s="780">
        <f>'22. Income by deciles'!E40/'22. Income by deciles'!E$44</f>
        <v>8.3778691389922E-2</v>
      </c>
      <c r="F38" s="1129">
        <f>'22. Income by deciles'!F40/'22. Income by deciles'!F$44</f>
        <v>8.519195446000756E-2</v>
      </c>
      <c r="G38" s="780">
        <f>'22. Income by deciles'!G40/'22. Income by deciles'!G$44</f>
        <v>7.6370156935963468E-2</v>
      </c>
      <c r="H38" s="780">
        <f>'22. Income by deciles'!H40/'22. Income by deciles'!H$44</f>
        <v>7.8717598471674824E-2</v>
      </c>
      <c r="I38" s="780">
        <f>'22. Income by deciles'!I40/'22. Income by deciles'!I$44</f>
        <v>8.8125914369183003E-2</v>
      </c>
      <c r="J38" s="780">
        <f>'22. Income by deciles'!J40/'22. Income by deciles'!J$44</f>
        <v>8.5775743855241948E-2</v>
      </c>
      <c r="K38" s="780">
        <f>'22. Income by deciles'!K40/'22. Income by deciles'!K$44</f>
        <v>9.0312417045052773E-2</v>
      </c>
      <c r="L38" s="780">
        <f>'22. Income by deciles'!L40/'22. Income by deciles'!L$44</f>
        <v>9.5164678011472853E-2</v>
      </c>
      <c r="M38" s="780">
        <f>'22. Income by deciles'!M40/'22. Income by deciles'!M$44</f>
        <v>0.10205326309295087</v>
      </c>
      <c r="N38" s="780"/>
      <c r="O38" s="780">
        <f>'22. Income by deciles'!O40/'22. Income by deciles'!O$44</f>
        <v>9.6498533714166432E-2</v>
      </c>
      <c r="P38" s="780">
        <f>'22. Income by deciles'!P40/'22. Income by deciles'!P$44</f>
        <v>7.8911056389487783E-2</v>
      </c>
      <c r="Q38" s="780">
        <f>'22. Income by deciles'!Q40/'22. Income by deciles'!Q$44</f>
        <v>8.4681786347193699E-2</v>
      </c>
      <c r="R38" s="780">
        <f>'22. Income by deciles'!R40/'22. Income by deciles'!R$44</f>
        <v>9.205955621726454E-2</v>
      </c>
      <c r="S38" s="780">
        <f>'22. Income by deciles'!S40/'22. Income by deciles'!S$44</f>
        <v>0.10109408373300995</v>
      </c>
      <c r="T38" s="780">
        <f>'22. Income by deciles'!T40/'22. Income by deciles'!T$44</f>
        <v>9.8411857607768272E-2</v>
      </c>
      <c r="U38" s="780"/>
      <c r="V38" s="780">
        <f>'22. Income by deciles'!V40/'22. Income by deciles'!V$44</f>
        <v>8.5790067399206901E-2</v>
      </c>
      <c r="W38" s="780">
        <f>'22. Income by deciles'!W40/'22. Income by deciles'!W$44</f>
        <v>8.3947874747786533E-2</v>
      </c>
      <c r="X38" s="780">
        <f>'22. Income by deciles'!X40/'22. Income by deciles'!X$44</f>
        <v>8.9788143291894496E-2</v>
      </c>
      <c r="Y38" s="780">
        <f>'22. Income by deciles'!Y40/'22. Income by deciles'!Y$44</f>
        <v>8.5104891987916598E-2</v>
      </c>
      <c r="Z38" s="780">
        <f>'22. Income by deciles'!Z40/'22. Income by deciles'!Z$44</f>
        <v>8.5766765344416032E-2</v>
      </c>
      <c r="AA38" s="780"/>
      <c r="AB38" s="780">
        <f>'22. Income by deciles'!AB40/'22. Income by deciles'!AB$44</f>
        <v>9.6911922836833309E-2</v>
      </c>
      <c r="AC38" s="780">
        <f>'22. Income by deciles'!AC40/'22. Income by deciles'!AC$44</f>
        <v>0.10301433581794328</v>
      </c>
      <c r="AD38" s="780">
        <f>'22. Income by deciles'!AD40/'22. Income by deciles'!AD$44</f>
        <v>5.4559625968685799E-2</v>
      </c>
      <c r="AE38" s="780">
        <f>'22. Income by deciles'!AE40/'22. Income by deciles'!AE$44</f>
        <v>9.7837090573175925E-2</v>
      </c>
      <c r="AF38" s="780">
        <f>'22. Income by deciles'!AF40/'22. Income by deciles'!AF$44</f>
        <v>9.6041457976324601E-2</v>
      </c>
      <c r="AG38" s="780">
        <f>'22. Income by deciles'!AG40/'22. Income by deciles'!AG$44</f>
        <v>9.7981580186494568E-2</v>
      </c>
      <c r="AH38" s="780">
        <f>'22. Income by deciles'!AH40/'22. Income by deciles'!AH$44</f>
        <v>9.2591888530798264E-2</v>
      </c>
      <c r="AI38" s="780">
        <f>'22. Income by deciles'!AI40/'22. Income by deciles'!AI$44</f>
        <v>9.2778391009246342E-2</v>
      </c>
      <c r="AJ38" s="780">
        <f>'22. Income by deciles'!AJ40/'22. Income by deciles'!AJ$44</f>
        <v>0.10245069283718906</v>
      </c>
      <c r="AK38" s="716"/>
    </row>
    <row r="39" spans="1:37">
      <c r="A39" s="726" t="s">
        <v>605</v>
      </c>
      <c r="B39" s="780">
        <f>'22. Income by deciles'!B41/'22. Income by deciles'!B$44</f>
        <v>0.12362496315943848</v>
      </c>
      <c r="C39" s="780">
        <f>'22. Income by deciles'!C41/'22. Income by deciles'!C$44</f>
        <v>0.12741480830889063</v>
      </c>
      <c r="D39" s="780">
        <f>'22. Income by deciles'!D41/'22. Income by deciles'!D$44</f>
        <v>0.11944799048622376</v>
      </c>
      <c r="E39" s="780">
        <f>'22. Income by deciles'!E41/'22. Income by deciles'!E$44</f>
        <v>0.11174806327180721</v>
      </c>
      <c r="F39" s="1129">
        <f>'22. Income by deciles'!F41/'22. Income by deciles'!F$44</f>
        <v>0.1075130623385465</v>
      </c>
      <c r="G39" s="780">
        <f>'22. Income by deciles'!G41/'22. Income by deciles'!G$44</f>
        <v>0.10177668744538072</v>
      </c>
      <c r="H39" s="780">
        <f>'22. Income by deciles'!H41/'22. Income by deciles'!H$44</f>
        <v>0.10394092734748756</v>
      </c>
      <c r="I39" s="780">
        <f>'22. Income by deciles'!I41/'22. Income by deciles'!I$44</f>
        <v>0.11607829295429938</v>
      </c>
      <c r="J39" s="780">
        <f>'22. Income by deciles'!J41/'22. Income by deciles'!J$44</f>
        <v>0.11099316299603128</v>
      </c>
      <c r="K39" s="780">
        <f>'22. Income by deciles'!K41/'22. Income by deciles'!K$44</f>
        <v>0.11352598919289258</v>
      </c>
      <c r="L39" s="780">
        <f>'22. Income by deciles'!L41/'22. Income by deciles'!L$44</f>
        <v>0.11835489398573601</v>
      </c>
      <c r="M39" s="780">
        <f>'22. Income by deciles'!M41/'22. Income by deciles'!M$44</f>
        <v>0.11774582212465393</v>
      </c>
      <c r="N39" s="780"/>
      <c r="O39" s="780">
        <f>'22. Income by deciles'!O41/'22. Income by deciles'!O$44</f>
        <v>0.12188995866463616</v>
      </c>
      <c r="P39" s="780">
        <f>'22. Income by deciles'!P41/'22. Income by deciles'!P$44</f>
        <v>0.10244569959580085</v>
      </c>
      <c r="Q39" s="780">
        <f>'22. Income by deciles'!Q41/'22. Income by deciles'!Q$44</f>
        <v>0.11117480790933101</v>
      </c>
      <c r="R39" s="780">
        <f>'22. Income by deciles'!R41/'22. Income by deciles'!R$44</f>
        <v>0.11481487520829378</v>
      </c>
      <c r="S39" s="780">
        <f>'22. Income by deciles'!S41/'22. Income by deciles'!S$44</f>
        <v>0.12188694487231107</v>
      </c>
      <c r="T39" s="780">
        <f>'22. Income by deciles'!T41/'22. Income by deciles'!T$44</f>
        <v>0.11744596283604913</v>
      </c>
      <c r="U39" s="780"/>
      <c r="V39" s="780">
        <f>'22. Income by deciles'!V41/'22. Income by deciles'!V$44</f>
        <v>0.11140905764873862</v>
      </c>
      <c r="W39" s="780">
        <f>'22. Income by deciles'!W41/'22. Income by deciles'!W$44</f>
        <v>0.10758249461882739</v>
      </c>
      <c r="X39" s="780">
        <f>'22. Income by deciles'!X41/'22. Income by deciles'!X$44</f>
        <v>0.11406031387184773</v>
      </c>
      <c r="Y39" s="780">
        <f>'22. Income by deciles'!Y41/'22. Income by deciles'!Y$44</f>
        <v>0.10814966694564516</v>
      </c>
      <c r="Z39" s="780">
        <f>'22. Income by deciles'!Z41/'22. Income by deciles'!Z$44</f>
        <v>0.10907006317499282</v>
      </c>
      <c r="AA39" s="780"/>
      <c r="AB39" s="780">
        <f>'22. Income by deciles'!AB41/'22. Income by deciles'!AB$44</f>
        <v>0.12062271714157906</v>
      </c>
      <c r="AC39" s="780">
        <f>'22. Income by deciles'!AC41/'22. Income by deciles'!AC$44</f>
        <v>0.12188116927286355</v>
      </c>
      <c r="AD39" s="780">
        <f>'22. Income by deciles'!AD41/'22. Income by deciles'!AD$44</f>
        <v>9.0876896157388906E-2</v>
      </c>
      <c r="AE39" s="780">
        <f>'22. Income by deciles'!AE41/'22. Income by deciles'!AE$44</f>
        <v>0.11632481772195329</v>
      </c>
      <c r="AF39" s="780">
        <f>'22. Income by deciles'!AF41/'22. Income by deciles'!AF$44</f>
        <v>0.11320493233036705</v>
      </c>
      <c r="AG39" s="780">
        <f>'22. Income by deciles'!AG41/'22. Income by deciles'!AG$44</f>
        <v>0.12100643278471916</v>
      </c>
      <c r="AH39" s="780">
        <f>'22. Income by deciles'!AH41/'22. Income by deciles'!AH$44</f>
        <v>0.11416871473025857</v>
      </c>
      <c r="AI39" s="780">
        <f>'22. Income by deciles'!AI41/'22. Income by deciles'!AI$44</f>
        <v>0.11872016751575269</v>
      </c>
      <c r="AJ39" s="780">
        <f>'22. Income by deciles'!AJ41/'22. Income by deciles'!AJ$44</f>
        <v>0.12547227021248522</v>
      </c>
      <c r="AK39" s="716"/>
    </row>
    <row r="40" spans="1:37">
      <c r="A40" s="726" t="s">
        <v>606</v>
      </c>
      <c r="B40" s="780">
        <f>'22. Income by deciles'!B42/'22. Income by deciles'!B$44</f>
        <v>0.16518125190959893</v>
      </c>
      <c r="C40" s="780">
        <f>'22. Income by deciles'!C42/'22. Income by deciles'!C$44</f>
        <v>0.15833258344402398</v>
      </c>
      <c r="D40" s="780">
        <f>'22. Income by deciles'!D42/'22. Income by deciles'!D$44</f>
        <v>0.16435312776322708</v>
      </c>
      <c r="E40" s="780">
        <f>'22. Income by deciles'!E42/'22. Income by deciles'!E$44</f>
        <v>0.16242346509365826</v>
      </c>
      <c r="F40" s="1129">
        <f>'22. Income by deciles'!F42/'22. Income by deciles'!F$44</f>
        <v>0.15432982716591362</v>
      </c>
      <c r="G40" s="780">
        <f>'22. Income by deciles'!G42/'22. Income by deciles'!G$44</f>
        <v>0.15154656690142607</v>
      </c>
      <c r="H40" s="780">
        <f>'22. Income by deciles'!H42/'22. Income by deciles'!H$44</f>
        <v>0.15216003127900526</v>
      </c>
      <c r="I40" s="780">
        <f>'22. Income by deciles'!I42/'22. Income by deciles'!I$44</f>
        <v>0.16831579541751762</v>
      </c>
      <c r="J40" s="780">
        <f>'22. Income by deciles'!J42/'22. Income by deciles'!J$44</f>
        <v>0.16102731851110932</v>
      </c>
      <c r="K40" s="780">
        <f>'22. Income by deciles'!K42/'22. Income by deciles'!K$44</f>
        <v>0.15881565568931497</v>
      </c>
      <c r="L40" s="780">
        <f>'22. Income by deciles'!L42/'22. Income by deciles'!L$44</f>
        <v>0.15935298343393262</v>
      </c>
      <c r="M40" s="780">
        <f>'22. Income by deciles'!M42/'22. Income by deciles'!M$44</f>
        <v>0.14304476551404671</v>
      </c>
      <c r="N40" s="780"/>
      <c r="O40" s="780">
        <f>'22. Income by deciles'!O42/'22. Income by deciles'!O$44</f>
        <v>0.16672010781462604</v>
      </c>
      <c r="P40" s="780">
        <f>'22. Income by deciles'!P42/'22. Income by deciles'!P$44</f>
        <v>0.14551742282803937</v>
      </c>
      <c r="Q40" s="780">
        <f>'22. Income by deciles'!Q42/'22. Income by deciles'!Q$44</f>
        <v>0.16198308397548769</v>
      </c>
      <c r="R40" s="780">
        <f>'22. Income by deciles'!R42/'22. Income by deciles'!R$44</f>
        <v>0.15479768435729213</v>
      </c>
      <c r="S40" s="780">
        <f>'22. Income by deciles'!S42/'22. Income by deciles'!S$44</f>
        <v>0.15610064588330042</v>
      </c>
      <c r="T40" s="780">
        <f>'22. Income by deciles'!T42/'22. Income by deciles'!T$44</f>
        <v>0.14900448134600777</v>
      </c>
      <c r="U40" s="780"/>
      <c r="V40" s="780">
        <f>'22. Income by deciles'!V42/'22. Income by deciles'!V$44</f>
        <v>0.1567035444933145</v>
      </c>
      <c r="W40" s="780">
        <f>'22. Income by deciles'!W42/'22. Income by deciles'!W$44</f>
        <v>0.15210320328308891</v>
      </c>
      <c r="X40" s="780">
        <f>'22. Income by deciles'!X42/'22. Income by deciles'!X$44</f>
        <v>0.15604565465212736</v>
      </c>
      <c r="Y40" s="780">
        <f>'22. Income by deciles'!Y42/'22. Income by deciles'!Y$44</f>
        <v>0.15142746599862608</v>
      </c>
      <c r="Z40" s="780">
        <f>'22. Income by deciles'!Z42/'22. Income by deciles'!Z$44</f>
        <v>0.15136540633568826</v>
      </c>
      <c r="AA40" s="780"/>
      <c r="AB40" s="780">
        <f>'22. Income by deciles'!AB42/'22. Income by deciles'!AB$44</f>
        <v>0.15979581814523997</v>
      </c>
      <c r="AC40" s="780">
        <f>'22. Income by deciles'!AC42/'22. Income by deciles'!AC$44</f>
        <v>0.15124492862826369</v>
      </c>
      <c r="AD40" s="780">
        <f>'22. Income by deciles'!AD42/'22. Income by deciles'!AD$44</f>
        <v>0.17861310500942087</v>
      </c>
      <c r="AE40" s="780">
        <f>'22. Income by deciles'!AE42/'22. Income by deciles'!AE$44</f>
        <v>0.14686777717636595</v>
      </c>
      <c r="AF40" s="780">
        <f>'22. Income by deciles'!AF42/'22. Income by deciles'!AF$44</f>
        <v>0.14888656743339987</v>
      </c>
      <c r="AG40" s="780">
        <f>'22. Income by deciles'!AG42/'22. Income by deciles'!AG$44</f>
        <v>0.16203844146574511</v>
      </c>
      <c r="AH40" s="780">
        <f>'22. Income by deciles'!AH42/'22. Income by deciles'!AH$44</f>
        <v>0.15412483586343118</v>
      </c>
      <c r="AI40" s="780">
        <f>'22. Income by deciles'!AI42/'22. Income by deciles'!AI$44</f>
        <v>0.16452317241909392</v>
      </c>
      <c r="AJ40" s="780">
        <f>'22. Income by deciles'!AJ42/'22. Income by deciles'!AJ$44</f>
        <v>0.16092346819202608</v>
      </c>
      <c r="AK40" s="716"/>
    </row>
    <row r="41" spans="1:37">
      <c r="A41" s="726" t="s">
        <v>607</v>
      </c>
      <c r="B41" s="780">
        <f>'22. Income by deciles'!B43/'22. Income by deciles'!B$44</f>
        <v>0.30796324564882316</v>
      </c>
      <c r="C41" s="780">
        <f>'22. Income by deciles'!C43/'22. Income by deciles'!C$44</f>
        <v>0.27321070758854887</v>
      </c>
      <c r="D41" s="780">
        <f>'22. Income by deciles'!D43/'22. Income by deciles'!D$44</f>
        <v>0.36778023561807899</v>
      </c>
      <c r="E41" s="780">
        <f>'22. Income by deciles'!E43/'22. Income by deciles'!E$44</f>
        <v>0.42520767559426242</v>
      </c>
      <c r="F41" s="1129">
        <f>'22. Income by deciles'!F43/'22. Income by deciles'!F$44</f>
        <v>0.37958593639671884</v>
      </c>
      <c r="G41" s="780">
        <f>'22. Income by deciles'!G43/'22. Income by deciles'!G$44</f>
        <v>0.4626931123385945</v>
      </c>
      <c r="H41" s="780">
        <f>'22. Income by deciles'!H43/'22. Income by deciles'!H$44</f>
        <v>0.45719278850221906</v>
      </c>
      <c r="I41" s="780">
        <f>'22. Income by deciles'!I43/'22. Income by deciles'!I$44</f>
        <v>0.37444243032386276</v>
      </c>
      <c r="J41" s="780">
        <f>'22. Income by deciles'!J43/'22. Income by deciles'!J$44</f>
        <v>0.39739751750769786</v>
      </c>
      <c r="K41" s="780">
        <f>'22. Income by deciles'!K43/'22. Income by deciles'!K$44</f>
        <v>0.3584915887181595</v>
      </c>
      <c r="L41" s="780">
        <f>'22. Income by deciles'!L43/'22. Income by deciles'!L$44</f>
        <v>0.32520957039073817</v>
      </c>
      <c r="M41" s="780">
        <f>'22. Income by deciles'!M43/'22. Income by deciles'!M$44</f>
        <v>0.2496360319670918</v>
      </c>
      <c r="N41" s="780"/>
      <c r="O41" s="780">
        <f>'22. Income by deciles'!O43/'22. Income by deciles'!O$44</f>
        <v>0.31761581731898564</v>
      </c>
      <c r="P41" s="780">
        <f>'22. Income by deciles'!P43/'22. Income by deciles'!P$44</f>
        <v>0.42183457728920937</v>
      </c>
      <c r="Q41" s="780">
        <f>'22. Income by deciles'!Q43/'22. Income by deciles'!Q$44</f>
        <v>0.42338594783790912</v>
      </c>
      <c r="R41" s="780">
        <f>'22. Income by deciles'!R43/'22. Income by deciles'!R$44</f>
        <v>0.31635026346126088</v>
      </c>
      <c r="S41" s="780">
        <f>'22. Income by deciles'!S43/'22. Income by deciles'!S$44</f>
        <v>0.28229371328599484</v>
      </c>
      <c r="T41" s="780">
        <f>'22. Income by deciles'!T43/'22. Income by deciles'!T$44</f>
        <v>0.26784961766664411</v>
      </c>
      <c r="U41" s="780"/>
      <c r="V41" s="780">
        <f>'22. Income by deciles'!V43/'22. Income by deciles'!V$44</f>
        <v>0.39175928006528221</v>
      </c>
      <c r="W41" s="780">
        <f>'22. Income by deciles'!W43/'22. Income by deciles'!W$44</f>
        <v>0.40006829176489095</v>
      </c>
      <c r="X41" s="780">
        <f>'22. Income by deciles'!X43/'22. Income by deciles'!X$44</f>
        <v>0.3685681173110929</v>
      </c>
      <c r="Y41" s="780">
        <f>'22. Income by deciles'!Y43/'22. Income by deciles'!Y$44</f>
        <v>0.42351127048561515</v>
      </c>
      <c r="Z41" s="780">
        <f>'22. Income by deciles'!Z43/'22. Income by deciles'!Z$44</f>
        <v>0.40915228716199359</v>
      </c>
      <c r="AA41" s="780"/>
      <c r="AB41" s="780">
        <f>'22. Income by deciles'!AB43/'22. Income by deciles'!AB$44</f>
        <v>0.35103094255494244</v>
      </c>
      <c r="AC41" s="780">
        <f>'22. Income by deciles'!AC43/'22. Income by deciles'!AC$44</f>
        <v>0.26670619488148206</v>
      </c>
      <c r="AD41" s="780">
        <f>'22. Income by deciles'!AD43/'22. Income by deciles'!AD$44</f>
        <v>0.56657536319778667</v>
      </c>
      <c r="AE41" s="780">
        <f>'22. Income by deciles'!AE43/'22. Income by deciles'!AE$44</f>
        <v>0.27629289205373736</v>
      </c>
      <c r="AF41" s="780">
        <f>'22. Income by deciles'!AF43/'22. Income by deciles'!AF$44</f>
        <v>0.29302929720227866</v>
      </c>
      <c r="AG41" s="780">
        <f>'22. Income by deciles'!AG43/'22. Income by deciles'!AG$44</f>
        <v>0.29912345439400206</v>
      </c>
      <c r="AH41" s="780">
        <f>'22. Income by deciles'!AH43/'22. Income by deciles'!AH$44</f>
        <v>0.3215090689648018</v>
      </c>
      <c r="AI41" s="780">
        <f>'22. Income by deciles'!AI43/'22. Income by deciles'!AI$44</f>
        <v>0.35639480974146215</v>
      </c>
      <c r="AJ41" s="780">
        <f>'22. Income by deciles'!AJ43/'22. Income by deciles'!AJ$44</f>
        <v>0.28710873430637451</v>
      </c>
      <c r="AK41" s="716"/>
    </row>
    <row r="42" spans="1:37">
      <c r="A42" s="726" t="s">
        <v>527</v>
      </c>
      <c r="B42" s="780">
        <f>'22. Income by deciles'!B44/'22. Income by deciles'!B$44</f>
        <v>1</v>
      </c>
      <c r="C42" s="780">
        <f>'22. Income by deciles'!C44/'22. Income by deciles'!C$44</f>
        <v>1</v>
      </c>
      <c r="D42" s="780">
        <f>'22. Income by deciles'!D44/'22. Income by deciles'!D$44</f>
        <v>1</v>
      </c>
      <c r="E42" s="780">
        <f>'22. Income by deciles'!E44/'22. Income by deciles'!E$44</f>
        <v>1</v>
      </c>
      <c r="F42" s="1129">
        <f>'22. Income by deciles'!F44/'22. Income by deciles'!F$44</f>
        <v>1</v>
      </c>
      <c r="G42" s="780">
        <f>'22. Income by deciles'!G44/'22. Income by deciles'!G$44</f>
        <v>1</v>
      </c>
      <c r="H42" s="780">
        <f>'22. Income by deciles'!H44/'22. Income by deciles'!H$44</f>
        <v>1</v>
      </c>
      <c r="I42" s="780">
        <f>'22. Income by deciles'!I44/'22. Income by deciles'!I$44</f>
        <v>1</v>
      </c>
      <c r="J42" s="780">
        <f>'22. Income by deciles'!J44/'22. Income by deciles'!J$44</f>
        <v>1</v>
      </c>
      <c r="K42" s="780">
        <f>'22. Income by deciles'!K44/'22. Income by deciles'!K$44</f>
        <v>1</v>
      </c>
      <c r="L42" s="780">
        <f>'22. Income by deciles'!L44/'22. Income by deciles'!L$44</f>
        <v>1</v>
      </c>
      <c r="M42" s="780">
        <f>'22. Income by deciles'!M44/'22. Income by deciles'!M$44</f>
        <v>1</v>
      </c>
      <c r="N42" s="780"/>
      <c r="O42" s="780">
        <f>'22. Income by deciles'!O44/'22. Income by deciles'!O$44</f>
        <v>1</v>
      </c>
      <c r="P42" s="780">
        <f>'22. Income by deciles'!P44/'22. Income by deciles'!P$44</f>
        <v>1</v>
      </c>
      <c r="Q42" s="780">
        <f>'22. Income by deciles'!Q44/'22. Income by deciles'!Q$44</f>
        <v>1</v>
      </c>
      <c r="R42" s="780">
        <f>'22. Income by deciles'!R44/'22. Income by deciles'!R$44</f>
        <v>1</v>
      </c>
      <c r="S42" s="780">
        <f>'22. Income by deciles'!S44/'22. Income by deciles'!S$44</f>
        <v>1</v>
      </c>
      <c r="T42" s="780">
        <f>'22. Income by deciles'!T44/'22. Income by deciles'!T$44</f>
        <v>1</v>
      </c>
      <c r="U42" s="780"/>
      <c r="V42" s="780">
        <f>'22. Income by deciles'!V44/'22. Income by deciles'!V$44</f>
        <v>1</v>
      </c>
      <c r="W42" s="780">
        <f>'22. Income by deciles'!W44/'22. Income by deciles'!W$44</f>
        <v>1</v>
      </c>
      <c r="X42" s="780">
        <f>'22. Income by deciles'!X44/'22. Income by deciles'!X$44</f>
        <v>1</v>
      </c>
      <c r="Y42" s="780">
        <f>'22. Income by deciles'!Y44/'22. Income by deciles'!Y$44</f>
        <v>1</v>
      </c>
      <c r="Z42" s="780">
        <f>'22. Income by deciles'!Z44/'22. Income by deciles'!Z$44</f>
        <v>1</v>
      </c>
      <c r="AA42" s="780"/>
      <c r="AB42" s="780">
        <f>'22. Income by deciles'!AB44/'22. Income by deciles'!AB$44</f>
        <v>1</v>
      </c>
      <c r="AC42" s="780">
        <f>'22. Income by deciles'!AC44/'22. Income by deciles'!AC$44</f>
        <v>1</v>
      </c>
      <c r="AD42" s="780">
        <f>'22. Income by deciles'!AD44/'22. Income by deciles'!AD$44</f>
        <v>1</v>
      </c>
      <c r="AE42" s="780">
        <f>'22. Income by deciles'!AE44/'22. Income by deciles'!AE$44</f>
        <v>1</v>
      </c>
      <c r="AF42" s="780">
        <f>'22. Income by deciles'!AF44/'22. Income by deciles'!AF$44</f>
        <v>1</v>
      </c>
      <c r="AG42" s="780">
        <f>'22. Income by deciles'!AG44/'22. Income by deciles'!AG$44</f>
        <v>1</v>
      </c>
      <c r="AH42" s="780">
        <f>'22. Income by deciles'!AH44/'22. Income by deciles'!AH$44</f>
        <v>1</v>
      </c>
      <c r="AI42" s="780">
        <f>'22. Income by deciles'!AI44/'22. Income by deciles'!AI$44</f>
        <v>1</v>
      </c>
      <c r="AJ42" s="780">
        <f>'22. Income by deciles'!AJ44/'22. Income by deciles'!AJ$44</f>
        <v>1</v>
      </c>
      <c r="AK42" s="716"/>
    </row>
    <row r="43" spans="1:37">
      <c r="A43" s="752" t="s">
        <v>611</v>
      </c>
      <c r="B43" s="761"/>
      <c r="C43" s="761"/>
      <c r="D43" s="761"/>
      <c r="E43" s="761"/>
      <c r="F43" s="1123"/>
      <c r="G43" s="761"/>
      <c r="H43" s="761"/>
      <c r="I43" s="761"/>
      <c r="J43" s="761"/>
      <c r="K43" s="761"/>
      <c r="L43" s="761"/>
      <c r="M43" s="761"/>
      <c r="N43" s="761"/>
      <c r="O43" s="761"/>
      <c r="P43" s="761"/>
      <c r="Q43" s="761"/>
      <c r="R43" s="761"/>
      <c r="S43" s="761"/>
      <c r="T43" s="761"/>
      <c r="U43" s="761"/>
      <c r="V43" s="761"/>
      <c r="W43" s="761"/>
      <c r="X43" s="761"/>
      <c r="Y43" s="761"/>
      <c r="Z43" s="761"/>
      <c r="AA43" s="761"/>
      <c r="AB43" s="761"/>
      <c r="AC43" s="761"/>
      <c r="AD43" s="761"/>
      <c r="AE43" s="761"/>
      <c r="AF43" s="761"/>
      <c r="AG43" s="761"/>
      <c r="AH43" s="761"/>
      <c r="AI43" s="761"/>
      <c r="AJ43" s="761"/>
      <c r="AK43" s="716"/>
    </row>
    <row r="44" spans="1:37">
      <c r="A44" s="735" t="s">
        <v>598</v>
      </c>
      <c r="B44" s="780">
        <f>'22. Income by deciles'!B46/'22. Income by deciles'!B$56</f>
        <v>2.0608152907286955E-2</v>
      </c>
      <c r="C44" s="780">
        <f>'22. Income by deciles'!C46/'22. Income by deciles'!C$56</f>
        <v>1.7327387748121859E-2</v>
      </c>
      <c r="D44" s="780">
        <f>'22. Income by deciles'!D46/'22. Income by deciles'!D$56</f>
        <v>7.6369339404730903E-3</v>
      </c>
      <c r="E44" s="780">
        <f>'22. Income by deciles'!E46/'22. Income by deciles'!E$56</f>
        <v>1.092060839173219E-2</v>
      </c>
      <c r="F44" s="1129">
        <f>'22. Income by deciles'!F46/'22. Income by deciles'!F$56</f>
        <v>2.1054668845582908E-2</v>
      </c>
      <c r="G44" s="780">
        <f>'22. Income by deciles'!G46/'22. Income by deciles'!G$56</f>
        <v>1.149340620127135E-2</v>
      </c>
      <c r="H44" s="780">
        <f>'22. Income by deciles'!H46/'22. Income by deciles'!H$56</f>
        <v>1.0847279128614079E-2</v>
      </c>
      <c r="I44" s="780">
        <f>'22. Income by deciles'!I46/'22. Income by deciles'!I$56</f>
        <v>1.4608224717364362E-2</v>
      </c>
      <c r="J44" s="780">
        <f>'22. Income by deciles'!J46/'22. Income by deciles'!J$56</f>
        <v>1.4814669371307683E-2</v>
      </c>
      <c r="K44" s="780">
        <f>'22. Income by deciles'!K46/'22. Income by deciles'!K$56</f>
        <v>1.958411338263117E-2</v>
      </c>
      <c r="L44" s="780">
        <f>'22. Income by deciles'!L46/'22. Income by deciles'!L$56</f>
        <v>2.2772940319505323E-2</v>
      </c>
      <c r="M44" s="780">
        <f>'22. Income by deciles'!M46/'22. Income by deciles'!M$56</f>
        <v>3.4533946971670872E-2</v>
      </c>
      <c r="N44" s="780"/>
      <c r="O44" s="780">
        <f>'22. Income by deciles'!O46/'22. Income by deciles'!O$56</f>
        <v>2.0102799113022075E-2</v>
      </c>
      <c r="P44" s="780">
        <f>'22. Income by deciles'!P46/'22. Income by deciles'!P$56</f>
        <v>2.041602463845394E-2</v>
      </c>
      <c r="Q44" s="780">
        <f>'22. Income by deciles'!Q46/'22. Income by deciles'!Q$56</f>
        <v>9.0017498338223791E-3</v>
      </c>
      <c r="R44" s="780">
        <f>'22. Income by deciles'!R46/'22. Income by deciles'!R$56</f>
        <v>3.1691268711449762E-2</v>
      </c>
      <c r="S44" s="780">
        <f>'22. Income by deciles'!S46/'22. Income by deciles'!S$56</f>
        <v>2.5300929894654857E-2</v>
      </c>
      <c r="T44" s="780">
        <f>'22. Income by deciles'!T46/'22. Income by deciles'!T$56</f>
        <v>3.6024413102970387E-2</v>
      </c>
      <c r="U44" s="780"/>
      <c r="V44" s="780">
        <f>'22. Income by deciles'!V46/'22. Income by deciles'!V$56</f>
        <v>1.6350013229672621E-2</v>
      </c>
      <c r="W44" s="780">
        <f>'22. Income by deciles'!W46/'22. Income by deciles'!W$56</f>
        <v>1.7040454824980938E-2</v>
      </c>
      <c r="X44" s="780">
        <f>'22. Income by deciles'!X46/'22. Income by deciles'!X$56</f>
        <v>1.8412617795330235E-2</v>
      </c>
      <c r="Y44" s="780">
        <f>'22. Income by deciles'!Y46/'22. Income by deciles'!Y$56</f>
        <v>1.0682121529475534E-2</v>
      </c>
      <c r="Z44" s="780">
        <f>'22. Income by deciles'!Z46/'22. Income by deciles'!Z$56</f>
        <v>1.3871822087338189E-2</v>
      </c>
      <c r="AA44" s="780"/>
      <c r="AB44" s="780">
        <f>'22. Income by deciles'!AB46/'22. Income by deciles'!AB$56</f>
        <v>1.4099751801194412E-2</v>
      </c>
      <c r="AC44" s="780">
        <f>'22. Income by deciles'!AC46/'22. Income by deciles'!AC$56</f>
        <v>2.1948493743933133E-2</v>
      </c>
      <c r="AD44" s="780">
        <f>'22. Income by deciles'!AD46/'22. Income by deciles'!AD$56</f>
        <v>5.2036260309156028E-3</v>
      </c>
      <c r="AE44" s="780">
        <f>'22. Income by deciles'!AE46/'22. Income by deciles'!AE$56</f>
        <v>3.4239649794952427E-2</v>
      </c>
      <c r="AF44" s="780">
        <f>'22. Income by deciles'!AF46/'22. Income by deciles'!AF$56</f>
        <v>3.3596192434459583E-2</v>
      </c>
      <c r="AG44" s="780">
        <f>'22. Income by deciles'!AG46/'22. Income by deciles'!AG$56</f>
        <v>2.5894118654326444E-2</v>
      </c>
      <c r="AH44" s="780">
        <f>'22. Income by deciles'!AH46/'22. Income by deciles'!AH$56</f>
        <v>2.6435023875300546E-2</v>
      </c>
      <c r="AI44" s="780">
        <f>'22. Income by deciles'!AI46/'22. Income by deciles'!AI$56</f>
        <v>1.7882022350440098E-2</v>
      </c>
      <c r="AJ44" s="780">
        <f>'22. Income by deciles'!AJ46/'22. Income by deciles'!AJ$56</f>
        <v>2.2462859671522388E-2</v>
      </c>
      <c r="AK44" s="716"/>
    </row>
    <row r="45" spans="1:37">
      <c r="A45" s="735" t="s">
        <v>599</v>
      </c>
      <c r="B45" s="780">
        <f>'22. Income by deciles'!B47/'22. Income by deciles'!B$56</f>
        <v>3.3425740981096519E-2</v>
      </c>
      <c r="C45" s="780">
        <f>'22. Income by deciles'!C47/'22. Income by deciles'!C$56</f>
        <v>3.7160385497949554E-2</v>
      </c>
      <c r="D45" s="780">
        <f>'22. Income by deciles'!D47/'22. Income by deciles'!D$56</f>
        <v>2.156415157948938E-2</v>
      </c>
      <c r="E45" s="780">
        <f>'22. Income by deciles'!E47/'22. Income by deciles'!E$56</f>
        <v>2.0923689938731196E-2</v>
      </c>
      <c r="F45" s="1129">
        <f>'22. Income by deciles'!F47/'22. Income by deciles'!F$56</f>
        <v>3.3127696741627397E-2</v>
      </c>
      <c r="G45" s="780">
        <f>'22. Income by deciles'!G47/'22. Income by deciles'!G$56</f>
        <v>2.2049350217292246E-2</v>
      </c>
      <c r="H45" s="780">
        <f>'22. Income by deciles'!H47/'22. Income by deciles'!H$56</f>
        <v>2.1950906021441199E-2</v>
      </c>
      <c r="I45" s="780">
        <f>'22. Income by deciles'!I47/'22. Income by deciles'!I$56</f>
        <v>2.748393025479139E-2</v>
      </c>
      <c r="J45" s="780">
        <f>'22. Income by deciles'!J47/'22. Income by deciles'!J$56</f>
        <v>2.6503933373215514E-2</v>
      </c>
      <c r="K45" s="780">
        <f>'22. Income by deciles'!K47/'22. Income by deciles'!K$56</f>
        <v>3.3263882879432341E-2</v>
      </c>
      <c r="L45" s="780">
        <f>'22. Income by deciles'!L47/'22. Income by deciles'!L$56</f>
        <v>3.6079135122462427E-2</v>
      </c>
      <c r="M45" s="780">
        <f>'22. Income by deciles'!M47/'22. Income by deciles'!M$56</f>
        <v>5.1092402910129418E-2</v>
      </c>
      <c r="N45" s="780"/>
      <c r="O45" s="780">
        <f>'22. Income by deciles'!O47/'22. Income by deciles'!O$56</f>
        <v>3.3392605851539192E-2</v>
      </c>
      <c r="P45" s="780">
        <f>'22. Income by deciles'!P47/'22. Income by deciles'!P$56</f>
        <v>3.0893710964171518E-2</v>
      </c>
      <c r="Q45" s="780">
        <f>'22. Income by deciles'!Q47/'22. Income by deciles'!Q$56</f>
        <v>1.9914565569109716E-2</v>
      </c>
      <c r="R45" s="780">
        <f>'22. Income by deciles'!R47/'22. Income by deciles'!R$56</f>
        <v>4.1792109352984795E-2</v>
      </c>
      <c r="S45" s="780">
        <f>'22. Income by deciles'!S47/'22. Income by deciles'!S$56</f>
        <v>3.9874322834188541E-2</v>
      </c>
      <c r="T45" s="780">
        <f>'22. Income by deciles'!T47/'22. Income by deciles'!T$56</f>
        <v>4.8775354488052661E-2</v>
      </c>
      <c r="U45" s="780"/>
      <c r="V45" s="780">
        <f>'22. Income by deciles'!V47/'22. Income by deciles'!V$56</f>
        <v>2.8398775545262194E-2</v>
      </c>
      <c r="W45" s="780">
        <f>'22. Income by deciles'!W47/'22. Income by deciles'!W$56</f>
        <v>2.9809713226473557E-2</v>
      </c>
      <c r="X45" s="780">
        <f>'22. Income by deciles'!X47/'22. Income by deciles'!X$56</f>
        <v>3.1303436384859822E-2</v>
      </c>
      <c r="Y45" s="780">
        <f>'22. Income by deciles'!Y47/'22. Income by deciles'!Y$56</f>
        <v>2.2642710669657378E-2</v>
      </c>
      <c r="Z45" s="780">
        <f>'22. Income by deciles'!Z47/'22. Income by deciles'!Z$56</f>
        <v>2.5552329120687649E-2</v>
      </c>
      <c r="AA45" s="780"/>
      <c r="AB45" s="780">
        <f>'22. Income by deciles'!AB47/'22. Income by deciles'!AB$56</f>
        <v>2.7031377808554038E-2</v>
      </c>
      <c r="AC45" s="780">
        <f>'22. Income by deciles'!AC47/'22. Income by deciles'!AC$56</f>
        <v>4.2961399271102124E-2</v>
      </c>
      <c r="AD45" s="780">
        <f>'22. Income by deciles'!AD47/'22. Income by deciles'!AD$56</f>
        <v>9.9003659078047042E-3</v>
      </c>
      <c r="AE45" s="780">
        <f>'22. Income by deciles'!AE47/'22. Income by deciles'!AE$56</f>
        <v>4.7397900372723817E-2</v>
      </c>
      <c r="AF45" s="780">
        <f>'22. Income by deciles'!AF47/'22. Income by deciles'!AF$56</f>
        <v>4.6312530381955271E-2</v>
      </c>
      <c r="AG45" s="780">
        <f>'22. Income by deciles'!AG47/'22. Income by deciles'!AG$56</f>
        <v>3.9978464239599804E-2</v>
      </c>
      <c r="AH45" s="780">
        <f>'22. Income by deciles'!AH47/'22. Income by deciles'!AH$56</f>
        <v>3.9928230699717203E-2</v>
      </c>
      <c r="AI45" s="780">
        <f>'22. Income by deciles'!AI47/'22. Income by deciles'!AI$56</f>
        <v>2.8659503606994822E-2</v>
      </c>
      <c r="AJ45" s="780">
        <f>'22. Income by deciles'!AJ47/'22. Income by deciles'!AJ$56</f>
        <v>3.7850581713350852E-2</v>
      </c>
      <c r="AK45" s="716"/>
    </row>
    <row r="46" spans="1:37">
      <c r="A46" s="735" t="s">
        <v>600</v>
      </c>
      <c r="B46" s="780">
        <f>'22. Income by deciles'!B48/'22. Income by deciles'!B$56</f>
        <v>4.3533513251291699E-2</v>
      </c>
      <c r="C46" s="780">
        <f>'22. Income by deciles'!C48/'22. Income by deciles'!C$56</f>
        <v>5.0988713364513251E-2</v>
      </c>
      <c r="D46" s="780">
        <f>'22. Income by deciles'!D48/'22. Income by deciles'!D$56</f>
        <v>3.4784781253867275E-2</v>
      </c>
      <c r="E46" s="780">
        <f>'22. Income by deciles'!E48/'22. Income by deciles'!E$56</f>
        <v>2.9985578589712184E-2</v>
      </c>
      <c r="F46" s="1129">
        <f>'22. Income by deciles'!F48/'22. Income by deciles'!F$56</f>
        <v>4.1352458972324271E-2</v>
      </c>
      <c r="G46" s="780">
        <f>'22. Income by deciles'!G48/'22. Income by deciles'!G$56</f>
        <v>3.0788865482192593E-2</v>
      </c>
      <c r="H46" s="780">
        <f>'22. Income by deciles'!H48/'22. Income by deciles'!H$56</f>
        <v>3.0159542921897899E-2</v>
      </c>
      <c r="I46" s="780">
        <f>'22. Income by deciles'!I48/'22. Income by deciles'!I$56</f>
        <v>3.648450614554067E-2</v>
      </c>
      <c r="J46" s="780">
        <f>'22. Income by deciles'!J48/'22. Income by deciles'!J$56</f>
        <v>3.6792177615033242E-2</v>
      </c>
      <c r="K46" s="780">
        <f>'22. Income by deciles'!K48/'22. Income by deciles'!K$56</f>
        <v>4.2960176212224289E-2</v>
      </c>
      <c r="L46" s="780">
        <f>'22. Income by deciles'!L48/'22. Income by deciles'!L$56</f>
        <v>4.6367613301659345E-2</v>
      </c>
      <c r="M46" s="780">
        <f>'22. Income by deciles'!M48/'22. Income by deciles'!M$56</f>
        <v>6.1728423027724369E-2</v>
      </c>
      <c r="N46" s="780"/>
      <c r="O46" s="780">
        <f>'22. Income by deciles'!O48/'22. Income by deciles'!O$56</f>
        <v>4.37977506881225E-2</v>
      </c>
      <c r="P46" s="780">
        <f>'22. Income by deciles'!P48/'22. Income by deciles'!P$56</f>
        <v>3.785712637125712E-2</v>
      </c>
      <c r="Q46" s="780">
        <f>'22. Income by deciles'!Q48/'22. Income by deciles'!Q$56</f>
        <v>2.966252284787296E-2</v>
      </c>
      <c r="R46" s="780">
        <f>'22. Income by deciles'!R48/'22. Income by deciles'!R$56</f>
        <v>4.8974259297088332E-2</v>
      </c>
      <c r="S46" s="780">
        <f>'22. Income by deciles'!S48/'22. Income by deciles'!S$56</f>
        <v>5.0911723208167267E-2</v>
      </c>
      <c r="T46" s="780">
        <f>'22. Income by deciles'!T48/'22. Income by deciles'!T$56</f>
        <v>5.750127377541845E-2</v>
      </c>
      <c r="U46" s="780"/>
      <c r="V46" s="780">
        <f>'22. Income by deciles'!V48/'22. Income by deciles'!V$56</f>
        <v>3.8138822903414388E-2</v>
      </c>
      <c r="W46" s="780">
        <f>'22. Income by deciles'!W48/'22. Income by deciles'!W$56</f>
        <v>3.8731280478668251E-2</v>
      </c>
      <c r="X46" s="780">
        <f>'22. Income by deciles'!X48/'22. Income by deciles'!X$56</f>
        <v>4.0640339583100364E-2</v>
      </c>
      <c r="Y46" s="780">
        <f>'22. Income by deciles'!Y48/'22. Income by deciles'!Y$56</f>
        <v>3.3479072889134057E-2</v>
      </c>
      <c r="Z46" s="780">
        <f>'22. Income by deciles'!Z48/'22. Income by deciles'!Z$56</f>
        <v>3.527557831819738E-2</v>
      </c>
      <c r="AA46" s="780"/>
      <c r="AB46" s="780">
        <f>'22. Income by deciles'!AB48/'22. Income by deciles'!AB$56</f>
        <v>3.8997786237344866E-2</v>
      </c>
      <c r="AC46" s="780">
        <f>'22. Income by deciles'!AC48/'22. Income by deciles'!AC$56</f>
        <v>5.5475699338943432E-2</v>
      </c>
      <c r="AD46" s="780">
        <f>'22. Income by deciles'!AD48/'22. Income by deciles'!AD$56</f>
        <v>1.3783692080679989E-2</v>
      </c>
      <c r="AE46" s="780">
        <f>'22. Income by deciles'!AE48/'22. Income by deciles'!AE$56</f>
        <v>5.648138733249547E-2</v>
      </c>
      <c r="AF46" s="780">
        <f>'22. Income by deciles'!AF48/'22. Income by deciles'!AF$56</f>
        <v>5.5401461384957718E-2</v>
      </c>
      <c r="AG46" s="780">
        <f>'22. Income by deciles'!AG48/'22. Income by deciles'!AG$56</f>
        <v>5.0619052307282308E-2</v>
      </c>
      <c r="AH46" s="780">
        <f>'22. Income by deciles'!AH48/'22. Income by deciles'!AH$56</f>
        <v>4.9025954813872022E-2</v>
      </c>
      <c r="AI46" s="780">
        <f>'22. Income by deciles'!AI48/'22. Income by deciles'!AI$56</f>
        <v>3.8269114627442133E-2</v>
      </c>
      <c r="AJ46" s="780">
        <f>'22. Income by deciles'!AJ48/'22. Income by deciles'!AJ$56</f>
        <v>4.9241768222207903E-2</v>
      </c>
      <c r="AK46" s="716"/>
    </row>
    <row r="47" spans="1:37">
      <c r="A47" s="735" t="s">
        <v>601</v>
      </c>
      <c r="B47" s="780">
        <f>'22. Income by deciles'!B49/'22. Income by deciles'!B$56</f>
        <v>5.4962458154743425E-2</v>
      </c>
      <c r="C47" s="780">
        <f>'22. Income by deciles'!C49/'22. Income by deciles'!C$56</f>
        <v>6.3389868894479354E-2</v>
      </c>
      <c r="D47" s="780">
        <f>'22. Income by deciles'!D49/'22. Income by deciles'!D$56</f>
        <v>4.7253504727324445E-2</v>
      </c>
      <c r="E47" s="780">
        <f>'22. Income by deciles'!E49/'22. Income by deciles'!E$56</f>
        <v>3.9871411707993319E-2</v>
      </c>
      <c r="F47" s="1129">
        <f>'22. Income by deciles'!F49/'22. Income by deciles'!F$56</f>
        <v>4.9757382966977945E-2</v>
      </c>
      <c r="G47" s="780">
        <f>'22. Income by deciles'!G49/'22. Income by deciles'!G$56</f>
        <v>3.9602560466427912E-2</v>
      </c>
      <c r="H47" s="780">
        <f>'22. Income by deciles'!H49/'22. Income by deciles'!H$56</f>
        <v>3.8996397526090347E-2</v>
      </c>
      <c r="I47" s="780">
        <f>'22. Income by deciles'!I49/'22. Income by deciles'!I$56</f>
        <v>4.6675228253697174E-2</v>
      </c>
      <c r="J47" s="780">
        <f>'22. Income by deciles'!J49/'22. Income by deciles'!J$56</f>
        <v>4.6518963338224854E-2</v>
      </c>
      <c r="K47" s="780">
        <f>'22. Income by deciles'!K49/'22. Income by deciles'!K$56</f>
        <v>5.2551113984330072E-2</v>
      </c>
      <c r="L47" s="780">
        <f>'22. Income by deciles'!L49/'22. Income by deciles'!L$56</f>
        <v>5.6427326518781448E-2</v>
      </c>
      <c r="M47" s="780">
        <f>'22. Income by deciles'!M49/'22. Income by deciles'!M$56</f>
        <v>7.1178509221186861E-2</v>
      </c>
      <c r="N47" s="780"/>
      <c r="O47" s="780">
        <f>'22. Income by deciles'!O49/'22. Income by deciles'!O$56</f>
        <v>5.4352747695700622E-2</v>
      </c>
      <c r="P47" s="780">
        <f>'22. Income by deciles'!P49/'22. Income by deciles'!P$56</f>
        <v>4.4789427539095913E-2</v>
      </c>
      <c r="Q47" s="780">
        <f>'22. Income by deciles'!Q49/'22. Income by deciles'!Q$56</f>
        <v>4.0568925338549576E-2</v>
      </c>
      <c r="R47" s="780">
        <f>'22. Income by deciles'!R49/'22. Income by deciles'!R$56</f>
        <v>5.6636127673007478E-2</v>
      </c>
      <c r="S47" s="780">
        <f>'22. Income by deciles'!S49/'22. Income by deciles'!S$56</f>
        <v>6.2038737888583301E-2</v>
      </c>
      <c r="T47" s="780">
        <f>'22. Income by deciles'!T49/'22. Income by deciles'!T$56</f>
        <v>6.5941184929163496E-2</v>
      </c>
      <c r="U47" s="780"/>
      <c r="V47" s="780">
        <f>'22. Income by deciles'!V49/'22. Income by deciles'!V$56</f>
        <v>4.7795432049788811E-2</v>
      </c>
      <c r="W47" s="780">
        <f>'22. Income by deciles'!W49/'22. Income by deciles'!W$56</f>
        <v>4.7385632210473386E-2</v>
      </c>
      <c r="X47" s="780">
        <f>'22. Income by deciles'!X49/'22. Income by deciles'!X$56</f>
        <v>4.9385543519773548E-2</v>
      </c>
      <c r="Y47" s="780">
        <f>'22. Income by deciles'!Y49/'22. Income by deciles'!Y$56</f>
        <v>4.3970149766246809E-2</v>
      </c>
      <c r="Z47" s="780">
        <f>'22. Income by deciles'!Z49/'22. Income by deciles'!Z$56</f>
        <v>4.5685224533541513E-2</v>
      </c>
      <c r="AA47" s="780"/>
      <c r="AB47" s="780">
        <f>'22. Income by deciles'!AB49/'22. Income by deciles'!AB$56</f>
        <v>5.1453178040659249E-2</v>
      </c>
      <c r="AC47" s="780">
        <f>'22. Income by deciles'!AC49/'22. Income by deciles'!AC$56</f>
        <v>6.7281582347734459E-2</v>
      </c>
      <c r="AD47" s="780">
        <f>'22. Income by deciles'!AD49/'22. Income by deciles'!AD$56</f>
        <v>1.85906622072671E-2</v>
      </c>
      <c r="AE47" s="780">
        <f>'22. Income by deciles'!AE49/'22. Income by deciles'!AE$56</f>
        <v>6.5143697723142852E-2</v>
      </c>
      <c r="AF47" s="780">
        <f>'22. Income by deciles'!AF49/'22. Income by deciles'!AF$56</f>
        <v>6.4110409193090023E-2</v>
      </c>
      <c r="AG47" s="780">
        <f>'22. Income by deciles'!AG49/'22. Income by deciles'!AG$56</f>
        <v>6.0517824419191991E-2</v>
      </c>
      <c r="AH47" s="780">
        <f>'22. Income by deciles'!AH49/'22. Income by deciles'!AH$56</f>
        <v>5.7933730511019549E-2</v>
      </c>
      <c r="AI47" s="780">
        <f>'22. Income by deciles'!AI49/'22. Income by deciles'!AI$56</f>
        <v>4.8148270640376162E-2</v>
      </c>
      <c r="AJ47" s="780">
        <f>'22. Income by deciles'!AJ49/'22. Income by deciles'!AJ$56</f>
        <v>6.0864563837584117E-2</v>
      </c>
      <c r="AK47" s="716"/>
    </row>
    <row r="48" spans="1:37">
      <c r="A48" s="735" t="s">
        <v>602</v>
      </c>
      <c r="B48" s="780">
        <f>'22. Income by deciles'!B50/'22. Income by deciles'!B$56</f>
        <v>6.6808383771739449E-2</v>
      </c>
      <c r="C48" s="780">
        <f>'22. Income by deciles'!C50/'22. Income by deciles'!C$56</f>
        <v>7.6129812191935695E-2</v>
      </c>
      <c r="D48" s="780">
        <f>'22. Income by deciles'!D50/'22. Income by deciles'!D$56</f>
        <v>6.0545184270913481E-2</v>
      </c>
      <c r="E48" s="780">
        <f>'22. Income by deciles'!E50/'22. Income by deciles'!E$56</f>
        <v>5.1320844431493123E-2</v>
      </c>
      <c r="F48" s="1129">
        <f>'22. Income by deciles'!F50/'22. Income by deciles'!F$56</f>
        <v>5.8808025140236517E-2</v>
      </c>
      <c r="G48" s="780">
        <f>'22. Income by deciles'!G50/'22. Income by deciles'!G$56</f>
        <v>4.9016539274533026E-2</v>
      </c>
      <c r="H48" s="780">
        <f>'22. Income by deciles'!H50/'22. Income by deciles'!H$56</f>
        <v>4.9130971526435585E-2</v>
      </c>
      <c r="I48" s="780">
        <f>'22. Income by deciles'!I50/'22. Income by deciles'!I$56</f>
        <v>5.8822211232839802E-2</v>
      </c>
      <c r="J48" s="780">
        <f>'22. Income by deciles'!J50/'22. Income by deciles'!J$56</f>
        <v>5.7237590657612893E-2</v>
      </c>
      <c r="K48" s="780">
        <f>'22. Income by deciles'!K50/'22. Income by deciles'!K$56</f>
        <v>6.2910140607627701E-2</v>
      </c>
      <c r="L48" s="780">
        <f>'22. Income by deciles'!L50/'22. Income by deciles'!L$56</f>
        <v>6.7357855345364204E-2</v>
      </c>
      <c r="M48" s="780">
        <f>'22. Income by deciles'!M50/'22. Income by deciles'!M$56</f>
        <v>8.0308619376222121E-2</v>
      </c>
      <c r="N48" s="780"/>
      <c r="O48" s="780">
        <f>'22. Income by deciles'!O50/'22. Income by deciles'!O$56</f>
        <v>6.6080181307383856E-2</v>
      </c>
      <c r="P48" s="780">
        <f>'22. Income by deciles'!P50/'22. Income by deciles'!P$56</f>
        <v>5.3686617376791056E-2</v>
      </c>
      <c r="Q48" s="780">
        <f>'22. Income by deciles'!Q50/'22. Income by deciles'!Q$56</f>
        <v>5.2523230417960608E-2</v>
      </c>
      <c r="R48" s="780">
        <f>'22. Income by deciles'!R50/'22. Income by deciles'!R$56</f>
        <v>6.5677415922803198E-2</v>
      </c>
      <c r="S48" s="780">
        <f>'22. Income by deciles'!S50/'22. Income by deciles'!S$56</f>
        <v>7.3343275808901501E-2</v>
      </c>
      <c r="T48" s="780">
        <f>'22. Income by deciles'!T50/'22. Income by deciles'!T$56</f>
        <v>7.5399858639664613E-2</v>
      </c>
      <c r="U48" s="780"/>
      <c r="V48" s="780">
        <f>'22. Income by deciles'!V50/'22. Income by deciles'!V$56</f>
        <v>5.7980549991188547E-2</v>
      </c>
      <c r="W48" s="780">
        <f>'22. Income by deciles'!W50/'22. Income by deciles'!W$56</f>
        <v>5.7392777919042688E-2</v>
      </c>
      <c r="X48" s="780">
        <f>'22. Income by deciles'!X50/'22. Income by deciles'!X$56</f>
        <v>6.0078519284065067E-2</v>
      </c>
      <c r="Y48" s="780">
        <f>'22. Income by deciles'!Y50/'22. Income by deciles'!Y$56</f>
        <v>5.5686734852526419E-2</v>
      </c>
      <c r="Z48" s="780">
        <f>'22. Income by deciles'!Z50/'22. Income by deciles'!Z$56</f>
        <v>5.6386678789813287E-2</v>
      </c>
      <c r="AA48" s="780"/>
      <c r="AB48" s="780">
        <f>'22. Income by deciles'!AB50/'22. Income by deciles'!AB$56</f>
        <v>6.4802293139772288E-2</v>
      </c>
      <c r="AC48" s="780">
        <f>'22. Income by deciles'!AC50/'22. Income by deciles'!AC$56</f>
        <v>7.8180523275958994E-2</v>
      </c>
      <c r="AD48" s="780">
        <f>'22. Income by deciles'!AD50/'22. Income by deciles'!AD$56</f>
        <v>2.5472367161507425E-2</v>
      </c>
      <c r="AE48" s="780">
        <f>'22. Income by deciles'!AE50/'22. Income by deciles'!AE$56</f>
        <v>7.3841415638846247E-2</v>
      </c>
      <c r="AF48" s="780">
        <f>'22. Income by deciles'!AF50/'22. Income by deciles'!AF$56</f>
        <v>7.4273816568098686E-2</v>
      </c>
      <c r="AG48" s="780">
        <f>'22. Income by deciles'!AG50/'22. Income by deciles'!AG$56</f>
        <v>7.0815712728933014E-2</v>
      </c>
      <c r="AH48" s="780">
        <f>'22. Income by deciles'!AH50/'22. Income by deciles'!AH$56</f>
        <v>6.733777642218626E-2</v>
      </c>
      <c r="AI48" s="780">
        <f>'22. Income by deciles'!AI50/'22. Income by deciles'!AI$56</f>
        <v>5.9610958303555894E-2</v>
      </c>
      <c r="AJ48" s="780">
        <f>'22. Income by deciles'!AJ50/'22. Income by deciles'!AJ$56</f>
        <v>7.2909199855944004E-2</v>
      </c>
      <c r="AK48" s="716"/>
    </row>
    <row r="49" spans="1:37">
      <c r="A49" s="735" t="s">
        <v>603</v>
      </c>
      <c r="B49" s="780">
        <f>'22. Income by deciles'!B51/'22. Income by deciles'!B$56</f>
        <v>8.0447909692783523E-2</v>
      </c>
      <c r="C49" s="780">
        <f>'22. Income by deciles'!C51/'22. Income by deciles'!C$56</f>
        <v>8.9520337664813987E-2</v>
      </c>
      <c r="D49" s="780">
        <f>'22. Income by deciles'!D51/'22. Income by deciles'!D$56</f>
        <v>7.6070944880895219E-2</v>
      </c>
      <c r="E49" s="780">
        <f>'22. Income by deciles'!E51/'22. Income by deciles'!E$56</f>
        <v>6.552020213585219E-2</v>
      </c>
      <c r="F49" s="1129">
        <f>'22. Income by deciles'!F51/'22. Income by deciles'!F$56</f>
        <v>7.1102994401996564E-2</v>
      </c>
      <c r="G49" s="780">
        <f>'22. Income by deciles'!G51/'22. Income by deciles'!G$56</f>
        <v>6.0486296702173661E-2</v>
      </c>
      <c r="H49" s="780">
        <f>'22. Income by deciles'!H51/'22. Income by deciles'!H$56</f>
        <v>6.1798096432745982E-2</v>
      </c>
      <c r="I49" s="780">
        <f>'22. Income by deciles'!I51/'22. Income by deciles'!I$56</f>
        <v>7.1267162353628385E-2</v>
      </c>
      <c r="J49" s="780">
        <f>'22. Income by deciles'!J51/'22. Income by deciles'!J$56</f>
        <v>6.9552187723757319E-2</v>
      </c>
      <c r="K49" s="780">
        <f>'22. Income by deciles'!K51/'22. Income by deciles'!K$56</f>
        <v>7.5550209770479188E-2</v>
      </c>
      <c r="L49" s="780">
        <f>'22. Income by deciles'!L51/'22. Income by deciles'!L$56</f>
        <v>8.0093285422314864E-2</v>
      </c>
      <c r="M49" s="780">
        <f>'22. Income by deciles'!M51/'22. Income by deciles'!M$56</f>
        <v>9.0570868193619786E-2</v>
      </c>
      <c r="N49" s="780"/>
      <c r="O49" s="780">
        <f>'22. Income by deciles'!O51/'22. Income by deciles'!O$56</f>
        <v>7.9447067142296449E-2</v>
      </c>
      <c r="P49" s="780">
        <f>'22. Income by deciles'!P51/'22. Income by deciles'!P$56</f>
        <v>6.3968978349671815E-2</v>
      </c>
      <c r="Q49" s="780">
        <f>'22. Income by deciles'!Q51/'22. Income by deciles'!Q$56</f>
        <v>6.6554697714372779E-2</v>
      </c>
      <c r="R49" s="780">
        <f>'22. Income by deciles'!R51/'22. Income by deciles'!R$56</f>
        <v>7.6990947232687804E-2</v>
      </c>
      <c r="S49" s="780">
        <f>'22. Income by deciles'!S51/'22. Income by deciles'!S$56</f>
        <v>8.5319350075817174E-2</v>
      </c>
      <c r="T49" s="780">
        <f>'22. Income by deciles'!T51/'22. Income by deciles'!T$56</f>
        <v>8.5660351309643543E-2</v>
      </c>
      <c r="U49" s="780"/>
      <c r="V49" s="780">
        <f>'22. Income by deciles'!V51/'22. Income by deciles'!V$56</f>
        <v>7.0216877227903762E-2</v>
      </c>
      <c r="W49" s="780">
        <f>'22. Income by deciles'!W51/'22. Income by deciles'!W$56</f>
        <v>6.8931842003661356E-2</v>
      </c>
      <c r="X49" s="780">
        <f>'22. Income by deciles'!X51/'22. Income by deciles'!X$56</f>
        <v>7.3630281127462546E-2</v>
      </c>
      <c r="Y49" s="780">
        <f>'22. Income by deciles'!Y51/'22. Income by deciles'!Y$56</f>
        <v>6.8780244906458662E-2</v>
      </c>
      <c r="Z49" s="780">
        <f>'22. Income by deciles'!Z51/'22. Income by deciles'!Z$56</f>
        <v>6.9721430335823953E-2</v>
      </c>
      <c r="AA49" s="780"/>
      <c r="AB49" s="780">
        <f>'22. Income by deciles'!AB51/'22. Income by deciles'!AB$56</f>
        <v>7.9568207242827177E-2</v>
      </c>
      <c r="AC49" s="780">
        <f>'22. Income by deciles'!AC51/'22. Income by deciles'!AC$56</f>
        <v>8.950630087166131E-2</v>
      </c>
      <c r="AD49" s="780">
        <f>'22. Income by deciles'!AD51/'22. Income by deciles'!AD$56</f>
        <v>3.6282822777621383E-2</v>
      </c>
      <c r="AE49" s="780">
        <f>'22. Income by deciles'!AE51/'22. Income by deciles'!AE$56</f>
        <v>8.4451610213258768E-2</v>
      </c>
      <c r="AF49" s="780">
        <f>'22. Income by deciles'!AF51/'22. Income by deciles'!AF$56</f>
        <v>8.4254968636015795E-2</v>
      </c>
      <c r="AG49" s="780">
        <f>'22. Income by deciles'!AG51/'22. Income by deciles'!AG$56</f>
        <v>8.3546319419099194E-2</v>
      </c>
      <c r="AH49" s="780">
        <f>'22. Income by deciles'!AH51/'22. Income by deciles'!AH$56</f>
        <v>7.8829974836202091E-2</v>
      </c>
      <c r="AI49" s="780">
        <f>'22. Income by deciles'!AI51/'22. Income by deciles'!AI$56</f>
        <v>7.3941381054495964E-2</v>
      </c>
      <c r="AJ49" s="780">
        <f>'22. Income by deciles'!AJ51/'22. Income by deciles'!AJ$56</f>
        <v>8.5708068200311599E-2</v>
      </c>
      <c r="AK49" s="716"/>
    </row>
    <row r="50" spans="1:37">
      <c r="A50" s="735" t="s">
        <v>604</v>
      </c>
      <c r="B50" s="780">
        <f>'22. Income by deciles'!B52/'22. Income by deciles'!B$56</f>
        <v>9.6950410018242547E-2</v>
      </c>
      <c r="C50" s="780">
        <f>'22. Income by deciles'!C52/'22. Income by deciles'!C$56</f>
        <v>0.10595050135490457</v>
      </c>
      <c r="D50" s="780">
        <f>'22. Income by deciles'!D52/'22. Income by deciles'!D$56</f>
        <v>9.4230817484650342E-2</v>
      </c>
      <c r="E50" s="780">
        <f>'22. Income by deciles'!E52/'22. Income by deciles'!E$56</f>
        <v>8.4023150283752887E-2</v>
      </c>
      <c r="F50" s="1129">
        <f>'22. Income by deciles'!F52/'22. Income by deciles'!F$56</f>
        <v>8.5338504037294149E-2</v>
      </c>
      <c r="G50" s="780">
        <f>'22. Income by deciles'!G52/'22. Income by deciles'!G$56</f>
        <v>7.7032662372776575E-2</v>
      </c>
      <c r="H50" s="780">
        <f>'22. Income by deciles'!H52/'22. Income by deciles'!H$56</f>
        <v>7.915283552812355E-2</v>
      </c>
      <c r="I50" s="780">
        <f>'22. Income by deciles'!I52/'22. Income by deciles'!I$56</f>
        <v>8.7464152579563401E-2</v>
      </c>
      <c r="J50" s="780">
        <f>'22. Income by deciles'!J52/'22. Income by deciles'!J$56</f>
        <v>8.7098168621166955E-2</v>
      </c>
      <c r="K50" s="780">
        <f>'22. Income by deciles'!K52/'22. Income by deciles'!K$56</f>
        <v>9.0907836906617606E-2</v>
      </c>
      <c r="L50" s="780">
        <f>'22. Income by deciles'!L52/'22. Income by deciles'!L$56</f>
        <v>9.626355069997565E-2</v>
      </c>
      <c r="M50" s="780">
        <f>'22. Income by deciles'!M52/'22. Income by deciles'!M$56</f>
        <v>0.10237630842146407</v>
      </c>
      <c r="N50" s="780"/>
      <c r="O50" s="780">
        <f>'22. Income by deciles'!O52/'22. Income by deciles'!O$56</f>
        <v>9.7018540654526864E-2</v>
      </c>
      <c r="P50" s="780">
        <f>'22. Income by deciles'!P52/'22. Income by deciles'!P$56</f>
        <v>7.8440279732487558E-2</v>
      </c>
      <c r="Q50" s="780">
        <f>'22. Income by deciles'!Q52/'22. Income by deciles'!Q$56</f>
        <v>8.4531711471400373E-2</v>
      </c>
      <c r="R50" s="780">
        <f>'22. Income by deciles'!R52/'22. Income by deciles'!R$56</f>
        <v>9.223868008300791E-2</v>
      </c>
      <c r="S50" s="780">
        <f>'22. Income by deciles'!S52/'22. Income by deciles'!S$56</f>
        <v>0.10110170872798102</v>
      </c>
      <c r="T50" s="780">
        <f>'22. Income by deciles'!T52/'22. Income by deciles'!T$56</f>
        <v>9.7963159071519978E-2</v>
      </c>
      <c r="U50" s="780"/>
      <c r="V50" s="780">
        <f>'22. Income by deciles'!V52/'22. Income by deciles'!V$56</f>
        <v>8.6594942765420194E-2</v>
      </c>
      <c r="W50" s="780">
        <f>'22. Income by deciles'!W52/'22. Income by deciles'!W$56</f>
        <v>8.4301390803501103E-2</v>
      </c>
      <c r="X50" s="780">
        <f>'22. Income by deciles'!X52/'22. Income by deciles'!X$56</f>
        <v>8.9485736767765847E-2</v>
      </c>
      <c r="Y50" s="780">
        <f>'22. Income by deciles'!Y52/'22. Income by deciles'!Y$56</f>
        <v>8.5913942521028061E-2</v>
      </c>
      <c r="Z50" s="780">
        <f>'22. Income by deciles'!Z52/'22. Income by deciles'!Z$56</f>
        <v>8.6689659514621403E-2</v>
      </c>
      <c r="AA50" s="780"/>
      <c r="AB50" s="780">
        <f>'22. Income by deciles'!AB52/'22. Income by deciles'!AB$56</f>
        <v>9.735694996548247E-2</v>
      </c>
      <c r="AC50" s="780">
        <f>'22. Income by deciles'!AC52/'22. Income by deciles'!AC$56</f>
        <v>0.1031122986161761</v>
      </c>
      <c r="AD50" s="780">
        <f>'22. Income by deciles'!AD52/'22. Income by deciles'!AD$56</f>
        <v>5.4618406839917095E-2</v>
      </c>
      <c r="AE50" s="780">
        <f>'22. Income by deciles'!AE52/'22. Income by deciles'!AE$56</f>
        <v>9.793217336605553E-2</v>
      </c>
      <c r="AF50" s="780">
        <f>'22. Income by deciles'!AF52/'22. Income by deciles'!AF$56</f>
        <v>9.7413299266653777E-2</v>
      </c>
      <c r="AG50" s="780">
        <f>'22. Income by deciles'!AG52/'22. Income by deciles'!AG$56</f>
        <v>9.8431566992039102E-2</v>
      </c>
      <c r="AH50" s="780">
        <f>'22. Income by deciles'!AH52/'22. Income by deciles'!AH$56</f>
        <v>9.2625605307661035E-2</v>
      </c>
      <c r="AI50" s="780">
        <f>'22. Income by deciles'!AI52/'22. Income by deciles'!AI$56</f>
        <v>9.2438230104498934E-2</v>
      </c>
      <c r="AJ50" s="780">
        <f>'22. Income by deciles'!AJ52/'22. Income by deciles'!AJ$56</f>
        <v>0.10230377508258771</v>
      </c>
      <c r="AK50" s="716"/>
    </row>
    <row r="51" spans="1:37">
      <c r="A51" s="735" t="s">
        <v>605</v>
      </c>
      <c r="B51" s="780">
        <f>'22. Income by deciles'!B53/'22. Income by deciles'!B$56</f>
        <v>0.12220854468601636</v>
      </c>
      <c r="C51" s="780">
        <f>'22. Income by deciles'!C53/'22. Income by deciles'!C$56</f>
        <v>0.12637223885646404</v>
      </c>
      <c r="D51" s="780">
        <f>'22. Income by deciles'!D53/'22. Income by deciles'!D$56</f>
        <v>0.11770596206606229</v>
      </c>
      <c r="E51" s="780">
        <f>'22. Income by deciles'!E53/'22. Income by deciles'!E$56</f>
        <v>0.11190534370423305</v>
      </c>
      <c r="F51" s="1129">
        <f>'22. Income by deciles'!F53/'22. Income by deciles'!F$56</f>
        <v>0.10765254211857712</v>
      </c>
      <c r="G51" s="780">
        <f>'22. Income by deciles'!G53/'22. Income by deciles'!G$56</f>
        <v>0.10173926823023836</v>
      </c>
      <c r="H51" s="780">
        <f>'22. Income by deciles'!H53/'22. Income by deciles'!H$56</f>
        <v>0.10369588976370214</v>
      </c>
      <c r="I51" s="780">
        <f>'22. Income by deciles'!I53/'22. Income by deciles'!I$56</f>
        <v>0.11629272048616714</v>
      </c>
      <c r="J51" s="780">
        <f>'22. Income by deciles'!J53/'22. Income by deciles'!J$56</f>
        <v>0.1126501781067555</v>
      </c>
      <c r="K51" s="780">
        <f>'22. Income by deciles'!K53/'22. Income by deciles'!K$56</f>
        <v>0.11380642727149738</v>
      </c>
      <c r="L51" s="780">
        <f>'22. Income by deciles'!L53/'22. Income by deciles'!L$56</f>
        <v>0.1186136016172053</v>
      </c>
      <c r="M51" s="780">
        <f>'22. Income by deciles'!M53/'22. Income by deciles'!M$56</f>
        <v>0.11799680855128052</v>
      </c>
      <c r="N51" s="780"/>
      <c r="O51" s="780">
        <f>'22. Income by deciles'!O53/'22. Income by deciles'!O$56</f>
        <v>0.12223232119646751</v>
      </c>
      <c r="P51" s="780">
        <f>'22. Income by deciles'!P53/'22. Income by deciles'!P$56</f>
        <v>0.10127433067206036</v>
      </c>
      <c r="Q51" s="780">
        <f>'22. Income by deciles'!Q53/'22. Income by deciles'!Q$56</f>
        <v>0.11075842272580531</v>
      </c>
      <c r="R51" s="780">
        <f>'22. Income by deciles'!R53/'22. Income by deciles'!R$56</f>
        <v>0.11473528149297144</v>
      </c>
      <c r="S51" s="780">
        <f>'22. Income by deciles'!S53/'22. Income by deciles'!S$56</f>
        <v>0.12199901289325302</v>
      </c>
      <c r="T51" s="780">
        <f>'22. Income by deciles'!T53/'22. Income by deciles'!T$56</f>
        <v>0.11744952355602321</v>
      </c>
      <c r="U51" s="780"/>
      <c r="V51" s="780">
        <f>'22. Income by deciles'!V53/'22. Income by deciles'!V$56</f>
        <v>0.1117085708112118</v>
      </c>
      <c r="W51" s="780">
        <f>'22. Income by deciles'!W53/'22. Income by deciles'!W$56</f>
        <v>0.10768955376591184</v>
      </c>
      <c r="X51" s="780">
        <f>'22. Income by deciles'!X53/'22. Income by deciles'!X$56</f>
        <v>0.11380758090296668</v>
      </c>
      <c r="Y51" s="780">
        <f>'22. Income by deciles'!Y53/'22. Income by deciles'!Y$56</f>
        <v>0.10858562882191976</v>
      </c>
      <c r="Z51" s="780">
        <f>'22. Income by deciles'!Z53/'22. Income by deciles'!Z$56</f>
        <v>0.10878324253869082</v>
      </c>
      <c r="AA51" s="780"/>
      <c r="AB51" s="780">
        <f>'22. Income by deciles'!AB53/'22. Income by deciles'!AB$56</f>
        <v>0.12076896586579799</v>
      </c>
      <c r="AC51" s="780">
        <f>'22. Income by deciles'!AC53/'22. Income by deciles'!AC$56</f>
        <v>0.12205629324986529</v>
      </c>
      <c r="AD51" s="780">
        <f>'22. Income by deciles'!AD53/'22. Income by deciles'!AD$56</f>
        <v>9.1083035926488462E-2</v>
      </c>
      <c r="AE51" s="780">
        <f>'22. Income by deciles'!AE53/'22. Income by deciles'!AE$56</f>
        <v>0.11609424652934977</v>
      </c>
      <c r="AF51" s="780">
        <f>'22. Income by deciles'!AF53/'22. Income by deciles'!AF$56</f>
        <v>0.11532182061448401</v>
      </c>
      <c r="AG51" s="780">
        <f>'22. Income by deciles'!AG53/'22. Income by deciles'!AG$56</f>
        <v>0.12022960177573562</v>
      </c>
      <c r="AH51" s="780">
        <f>'22. Income by deciles'!AH53/'22. Income by deciles'!AH$56</f>
        <v>0.11494893921231147</v>
      </c>
      <c r="AI51" s="780">
        <f>'22. Income by deciles'!AI53/'22. Income by deciles'!AI$56</f>
        <v>0.1185653551321549</v>
      </c>
      <c r="AJ51" s="780">
        <f>'22. Income by deciles'!AJ53/'22. Income by deciles'!AJ$56</f>
        <v>0.12509615339507177</v>
      </c>
      <c r="AK51" s="716"/>
    </row>
    <row r="52" spans="1:37">
      <c r="A52" s="735" t="s">
        <v>606</v>
      </c>
      <c r="B52" s="780">
        <f>'22. Income by deciles'!B54/'22. Income by deciles'!B$56</f>
        <v>0.16246477492551226</v>
      </c>
      <c r="C52" s="780">
        <f>'22. Income by deciles'!C54/'22. Income by deciles'!C$56</f>
        <v>0.15851897680960833</v>
      </c>
      <c r="D52" s="780">
        <f>'22. Income by deciles'!D54/'22. Income by deciles'!D$56</f>
        <v>0.16545504006846803</v>
      </c>
      <c r="E52" s="780">
        <f>'22. Income by deciles'!E54/'22. Income by deciles'!E$56</f>
        <v>0.16235737640057463</v>
      </c>
      <c r="F52" s="1129">
        <f>'22. Income by deciles'!F54/'22. Income by deciles'!F$56</f>
        <v>0.15417501795870661</v>
      </c>
      <c r="G52" s="780">
        <f>'22. Income by deciles'!G54/'22. Income by deciles'!G$56</f>
        <v>0.15046782677999324</v>
      </c>
      <c r="H52" s="780">
        <f>'22. Income by deciles'!H54/'22. Income by deciles'!H$56</f>
        <v>0.15095879418894781</v>
      </c>
      <c r="I52" s="780">
        <f>'22. Income by deciles'!I54/'22. Income by deciles'!I$56</f>
        <v>0.17284596769175392</v>
      </c>
      <c r="J52" s="780">
        <f>'22. Income by deciles'!J54/'22. Income by deciles'!J$56</f>
        <v>0.16135664725102258</v>
      </c>
      <c r="K52" s="780">
        <f>'22. Income by deciles'!K54/'22. Income by deciles'!K$56</f>
        <v>0.15778584226914483</v>
      </c>
      <c r="L52" s="780">
        <f>'22. Income by deciles'!L54/'22. Income by deciles'!L$56</f>
        <v>0.15823726089083118</v>
      </c>
      <c r="M52" s="780">
        <f>'22. Income by deciles'!M54/'22. Income by deciles'!M$56</f>
        <v>0.14282330168421994</v>
      </c>
      <c r="N52" s="780"/>
      <c r="O52" s="780">
        <f>'22. Income by deciles'!O54/'22. Income by deciles'!O$56</f>
        <v>0.16682832846815712</v>
      </c>
      <c r="P52" s="780">
        <f>'22. Income by deciles'!P54/'22. Income by deciles'!P$56</f>
        <v>0.14376873822774075</v>
      </c>
      <c r="Q52" s="780">
        <f>'22. Income by deciles'!Q54/'22. Income by deciles'!Q$56</f>
        <v>0.16185970805314417</v>
      </c>
      <c r="R52" s="780">
        <f>'22. Income by deciles'!R54/'22. Income by deciles'!R$56</f>
        <v>0.15485525463284944</v>
      </c>
      <c r="S52" s="780">
        <f>'22. Income by deciles'!S54/'22. Income by deciles'!S$56</f>
        <v>0.15634017481886331</v>
      </c>
      <c r="T52" s="780">
        <f>'22. Income by deciles'!T54/'22. Income by deciles'!T$56</f>
        <v>0.14853032925792359</v>
      </c>
      <c r="U52" s="780"/>
      <c r="V52" s="780">
        <f>'22. Income by deciles'!V54/'22. Income by deciles'!V$56</f>
        <v>0.15680508855966618</v>
      </c>
      <c r="W52" s="780">
        <f>'22. Income by deciles'!W54/'22. Income by deciles'!W$56</f>
        <v>0.15219746985267385</v>
      </c>
      <c r="X52" s="780">
        <f>'22. Income by deciles'!X54/'22. Income by deciles'!X$56</f>
        <v>0.15550332404556147</v>
      </c>
      <c r="Y52" s="780">
        <f>'22. Income by deciles'!Y54/'22. Income by deciles'!Y$56</f>
        <v>0.15104857875601174</v>
      </c>
      <c r="Z52" s="780">
        <f>'22. Income by deciles'!Z54/'22. Income by deciles'!Z$56</f>
        <v>0.15014205634160732</v>
      </c>
      <c r="AA52" s="780"/>
      <c r="AB52" s="780">
        <f>'22. Income by deciles'!AB54/'22. Income by deciles'!AB$56</f>
        <v>0.15928979587110625</v>
      </c>
      <c r="AC52" s="780">
        <f>'22. Income by deciles'!AC54/'22. Income by deciles'!AC$56</f>
        <v>0.15175043441344788</v>
      </c>
      <c r="AD52" s="780">
        <f>'22. Income by deciles'!AD54/'22. Income by deciles'!AD$56</f>
        <v>0.17887491349531515</v>
      </c>
      <c r="AE52" s="780">
        <f>'22. Income by deciles'!AE54/'22. Income by deciles'!AE$56</f>
        <v>0.14649541919689146</v>
      </c>
      <c r="AF52" s="780">
        <f>'22. Income by deciles'!AF54/'22. Income by deciles'!AF$56</f>
        <v>0.14608569716703226</v>
      </c>
      <c r="AG52" s="780">
        <f>'22. Income by deciles'!AG54/'22. Income by deciles'!AG$56</f>
        <v>0.1595838328841867</v>
      </c>
      <c r="AH52" s="780">
        <f>'22. Income by deciles'!AH54/'22. Income by deciles'!AH$56</f>
        <v>0.15401811453130923</v>
      </c>
      <c r="AI52" s="780">
        <f>'22. Income by deciles'!AI54/'22. Income by deciles'!AI$56</f>
        <v>0.16466233909287534</v>
      </c>
      <c r="AJ52" s="780">
        <f>'22. Income by deciles'!AJ54/'22. Income by deciles'!AJ$56</f>
        <v>0.16068064369617222</v>
      </c>
      <c r="AK52" s="716"/>
    </row>
    <row r="53" spans="1:37">
      <c r="A53" s="735" t="s">
        <v>607</v>
      </c>
      <c r="B53" s="780">
        <f>'22. Income by deciles'!B55/'22. Income by deciles'!B$56</f>
        <v>0.31859011161128736</v>
      </c>
      <c r="C53" s="780">
        <f>'22. Income by deciles'!C55/'22. Income by deciles'!C$56</f>
        <v>0.27464177761720926</v>
      </c>
      <c r="D53" s="780">
        <f>'22. Income by deciles'!D55/'22. Income by deciles'!D$56</f>
        <v>0.37475267972794646</v>
      </c>
      <c r="E53" s="780">
        <f>'22. Income by deciles'!E55/'22. Income by deciles'!E$56</f>
        <v>0.42317179441592528</v>
      </c>
      <c r="F53" s="1129">
        <f>'22. Income by deciles'!F55/'22. Income by deciles'!F$56</f>
        <v>0.37763070881667649</v>
      </c>
      <c r="G53" s="780">
        <f>'22. Income by deciles'!G55/'22. Income by deciles'!G$56</f>
        <v>0.45732322427310107</v>
      </c>
      <c r="H53" s="780">
        <f>'22. Income by deciles'!H55/'22. Income by deciles'!H$56</f>
        <v>0.45330928696200146</v>
      </c>
      <c r="I53" s="780">
        <f>'22. Income by deciles'!I55/'22. Income by deciles'!I$56</f>
        <v>0.3680558962846599</v>
      </c>
      <c r="J53" s="780">
        <f>'22. Income by deciles'!J55/'22. Income by deciles'!J$56</f>
        <v>0.38747548394190345</v>
      </c>
      <c r="K53" s="780">
        <f>'22. Income by deciles'!K55/'22. Income by deciles'!K$56</f>
        <v>0.35068025671601544</v>
      </c>
      <c r="L53" s="780">
        <f>'22. Income by deciles'!L55/'22. Income by deciles'!L$56</f>
        <v>0.31778743076190025</v>
      </c>
      <c r="M53" s="780">
        <f>'22. Income by deciles'!M55/'22. Income by deciles'!M$56</f>
        <v>0.24739081164248203</v>
      </c>
      <c r="N53" s="780"/>
      <c r="O53" s="780">
        <f>'22. Income by deciles'!O55/'22. Income by deciles'!O$56</f>
        <v>0.3167476578827837</v>
      </c>
      <c r="P53" s="780">
        <f>'22. Income by deciles'!P55/'22. Income by deciles'!P$56</f>
        <v>0.42490476612826983</v>
      </c>
      <c r="Q53" s="780">
        <f>'22. Income by deciles'!Q55/'22. Income by deciles'!Q$56</f>
        <v>0.42462446602796211</v>
      </c>
      <c r="R53" s="780">
        <f>'22. Income by deciles'!R55/'22. Income by deciles'!R$56</f>
        <v>0.31640865560114984</v>
      </c>
      <c r="S53" s="780">
        <f>'22. Income by deciles'!S55/'22. Income by deciles'!S$56</f>
        <v>0.28377076384958988</v>
      </c>
      <c r="T53" s="780">
        <f>'22. Income by deciles'!T55/'22. Income by deciles'!T$56</f>
        <v>0.2667545518696201</v>
      </c>
      <c r="U53" s="780"/>
      <c r="V53" s="780">
        <f>'22. Income by deciles'!V55/'22. Income by deciles'!V$56</f>
        <v>0.38601092691647154</v>
      </c>
      <c r="W53" s="780">
        <f>'22. Income by deciles'!W55/'22. Income by deciles'!W$56</f>
        <v>0.39651988491461299</v>
      </c>
      <c r="X53" s="780">
        <f>'22. Income by deciles'!X55/'22. Income by deciles'!X$56</f>
        <v>0.36775262058911451</v>
      </c>
      <c r="Y53" s="780">
        <f>'22. Income by deciles'!Y55/'22. Income by deciles'!Y$56</f>
        <v>0.41921081528754151</v>
      </c>
      <c r="Z53" s="780">
        <f>'22. Income by deciles'!Z55/'22. Income by deciles'!Z$56</f>
        <v>0.40789197841967845</v>
      </c>
      <c r="AA53" s="780"/>
      <c r="AB53" s="780">
        <f>'22. Income by deciles'!AB55/'22. Income by deciles'!AB$56</f>
        <v>0.34663169402726135</v>
      </c>
      <c r="AC53" s="780">
        <f>'22. Income by deciles'!AC55/'22. Income by deciles'!AC$56</f>
        <v>0.26772697487117719</v>
      </c>
      <c r="AD53" s="780">
        <f>'22. Income by deciles'!AD55/'22. Income by deciles'!AD$56</f>
        <v>0.566190107572483</v>
      </c>
      <c r="AE53" s="780">
        <f>'22. Income by deciles'!AE55/'22. Income by deciles'!AE$56</f>
        <v>0.27792249983228362</v>
      </c>
      <c r="AF53" s="780">
        <f>'22. Income by deciles'!AF55/'22. Income by deciles'!AF$56</f>
        <v>0.28322980435325279</v>
      </c>
      <c r="AG53" s="780">
        <f>'22. Income by deciles'!AG55/'22. Income by deciles'!AG$56</f>
        <v>0.2903835065795648</v>
      </c>
      <c r="AH53" s="780">
        <f>'22. Income by deciles'!AH55/'22. Income by deciles'!AH$56</f>
        <v>0.31891664979042073</v>
      </c>
      <c r="AI53" s="780">
        <f>'22. Income by deciles'!AI55/'22. Income by deciles'!AI$56</f>
        <v>0.35782282508716579</v>
      </c>
      <c r="AJ53" s="780">
        <f>'22. Income by deciles'!AJ55/'22. Income by deciles'!AJ$56</f>
        <v>0.28288238632524748</v>
      </c>
      <c r="AK53" s="716"/>
    </row>
    <row r="54" spans="1:37">
      <c r="A54" s="735" t="s">
        <v>612</v>
      </c>
      <c r="B54" s="780">
        <f>'22. Income by deciles'!B56/'22. Income by deciles'!B$56</f>
        <v>1</v>
      </c>
      <c r="C54" s="780">
        <f>'22. Income by deciles'!C56/'22. Income by deciles'!C$56</f>
        <v>1</v>
      </c>
      <c r="D54" s="780">
        <f>'22. Income by deciles'!D56/'22. Income by deciles'!D$56</f>
        <v>1</v>
      </c>
      <c r="E54" s="780">
        <f>'22. Income by deciles'!E56/'22. Income by deciles'!E$56</f>
        <v>1</v>
      </c>
      <c r="F54" s="1129">
        <f>'22. Income by deciles'!F56/'22. Income by deciles'!F$56</f>
        <v>1</v>
      </c>
      <c r="G54" s="780">
        <f>'22. Income by deciles'!G56/'22. Income by deciles'!G$56</f>
        <v>1</v>
      </c>
      <c r="H54" s="780">
        <f>'22. Income by deciles'!H56/'22. Income by deciles'!H$56</f>
        <v>1</v>
      </c>
      <c r="I54" s="780">
        <f>'22. Income by deciles'!I56/'22. Income by deciles'!I$56</f>
        <v>1</v>
      </c>
      <c r="J54" s="780">
        <f>'22. Income by deciles'!J56/'22. Income by deciles'!J$56</f>
        <v>1</v>
      </c>
      <c r="K54" s="780">
        <f>'22. Income by deciles'!K56/'22. Income by deciles'!K$56</f>
        <v>1</v>
      </c>
      <c r="L54" s="780">
        <f>'22. Income by deciles'!L56/'22. Income by deciles'!L$56</f>
        <v>1</v>
      </c>
      <c r="M54" s="780">
        <f>'22. Income by deciles'!M56/'22. Income by deciles'!M$56</f>
        <v>1</v>
      </c>
      <c r="N54" s="780"/>
      <c r="O54" s="780">
        <f>'22. Income by deciles'!O56/'22. Income by deciles'!O$56</f>
        <v>1</v>
      </c>
      <c r="P54" s="780">
        <f>'22. Income by deciles'!P56/'22. Income by deciles'!P$56</f>
        <v>1</v>
      </c>
      <c r="Q54" s="780">
        <f>'22. Income by deciles'!Q56/'22. Income by deciles'!Q$56</f>
        <v>1</v>
      </c>
      <c r="R54" s="780">
        <f>'22. Income by deciles'!R56/'22. Income by deciles'!R$56</f>
        <v>1</v>
      </c>
      <c r="S54" s="780">
        <f>'22. Income by deciles'!S56/'22. Income by deciles'!S$56</f>
        <v>1</v>
      </c>
      <c r="T54" s="780">
        <f>'22. Income by deciles'!T56/'22. Income by deciles'!T$56</f>
        <v>1</v>
      </c>
      <c r="U54" s="780"/>
      <c r="V54" s="780">
        <f>'22. Income by deciles'!V56/'22. Income by deciles'!V$56</f>
        <v>1</v>
      </c>
      <c r="W54" s="780">
        <f>'22. Income by deciles'!W56/'22. Income by deciles'!W$56</f>
        <v>1</v>
      </c>
      <c r="X54" s="780">
        <f>'22. Income by deciles'!X56/'22. Income by deciles'!X$56</f>
        <v>1</v>
      </c>
      <c r="Y54" s="780">
        <f>'22. Income by deciles'!Y56/'22. Income by deciles'!Y$56</f>
        <v>1</v>
      </c>
      <c r="Z54" s="780">
        <f>'22. Income by deciles'!Z56/'22. Income by deciles'!Z$56</f>
        <v>1</v>
      </c>
      <c r="AA54" s="780"/>
      <c r="AB54" s="780">
        <f>'22. Income by deciles'!AB56/'22. Income by deciles'!AB$56</f>
        <v>1</v>
      </c>
      <c r="AC54" s="780">
        <f>'22. Income by deciles'!AC56/'22. Income by deciles'!AC$56</f>
        <v>1</v>
      </c>
      <c r="AD54" s="780">
        <f>'22. Income by deciles'!AD56/'22. Income by deciles'!AD$56</f>
        <v>1</v>
      </c>
      <c r="AE54" s="780">
        <f>'22. Income by deciles'!AE56/'22. Income by deciles'!AE$56</f>
        <v>1</v>
      </c>
      <c r="AF54" s="780">
        <f>'22. Income by deciles'!AF56/'22. Income by deciles'!AF$56</f>
        <v>1</v>
      </c>
      <c r="AG54" s="780">
        <f>'22. Income by deciles'!AG56/'22. Income by deciles'!AG$56</f>
        <v>1</v>
      </c>
      <c r="AH54" s="780">
        <f>'22. Income by deciles'!AH56/'22. Income by deciles'!AH$56</f>
        <v>1</v>
      </c>
      <c r="AI54" s="780">
        <f>'22. Income by deciles'!AI56/'22. Income by deciles'!AI$56</f>
        <v>1</v>
      </c>
      <c r="AJ54" s="780">
        <f>'22. Income by deciles'!AJ56/'22. Income by deciles'!AJ$56</f>
        <v>1</v>
      </c>
      <c r="AK54" s="716"/>
    </row>
    <row r="55" spans="1:37">
      <c r="A55" s="727" t="s">
        <v>613</v>
      </c>
      <c r="B55" s="734"/>
      <c r="C55" s="734"/>
      <c r="D55" s="734"/>
      <c r="E55" s="734"/>
      <c r="F55" s="1130"/>
      <c r="G55" s="734"/>
      <c r="H55" s="734"/>
      <c r="I55" s="734"/>
      <c r="J55" s="734"/>
      <c r="K55" s="734"/>
      <c r="L55" s="734"/>
      <c r="M55" s="734"/>
      <c r="N55" s="734"/>
      <c r="O55" s="734"/>
      <c r="P55" s="734"/>
      <c r="Q55" s="734"/>
      <c r="R55" s="734"/>
      <c r="S55" s="734"/>
      <c r="T55" s="734"/>
      <c r="U55" s="734"/>
      <c r="V55" s="734"/>
      <c r="W55" s="734"/>
      <c r="X55" s="734"/>
      <c r="Y55" s="734"/>
      <c r="Z55" s="734"/>
      <c r="AA55" s="734"/>
      <c r="AB55" s="734"/>
      <c r="AC55" s="734"/>
      <c r="AD55" s="734"/>
      <c r="AE55" s="734"/>
      <c r="AF55" s="734"/>
      <c r="AG55" s="734"/>
      <c r="AH55" s="734"/>
      <c r="AI55" s="734"/>
      <c r="AJ55" s="734"/>
      <c r="AK55" s="716"/>
    </row>
    <row r="56" spans="1:37">
      <c r="A56" s="726" t="s">
        <v>598</v>
      </c>
      <c r="B56" s="780">
        <f>'22. Income by deciles'!B58/'22. Income by deciles'!B$68</f>
        <v>3.8507768671228085E-2</v>
      </c>
      <c r="C56" s="780">
        <f>'22. Income by deciles'!C58/'22. Income by deciles'!C$68</f>
        <v>2.0695723260105204E-2</v>
      </c>
      <c r="D56" s="780">
        <f>'22. Income by deciles'!D58/'22. Income by deciles'!D$68</f>
        <v>1.6146498233927092E-2</v>
      </c>
      <c r="E56" s="780">
        <f>'22. Income by deciles'!E58/'22. Income by deciles'!E$68</f>
        <v>2.0748236788734619E-2</v>
      </c>
      <c r="F56" s="1129">
        <f>'22. Income by deciles'!F58/'22. Income by deciles'!F$68</f>
        <v>2.8135631810818407E-2</v>
      </c>
      <c r="G56" s="780">
        <f>'22. Income by deciles'!G58/'22. Income by deciles'!G$68</f>
        <v>1.8100901190797776E-2</v>
      </c>
      <c r="H56" s="780">
        <f>'22. Income by deciles'!H58/'22. Income by deciles'!H$68</f>
        <v>1.8068988343619127E-2</v>
      </c>
      <c r="I56" s="780">
        <f>'22. Income by deciles'!I58/'22. Income by deciles'!I$68</f>
        <v>2.834936309422224E-2</v>
      </c>
      <c r="J56" s="780">
        <f>'22. Income by deciles'!J58/'22. Income by deciles'!J$68</f>
        <v>1.9787973583278433E-2</v>
      </c>
      <c r="K56" s="780">
        <f>'22. Income by deciles'!K58/'22. Income by deciles'!K$68</f>
        <v>2.6611954152111497E-2</v>
      </c>
      <c r="L56" s="780">
        <f>'22. Income by deciles'!L58/'22. Income by deciles'!L$68</f>
        <v>2.7409190647120617E-2</v>
      </c>
      <c r="M56" s="780">
        <f>'22. Income by deciles'!M58/'22. Income by deciles'!M$68</f>
        <v>3.5839498306757873E-2</v>
      </c>
      <c r="N56" s="780"/>
      <c r="O56" s="780">
        <f>'22. Income by deciles'!O58/'22. Income by deciles'!O$68</f>
        <v>2.3643528397583852E-2</v>
      </c>
      <c r="P56" s="780">
        <f>'22. Income by deciles'!P58/'22. Income by deciles'!P$68</f>
        <v>2.2859010922152583E-2</v>
      </c>
      <c r="Q56" s="780">
        <f>'22. Income by deciles'!Q58/'22. Income by deciles'!Q$68</f>
        <v>1.1251831331509112E-2</v>
      </c>
      <c r="R56" s="780">
        <f>'22. Income by deciles'!R58/'22. Income by deciles'!R$68</f>
        <v>3.3657596865371134E-2</v>
      </c>
      <c r="S56" s="780">
        <f>'22. Income by deciles'!S58/'22. Income by deciles'!S$68</f>
        <v>2.7994822935490018E-2</v>
      </c>
      <c r="T56" s="780">
        <f>'22. Income by deciles'!T58/'22. Income by deciles'!T$68</f>
        <v>3.8105014269531626E-2</v>
      </c>
      <c r="U56" s="780"/>
      <c r="V56" s="780">
        <f>'22. Income by deciles'!V58/'22. Income by deciles'!V$68</f>
        <v>2.364763278436656E-2</v>
      </c>
      <c r="W56" s="780">
        <f>'22. Income by deciles'!W58/'22. Income by deciles'!W$68</f>
        <v>2.403667900434572E-2</v>
      </c>
      <c r="X56" s="780">
        <f>'22. Income by deciles'!X58/'22. Income by deciles'!X$68</f>
        <v>2.2745105830470225E-2</v>
      </c>
      <c r="Y56" s="780">
        <f>'22. Income by deciles'!Y58/'22. Income by deciles'!Y$68</f>
        <v>2.2101625005224439E-2</v>
      </c>
      <c r="Z56" s="780">
        <f>'22. Income by deciles'!Z58/'22. Income by deciles'!Z$68</f>
        <v>2.0341088228043952E-2</v>
      </c>
      <c r="AA56" s="780"/>
      <c r="AB56" s="780">
        <f>'22. Income by deciles'!AB58/'22. Income by deciles'!AB$68</f>
        <v>1.9182593843893453E-2</v>
      </c>
      <c r="AC56" s="780">
        <f>'22. Income by deciles'!AC58/'22. Income by deciles'!AC$68</f>
        <v>2.7621529959022242E-2</v>
      </c>
      <c r="AD56" s="780">
        <f>'22. Income by deciles'!AD58/'22. Income by deciles'!AD$68</f>
        <v>1.4938828282297076E-2</v>
      </c>
      <c r="AE56" s="780">
        <f>'22. Income by deciles'!AE58/'22. Income by deciles'!AE$68</f>
        <v>3.6628032354494834E-2</v>
      </c>
      <c r="AF56" s="780">
        <f>'22. Income by deciles'!AF58/'22. Income by deciles'!AF$68</f>
        <v>3.5253861875432974E-2</v>
      </c>
      <c r="AG56" s="780">
        <f>'22. Income by deciles'!AG58/'22. Income by deciles'!AG$68</f>
        <v>3.027670465495998E-2</v>
      </c>
      <c r="AH56" s="780">
        <f>'22. Income by deciles'!AH58/'22. Income by deciles'!AH$68</f>
        <v>2.9282173541977628E-2</v>
      </c>
      <c r="AI56" s="780">
        <f>'22. Income by deciles'!AI58/'22. Income by deciles'!AI$68</f>
        <v>2.7337293552024567E-2</v>
      </c>
      <c r="AJ56" s="780">
        <f>'22. Income by deciles'!AJ58/'22. Income by deciles'!AJ$68</f>
        <v>2.9108902756016453E-2</v>
      </c>
      <c r="AK56" s="716"/>
    </row>
    <row r="57" spans="1:37">
      <c r="A57" s="726" t="s">
        <v>599</v>
      </c>
      <c r="B57" s="780">
        <f>'22. Income by deciles'!B59/'22. Income by deciles'!B$68</f>
        <v>4.970504635196784E-2</v>
      </c>
      <c r="C57" s="780">
        <f>'22. Income by deciles'!C59/'22. Income by deciles'!C$68</f>
        <v>4.0431969683938203E-2</v>
      </c>
      <c r="D57" s="780">
        <f>'22. Income by deciles'!D59/'22. Income by deciles'!D$68</f>
        <v>2.970088445334346E-2</v>
      </c>
      <c r="E57" s="780">
        <f>'22. Income by deciles'!E59/'22. Income by deciles'!E$68</f>
        <v>3.038496824213897E-2</v>
      </c>
      <c r="F57" s="1129">
        <f>'22. Income by deciles'!F59/'22. Income by deciles'!F$68</f>
        <v>3.988802262448727E-2</v>
      </c>
      <c r="G57" s="780">
        <f>'22. Income by deciles'!G59/'22. Income by deciles'!G$68</f>
        <v>2.8397429530346671E-2</v>
      </c>
      <c r="H57" s="780">
        <f>'22. Income by deciles'!H59/'22. Income by deciles'!H$68</f>
        <v>2.8174740400396255E-2</v>
      </c>
      <c r="I57" s="780">
        <f>'22. Income by deciles'!I59/'22. Income by deciles'!I$68</f>
        <v>4.0840781690269397E-2</v>
      </c>
      <c r="J57" s="780">
        <f>'22. Income by deciles'!J59/'22. Income by deciles'!J$68</f>
        <v>3.1647792471564094E-2</v>
      </c>
      <c r="K57" s="780">
        <f>'22. Income by deciles'!K59/'22. Income by deciles'!K$68</f>
        <v>4.0168994811091943E-2</v>
      </c>
      <c r="L57" s="780">
        <f>'22. Income by deciles'!L59/'22. Income by deciles'!L$68</f>
        <v>4.0336383695480454E-2</v>
      </c>
      <c r="M57" s="780">
        <f>'22. Income by deciles'!M59/'22. Income by deciles'!M$68</f>
        <v>5.2059244259059737E-2</v>
      </c>
      <c r="N57" s="780"/>
      <c r="O57" s="780">
        <f>'22. Income by deciles'!O59/'22. Income by deciles'!O$68</f>
        <v>3.7092213818748249E-2</v>
      </c>
      <c r="P57" s="780">
        <f>'22. Income by deciles'!P59/'22. Income by deciles'!P$68</f>
        <v>3.2956983405790195E-2</v>
      </c>
      <c r="Q57" s="780">
        <f>'22. Income by deciles'!Q59/'22. Income by deciles'!Q$68</f>
        <v>2.2231871133944835E-2</v>
      </c>
      <c r="R57" s="780">
        <f>'22. Income by deciles'!R59/'22. Income by deciles'!R$68</f>
        <v>4.459084959976238E-2</v>
      </c>
      <c r="S57" s="780">
        <f>'22. Income by deciles'!S59/'22. Income by deciles'!S$68</f>
        <v>4.4280127415953066E-2</v>
      </c>
      <c r="T57" s="780">
        <f>'22. Income by deciles'!T59/'22. Income by deciles'!T$68</f>
        <v>5.0538330073513202E-2</v>
      </c>
      <c r="U57" s="780"/>
      <c r="V57" s="780">
        <f>'22. Income by deciles'!V59/'22. Income by deciles'!V$68</f>
        <v>3.5208499486479632E-2</v>
      </c>
      <c r="W57" s="780">
        <f>'22. Income by deciles'!W59/'22. Income by deciles'!W$68</f>
        <v>3.6595868931147191E-2</v>
      </c>
      <c r="X57" s="780">
        <f>'22. Income by deciles'!X59/'22. Income by deciles'!X$68</f>
        <v>3.531656115421216E-2</v>
      </c>
      <c r="Y57" s="780">
        <f>'22. Income by deciles'!Y59/'22. Income by deciles'!Y$68</f>
        <v>3.2032438300773847E-2</v>
      </c>
      <c r="Z57" s="780">
        <f>'22. Income by deciles'!Z59/'22. Income by deciles'!Z$68</f>
        <v>3.1591017276921977E-2</v>
      </c>
      <c r="AA57" s="780"/>
      <c r="AB57" s="780">
        <f>'22. Income by deciles'!AB59/'22. Income by deciles'!AB$68</f>
        <v>3.199208755891423E-2</v>
      </c>
      <c r="AC57" s="780">
        <f>'22. Income by deciles'!AC59/'22. Income by deciles'!AC$68</f>
        <v>4.8255675553912969E-2</v>
      </c>
      <c r="AD57" s="780">
        <f>'22. Income by deciles'!AD59/'22. Income by deciles'!AD$68</f>
        <v>2.2464363468695625E-2</v>
      </c>
      <c r="AE57" s="780">
        <f>'22. Income by deciles'!AE59/'22. Income by deciles'!AE$68</f>
        <v>4.9294232537503715E-2</v>
      </c>
      <c r="AF57" s="780">
        <f>'22. Income by deciles'!AF59/'22. Income by deciles'!AF$68</f>
        <v>4.7904659389970912E-2</v>
      </c>
      <c r="AG57" s="780">
        <f>'22. Income by deciles'!AG59/'22. Income by deciles'!AG$68</f>
        <v>4.4466635737337702E-2</v>
      </c>
      <c r="AH57" s="780">
        <f>'22. Income by deciles'!AH59/'22. Income by deciles'!AH$68</f>
        <v>4.2642579230152022E-2</v>
      </c>
      <c r="AI57" s="780">
        <f>'22. Income by deciles'!AI59/'22. Income by deciles'!AI$68</f>
        <v>3.7051620124519742E-2</v>
      </c>
      <c r="AJ57" s="780">
        <f>'22. Income by deciles'!AJ59/'22. Income by deciles'!AJ$68</f>
        <v>4.3878020684022842E-2</v>
      </c>
      <c r="AK57" s="716"/>
    </row>
    <row r="58" spans="1:37">
      <c r="A58" s="726" t="s">
        <v>600</v>
      </c>
      <c r="B58" s="780">
        <f>'22. Income by deciles'!B60/'22. Income by deciles'!B$68</f>
        <v>5.7559115075701876E-2</v>
      </c>
      <c r="C58" s="780">
        <f>'22. Income by deciles'!C60/'22. Income by deciles'!C$68</f>
        <v>5.3765118369962672E-2</v>
      </c>
      <c r="D58" s="780">
        <f>'22. Income by deciles'!D60/'22. Income by deciles'!D$68</f>
        <v>4.2866708295425875E-2</v>
      </c>
      <c r="E58" s="780">
        <f>'22. Income by deciles'!E60/'22. Income by deciles'!E$68</f>
        <v>3.8690327811298136E-2</v>
      </c>
      <c r="F58" s="1129">
        <f>'22. Income by deciles'!F60/'22. Income by deciles'!F$68</f>
        <v>4.7545989952696849E-2</v>
      </c>
      <c r="G58" s="780">
        <f>'22. Income by deciles'!G60/'22. Income by deciles'!G$68</f>
        <v>3.6651088661686662E-2</v>
      </c>
      <c r="H58" s="780">
        <f>'22. Income by deciles'!H60/'22. Income by deciles'!H$68</f>
        <v>3.5667106346830763E-2</v>
      </c>
      <c r="I58" s="780">
        <f>'22. Income by deciles'!I60/'22. Income by deciles'!I$68</f>
        <v>4.9456664136772514E-2</v>
      </c>
      <c r="J58" s="780">
        <f>'22. Income by deciles'!J60/'22. Income by deciles'!J$68</f>
        <v>4.0973616443860016E-2</v>
      </c>
      <c r="K58" s="780">
        <f>'22. Income by deciles'!K60/'22. Income by deciles'!K$68</f>
        <v>4.8812043885791717E-2</v>
      </c>
      <c r="L58" s="780">
        <f>'22. Income by deciles'!L60/'22. Income by deciles'!L$68</f>
        <v>5.0113129080754104E-2</v>
      </c>
      <c r="M58" s="780">
        <f>'22. Income by deciles'!M60/'22. Income by deciles'!M$68</f>
        <v>6.2222758041182914E-2</v>
      </c>
      <c r="N58" s="780"/>
      <c r="O58" s="780">
        <f>'22. Income by deciles'!O60/'22. Income by deciles'!O$68</f>
        <v>4.6848563232793433E-2</v>
      </c>
      <c r="P58" s="780">
        <f>'22. Income by deciles'!P60/'22. Income by deciles'!P$68</f>
        <v>4.0000294481981481E-2</v>
      </c>
      <c r="Q58" s="780">
        <f>'22. Income by deciles'!Q60/'22. Income by deciles'!Q$68</f>
        <v>3.1700536918484575E-2</v>
      </c>
      <c r="R58" s="780">
        <f>'22. Income by deciles'!R60/'22. Income by deciles'!R$68</f>
        <v>5.1888356111250797E-2</v>
      </c>
      <c r="S58" s="780">
        <f>'22. Income by deciles'!S60/'22. Income by deciles'!S$68</f>
        <v>5.5351861179956122E-2</v>
      </c>
      <c r="T58" s="780">
        <f>'22. Income by deciles'!T60/'22. Income by deciles'!T$68</f>
        <v>5.8967509564339063E-2</v>
      </c>
      <c r="U58" s="780"/>
      <c r="V58" s="780">
        <f>'22. Income by deciles'!V60/'22. Income by deciles'!V$68</f>
        <v>4.4295727569783241E-2</v>
      </c>
      <c r="W58" s="780">
        <f>'22. Income by deciles'!W60/'22. Income by deciles'!W$68</f>
        <v>4.4827294904235378E-2</v>
      </c>
      <c r="X58" s="780">
        <f>'22. Income by deciles'!X60/'22. Income by deciles'!X$68</f>
        <v>4.4789307312635002E-2</v>
      </c>
      <c r="Y58" s="780">
        <f>'22. Income by deciles'!Y60/'22. Income by deciles'!Y$68</f>
        <v>4.1230461969493329E-2</v>
      </c>
      <c r="Z58" s="780">
        <f>'22. Income by deciles'!Z60/'22. Income by deciles'!Z$68</f>
        <v>3.9967538303380325E-2</v>
      </c>
      <c r="AA58" s="780"/>
      <c r="AB58" s="780">
        <f>'22. Income by deciles'!AB60/'22. Income by deciles'!AB$68</f>
        <v>4.3179875384833269E-2</v>
      </c>
      <c r="AC58" s="780">
        <f>'22. Income by deciles'!AC60/'22. Income by deciles'!AC$68</f>
        <v>5.9865933651962466E-2</v>
      </c>
      <c r="AD58" s="780">
        <f>'22. Income by deciles'!AD60/'22. Income by deciles'!AD$68</f>
        <v>2.7432283190958522E-2</v>
      </c>
      <c r="AE58" s="780">
        <f>'22. Income by deciles'!AE60/'22. Income by deciles'!AE$68</f>
        <v>5.7947835819806941E-2</v>
      </c>
      <c r="AF58" s="780">
        <f>'22. Income by deciles'!AF60/'22. Income by deciles'!AF$68</f>
        <v>5.6732319805840391E-2</v>
      </c>
      <c r="AG58" s="780">
        <f>'22. Income by deciles'!AG60/'22. Income by deciles'!AG$68</f>
        <v>5.433419547026172E-2</v>
      </c>
      <c r="AH58" s="780">
        <f>'22. Income by deciles'!AH60/'22. Income by deciles'!AH$68</f>
        <v>5.1083130524357312E-2</v>
      </c>
      <c r="AI58" s="780">
        <f>'22. Income by deciles'!AI60/'22. Income by deciles'!AI$68</f>
        <v>4.5094753089987637E-2</v>
      </c>
      <c r="AJ58" s="780">
        <f>'22. Income by deciles'!AJ60/'22. Income by deciles'!AJ$68</f>
        <v>5.4495919096643447E-2</v>
      </c>
      <c r="AK58" s="716"/>
    </row>
    <row r="59" spans="1:37">
      <c r="A59" s="726" t="s">
        <v>601</v>
      </c>
      <c r="B59" s="780">
        <f>'22. Income by deciles'!B61/'22. Income by deciles'!B$68</f>
        <v>6.5308977698730286E-2</v>
      </c>
      <c r="C59" s="780">
        <f>'22. Income by deciles'!C61/'22. Income by deciles'!C$68</f>
        <v>6.5540933801076229E-2</v>
      </c>
      <c r="D59" s="780">
        <f>'22. Income by deciles'!D61/'22. Income by deciles'!D$68</f>
        <v>5.4056602821669797E-2</v>
      </c>
      <c r="E59" s="780">
        <f>'22. Income by deciles'!E61/'22. Income by deciles'!E$68</f>
        <v>4.7209088135073497E-2</v>
      </c>
      <c r="F59" s="1129">
        <f>'22. Income by deciles'!F61/'22. Income by deciles'!F$68</f>
        <v>5.4849430941954838E-2</v>
      </c>
      <c r="G59" s="780">
        <f>'22. Income by deciles'!G61/'22. Income by deciles'!G$68</f>
        <v>4.4484186524378216E-2</v>
      </c>
      <c r="H59" s="780">
        <f>'22. Income by deciles'!H61/'22. Income by deciles'!H$68</f>
        <v>4.3774238044469838E-2</v>
      </c>
      <c r="I59" s="780">
        <f>'22. Income by deciles'!I61/'22. Income by deciles'!I$68</f>
        <v>5.7882642534307464E-2</v>
      </c>
      <c r="J59" s="780">
        <f>'22. Income by deciles'!J61/'22. Income by deciles'!J$68</f>
        <v>5.0212309906941276E-2</v>
      </c>
      <c r="K59" s="780">
        <f>'22. Income by deciles'!K61/'22. Income by deciles'!K$68</f>
        <v>5.7074668221399172E-2</v>
      </c>
      <c r="L59" s="780">
        <f>'22. Income by deciles'!L61/'22. Income by deciles'!L$68</f>
        <v>5.9483899923259004E-2</v>
      </c>
      <c r="M59" s="780">
        <f>'22. Income by deciles'!M61/'22. Income by deciles'!M$68</f>
        <v>7.1340888473408581E-2</v>
      </c>
      <c r="N59" s="780"/>
      <c r="O59" s="780">
        <f>'22. Income by deciles'!O61/'22. Income by deciles'!O$68</f>
        <v>5.7060306277170576E-2</v>
      </c>
      <c r="P59" s="780">
        <f>'22. Income by deciles'!P61/'22. Income by deciles'!P$68</f>
        <v>4.6841027473782403E-2</v>
      </c>
      <c r="Q59" s="780">
        <f>'22. Income by deciles'!Q61/'22. Income by deciles'!Q$68</f>
        <v>4.2112111293363362E-2</v>
      </c>
      <c r="R59" s="780">
        <f>'22. Income by deciles'!R61/'22. Income by deciles'!R$68</f>
        <v>5.9461453205082157E-2</v>
      </c>
      <c r="S59" s="780">
        <f>'22. Income by deciles'!S61/'22. Income by deciles'!S$68</f>
        <v>6.5864670847088996E-2</v>
      </c>
      <c r="T59" s="780">
        <f>'22. Income by deciles'!T61/'22. Income by deciles'!T$68</f>
        <v>6.6967775228587448E-2</v>
      </c>
      <c r="U59" s="780"/>
      <c r="V59" s="780">
        <f>'22. Income by deciles'!V61/'22. Income by deciles'!V$68</f>
        <v>5.2972360860564303E-2</v>
      </c>
      <c r="W59" s="780">
        <f>'22. Income by deciles'!W61/'22. Income by deciles'!W$68</f>
        <v>5.3087150010304042E-2</v>
      </c>
      <c r="X59" s="780">
        <f>'22. Income by deciles'!X61/'22. Income by deciles'!X$68</f>
        <v>5.2931383406165169E-2</v>
      </c>
      <c r="Y59" s="780">
        <f>'22. Income by deciles'!Y61/'22. Income by deciles'!Y$68</f>
        <v>5.0368080574813949E-2</v>
      </c>
      <c r="Z59" s="780">
        <f>'22. Income by deciles'!Z61/'22. Income by deciles'!Z$68</f>
        <v>4.9498402680598186E-2</v>
      </c>
      <c r="AA59" s="780"/>
      <c r="AB59" s="780">
        <f>'22. Income by deciles'!AB61/'22. Income by deciles'!AB$68</f>
        <v>5.4843396166416827E-2</v>
      </c>
      <c r="AC59" s="780">
        <f>'22. Income by deciles'!AC61/'22. Income by deciles'!AC$68</f>
        <v>6.9764142942603816E-2</v>
      </c>
      <c r="AD59" s="780">
        <f>'22. Income by deciles'!AD61/'22. Income by deciles'!AD$68</f>
        <v>3.2316725871118737E-2</v>
      </c>
      <c r="AE59" s="780">
        <f>'22. Income by deciles'!AE61/'22. Income by deciles'!AE$68</f>
        <v>6.6331520196834776E-2</v>
      </c>
      <c r="AF59" s="780">
        <f>'22. Income by deciles'!AF61/'22. Income by deciles'!AF$68</f>
        <v>6.5481649216563548E-2</v>
      </c>
      <c r="AG59" s="780">
        <f>'22. Income by deciles'!AG61/'22. Income by deciles'!AG$68</f>
        <v>6.3992163195246421E-2</v>
      </c>
      <c r="AH59" s="780">
        <f>'22. Income by deciles'!AH61/'22. Income by deciles'!AH$68</f>
        <v>5.9697082487723402E-2</v>
      </c>
      <c r="AI59" s="780">
        <f>'22. Income by deciles'!AI61/'22. Income by deciles'!AI$68</f>
        <v>5.3564153347036889E-2</v>
      </c>
      <c r="AJ59" s="780">
        <f>'22. Income by deciles'!AJ61/'22. Income by deciles'!AJ$68</f>
        <v>6.5351970586633404E-2</v>
      </c>
      <c r="AK59" s="716"/>
    </row>
    <row r="60" spans="1:37">
      <c r="A60" s="726" t="s">
        <v>602</v>
      </c>
      <c r="B60" s="780">
        <f>'22. Income by deciles'!B62/'22. Income by deciles'!B$68</f>
        <v>7.3964004261518015E-2</v>
      </c>
      <c r="C60" s="780">
        <f>'22. Income by deciles'!C62/'22. Income by deciles'!C$68</f>
        <v>7.7480167800516142E-2</v>
      </c>
      <c r="D60" s="780">
        <f>'22. Income by deciles'!D62/'22. Income by deciles'!D$68</f>
        <v>6.5429329992671356E-2</v>
      </c>
      <c r="E60" s="780">
        <f>'22. Income by deciles'!E62/'22. Income by deciles'!E$68</f>
        <v>5.6967378197083807E-2</v>
      </c>
      <c r="F60" s="1129">
        <f>'22. Income by deciles'!F62/'22. Income by deciles'!F$68</f>
        <v>6.3317509389757928E-2</v>
      </c>
      <c r="G60" s="780">
        <f>'22. Income by deciles'!G62/'22. Income by deciles'!G$68</f>
        <v>5.3269379657130196E-2</v>
      </c>
      <c r="H60" s="780">
        <f>'22. Income by deciles'!H62/'22. Income by deciles'!H$68</f>
        <v>5.2922412898918927E-2</v>
      </c>
      <c r="I60" s="780">
        <f>'22. Income by deciles'!I62/'22. Income by deciles'!I$68</f>
        <v>6.7009878982168966E-2</v>
      </c>
      <c r="J60" s="780">
        <f>'22. Income by deciles'!J62/'22. Income by deciles'!J$68</f>
        <v>5.9611400231225783E-2</v>
      </c>
      <c r="K60" s="780">
        <f>'22. Income by deciles'!K62/'22. Income by deciles'!K$68</f>
        <v>6.6359743292490989E-2</v>
      </c>
      <c r="L60" s="780">
        <f>'22. Income by deciles'!L62/'22. Income by deciles'!L$68</f>
        <v>6.9757535162198805E-2</v>
      </c>
      <c r="M60" s="780">
        <f>'22. Income by deciles'!M62/'22. Income by deciles'!M$68</f>
        <v>7.9999320565460483E-2</v>
      </c>
      <c r="N60" s="780"/>
      <c r="O60" s="780">
        <f>'22. Income by deciles'!O62/'22. Income by deciles'!O$68</f>
        <v>6.8026081552637216E-2</v>
      </c>
      <c r="P60" s="780">
        <f>'22. Income by deciles'!P62/'22. Income by deciles'!P$68</f>
        <v>5.5271581299224055E-2</v>
      </c>
      <c r="Q60" s="780">
        <f>'22. Income by deciles'!Q62/'22. Income by deciles'!Q$68</f>
        <v>5.3949498390651406E-2</v>
      </c>
      <c r="R60" s="780">
        <f>'22. Income by deciles'!R62/'22. Income by deciles'!R$68</f>
        <v>6.8185835604149536E-2</v>
      </c>
      <c r="S60" s="780">
        <f>'22. Income by deciles'!S62/'22. Income by deciles'!S$68</f>
        <v>7.6274518798799554E-2</v>
      </c>
      <c r="T60" s="780">
        <f>'22. Income by deciles'!T62/'22. Income by deciles'!T$68</f>
        <v>7.5622387473866584E-2</v>
      </c>
      <c r="U60" s="780"/>
      <c r="V60" s="780">
        <f>'22. Income by deciles'!V62/'22. Income by deciles'!V$68</f>
        <v>6.2110704953727308E-2</v>
      </c>
      <c r="W60" s="780">
        <f>'22. Income by deciles'!W62/'22. Income by deciles'!W$68</f>
        <v>6.2012307166398647E-2</v>
      </c>
      <c r="X60" s="780">
        <f>'22. Income by deciles'!X62/'22. Income by deciles'!X$68</f>
        <v>6.3406537507420965E-2</v>
      </c>
      <c r="Y60" s="780">
        <f>'22. Income by deciles'!Y62/'22. Income by deciles'!Y$68</f>
        <v>6.0434244938083102E-2</v>
      </c>
      <c r="Z60" s="780">
        <f>'22. Income by deciles'!Z62/'22. Income by deciles'!Z$68</f>
        <v>5.9356552204660802E-2</v>
      </c>
      <c r="AA60" s="780"/>
      <c r="AB60" s="780">
        <f>'22. Income by deciles'!AB62/'22. Income by deciles'!AB$68</f>
        <v>6.7292719174862389E-2</v>
      </c>
      <c r="AC60" s="780">
        <f>'22. Income by deciles'!AC62/'22. Income by deciles'!AC$68</f>
        <v>7.9461262720329578E-2</v>
      </c>
      <c r="AD60" s="780">
        <f>'22. Income by deciles'!AD62/'22. Income by deciles'!AD$68</f>
        <v>3.8052491462420304E-2</v>
      </c>
      <c r="AE60" s="780">
        <f>'22. Income by deciles'!AE62/'22. Income by deciles'!AE$68</f>
        <v>7.4880928411681119E-2</v>
      </c>
      <c r="AF60" s="780">
        <f>'22. Income by deciles'!AF62/'22. Income by deciles'!AF$68</f>
        <v>7.4966437753688678E-2</v>
      </c>
      <c r="AG60" s="780">
        <f>'22. Income by deciles'!AG62/'22. Income by deciles'!AG$68</f>
        <v>7.3770746295776651E-2</v>
      </c>
      <c r="AH60" s="780">
        <f>'22. Income by deciles'!AH62/'22. Income by deciles'!AH$68</f>
        <v>6.9171013913598672E-2</v>
      </c>
      <c r="AI60" s="780">
        <f>'22. Income by deciles'!AI62/'22. Income by deciles'!AI$68</f>
        <v>6.3366658229046566E-2</v>
      </c>
      <c r="AJ60" s="780">
        <f>'22. Income by deciles'!AJ62/'22. Income by deciles'!AJ$68</f>
        <v>7.6445151533757916E-2</v>
      </c>
      <c r="AK60" s="716"/>
    </row>
    <row r="61" spans="1:37">
      <c r="A61" s="726" t="s">
        <v>603</v>
      </c>
      <c r="B61" s="780">
        <f>'22. Income by deciles'!B63/'22. Income by deciles'!B$68</f>
        <v>8.3991722040140701E-2</v>
      </c>
      <c r="C61" s="780">
        <f>'22. Income by deciles'!C63/'22. Income by deciles'!C$68</f>
        <v>9.0221897261781411E-2</v>
      </c>
      <c r="D61" s="780">
        <f>'22. Income by deciles'!D63/'22. Income by deciles'!D$68</f>
        <v>7.9987157450802496E-2</v>
      </c>
      <c r="E61" s="780">
        <f>'22. Income by deciles'!E63/'22. Income by deciles'!E$68</f>
        <v>6.98844968383662E-2</v>
      </c>
      <c r="F61" s="1129">
        <f>'22. Income by deciles'!F63/'22. Income by deciles'!F$68</f>
        <v>7.3418715501420956E-2</v>
      </c>
      <c r="G61" s="780">
        <f>'22. Income by deciles'!G63/'22. Income by deciles'!G$68</f>
        <v>6.380209613436906E-2</v>
      </c>
      <c r="H61" s="780">
        <f>'22. Income by deciles'!H63/'22. Income by deciles'!H$68</f>
        <v>6.4958019444424892E-2</v>
      </c>
      <c r="I61" s="780">
        <f>'22. Income by deciles'!I63/'22. Income by deciles'!I$68</f>
        <v>7.7719891711145017E-2</v>
      </c>
      <c r="J61" s="780">
        <f>'22. Income by deciles'!J63/'22. Income by deciles'!J$68</f>
        <v>7.1125166617742347E-2</v>
      </c>
      <c r="K61" s="780">
        <f>'22. Income by deciles'!K63/'22. Income by deciles'!K$68</f>
        <v>7.7292346365864642E-2</v>
      </c>
      <c r="L61" s="780">
        <f>'22. Income by deciles'!L63/'22. Income by deciles'!L$68</f>
        <v>8.148498122796452E-2</v>
      </c>
      <c r="M61" s="780">
        <f>'22. Income by deciles'!M63/'22. Income by deciles'!M$68</f>
        <v>9.003592038298136E-2</v>
      </c>
      <c r="N61" s="780"/>
      <c r="O61" s="780">
        <f>'22. Income by deciles'!O63/'22. Income by deciles'!O$68</f>
        <v>8.0068260805679581E-2</v>
      </c>
      <c r="P61" s="780">
        <f>'22. Income by deciles'!P63/'22. Income by deciles'!P$68</f>
        <v>6.4831468258190403E-2</v>
      </c>
      <c r="Q61" s="780">
        <f>'22. Income by deciles'!Q63/'22. Income by deciles'!Q$68</f>
        <v>6.7578814982654514E-2</v>
      </c>
      <c r="R61" s="780">
        <f>'22. Income by deciles'!R63/'22. Income by deciles'!R$68</f>
        <v>7.9076685429406546E-2</v>
      </c>
      <c r="S61" s="780">
        <f>'22. Income by deciles'!S63/'22. Income by deciles'!S$68</f>
        <v>8.7575552296732875E-2</v>
      </c>
      <c r="T61" s="780">
        <f>'22. Income by deciles'!T63/'22. Income by deciles'!T$68</f>
        <v>8.5178009323791701E-2</v>
      </c>
      <c r="U61" s="780"/>
      <c r="V61" s="780">
        <f>'22. Income by deciles'!V63/'22. Income by deciles'!V$68</f>
        <v>7.3164813875083334E-2</v>
      </c>
      <c r="W61" s="780">
        <f>'22. Income by deciles'!W63/'22. Income by deciles'!W$68</f>
        <v>7.2417812077960636E-2</v>
      </c>
      <c r="X61" s="780">
        <f>'22. Income by deciles'!X63/'22. Income by deciles'!X$68</f>
        <v>7.5058847176563831E-2</v>
      </c>
      <c r="Y61" s="780">
        <f>'22. Income by deciles'!Y63/'22. Income by deciles'!Y$68</f>
        <v>7.1743551499416136E-2</v>
      </c>
      <c r="Z61" s="780">
        <f>'22. Income by deciles'!Z63/'22. Income by deciles'!Z$68</f>
        <v>7.1611127133340849E-2</v>
      </c>
      <c r="AA61" s="780"/>
      <c r="AB61" s="780">
        <f>'22. Income by deciles'!AB63/'22. Income by deciles'!AB$68</f>
        <v>8.1035389650950057E-2</v>
      </c>
      <c r="AC61" s="780">
        <f>'22. Income by deciles'!AC63/'22. Income by deciles'!AC$68</f>
        <v>8.9866230138783657E-2</v>
      </c>
      <c r="AD61" s="780">
        <f>'22. Income by deciles'!AD63/'22. Income by deciles'!AD$68</f>
        <v>4.6952419185593341E-2</v>
      </c>
      <c r="AE61" s="780">
        <f>'22. Income by deciles'!AE63/'22. Income by deciles'!AE$68</f>
        <v>8.4872145391754777E-2</v>
      </c>
      <c r="AF61" s="780">
        <f>'22. Income by deciles'!AF63/'22. Income by deciles'!AF$68</f>
        <v>8.4571852171567041E-2</v>
      </c>
      <c r="AG61" s="780">
        <f>'22. Income by deciles'!AG63/'22. Income by deciles'!AG$68</f>
        <v>8.5113194006493142E-2</v>
      </c>
      <c r="AH61" s="780">
        <f>'22. Income by deciles'!AH63/'22. Income by deciles'!AH$68</f>
        <v>7.9417254949783314E-2</v>
      </c>
      <c r="AI61" s="780">
        <f>'22. Income by deciles'!AI63/'22. Income by deciles'!AI$68</f>
        <v>7.5667786443220059E-2</v>
      </c>
      <c r="AJ61" s="780">
        <f>'22. Income by deciles'!AJ63/'22. Income by deciles'!AJ$68</f>
        <v>8.7890779763828156E-2</v>
      </c>
      <c r="AK61" s="716"/>
    </row>
    <row r="62" spans="1:37">
      <c r="A62" s="726" t="s">
        <v>604</v>
      </c>
      <c r="B62" s="780">
        <f>'22. Income by deciles'!B64/'22. Income by deciles'!B$68</f>
        <v>9.6022224625176844E-2</v>
      </c>
      <c r="C62" s="780">
        <f>'22. Income by deciles'!C64/'22. Income by deciles'!C$68</f>
        <v>0.10542208644318779</v>
      </c>
      <c r="D62" s="780">
        <f>'22. Income by deciles'!D64/'22. Income by deciles'!D$68</f>
        <v>9.5459047441716113E-2</v>
      </c>
      <c r="E62" s="780">
        <f>'22. Income by deciles'!E64/'22. Income by deciles'!E$68</f>
        <v>8.5357923380470588E-2</v>
      </c>
      <c r="F62" s="1129">
        <f>'22. Income by deciles'!F64/'22. Income by deciles'!F$68</f>
        <v>8.6081781278810943E-2</v>
      </c>
      <c r="G62" s="780">
        <f>'22. Income by deciles'!G64/'22. Income by deciles'!G$68</f>
        <v>7.9458425747756897E-2</v>
      </c>
      <c r="H62" s="780">
        <f>'22. Income by deciles'!H64/'22. Income by deciles'!H$68</f>
        <v>8.0762775955096774E-2</v>
      </c>
      <c r="I62" s="780">
        <f>'22. Income by deciles'!I64/'22. Income by deciles'!I$68</f>
        <v>9.218696251651276E-2</v>
      </c>
      <c r="J62" s="780">
        <f>'22. Income by deciles'!J64/'22. Income by deciles'!J$68</f>
        <v>8.6992426855114699E-2</v>
      </c>
      <c r="K62" s="780">
        <f>'22. Income by deciles'!K64/'22. Income by deciles'!K$68</f>
        <v>9.113471917741342E-2</v>
      </c>
      <c r="L62" s="780">
        <f>'22. Income by deciles'!L64/'22. Income by deciles'!L$68</f>
        <v>9.6521978262299093E-2</v>
      </c>
      <c r="M62" s="780">
        <f>'22. Income by deciles'!M64/'22. Income by deciles'!M$68</f>
        <v>0.10155388495594117</v>
      </c>
      <c r="N62" s="780"/>
      <c r="O62" s="780">
        <f>'22. Income by deciles'!O64/'22. Income by deciles'!O$68</f>
        <v>9.6634963668623286E-2</v>
      </c>
      <c r="P62" s="780">
        <f>'22. Income by deciles'!P64/'22. Income by deciles'!P$68</f>
        <v>7.8792478116866446E-2</v>
      </c>
      <c r="Q62" s="780">
        <f>'22. Income by deciles'!Q64/'22. Income by deciles'!Q$68</f>
        <v>8.4648555779389512E-2</v>
      </c>
      <c r="R62" s="780">
        <f>'22. Income by deciles'!R64/'22. Income by deciles'!R$68</f>
        <v>9.3223148022156255E-2</v>
      </c>
      <c r="S62" s="780">
        <f>'22. Income by deciles'!S64/'22. Income by deciles'!S$68</f>
        <v>0.10241025200205621</v>
      </c>
      <c r="T62" s="780">
        <f>'22. Income by deciles'!T64/'22. Income by deciles'!T$68</f>
        <v>9.6405624708581411E-2</v>
      </c>
      <c r="U62" s="780"/>
      <c r="V62" s="780">
        <f>'22. Income by deciles'!V64/'22. Income by deciles'!V$68</f>
        <v>8.8006412548599422E-2</v>
      </c>
      <c r="W62" s="780">
        <f>'22. Income by deciles'!W64/'22. Income by deciles'!W$68</f>
        <v>8.6764422370789657E-2</v>
      </c>
      <c r="X62" s="780">
        <f>'22. Income by deciles'!X64/'22. Income by deciles'!X$68</f>
        <v>9.1211747806445476E-2</v>
      </c>
      <c r="Y62" s="780">
        <f>'22. Income by deciles'!Y64/'22. Income by deciles'!Y$68</f>
        <v>8.6641623700098244E-2</v>
      </c>
      <c r="Z62" s="780">
        <f>'22. Income by deciles'!Z64/'22. Income by deciles'!Z$68</f>
        <v>8.6763250605795317E-2</v>
      </c>
      <c r="AA62" s="780"/>
      <c r="AB62" s="780">
        <f>'22. Income by deciles'!AB64/'22. Income by deciles'!AB$68</f>
        <v>9.7443982636296528E-2</v>
      </c>
      <c r="AC62" s="780">
        <f>'22. Income by deciles'!AC64/'22. Income by deciles'!AC$68</f>
        <v>0.10291838567072849</v>
      </c>
      <c r="AD62" s="780">
        <f>'22. Income by deciles'!AD64/'22. Income by deciles'!AD$68</f>
        <v>6.168718808253075E-2</v>
      </c>
      <c r="AE62" s="780">
        <f>'22. Income by deciles'!AE64/'22. Income by deciles'!AE$68</f>
        <v>9.7970816570590119E-2</v>
      </c>
      <c r="AF62" s="780">
        <f>'22. Income by deciles'!AF64/'22. Income by deciles'!AF$68</f>
        <v>9.674912160936526E-2</v>
      </c>
      <c r="AG62" s="780">
        <f>'22. Income by deciles'!AG64/'22. Income by deciles'!AG$68</f>
        <v>9.9792380412119963E-2</v>
      </c>
      <c r="AH62" s="780">
        <f>'22. Income by deciles'!AH64/'22. Income by deciles'!AH$68</f>
        <v>9.3158568046482038E-2</v>
      </c>
      <c r="AI62" s="780">
        <f>'22. Income by deciles'!AI64/'22. Income by deciles'!AI$68</f>
        <v>9.2259692626755554E-2</v>
      </c>
      <c r="AJ62" s="780">
        <f>'22. Income by deciles'!AJ64/'22. Income by deciles'!AJ$68</f>
        <v>0.10308223356520817</v>
      </c>
      <c r="AK62" s="716"/>
    </row>
    <row r="63" spans="1:37">
      <c r="A63" s="726" t="s">
        <v>605</v>
      </c>
      <c r="B63" s="780">
        <f>'22. Income by deciles'!B65/'22. Income by deciles'!B$68</f>
        <v>0.11507094850598487</v>
      </c>
      <c r="C63" s="780">
        <f>'22. Income by deciles'!C65/'22. Income by deciles'!C$68</f>
        <v>0.12534965945603105</v>
      </c>
      <c r="D63" s="780">
        <f>'22. Income by deciles'!D65/'22. Income by deciles'!D$68</f>
        <v>0.11802547770174583</v>
      </c>
      <c r="E63" s="780">
        <f>'22. Income by deciles'!E65/'22. Income by deciles'!E$68</f>
        <v>0.1096435922844631</v>
      </c>
      <c r="F63" s="1129">
        <f>'22. Income by deciles'!F65/'22. Income by deciles'!F$68</f>
        <v>0.10659004331761032</v>
      </c>
      <c r="G63" s="780">
        <f>'22. Income by deciles'!G65/'22. Income by deciles'!G$68</f>
        <v>0.10207412233784734</v>
      </c>
      <c r="H63" s="780">
        <f>'22. Income by deciles'!H65/'22. Income by deciles'!H$68</f>
        <v>0.10343964405869215</v>
      </c>
      <c r="I63" s="780">
        <f>'22. Income by deciles'!I65/'22. Income by deciles'!I$68</f>
        <v>0.11590853706736988</v>
      </c>
      <c r="J63" s="780">
        <f>'22. Income by deciles'!J65/'22. Income by deciles'!J$68</f>
        <v>0.11098459526715172</v>
      </c>
      <c r="K63" s="780">
        <f>'22. Income by deciles'!K65/'22. Income by deciles'!K$68</f>
        <v>0.11165581443199768</v>
      </c>
      <c r="L63" s="780">
        <f>'22. Income by deciles'!L65/'22. Income by deciles'!L$68</f>
        <v>0.11739860011275187</v>
      </c>
      <c r="M63" s="780">
        <f>'22. Income by deciles'!M65/'22. Income by deciles'!M$68</f>
        <v>0.11690069443735526</v>
      </c>
      <c r="N63" s="780"/>
      <c r="O63" s="780">
        <f>'22. Income by deciles'!O65/'22. Income by deciles'!O$68</f>
        <v>0.1209505016596529</v>
      </c>
      <c r="P63" s="780">
        <f>'22. Income by deciles'!P65/'22. Income by deciles'!P$68</f>
        <v>0.10167277995132665</v>
      </c>
      <c r="Q63" s="780">
        <f>'22. Income by deciles'!Q65/'22. Income by deciles'!Q$68</f>
        <v>0.110518269802862</v>
      </c>
      <c r="R63" s="780">
        <f>'22. Income by deciles'!R65/'22. Income by deciles'!R$68</f>
        <v>0.11433863584212678</v>
      </c>
      <c r="S63" s="780">
        <f>'22. Income by deciles'!S65/'22. Income by deciles'!S$68</f>
        <v>0.12154664758434243</v>
      </c>
      <c r="T63" s="780">
        <f>'22. Income by deciles'!T65/'22. Income by deciles'!T$68</f>
        <v>0.11549886295041854</v>
      </c>
      <c r="U63" s="780"/>
      <c r="V63" s="780">
        <f>'22. Income by deciles'!V65/'22. Income by deciles'!V$68</f>
        <v>0.11051943780759216</v>
      </c>
      <c r="W63" s="780">
        <f>'22. Income by deciles'!W65/'22. Income by deciles'!W$68</f>
        <v>0.10733261483877245</v>
      </c>
      <c r="X63" s="780">
        <f>'22. Income by deciles'!X65/'22. Income by deciles'!X$68</f>
        <v>0.11375219421193104</v>
      </c>
      <c r="Y63" s="780">
        <f>'22. Income by deciles'!Y65/'22. Income by deciles'!Y$68</f>
        <v>0.10668136409576158</v>
      </c>
      <c r="Z63" s="780">
        <f>'22. Income by deciles'!Z65/'22. Income by deciles'!Z$68</f>
        <v>0.10712123443452898</v>
      </c>
      <c r="AA63" s="780"/>
      <c r="AB63" s="780">
        <f>'22. Income by deciles'!AB65/'22. Income by deciles'!AB$68</f>
        <v>0.11918102852698191</v>
      </c>
      <c r="AC63" s="780">
        <f>'22. Income by deciles'!AC65/'22. Income by deciles'!AC$68</f>
        <v>0.12021439849179043</v>
      </c>
      <c r="AD63" s="780">
        <f>'22. Income by deciles'!AD65/'22. Income by deciles'!AD$68</f>
        <v>9.1671889300758896E-2</v>
      </c>
      <c r="AE63" s="780">
        <f>'22. Income by deciles'!AE65/'22. Income by deciles'!AE$68</f>
        <v>0.11549438248500837</v>
      </c>
      <c r="AF63" s="780">
        <f>'22. Income by deciles'!AF65/'22. Income by deciles'!AF$68</f>
        <v>0.11391380007411231</v>
      </c>
      <c r="AG63" s="780">
        <f>'22. Income by deciles'!AG65/'22. Income by deciles'!AG$68</f>
        <v>0.12058821727776034</v>
      </c>
      <c r="AH63" s="780">
        <f>'22. Income by deciles'!AH65/'22. Income by deciles'!AH$68</f>
        <v>0.11438838832909862</v>
      </c>
      <c r="AI63" s="780">
        <f>'22. Income by deciles'!AI65/'22. Income by deciles'!AI$68</f>
        <v>0.11565116294251744</v>
      </c>
      <c r="AJ63" s="780">
        <f>'22. Income by deciles'!AJ65/'22. Income by deciles'!AJ$68</f>
        <v>0.1225196822054269</v>
      </c>
      <c r="AK63" s="716"/>
    </row>
    <row r="64" spans="1:37">
      <c r="A64" s="726" t="s">
        <v>606</v>
      </c>
      <c r="B64" s="780">
        <f>'22. Income by deciles'!B66/'22. Income by deciles'!B$68</f>
        <v>0.147024590816625</v>
      </c>
      <c r="C64" s="780">
        <f>'22. Income by deciles'!C66/'22. Income by deciles'!C$68</f>
        <v>0.15549167936481534</v>
      </c>
      <c r="D64" s="780">
        <f>'22. Income by deciles'!D66/'22. Income by deciles'!D$68</f>
        <v>0.15787996860846382</v>
      </c>
      <c r="E64" s="780">
        <f>'22. Income by deciles'!E66/'22. Income by deciles'!E$68</f>
        <v>0.15309802120091509</v>
      </c>
      <c r="F64" s="1129">
        <f>'22. Income by deciles'!F66/'22. Income by deciles'!F$68</f>
        <v>0.14802557598681143</v>
      </c>
      <c r="G64" s="780">
        <f>'22. Income by deciles'!G66/'22. Income by deciles'!G$68</f>
        <v>0.14637963942361618</v>
      </c>
      <c r="H64" s="780">
        <f>'22. Income by deciles'!H66/'22. Income by deciles'!H$68</f>
        <v>0.14726905937378235</v>
      </c>
      <c r="I64" s="780">
        <f>'22. Income by deciles'!I66/'22. Income by deciles'!I$68</f>
        <v>0.15930162409866958</v>
      </c>
      <c r="J64" s="780">
        <f>'22. Income by deciles'!J66/'22. Income by deciles'!J$68</f>
        <v>0.15682130710149375</v>
      </c>
      <c r="K64" s="780">
        <f>'22. Income by deciles'!K66/'22. Income by deciles'!K$68</f>
        <v>0.15129223240316184</v>
      </c>
      <c r="L64" s="780">
        <f>'22. Income by deciles'!L66/'22. Income by deciles'!L$68</f>
        <v>0.15481090825750146</v>
      </c>
      <c r="M64" s="780">
        <f>'22. Income by deciles'!M66/'22. Income by deciles'!M$68</f>
        <v>0.14172352114910053</v>
      </c>
      <c r="N64" s="780"/>
      <c r="O64" s="780">
        <f>'22. Income by deciles'!O66/'22. Income by deciles'!O$68</f>
        <v>0.1632338928092722</v>
      </c>
      <c r="P64" s="780">
        <f>'22. Income by deciles'!P66/'22. Income by deciles'!P$68</f>
        <v>0.14335050671760641</v>
      </c>
      <c r="Q64" s="780">
        <f>'22. Income by deciles'!Q66/'22. Income by deciles'!Q$68</f>
        <v>0.16037801719856784</v>
      </c>
      <c r="R64" s="780">
        <f>'22. Income by deciles'!R66/'22. Income by deciles'!R$68</f>
        <v>0.15217190621767285</v>
      </c>
      <c r="S64" s="780">
        <f>'22. Income by deciles'!S66/'22. Income by deciles'!S$68</f>
        <v>0.15305200025008911</v>
      </c>
      <c r="T64" s="780">
        <f>'22. Income by deciles'!T66/'22. Income by deciles'!T$68</f>
        <v>0.14519292449866691</v>
      </c>
      <c r="U64" s="780"/>
      <c r="V64" s="780">
        <f>'22. Income by deciles'!V66/'22. Income by deciles'!V$68</f>
        <v>0.15243998337459852</v>
      </c>
      <c r="W64" s="780">
        <f>'22. Income by deciles'!W66/'22. Income by deciles'!W$68</f>
        <v>0.14759695896086664</v>
      </c>
      <c r="X64" s="780">
        <f>'22. Income by deciles'!X66/'22. Income by deciles'!X$68</f>
        <v>0.15200195371083597</v>
      </c>
      <c r="Y64" s="780">
        <f>'22. Income by deciles'!Y66/'22. Income by deciles'!Y$68</f>
        <v>0.14421286836404817</v>
      </c>
      <c r="Z64" s="780">
        <f>'22. Income by deciles'!Z66/'22. Income by deciles'!Z$68</f>
        <v>0.1466735450217721</v>
      </c>
      <c r="AA64" s="780"/>
      <c r="AB64" s="780">
        <f>'22. Income by deciles'!AB66/'22. Income by deciles'!AB$68</f>
        <v>0.1552481103216404</v>
      </c>
      <c r="AC64" s="780">
        <f>'22. Income by deciles'!AC66/'22. Income by deciles'!AC$68</f>
        <v>0.14752976129991702</v>
      </c>
      <c r="AD64" s="780">
        <f>'22. Income by deciles'!AD66/'22. Income by deciles'!AD$68</f>
        <v>0.166340640763219</v>
      </c>
      <c r="AE64" s="780">
        <f>'22. Income by deciles'!AE66/'22. Income by deciles'!AE$68</f>
        <v>0.14509441156642297</v>
      </c>
      <c r="AF64" s="780">
        <f>'22. Income by deciles'!AF66/'22. Income by deciles'!AF$68</f>
        <v>0.14330898519765092</v>
      </c>
      <c r="AG64" s="780">
        <f>'22. Income by deciles'!AG66/'22. Income by deciles'!AG$68</f>
        <v>0.15541363931752633</v>
      </c>
      <c r="AH64" s="780">
        <f>'22. Income by deciles'!AH66/'22. Income by deciles'!AH$68</f>
        <v>0.15107638737029477</v>
      </c>
      <c r="AI64" s="780">
        <f>'22. Income by deciles'!AI66/'22. Income by deciles'!AI$68</f>
        <v>0.15734460935028027</v>
      </c>
      <c r="AJ64" s="780">
        <f>'22. Income by deciles'!AJ66/'22. Income by deciles'!AJ$68</f>
        <v>0.15291836173194781</v>
      </c>
      <c r="AK64" s="716"/>
    </row>
    <row r="65" spans="1:37">
      <c r="A65" s="726" t="s">
        <v>607</v>
      </c>
      <c r="B65" s="780">
        <f>'22. Income by deciles'!B67/'22. Income by deciles'!B$68</f>
        <v>0.2728456019529264</v>
      </c>
      <c r="C65" s="780">
        <f>'22. Income by deciles'!C67/'22. Income by deciles'!C$68</f>
        <v>0.26560076455858606</v>
      </c>
      <c r="D65" s="780">
        <f>'22. Income by deciles'!D67/'22. Income by deciles'!D$68</f>
        <v>0.34044832500015498</v>
      </c>
      <c r="E65" s="780">
        <f>'22. Income by deciles'!E67/'22. Income by deciles'!E$68</f>
        <v>0.38801596712145603</v>
      </c>
      <c r="F65" s="1129">
        <f>'22. Income by deciles'!F67/'22. Income by deciles'!F$68</f>
        <v>0.35214729919563109</v>
      </c>
      <c r="G65" s="780">
        <f>'22. Income by deciles'!G67/'22. Income by deciles'!G$68</f>
        <v>0.42738273079207101</v>
      </c>
      <c r="H65" s="780">
        <f>'22. Income by deciles'!H67/'22. Income by deciles'!H$68</f>
        <v>0.42496301513376888</v>
      </c>
      <c r="I65" s="780">
        <f>'22. Income by deciles'!I67/'22. Income by deciles'!I$68</f>
        <v>0.3113436541685638</v>
      </c>
      <c r="J65" s="780">
        <f>'22. Income by deciles'!J67/'22. Income by deciles'!J$68</f>
        <v>0.37184341152162781</v>
      </c>
      <c r="K65" s="780">
        <f>'22. Income by deciles'!K67/'22. Income by deciles'!K$68</f>
        <v>0.32959748325867699</v>
      </c>
      <c r="L65" s="780">
        <f>'22. Income by deciles'!L67/'22. Income by deciles'!L$68</f>
        <v>0.30268339363067015</v>
      </c>
      <c r="M65" s="780">
        <f>'22. Income by deciles'!M67/'22. Income by deciles'!M$68</f>
        <v>0.24832426942875208</v>
      </c>
      <c r="N65" s="780"/>
      <c r="O65" s="780">
        <f>'22. Income by deciles'!O67/'22. Income by deciles'!O$68</f>
        <v>0.30644168777783876</v>
      </c>
      <c r="P65" s="780">
        <f>'22. Income by deciles'!P67/'22. Income by deciles'!P$68</f>
        <v>0.41342386937307934</v>
      </c>
      <c r="Q65" s="780">
        <f>'22. Income by deciles'!Q67/'22. Income by deciles'!Q$68</f>
        <v>0.41563049316857287</v>
      </c>
      <c r="R65" s="780">
        <f>'22. Income by deciles'!R67/'22. Income by deciles'!R$68</f>
        <v>0.3034055331030216</v>
      </c>
      <c r="S65" s="780">
        <f>'22. Income by deciles'!S67/'22. Income by deciles'!S$68</f>
        <v>0.26564954668949164</v>
      </c>
      <c r="T65" s="780">
        <f>'22. Income by deciles'!T67/'22. Income by deciles'!T$68</f>
        <v>0.26752356190870341</v>
      </c>
      <c r="U65" s="780"/>
      <c r="V65" s="780">
        <f>'22. Income by deciles'!V67/'22. Income by deciles'!V$68</f>
        <v>0.35763442673920548</v>
      </c>
      <c r="W65" s="780">
        <f>'22. Income by deciles'!W67/'22. Income by deciles'!W$68</f>
        <v>0.36532889173517968</v>
      </c>
      <c r="X65" s="780">
        <f>'22. Income by deciles'!X67/'22. Income by deciles'!X$68</f>
        <v>0.34878636188332013</v>
      </c>
      <c r="Y65" s="780">
        <f>'22. Income by deciles'!Y67/'22. Income by deciles'!Y$68</f>
        <v>0.38455374155228722</v>
      </c>
      <c r="Z65" s="780">
        <f>'22. Income by deciles'!Z67/'22. Income by deciles'!Z$68</f>
        <v>0.38707624411095748</v>
      </c>
      <c r="AA65" s="780"/>
      <c r="AB65" s="780">
        <f>'22. Income by deciles'!AB67/'22. Income by deciles'!AB$68</f>
        <v>0.33060081673521091</v>
      </c>
      <c r="AC65" s="780">
        <f>'22. Income by deciles'!AC67/'22. Income by deciles'!AC$68</f>
        <v>0.2545026795709493</v>
      </c>
      <c r="AD65" s="780">
        <f>'22. Income by deciles'!AD67/'22. Income by deciles'!AD$68</f>
        <v>0.4981431703924078</v>
      </c>
      <c r="AE65" s="780">
        <f>'22. Income by deciles'!AE67/'22. Income by deciles'!AE$68</f>
        <v>0.2714856946659025</v>
      </c>
      <c r="AF65" s="780">
        <f>'22. Income by deciles'!AF67/'22. Income by deciles'!AF$68</f>
        <v>0.28111731290580799</v>
      </c>
      <c r="AG65" s="780">
        <f>'22. Income by deciles'!AG67/'22. Income by deciles'!AG$68</f>
        <v>0.27225212363251777</v>
      </c>
      <c r="AH65" s="780">
        <f>'22. Income by deciles'!AH67/'22. Income by deciles'!AH$68</f>
        <v>0.31008342160653229</v>
      </c>
      <c r="AI65" s="780">
        <f>'22. Income by deciles'!AI67/'22. Income by deciles'!AI$68</f>
        <v>0.33266227029461132</v>
      </c>
      <c r="AJ65" s="780">
        <f>'22. Income by deciles'!AJ67/'22. Income by deciles'!AJ$68</f>
        <v>0.26430897807651488</v>
      </c>
      <c r="AK65" s="716"/>
    </row>
    <row r="66" spans="1:37">
      <c r="A66" s="726" t="s">
        <v>612</v>
      </c>
      <c r="B66" s="780">
        <f>'22. Income by deciles'!B68/'22. Income by deciles'!B$68</f>
        <v>1</v>
      </c>
      <c r="C66" s="780">
        <f>'22. Income by deciles'!C68/'22. Income by deciles'!C$68</f>
        <v>1</v>
      </c>
      <c r="D66" s="780">
        <f>'22. Income by deciles'!D68/'22. Income by deciles'!D$68</f>
        <v>1</v>
      </c>
      <c r="E66" s="780">
        <f>'22. Income by deciles'!E68/'22. Income by deciles'!E$68</f>
        <v>1</v>
      </c>
      <c r="F66" s="1129">
        <f>'22. Income by deciles'!F68/'22. Income by deciles'!F$68</f>
        <v>1</v>
      </c>
      <c r="G66" s="780">
        <f>'22. Income by deciles'!G68/'22. Income by deciles'!G$68</f>
        <v>1</v>
      </c>
      <c r="H66" s="780">
        <f>'22. Income by deciles'!H68/'22. Income by deciles'!H$68</f>
        <v>1</v>
      </c>
      <c r="I66" s="780">
        <f>'22. Income by deciles'!I68/'22. Income by deciles'!I$68</f>
        <v>1</v>
      </c>
      <c r="J66" s="780">
        <f>'22. Income by deciles'!J68/'22. Income by deciles'!J$68</f>
        <v>1</v>
      </c>
      <c r="K66" s="780">
        <f>'22. Income by deciles'!K68/'22. Income by deciles'!K$68</f>
        <v>1</v>
      </c>
      <c r="L66" s="780">
        <f>'22. Income by deciles'!L68/'22. Income by deciles'!L$68</f>
        <v>1</v>
      </c>
      <c r="M66" s="780">
        <f>'22. Income by deciles'!M68/'22. Income by deciles'!M$68</f>
        <v>1</v>
      </c>
      <c r="N66" s="780"/>
      <c r="O66" s="780">
        <f>'22. Income by deciles'!O68/'22. Income by deciles'!O$68</f>
        <v>1</v>
      </c>
      <c r="P66" s="780">
        <f>'22. Income by deciles'!P68/'22. Income by deciles'!P$68</f>
        <v>1</v>
      </c>
      <c r="Q66" s="780">
        <f>'22. Income by deciles'!Q68/'22. Income by deciles'!Q$68</f>
        <v>1</v>
      </c>
      <c r="R66" s="780">
        <f>'22. Income by deciles'!R68/'22. Income by deciles'!R$68</f>
        <v>1</v>
      </c>
      <c r="S66" s="780">
        <f>'22. Income by deciles'!S68/'22. Income by deciles'!S$68</f>
        <v>1</v>
      </c>
      <c r="T66" s="780">
        <f>'22. Income by deciles'!T68/'22. Income by deciles'!T$68</f>
        <v>1</v>
      </c>
      <c r="U66" s="780"/>
      <c r="V66" s="780">
        <f>'22. Income by deciles'!V68/'22. Income by deciles'!V$68</f>
        <v>1</v>
      </c>
      <c r="W66" s="780">
        <f>'22. Income by deciles'!W68/'22. Income by deciles'!W$68</f>
        <v>1</v>
      </c>
      <c r="X66" s="780">
        <f>'22. Income by deciles'!X68/'22. Income by deciles'!X$68</f>
        <v>1</v>
      </c>
      <c r="Y66" s="780">
        <f>'22. Income by deciles'!Y68/'22. Income by deciles'!Y$68</f>
        <v>1</v>
      </c>
      <c r="Z66" s="780">
        <f>'22. Income by deciles'!Z68/'22. Income by deciles'!Z$68</f>
        <v>1</v>
      </c>
      <c r="AA66" s="780"/>
      <c r="AB66" s="780">
        <f>'22. Income by deciles'!AB68/'22. Income by deciles'!AB$68</f>
        <v>1</v>
      </c>
      <c r="AC66" s="780">
        <f>'22. Income by deciles'!AC68/'22. Income by deciles'!AC$68</f>
        <v>1</v>
      </c>
      <c r="AD66" s="780">
        <f>'22. Income by deciles'!AD68/'22. Income by deciles'!AD$68</f>
        <v>1</v>
      </c>
      <c r="AE66" s="780">
        <f>'22. Income by deciles'!AE68/'22. Income by deciles'!AE$68</f>
        <v>1</v>
      </c>
      <c r="AF66" s="780">
        <f>'22. Income by deciles'!AF68/'22. Income by deciles'!AF$68</f>
        <v>1</v>
      </c>
      <c r="AG66" s="780">
        <f>'22. Income by deciles'!AG68/'22. Income by deciles'!AG$68</f>
        <v>1</v>
      </c>
      <c r="AH66" s="780">
        <f>'22. Income by deciles'!AH68/'22. Income by deciles'!AH$68</f>
        <v>1</v>
      </c>
      <c r="AI66" s="780">
        <f>'22. Income by deciles'!AI68/'22. Income by deciles'!AI$68</f>
        <v>1</v>
      </c>
      <c r="AJ66" s="780">
        <f>'22. Income by deciles'!AJ68/'22. Income by deciles'!AJ$68</f>
        <v>1</v>
      </c>
      <c r="AK66" s="716"/>
    </row>
    <row r="67" spans="1:37">
      <c r="A67" s="752" t="s">
        <v>614</v>
      </c>
      <c r="B67" s="761"/>
      <c r="C67" s="761"/>
      <c r="D67" s="761"/>
      <c r="E67" s="761"/>
      <c r="F67" s="1123"/>
      <c r="G67" s="761"/>
      <c r="H67" s="761"/>
      <c r="I67" s="761"/>
      <c r="J67" s="761"/>
      <c r="K67" s="761"/>
      <c r="L67" s="761"/>
      <c r="M67" s="761"/>
      <c r="N67" s="761"/>
      <c r="O67" s="761"/>
      <c r="P67" s="761"/>
      <c r="Q67" s="761"/>
      <c r="R67" s="761"/>
      <c r="S67" s="761"/>
      <c r="T67" s="761"/>
      <c r="U67" s="761"/>
      <c r="V67" s="761"/>
      <c r="W67" s="761"/>
      <c r="X67" s="761"/>
      <c r="Y67" s="761"/>
      <c r="Z67" s="761"/>
      <c r="AA67" s="761"/>
      <c r="AB67" s="761"/>
      <c r="AC67" s="761"/>
      <c r="AD67" s="761"/>
      <c r="AE67" s="761"/>
      <c r="AF67" s="761"/>
      <c r="AG67" s="761"/>
      <c r="AH67" s="761"/>
      <c r="AI67" s="761"/>
      <c r="AJ67" s="761"/>
      <c r="AK67" s="716"/>
    </row>
    <row r="68" spans="1:37">
      <c r="A68" s="735" t="s">
        <v>528</v>
      </c>
      <c r="B68" s="780">
        <f>'22. Income by deciles'!B70/'22. Income by deciles'!B$76</f>
        <v>3.421871193915305E-4</v>
      </c>
      <c r="C68" s="780">
        <f>'22. Income by deciles'!C70/'22. Income by deciles'!C$76</f>
        <v>2.0048601392826135E-2</v>
      </c>
      <c r="D68" s="780">
        <f>'22. Income by deciles'!D70/'22. Income by deciles'!D$76</f>
        <v>7.4279594486085614E-3</v>
      </c>
      <c r="E68" s="780">
        <f>'22. Income by deciles'!E70/'22. Income by deciles'!E$76</f>
        <v>3.7770009281162544E-3</v>
      </c>
      <c r="F68" s="1129">
        <f>'22. Income by deciles'!F70/'22. Income by deciles'!F$76</f>
        <v>2.7511230370416207E-4</v>
      </c>
      <c r="G68" s="780">
        <f>'22. Income by deciles'!G70/'22. Income by deciles'!G$76</f>
        <v>5.4167910977812039E-3</v>
      </c>
      <c r="H68" s="780">
        <f>'22. Income by deciles'!H70/'22. Income by deciles'!H$76</f>
        <v>3.5956963852669136E-3</v>
      </c>
      <c r="I68" s="780">
        <f>'22. Income by deciles'!I70/'22. Income by deciles'!I$76</f>
        <v>1.1476674389239083E-3</v>
      </c>
      <c r="J68" s="780">
        <f>'22. Income by deciles'!J70/'22. Income by deciles'!J$76</f>
        <v>5.6175084694683082E-3</v>
      </c>
      <c r="K68" s="780">
        <f>'22. Income by deciles'!K70/'22. Income by deciles'!K$76</f>
        <v>2.2445559805272411E-3</v>
      </c>
      <c r="L68" s="780">
        <f>'22. Income by deciles'!L70/'22. Income by deciles'!L$76</f>
        <v>1.142853195716206E-2</v>
      </c>
      <c r="M68" s="780">
        <f>'22. Income by deciles'!M70/'22. Income by deciles'!M$76</f>
        <v>0.15132485499147974</v>
      </c>
      <c r="N68" s="780"/>
      <c r="O68" s="780">
        <f>'22. Income by deciles'!O70/'22. Income by deciles'!O$76</f>
        <v>8.8071600080475102E-3</v>
      </c>
      <c r="P68" s="780">
        <f>'22. Income by deciles'!P70/'22. Income by deciles'!P$76</f>
        <v>9.0888232546998803E-3</v>
      </c>
      <c r="Q68" s="780">
        <f>'22. Income by deciles'!Q70/'22. Income by deciles'!Q$76</f>
        <v>8.4241785978537743E-3</v>
      </c>
      <c r="R68" s="780">
        <f>'22. Income by deciles'!R70/'22. Income by deciles'!R$76</f>
        <v>3.9134601513780953E-2</v>
      </c>
      <c r="S68" s="780">
        <f>'22. Income by deciles'!S70/'22. Income by deciles'!S$76</f>
        <v>2.663015486957414E-3</v>
      </c>
      <c r="T68" s="780">
        <f>'22. Income by deciles'!T70/'22. Income by deciles'!T$76</f>
        <v>5.6965502216529886E-4</v>
      </c>
      <c r="U68" s="780"/>
      <c r="V68" s="780">
        <f>'22. Income by deciles'!V70/'22. Income by deciles'!V$76</f>
        <v>3.2922332373862286E-3</v>
      </c>
      <c r="W68" s="780">
        <f>'22. Income by deciles'!W70/'22. Income by deciles'!W$76</f>
        <v>3.4544930269229269E-3</v>
      </c>
      <c r="X68" s="780">
        <f>'22. Income by deciles'!X70/'22. Income by deciles'!X$76</f>
        <v>9.8949610787661315E-3</v>
      </c>
      <c r="Y68" s="780">
        <f>'22. Income by deciles'!Y70/'22. Income by deciles'!Y$76</f>
        <v>2.2369052703664657E-3</v>
      </c>
      <c r="Z68" s="780">
        <f>'22. Income by deciles'!Z70/'22. Income by deciles'!Z$76</f>
        <v>1.0118681501836717E-3</v>
      </c>
      <c r="AA68" s="780">
        <f>'22. Income by deciles'!AA70/'22. Income by deciles'!AA$76</f>
        <v>3.7524275314402083E-3</v>
      </c>
      <c r="AB68" s="780">
        <f>'22. Income by deciles'!AB70/'22. Income by deciles'!AB$76</f>
        <v>3.5635482853581986E-3</v>
      </c>
      <c r="AC68" s="780">
        <f>'22. Income by deciles'!AC70/'22. Income by deciles'!AC$76</f>
        <v>3.2524670895743319E-4</v>
      </c>
      <c r="AD68" s="780">
        <f>'22. Income by deciles'!AD70/'22. Income by deciles'!AD$76</f>
        <v>1.2872510472134516E-2</v>
      </c>
      <c r="AE68" s="780">
        <f>'22. Income by deciles'!AE70/'22. Income by deciles'!AE$76</f>
        <v>1.4107877636608415E-2</v>
      </c>
      <c r="AF68" s="780">
        <f>'22. Income by deciles'!AF70/'22. Income by deciles'!AF$76</f>
        <v>0.1432157468386267</v>
      </c>
      <c r="AG68" s="780">
        <f>'22. Income by deciles'!AG70/'22. Income by deciles'!AG$76</f>
        <v>4.447969150829987E-4</v>
      </c>
      <c r="AH68" s="780">
        <f>'22. Income by deciles'!AH70/'22. Income by deciles'!AH$76</f>
        <v>5.5094101184678688E-2</v>
      </c>
      <c r="AI68" s="780">
        <f>'22. Income by deciles'!AI70/'22. Income by deciles'!AI$76</f>
        <v>1.2932119409518985E-3</v>
      </c>
      <c r="AJ68" s="780"/>
      <c r="AK68" s="716"/>
    </row>
    <row r="69" spans="1:37">
      <c r="A69" s="735" t="s">
        <v>529</v>
      </c>
      <c r="B69" s="780">
        <f>'22. Income by deciles'!B71/'22. Income by deciles'!B$76</f>
        <v>2.6509092111271899E-3</v>
      </c>
      <c r="C69" s="780">
        <f>'22. Income by deciles'!C71/'22. Income by deciles'!C$76</f>
        <v>8.128143279527851E-2</v>
      </c>
      <c r="D69" s="780">
        <f>'22. Income by deciles'!D71/'22. Income by deciles'!D$76</f>
        <v>1.9567841382364951E-2</v>
      </c>
      <c r="E69" s="780">
        <f>'22. Income by deciles'!E71/'22. Income by deciles'!E$76</f>
        <v>1.550383446009964E-2</v>
      </c>
      <c r="F69" s="1129">
        <f>'22. Income by deciles'!F71/'22. Income by deciles'!F$76</f>
        <v>2.0250107940161903E-3</v>
      </c>
      <c r="G69" s="780">
        <f>'22. Income by deciles'!G71/'22. Income by deciles'!G$76</f>
        <v>2.4766360376699648E-2</v>
      </c>
      <c r="H69" s="780">
        <f>'22. Income by deciles'!H71/'22. Income by deciles'!H$76</f>
        <v>1.7749210199875604E-2</v>
      </c>
      <c r="I69" s="780">
        <f>'22. Income by deciles'!I71/'22. Income by deciles'!I$76</f>
        <v>6.2455781358983498E-3</v>
      </c>
      <c r="J69" s="780">
        <f>'22. Income by deciles'!J71/'22. Income by deciles'!J$76</f>
        <v>3.1871267623400479E-2</v>
      </c>
      <c r="K69" s="780">
        <f>'22. Income by deciles'!K71/'22. Income by deciles'!K$76</f>
        <v>1.364922667149831E-2</v>
      </c>
      <c r="L69" s="780">
        <f>'22. Income by deciles'!L71/'22. Income by deciles'!L$76</f>
        <v>3.9454339256162672E-2</v>
      </c>
      <c r="M69" s="780">
        <f>'22. Income by deciles'!M71/'22. Income by deciles'!M$76</f>
        <v>0.465727916159691</v>
      </c>
      <c r="N69" s="780"/>
      <c r="O69" s="780">
        <f>'22. Income by deciles'!O71/'22. Income by deciles'!O$76</f>
        <v>6.5531304461252243E-2</v>
      </c>
      <c r="P69" s="780">
        <f>'22. Income by deciles'!P71/'22. Income by deciles'!P$76</f>
        <v>8.9933717742099795E-2</v>
      </c>
      <c r="Q69" s="780">
        <f>'22. Income by deciles'!Q71/'22. Income by deciles'!Q$76</f>
        <v>3.217255047240835E-2</v>
      </c>
      <c r="R69" s="780">
        <f>'22. Income by deciles'!R71/'22. Income by deciles'!R$76</f>
        <v>0.25056128042875175</v>
      </c>
      <c r="S69" s="780">
        <f>'22. Income by deciles'!S71/'22. Income by deciles'!S$76</f>
        <v>1.2171083384703544E-2</v>
      </c>
      <c r="T69" s="780">
        <f>'22. Income by deciles'!T71/'22. Income by deciles'!T$76</f>
        <v>1.3978227543218686E-2</v>
      </c>
      <c r="U69" s="780"/>
      <c r="V69" s="780">
        <f>'22. Income by deciles'!V71/'22. Income by deciles'!V$76</f>
        <v>1.3411770987763397E-2</v>
      </c>
      <c r="W69" s="780">
        <f>'22. Income by deciles'!W71/'22. Income by deciles'!W$76</f>
        <v>1.3954490525176697E-2</v>
      </c>
      <c r="X69" s="780">
        <f>'22. Income by deciles'!X71/'22. Income by deciles'!X$76</f>
        <v>6.2876034827505561E-2</v>
      </c>
      <c r="Y69" s="780">
        <f>'22. Income by deciles'!Y71/'22. Income by deciles'!Y$76</f>
        <v>7.3801708977617921E-3</v>
      </c>
      <c r="Z69" s="780">
        <f>'22. Income by deciles'!Z71/'22. Income by deciles'!Z$76</f>
        <v>6.3993221931945392E-3</v>
      </c>
      <c r="AA69" s="780">
        <f>'22. Income by deciles'!AA71/'22. Income by deciles'!AA$76</f>
        <v>1.8755524258841912E-2</v>
      </c>
      <c r="AB69" s="780">
        <f>'22. Income by deciles'!AB71/'22. Income by deciles'!AB$76</f>
        <v>1.7007327286243303E-2</v>
      </c>
      <c r="AC69" s="780">
        <f>'22. Income by deciles'!AC71/'22. Income by deciles'!AC$76</f>
        <v>1.5331464981752623E-3</v>
      </c>
      <c r="AD69" s="780">
        <f>'22. Income by deciles'!AD71/'22. Income by deciles'!AD$76</f>
        <v>1.6807254175083615E-2</v>
      </c>
      <c r="AE69" s="780">
        <f>'22. Income by deciles'!AE71/'22. Income by deciles'!AE$76</f>
        <v>0.19217981840920856</v>
      </c>
      <c r="AF69" s="780">
        <f>'22. Income by deciles'!AF71/'22. Income by deciles'!AF$76</f>
        <v>0.3577822117302446</v>
      </c>
      <c r="AG69" s="780">
        <f>'22. Income by deciles'!AG71/'22. Income by deciles'!AG$76</f>
        <v>7.8057894568854562E-3</v>
      </c>
      <c r="AH69" s="780">
        <f>'22. Income by deciles'!AH71/'22. Income by deciles'!AH$76</f>
        <v>0.25289359822693241</v>
      </c>
      <c r="AI69" s="780">
        <f>'22. Income by deciles'!AI71/'22. Income by deciles'!AI$76</f>
        <v>6.4047903341412265E-3</v>
      </c>
      <c r="AJ69" s="780"/>
      <c r="AK69" s="716"/>
    </row>
    <row r="70" spans="1:37">
      <c r="A70" s="735" t="s">
        <v>530</v>
      </c>
      <c r="B70" s="780">
        <f>'22. Income by deciles'!B72/'22. Income by deciles'!B$76</f>
        <v>9.469789682722737E-3</v>
      </c>
      <c r="C70" s="780">
        <f>'22. Income by deciles'!C72/'22. Income by deciles'!C$76</f>
        <v>0.17655107946556312</v>
      </c>
      <c r="D70" s="780">
        <f>'22. Income by deciles'!D72/'22. Income by deciles'!D$76</f>
        <v>4.631252735821785E-2</v>
      </c>
      <c r="E70" s="780">
        <f>'22. Income by deciles'!E72/'22. Income by deciles'!E$76</f>
        <v>3.0910825426440712E-2</v>
      </c>
      <c r="F70" s="1129">
        <f>'22. Income by deciles'!F72/'22. Income by deciles'!F$76</f>
        <v>7.9685691884805558E-3</v>
      </c>
      <c r="G70" s="780">
        <f>'22. Income by deciles'!G72/'22. Income by deciles'!G$76</f>
        <v>5.0013692282721407E-2</v>
      </c>
      <c r="H70" s="780">
        <f>'22. Income by deciles'!H72/'22. Income by deciles'!H$76</f>
        <v>4.1558544377560951E-2</v>
      </c>
      <c r="I70" s="780">
        <f>'22. Income by deciles'!I72/'22. Income by deciles'!I$76</f>
        <v>1.8756765253800042E-2</v>
      </c>
      <c r="J70" s="780">
        <f>'22. Income by deciles'!J72/'22. Income by deciles'!J$76</f>
        <v>6.6707708870747867E-2</v>
      </c>
      <c r="K70" s="780">
        <f>'22. Income by deciles'!K72/'22. Income by deciles'!K$76</f>
        <v>4.1694126179814772E-2</v>
      </c>
      <c r="L70" s="780">
        <f>'22. Income by deciles'!L72/'22. Income by deciles'!L$76</f>
        <v>0.12538481180885097</v>
      </c>
      <c r="M70" s="780">
        <f>'22. Income by deciles'!M72/'22. Income by deciles'!M$76</f>
        <v>0.21924794115770321</v>
      </c>
      <c r="N70" s="780"/>
      <c r="O70" s="780">
        <f>'22. Income by deciles'!O72/'22. Income by deciles'!O$76</f>
        <v>0.12277024599090587</v>
      </c>
      <c r="P70" s="780">
        <f>'22. Income by deciles'!P72/'22. Income by deciles'!P$76</f>
        <v>0.13640495005342415</v>
      </c>
      <c r="Q70" s="780">
        <f>'22. Income by deciles'!Q72/'22. Income by deciles'!Q$76</f>
        <v>5.4547962686135036E-2</v>
      </c>
      <c r="R70" s="780">
        <f>'22. Income by deciles'!R72/'22. Income by deciles'!R$76</f>
        <v>0.21571909216631324</v>
      </c>
      <c r="S70" s="780">
        <f>'22. Income by deciles'!S72/'22. Income by deciles'!S$76</f>
        <v>3.3475504531887294E-2</v>
      </c>
      <c r="T70" s="780">
        <f>'22. Income by deciles'!T72/'22. Income by deciles'!T$76</f>
        <v>9.6675995092284306E-2</v>
      </c>
      <c r="U70" s="780"/>
      <c r="V70" s="780">
        <f>'22. Income by deciles'!V72/'22. Income by deciles'!V$76</f>
        <v>3.6791778649353207E-2</v>
      </c>
      <c r="W70" s="780">
        <f>'22. Income by deciles'!W72/'22. Income by deciles'!W$76</f>
        <v>4.0284055634247903E-2</v>
      </c>
      <c r="X70" s="780">
        <f>'22. Income by deciles'!X72/'22. Income by deciles'!X$76</f>
        <v>0.11795533322375677</v>
      </c>
      <c r="Y70" s="780">
        <f>'22. Income by deciles'!Y72/'22. Income by deciles'!Y$76</f>
        <v>1.6204707076721784E-2</v>
      </c>
      <c r="Z70" s="780">
        <f>'22. Income by deciles'!Z72/'22. Income by deciles'!Z$76</f>
        <v>1.8027770982067294E-2</v>
      </c>
      <c r="AA70" s="780">
        <f>'22. Income by deciles'!AA72/'22. Income by deciles'!AA$76</f>
        <v>4.0811166101187055E-2</v>
      </c>
      <c r="AB70" s="780">
        <f>'22. Income by deciles'!AB72/'22. Income by deciles'!AB$76</f>
        <v>3.7130481106435055E-2</v>
      </c>
      <c r="AC70" s="780">
        <f>'22. Income by deciles'!AC72/'22. Income by deciles'!AC$76</f>
        <v>4.2580672617672181E-3</v>
      </c>
      <c r="AD70" s="780">
        <f>'22. Income by deciles'!AD72/'22. Income by deciles'!AD$76</f>
        <v>1.9856473342805853E-2</v>
      </c>
      <c r="AE70" s="780">
        <f>'22. Income by deciles'!AE72/'22. Income by deciles'!AE$76</f>
        <v>0.28894844459386004</v>
      </c>
      <c r="AF70" s="780">
        <f>'22. Income by deciles'!AF72/'22. Income by deciles'!AF$76</f>
        <v>0.1994726630229402</v>
      </c>
      <c r="AG70" s="780">
        <f>'22. Income by deciles'!AG72/'22. Income by deciles'!AG$76</f>
        <v>2.7608740508352006E-2</v>
      </c>
      <c r="AH70" s="780">
        <f>'22. Income by deciles'!AH72/'22. Income by deciles'!AH$76</f>
        <v>0.2179539234451425</v>
      </c>
      <c r="AI70" s="780">
        <f>'22. Income by deciles'!AI72/'22. Income by deciles'!AI$76</f>
        <v>1.654757334445808E-2</v>
      </c>
      <c r="AJ70" s="780"/>
      <c r="AK70" s="716"/>
    </row>
    <row r="71" spans="1:37">
      <c r="A71" s="735" t="s">
        <v>531</v>
      </c>
      <c r="B71" s="780">
        <f>'22. Income by deciles'!B73/'22. Income by deciles'!B$76</f>
        <v>8.1153147871521322E-2</v>
      </c>
      <c r="C71" s="780">
        <f>'22. Income by deciles'!C73/'22. Income by deciles'!C$76</f>
        <v>0.52105914048974333</v>
      </c>
      <c r="D71" s="780">
        <f>'22. Income by deciles'!D73/'22. Income by deciles'!D$76</f>
        <v>0.28890477943414006</v>
      </c>
      <c r="E71" s="780">
        <f>'22. Income by deciles'!E73/'22. Income by deciles'!E$76</f>
        <v>0.17318853179148877</v>
      </c>
      <c r="F71" s="1129">
        <f>'22. Income by deciles'!F73/'22. Income by deciles'!F$76</f>
        <v>0.11724596665564641</v>
      </c>
      <c r="G71" s="780">
        <f>'22. Income by deciles'!G73/'22. Income by deciles'!G$76</f>
        <v>0.22713564860230651</v>
      </c>
      <c r="H71" s="780">
        <f>'22. Income by deciles'!H73/'22. Income by deciles'!H$76</f>
        <v>0.20103369884646988</v>
      </c>
      <c r="I71" s="780">
        <f>'22. Income by deciles'!I73/'22. Income by deciles'!I$76</f>
        <v>0.16143616057981508</v>
      </c>
      <c r="J71" s="780">
        <f>'22. Income by deciles'!J73/'22. Income by deciles'!J$76</f>
        <v>0.29533704524140991</v>
      </c>
      <c r="K71" s="780">
        <f>'22. Income by deciles'!K73/'22. Income by deciles'!K$76</f>
        <v>0.27216962854495313</v>
      </c>
      <c r="L71" s="780">
        <f>'22. Income by deciles'!L73/'22. Income by deciles'!L$76</f>
        <v>0.25821142575709005</v>
      </c>
      <c r="M71" s="780">
        <f>'22. Income by deciles'!M73/'22. Income by deciles'!M$76</f>
        <v>0.12715718989094027</v>
      </c>
      <c r="N71" s="780"/>
      <c r="O71" s="780">
        <f>'22. Income by deciles'!O73/'22. Income by deciles'!O$76</f>
        <v>0.39780908821564603</v>
      </c>
      <c r="P71" s="780">
        <f>'22. Income by deciles'!P73/'22. Income by deciles'!P$76</f>
        <v>0.31709988009501827</v>
      </c>
      <c r="Q71" s="780">
        <f>'22. Income by deciles'!Q73/'22. Income by deciles'!Q$76</f>
        <v>0.26976358737412237</v>
      </c>
      <c r="R71" s="780">
        <f>'22. Income by deciles'!R73/'22. Income by deciles'!R$76</f>
        <v>0.3410125453836283</v>
      </c>
      <c r="S71" s="780">
        <f>'22. Income by deciles'!S73/'22. Income by deciles'!S$76</f>
        <v>0.26321668250887642</v>
      </c>
      <c r="T71" s="780">
        <f>'22. Income by deciles'!T73/'22. Income by deciles'!T$76</f>
        <v>0.51264156844342323</v>
      </c>
      <c r="U71" s="780"/>
      <c r="V71" s="780">
        <f>'22. Income by deciles'!V73/'22. Income by deciles'!V$76</f>
        <v>0.2274038216972683</v>
      </c>
      <c r="W71" s="780">
        <f>'22. Income by deciles'!W73/'22. Income by deciles'!W$76</f>
        <v>0.24248770832387295</v>
      </c>
      <c r="X71" s="780">
        <f>'22. Income by deciles'!X73/'22. Income by deciles'!X$76</f>
        <v>0.35393924393816906</v>
      </c>
      <c r="Y71" s="780">
        <f>'22. Income by deciles'!Y73/'22. Income by deciles'!Y$76</f>
        <v>0.11834398131552276</v>
      </c>
      <c r="Z71" s="780">
        <f>'22. Income by deciles'!Z73/'22. Income by deciles'!Z$76</f>
        <v>0.14432859784461755</v>
      </c>
      <c r="AA71" s="780">
        <f>'22. Income by deciles'!AA73/'22. Income by deciles'!AA$76</f>
        <v>0.23355773959299622</v>
      </c>
      <c r="AB71" s="780">
        <f>'22. Income by deciles'!AB73/'22. Income by deciles'!AB$76</f>
        <v>0.25208556695759288</v>
      </c>
      <c r="AC71" s="780">
        <f>'22. Income by deciles'!AC73/'22. Income by deciles'!AC$76</f>
        <v>8.9528577351974017E-2</v>
      </c>
      <c r="AD71" s="780">
        <f>'22. Income by deciles'!AD73/'22. Income by deciles'!AD$76</f>
        <v>7.8510270153596975E-2</v>
      </c>
      <c r="AE71" s="780">
        <f>'22. Income by deciles'!AE73/'22. Income by deciles'!AE$76</f>
        <v>0.37726396774565968</v>
      </c>
      <c r="AF71" s="780">
        <f>'22. Income by deciles'!AF73/'22. Income by deciles'!AF$76</f>
        <v>0.2043763397242391</v>
      </c>
      <c r="AG71" s="780">
        <f>'22. Income by deciles'!AG73/'22. Income by deciles'!AG$76</f>
        <v>0.23744661527583055</v>
      </c>
      <c r="AH71" s="780">
        <f>'22. Income by deciles'!AH73/'22. Income by deciles'!AH$76</f>
        <v>0.30294145737191763</v>
      </c>
      <c r="AI71" s="780">
        <f>'22. Income by deciles'!AI73/'22. Income by deciles'!AI$76</f>
        <v>0.13355445981080963</v>
      </c>
      <c r="AJ71" s="780"/>
      <c r="AK71" s="716"/>
    </row>
    <row r="72" spans="1:37">
      <c r="A72" s="735" t="s">
        <v>532</v>
      </c>
      <c r="B72" s="780">
        <f>'22. Income by deciles'!B74/'22. Income by deciles'!B$76</f>
        <v>0.59769645104910485</v>
      </c>
      <c r="C72" s="780">
        <f>'22. Income by deciles'!C74/'22. Income by deciles'!C$76</f>
        <v>0.1966767964981892</v>
      </c>
      <c r="D72" s="780">
        <f>'22. Income by deciles'!D74/'22. Income by deciles'!D$76</f>
        <v>0.53477427375232445</v>
      </c>
      <c r="E72" s="780">
        <f>'22. Income by deciles'!E74/'22. Income by deciles'!E$76</f>
        <v>0.49408271424932021</v>
      </c>
      <c r="F72" s="1129">
        <f>'22. Income by deciles'!F74/'22. Income by deciles'!F$76</f>
        <v>0.55020728841758526</v>
      </c>
      <c r="G72" s="780">
        <f>'22. Income by deciles'!G74/'22. Income by deciles'!G$76</f>
        <v>0.442293403542105</v>
      </c>
      <c r="H72" s="780">
        <f>'22. Income by deciles'!H74/'22. Income by deciles'!H$76</f>
        <v>0.46743395507428392</v>
      </c>
      <c r="I72" s="780">
        <f>'22. Income by deciles'!I74/'22. Income by deciles'!I$76</f>
        <v>0.58033880573333341</v>
      </c>
      <c r="J72" s="780">
        <f>'22. Income by deciles'!J74/'22. Income by deciles'!J$76</f>
        <v>0.46442878160644135</v>
      </c>
      <c r="K72" s="780">
        <f>'22. Income by deciles'!K74/'22. Income by deciles'!K$76</f>
        <v>0.54177487592790108</v>
      </c>
      <c r="L72" s="780">
        <f>'22. Income by deciles'!L74/'22. Income by deciles'!L$76</f>
        <v>0.49883540495750761</v>
      </c>
      <c r="M72" s="780">
        <f>'22. Income by deciles'!M74/'22. Income by deciles'!M$76</f>
        <v>3.0344623361403131E-2</v>
      </c>
      <c r="N72" s="780"/>
      <c r="O72" s="780">
        <f>'22. Income by deciles'!O74/'22. Income by deciles'!O$76</f>
        <v>0.3796324523218913</v>
      </c>
      <c r="P72" s="780">
        <f>'22. Income by deciles'!P74/'22. Income by deciles'!P$76</f>
        <v>0.32120644775284279</v>
      </c>
      <c r="Q72" s="780">
        <f>'22. Income by deciles'!Q74/'22. Income by deciles'!Q$76</f>
        <v>0.47742861946046955</v>
      </c>
      <c r="R72" s="780">
        <f>'22. Income by deciles'!R74/'22. Income by deciles'!R$76</f>
        <v>0.13573904573121534</v>
      </c>
      <c r="S72" s="780">
        <f>'22. Income by deciles'!S74/'22. Income by deciles'!S$76</f>
        <v>0.62263194197174576</v>
      </c>
      <c r="T72" s="780">
        <f>'22. Income by deciles'!T74/'22. Income by deciles'!T$76</f>
        <v>0.36074319087112677</v>
      </c>
      <c r="U72" s="780"/>
      <c r="V72" s="780">
        <f>'22. Income by deciles'!V74/'22. Income by deciles'!V$76</f>
        <v>0.51775038815554175</v>
      </c>
      <c r="W72" s="780">
        <f>'22. Income by deciles'!W74/'22. Income by deciles'!W$76</f>
        <v>0.49379300466937115</v>
      </c>
      <c r="X72" s="780">
        <f>'22. Income by deciles'!X74/'22. Income by deciles'!X$76</f>
        <v>0.37490914480384985</v>
      </c>
      <c r="Y72" s="780">
        <f>'22. Income by deciles'!Y74/'22. Income by deciles'!Y$76</f>
        <v>0.55369196377152596</v>
      </c>
      <c r="Z72" s="780">
        <f>'22. Income by deciles'!Z74/'22. Income by deciles'!Z$76</f>
        <v>0.55030373593269732</v>
      </c>
      <c r="AA72" s="780">
        <f>'22. Income by deciles'!AA74/'22. Income by deciles'!AA$76</f>
        <v>0.5484541187404659</v>
      </c>
      <c r="AB72" s="780">
        <f>'22. Income by deciles'!AB74/'22. Income by deciles'!AB$76</f>
        <v>0.56191957254301128</v>
      </c>
      <c r="AC72" s="780">
        <f>'22. Income by deciles'!AC74/'22. Income by deciles'!AC$76</f>
        <v>0.77681047171307516</v>
      </c>
      <c r="AD72" s="780">
        <f>'22. Income by deciles'!AD74/'22. Income by deciles'!AD$76</f>
        <v>0.32919891284076047</v>
      </c>
      <c r="AE72" s="780">
        <f>'22. Income by deciles'!AE74/'22. Income by deciles'!AE$76</f>
        <v>0.11318741342987158</v>
      </c>
      <c r="AF72" s="780">
        <f>'22. Income by deciles'!AF74/'22. Income by deciles'!AF$76</f>
        <v>8.4847877630099489E-2</v>
      </c>
      <c r="AG72" s="780">
        <f>'22. Income by deciles'!AG74/'22. Income by deciles'!AG$76</f>
        <v>0.63266414889583467</v>
      </c>
      <c r="AH72" s="780">
        <f>'22. Income by deciles'!AH74/'22. Income by deciles'!AH$76</f>
        <v>0.16704858316739035</v>
      </c>
      <c r="AI72" s="780">
        <f>'22. Income by deciles'!AI74/'22. Income by deciles'!AI$76</f>
        <v>0.59606772234401784</v>
      </c>
      <c r="AJ72" s="780"/>
      <c r="AK72" s="716"/>
    </row>
    <row r="73" spans="1:37">
      <c r="A73" s="735" t="s">
        <v>533</v>
      </c>
      <c r="B73" s="780">
        <f>'22. Income by deciles'!B75/'22. Income by deciles'!B$76</f>
        <v>0.30868751506613229</v>
      </c>
      <c r="C73" s="780">
        <f>'22. Income by deciles'!C75/'22. Income by deciles'!C$76</f>
        <v>4.3829493583997193E-3</v>
      </c>
      <c r="D73" s="780">
        <f>'22. Income by deciles'!D75/'22. Income by deciles'!D$76</f>
        <v>0.10301261862442955</v>
      </c>
      <c r="E73" s="780">
        <f>'22. Income by deciles'!E75/'22. Income by deciles'!E$76</f>
        <v>0.28253709314453435</v>
      </c>
      <c r="F73" s="1129">
        <f>'22. Income by deciles'!F75/'22. Income by deciles'!F$76</f>
        <v>0.32227805264056747</v>
      </c>
      <c r="G73" s="780">
        <f>'22. Income by deciles'!G75/'22. Income by deciles'!G$76</f>
        <v>0.25037410409838629</v>
      </c>
      <c r="H73" s="780">
        <f>'22. Income by deciles'!H75/'22. Income by deciles'!H$76</f>
        <v>0.2686288951165427</v>
      </c>
      <c r="I73" s="780">
        <f>'22. Income by deciles'!I75/'22. Income by deciles'!I$76</f>
        <v>0.23207502285823783</v>
      </c>
      <c r="J73" s="780">
        <f>'22. Income by deciles'!J75/'22. Income by deciles'!J$76</f>
        <v>0.1360376881885321</v>
      </c>
      <c r="K73" s="780">
        <f>'22. Income by deciles'!K75/'22. Income by deciles'!K$76</f>
        <v>0.12846758669530542</v>
      </c>
      <c r="L73" s="780">
        <f>'22. Income by deciles'!L75/'22. Income by deciles'!L$76</f>
        <v>6.6685486263226582E-2</v>
      </c>
      <c r="M73" s="780">
        <f>'22. Income by deciles'!M75/'22. Income by deciles'!M$76</f>
        <v>6.1974744387827086E-3</v>
      </c>
      <c r="N73" s="780"/>
      <c r="O73" s="780">
        <f>'22. Income by deciles'!O75/'22. Income by deciles'!O$76</f>
        <v>2.5449749002257011E-2</v>
      </c>
      <c r="P73" s="780">
        <f>'22. Income by deciles'!P75/'22. Income by deciles'!P$76</f>
        <v>0.12626618110191523</v>
      </c>
      <c r="Q73" s="780">
        <f>'22. Income by deciles'!Q75/'22. Income by deciles'!Q$76</f>
        <v>0.15766310140901088</v>
      </c>
      <c r="R73" s="780">
        <f>'22. Income by deciles'!R75/'22. Income by deciles'!R$76</f>
        <v>1.7833434776310438E-2</v>
      </c>
      <c r="S73" s="780">
        <f>'22. Income by deciles'!S75/'22. Income by deciles'!S$76</f>
        <v>6.5841772115829603E-2</v>
      </c>
      <c r="T73" s="780">
        <f>'22. Income by deciles'!T75/'22. Income by deciles'!T$76</f>
        <v>1.5391363027781671E-2</v>
      </c>
      <c r="U73" s="780"/>
      <c r="V73" s="780">
        <f>'22. Income by deciles'!V75/'22. Income by deciles'!V$76</f>
        <v>0.20135000727268704</v>
      </c>
      <c r="W73" s="780">
        <f>'22. Income by deciles'!W75/'22. Income by deciles'!W$76</f>
        <v>0.20602624782040824</v>
      </c>
      <c r="X73" s="780">
        <f>'22. Income by deciles'!X75/'22. Income by deciles'!X$76</f>
        <v>8.0425282127952719E-2</v>
      </c>
      <c r="Y73" s="780">
        <f>'22. Income by deciles'!Y75/'22. Income by deciles'!Y$76</f>
        <v>0.30214227166810126</v>
      </c>
      <c r="Z73" s="780">
        <f>'22. Income by deciles'!Z75/'22. Income by deciles'!Z$76</f>
        <v>0.27992870489723964</v>
      </c>
      <c r="AA73" s="780">
        <f>'22. Income by deciles'!AA75/'22. Income by deciles'!AA$76</f>
        <v>0.15466902377506875</v>
      </c>
      <c r="AB73" s="780">
        <f>'22. Income by deciles'!AB75/'22. Income by deciles'!AB$76</f>
        <v>0.12829350382135923</v>
      </c>
      <c r="AC73" s="780">
        <f>'22. Income by deciles'!AC75/'22. Income by deciles'!AC$76</f>
        <v>0.1275444904660509</v>
      </c>
      <c r="AD73" s="780">
        <f>'22. Income by deciles'!AD75/'22. Income by deciles'!AD$76</f>
        <v>0.54275457901561863</v>
      </c>
      <c r="AE73" s="780">
        <f>'22. Income by deciles'!AE75/'22. Income by deciles'!AE$76</f>
        <v>1.4312478184791757E-2</v>
      </c>
      <c r="AF73" s="780">
        <f>'22. Income by deciles'!AF75/'22. Income by deciles'!AF$76</f>
        <v>1.0305161053849933E-2</v>
      </c>
      <c r="AG73" s="780">
        <f>'22. Income by deciles'!AG75/'22. Income by deciles'!AG$76</f>
        <v>9.402990894801426E-2</v>
      </c>
      <c r="AH73" s="780">
        <f>'22. Income by deciles'!AH75/'22. Income by deciles'!AH$76</f>
        <v>4.0683366039383478E-3</v>
      </c>
      <c r="AI73" s="780">
        <f>'22. Income by deciles'!AI75/'22. Income by deciles'!AI$76</f>
        <v>0.24613224222562133</v>
      </c>
      <c r="AJ73" s="780"/>
      <c r="AK73" s="716"/>
    </row>
    <row r="74" spans="1:37">
      <c r="A74" s="735" t="s">
        <v>588</v>
      </c>
      <c r="B74" s="780">
        <f>'22. Income by deciles'!B76/'22. Income by deciles'!B$76</f>
        <v>1</v>
      </c>
      <c r="C74" s="780">
        <f>'22. Income by deciles'!C76/'22. Income by deciles'!C$76</f>
        <v>1</v>
      </c>
      <c r="D74" s="780">
        <f>'22. Income by deciles'!D76/'22. Income by deciles'!D$76</f>
        <v>1</v>
      </c>
      <c r="E74" s="780">
        <f>'22. Income by deciles'!E76/'22. Income by deciles'!E$76</f>
        <v>1</v>
      </c>
      <c r="F74" s="1129">
        <f>'22. Income by deciles'!F76/'22. Income by deciles'!F$76</f>
        <v>1</v>
      </c>
      <c r="G74" s="780">
        <f>'22. Income by deciles'!G76/'22. Income by deciles'!G$76</f>
        <v>1</v>
      </c>
      <c r="H74" s="780">
        <f>'22. Income by deciles'!H76/'22. Income by deciles'!H$76</f>
        <v>1</v>
      </c>
      <c r="I74" s="780">
        <f>'22. Income by deciles'!I76/'22. Income by deciles'!I$76</f>
        <v>1</v>
      </c>
      <c r="J74" s="780">
        <f>'22. Income by deciles'!J76/'22. Income by deciles'!J$76</f>
        <v>1</v>
      </c>
      <c r="K74" s="780">
        <f>'22. Income by deciles'!K76/'22. Income by deciles'!K$76</f>
        <v>1</v>
      </c>
      <c r="L74" s="780">
        <f>'22. Income by deciles'!L76/'22. Income by deciles'!L$76</f>
        <v>1</v>
      </c>
      <c r="M74" s="780">
        <f>'22. Income by deciles'!M76/'22. Income by deciles'!M$76</f>
        <v>1</v>
      </c>
      <c r="N74" s="780"/>
      <c r="O74" s="780">
        <f>'22. Income by deciles'!O76/'22. Income by deciles'!O$76</f>
        <v>1</v>
      </c>
      <c r="P74" s="780">
        <f>'22. Income by deciles'!P76/'22. Income by deciles'!P$76</f>
        <v>1</v>
      </c>
      <c r="Q74" s="780">
        <f>'22. Income by deciles'!Q76/'22. Income by deciles'!Q$76</f>
        <v>1</v>
      </c>
      <c r="R74" s="780">
        <f>'22. Income by deciles'!R76/'22. Income by deciles'!R$76</f>
        <v>1</v>
      </c>
      <c r="S74" s="780">
        <f>'22. Income by deciles'!S76/'22. Income by deciles'!S$76</f>
        <v>1</v>
      </c>
      <c r="T74" s="780">
        <f>'22. Income by deciles'!T76/'22. Income by deciles'!T$76</f>
        <v>1</v>
      </c>
      <c r="U74" s="780"/>
      <c r="V74" s="780">
        <f>'22. Income by deciles'!V76/'22. Income by deciles'!V$76</f>
        <v>1</v>
      </c>
      <c r="W74" s="780">
        <f>'22. Income by deciles'!W76/'22. Income by deciles'!W$76</f>
        <v>1</v>
      </c>
      <c r="X74" s="780">
        <f>'22. Income by deciles'!X76/'22. Income by deciles'!X$76</f>
        <v>1</v>
      </c>
      <c r="Y74" s="780">
        <f>'22. Income by deciles'!Y76/'22. Income by deciles'!Y$76</f>
        <v>1</v>
      </c>
      <c r="Z74" s="780">
        <f>'22. Income by deciles'!Z76/'22. Income by deciles'!Z$76</f>
        <v>1</v>
      </c>
      <c r="AA74" s="780">
        <f>'22. Income by deciles'!AA76/'22. Income by deciles'!AA$76</f>
        <v>1</v>
      </c>
      <c r="AB74" s="780">
        <f>'22. Income by deciles'!AB76/'22. Income by deciles'!AB$76</f>
        <v>1</v>
      </c>
      <c r="AC74" s="780">
        <f>'22. Income by deciles'!AC76/'22. Income by deciles'!AC$76</f>
        <v>1</v>
      </c>
      <c r="AD74" s="780">
        <f>'22. Income by deciles'!AD76/'22. Income by deciles'!AD$76</f>
        <v>1</v>
      </c>
      <c r="AE74" s="780">
        <f>'22. Income by deciles'!AE76/'22. Income by deciles'!AE$76</f>
        <v>1</v>
      </c>
      <c r="AF74" s="780">
        <f>'22. Income by deciles'!AF76/'22. Income by deciles'!AF$76</f>
        <v>1</v>
      </c>
      <c r="AG74" s="780">
        <f>'22. Income by deciles'!AG76/'22. Income by deciles'!AG$76</f>
        <v>1</v>
      </c>
      <c r="AH74" s="780">
        <f>'22. Income by deciles'!AH76/'22. Income by deciles'!AH$76</f>
        <v>1</v>
      </c>
      <c r="AI74" s="780">
        <f>'22. Income by deciles'!AI76/'22. Income by deciles'!AI$76</f>
        <v>1</v>
      </c>
      <c r="AJ74" s="780"/>
      <c r="AK74" s="716"/>
    </row>
    <row r="75" spans="1:37">
      <c r="A75" s="727" t="s">
        <v>615</v>
      </c>
      <c r="B75" s="761"/>
      <c r="C75" s="761"/>
      <c r="D75" s="761"/>
      <c r="E75" s="761"/>
      <c r="F75" s="1123"/>
      <c r="G75" s="761"/>
      <c r="H75" s="761"/>
      <c r="I75" s="761"/>
      <c r="J75" s="761"/>
      <c r="K75" s="761"/>
      <c r="L75" s="761"/>
      <c r="M75" s="761"/>
      <c r="N75" s="761"/>
      <c r="O75" s="761"/>
      <c r="P75" s="761"/>
      <c r="Q75" s="761"/>
      <c r="R75" s="761"/>
      <c r="S75" s="761"/>
      <c r="T75" s="761"/>
      <c r="U75" s="761"/>
      <c r="V75" s="761"/>
      <c r="W75" s="761"/>
      <c r="X75" s="761"/>
      <c r="Y75" s="761"/>
      <c r="Z75" s="761"/>
      <c r="AA75" s="761"/>
      <c r="AB75" s="761"/>
      <c r="AC75" s="761"/>
      <c r="AD75" s="761"/>
      <c r="AE75" s="761"/>
      <c r="AF75" s="761"/>
      <c r="AG75" s="761"/>
      <c r="AH75" s="761"/>
      <c r="AI75" s="761"/>
      <c r="AJ75" s="761"/>
      <c r="AK75" s="716"/>
    </row>
    <row r="76" spans="1:37">
      <c r="A76" s="726" t="s">
        <v>528</v>
      </c>
      <c r="B76" s="780"/>
      <c r="C76" s="780">
        <f>'22. Income by deciles'!C78/'22. Income by deciles'!C$84</f>
        <v>1.6247917582003814E-2</v>
      </c>
      <c r="D76" s="780"/>
      <c r="E76" s="780">
        <f>'22. Income by deciles'!E78/'22. Income by deciles'!E$84</f>
        <v>2.5372306367617251E-3</v>
      </c>
      <c r="F76" s="1129">
        <f>'22. Income by deciles'!F78/'22. Income by deciles'!F$84</f>
        <v>7.8424199547636397E-5</v>
      </c>
      <c r="G76" s="780">
        <f>'22. Income by deciles'!G78/'22. Income by deciles'!G$84</f>
        <v>4.4852271646072831E-3</v>
      </c>
      <c r="H76" s="780">
        <f>'22. Income by deciles'!H78/'22. Income by deciles'!H$84</f>
        <v>2.9811434644879354E-3</v>
      </c>
      <c r="I76" s="780"/>
      <c r="J76" s="780">
        <f>'22. Income by deciles'!J78/'22. Income by deciles'!J$84</f>
        <v>4.8178907745342328E-3</v>
      </c>
      <c r="K76" s="780">
        <f>'22. Income by deciles'!K78/'22. Income by deciles'!K$84</f>
        <v>1.4593910711492293E-3</v>
      </c>
      <c r="L76" s="780">
        <f>'22. Income by deciles'!L78/'22. Income by deciles'!L$84</f>
        <v>8.5898979595648399E-3</v>
      </c>
      <c r="M76" s="780"/>
      <c r="N76" s="780"/>
      <c r="O76" s="780">
        <f>'22. Income by deciles'!O78/'22. Income by deciles'!O$84</f>
        <v>8.641401888444351E-3</v>
      </c>
      <c r="P76" s="780"/>
      <c r="Q76" s="780"/>
      <c r="R76" s="780"/>
      <c r="S76" s="780">
        <f>'22. Income by deciles'!S78/'22. Income by deciles'!S$84</f>
        <v>1.7051321458590494E-4</v>
      </c>
      <c r="T76" s="780">
        <f>'22. Income by deciles'!T78/'22. Income by deciles'!T$84</f>
        <v>2.0652402900143572E-4</v>
      </c>
      <c r="U76" s="780"/>
      <c r="V76" s="780">
        <f>'22. Income by deciles'!V78/'22. Income by deciles'!V$84</f>
        <v>1.6410866786709783E-3</v>
      </c>
      <c r="W76" s="780">
        <f>'22. Income by deciles'!W78/'22. Income by deciles'!W$84</f>
        <v>1.7563496704893404E-3</v>
      </c>
      <c r="X76" s="780"/>
      <c r="Y76" s="780">
        <f>'22. Income by deciles'!Y78/'22. Income by deciles'!Y$84</f>
        <v>1.3064109596724275E-3</v>
      </c>
      <c r="Z76" s="780">
        <f>'22. Income by deciles'!Z78/'22. Income by deciles'!Z$84</f>
        <v>5.807602007594112E-4</v>
      </c>
      <c r="AA76" s="780"/>
      <c r="AB76" s="780">
        <f>'22. Income by deciles'!AB78/'22. Income by deciles'!AB$84</f>
        <v>2.9856755824391318E-3</v>
      </c>
      <c r="AC76" s="780">
        <f>'22. Income by deciles'!AC78/'22. Income by deciles'!AC$84</f>
        <v>2.5991270898313875E-4</v>
      </c>
      <c r="AD76" s="780">
        <f>'22. Income by deciles'!AD78/'22. Income by deciles'!AD$84</f>
        <v>9.5588253265764898E-3</v>
      </c>
      <c r="AE76" s="780">
        <f>'22. Income by deciles'!AE78/'22. Income by deciles'!AE$84</f>
        <v>1.0705430317361457E-2</v>
      </c>
      <c r="AF76" s="780">
        <f>'22. Income by deciles'!AF78/'22. Income by deciles'!AF$84</f>
        <v>0.141224023348414</v>
      </c>
      <c r="AG76" s="780"/>
      <c r="AH76" s="780">
        <f>'22. Income by deciles'!AH78/'22. Income by deciles'!AH$84</f>
        <v>5.4459056328561579E-2</v>
      </c>
      <c r="AI76" s="780">
        <f>'22. Income by deciles'!AI78/'22. Income by deciles'!AI$84</f>
        <v>1.4464809833384542E-4</v>
      </c>
      <c r="AJ76" s="780"/>
      <c r="AK76" s="716"/>
    </row>
    <row r="77" spans="1:37">
      <c r="A77" s="726" t="s">
        <v>529</v>
      </c>
      <c r="B77" s="780"/>
      <c r="C77" s="780">
        <f>'22. Income by deciles'!C79/'22. Income by deciles'!C$84</f>
        <v>8.0910410616484685E-2</v>
      </c>
      <c r="D77" s="780"/>
      <c r="E77" s="780">
        <f>'22. Income by deciles'!E79/'22. Income by deciles'!E$84</f>
        <v>1.366626606009824E-2</v>
      </c>
      <c r="F77" s="1129">
        <f>'22. Income by deciles'!F79/'22. Income by deciles'!F$84</f>
        <v>9.0281173417751327E-4</v>
      </c>
      <c r="G77" s="780">
        <f>'22. Income by deciles'!G79/'22. Income by deciles'!G$84</f>
        <v>2.433552807118497E-2</v>
      </c>
      <c r="H77" s="780">
        <f>'22. Income by deciles'!H79/'22. Income by deciles'!H$84</f>
        <v>1.7215770623721594E-2</v>
      </c>
      <c r="I77" s="780"/>
      <c r="J77" s="780">
        <f>'22. Income by deciles'!J79/'22. Income by deciles'!J$84</f>
        <v>3.1789817550302468E-2</v>
      </c>
      <c r="K77" s="780">
        <f>'22. Income by deciles'!K79/'22. Income by deciles'!K$84</f>
        <v>1.0761772196200071E-2</v>
      </c>
      <c r="L77" s="780">
        <f>'22. Income by deciles'!L79/'22. Income by deciles'!L$84</f>
        <v>3.7943035447358359E-2</v>
      </c>
      <c r="M77" s="780"/>
      <c r="N77" s="780"/>
      <c r="O77" s="780">
        <f>'22. Income by deciles'!O79/'22. Income by deciles'!O$84</f>
        <v>6.5541974598170488E-2</v>
      </c>
      <c r="P77" s="780"/>
      <c r="Q77" s="780"/>
      <c r="R77" s="780"/>
      <c r="S77" s="780">
        <f>'22. Income by deciles'!S79/'22. Income by deciles'!S$84</f>
        <v>3.0036675673089587E-3</v>
      </c>
      <c r="T77" s="780">
        <f>'22. Income by deciles'!T79/'22. Income by deciles'!T$84</f>
        <v>1.1165371578966009E-2</v>
      </c>
      <c r="U77" s="780"/>
      <c r="V77" s="780">
        <f>'22. Income by deciles'!V79/'22. Income by deciles'!V$84</f>
        <v>1.2515073269438393E-2</v>
      </c>
      <c r="W77" s="780">
        <f>'22. Income by deciles'!W79/'22. Income by deciles'!W$84</f>
        <v>1.2344983529347056E-2</v>
      </c>
      <c r="X77" s="780"/>
      <c r="Y77" s="780">
        <f>'22. Income by deciles'!Y79/'22. Income by deciles'!Y$84</f>
        <v>7.0534098559781339E-3</v>
      </c>
      <c r="Z77" s="780">
        <f>'22. Income by deciles'!Z79/'22. Income by deciles'!Z$84</f>
        <v>5.9062942401030792E-3</v>
      </c>
      <c r="AA77" s="780"/>
      <c r="AB77" s="780">
        <f>'22. Income by deciles'!AB79/'22. Income by deciles'!AB$84</f>
        <v>1.726389783265039E-2</v>
      </c>
      <c r="AC77" s="780">
        <f>'22. Income by deciles'!AC79/'22. Income by deciles'!AC$84</f>
        <v>1.0449584745909181E-3</v>
      </c>
      <c r="AD77" s="780">
        <f>'22. Income by deciles'!AD79/'22. Income by deciles'!AD$84</f>
        <v>2.9020884845413732E-2</v>
      </c>
      <c r="AE77" s="780">
        <f>'22. Income by deciles'!AE79/'22. Income by deciles'!AE$84</f>
        <v>0.18308267536532372</v>
      </c>
      <c r="AF77" s="780">
        <f>'22. Income by deciles'!AF79/'22. Income by deciles'!AF$84</f>
        <v>0.35969414534392985</v>
      </c>
      <c r="AG77" s="780"/>
      <c r="AH77" s="780">
        <f>'22. Income by deciles'!AH79/'22. Income by deciles'!AH$84</f>
        <v>0.25372850221529641</v>
      </c>
      <c r="AI77" s="780">
        <f>'22. Income by deciles'!AI79/'22. Income by deciles'!AI$84</f>
        <v>3.7772409730018638E-3</v>
      </c>
      <c r="AJ77" s="780"/>
      <c r="AK77" s="716"/>
    </row>
    <row r="78" spans="1:37">
      <c r="A78" s="726" t="s">
        <v>530</v>
      </c>
      <c r="B78" s="780"/>
      <c r="C78" s="780">
        <f>'22. Income by deciles'!C80/'22. Income by deciles'!C$84</f>
        <v>0.17945707520227797</v>
      </c>
      <c r="D78" s="780"/>
      <c r="E78" s="780">
        <f>'22. Income by deciles'!E80/'22. Income by deciles'!E$84</f>
        <v>2.9963716918234653E-2</v>
      </c>
      <c r="F78" s="1129">
        <f>'22. Income by deciles'!F80/'22. Income by deciles'!F$84</f>
        <v>5.3413151238392445E-3</v>
      </c>
      <c r="G78" s="780">
        <f>'22. Income by deciles'!G80/'22. Income by deciles'!G$84</f>
        <v>5.1686525829625449E-2</v>
      </c>
      <c r="H78" s="780">
        <f>'22. Income by deciles'!H80/'22. Income by deciles'!H$84</f>
        <v>4.2684672347984821E-2</v>
      </c>
      <c r="I78" s="780"/>
      <c r="J78" s="780">
        <f>'22. Income by deciles'!J80/'22. Income by deciles'!J$84</f>
        <v>6.6484386922894462E-2</v>
      </c>
      <c r="K78" s="780">
        <f>'22. Income by deciles'!K80/'22. Income by deciles'!K$84</f>
        <v>4.0625627599058682E-2</v>
      </c>
      <c r="L78" s="780">
        <f>'22. Income by deciles'!L80/'22. Income by deciles'!L$84</f>
        <v>0.12491655527255799</v>
      </c>
      <c r="M78" s="780"/>
      <c r="N78" s="780"/>
      <c r="O78" s="780">
        <f>'22. Income by deciles'!O80/'22. Income by deciles'!O$84</f>
        <v>0.12285205403169129</v>
      </c>
      <c r="P78" s="780"/>
      <c r="Q78" s="780"/>
      <c r="R78" s="780"/>
      <c r="S78" s="780">
        <f>'22. Income by deciles'!S80/'22. Income by deciles'!S$84</f>
        <v>1.9373211772311376E-2</v>
      </c>
      <c r="T78" s="780">
        <f>'22. Income by deciles'!T80/'22. Income by deciles'!T$84</f>
        <v>9.5841244620778435E-2</v>
      </c>
      <c r="U78" s="780"/>
      <c r="V78" s="780">
        <f>'22. Income by deciles'!V80/'22. Income by deciles'!V$84</f>
        <v>3.6946524526660689E-2</v>
      </c>
      <c r="W78" s="780">
        <f>'22. Income by deciles'!W80/'22. Income by deciles'!W$84</f>
        <v>4.0967923153447314E-2</v>
      </c>
      <c r="X78" s="780"/>
      <c r="Y78" s="780">
        <f>'22. Income by deciles'!Y80/'22. Income by deciles'!Y$84</f>
        <v>1.5087977732051311E-2</v>
      </c>
      <c r="Z78" s="780">
        <f>'22. Income by deciles'!Z80/'22. Income by deciles'!Z$84</f>
        <v>1.7169327636368973E-2</v>
      </c>
      <c r="AA78" s="780"/>
      <c r="AB78" s="780">
        <f>'22. Income by deciles'!AB80/'22. Income by deciles'!AB$84</f>
        <v>3.8045815381597126E-2</v>
      </c>
      <c r="AC78" s="780">
        <f>'22. Income by deciles'!AC80/'22. Income by deciles'!AC$84</f>
        <v>3.0786664426581136E-3</v>
      </c>
      <c r="AD78" s="780">
        <f>'22. Income by deciles'!AD80/'22. Income by deciles'!AD$84</f>
        <v>3.153587288258855E-2</v>
      </c>
      <c r="AE78" s="780">
        <f>'22. Income by deciles'!AE80/'22. Income by deciles'!AE$84</f>
        <v>0.28411738539158887</v>
      </c>
      <c r="AF78" s="780">
        <f>'22. Income by deciles'!AF80/'22. Income by deciles'!AF$84</f>
        <v>0.19983821564523796</v>
      </c>
      <c r="AG78" s="780"/>
      <c r="AH78" s="780">
        <f>'22. Income by deciles'!AH80/'22. Income by deciles'!AH$84</f>
        <v>0.2181103124853446</v>
      </c>
      <c r="AI78" s="780">
        <f>'22. Income by deciles'!AI80/'22. Income by deciles'!AI$84</f>
        <v>1.6095806277073327E-2</v>
      </c>
      <c r="AJ78" s="780"/>
      <c r="AK78" s="716"/>
    </row>
    <row r="79" spans="1:37">
      <c r="A79" s="726" t="s">
        <v>531</v>
      </c>
      <c r="B79" s="780"/>
      <c r="C79" s="780">
        <f>'22. Income by deciles'!C81/'22. Income by deciles'!C$84</f>
        <v>0.52426976290520766</v>
      </c>
      <c r="D79" s="780"/>
      <c r="E79" s="780">
        <f>'22. Income by deciles'!E81/'22. Income by deciles'!E$84</f>
        <v>0.17050119537989733</v>
      </c>
      <c r="F79" s="1129">
        <f>'22. Income by deciles'!F81/'22. Income by deciles'!F$84</f>
        <v>0.11538012862595784</v>
      </c>
      <c r="G79" s="780">
        <f>'22. Income by deciles'!G81/'22. Income by deciles'!G$84</f>
        <v>0.23010444735897523</v>
      </c>
      <c r="H79" s="780">
        <f>'22. Income by deciles'!H81/'22. Income by deciles'!H$84</f>
        <v>0.2030573917219517</v>
      </c>
      <c r="I79" s="780"/>
      <c r="J79" s="780">
        <f>'22. Income by deciles'!J81/'22. Income by deciles'!J$84</f>
        <v>0.29831075056398637</v>
      </c>
      <c r="K79" s="780">
        <f>'22. Income by deciles'!K81/'22. Income by deciles'!K$84</f>
        <v>0.28297529761418877</v>
      </c>
      <c r="L79" s="780">
        <f>'22. Income by deciles'!L81/'22. Income by deciles'!L$84</f>
        <v>0.2620621215964436</v>
      </c>
      <c r="M79" s="780"/>
      <c r="N79" s="780"/>
      <c r="O79" s="780">
        <f>'22. Income by deciles'!O81/'22. Income by deciles'!O$84</f>
        <v>0.39832078666045001</v>
      </c>
      <c r="P79" s="780"/>
      <c r="Q79" s="780"/>
      <c r="R79" s="780"/>
      <c r="S79" s="780">
        <f>'22. Income by deciles'!S81/'22. Income by deciles'!S$84</f>
        <v>0.24555312890852452</v>
      </c>
      <c r="T79" s="780">
        <f>'22. Income by deciles'!T81/'22. Income by deciles'!T$84</f>
        <v>0.51498752376450219</v>
      </c>
      <c r="U79" s="780"/>
      <c r="V79" s="780">
        <f>'22. Income by deciles'!V81/'22. Income by deciles'!V$84</f>
        <v>0.2352920860760023</v>
      </c>
      <c r="W79" s="780">
        <f>'22. Income by deciles'!W81/'22. Income by deciles'!W$84</f>
        <v>0.25241112334821963</v>
      </c>
      <c r="X79" s="780"/>
      <c r="Y79" s="780">
        <f>'22. Income by deciles'!Y81/'22. Income by deciles'!Y$84</f>
        <v>0.12284106244349383</v>
      </c>
      <c r="Z79" s="780">
        <f>'22. Income by deciles'!Z81/'22. Income by deciles'!Z$84</f>
        <v>0.14719586390974879</v>
      </c>
      <c r="AA79" s="780"/>
      <c r="AB79" s="780">
        <f>'22. Income by deciles'!AB81/'22. Income by deciles'!AB$84</f>
        <v>0.25333059643133654</v>
      </c>
      <c r="AC79" s="780">
        <f>'22. Income by deciles'!AC81/'22. Income by deciles'!AC$84</f>
        <v>7.5035556577062373E-2</v>
      </c>
      <c r="AD79" s="780">
        <f>'22. Income by deciles'!AD81/'22. Income by deciles'!AD$84</f>
        <v>9.1015908627105097E-2</v>
      </c>
      <c r="AE79" s="780">
        <f>'22. Income by deciles'!AE81/'22. Income by deciles'!AE$84</f>
        <v>0.38902789433668489</v>
      </c>
      <c r="AF79" s="780">
        <f>'22. Income by deciles'!AF81/'22. Income by deciles'!AF$84</f>
        <v>0.20443152350402666</v>
      </c>
      <c r="AG79" s="780"/>
      <c r="AH79" s="780">
        <f>'22. Income by deciles'!AH81/'22. Income by deciles'!AH$84</f>
        <v>0.30274939446215743</v>
      </c>
      <c r="AI79" s="780">
        <f>'22. Income by deciles'!AI81/'22. Income by deciles'!AI$84</f>
        <v>0.14417511141651018</v>
      </c>
      <c r="AJ79" s="780"/>
      <c r="AK79" s="716"/>
    </row>
    <row r="80" spans="1:37">
      <c r="A80" s="726" t="s">
        <v>532</v>
      </c>
      <c r="B80" s="780"/>
      <c r="C80" s="780">
        <f>'22. Income by deciles'!C82/'22. Income by deciles'!C$84</f>
        <v>0.19335184001934144</v>
      </c>
      <c r="D80" s="780"/>
      <c r="E80" s="780">
        <f>'22. Income by deciles'!E82/'22. Income by deciles'!E$84</f>
        <v>0.49952521719030984</v>
      </c>
      <c r="F80" s="1129">
        <f>'22. Income by deciles'!F82/'22. Income by deciles'!F$84</f>
        <v>0.56310224759986227</v>
      </c>
      <c r="G80" s="780">
        <f>'22. Income by deciles'!G82/'22. Income by deciles'!G$84</f>
        <v>0.44044715175101523</v>
      </c>
      <c r="H80" s="780">
        <f>'22. Income by deciles'!H82/'22. Income by deciles'!H$84</f>
        <v>0.46763403163487344</v>
      </c>
      <c r="I80" s="780"/>
      <c r="J80" s="780">
        <f>'22. Income by deciles'!J82/'22. Income by deciles'!J$84</f>
        <v>0.46363612262380788</v>
      </c>
      <c r="K80" s="780">
        <f>'22. Income by deciles'!K82/'22. Income by deciles'!K$84</f>
        <v>0.53838167859543118</v>
      </c>
      <c r="L80" s="780">
        <f>'22. Income by deciles'!L82/'22. Income by deciles'!L$84</f>
        <v>0.50059387373594022</v>
      </c>
      <c r="M80" s="780"/>
      <c r="N80" s="780"/>
      <c r="O80" s="780">
        <f>'22. Income by deciles'!O82/'22. Income by deciles'!O$84</f>
        <v>0.37923354011728616</v>
      </c>
      <c r="P80" s="780"/>
      <c r="Q80" s="780"/>
      <c r="R80" s="780"/>
      <c r="S80" s="780">
        <f>'22. Income by deciles'!S82/'22. Income by deciles'!S$84</f>
        <v>0.66926010620960841</v>
      </c>
      <c r="T80" s="780">
        <f>'22. Income by deciles'!T82/'22. Income by deciles'!T$84</f>
        <v>0.36237950279381603</v>
      </c>
      <c r="U80" s="780"/>
      <c r="V80" s="780">
        <f>'22. Income by deciles'!V82/'22. Income by deciles'!V$84</f>
        <v>0.51588642893265635</v>
      </c>
      <c r="W80" s="780">
        <f>'22. Income by deciles'!W82/'22. Income by deciles'!W$84</f>
        <v>0.49080066020289764</v>
      </c>
      <c r="X80" s="780"/>
      <c r="Y80" s="780">
        <f>'22. Income by deciles'!Y82/'22. Income by deciles'!Y$84</f>
        <v>0.55744644218590145</v>
      </c>
      <c r="Z80" s="780">
        <f>'22. Income by deciles'!Z82/'22. Income by deciles'!Z$84</f>
        <v>0.5518271543859532</v>
      </c>
      <c r="AA80" s="780"/>
      <c r="AB80" s="780">
        <f>'22. Income by deciles'!AB82/'22. Income by deciles'!AB$84</f>
        <v>0.56047860983145636</v>
      </c>
      <c r="AC80" s="780">
        <f>'22. Income by deciles'!AC82/'22. Income by deciles'!AC$84</f>
        <v>0.79737092325826064</v>
      </c>
      <c r="AD80" s="780">
        <f>'22. Income by deciles'!AD82/'22. Income by deciles'!AD$84</f>
        <v>0.3226092093088534</v>
      </c>
      <c r="AE80" s="780">
        <f>'22. Income by deciles'!AE82/'22. Income by deciles'!AE$84</f>
        <v>0.11900812146467782</v>
      </c>
      <c r="AF80" s="780">
        <f>'22. Income by deciles'!AF82/'22. Income by deciles'!AF$84</f>
        <v>8.4549153030812105E-2</v>
      </c>
      <c r="AG80" s="780"/>
      <c r="AH80" s="780">
        <f>'22. Income by deciles'!AH82/'22. Income by deciles'!AH$84</f>
        <v>0.16688835702298072</v>
      </c>
      <c r="AI80" s="780">
        <f>'22. Income by deciles'!AI82/'22. Income by deciles'!AI$84</f>
        <v>0.59520255358005836</v>
      </c>
      <c r="AJ80" s="780"/>
      <c r="AK80" s="716"/>
    </row>
    <row r="81" spans="1:37">
      <c r="A81" s="726" t="s">
        <v>533</v>
      </c>
      <c r="B81" s="780"/>
      <c r="C81" s="780">
        <f>'22. Income by deciles'!C83/'22. Income by deciles'!C$84</f>
        <v>5.7629936746844274E-3</v>
      </c>
      <c r="D81" s="780"/>
      <c r="E81" s="780">
        <f>'22. Income by deciles'!E83/'22. Income by deciles'!E$84</f>
        <v>0.2838063738146982</v>
      </c>
      <c r="F81" s="1129">
        <f>'22. Income by deciles'!F83/'22. Income by deciles'!F$84</f>
        <v>0.31519507271661545</v>
      </c>
      <c r="G81" s="780">
        <f>'22. Income by deciles'!G83/'22. Income by deciles'!G$84</f>
        <v>0.24894111982459191</v>
      </c>
      <c r="H81" s="780">
        <f>'22. Income by deciles'!H83/'22. Income by deciles'!H$84</f>
        <v>0.26642699020698046</v>
      </c>
      <c r="I81" s="780"/>
      <c r="J81" s="780">
        <f>'22. Income by deciles'!J83/'22. Income by deciles'!J$84</f>
        <v>0.13496103156447448</v>
      </c>
      <c r="K81" s="780">
        <f>'22. Income by deciles'!K83/'22. Income by deciles'!K$84</f>
        <v>0.12579623292397213</v>
      </c>
      <c r="L81" s="780">
        <f>'22. Income by deciles'!L83/'22. Income by deciles'!L$84</f>
        <v>6.5894515988134866E-2</v>
      </c>
      <c r="M81" s="780"/>
      <c r="N81" s="780"/>
      <c r="O81" s="780">
        <f>'22. Income by deciles'!O83/'22. Income by deciles'!O$84</f>
        <v>2.5410242703957756E-2</v>
      </c>
      <c r="P81" s="780"/>
      <c r="Q81" s="780"/>
      <c r="R81" s="780"/>
      <c r="S81" s="780">
        <f>'22. Income by deciles'!S83/'22. Income by deciles'!S$84</f>
        <v>6.26393723276608E-2</v>
      </c>
      <c r="T81" s="780">
        <f>'22. Income by deciles'!T83/'22. Income by deciles'!T$84</f>
        <v>1.5419833212935958E-2</v>
      </c>
      <c r="U81" s="780"/>
      <c r="V81" s="780">
        <f>'22. Income by deciles'!V83/'22. Income by deciles'!V$84</f>
        <v>0.19771880051657123</v>
      </c>
      <c r="W81" s="780">
        <f>'22. Income by deciles'!W83/'22. Income by deciles'!W$84</f>
        <v>0.20171896009559892</v>
      </c>
      <c r="X81" s="780"/>
      <c r="Y81" s="780">
        <f>'22. Income by deciles'!Y83/'22. Income by deciles'!Y$84</f>
        <v>0.29626469682290291</v>
      </c>
      <c r="Z81" s="780">
        <f>'22. Income by deciles'!Z83/'22. Income by deciles'!Z$84</f>
        <v>0.27732059962706657</v>
      </c>
      <c r="AA81" s="780"/>
      <c r="AB81" s="780">
        <f>'22. Income by deciles'!AB83/'22. Income by deciles'!AB$84</f>
        <v>0.12789540494052035</v>
      </c>
      <c r="AC81" s="780">
        <f>'22. Income by deciles'!AC83/'22. Income by deciles'!AC$84</f>
        <v>0.12320998253844494</v>
      </c>
      <c r="AD81" s="780">
        <f>'22. Income by deciles'!AD83/'22. Income by deciles'!AD$84</f>
        <v>0.51625929900946266</v>
      </c>
      <c r="AE81" s="780">
        <f>'22. Income by deciles'!AE83/'22. Income by deciles'!AE$84</f>
        <v>1.4058493124363301E-2</v>
      </c>
      <c r="AF81" s="780">
        <f>'22. Income by deciles'!AF83/'22. Income by deciles'!AF$84</f>
        <v>1.0262939127579328E-2</v>
      </c>
      <c r="AG81" s="780"/>
      <c r="AH81" s="780">
        <f>'22. Income by deciles'!AH83/'22. Income by deciles'!AH$84</f>
        <v>4.0643774856592672E-3</v>
      </c>
      <c r="AI81" s="780">
        <f>'22. Income by deciles'!AI83/'22. Income by deciles'!AI$84</f>
        <v>0.24060463965502241</v>
      </c>
      <c r="AJ81" s="780"/>
      <c r="AK81" s="716"/>
    </row>
    <row r="82" spans="1:37">
      <c r="A82" s="726" t="s">
        <v>589</v>
      </c>
      <c r="B82" s="780"/>
      <c r="C82" s="780">
        <f>'22. Income by deciles'!C84/'22. Income by deciles'!C$84</f>
        <v>1</v>
      </c>
      <c r="D82" s="780"/>
      <c r="E82" s="780">
        <f>'22. Income by deciles'!E84/'22. Income by deciles'!E$84</f>
        <v>1</v>
      </c>
      <c r="F82" s="1129">
        <f>'22. Income by deciles'!F84/'22. Income by deciles'!F$84</f>
        <v>1</v>
      </c>
      <c r="G82" s="780">
        <f>'22. Income by deciles'!G84/'22. Income by deciles'!G$84</f>
        <v>1</v>
      </c>
      <c r="H82" s="780">
        <f>'22. Income by deciles'!H84/'22. Income by deciles'!H$84</f>
        <v>1</v>
      </c>
      <c r="I82" s="780"/>
      <c r="J82" s="780">
        <f>'22. Income by deciles'!J84/'22. Income by deciles'!J$84</f>
        <v>1</v>
      </c>
      <c r="K82" s="780">
        <f>'22. Income by deciles'!K84/'22. Income by deciles'!K$84</f>
        <v>1</v>
      </c>
      <c r="L82" s="780">
        <f>'22. Income by deciles'!L84/'22. Income by deciles'!L$84</f>
        <v>1</v>
      </c>
      <c r="M82" s="780"/>
      <c r="N82" s="780"/>
      <c r="O82" s="780">
        <f>'22. Income by deciles'!O84/'22. Income by deciles'!O$84</f>
        <v>1</v>
      </c>
      <c r="P82" s="780"/>
      <c r="Q82" s="780"/>
      <c r="R82" s="780"/>
      <c r="S82" s="780">
        <f>'22. Income by deciles'!S84/'22. Income by deciles'!S$84</f>
        <v>1</v>
      </c>
      <c r="T82" s="780">
        <f>'22. Income by deciles'!T84/'22. Income by deciles'!T$84</f>
        <v>1</v>
      </c>
      <c r="U82" s="780"/>
      <c r="V82" s="780">
        <f>'22. Income by deciles'!V84/'22. Income by deciles'!V$84</f>
        <v>1</v>
      </c>
      <c r="W82" s="780">
        <f>'22. Income by deciles'!W84/'22. Income by deciles'!W$84</f>
        <v>1</v>
      </c>
      <c r="X82" s="780"/>
      <c r="Y82" s="780">
        <f>'22. Income by deciles'!Y84/'22. Income by deciles'!Y$84</f>
        <v>1</v>
      </c>
      <c r="Z82" s="780">
        <f>'22. Income by deciles'!Z84/'22. Income by deciles'!Z$84</f>
        <v>1</v>
      </c>
      <c r="AA82" s="780"/>
      <c r="AB82" s="780">
        <f>'22. Income by deciles'!AB84/'22. Income by deciles'!AB$84</f>
        <v>1</v>
      </c>
      <c r="AC82" s="780">
        <f>'22. Income by deciles'!AC84/'22. Income by deciles'!AC$84</f>
        <v>1</v>
      </c>
      <c r="AD82" s="780">
        <f>'22. Income by deciles'!AD84/'22. Income by deciles'!AD$84</f>
        <v>1</v>
      </c>
      <c r="AE82" s="780">
        <f>'22. Income by deciles'!AE84/'22. Income by deciles'!AE$84</f>
        <v>1</v>
      </c>
      <c r="AF82" s="780">
        <f>'22. Income by deciles'!AF84/'22. Income by deciles'!AF$84</f>
        <v>1</v>
      </c>
      <c r="AG82" s="780"/>
      <c r="AH82" s="780">
        <f>'22. Income by deciles'!AH84/'22. Income by deciles'!AH$84</f>
        <v>1</v>
      </c>
      <c r="AI82" s="780">
        <f>'22. Income by deciles'!AI84/'22. Income by deciles'!AI$84</f>
        <v>1</v>
      </c>
      <c r="AJ82" s="780"/>
      <c r="AK82" s="716"/>
    </row>
    <row r="83" spans="1:37">
      <c r="A83" s="752" t="s">
        <v>610</v>
      </c>
      <c r="B83" s="762"/>
      <c r="C83" s="762"/>
      <c r="D83" s="762"/>
      <c r="E83" s="762"/>
      <c r="F83" s="1131"/>
      <c r="G83" s="762"/>
      <c r="H83" s="762"/>
      <c r="I83" s="762"/>
      <c r="J83" s="762"/>
      <c r="K83" s="762"/>
      <c r="L83" s="762"/>
      <c r="M83" s="762"/>
      <c r="N83" s="762"/>
      <c r="O83" s="762"/>
      <c r="P83" s="762"/>
      <c r="Q83" s="762"/>
      <c r="R83" s="762"/>
      <c r="S83" s="762"/>
      <c r="T83" s="762"/>
      <c r="U83" s="762"/>
      <c r="V83" s="762"/>
      <c r="W83" s="762"/>
      <c r="X83" s="762"/>
      <c r="Y83" s="762"/>
      <c r="Z83" s="762"/>
      <c r="AA83" s="762"/>
      <c r="AB83" s="762"/>
      <c r="AC83" s="762"/>
      <c r="AD83" s="762"/>
      <c r="AE83" s="762"/>
      <c r="AF83" s="762"/>
      <c r="AG83" s="762"/>
      <c r="AH83" s="762"/>
      <c r="AI83" s="762"/>
      <c r="AJ83" s="762"/>
      <c r="AK83" s="716"/>
    </row>
    <row r="84" spans="1:37">
      <c r="A84" s="735" t="s">
        <v>528</v>
      </c>
      <c r="B84" s="780">
        <f>'22. Income by deciles'!B86/'22. Income by deciles'!B$92</f>
        <v>1.5938466151400527E-4</v>
      </c>
      <c r="C84" s="780">
        <f>'22. Income by deciles'!C86/'22. Income by deciles'!C$92</f>
        <v>1.6992585918846465E-2</v>
      </c>
      <c r="D84" s="780">
        <f>'22. Income by deciles'!D86/'22. Income by deciles'!D$92</f>
        <v>6.4541706946837484E-3</v>
      </c>
      <c r="E84" s="780">
        <f>'22. Income by deciles'!E86/'22. Income by deciles'!E$92</f>
        <v>2.8488675594805692E-3</v>
      </c>
      <c r="F84" s="1129">
        <f>'22. Income by deciles'!F86/'22. Income by deciles'!F$92</f>
        <v>8.2011416684950566E-5</v>
      </c>
      <c r="G84" s="780">
        <f>'22. Income by deciles'!G86/'22. Income by deciles'!G$92</f>
        <v>4.8522112367288279E-3</v>
      </c>
      <c r="H84" s="780">
        <f>'22. Income by deciles'!H86/'22. Income by deciles'!H$92</f>
        <v>3.0593144479935715E-3</v>
      </c>
      <c r="I84" s="780">
        <f>'22. Income by deciles'!I86/'22. Income by deciles'!I$92</f>
        <v>7.1855101966561159E-4</v>
      </c>
      <c r="J84" s="780">
        <f>'22. Income by deciles'!J86/'22. Income by deciles'!J$92</f>
        <v>4.8822704870617791E-3</v>
      </c>
      <c r="K84" s="780">
        <f>'22. Income by deciles'!K86/'22. Income by deciles'!K$92</f>
        <v>1.4814530263402648E-3</v>
      </c>
      <c r="L84" s="780">
        <f>'22. Income by deciles'!L86/'22. Income by deciles'!L$92</f>
        <v>8.9454719568185827E-3</v>
      </c>
      <c r="M84" s="780">
        <f>'22. Income by deciles'!M86/'22. Income by deciles'!M$92</f>
        <v>0.15226831166140287</v>
      </c>
      <c r="N84" s="780"/>
      <c r="O84" s="780">
        <f>'22. Income by deciles'!O86/'22. Income by deciles'!O$92</f>
        <v>9.2102482990577151E-3</v>
      </c>
      <c r="P84" s="780">
        <f>'22. Income by deciles'!P86/'22. Income by deciles'!P$92</f>
        <v>8.5626563208452324E-3</v>
      </c>
      <c r="Q84" s="780">
        <f>'22. Income by deciles'!Q86/'22. Income by deciles'!Q$92</f>
        <v>7.6173807039616459E-3</v>
      </c>
      <c r="R84" s="780">
        <f>'22. Income by deciles'!R86/'22. Income by deciles'!R$92</f>
        <v>3.531326189560606E-2</v>
      </c>
      <c r="S84" s="780">
        <f>'22. Income by deciles'!S86/'22. Income by deciles'!S$92</f>
        <v>1.8590872586793247E-4</v>
      </c>
      <c r="T84" s="780">
        <f>'22. Income by deciles'!T86/'22. Income by deciles'!T$92</f>
        <v>2.0917261328838664E-4</v>
      </c>
      <c r="U84" s="780"/>
      <c r="V84" s="780">
        <f>'22. Income by deciles'!V86/'22. Income by deciles'!V$92</f>
        <v>1.7770479101402246E-3</v>
      </c>
      <c r="W84" s="780">
        <f>'22. Income by deciles'!W86/'22. Income by deciles'!W$92</f>
        <v>1.9289931783535643E-3</v>
      </c>
      <c r="X84" s="780">
        <f>'22. Income by deciles'!X86/'22. Income by deciles'!X$92</f>
        <v>1.0537214718220118E-2</v>
      </c>
      <c r="Y84" s="780">
        <f>'22. Income by deciles'!Y86/'22. Income by deciles'!Y$92</f>
        <v>1.4129107134168417E-3</v>
      </c>
      <c r="Z84" s="780">
        <f>'22. Income by deciles'!Z86/'22. Income by deciles'!Z$92</f>
        <v>5.8212031209413666E-4</v>
      </c>
      <c r="AA84" s="780"/>
      <c r="AB84" s="780">
        <f>'22. Income by deciles'!AB86/'22. Income by deciles'!AB$92</f>
        <v>3.0189566933384545E-3</v>
      </c>
      <c r="AC84" s="780">
        <f>'22. Income by deciles'!AC86/'22. Income by deciles'!AC$92</f>
        <v>2.8178694478006431E-4</v>
      </c>
      <c r="AD84" s="780">
        <f>'22. Income by deciles'!AD86/'22. Income by deciles'!AD$92</f>
        <v>1.1165709943416242E-2</v>
      </c>
      <c r="AE84" s="780">
        <f>'22. Income by deciles'!AE86/'22. Income by deciles'!AE$92</f>
        <v>1.0770853672614331E-2</v>
      </c>
      <c r="AF84" s="780">
        <f>'22. Income by deciles'!AF86/'22. Income by deciles'!AF$92</f>
        <v>0.15088503754742913</v>
      </c>
      <c r="AG84" s="780">
        <f>'22. Income by deciles'!AG86/'22. Income by deciles'!AG$92</f>
        <v>3.5345240305915509E-4</v>
      </c>
      <c r="AH84" s="780">
        <f>'22. Income by deciles'!AH86/'22. Income by deciles'!AH$92</f>
        <v>5.5986790885568877E-2</v>
      </c>
      <c r="AI84" s="780">
        <f>'22. Income by deciles'!AI86/'22. Income by deciles'!AI$92</f>
        <v>1.5782537408423668E-4</v>
      </c>
      <c r="AJ84" s="780"/>
      <c r="AK84" s="716"/>
    </row>
    <row r="85" spans="1:37">
      <c r="A85" s="735" t="s">
        <v>529</v>
      </c>
      <c r="B85" s="780">
        <f>'22. Income by deciles'!B87/'22. Income by deciles'!B$92</f>
        <v>1.3442439840811488E-3</v>
      </c>
      <c r="C85" s="780">
        <f>'22. Income by deciles'!C87/'22. Income by deciles'!C$92</f>
        <v>8.730500677426889E-2</v>
      </c>
      <c r="D85" s="780">
        <f>'22. Income by deciles'!D87/'22. Income by deciles'!D$92</f>
        <v>1.8462988518919105E-2</v>
      </c>
      <c r="E85" s="780">
        <f>'22. Income by deciles'!E87/'22. Income by deciles'!E$92</f>
        <v>1.5801587780509212E-2</v>
      </c>
      <c r="F85" s="1129">
        <f>'22. Income by deciles'!F87/'22. Income by deciles'!F$92</f>
        <v>9.5993960103720442E-4</v>
      </c>
      <c r="G85" s="780">
        <f>'22. Income by deciles'!G87/'22. Income by deciles'!G$92</f>
        <v>2.6042985090264412E-2</v>
      </c>
      <c r="H85" s="780">
        <f>'22. Income by deciles'!H87/'22. Income by deciles'!H$92</f>
        <v>1.7678750333128945E-2</v>
      </c>
      <c r="I85" s="780">
        <f>'22. Income by deciles'!I87/'22. Income by deciles'!I$92</f>
        <v>5.3167890679600774E-3</v>
      </c>
      <c r="J85" s="780">
        <f>'22. Income by deciles'!J87/'22. Income by deciles'!J$92</f>
        <v>3.2252856930869593E-2</v>
      </c>
      <c r="K85" s="780">
        <f>'22. Income by deciles'!K87/'22. Income by deciles'!K$92</f>
        <v>1.0968492722679061E-2</v>
      </c>
      <c r="L85" s="780">
        <f>'22. Income by deciles'!L87/'22. Income by deciles'!L$92</f>
        <v>4.068496241460811E-2</v>
      </c>
      <c r="M85" s="780">
        <f>'22. Income by deciles'!M87/'22. Income by deciles'!M$92</f>
        <v>0.48598780402781333</v>
      </c>
      <c r="N85" s="780"/>
      <c r="O85" s="780">
        <f>'22. Income by deciles'!O87/'22. Income by deciles'!O$92</f>
        <v>7.0013314723049974E-2</v>
      </c>
      <c r="P85" s="780">
        <f>'22. Income by deciles'!P87/'22. Income by deciles'!P$92</f>
        <v>8.9880038161133977E-2</v>
      </c>
      <c r="Q85" s="780">
        <f>'22. Income by deciles'!Q87/'22. Income by deciles'!Q$92</f>
        <v>3.2993536950693965E-2</v>
      </c>
      <c r="R85" s="780">
        <f>'22. Income by deciles'!R87/'22. Income by deciles'!R$92</f>
        <v>0.25316493277691121</v>
      </c>
      <c r="S85" s="780">
        <f>'22. Income by deciles'!S87/'22. Income by deciles'!S$92</f>
        <v>3.2008446122467251E-3</v>
      </c>
      <c r="T85" s="780">
        <f>'22. Income by deciles'!T87/'22. Income by deciles'!T$92</f>
        <v>1.1308477310996634E-2</v>
      </c>
      <c r="U85" s="780"/>
      <c r="V85" s="780">
        <f>'22. Income by deciles'!V87/'22. Income by deciles'!V$92</f>
        <v>1.4411371959387898E-2</v>
      </c>
      <c r="W85" s="780">
        <f>'22. Income by deciles'!W87/'22. Income by deciles'!W$92</f>
        <v>1.3974394584953065E-2</v>
      </c>
      <c r="X85" s="780">
        <f>'22. Income by deciles'!X87/'22. Income by deciles'!X$92</f>
        <v>6.4859252815472973E-2</v>
      </c>
      <c r="Y85" s="780">
        <f>'22. Income by deciles'!Y87/'22. Income by deciles'!Y$92</f>
        <v>7.8803134135797814E-3</v>
      </c>
      <c r="Z85" s="780">
        <f>'22. Income by deciles'!Z87/'22. Income by deciles'!Z$92</f>
        <v>5.9192558811608518E-3</v>
      </c>
      <c r="AA85" s="780"/>
      <c r="AB85" s="780">
        <f>'22. Income by deciles'!AB87/'22. Income by deciles'!AB$92</f>
        <v>1.7490470091745806E-2</v>
      </c>
      <c r="AC85" s="780">
        <f>'22. Income by deciles'!AC87/'22. Income by deciles'!AC$92</f>
        <v>1.2637263847236047E-3</v>
      </c>
      <c r="AD85" s="780">
        <f>'22. Income by deciles'!AD87/'22. Income by deciles'!AD$92</f>
        <v>3.3988203231517543E-2</v>
      </c>
      <c r="AE85" s="780">
        <f>'22. Income by deciles'!AE87/'22. Income by deciles'!AE$92</f>
        <v>0.18403280652924678</v>
      </c>
      <c r="AF85" s="780">
        <f>'22. Income by deciles'!AF87/'22. Income by deciles'!AF$92</f>
        <v>0.38577937995768335</v>
      </c>
      <c r="AG85" s="780">
        <f>'22. Income by deciles'!AG87/'22. Income by deciles'!AG$92</f>
        <v>8.6542855843649361E-3</v>
      </c>
      <c r="AH85" s="780">
        <f>'22. Income by deciles'!AH87/'22. Income by deciles'!AH$92</f>
        <v>0.26190797253637704</v>
      </c>
      <c r="AI85" s="780">
        <f>'22. Income by deciles'!AI87/'22. Income by deciles'!AI$92</f>
        <v>4.2867856767285538E-3</v>
      </c>
      <c r="AJ85" s="780"/>
      <c r="AK85" s="716"/>
    </row>
    <row r="86" spans="1:37">
      <c r="A86" s="735" t="s">
        <v>530</v>
      </c>
      <c r="B86" s="780">
        <f>'22. Income by deciles'!B88/'22. Income by deciles'!B$92</f>
        <v>8.0306836926488465E-3</v>
      </c>
      <c r="C86" s="780">
        <f>'22. Income by deciles'!C88/'22. Income by deciles'!C$92</f>
        <v>0.19410740700503434</v>
      </c>
      <c r="D86" s="780">
        <f>'22. Income by deciles'!D88/'22. Income by deciles'!D$92</f>
        <v>4.5701698395064903E-2</v>
      </c>
      <c r="E86" s="780">
        <f>'22. Income by deciles'!E88/'22. Income by deciles'!E$92</f>
        <v>3.4413605964903476E-2</v>
      </c>
      <c r="F86" s="1129">
        <f>'22. Income by deciles'!F88/'22. Income by deciles'!F$92</f>
        <v>5.6876663707809173E-3</v>
      </c>
      <c r="G86" s="780">
        <f>'22. Income by deciles'!G88/'22. Income by deciles'!G$92</f>
        <v>5.6363696515331095E-2</v>
      </c>
      <c r="H86" s="780">
        <f>'22. Income by deciles'!H88/'22. Income by deciles'!H$92</f>
        <v>4.4065532228304512E-2</v>
      </c>
      <c r="I86" s="780">
        <f>'22. Income by deciles'!I88/'22. Income by deciles'!I$92</f>
        <v>2.0534702533401887E-2</v>
      </c>
      <c r="J86" s="780">
        <f>'22. Income by deciles'!J88/'22. Income by deciles'!J$92</f>
        <v>6.7318476032508803E-2</v>
      </c>
      <c r="K86" s="780">
        <f>'22. Income by deciles'!K88/'22. Income by deciles'!K$92</f>
        <v>4.1517843763262674E-2</v>
      </c>
      <c r="L86" s="780">
        <f>'22. Income by deciles'!L88/'22. Income by deciles'!L$92</f>
        <v>0.13495521465091673</v>
      </c>
      <c r="M86" s="780">
        <f>'22. Income by deciles'!M88/'22. Income by deciles'!M$92</f>
        <v>0.21563467581011198</v>
      </c>
      <c r="N86" s="780"/>
      <c r="O86" s="780">
        <f>'22. Income by deciles'!O88/'22. Income by deciles'!O$92</f>
        <v>0.13098324113664522</v>
      </c>
      <c r="P86" s="780">
        <f>'22. Income by deciles'!P88/'22. Income by deciles'!P$92</f>
        <v>0.14079856960565301</v>
      </c>
      <c r="Q86" s="780">
        <f>'22. Income by deciles'!Q88/'22. Income by deciles'!Q$92</f>
        <v>5.5091436772165062E-2</v>
      </c>
      <c r="R86" s="780">
        <f>'22. Income by deciles'!R88/'22. Income by deciles'!R$92</f>
        <v>0.21814776249971796</v>
      </c>
      <c r="S86" s="780">
        <f>'22. Income by deciles'!S88/'22. Income by deciles'!S$92</f>
        <v>2.0417123973989735E-2</v>
      </c>
      <c r="T86" s="780">
        <f>'22. Income by deciles'!T88/'22. Income by deciles'!T$92</f>
        <v>9.7249685905224148E-2</v>
      </c>
      <c r="U86" s="780"/>
      <c r="V86" s="780">
        <f>'22. Income by deciles'!V88/'22. Income by deciles'!V$92</f>
        <v>4.0502848918217739E-2</v>
      </c>
      <c r="W86" s="780">
        <f>'22. Income by deciles'!W88/'22. Income by deciles'!W$92</f>
        <v>4.8591297289122183E-2</v>
      </c>
      <c r="X86" s="780">
        <f>'22. Income by deciles'!X88/'22. Income by deciles'!X$92</f>
        <v>0.12673947062956981</v>
      </c>
      <c r="Y86" s="780">
        <f>'22. Income by deciles'!Y88/'22. Income by deciles'!Y$92</f>
        <v>1.7466336825979395E-2</v>
      </c>
      <c r="Z86" s="780">
        <f>'22. Income by deciles'!Z88/'22. Income by deciles'!Z$92</f>
        <v>1.7218157201793198E-2</v>
      </c>
      <c r="AA86" s="780"/>
      <c r="AB86" s="780">
        <f>'22. Income by deciles'!AB88/'22. Income by deciles'!AB$92</f>
        <v>3.8616311401910748E-2</v>
      </c>
      <c r="AC86" s="780">
        <f>'22. Income by deciles'!AC88/'22. Income by deciles'!AC$92</f>
        <v>3.4299424200977366E-3</v>
      </c>
      <c r="AD86" s="780">
        <f>'22. Income by deciles'!AD88/'22. Income by deciles'!AD$92</f>
        <v>3.7139989794742853E-2</v>
      </c>
      <c r="AE86" s="780">
        <f>'22. Income by deciles'!AE88/'22. Income by deciles'!AE$92</f>
        <v>0.28584918385587282</v>
      </c>
      <c r="AF86" s="780">
        <f>'22. Income by deciles'!AF88/'22. Income by deciles'!AF$92</f>
        <v>0.21330571963259889</v>
      </c>
      <c r="AG86" s="780">
        <f>'22. Income by deciles'!AG88/'22. Income by deciles'!AG$92</f>
        <v>3.5579925179056143E-2</v>
      </c>
      <c r="AH86" s="780">
        <f>'22. Income by deciles'!AH88/'22. Income by deciles'!AH$92</f>
        <v>0.22595843119013018</v>
      </c>
      <c r="AI86" s="780">
        <f>'22. Income by deciles'!AI88/'22. Income by deciles'!AI$92</f>
        <v>1.8860658645433296E-2</v>
      </c>
      <c r="AJ86" s="780"/>
      <c r="AK86" s="716"/>
    </row>
    <row r="87" spans="1:37">
      <c r="A87" s="735" t="s">
        <v>531</v>
      </c>
      <c r="B87" s="780">
        <f>'22. Income by deciles'!B89/'22. Income by deciles'!B$92</f>
        <v>0.12462697975257742</v>
      </c>
      <c r="C87" s="780">
        <f>'22. Income by deciles'!C89/'22. Income by deciles'!C$92</f>
        <v>0.53325680771837436</v>
      </c>
      <c r="D87" s="780">
        <f>'22. Income by deciles'!D89/'22. Income by deciles'!D$92</f>
        <v>0.29129262509755999</v>
      </c>
      <c r="E87" s="780">
        <f>'22. Income by deciles'!E89/'22. Income by deciles'!E$92</f>
        <v>0.1886348072359183</v>
      </c>
      <c r="F87" s="1129">
        <f>'22. Income by deciles'!F89/'22. Income by deciles'!F$92</f>
        <v>0.12742470386133126</v>
      </c>
      <c r="G87" s="780">
        <f>'22. Income by deciles'!G89/'22. Income by deciles'!G$92</f>
        <v>0.24358482290600339</v>
      </c>
      <c r="H87" s="780">
        <f>'22. Income by deciles'!H89/'22. Income by deciles'!H$92</f>
        <v>0.20956476639897581</v>
      </c>
      <c r="I87" s="780">
        <f>'22. Income by deciles'!I89/'22. Income by deciles'!I$92</f>
        <v>0.18230226537315714</v>
      </c>
      <c r="J87" s="780">
        <f>'22. Income by deciles'!J89/'22. Income by deciles'!J$92</f>
        <v>0.30283430898559471</v>
      </c>
      <c r="K87" s="780">
        <f>'22. Income by deciles'!K89/'22. Income by deciles'!K$92</f>
        <v>0.28933885435689716</v>
      </c>
      <c r="L87" s="780">
        <f>'22. Income by deciles'!L89/'22. Income by deciles'!L$92</f>
        <v>0.27466974627123919</v>
      </c>
      <c r="M87" s="780">
        <f>'22. Income by deciles'!M89/'22. Income by deciles'!M$92</f>
        <v>0.11724407433433137</v>
      </c>
      <c r="N87" s="780"/>
      <c r="O87" s="780">
        <f>'22. Income by deciles'!O89/'22. Income by deciles'!O$92</f>
        <v>0.41531597361812761</v>
      </c>
      <c r="P87" s="780">
        <f>'22. Income by deciles'!P89/'22. Income by deciles'!P$92</f>
        <v>0.31971835604258764</v>
      </c>
      <c r="Q87" s="780">
        <f>'22. Income by deciles'!Q89/'22. Income by deciles'!Q$92</f>
        <v>0.27588633263077883</v>
      </c>
      <c r="R87" s="780">
        <f>'22. Income by deciles'!R89/'22. Income by deciles'!R$92</f>
        <v>0.34075270165846128</v>
      </c>
      <c r="S87" s="780">
        <f>'22. Income by deciles'!S89/'22. Income by deciles'!S$92</f>
        <v>0.26001633724402595</v>
      </c>
      <c r="T87" s="780">
        <f>'22. Income by deciles'!T89/'22. Income by deciles'!T$92</f>
        <v>0.52386194473302616</v>
      </c>
      <c r="U87" s="780"/>
      <c r="V87" s="780">
        <f>'22. Income by deciles'!V89/'22. Income by deciles'!V$92</f>
        <v>0.26136092802639127</v>
      </c>
      <c r="W87" s="780">
        <f>'22. Income by deciles'!W89/'22. Income by deciles'!W$92</f>
        <v>0.28045732600244488</v>
      </c>
      <c r="X87" s="780">
        <f>'22. Income by deciles'!X89/'22. Income by deciles'!X$92</f>
        <v>0.37601391671215739</v>
      </c>
      <c r="Y87" s="780">
        <f>'22. Income by deciles'!Y89/'22. Income by deciles'!Y$92</f>
        <v>0.14153790087501866</v>
      </c>
      <c r="Z87" s="780">
        <f>'22. Income by deciles'!Z89/'22. Income by deciles'!Z$92</f>
        <v>0.14803986146658057</v>
      </c>
      <c r="AA87" s="780"/>
      <c r="AB87" s="780">
        <f>'22. Income by deciles'!AB89/'22. Income by deciles'!AB$92</f>
        <v>0.25700682062200136</v>
      </c>
      <c r="AC87" s="780">
        <f>'22. Income by deciles'!AC89/'22. Income by deciles'!AC$92</f>
        <v>9.0148173657077474E-2</v>
      </c>
      <c r="AD87" s="780">
        <f>'22. Income by deciles'!AD89/'22. Income by deciles'!AD$92</f>
        <v>0.10883549459743873</v>
      </c>
      <c r="AE87" s="780">
        <f>'22. Income by deciles'!AE89/'22. Income by deciles'!AE$92</f>
        <v>0.39103527364767926</v>
      </c>
      <c r="AF87" s="780">
        <f>'22. Income by deciles'!AF89/'22. Income by deciles'!AF$92</f>
        <v>0.19005422656060164</v>
      </c>
      <c r="AG87" s="780">
        <f>'22. Income by deciles'!AG89/'22. Income by deciles'!AG$92</f>
        <v>0.31241083801496916</v>
      </c>
      <c r="AH87" s="780">
        <f>'22. Income by deciles'!AH89/'22. Income by deciles'!AH$92</f>
        <v>0.31279062343564862</v>
      </c>
      <c r="AI87" s="780">
        <f>'22. Income by deciles'!AI89/'22. Income by deciles'!AI$92</f>
        <v>0.16435460608821256</v>
      </c>
      <c r="AJ87" s="780"/>
      <c r="AK87" s="716"/>
    </row>
    <row r="88" spans="1:37">
      <c r="A88" s="735" t="s">
        <v>532</v>
      </c>
      <c r="B88" s="780">
        <f>'22. Income by deciles'!B90/'22. Income by deciles'!B$92</f>
        <v>0.70112379223012566</v>
      </c>
      <c r="C88" s="780">
        <f>'22. Income by deciles'!C90/'22. Income by deciles'!C$92</f>
        <v>0.16316571552894321</v>
      </c>
      <c r="D88" s="780">
        <f>'22. Income by deciles'!D90/'22. Income by deciles'!D$92</f>
        <v>0.53655227317197807</v>
      </c>
      <c r="E88" s="780">
        <f>'22. Income by deciles'!E90/'22. Income by deciles'!E$92</f>
        <v>0.51955873905104832</v>
      </c>
      <c r="F88" s="1129">
        <f>'22. Income by deciles'!F90/'22. Income by deciles'!F$92</f>
        <v>0.56901019553860022</v>
      </c>
      <c r="G88" s="780">
        <f>'22. Income by deciles'!G90/'22. Income by deciles'!G$92</f>
        <v>0.43332323563324338</v>
      </c>
      <c r="H88" s="780">
        <f>'22. Income by deciles'!H90/'22. Income by deciles'!H$92</f>
        <v>0.46569715125654504</v>
      </c>
      <c r="I88" s="780">
        <f>'22. Income by deciles'!I90/'22. Income by deciles'!I$92</f>
        <v>0.60550637198687018</v>
      </c>
      <c r="J88" s="780">
        <f>'22. Income by deciles'!J90/'22. Income by deciles'!J$92</f>
        <v>0.47431551522490856</v>
      </c>
      <c r="K88" s="780">
        <f>'22. Income by deciles'!K90/'22. Income by deciles'!K$92</f>
        <v>0.53953218722512863</v>
      </c>
      <c r="L88" s="780">
        <f>'22. Income by deciles'!L90/'22. Income by deciles'!L$92</f>
        <v>0.48752985777500196</v>
      </c>
      <c r="M88" s="780">
        <f>'22. Income by deciles'!M90/'22. Income by deciles'!M$92</f>
        <v>2.4264345587545925E-2</v>
      </c>
      <c r="N88" s="780"/>
      <c r="O88" s="780">
        <f>'22. Income by deciles'!O90/'22. Income by deciles'!O$92</f>
        <v>0.3558463112811539</v>
      </c>
      <c r="P88" s="780">
        <f>'22. Income by deciles'!P90/'22. Income by deciles'!P$92</f>
        <v>0.31787461764512465</v>
      </c>
      <c r="Q88" s="780">
        <f>'22. Income by deciles'!Q90/'22. Income by deciles'!Q$92</f>
        <v>0.47394269129416272</v>
      </c>
      <c r="R88" s="780">
        <f>'22. Income by deciles'!R90/'22. Income by deciles'!R$92</f>
        <v>0.13491229748776509</v>
      </c>
      <c r="S88" s="780">
        <f>'22. Income by deciles'!S90/'22. Income by deciles'!S$92</f>
        <v>0.65674028932124973</v>
      </c>
      <c r="T88" s="780">
        <f>'22. Income by deciles'!T90/'22. Income by deciles'!T$92</f>
        <v>0.3606892697150052</v>
      </c>
      <c r="U88" s="780"/>
      <c r="V88" s="780">
        <f>'22. Income by deciles'!V90/'22. Income by deciles'!V$92</f>
        <v>0.51430268085753983</v>
      </c>
      <c r="W88" s="780">
        <f>'22. Income by deciles'!W90/'22. Income by deciles'!W$92</f>
        <v>0.48208396201442227</v>
      </c>
      <c r="X88" s="780">
        <f>'22. Income by deciles'!X90/'22. Income by deciles'!X$92</f>
        <v>0.35869058397161868</v>
      </c>
      <c r="Y88" s="780">
        <f>'22. Income by deciles'!Y90/'22. Income by deciles'!Y$92</f>
        <v>0.55949002565127859</v>
      </c>
      <c r="Z88" s="780">
        <f>'22. Income by deciles'!Z90/'22. Income by deciles'!Z$92</f>
        <v>0.55198547210494753</v>
      </c>
      <c r="AA88" s="780"/>
      <c r="AB88" s="780">
        <f>'22. Income by deciles'!AB90/'22. Income by deciles'!AB$92</f>
        <v>0.56195088111510672</v>
      </c>
      <c r="AC88" s="780">
        <f>'22. Income by deciles'!AC90/'22. Income by deciles'!AC$92</f>
        <v>0.80304159542235276</v>
      </c>
      <c r="AD88" s="780">
        <f>'22. Income by deciles'!AD90/'22. Income by deciles'!AD$92</f>
        <v>0.39098374425070692</v>
      </c>
      <c r="AE88" s="780">
        <f>'22. Income by deciles'!AE90/'22. Income by deciles'!AE$92</f>
        <v>0.11622108956742455</v>
      </c>
      <c r="AF88" s="780">
        <f>'22. Income by deciles'!AF90/'22. Income by deciles'!AF$92</f>
        <v>5.3420303488281431E-2</v>
      </c>
      <c r="AG88" s="780">
        <f>'22. Income by deciles'!AG90/'22. Income by deciles'!AG$92</f>
        <v>0.59106970545728654</v>
      </c>
      <c r="AH88" s="780">
        <f>'22. Income by deciles'!AH90/'22. Income by deciles'!AH$92</f>
        <v>0.14054126266997793</v>
      </c>
      <c r="AI88" s="780">
        <f>'22. Income by deciles'!AI90/'22. Income by deciles'!AI$92</f>
        <v>0.61607890311624602</v>
      </c>
      <c r="AJ88" s="780"/>
      <c r="AK88" s="716"/>
    </row>
    <row r="89" spans="1:37">
      <c r="A89" s="735" t="s">
        <v>533</v>
      </c>
      <c r="B89" s="780">
        <f>'22. Income by deciles'!B91/'22. Income by deciles'!B$92</f>
        <v>0.16471491567905294</v>
      </c>
      <c r="C89" s="780">
        <f>'22. Income by deciles'!C91/'22. Income by deciles'!C$92</f>
        <v>5.1724770545327524E-3</v>
      </c>
      <c r="D89" s="780">
        <f>'22. Income by deciles'!D91/'22. Income by deciles'!D$92</f>
        <v>0.10153624412171029</v>
      </c>
      <c r="E89" s="780">
        <f>'22. Income by deciles'!E91/'22. Income by deciles'!E$92</f>
        <v>0.2387423924081401</v>
      </c>
      <c r="F89" s="1129">
        <f>'22. Income by deciles'!F91/'22. Income by deciles'!F$92</f>
        <v>0.29683548321156539</v>
      </c>
      <c r="G89" s="780">
        <f>'22. Income by deciles'!G91/'22. Income by deciles'!G$92</f>
        <v>0.23583304861842877</v>
      </c>
      <c r="H89" s="780">
        <f>'22. Income by deciles'!H91/'22. Income by deciles'!H$92</f>
        <v>0.2599344853350522</v>
      </c>
      <c r="I89" s="780">
        <f>'22. Income by deciles'!I91/'22. Income by deciles'!I$92</f>
        <v>0.1856213200189577</v>
      </c>
      <c r="J89" s="780">
        <f>'22. Income by deciles'!J91/'22. Income by deciles'!J$92</f>
        <v>0.11839657233905661</v>
      </c>
      <c r="K89" s="780">
        <f>'22. Income by deciles'!K91/'22. Income by deciles'!K$92</f>
        <v>0.11716116890569203</v>
      </c>
      <c r="L89" s="780">
        <f>'22. Income by deciles'!L91/'22. Income by deciles'!L$92</f>
        <v>5.3214746931415306E-2</v>
      </c>
      <c r="M89" s="780">
        <f>'22. Income by deciles'!M91/'22. Income by deciles'!M$92</f>
        <v>4.600788578794539E-3</v>
      </c>
      <c r="N89" s="780"/>
      <c r="O89" s="780">
        <f>'22. Income by deciles'!O91/'22. Income by deciles'!O$92</f>
        <v>1.8630910941965399E-2</v>
      </c>
      <c r="P89" s="780">
        <f>'22. Income by deciles'!P91/'22. Income by deciles'!P$92</f>
        <v>0.12316576222465545</v>
      </c>
      <c r="Q89" s="780">
        <f>'22. Income by deciles'!Q91/'22. Income by deciles'!Q$92</f>
        <v>0.15446862164823782</v>
      </c>
      <c r="R89" s="780">
        <f>'22. Income by deciles'!R91/'22. Income by deciles'!R$92</f>
        <v>1.7709043681538424E-2</v>
      </c>
      <c r="S89" s="780">
        <f>'22. Income by deciles'!S91/'22. Income by deciles'!S$92</f>
        <v>5.9439496122619985E-2</v>
      </c>
      <c r="T89" s="780">
        <f>'22. Income by deciles'!T91/'22. Income by deciles'!T$92</f>
        <v>6.681449722459501E-3</v>
      </c>
      <c r="U89" s="780"/>
      <c r="V89" s="780">
        <f>'22. Income by deciles'!V91/'22. Income by deciles'!V$92</f>
        <v>0.16764512232832302</v>
      </c>
      <c r="W89" s="780">
        <f>'22. Income by deciles'!W91/'22. Income by deciles'!W$92</f>
        <v>0.17296402693070406</v>
      </c>
      <c r="X89" s="780">
        <f>'22. Income by deciles'!X91/'22. Income by deciles'!X$92</f>
        <v>6.3159561152961161E-2</v>
      </c>
      <c r="Y89" s="780">
        <f>'22. Income by deciles'!Y91/'22. Income by deciles'!Y$92</f>
        <v>0.27221251252072681</v>
      </c>
      <c r="Z89" s="780">
        <f>'22. Income by deciles'!Z91/'22. Income by deciles'!Z$92</f>
        <v>0.27625513303342381</v>
      </c>
      <c r="AA89" s="780"/>
      <c r="AB89" s="780">
        <f>'22. Income by deciles'!AB91/'22. Income by deciles'!AB$92</f>
        <v>0.12191656007589695</v>
      </c>
      <c r="AC89" s="780">
        <f>'22. Income by deciles'!AC91/'22. Income by deciles'!AC$92</f>
        <v>0.10183477517096842</v>
      </c>
      <c r="AD89" s="780">
        <f>'22. Income by deciles'!AD91/'22. Income by deciles'!AD$92</f>
        <v>0.41788685818217786</v>
      </c>
      <c r="AE89" s="780">
        <f>'22. Income by deciles'!AE91/'22. Income by deciles'!AE$92</f>
        <v>1.2090792727162096E-2</v>
      </c>
      <c r="AF89" s="780">
        <f>'22. Income by deciles'!AF91/'22. Income by deciles'!AF$92</f>
        <v>6.555332813405707E-3</v>
      </c>
      <c r="AG89" s="780">
        <f>'22. Income by deciles'!AG91/'22. Income by deciles'!AG$92</f>
        <v>5.1931793361264099E-2</v>
      </c>
      <c r="AH89" s="780">
        <f>'22. Income by deciles'!AH91/'22. Income by deciles'!AH$92</f>
        <v>2.8149192822974315E-3</v>
      </c>
      <c r="AI89" s="780">
        <f>'22. Income by deciles'!AI91/'22. Income by deciles'!AI$92</f>
        <v>0.19626122109929528</v>
      </c>
      <c r="AJ89" s="780"/>
      <c r="AK89" s="716"/>
    </row>
    <row r="90" spans="1:37">
      <c r="A90" s="735" t="s">
        <v>590</v>
      </c>
      <c r="B90" s="780">
        <f>'22. Income by deciles'!B92/'22. Income by deciles'!B$92</f>
        <v>1</v>
      </c>
      <c r="C90" s="780">
        <f>'22. Income by deciles'!C92/'22. Income by deciles'!C$92</f>
        <v>1</v>
      </c>
      <c r="D90" s="780">
        <f>'22. Income by deciles'!D92/'22. Income by deciles'!D$92</f>
        <v>1</v>
      </c>
      <c r="E90" s="780">
        <f>'22. Income by deciles'!E92/'22. Income by deciles'!E$92</f>
        <v>1</v>
      </c>
      <c r="F90" s="1129">
        <f>'22. Income by deciles'!F92/'22. Income by deciles'!F$92</f>
        <v>1</v>
      </c>
      <c r="G90" s="780">
        <f>'22. Income by deciles'!G92/'22. Income by deciles'!G$92</f>
        <v>1</v>
      </c>
      <c r="H90" s="780">
        <f>'22. Income by deciles'!H92/'22. Income by deciles'!H$92</f>
        <v>1</v>
      </c>
      <c r="I90" s="780">
        <f>'22. Income by deciles'!I92/'22. Income by deciles'!I$92</f>
        <v>1</v>
      </c>
      <c r="J90" s="780">
        <f>'22. Income by deciles'!J92/'22. Income by deciles'!J$92</f>
        <v>1</v>
      </c>
      <c r="K90" s="780">
        <f>'22. Income by deciles'!K92/'22. Income by deciles'!K$92</f>
        <v>1</v>
      </c>
      <c r="L90" s="780">
        <f>'22. Income by deciles'!L92/'22. Income by deciles'!L$92</f>
        <v>1</v>
      </c>
      <c r="M90" s="780">
        <f>'22. Income by deciles'!M92/'22. Income by deciles'!M$92</f>
        <v>1</v>
      </c>
      <c r="N90" s="780"/>
      <c r="O90" s="780">
        <f>'22. Income by deciles'!O92/'22. Income by deciles'!O$92</f>
        <v>1</v>
      </c>
      <c r="P90" s="780">
        <f>'22. Income by deciles'!P92/'22. Income by deciles'!P$92</f>
        <v>1</v>
      </c>
      <c r="Q90" s="780">
        <f>'22. Income by deciles'!Q92/'22. Income by deciles'!Q$92</f>
        <v>1</v>
      </c>
      <c r="R90" s="780">
        <f>'22. Income by deciles'!R92/'22. Income by deciles'!R$92</f>
        <v>1</v>
      </c>
      <c r="S90" s="780">
        <f>'22. Income by deciles'!S92/'22. Income by deciles'!S$92</f>
        <v>1</v>
      </c>
      <c r="T90" s="780">
        <f>'22. Income by deciles'!T92/'22. Income by deciles'!T$92</f>
        <v>1</v>
      </c>
      <c r="U90" s="780"/>
      <c r="V90" s="780">
        <f>'22. Income by deciles'!V92/'22. Income by deciles'!V$92</f>
        <v>1</v>
      </c>
      <c r="W90" s="780">
        <f>'22. Income by deciles'!W92/'22. Income by deciles'!W$92</f>
        <v>1</v>
      </c>
      <c r="X90" s="780">
        <f>'22. Income by deciles'!X92/'22. Income by deciles'!X$92</f>
        <v>1</v>
      </c>
      <c r="Y90" s="780">
        <f>'22. Income by deciles'!Y92/'22. Income by deciles'!Y$92</f>
        <v>1</v>
      </c>
      <c r="Z90" s="780">
        <f>'22. Income by deciles'!Z92/'22. Income by deciles'!Z$92</f>
        <v>1</v>
      </c>
      <c r="AA90" s="780"/>
      <c r="AB90" s="780">
        <f>'22. Income by deciles'!AB92/'22. Income by deciles'!AB$92</f>
        <v>1</v>
      </c>
      <c r="AC90" s="780">
        <f>'22. Income by deciles'!AC92/'22. Income by deciles'!AC$92</f>
        <v>1</v>
      </c>
      <c r="AD90" s="780">
        <f>'22. Income by deciles'!AD92/'22. Income by deciles'!AD$92</f>
        <v>1</v>
      </c>
      <c r="AE90" s="780">
        <f>'22. Income by deciles'!AE92/'22. Income by deciles'!AE$92</f>
        <v>1</v>
      </c>
      <c r="AF90" s="780">
        <f>'22. Income by deciles'!AF92/'22. Income by deciles'!AF$92</f>
        <v>1</v>
      </c>
      <c r="AG90" s="780">
        <f>'22. Income by deciles'!AG92/'22. Income by deciles'!AG$92</f>
        <v>1</v>
      </c>
      <c r="AH90" s="780">
        <f>'22. Income by deciles'!AH92/'22. Income by deciles'!AH$92</f>
        <v>1</v>
      </c>
      <c r="AI90" s="780">
        <f>'22. Income by deciles'!AI92/'22. Income by deciles'!AI$92</f>
        <v>1</v>
      </c>
      <c r="AJ90" s="780"/>
      <c r="AK90" s="716"/>
    </row>
    <row r="91" spans="1:37">
      <c r="A91" s="727" t="s">
        <v>616</v>
      </c>
      <c r="B91" s="761"/>
      <c r="C91" s="761"/>
      <c r="D91" s="761"/>
      <c r="E91" s="761"/>
      <c r="F91" s="1123"/>
      <c r="G91" s="761"/>
      <c r="H91" s="761"/>
      <c r="I91" s="761"/>
      <c r="J91" s="761"/>
      <c r="K91" s="761"/>
      <c r="L91" s="761"/>
      <c r="M91" s="761"/>
      <c r="N91" s="761"/>
      <c r="O91" s="761"/>
      <c r="P91" s="761"/>
      <c r="Q91" s="761"/>
      <c r="R91" s="761"/>
      <c r="S91" s="761"/>
      <c r="T91" s="761"/>
      <c r="U91" s="761"/>
      <c r="V91" s="761"/>
      <c r="W91" s="761"/>
      <c r="X91" s="761"/>
      <c r="Y91" s="761"/>
      <c r="Z91" s="761"/>
      <c r="AA91" s="761"/>
      <c r="AB91" s="761"/>
      <c r="AC91" s="761"/>
      <c r="AD91" s="761"/>
      <c r="AE91" s="761"/>
      <c r="AF91" s="761"/>
      <c r="AG91" s="761"/>
      <c r="AH91" s="761"/>
      <c r="AI91" s="761"/>
      <c r="AJ91" s="761"/>
      <c r="AK91" s="716"/>
    </row>
    <row r="92" spans="1:37">
      <c r="A92" s="726" t="s">
        <v>528</v>
      </c>
      <c r="B92" s="780">
        <f>'22. Income by deciles'!B94/'22. Income by deciles'!B$100</f>
        <v>3.1178063449657209E-4</v>
      </c>
      <c r="C92" s="780">
        <f>'22. Income by deciles'!C94/'22. Income by deciles'!C$100</f>
        <v>2.30107333525593E-2</v>
      </c>
      <c r="D92" s="780">
        <f>'22. Income by deciles'!D94/'22. Income by deciles'!D$100</f>
        <v>7.1910278812816943E-3</v>
      </c>
      <c r="E92" s="780">
        <f>'22. Income by deciles'!E94/'22. Income by deciles'!E$100</f>
        <v>4.2526055235280876E-3</v>
      </c>
      <c r="F92" s="1129">
        <f>'22. Income by deciles'!F94/'22. Income by deciles'!F$100</f>
        <v>1.1432911520547669E-4</v>
      </c>
      <c r="G92" s="780">
        <f>'22. Income by deciles'!G94/'22. Income by deciles'!G$100</f>
        <v>5.4958414425468382E-3</v>
      </c>
      <c r="H92" s="780">
        <f>'22. Income by deciles'!H94/'22. Income by deciles'!H$100</f>
        <v>3.3080349824099677E-3</v>
      </c>
      <c r="I92" s="780"/>
      <c r="J92" s="780">
        <f>'22. Income by deciles'!J94/'22. Income by deciles'!J$100</f>
        <v>5.637686583489605E-3</v>
      </c>
      <c r="K92" s="780">
        <f>'22. Income by deciles'!K94/'22. Income by deciles'!K$100</f>
        <v>1.3450979811740137E-3</v>
      </c>
      <c r="L92" s="780">
        <f>'22. Income by deciles'!L94/'22. Income by deciles'!L$100</f>
        <v>1.0461539196671105E-2</v>
      </c>
      <c r="M92" s="780">
        <f>'22. Income by deciles'!M94/'22. Income by deciles'!M$100</f>
        <v>0.16943476649973968</v>
      </c>
      <c r="N92" s="780"/>
      <c r="O92" s="780">
        <f>'22. Income by deciles'!O94/'22. Income by deciles'!O$100</f>
        <v>1.1082536507643846E-2</v>
      </c>
      <c r="P92" s="780">
        <f>'22. Income by deciles'!P94/'22. Income by deciles'!P$100</f>
        <v>9.9793114527556258E-3</v>
      </c>
      <c r="Q92" s="780">
        <f>'22. Income by deciles'!Q94/'22. Income by deciles'!Q$100</f>
        <v>9.6763560825691222E-3</v>
      </c>
      <c r="R92" s="780">
        <f>'22. Income by deciles'!R94/'22. Income by deciles'!R$100</f>
        <v>3.3736026783370551E-2</v>
      </c>
      <c r="S92" s="780">
        <f>'22. Income by deciles'!S94/'22. Income by deciles'!S$100</f>
        <v>2.2308901630094572E-4</v>
      </c>
      <c r="T92" s="780">
        <f>'22. Income by deciles'!T94/'22. Income by deciles'!T$100</f>
        <v>1.6060108921160278E-4</v>
      </c>
      <c r="U92" s="780"/>
      <c r="V92" s="780">
        <f>'22. Income by deciles'!V94/'22. Income by deciles'!V$100</f>
        <v>1.6540955484925424E-3</v>
      </c>
      <c r="W92" s="780">
        <f>'22. Income by deciles'!W94/'22. Income by deciles'!W$100</f>
        <v>2.0026858327946784E-3</v>
      </c>
      <c r="X92" s="780">
        <f>'22. Income by deciles'!X94/'22. Income by deciles'!X$100</f>
        <v>1.0836051469182257E-2</v>
      </c>
      <c r="Y92" s="780">
        <f>'22. Income by deciles'!Y94/'22. Income by deciles'!Y$100</f>
        <v>1.4130680332364975E-3</v>
      </c>
      <c r="Z92" s="780">
        <f>'22. Income by deciles'!Z94/'22. Income by deciles'!Z$100</f>
        <v>6.0716564543371147E-4</v>
      </c>
      <c r="AA92" s="780"/>
      <c r="AB92" s="780">
        <f>'22. Income by deciles'!AB94/'22. Income by deciles'!AB$100</f>
        <v>3.2618448249563023E-3</v>
      </c>
      <c r="AC92" s="780">
        <f>'22. Income by deciles'!AC94/'22. Income by deciles'!AC$100</f>
        <v>3.7486358266862268E-4</v>
      </c>
      <c r="AD92" s="780">
        <f>'22. Income by deciles'!AD94/'22. Income by deciles'!AD$100</f>
        <v>1.6602094553817327E-2</v>
      </c>
      <c r="AE92" s="780">
        <f>'22. Income by deciles'!AE94/'22. Income by deciles'!AE$100</f>
        <v>1.5543175384943429E-2</v>
      </c>
      <c r="AF92" s="780">
        <f>'22. Income by deciles'!AF94/'22. Income by deciles'!AF$100</f>
        <v>0.20401425939983364</v>
      </c>
      <c r="AG92" s="780">
        <f>'22. Income by deciles'!AG94/'22. Income by deciles'!AG$100</f>
        <v>2.6323066399068404E-4</v>
      </c>
      <c r="AH92" s="780">
        <f>'22. Income by deciles'!AH94/'22. Income by deciles'!AH$100</f>
        <v>5.799076239602876E-2</v>
      </c>
      <c r="AI92" s="780">
        <f>'22. Income by deciles'!AI94/'22. Income by deciles'!AI$100</f>
        <v>2.713914336188387E-4</v>
      </c>
      <c r="AJ92" s="780"/>
      <c r="AK92" s="716"/>
    </row>
    <row r="93" spans="1:37">
      <c r="A93" s="726" t="s">
        <v>529</v>
      </c>
      <c r="B93" s="780">
        <f>'22. Income by deciles'!B95/'22. Income by deciles'!B$100</f>
        <v>2.7335530917847206E-3</v>
      </c>
      <c r="C93" s="780">
        <f>'22. Income by deciles'!C95/'22. Income by deciles'!C$100</f>
        <v>0.11540555664511114</v>
      </c>
      <c r="D93" s="780">
        <f>'22. Income by deciles'!D95/'22. Income by deciles'!D$100</f>
        <v>2.2690946883752398E-2</v>
      </c>
      <c r="E93" s="780">
        <f>'22. Income by deciles'!E95/'22. Income by deciles'!E$100</f>
        <v>2.2688605395390516E-2</v>
      </c>
      <c r="F93" s="1129">
        <f>'22. Income by deciles'!F95/'22. Income by deciles'!F$100</f>
        <v>1.2450732592141319E-3</v>
      </c>
      <c r="G93" s="780">
        <f>'22. Income by deciles'!G95/'22. Income by deciles'!G$100</f>
        <v>2.8890873716434718E-2</v>
      </c>
      <c r="H93" s="780">
        <f>'22. Income by deciles'!H95/'22. Income by deciles'!H$100</f>
        <v>1.9733543548607905E-2</v>
      </c>
      <c r="I93" s="780"/>
      <c r="J93" s="780">
        <f>'22. Income by deciles'!J95/'22. Income by deciles'!J$100</f>
        <v>3.6243999139569417E-2</v>
      </c>
      <c r="K93" s="780">
        <f>'22. Income by deciles'!K95/'22. Income by deciles'!K$100</f>
        <v>1.0488318224262074E-2</v>
      </c>
      <c r="L93" s="780">
        <f>'22. Income by deciles'!L95/'22. Income by deciles'!L$100</f>
        <v>4.7500441408674522E-2</v>
      </c>
      <c r="M93" s="780">
        <f>'22. Income by deciles'!M95/'22. Income by deciles'!M$100</f>
        <v>0.49650037570942357</v>
      </c>
      <c r="N93" s="780"/>
      <c r="O93" s="780">
        <f>'22. Income by deciles'!O95/'22. Income by deciles'!O$100</f>
        <v>7.6289904941679851E-2</v>
      </c>
      <c r="P93" s="780">
        <f>'22. Income by deciles'!P95/'22. Income by deciles'!P$100</f>
        <v>0.10093667104655703</v>
      </c>
      <c r="Q93" s="780">
        <f>'22. Income by deciles'!Q95/'22. Income by deciles'!Q$100</f>
        <v>3.7850233472460415E-2</v>
      </c>
      <c r="R93" s="780">
        <f>'22. Income by deciles'!R95/'22. Income by deciles'!R$100</f>
        <v>0.24607005443415436</v>
      </c>
      <c r="S93" s="780">
        <f>'22. Income by deciles'!S95/'22. Income by deciles'!S$100</f>
        <v>3.9811781042506742E-3</v>
      </c>
      <c r="T93" s="780">
        <f>'22. Income by deciles'!T95/'22. Income by deciles'!T$100</f>
        <v>9.6752979310778149E-3</v>
      </c>
      <c r="U93" s="780"/>
      <c r="V93" s="780">
        <f>'22. Income by deciles'!V95/'22. Income by deciles'!V$100</f>
        <v>1.4537424248317639E-2</v>
      </c>
      <c r="W93" s="780">
        <f>'22. Income by deciles'!W95/'22. Income by deciles'!W$100</f>
        <v>1.4847671056928177E-2</v>
      </c>
      <c r="X93" s="780">
        <f>'22. Income by deciles'!X95/'22. Income by deciles'!X$100</f>
        <v>7.1332505883149877E-2</v>
      </c>
      <c r="Y93" s="780">
        <f>'22. Income by deciles'!Y95/'22. Income by deciles'!Y$100</f>
        <v>7.9223445402219258E-3</v>
      </c>
      <c r="Z93" s="780">
        <f>'22. Income by deciles'!Z95/'22. Income by deciles'!Z$100</f>
        <v>6.1647310369163247E-3</v>
      </c>
      <c r="AA93" s="780"/>
      <c r="AB93" s="780">
        <f>'22. Income by deciles'!AB95/'22. Income by deciles'!AB$100</f>
        <v>1.8833253268993311E-2</v>
      </c>
      <c r="AC93" s="780">
        <f>'22. Income by deciles'!AC95/'22. Income by deciles'!AC$100</f>
        <v>1.7615052531871627E-3</v>
      </c>
      <c r="AD93" s="780">
        <f>'22. Income by deciles'!AD95/'22. Income by deciles'!AD$100</f>
        <v>4.0348723157515219E-2</v>
      </c>
      <c r="AE93" s="780">
        <f>'22. Income by deciles'!AE95/'22. Income by deciles'!AE$100</f>
        <v>0.21408624659417277</v>
      </c>
      <c r="AF93" s="780">
        <f>'22. Income by deciles'!AF95/'22. Income by deciles'!AF$100</f>
        <v>0.41226740305602066</v>
      </c>
      <c r="AG93" s="780">
        <f>'22. Income by deciles'!AG95/'22. Income by deciles'!AG$100</f>
        <v>7.710270205527398E-3</v>
      </c>
      <c r="AH93" s="780">
        <f>'22. Income by deciles'!AH95/'22. Income by deciles'!AH$100</f>
        <v>0.26870233725730119</v>
      </c>
      <c r="AI93" s="780">
        <f>'22. Income by deciles'!AI95/'22. Income by deciles'!AI$100</f>
        <v>6.4940464174677729E-3</v>
      </c>
      <c r="AJ93" s="780"/>
      <c r="AK93" s="716"/>
    </row>
    <row r="94" spans="1:37">
      <c r="A94" s="726" t="s">
        <v>530</v>
      </c>
      <c r="B94" s="780">
        <f>'22. Income by deciles'!B96/'22. Income by deciles'!B$100</f>
        <v>1.6081389359336926E-2</v>
      </c>
      <c r="C94" s="780">
        <f>'22. Income by deciles'!C96/'22. Income by deciles'!C$100</f>
        <v>0.22405265557930129</v>
      </c>
      <c r="D94" s="780">
        <f>'22. Income by deciles'!D96/'22. Income by deciles'!D$100</f>
        <v>5.111192688833683E-2</v>
      </c>
      <c r="E94" s="780">
        <f>'22. Income by deciles'!E96/'22. Income by deciles'!E$100</f>
        <v>4.5685788081490764E-2</v>
      </c>
      <c r="F94" s="1129">
        <f>'22. Income by deciles'!F96/'22. Income by deciles'!F$100</f>
        <v>8.4000881368695851E-3</v>
      </c>
      <c r="G94" s="780">
        <f>'22. Income by deciles'!G96/'22. Income by deciles'!G$100</f>
        <v>6.2609236563501411E-2</v>
      </c>
      <c r="H94" s="780">
        <f>'22. Income by deciles'!H96/'22. Income by deciles'!H$100</f>
        <v>4.778811797611953E-2</v>
      </c>
      <c r="I94" s="780"/>
      <c r="J94" s="780">
        <f>'22. Income by deciles'!J96/'22. Income by deciles'!J$100</f>
        <v>7.5165394012482609E-2</v>
      </c>
      <c r="K94" s="780">
        <f>'22. Income by deciles'!K96/'22. Income by deciles'!K$100</f>
        <v>4.2648801458286409E-2</v>
      </c>
      <c r="L94" s="780">
        <f>'22. Income by deciles'!L96/'22. Income by deciles'!L$100</f>
        <v>0.15679248176884228</v>
      </c>
      <c r="M94" s="780">
        <f>'22. Income by deciles'!M96/'22. Income by deciles'!M$100</f>
        <v>0.20083598109847967</v>
      </c>
      <c r="N94" s="780"/>
      <c r="O94" s="780">
        <f>'22. Income by deciles'!O96/'22. Income by deciles'!O$100</f>
        <v>0.13930080798258487</v>
      </c>
      <c r="P94" s="780">
        <f>'22. Income by deciles'!P96/'22. Income by deciles'!P$100</f>
        <v>0.1471203966423168</v>
      </c>
      <c r="Q94" s="780">
        <f>'22. Income by deciles'!Q96/'22. Income by deciles'!Q$100</f>
        <v>6.7237573165085954E-2</v>
      </c>
      <c r="R94" s="780">
        <f>'22. Income by deciles'!R96/'22. Income by deciles'!R$100</f>
        <v>0.22069758478220908</v>
      </c>
      <c r="S94" s="780">
        <f>'22. Income by deciles'!S96/'22. Income by deciles'!S$100</f>
        <v>2.3049704895957843E-2</v>
      </c>
      <c r="T94" s="780">
        <f>'22. Income by deciles'!T96/'22. Income by deciles'!T$100</f>
        <v>9.4896276686991146E-2</v>
      </c>
      <c r="U94" s="780"/>
      <c r="V94" s="780">
        <f>'22. Income by deciles'!V96/'22. Income by deciles'!V$100</f>
        <v>4.1191199170345756E-2</v>
      </c>
      <c r="W94" s="780">
        <f>'22. Income by deciles'!W96/'22. Income by deciles'!W$100</f>
        <v>5.1786213928269362E-2</v>
      </c>
      <c r="X94" s="780">
        <f>'22. Income by deciles'!X96/'22. Income by deciles'!X$100</f>
        <v>0.13507768490294109</v>
      </c>
      <c r="Y94" s="780">
        <f>'22. Income by deciles'!Y96/'22. Income by deciles'!Y$100</f>
        <v>1.7654015307101843E-2</v>
      </c>
      <c r="Z94" s="780">
        <f>'22. Income by deciles'!Z96/'22. Income by deciles'!Z$100</f>
        <v>1.7685480843962365E-2</v>
      </c>
      <c r="AA94" s="780"/>
      <c r="AB94" s="780">
        <f>'22. Income by deciles'!AB96/'22. Income by deciles'!AB$100</f>
        <v>4.1651424182585599E-2</v>
      </c>
      <c r="AC94" s="780">
        <f>'22. Income by deciles'!AC96/'22. Income by deciles'!AC$100</f>
        <v>4.5583754398000331E-3</v>
      </c>
      <c r="AD94" s="780">
        <f>'22. Income by deciles'!AD96/'22. Income by deciles'!AD$100</f>
        <v>4.1184576460275006E-2</v>
      </c>
      <c r="AE94" s="780">
        <f>'22. Income by deciles'!AE96/'22. Income by deciles'!AE$100</f>
        <v>0.28590645068604204</v>
      </c>
      <c r="AF94" s="780">
        <f>'22. Income by deciles'!AF96/'22. Income by deciles'!AF$100</f>
        <v>0.1926760509065866</v>
      </c>
      <c r="AG94" s="780">
        <f>'22. Income by deciles'!AG96/'22. Income by deciles'!AG$100</f>
        <v>3.9620960397235463E-2</v>
      </c>
      <c r="AH94" s="780">
        <f>'22. Income by deciles'!AH96/'22. Income by deciles'!AH$100</f>
        <v>0.22737102905277121</v>
      </c>
      <c r="AI94" s="780">
        <f>'22. Income by deciles'!AI96/'22. Income by deciles'!AI$100</f>
        <v>2.6361431243542264E-2</v>
      </c>
      <c r="AJ94" s="780"/>
      <c r="AK94" s="716"/>
    </row>
    <row r="95" spans="1:37">
      <c r="A95" s="726" t="s">
        <v>531</v>
      </c>
      <c r="B95" s="780">
        <f>'22. Income by deciles'!B97/'22. Income by deciles'!B$100</f>
        <v>0.17908227676830482</v>
      </c>
      <c r="C95" s="780">
        <f>'22. Income by deciles'!C97/'22. Income by deciles'!C$100</f>
        <v>0.50552120615893281</v>
      </c>
      <c r="D95" s="780">
        <f>'22. Income by deciles'!D97/'22. Income by deciles'!D$100</f>
        <v>0.3088393400993254</v>
      </c>
      <c r="E95" s="780">
        <f>'22. Income by deciles'!E97/'22. Income by deciles'!E$100</f>
        <v>0.22737928486522332</v>
      </c>
      <c r="F95" s="1129">
        <f>'22. Income by deciles'!F97/'22. Income by deciles'!F$100</f>
        <v>0.15683539119929077</v>
      </c>
      <c r="G95" s="780">
        <f>'22. Income by deciles'!G97/'22. Income by deciles'!G$100</f>
        <v>0.26033536574320365</v>
      </c>
      <c r="H95" s="780">
        <f>'22. Income by deciles'!H97/'22. Income by deciles'!H$100</f>
        <v>0.22953640655831384</v>
      </c>
      <c r="I95" s="780"/>
      <c r="J95" s="780">
        <f>'22. Income by deciles'!J97/'22. Income by deciles'!J$100</f>
        <v>0.31700947738802354</v>
      </c>
      <c r="K95" s="780">
        <f>'22. Income by deciles'!K97/'22. Income by deciles'!K$100</f>
        <v>0.30513113610891679</v>
      </c>
      <c r="L95" s="780">
        <f>'22. Income by deciles'!L97/'22. Income by deciles'!L$100</f>
        <v>0.28960584677667806</v>
      </c>
      <c r="M95" s="780">
        <f>'22. Income by deciles'!M97/'22. Income by deciles'!M$100</f>
        <v>0.10659239289553624</v>
      </c>
      <c r="N95" s="780"/>
      <c r="O95" s="780">
        <f>'22. Income by deciles'!O97/'22. Income by deciles'!O$100</f>
        <v>0.42026859425317026</v>
      </c>
      <c r="P95" s="780">
        <f>'22. Income by deciles'!P97/'22. Income by deciles'!P$100</f>
        <v>0.31850000097715586</v>
      </c>
      <c r="Q95" s="780">
        <f>'22. Income by deciles'!Q97/'22. Income by deciles'!Q$100</f>
        <v>0.28966945597916066</v>
      </c>
      <c r="R95" s="780">
        <f>'22. Income by deciles'!R97/'22. Income by deciles'!R$100</f>
        <v>0.34284183439045129</v>
      </c>
      <c r="S95" s="780">
        <f>'22. Income by deciles'!S97/'22. Income by deciles'!S$100</f>
        <v>0.27283056234533359</v>
      </c>
      <c r="T95" s="780">
        <f>'22. Income by deciles'!T97/'22. Income by deciles'!T$100</f>
        <v>0.52975595955704835</v>
      </c>
      <c r="U95" s="780"/>
      <c r="V95" s="780">
        <f>'22. Income by deciles'!V97/'22. Income by deciles'!V$100</f>
        <v>0.26780398411815692</v>
      </c>
      <c r="W95" s="780">
        <f>'22. Income by deciles'!W97/'22. Income by deciles'!W$100</f>
        <v>0.29065777494629252</v>
      </c>
      <c r="X95" s="780">
        <f>'22. Income by deciles'!X97/'22. Income by deciles'!X$100</f>
        <v>0.3738493476716846</v>
      </c>
      <c r="Y95" s="780">
        <f>'22. Income by deciles'!Y97/'22. Income by deciles'!Y$100</f>
        <v>0.14673290770737613</v>
      </c>
      <c r="Z95" s="780">
        <f>'22. Income by deciles'!Z97/'22. Income by deciles'!Z$100</f>
        <v>0.1579686251882938</v>
      </c>
      <c r="AA95" s="780"/>
      <c r="AB95" s="780">
        <f>'22. Income by deciles'!AB97/'22. Income by deciles'!AB$100</f>
        <v>0.27847705844661713</v>
      </c>
      <c r="AC95" s="780">
        <f>'22. Income by deciles'!AC97/'22. Income by deciles'!AC$100</f>
        <v>0.11862585909022812</v>
      </c>
      <c r="AD95" s="780">
        <f>'22. Income by deciles'!AD97/'22. Income by deciles'!AD$100</f>
        <v>0.12139849304589341</v>
      </c>
      <c r="AE95" s="780">
        <f>'22. Income by deciles'!AE97/'22. Income by deciles'!AE$100</f>
        <v>0.36780966369928803</v>
      </c>
      <c r="AF95" s="780">
        <f>'22. Income by deciles'!AF97/'22. Income by deciles'!AF$100</f>
        <v>0.1476591337886258</v>
      </c>
      <c r="AG95" s="780">
        <f>'22. Income by deciles'!AG97/'22. Income by deciles'!AG$100</f>
        <v>0.34616748809277281</v>
      </c>
      <c r="AH95" s="780">
        <f>'22. Income by deciles'!AH97/'22. Income by deciles'!AH$100</f>
        <v>0.30909828410015855</v>
      </c>
      <c r="AI95" s="780">
        <f>'22. Income by deciles'!AI97/'22. Income by deciles'!AI$100</f>
        <v>0.19164962304696054</v>
      </c>
      <c r="AJ95" s="780"/>
      <c r="AK95" s="716"/>
    </row>
    <row r="96" spans="1:37">
      <c r="A96" s="726" t="s">
        <v>532</v>
      </c>
      <c r="B96" s="780">
        <f>'22. Income by deciles'!B98/'22. Income by deciles'!B$100</f>
        <v>0.67146801879252749</v>
      </c>
      <c r="C96" s="780">
        <f>'22. Income by deciles'!C98/'22. Income by deciles'!C$100</f>
        <v>0.12665114234555189</v>
      </c>
      <c r="D96" s="780">
        <f>'22. Income by deciles'!D98/'22. Income by deciles'!D$100</f>
        <v>0.51283389113921218</v>
      </c>
      <c r="E96" s="780">
        <f>'22. Income by deciles'!E98/'22. Income by deciles'!E$100</f>
        <v>0.50218983848261811</v>
      </c>
      <c r="F96" s="1129">
        <f>'22. Income by deciles'!F98/'22. Income by deciles'!F$100</f>
        <v>0.56690239840471235</v>
      </c>
      <c r="G96" s="780">
        <f>'22. Income by deciles'!G98/'22. Income by deciles'!G$100</f>
        <v>0.42175284631711735</v>
      </c>
      <c r="H96" s="780">
        <f>'22. Income by deciles'!H98/'22. Income by deciles'!H$100</f>
        <v>0.45608775196765872</v>
      </c>
      <c r="I96" s="780"/>
      <c r="J96" s="780">
        <f>'22. Income by deciles'!J98/'22. Income by deciles'!J$100</f>
        <v>0.46496900315948297</v>
      </c>
      <c r="K96" s="780">
        <f>'22. Income by deciles'!K98/'22. Income by deciles'!K$100</f>
        <v>0.53659650892960742</v>
      </c>
      <c r="L96" s="780">
        <f>'22. Income by deciles'!L98/'22. Income by deciles'!L$100</f>
        <v>0.45793628347438847</v>
      </c>
      <c r="M96" s="780">
        <f>'22. Income by deciles'!M98/'22. Income by deciles'!M$100</f>
        <v>2.2048509876645073E-2</v>
      </c>
      <c r="N96" s="780"/>
      <c r="O96" s="780">
        <f>'22. Income by deciles'!O98/'22. Income by deciles'!O$100</f>
        <v>0.337130390745081</v>
      </c>
      <c r="P96" s="780">
        <f>'22. Income by deciles'!P98/'22. Income by deciles'!P$100</f>
        <v>0.29621631405634186</v>
      </c>
      <c r="Q96" s="780">
        <f>'22. Income by deciles'!Q98/'22. Income by deciles'!Q$100</f>
        <v>0.44931879669107699</v>
      </c>
      <c r="R96" s="780">
        <f>'22. Income by deciles'!R98/'22. Income by deciles'!R$100</f>
        <v>0.13990266610159005</v>
      </c>
      <c r="S96" s="780">
        <f>'22. Income by deciles'!S98/'22. Income by deciles'!S$100</f>
        <v>0.64365603494066781</v>
      </c>
      <c r="T96" s="780">
        <f>'22. Income by deciles'!T98/'22. Income by deciles'!T$100</f>
        <v>0.35881835260972833</v>
      </c>
      <c r="U96" s="780"/>
      <c r="V96" s="780">
        <f>'22. Income by deciles'!V98/'22. Income by deciles'!V$100</f>
        <v>0.51281112170576226</v>
      </c>
      <c r="W96" s="780">
        <f>'22. Income by deciles'!W98/'22. Income by deciles'!W$100</f>
        <v>0.48010296911368033</v>
      </c>
      <c r="X96" s="780">
        <f>'22. Income by deciles'!X98/'22. Income by deciles'!X$100</f>
        <v>0.34532722215454353</v>
      </c>
      <c r="Y96" s="780">
        <f>'22. Income by deciles'!Y98/'22. Income by deciles'!Y$100</f>
        <v>0.5640440876443078</v>
      </c>
      <c r="Z96" s="780">
        <f>'22. Income by deciles'!Z98/'22. Income by deciles'!Z$100</f>
        <v>0.55519288780011988</v>
      </c>
      <c r="AA96" s="780"/>
      <c r="AB96" s="780">
        <f>'22. Income by deciles'!AB98/'22. Income by deciles'!AB$100</f>
        <v>0.55093394057506462</v>
      </c>
      <c r="AC96" s="780">
        <f>'22. Income by deciles'!AC98/'22. Income by deciles'!AC$100</f>
        <v>0.78606913911123566</v>
      </c>
      <c r="AD96" s="780">
        <f>'22. Income by deciles'!AD98/'22. Income by deciles'!AD$100</f>
        <v>0.41864745623789629</v>
      </c>
      <c r="AE96" s="780">
        <f>'22. Income by deciles'!AE98/'22. Income by deciles'!AE$100</f>
        <v>0.10500429895262926</v>
      </c>
      <c r="AF96" s="780">
        <f>'22. Income by deciles'!AF98/'22. Income by deciles'!AF$100</f>
        <v>3.7196183594904841E-2</v>
      </c>
      <c r="AG96" s="780">
        <f>'22. Income by deciles'!AG98/'22. Income by deciles'!AG$100</f>
        <v>0.56536929461128149</v>
      </c>
      <c r="AH96" s="780">
        <f>'22. Income by deciles'!AH98/'22. Income by deciles'!AH$100</f>
        <v>0.13454554199702087</v>
      </c>
      <c r="AI96" s="780">
        <f>'22. Income by deciles'!AI98/'22. Income by deciles'!AI$100</f>
        <v>0.60746112732085988</v>
      </c>
      <c r="AJ96" s="780"/>
      <c r="AK96" s="716"/>
    </row>
    <row r="97" spans="1:37">
      <c r="A97" s="726" t="s">
        <v>533</v>
      </c>
      <c r="B97" s="780">
        <f>'22. Income by deciles'!B99/'22. Income by deciles'!B$100</f>
        <v>0.1303229813535495</v>
      </c>
      <c r="C97" s="780">
        <f>'22. Income by deciles'!C99/'22. Income by deciles'!C$100</f>
        <v>5.3587059185435494E-3</v>
      </c>
      <c r="D97" s="780">
        <f>'22. Income by deciles'!D99/'22. Income by deciles'!D$100</f>
        <v>9.7332867108181467E-2</v>
      </c>
      <c r="E97" s="780">
        <f>'22. Income by deciles'!E99/'22. Income by deciles'!E$100</f>
        <v>0.19780387765174925</v>
      </c>
      <c r="F97" s="1129">
        <f>'22. Income by deciles'!F99/'22. Income by deciles'!F$100</f>
        <v>0.26650271988470764</v>
      </c>
      <c r="G97" s="780">
        <f>'22. Income by deciles'!G99/'22. Income by deciles'!G$100</f>
        <v>0.22091583621719599</v>
      </c>
      <c r="H97" s="780">
        <f>'22. Income by deciles'!H99/'22. Income by deciles'!H$100</f>
        <v>0.24354614496689006</v>
      </c>
      <c r="I97" s="780"/>
      <c r="J97" s="780">
        <f>'22. Income by deciles'!J99/'22. Income by deciles'!J$100</f>
        <v>0.10097443971695182</v>
      </c>
      <c r="K97" s="780">
        <f>'22. Income by deciles'!K99/'22. Income by deciles'!K$100</f>
        <v>0.10379013729775349</v>
      </c>
      <c r="L97" s="780">
        <f>'22. Income by deciles'!L99/'22. Income by deciles'!L$100</f>
        <v>3.7703407374745528E-2</v>
      </c>
      <c r="M97" s="780">
        <f>'22. Income by deciles'!M99/'22. Income by deciles'!M$100</f>
        <v>4.5879739201758066E-3</v>
      </c>
      <c r="N97" s="780"/>
      <c r="O97" s="780">
        <f>'22. Income by deciles'!O99/'22. Income by deciles'!O$100</f>
        <v>1.5927765569840203E-2</v>
      </c>
      <c r="P97" s="780">
        <f>'22. Income by deciles'!P99/'22. Income by deciles'!P$100</f>
        <v>0.12724730582487273</v>
      </c>
      <c r="Q97" s="780">
        <f>'22. Income by deciles'!Q99/'22. Income by deciles'!Q$100</f>
        <v>0.1462475846096469</v>
      </c>
      <c r="R97" s="780">
        <f>'22. Income by deciles'!R99/'22. Income by deciles'!R$100</f>
        <v>1.6751833508224706E-2</v>
      </c>
      <c r="S97" s="780">
        <f>'22. Income by deciles'!S99/'22. Income by deciles'!S$100</f>
        <v>5.6259430697489052E-2</v>
      </c>
      <c r="T97" s="780">
        <f>'22. Income by deciles'!T99/'22. Income by deciles'!T$100</f>
        <v>6.6935121259426994E-3</v>
      </c>
      <c r="U97" s="780"/>
      <c r="V97" s="780">
        <f>'22. Income by deciles'!V99/'22. Income by deciles'!V$100</f>
        <v>0.16200217520892468</v>
      </c>
      <c r="W97" s="780">
        <f>'22. Income by deciles'!W99/'22. Income by deciles'!W$100</f>
        <v>0.16060268512203482</v>
      </c>
      <c r="X97" s="780">
        <f>'22. Income by deciles'!X99/'22. Income by deciles'!X$100</f>
        <v>6.3577187918498673E-2</v>
      </c>
      <c r="Y97" s="780">
        <f>'22. Income by deciles'!Y99/'22. Income by deciles'!Y$100</f>
        <v>0.26223357676775566</v>
      </c>
      <c r="Z97" s="780">
        <f>'22. Income by deciles'!Z99/'22. Income by deciles'!Z$100</f>
        <v>0.26238110948527393</v>
      </c>
      <c r="AA97" s="780"/>
      <c r="AB97" s="780">
        <f>'22. Income by deciles'!AB99/'22. Income by deciles'!AB$100</f>
        <v>0.10684247870178293</v>
      </c>
      <c r="AC97" s="780">
        <f>'22. Income by deciles'!AC99/'22. Income by deciles'!AC$100</f>
        <v>8.8610257522880417E-2</v>
      </c>
      <c r="AD97" s="780">
        <f>'22. Income by deciles'!AD99/'22. Income by deciles'!AD$100</f>
        <v>0.36181865654460271</v>
      </c>
      <c r="AE97" s="780">
        <f>'22. Income by deciles'!AE99/'22. Income by deciles'!AE$100</f>
        <v>1.1650164682924624E-2</v>
      </c>
      <c r="AF97" s="780">
        <f>'22. Income by deciles'!AF99/'22. Income by deciles'!AF$100</f>
        <v>6.1869692540285088E-3</v>
      </c>
      <c r="AG97" s="780">
        <f>'22. Income by deciles'!AG99/'22. Income by deciles'!AG$100</f>
        <v>4.0868756029192162E-2</v>
      </c>
      <c r="AH97" s="780">
        <f>'22. Income by deciles'!AH99/'22. Income by deciles'!AH$100</f>
        <v>2.2920451967194063E-3</v>
      </c>
      <c r="AI97" s="780">
        <f>'22. Income by deciles'!AI99/'22. Income by deciles'!AI$100</f>
        <v>0.1677623805375506</v>
      </c>
      <c r="AJ97" s="780"/>
      <c r="AK97" s="716"/>
    </row>
    <row r="98" spans="1:37">
      <c r="A98" s="726" t="s">
        <v>587</v>
      </c>
      <c r="B98" s="780">
        <f>'22. Income by deciles'!B100/'22. Income by deciles'!B$100</f>
        <v>1</v>
      </c>
      <c r="C98" s="780">
        <f>'22. Income by deciles'!C100/'22. Income by deciles'!C$100</f>
        <v>1</v>
      </c>
      <c r="D98" s="780">
        <f>'22. Income by deciles'!D100/'22. Income by deciles'!D$100</f>
        <v>1</v>
      </c>
      <c r="E98" s="780">
        <f>'22. Income by deciles'!E100/'22. Income by deciles'!E$100</f>
        <v>1</v>
      </c>
      <c r="F98" s="1129">
        <f>'22. Income by deciles'!F100/'22. Income by deciles'!F$100</f>
        <v>1</v>
      </c>
      <c r="G98" s="780">
        <f>'22. Income by deciles'!G100/'22. Income by deciles'!G$100</f>
        <v>1</v>
      </c>
      <c r="H98" s="780">
        <f>'22. Income by deciles'!H100/'22. Income by deciles'!H$100</f>
        <v>1</v>
      </c>
      <c r="I98" s="780"/>
      <c r="J98" s="780">
        <f>'22. Income by deciles'!J100/'22. Income by deciles'!J$100</f>
        <v>1</v>
      </c>
      <c r="K98" s="780">
        <f>'22. Income by deciles'!K100/'22. Income by deciles'!K$100</f>
        <v>1</v>
      </c>
      <c r="L98" s="780">
        <f>'22. Income by deciles'!L100/'22. Income by deciles'!L$100</f>
        <v>1</v>
      </c>
      <c r="M98" s="780">
        <f>'22. Income by deciles'!M100/'22. Income by deciles'!M$100</f>
        <v>1</v>
      </c>
      <c r="N98" s="780"/>
      <c r="O98" s="780">
        <f>'22. Income by deciles'!O100/'22. Income by deciles'!O$100</f>
        <v>1</v>
      </c>
      <c r="P98" s="780">
        <f>'22. Income by deciles'!P100/'22. Income by deciles'!P$100</f>
        <v>1</v>
      </c>
      <c r="Q98" s="780">
        <f>'22. Income by deciles'!Q100/'22. Income by deciles'!Q$100</f>
        <v>1</v>
      </c>
      <c r="R98" s="780">
        <f>'22. Income by deciles'!R100/'22. Income by deciles'!R$100</f>
        <v>1</v>
      </c>
      <c r="S98" s="780">
        <f>'22. Income by deciles'!S100/'22. Income by deciles'!S$100</f>
        <v>1</v>
      </c>
      <c r="T98" s="780">
        <f>'22. Income by deciles'!T100/'22. Income by deciles'!T$100</f>
        <v>1</v>
      </c>
      <c r="U98" s="780"/>
      <c r="V98" s="780">
        <f>'22. Income by deciles'!V100/'22. Income by deciles'!V$100</f>
        <v>1</v>
      </c>
      <c r="W98" s="780">
        <f>'22. Income by deciles'!W100/'22. Income by deciles'!W$100</f>
        <v>1</v>
      </c>
      <c r="X98" s="780">
        <f>'22. Income by deciles'!X100/'22. Income by deciles'!X$100</f>
        <v>1</v>
      </c>
      <c r="Y98" s="780">
        <f>'22. Income by deciles'!Y100/'22. Income by deciles'!Y$100</f>
        <v>1</v>
      </c>
      <c r="Z98" s="780">
        <f>'22. Income by deciles'!Z100/'22. Income by deciles'!Z$100</f>
        <v>1</v>
      </c>
      <c r="AA98" s="780"/>
      <c r="AB98" s="780">
        <f>'22. Income by deciles'!AB100/'22. Income by deciles'!AB$100</f>
        <v>1</v>
      </c>
      <c r="AC98" s="780">
        <f>'22. Income by deciles'!AC100/'22. Income by deciles'!AC$100</f>
        <v>1</v>
      </c>
      <c r="AD98" s="780">
        <f>'22. Income by deciles'!AD100/'22. Income by deciles'!AD$100</f>
        <v>1</v>
      </c>
      <c r="AE98" s="780">
        <f>'22. Income by deciles'!AE100/'22. Income by deciles'!AE$100</f>
        <v>1</v>
      </c>
      <c r="AF98" s="780">
        <f>'22. Income by deciles'!AF100/'22. Income by deciles'!AF$100</f>
        <v>1</v>
      </c>
      <c r="AG98" s="780">
        <f>'22. Income by deciles'!AG100/'22. Income by deciles'!AG$100</f>
        <v>1</v>
      </c>
      <c r="AH98" s="780">
        <f>'22. Income by deciles'!AH100/'22. Income by deciles'!AH$100</f>
        <v>1</v>
      </c>
      <c r="AI98" s="780">
        <f>'22. Income by deciles'!AI100/'22. Income by deciles'!AI$100</f>
        <v>1</v>
      </c>
      <c r="AJ98" s="780"/>
      <c r="AK98" s="716"/>
    </row>
    <row r="99" spans="1:37">
      <c r="A99" s="753" t="s">
        <v>617</v>
      </c>
      <c r="B99" s="762"/>
      <c r="C99" s="762"/>
      <c r="D99" s="762"/>
      <c r="E99" s="762"/>
      <c r="F99" s="1131"/>
      <c r="G99" s="762"/>
      <c r="H99" s="762"/>
      <c r="I99" s="762"/>
      <c r="J99" s="762"/>
      <c r="K99" s="762"/>
      <c r="L99" s="762"/>
      <c r="M99" s="762"/>
      <c r="N99" s="762"/>
      <c r="O99" s="762"/>
      <c r="P99" s="762"/>
      <c r="Q99" s="762"/>
      <c r="R99" s="762"/>
      <c r="S99" s="762"/>
      <c r="T99" s="762"/>
      <c r="U99" s="762"/>
      <c r="V99" s="762"/>
      <c r="W99" s="762"/>
      <c r="X99" s="762"/>
      <c r="Y99" s="762"/>
      <c r="Z99" s="762"/>
      <c r="AA99" s="762"/>
      <c r="AB99" s="762"/>
      <c r="AC99" s="762"/>
      <c r="AD99" s="762"/>
      <c r="AE99" s="762"/>
      <c r="AF99" s="762"/>
      <c r="AG99" s="762"/>
      <c r="AH99" s="762"/>
      <c r="AI99" s="762"/>
      <c r="AJ99" s="762"/>
      <c r="AK99" s="716"/>
    </row>
    <row r="100" spans="1:37">
      <c r="A100" s="736" t="s">
        <v>528</v>
      </c>
      <c r="B100" s="780"/>
      <c r="C100" s="780">
        <f>'22. Income by deciles'!C102/'22. Income by deciles'!C$108</f>
        <v>1.7419372973714257E-2</v>
      </c>
      <c r="D100" s="780"/>
      <c r="E100" s="780">
        <f>'22. Income by deciles'!E102/'22. Income by deciles'!E$108</f>
        <v>1.1909242851215462E-4</v>
      </c>
      <c r="F100" s="1129">
        <f>'22. Income by deciles'!F102/'22. Income by deciles'!F$108</f>
        <v>1.5475722649450418E-5</v>
      </c>
      <c r="G100" s="780">
        <f>'22. Income by deciles'!G102/'22. Income by deciles'!G$108</f>
        <v>1.1458469365751688E-3</v>
      </c>
      <c r="H100" s="780">
        <f>'22. Income by deciles'!H102/'22. Income by deciles'!H$108</f>
        <v>5.9061686280700008E-4</v>
      </c>
      <c r="I100" s="780"/>
      <c r="J100" s="780">
        <f>'22. Income by deciles'!J102/'22. Income by deciles'!J$108</f>
        <v>2.2175412897581003E-3</v>
      </c>
      <c r="K100" s="780">
        <f>'22. Income by deciles'!K102/'22. Income by deciles'!K$108</f>
        <v>2.3690274413244966E-4</v>
      </c>
      <c r="L100" s="780">
        <f>'22. Income by deciles'!L102/'22. Income by deciles'!L$108</f>
        <v>4.2599133383541491E-3</v>
      </c>
      <c r="M100" s="780"/>
      <c r="N100" s="780"/>
      <c r="O100" s="780">
        <f>'22. Income by deciles'!O102/'22. Income by deciles'!O$108</f>
        <v>4.4616147894698159E-3</v>
      </c>
      <c r="P100" s="780"/>
      <c r="Q100" s="780"/>
      <c r="R100" s="780"/>
      <c r="S100" s="780">
        <f>'22. Income by deciles'!S102/'22. Income by deciles'!S$108</f>
        <v>9.0380773291945314E-5</v>
      </c>
      <c r="T100" s="780">
        <f>'22. Income by deciles'!T102/'22. Income by deciles'!T$108</f>
        <v>3.3576120086902355E-5</v>
      </c>
      <c r="U100" s="780"/>
      <c r="V100" s="780">
        <f>'22. Income by deciles'!V102/'22. Income by deciles'!V$108</f>
        <v>1.1585170436399241E-4</v>
      </c>
      <c r="W100" s="780">
        <f>'22. Income by deciles'!W102/'22. Income by deciles'!W$108</f>
        <v>3.3390089298465696E-4</v>
      </c>
      <c r="X100" s="780"/>
      <c r="Y100" s="780">
        <f>'22. Income by deciles'!Y102/'22. Income by deciles'!Y$108</f>
        <v>0</v>
      </c>
      <c r="Z100" s="780">
        <f>'22. Income by deciles'!Z102/'22. Income by deciles'!Z$108</f>
        <v>3.4203894757584733E-5</v>
      </c>
      <c r="AA100" s="780"/>
      <c r="AB100" s="780">
        <f>'22. Income by deciles'!AB102/'22. Income by deciles'!AB$108</f>
        <v>8.5090042840771374E-4</v>
      </c>
      <c r="AC100" s="780">
        <f>'22. Income by deciles'!AC102/'22. Income by deciles'!AC$108</f>
        <v>1.797360511811059E-4</v>
      </c>
      <c r="AD100" s="780">
        <f>'22. Income by deciles'!AD102/'22. Income by deciles'!AD$108</f>
        <v>1.2100820938065553E-3</v>
      </c>
      <c r="AE100" s="780">
        <f>'22. Income by deciles'!AE102/'22. Income by deciles'!AE$108</f>
        <v>9.9978670266856178E-3</v>
      </c>
      <c r="AF100" s="780">
        <f>'22. Income by deciles'!AF102/'22. Income by deciles'!AF$108</f>
        <v>0.15993930099526077</v>
      </c>
      <c r="AG100" s="780" t="e">
        <f>'22. Income by deciles'!AG102/'22. Income by deciles'!AG$108</f>
        <v>#DIV/0!</v>
      </c>
      <c r="AH100" s="780">
        <f>'22. Income by deciles'!AH102/'22. Income by deciles'!AH$108</f>
        <v>4.1479417021890272E-2</v>
      </c>
      <c r="AI100" s="780">
        <f>'22. Income by deciles'!AI102/'22. Income by deciles'!AI$108</f>
        <v>3.6753339089650043E-6</v>
      </c>
      <c r="AJ100" s="780"/>
      <c r="AK100" s="716"/>
    </row>
    <row r="101" spans="1:37">
      <c r="A101" s="736" t="s">
        <v>529</v>
      </c>
      <c r="B101" s="780"/>
      <c r="C101" s="780">
        <f>'22. Income by deciles'!C103/'22. Income by deciles'!C$108</f>
        <v>0.10268343624877464</v>
      </c>
      <c r="D101" s="780"/>
      <c r="E101" s="780">
        <f>'22. Income by deciles'!E103/'22. Income by deciles'!E$108</f>
        <v>8.6072806440352159E-3</v>
      </c>
      <c r="F101" s="1129">
        <f>'22. Income by deciles'!F103/'22. Income by deciles'!F$108</f>
        <v>2.3745435159003522E-4</v>
      </c>
      <c r="G101" s="780">
        <f>'22. Income by deciles'!G103/'22. Income by deciles'!G$108</f>
        <v>1.7906385733296042E-2</v>
      </c>
      <c r="H101" s="780">
        <f>'22. Income by deciles'!H103/'22. Income by deciles'!H$108</f>
        <v>1.0094907520509353E-2</v>
      </c>
      <c r="I101" s="780"/>
      <c r="J101" s="780">
        <f>'22. Income by deciles'!J103/'22. Income by deciles'!J$108</f>
        <v>2.7015411425126742E-2</v>
      </c>
      <c r="K101" s="780">
        <f>'22. Income by deciles'!K103/'22. Income by deciles'!K$108</f>
        <v>4.0748770990279492E-3</v>
      </c>
      <c r="L101" s="780">
        <f>'22. Income by deciles'!L103/'22. Income by deciles'!L$108</f>
        <v>3.3826702944042046E-2</v>
      </c>
      <c r="M101" s="780"/>
      <c r="N101" s="780"/>
      <c r="O101" s="780">
        <f>'22. Income by deciles'!O103/'22. Income by deciles'!O$108</f>
        <v>5.4138915718984354E-2</v>
      </c>
      <c r="P101" s="780"/>
      <c r="Q101" s="780"/>
      <c r="R101" s="780"/>
      <c r="S101" s="780">
        <f>'22. Income by deciles'!S103/'22. Income by deciles'!S$108</f>
        <v>1.5779969254333004E-3</v>
      </c>
      <c r="T101" s="780">
        <f>'22. Income by deciles'!T103/'22. Income by deciles'!T$108</f>
        <v>5.4867668210016613E-3</v>
      </c>
      <c r="U101" s="780"/>
      <c r="V101" s="780">
        <f>'22. Income by deciles'!V103/'22. Income by deciles'!V$108</f>
        <v>4.7464199729498786E-3</v>
      </c>
      <c r="W101" s="780">
        <f>'22. Income by deciles'!W103/'22. Income by deciles'!W$108</f>
        <v>5.2420565512850213E-3</v>
      </c>
      <c r="X101" s="780"/>
      <c r="Y101" s="780">
        <f>'22. Income by deciles'!Y103/'22. Income by deciles'!Y$108</f>
        <v>3.1995961280121968E-4</v>
      </c>
      <c r="Z101" s="780">
        <f>'22. Income by deciles'!Z103/'22. Income by deciles'!Z$108</f>
        <v>1.8468818333954393E-3</v>
      </c>
      <c r="AA101" s="780"/>
      <c r="AB101" s="780">
        <f>'22. Income by deciles'!AB103/'22. Income by deciles'!AB$108</f>
        <v>1.2929339231710938E-2</v>
      </c>
      <c r="AC101" s="780">
        <f>'22. Income by deciles'!AC103/'22. Income by deciles'!AC$108</f>
        <v>6.625874049292844E-4</v>
      </c>
      <c r="AD101" s="780">
        <f>'22. Income by deciles'!AD103/'22. Income by deciles'!AD$108</f>
        <v>1.8632756070627945E-2</v>
      </c>
      <c r="AE101" s="780">
        <f>'22. Income by deciles'!AE103/'22. Income by deciles'!AE$108</f>
        <v>0.19522257140687044</v>
      </c>
      <c r="AF101" s="780">
        <f>'22. Income by deciles'!AF103/'22. Income by deciles'!AF$108</f>
        <v>0.42236372259712829</v>
      </c>
      <c r="AG101" s="780" t="e">
        <f>'22. Income by deciles'!AG103/'22. Income by deciles'!AG$108</f>
        <v>#DIV/0!</v>
      </c>
      <c r="AH101" s="780">
        <f>'22. Income by deciles'!AH103/'22. Income by deciles'!AH$108</f>
        <v>0.2623999813998355</v>
      </c>
      <c r="AI101" s="780">
        <f>'22. Income by deciles'!AI103/'22. Income by deciles'!AI$108</f>
        <v>3.530199188462964E-4</v>
      </c>
      <c r="AJ101" s="780"/>
      <c r="AK101" s="716"/>
    </row>
    <row r="102" spans="1:37">
      <c r="A102" s="736" t="s">
        <v>530</v>
      </c>
      <c r="B102" s="780"/>
      <c r="C102" s="780">
        <f>'22. Income by deciles'!C104/'22. Income by deciles'!C$108</f>
        <v>0.23010057829130784</v>
      </c>
      <c r="D102" s="780"/>
      <c r="E102" s="780">
        <f>'22. Income by deciles'!E104/'22. Income by deciles'!E$108</f>
        <v>4.1089609656956981E-2</v>
      </c>
      <c r="F102" s="1129">
        <f>'22. Income by deciles'!F104/'22. Income by deciles'!F$108</f>
        <v>2.1111381532202245E-3</v>
      </c>
      <c r="G102" s="780">
        <f>'22. Income by deciles'!G104/'22. Income by deciles'!G$108</f>
        <v>5.7627678688444144E-2</v>
      </c>
      <c r="H102" s="780">
        <f>'22. Income by deciles'!H104/'22. Income by deciles'!H$108</f>
        <v>4.2194871006373882E-2</v>
      </c>
      <c r="I102" s="780"/>
      <c r="J102" s="780">
        <f>'22. Income by deciles'!J104/'22. Income by deciles'!J$108</f>
        <v>7.5617101610538112E-2</v>
      </c>
      <c r="K102" s="780">
        <f>'22. Income by deciles'!K104/'22. Income by deciles'!K$108</f>
        <v>2.4849758812452067E-2</v>
      </c>
      <c r="L102" s="780">
        <f>'22. Income by deciles'!L104/'22. Income by deciles'!L$108</f>
        <v>0.14956989339060064</v>
      </c>
      <c r="M102" s="780"/>
      <c r="N102" s="780"/>
      <c r="O102" s="780">
        <f>'22. Income by deciles'!O104/'22. Income by deciles'!O$108</f>
        <v>0.13273770369255664</v>
      </c>
      <c r="P102" s="780"/>
      <c r="Q102" s="780"/>
      <c r="R102" s="780"/>
      <c r="S102" s="780">
        <f>'22. Income by deciles'!S104/'22. Income by deciles'!S$108</f>
        <v>1.2311247212313178E-2</v>
      </c>
      <c r="T102" s="780">
        <f>'22. Income by deciles'!T104/'22. Income by deciles'!T$108</f>
        <v>6.8159646292765774E-2</v>
      </c>
      <c r="U102" s="780"/>
      <c r="V102" s="780">
        <f>'22. Income by deciles'!V104/'22. Income by deciles'!V$108</f>
        <v>2.787686091823317E-2</v>
      </c>
      <c r="W102" s="780">
        <f>'22. Income by deciles'!W104/'22. Income by deciles'!W$108</f>
        <v>3.1067816399307339E-2</v>
      </c>
      <c r="X102" s="780"/>
      <c r="Y102" s="780">
        <f>'22. Income by deciles'!Y104/'22. Income by deciles'!Y$108</f>
        <v>9.6840224808300932E-3</v>
      </c>
      <c r="Z102" s="780">
        <f>'22. Income by deciles'!Z104/'22. Income by deciles'!Z$108</f>
        <v>1.1037024651572613E-2</v>
      </c>
      <c r="AA102" s="780"/>
      <c r="AB102" s="780">
        <f>'22. Income by deciles'!AB104/'22. Income by deciles'!AB$108</f>
        <v>3.9433884846538904E-2</v>
      </c>
      <c r="AC102" s="780">
        <f>'22. Income by deciles'!AC104/'22. Income by deciles'!AC$108</f>
        <v>3.5897408867765477E-3</v>
      </c>
      <c r="AD102" s="780">
        <f>'22. Income by deciles'!AD104/'22. Income by deciles'!AD$108</f>
        <v>6.9921277738202559E-2</v>
      </c>
      <c r="AE102" s="780">
        <f>'22. Income by deciles'!AE104/'22. Income by deciles'!AE$108</f>
        <v>0.29866262708314029</v>
      </c>
      <c r="AF102" s="780">
        <f>'22. Income by deciles'!AF104/'22. Income by deciles'!AF$108</f>
        <v>0.20535408427853569</v>
      </c>
      <c r="AG102" s="780" t="e">
        <f>'22. Income by deciles'!AG104/'22. Income by deciles'!AG$108</f>
        <v>#DIV/0!</v>
      </c>
      <c r="AH102" s="780">
        <f>'22. Income by deciles'!AH104/'22. Income by deciles'!AH$108</f>
        <v>0.2424598725367689</v>
      </c>
      <c r="AI102" s="780">
        <f>'22. Income by deciles'!AI104/'22. Income by deciles'!AI$108</f>
        <v>8.288854687852799E-3</v>
      </c>
      <c r="AJ102" s="780"/>
      <c r="AK102" s="716"/>
    </row>
    <row r="103" spans="1:37">
      <c r="A103" s="736" t="s">
        <v>531</v>
      </c>
      <c r="B103" s="780"/>
      <c r="C103" s="780">
        <f>'22. Income by deciles'!C105/'22. Income by deciles'!C$108</f>
        <v>0.51944023236256154</v>
      </c>
      <c r="D103" s="780"/>
      <c r="E103" s="780">
        <f>'22. Income by deciles'!E105/'22. Income by deciles'!E$108</f>
        <v>0.25597244606103342</v>
      </c>
      <c r="F103" s="1129">
        <f>'22. Income by deciles'!F105/'22. Income by deciles'!F$108</f>
        <v>0.12959797602584494</v>
      </c>
      <c r="G103" s="780">
        <f>'22. Income by deciles'!G105/'22. Income by deciles'!G$108</f>
        <v>0.28386439210777287</v>
      </c>
      <c r="H103" s="780">
        <f>'22. Income by deciles'!H105/'22. Income by deciles'!H$108</f>
        <v>0.24222243044279307</v>
      </c>
      <c r="I103" s="780"/>
      <c r="J103" s="780">
        <f>'22. Income by deciles'!J105/'22. Income by deciles'!J$108</f>
        <v>0.34198483666466262</v>
      </c>
      <c r="K103" s="780">
        <f>'22. Income by deciles'!K105/'22. Income by deciles'!K$108</f>
        <v>0.32553568482743844</v>
      </c>
      <c r="L103" s="780">
        <f>'22. Income by deciles'!L105/'22. Income by deciles'!L$108</f>
        <v>0.30590128168119585</v>
      </c>
      <c r="M103" s="780"/>
      <c r="N103" s="780"/>
      <c r="O103" s="780">
        <f>'22. Income by deciles'!O105/'22. Income by deciles'!O$108</f>
        <v>0.43030212279447871</v>
      </c>
      <c r="P103" s="780"/>
      <c r="Q103" s="780"/>
      <c r="R103" s="780"/>
      <c r="S103" s="780">
        <f>'22. Income by deciles'!S105/'22. Income by deciles'!S$108</f>
        <v>0.2424084543647935</v>
      </c>
      <c r="T103" s="780">
        <f>'22. Income by deciles'!T105/'22. Income by deciles'!T$108</f>
        <v>0.53766632223386646</v>
      </c>
      <c r="U103" s="780"/>
      <c r="V103" s="780">
        <f>'22. Income by deciles'!V105/'22. Income by deciles'!V$108</f>
        <v>0.28049147678445546</v>
      </c>
      <c r="W103" s="780">
        <f>'22. Income by deciles'!W105/'22. Income by deciles'!W$108</f>
        <v>0.30895403106307823</v>
      </c>
      <c r="X103" s="780"/>
      <c r="Y103" s="780">
        <f>'22. Income by deciles'!Y105/'22. Income by deciles'!Y$108</f>
        <v>0.14702548705364196</v>
      </c>
      <c r="Z103" s="780">
        <f>'22. Income by deciles'!Z105/'22. Income by deciles'!Z$108</f>
        <v>0.1586484531664063</v>
      </c>
      <c r="AA103" s="780"/>
      <c r="AB103" s="780">
        <f>'22. Income by deciles'!AB105/'22. Income by deciles'!AB$108</f>
        <v>0.2782074574107552</v>
      </c>
      <c r="AC103" s="780">
        <f>'22. Income by deciles'!AC105/'22. Income by deciles'!AC$108</f>
        <v>8.563589904669483E-2</v>
      </c>
      <c r="AD103" s="780">
        <f>'22. Income by deciles'!AD105/'22. Income by deciles'!AD$108</f>
        <v>0.18056389575988485</v>
      </c>
      <c r="AE103" s="780">
        <f>'22. Income by deciles'!AE105/'22. Income by deciles'!AE$108</f>
        <v>0.38024392821692843</v>
      </c>
      <c r="AF103" s="780">
        <f>'22. Income by deciles'!AF105/'22. Income by deciles'!AF$108</f>
        <v>0.16355135222158676</v>
      </c>
      <c r="AG103" s="780" t="e">
        <f>'22. Income by deciles'!AG105/'22. Income by deciles'!AG$108</f>
        <v>#DIV/0!</v>
      </c>
      <c r="AH103" s="780">
        <f>'22. Income by deciles'!AH105/'22. Income by deciles'!AH$108</f>
        <v>0.31587436429574739</v>
      </c>
      <c r="AI103" s="780">
        <f>'22. Income by deciles'!AI105/'22. Income by deciles'!AI$108</f>
        <v>0.20680041982525654</v>
      </c>
      <c r="AJ103" s="780"/>
      <c r="AK103" s="716"/>
    </row>
    <row r="104" spans="1:37">
      <c r="A104" s="736" t="s">
        <v>532</v>
      </c>
      <c r="B104" s="780"/>
      <c r="C104" s="780">
        <f>'22. Income by deciles'!C106/'22. Income by deciles'!C$108</f>
        <v>0.12522767029305648</v>
      </c>
      <c r="D104" s="780"/>
      <c r="E104" s="780">
        <f>'22. Income by deciles'!E106/'22. Income by deciles'!E$108</f>
        <v>0.51190044799576961</v>
      </c>
      <c r="F104" s="1129">
        <f>'22. Income by deciles'!F106/'22. Income by deciles'!F$108</f>
        <v>0.61647733541890104</v>
      </c>
      <c r="G104" s="780">
        <f>'22. Income by deciles'!G106/'22. Income by deciles'!G$108</f>
        <v>0.43467744107657297</v>
      </c>
      <c r="H104" s="780">
        <f>'22. Income by deciles'!H106/'22. Income by deciles'!H$108</f>
        <v>0.47303538817062873</v>
      </c>
      <c r="I104" s="780"/>
      <c r="J104" s="780">
        <f>'22. Income by deciles'!J106/'22. Income by deciles'!J$108</f>
        <v>0.45652782311156337</v>
      </c>
      <c r="K104" s="780">
        <f>'22. Income by deciles'!K106/'22. Income by deciles'!K$108</f>
        <v>0.54769426449987024</v>
      </c>
      <c r="L104" s="780">
        <f>'22. Income by deciles'!L106/'22. Income by deciles'!L$108</f>
        <v>0.47054806206063071</v>
      </c>
      <c r="M104" s="780"/>
      <c r="N104" s="780"/>
      <c r="O104" s="780">
        <f>'22. Income by deciles'!O106/'22. Income by deciles'!O$108</f>
        <v>0.361101086478824</v>
      </c>
      <c r="P104" s="780"/>
      <c r="Q104" s="780"/>
      <c r="R104" s="780"/>
      <c r="S104" s="780">
        <f>'22. Income by deciles'!S106/'22. Income by deciles'!S$108</f>
        <v>0.69247003181456657</v>
      </c>
      <c r="T104" s="780">
        <f>'22. Income by deciles'!T106/'22. Income by deciles'!T$108</f>
        <v>0.3701212171428212</v>
      </c>
      <c r="U104" s="780"/>
      <c r="V104" s="780">
        <f>'22. Income by deciles'!V106/'22. Income by deciles'!V$108</f>
        <v>0.53736139282336859</v>
      </c>
      <c r="W104" s="780">
        <f>'22. Income by deciles'!W106/'22. Income by deciles'!W$108</f>
        <v>0.50546358568622884</v>
      </c>
      <c r="X104" s="780"/>
      <c r="Y104" s="780">
        <f>'22. Income by deciles'!Y106/'22. Income by deciles'!Y$108</f>
        <v>0.59913458881928849</v>
      </c>
      <c r="Z104" s="780">
        <f>'22. Income by deciles'!Z106/'22. Income by deciles'!Z$108</f>
        <v>0.57649547291078584</v>
      </c>
      <c r="AA104" s="780"/>
      <c r="AB104" s="780">
        <f>'22. Income by deciles'!AB106/'22. Income by deciles'!AB$108</f>
        <v>0.56683298787189429</v>
      </c>
      <c r="AC104" s="780">
        <f>'22. Income by deciles'!AC106/'22. Income by deciles'!AC$108</f>
        <v>0.82290850684657613</v>
      </c>
      <c r="AD104" s="780">
        <f>'22. Income by deciles'!AD106/'22. Income by deciles'!AD$108</f>
        <v>0.40690479353829501</v>
      </c>
      <c r="AE104" s="780">
        <f>'22. Income by deciles'!AE106/'22. Income by deciles'!AE$108</f>
        <v>0.10466104131776537</v>
      </c>
      <c r="AF104" s="780">
        <f>'22. Income by deciles'!AF106/'22. Income by deciles'!AF$108</f>
        <v>4.2952204790571602E-2</v>
      </c>
      <c r="AG104" s="780" t="e">
        <f>'22. Income by deciles'!AG106/'22. Income by deciles'!AG$108</f>
        <v>#DIV/0!</v>
      </c>
      <c r="AH104" s="780">
        <f>'22. Income by deciles'!AH106/'22. Income by deciles'!AH$108</f>
        <v>0.1355825976193282</v>
      </c>
      <c r="AI104" s="780">
        <f>'22. Income by deciles'!AI106/'22. Income by deciles'!AI$108</f>
        <v>0.62664764661005756</v>
      </c>
      <c r="AJ104" s="780"/>
      <c r="AK104" s="716"/>
    </row>
    <row r="105" spans="1:37">
      <c r="A105" s="736" t="s">
        <v>533</v>
      </c>
      <c r="B105" s="780"/>
      <c r="C105" s="780">
        <f>'22. Income by deciles'!C107/'22. Income by deciles'!C$108</f>
        <v>5.1287098305852537E-3</v>
      </c>
      <c r="D105" s="780"/>
      <c r="E105" s="780">
        <f>'22. Income by deciles'!E107/'22. Income by deciles'!E$108</f>
        <v>0.18231112321369258</v>
      </c>
      <c r="F105" s="1129">
        <f>'22. Income by deciles'!F107/'22. Income by deciles'!F$108</f>
        <v>0.25156062032779425</v>
      </c>
      <c r="G105" s="780">
        <f>'22. Income by deciles'!G107/'22. Income by deciles'!G$108</f>
        <v>0.2047782554573388</v>
      </c>
      <c r="H105" s="780">
        <f>'22. Income by deciles'!H107/'22. Income by deciles'!H$108</f>
        <v>0.23186178599688798</v>
      </c>
      <c r="I105" s="780"/>
      <c r="J105" s="780">
        <f>'22. Income by deciles'!J107/'22. Income by deciles'!J$108</f>
        <v>9.663728589835105E-2</v>
      </c>
      <c r="K105" s="780">
        <f>'22. Income by deciles'!K107/'22. Income by deciles'!K$108</f>
        <v>9.7608512017078763E-2</v>
      </c>
      <c r="L105" s="780">
        <f>'22. Income by deciles'!L107/'22. Income by deciles'!L$108</f>
        <v>3.5894146585176506E-2</v>
      </c>
      <c r="M105" s="780"/>
      <c r="N105" s="780"/>
      <c r="O105" s="780">
        <f>'22. Income by deciles'!O107/'22. Income by deciles'!O$108</f>
        <v>1.7258556525686627E-2</v>
      </c>
      <c r="P105" s="780"/>
      <c r="Q105" s="780"/>
      <c r="R105" s="780"/>
      <c r="S105" s="780">
        <f>'22. Income by deciles'!S107/'22. Income by deciles'!S$108</f>
        <v>5.1141888909601585E-2</v>
      </c>
      <c r="T105" s="780">
        <f>'22. Income by deciles'!T107/'22. Income by deciles'!T$108</f>
        <v>1.8532471389458016E-2</v>
      </c>
      <c r="U105" s="780"/>
      <c r="V105" s="780">
        <f>'22. Income by deciles'!V107/'22. Income by deciles'!V$108</f>
        <v>0.14940799779662903</v>
      </c>
      <c r="W105" s="780">
        <f>'22. Income by deciles'!W107/'22. Income by deciles'!W$108</f>
        <v>0.14893860940711584</v>
      </c>
      <c r="X105" s="780"/>
      <c r="Y105" s="780">
        <f>'22. Income by deciles'!Y107/'22. Income by deciles'!Y$108</f>
        <v>0.24383594203343825</v>
      </c>
      <c r="Z105" s="780">
        <f>'22. Income by deciles'!Z107/'22. Income by deciles'!Z$108</f>
        <v>0.25193796354308223</v>
      </c>
      <c r="AA105" s="780"/>
      <c r="AB105" s="780">
        <f>'22. Income by deciles'!AB107/'22. Income by deciles'!AB$108</f>
        <v>0.10174543021069288</v>
      </c>
      <c r="AC105" s="780">
        <f>'22. Income by deciles'!AC107/'22. Income by deciles'!AC$108</f>
        <v>8.7023529763842117E-2</v>
      </c>
      <c r="AD105" s="780">
        <f>'22. Income by deciles'!AD107/'22. Income by deciles'!AD$108</f>
        <v>0.32276719479918309</v>
      </c>
      <c r="AE105" s="780">
        <f>'22. Income by deciles'!AE107/'22. Income by deciles'!AE$108</f>
        <v>1.1211964948610003E-2</v>
      </c>
      <c r="AF105" s="780">
        <f>'22. Income by deciles'!AF107/'22. Income by deciles'!AF$108</f>
        <v>5.8393351169168202E-3</v>
      </c>
      <c r="AG105" s="780" t="e">
        <f>'22. Income by deciles'!AG107/'22. Income by deciles'!AG$108</f>
        <v>#DIV/0!</v>
      </c>
      <c r="AH105" s="780">
        <f>'22. Income by deciles'!AH107/'22. Income by deciles'!AH$108</f>
        <v>2.2037671264297934E-3</v>
      </c>
      <c r="AI105" s="780">
        <f>'22. Income by deciles'!AI107/'22. Income by deciles'!AI$108</f>
        <v>0.15790638362407805</v>
      </c>
      <c r="AJ105" s="780"/>
      <c r="AK105" s="716"/>
    </row>
    <row r="106" spans="1:37">
      <c r="A106" s="736" t="s">
        <v>591</v>
      </c>
      <c r="B106" s="780"/>
      <c r="C106" s="780">
        <f>'22. Income by deciles'!C108/'22. Income by deciles'!C$108</f>
        <v>1</v>
      </c>
      <c r="D106" s="780"/>
      <c r="E106" s="780">
        <f>'22. Income by deciles'!E108/'22. Income by deciles'!E$108</f>
        <v>1</v>
      </c>
      <c r="F106" s="1129">
        <f>'22. Income by deciles'!F108/'22. Income by deciles'!F$108</f>
        <v>1</v>
      </c>
      <c r="G106" s="780">
        <f>'22. Income by deciles'!G108/'22. Income by deciles'!G$108</f>
        <v>1</v>
      </c>
      <c r="H106" s="780">
        <f>'22. Income by deciles'!H108/'22. Income by deciles'!H$108</f>
        <v>1</v>
      </c>
      <c r="I106" s="780"/>
      <c r="J106" s="780">
        <f>'22. Income by deciles'!J108/'22. Income by deciles'!J$108</f>
        <v>1</v>
      </c>
      <c r="K106" s="780">
        <f>'22. Income by deciles'!K108/'22. Income by deciles'!K$108</f>
        <v>1</v>
      </c>
      <c r="L106" s="780">
        <f>'22. Income by deciles'!L108/'22. Income by deciles'!L$108</f>
        <v>1</v>
      </c>
      <c r="M106" s="780"/>
      <c r="N106" s="780"/>
      <c r="O106" s="780">
        <f>'22. Income by deciles'!O108/'22. Income by deciles'!O$108</f>
        <v>1</v>
      </c>
      <c r="P106" s="780"/>
      <c r="Q106" s="780"/>
      <c r="R106" s="780"/>
      <c r="S106" s="780">
        <f>'22. Income by deciles'!S108/'22. Income by deciles'!S$108</f>
        <v>1</v>
      </c>
      <c r="T106" s="780">
        <f>'22. Income by deciles'!T108/'22. Income by deciles'!T$108</f>
        <v>1</v>
      </c>
      <c r="U106" s="780"/>
      <c r="V106" s="780">
        <f>'22. Income by deciles'!V108/'22. Income by deciles'!V$108</f>
        <v>1</v>
      </c>
      <c r="W106" s="780">
        <f>'22. Income by deciles'!W108/'22. Income by deciles'!W$108</f>
        <v>1</v>
      </c>
      <c r="X106" s="780"/>
      <c r="Y106" s="780">
        <f>'22. Income by deciles'!Y108/'22. Income by deciles'!Y$108</f>
        <v>1</v>
      </c>
      <c r="Z106" s="780">
        <f>'22. Income by deciles'!Z108/'22. Income by deciles'!Z$108</f>
        <v>1</v>
      </c>
      <c r="AA106" s="780"/>
      <c r="AB106" s="780">
        <f>'22. Income by deciles'!AB108/'22. Income by deciles'!AB$108</f>
        <v>1</v>
      </c>
      <c r="AC106" s="780">
        <f>'22. Income by deciles'!AC108/'22. Income by deciles'!AC$108</f>
        <v>1</v>
      </c>
      <c r="AD106" s="780">
        <f>'22. Income by deciles'!AD108/'22. Income by deciles'!AD$108</f>
        <v>1</v>
      </c>
      <c r="AE106" s="780">
        <f>'22. Income by deciles'!AE108/'22. Income by deciles'!AE$108</f>
        <v>1</v>
      </c>
      <c r="AF106" s="780">
        <f>'22. Income by deciles'!AF108/'22. Income by deciles'!AF$108</f>
        <v>1</v>
      </c>
      <c r="AG106" s="780" t="e">
        <f>'22. Income by deciles'!AG108/'22. Income by deciles'!AG$108</f>
        <v>#DIV/0!</v>
      </c>
      <c r="AH106" s="780">
        <f>'22. Income by deciles'!AH108/'22. Income by deciles'!AH$108</f>
        <v>1</v>
      </c>
      <c r="AI106" s="780">
        <f>'22. Income by deciles'!AI108/'22. Income by deciles'!AI$108</f>
        <v>1</v>
      </c>
      <c r="AJ106" s="780"/>
      <c r="AK106" s="716"/>
    </row>
    <row r="107" spans="1:37" s="720" customFormat="1" ht="29" customHeight="1">
      <c r="A107" s="751" t="s">
        <v>633</v>
      </c>
      <c r="B107" s="775"/>
      <c r="C107" s="775"/>
      <c r="D107" s="775"/>
      <c r="E107" s="775"/>
      <c r="F107" s="1125"/>
      <c r="G107" s="775"/>
      <c r="H107" s="775"/>
      <c r="I107" s="775"/>
      <c r="J107" s="775"/>
      <c r="K107" s="775"/>
      <c r="L107" s="775"/>
      <c r="M107" s="775"/>
      <c r="N107" s="775"/>
      <c r="O107" s="775"/>
      <c r="P107" s="775"/>
      <c r="Q107" s="775"/>
      <c r="R107" s="775"/>
      <c r="S107" s="775"/>
      <c r="T107" s="775"/>
      <c r="U107" s="775"/>
      <c r="V107" s="775"/>
      <c r="W107" s="775"/>
      <c r="X107" s="775"/>
      <c r="Y107" s="775"/>
      <c r="Z107" s="775"/>
      <c r="AA107" s="775"/>
      <c r="AB107" s="775"/>
      <c r="AC107" s="775"/>
      <c r="AD107" s="775"/>
      <c r="AE107" s="775"/>
      <c r="AF107" s="775"/>
      <c r="AG107" s="775"/>
      <c r="AH107" s="775"/>
      <c r="AI107" s="775"/>
      <c r="AJ107" s="775"/>
      <c r="AK107" s="719"/>
    </row>
    <row r="108" spans="1:37" s="771" customFormat="1" ht="15" customHeight="1">
      <c r="A108" s="754" t="s">
        <v>621</v>
      </c>
      <c r="B108" s="772"/>
      <c r="C108" s="772"/>
      <c r="D108" s="772"/>
      <c r="E108" s="772"/>
      <c r="F108" s="1126"/>
      <c r="G108" s="772"/>
      <c r="H108" s="772"/>
      <c r="I108" s="772"/>
      <c r="J108" s="772"/>
      <c r="K108" s="772"/>
      <c r="L108" s="772"/>
      <c r="M108" s="772"/>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c r="AJ108" s="772"/>
      <c r="AK108" s="717"/>
    </row>
    <row r="109" spans="1:37">
      <c r="A109" s="739" t="s">
        <v>598</v>
      </c>
      <c r="B109" s="780">
        <f>'22. Income by deciles'!B111/'22. Income by deciles'!B$121</f>
        <v>3.3133344557036365E-3</v>
      </c>
      <c r="C109" s="780">
        <f>'22. Income by deciles'!C111/'22. Income by deciles'!C$121</f>
        <v>3.8304783126204612E-3</v>
      </c>
      <c r="D109" s="780">
        <f>'22. Income by deciles'!D111/'22. Income by deciles'!D$121</f>
        <v>7.4620010279864658E-3</v>
      </c>
      <c r="E109" s="780">
        <f>'22. Income by deciles'!E111/'22. Income by deciles'!E$121</f>
        <v>5.5869791195498055E-3</v>
      </c>
      <c r="F109" s="1129">
        <f>'22. Income by deciles'!F111/'22. Income by deciles'!F$121</f>
        <v>1.4874573906812188E-2</v>
      </c>
      <c r="G109" s="780">
        <f>'22. Income by deciles'!G111/'22. Income by deciles'!G$121</f>
        <v>9.2247826690211136E-3</v>
      </c>
      <c r="H109" s="780">
        <f>'22. Income by deciles'!H111/'22. Income by deciles'!H$121</f>
        <v>8.3455839229342674E-3</v>
      </c>
      <c r="I109" s="780">
        <f>'22. Income by deciles'!I111/'22. Income by deciles'!I$121</f>
        <v>1.0193471156915138E-2</v>
      </c>
      <c r="J109" s="780">
        <f>'22. Income by deciles'!J111/'22. Income by deciles'!J$121</f>
        <v>1.2738236605991955E-2</v>
      </c>
      <c r="K109" s="780"/>
      <c r="L109" s="780">
        <f>'22. Income by deciles'!L111/'22. Income by deciles'!L$121</f>
        <v>1.8615564351239171E-2</v>
      </c>
      <c r="M109" s="780"/>
      <c r="N109" s="780">
        <f>'22. Income by deciles'!N111/'22. Income by deciles'!N$121</f>
        <v>5.0647462919386948E-3</v>
      </c>
      <c r="O109" s="780"/>
      <c r="P109" s="780">
        <f>'22. Income by deciles'!P111/'22. Income by deciles'!P$121</f>
        <v>1.9406885346100793E-2</v>
      </c>
      <c r="Q109" s="780">
        <f>'22. Income by deciles'!Q111/'22. Income by deciles'!Q$121</f>
        <v>7.9493424540132609E-3</v>
      </c>
      <c r="R109" s="780">
        <f>'22. Income by deciles'!R111/'22. Income by deciles'!R$121</f>
        <v>3.0668521274809398E-2</v>
      </c>
      <c r="S109" s="780"/>
      <c r="T109" s="780">
        <f>'22. Income by deciles'!T111/'22. Income by deciles'!T$121</f>
        <v>4.4050603827304205E-2</v>
      </c>
      <c r="U109" s="780">
        <f>'22. Income by deciles'!U111/'22. Income by deciles'!U$121</f>
        <v>1.0685122031584381E-2</v>
      </c>
      <c r="V109" s="780">
        <f>'22. Income by deciles'!V111/'22. Income by deciles'!V$121</f>
        <v>1.0776771955892956E-2</v>
      </c>
      <c r="W109" s="780">
        <f>'22. Income by deciles'!W111/'22. Income by deciles'!W$121</f>
        <v>1.0992176617554658E-2</v>
      </c>
      <c r="X109" s="780">
        <f>'22. Income by deciles'!X111/'22. Income by deciles'!X$121</f>
        <v>1.7326845867795083E-2</v>
      </c>
      <c r="Y109" s="780">
        <f>'22. Income by deciles'!Y111/'22. Income by deciles'!Y$121</f>
        <v>6.4667182132444679E-3</v>
      </c>
      <c r="Z109" s="780"/>
      <c r="AA109" s="780">
        <f>'22. Income by deciles'!AA111/'22. Income by deciles'!AA$121</f>
        <v>1.2003380519125226E-2</v>
      </c>
      <c r="AB109" s="780">
        <f>'22. Income by deciles'!AB111/'22. Income by deciles'!AB$121</f>
        <v>1.2466029267203632E-2</v>
      </c>
      <c r="AC109" s="780">
        <f>'22. Income by deciles'!AC111/'22. Income by deciles'!AC$121</f>
        <v>7.3782337920022957E-4</v>
      </c>
      <c r="AD109" s="780"/>
      <c r="AE109" s="780">
        <f>'22. Income by deciles'!AE111/'22. Income by deciles'!AE$121</f>
        <v>3.0923859545825542E-2</v>
      </c>
      <c r="AF109" s="780"/>
      <c r="AG109" s="780">
        <f>'22. Income by deciles'!AG111/'22. Income by deciles'!AG$121</f>
        <v>2.1777979253065457E-2</v>
      </c>
      <c r="AH109" s="780" t="e">
        <f>'22. Income by deciles'!AH111/'22. Income by deciles'!AH$121</f>
        <v>#VALUE!</v>
      </c>
      <c r="AI109" s="780">
        <f>'22. Income by deciles'!AI111/'22. Income by deciles'!AI$121</f>
        <v>6.4010287708114429E-3</v>
      </c>
      <c r="AJ109" s="780">
        <f>'22. Income by deciles'!AJ111/'22. Income by deciles'!AJ$121</f>
        <v>1.5092312927101836E-2</v>
      </c>
      <c r="AK109" s="716"/>
    </row>
    <row r="110" spans="1:37">
      <c r="A110" s="739" t="s">
        <v>599</v>
      </c>
      <c r="B110" s="780">
        <f>'22. Income by deciles'!B112/'22. Income by deciles'!B$121</f>
        <v>1.8784826461208042E-2</v>
      </c>
      <c r="C110" s="780">
        <f>'22. Income by deciles'!C112/'22. Income by deciles'!C$121</f>
        <v>1.8670100713809191E-2</v>
      </c>
      <c r="D110" s="780">
        <f>'22. Income by deciles'!D112/'22. Income by deciles'!D$121</f>
        <v>2.0444357293823451E-2</v>
      </c>
      <c r="E110" s="780">
        <f>'22. Income by deciles'!E112/'22. Income by deciles'!E$121</f>
        <v>1.4798822195186478E-2</v>
      </c>
      <c r="F110" s="1129">
        <f>'22. Income by deciles'!F112/'22. Income by deciles'!F$121</f>
        <v>2.7852304292035512E-2</v>
      </c>
      <c r="G110" s="780">
        <f>'22. Income by deciles'!G112/'22. Income by deciles'!G$121</f>
        <v>1.9858779858514929E-2</v>
      </c>
      <c r="H110" s="780">
        <f>'22. Income by deciles'!H112/'22. Income by deciles'!H$121</f>
        <v>1.9686319177268735E-2</v>
      </c>
      <c r="I110" s="780">
        <f>'22. Income by deciles'!I112/'22. Income by deciles'!I$121</f>
        <v>2.377247558165628E-2</v>
      </c>
      <c r="J110" s="780">
        <f>'22. Income by deciles'!J112/'22. Income by deciles'!J$121</f>
        <v>2.4271778760499789E-2</v>
      </c>
      <c r="K110" s="780"/>
      <c r="L110" s="780">
        <f>'22. Income by deciles'!L112/'22. Income by deciles'!L$121</f>
        <v>3.1991637180433505E-2</v>
      </c>
      <c r="M110" s="780"/>
      <c r="N110" s="780">
        <f>'22. Income by deciles'!N112/'22. Income by deciles'!N$121</f>
        <v>1.8360125804939797E-2</v>
      </c>
      <c r="O110" s="780"/>
      <c r="P110" s="780">
        <f>'22. Income by deciles'!P112/'22. Income by deciles'!P$121</f>
        <v>2.9648525220617464E-2</v>
      </c>
      <c r="Q110" s="780">
        <f>'22. Income by deciles'!Q112/'22. Income by deciles'!Q$121</f>
        <v>1.9013357036646632E-2</v>
      </c>
      <c r="R110" s="780">
        <f>'22. Income by deciles'!R112/'22. Income by deciles'!R$121</f>
        <v>4.1504583049580879E-2</v>
      </c>
      <c r="S110" s="780"/>
      <c r="T110" s="780">
        <f>'22. Income by deciles'!T112/'22. Income by deciles'!T$121</f>
        <v>5.8347892703067436E-2</v>
      </c>
      <c r="U110" s="780">
        <f>'22. Income by deciles'!U112/'22. Income by deciles'!U$121</f>
        <v>2.45519423359516E-2</v>
      </c>
      <c r="V110" s="780">
        <f>'22. Income by deciles'!V112/'22. Income by deciles'!V$121</f>
        <v>2.3601642227095893E-2</v>
      </c>
      <c r="W110" s="780">
        <f>'22. Income by deciles'!W112/'22. Income by deciles'!W$121</f>
        <v>2.4124249820842651E-2</v>
      </c>
      <c r="X110" s="780">
        <f>'22. Income by deciles'!X112/'22. Income by deciles'!X$121</f>
        <v>2.9211501243065315E-2</v>
      </c>
      <c r="Y110" s="780">
        <f>'22. Income by deciles'!Y112/'22. Income by deciles'!Y$121</f>
        <v>1.7529994412427773E-2</v>
      </c>
      <c r="Z110" s="780"/>
      <c r="AA110" s="780">
        <f>'22. Income by deciles'!AA112/'22. Income by deciles'!AA$121</f>
        <v>2.3461321325805921E-2</v>
      </c>
      <c r="AB110" s="780">
        <f>'22. Income by deciles'!AB112/'22. Income by deciles'!AB$121</f>
        <v>2.5341342026009409E-2</v>
      </c>
      <c r="AC110" s="780">
        <f>'22. Income by deciles'!AC112/'22. Income by deciles'!AC$121</f>
        <v>1.3275546115798124E-2</v>
      </c>
      <c r="AD110" s="780"/>
      <c r="AE110" s="780">
        <f>'22. Income by deciles'!AE112/'22. Income by deciles'!AE$121</f>
        <v>4.651445984700836E-2</v>
      </c>
      <c r="AF110" s="780"/>
      <c r="AG110" s="780">
        <f>'22. Income by deciles'!AG112/'22. Income by deciles'!AG$121</f>
        <v>3.5558698980853613E-2</v>
      </c>
      <c r="AH110" s="780" t="e">
        <f>'22. Income by deciles'!AH112/'22. Income by deciles'!AH$121</f>
        <v>#VALUE!</v>
      </c>
      <c r="AI110" s="780">
        <f>'22. Income by deciles'!AI112/'22. Income by deciles'!AI$121</f>
        <v>1.7265040216145146E-2</v>
      </c>
      <c r="AJ110" s="780">
        <f>'22. Income by deciles'!AJ112/'22. Income by deciles'!AJ$121</f>
        <v>3.3102526396565843E-2</v>
      </c>
      <c r="AK110" s="716"/>
    </row>
    <row r="111" spans="1:37">
      <c r="A111" s="739" t="s">
        <v>600</v>
      </c>
      <c r="B111" s="780">
        <f>'22. Income by deciles'!B113/'22. Income by deciles'!B$121</f>
        <v>3.0300673089312335E-2</v>
      </c>
      <c r="C111" s="780">
        <f>'22. Income by deciles'!C113/'22. Income by deciles'!C$121</f>
        <v>3.5482564762072767E-2</v>
      </c>
      <c r="D111" s="780">
        <f>'22. Income by deciles'!D113/'22. Income by deciles'!D$121</f>
        <v>3.4921847864446499E-2</v>
      </c>
      <c r="E111" s="780">
        <f>'22. Income by deciles'!E113/'22. Income by deciles'!E$121</f>
        <v>2.3619609534753415E-2</v>
      </c>
      <c r="F111" s="1129">
        <f>'22. Income by deciles'!F113/'22. Income by deciles'!F$121</f>
        <v>3.7018321430511369E-2</v>
      </c>
      <c r="G111" s="780">
        <f>'22. Income by deciles'!G113/'22. Income by deciles'!G$121</f>
        <v>2.8803092700402978E-2</v>
      </c>
      <c r="H111" s="780">
        <f>'22. Income by deciles'!H113/'22. Income by deciles'!H$121</f>
        <v>2.8321613231204874E-2</v>
      </c>
      <c r="I111" s="780">
        <f>'22. Income by deciles'!I113/'22. Income by deciles'!I$121</f>
        <v>3.4355801649458444E-2</v>
      </c>
      <c r="J111" s="780">
        <f>'22. Income by deciles'!J113/'22. Income by deciles'!J$121</f>
        <v>3.4533744079750246E-2</v>
      </c>
      <c r="K111" s="780"/>
      <c r="L111" s="780">
        <f>'22. Income by deciles'!L113/'22. Income by deciles'!L$121</f>
        <v>4.2567576864081545E-2</v>
      </c>
      <c r="M111" s="780"/>
      <c r="N111" s="780">
        <f>'22. Income by deciles'!N113/'22. Income by deciles'!N$121</f>
        <v>3.1419584185898845E-2</v>
      </c>
      <c r="O111" s="780"/>
      <c r="P111" s="780">
        <f>'22. Income by deciles'!P113/'22. Income by deciles'!P$121</f>
        <v>3.6882774088307868E-2</v>
      </c>
      <c r="Q111" s="780">
        <f>'22. Income by deciles'!Q113/'22. Income by deciles'!Q$121</f>
        <v>2.8832717357321808E-2</v>
      </c>
      <c r="R111" s="780">
        <f>'22. Income by deciles'!R113/'22. Income by deciles'!R$121</f>
        <v>4.879211776786891E-2</v>
      </c>
      <c r="S111" s="780"/>
      <c r="T111" s="780">
        <f>'22. Income by deciles'!T113/'22. Income by deciles'!T$121</f>
        <v>6.4954004365256793E-2</v>
      </c>
      <c r="U111" s="780">
        <f>'22. Income by deciles'!U113/'22. Income by deciles'!U$121</f>
        <v>3.5117427155726272E-2</v>
      </c>
      <c r="V111" s="780">
        <f>'22. Income by deciles'!V113/'22. Income by deciles'!V$121</f>
        <v>3.3608790926931482E-2</v>
      </c>
      <c r="W111" s="780">
        <f>'22. Income by deciles'!W113/'22. Income by deciles'!W$121</f>
        <v>3.4011548200865563E-2</v>
      </c>
      <c r="X111" s="780">
        <f>'22. Income by deciles'!X113/'22. Income by deciles'!X$121</f>
        <v>3.851707187570861E-2</v>
      </c>
      <c r="Y111" s="780">
        <f>'22. Income by deciles'!Y113/'22. Income by deciles'!Y$121</f>
        <v>2.8839320583109042E-2</v>
      </c>
      <c r="Z111" s="780"/>
      <c r="AA111" s="780">
        <f>'22. Income by deciles'!AA113/'22. Income by deciles'!AA$121</f>
        <v>3.3932232374373143E-2</v>
      </c>
      <c r="AB111" s="780">
        <f>'22. Income by deciles'!AB113/'22. Income by deciles'!AB$121</f>
        <v>3.7276456019558452E-2</v>
      </c>
      <c r="AC111" s="780">
        <f>'22. Income by deciles'!AC113/'22. Income by deciles'!AC$121</f>
        <v>3.3728988760770809E-2</v>
      </c>
      <c r="AD111" s="780"/>
      <c r="AE111" s="780">
        <f>'22. Income by deciles'!AE113/'22. Income by deciles'!AE$121</f>
        <v>5.599726692673742E-2</v>
      </c>
      <c r="AF111" s="780"/>
      <c r="AG111" s="780">
        <f>'22. Income by deciles'!AG113/'22. Income by deciles'!AG$121</f>
        <v>4.6570312285731635E-2</v>
      </c>
      <c r="AH111" s="780" t="e">
        <f>'22. Income by deciles'!AH113/'22. Income by deciles'!AH$121</f>
        <v>#VALUE!</v>
      </c>
      <c r="AI111" s="780">
        <f>'22. Income by deciles'!AI113/'22. Income by deciles'!AI$121</f>
        <v>2.7974658750251943E-2</v>
      </c>
      <c r="AJ111" s="780">
        <f>'22. Income by deciles'!AJ113/'22. Income by deciles'!AJ$121</f>
        <v>4.5963563858761936E-2</v>
      </c>
      <c r="AK111" s="716"/>
    </row>
    <row r="112" spans="1:37">
      <c r="A112" s="739" t="s">
        <v>601</v>
      </c>
      <c r="B112" s="780">
        <f>'22. Income by deciles'!B114/'22. Income by deciles'!B$121</f>
        <v>4.3307518253207743E-2</v>
      </c>
      <c r="C112" s="780">
        <f>'22. Income by deciles'!C114/'22. Income by deciles'!C$121</f>
        <v>5.1141501623612307E-2</v>
      </c>
      <c r="D112" s="780">
        <f>'22. Income by deciles'!D114/'22. Income by deciles'!D$121</f>
        <v>4.7060725823227255E-2</v>
      </c>
      <c r="E112" s="780">
        <f>'22. Income by deciles'!E114/'22. Income by deciles'!E$121</f>
        <v>3.368013879278544E-2</v>
      </c>
      <c r="F112" s="1129">
        <f>'22. Income by deciles'!F114/'22. Income by deciles'!F$121</f>
        <v>4.5956613094898804E-2</v>
      </c>
      <c r="G112" s="780">
        <f>'22. Income by deciles'!G114/'22. Income by deciles'!G$121</f>
        <v>3.8047172044675968E-2</v>
      </c>
      <c r="H112" s="780">
        <f>'22. Income by deciles'!H114/'22. Income by deciles'!H$121</f>
        <v>3.7520881615190939E-2</v>
      </c>
      <c r="I112" s="780">
        <f>'22. Income by deciles'!I114/'22. Income by deciles'!I$121</f>
        <v>4.433440189725478E-2</v>
      </c>
      <c r="J112" s="780">
        <f>'22. Income by deciles'!J114/'22. Income by deciles'!J$121</f>
        <v>4.4103451512358102E-2</v>
      </c>
      <c r="K112" s="780"/>
      <c r="L112" s="780">
        <f>'22. Income by deciles'!L114/'22. Income by deciles'!L$121</f>
        <v>5.3361516678918877E-2</v>
      </c>
      <c r="M112" s="780"/>
      <c r="N112" s="780">
        <f>'22. Income by deciles'!N114/'22. Income by deciles'!N$121</f>
        <v>4.503948930903335E-2</v>
      </c>
      <c r="O112" s="780"/>
      <c r="P112" s="780">
        <f>'22. Income by deciles'!P114/'22. Income by deciles'!P$121</f>
        <v>4.4087706511821645E-2</v>
      </c>
      <c r="Q112" s="780">
        <f>'22. Income by deciles'!Q114/'22. Income by deciles'!Q$121</f>
        <v>4.0156600097058223E-2</v>
      </c>
      <c r="R112" s="780">
        <f>'22. Income by deciles'!R114/'22. Income by deciles'!R$121</f>
        <v>5.6227287516825881E-2</v>
      </c>
      <c r="S112" s="780"/>
      <c r="T112" s="780">
        <f>'22. Income by deciles'!T114/'22. Income by deciles'!T$121</f>
        <v>7.4657758152921291E-2</v>
      </c>
      <c r="U112" s="780">
        <f>'22. Income by deciles'!U114/'22. Income by deciles'!U$121</f>
        <v>4.5254743193583961E-2</v>
      </c>
      <c r="V112" s="780">
        <f>'22. Income by deciles'!V114/'22. Income by deciles'!V$121</f>
        <v>4.4480506751883503E-2</v>
      </c>
      <c r="W112" s="780">
        <f>'22. Income by deciles'!W114/'22. Income by deciles'!W$121</f>
        <v>4.3656238864351125E-2</v>
      </c>
      <c r="X112" s="780">
        <f>'22. Income by deciles'!X114/'22. Income by deciles'!X$121</f>
        <v>4.7058866910115821E-2</v>
      </c>
      <c r="Y112" s="780">
        <f>'22. Income by deciles'!Y114/'22. Income by deciles'!Y$121</f>
        <v>4.0951412625789461E-2</v>
      </c>
      <c r="Z112" s="780"/>
      <c r="AA112" s="780">
        <f>'22. Income by deciles'!AA114/'22. Income by deciles'!AA$121</f>
        <v>4.5110631133398131E-2</v>
      </c>
      <c r="AB112" s="780">
        <f>'22. Income by deciles'!AB114/'22. Income by deciles'!AB$121</f>
        <v>4.9728415429089241E-2</v>
      </c>
      <c r="AC112" s="780">
        <f>'22. Income by deciles'!AC114/'22. Income by deciles'!AC$121</f>
        <v>5.0757737041059063E-2</v>
      </c>
      <c r="AD112" s="780"/>
      <c r="AE112" s="780">
        <f>'22. Income by deciles'!AE114/'22. Income by deciles'!AE$121</f>
        <v>6.485802055233085E-2</v>
      </c>
      <c r="AF112" s="780"/>
      <c r="AG112" s="780">
        <f>'22. Income by deciles'!AG114/'22. Income by deciles'!AG$121</f>
        <v>5.676120918212909E-2</v>
      </c>
      <c r="AH112" s="780" t="e">
        <f>'22. Income by deciles'!AH114/'22. Income by deciles'!AH$121</f>
        <v>#VALUE!</v>
      </c>
      <c r="AI112" s="780">
        <f>'22. Income by deciles'!AI114/'22. Income by deciles'!AI$121</f>
        <v>3.9299460029071205E-2</v>
      </c>
      <c r="AJ112" s="780">
        <f>'22. Income by deciles'!AJ114/'22. Income by deciles'!AJ$121</f>
        <v>5.8462548191785008E-2</v>
      </c>
      <c r="AK112" s="716"/>
    </row>
    <row r="113" spans="1:37">
      <c r="A113" s="739" t="s">
        <v>602</v>
      </c>
      <c r="B113" s="780">
        <f>'22. Income by deciles'!B115/'22. Income by deciles'!B$121</f>
        <v>5.6824061733712558E-2</v>
      </c>
      <c r="C113" s="780">
        <f>'22. Income by deciles'!C115/'22. Income by deciles'!C$121</f>
        <v>6.8821106457429851E-2</v>
      </c>
      <c r="D113" s="780">
        <f>'22. Income by deciles'!D115/'22. Income by deciles'!D$121</f>
        <v>6.0734791769177246E-2</v>
      </c>
      <c r="E113" s="780">
        <f>'22. Income by deciles'!E115/'22. Income by deciles'!E$121</f>
        <v>4.543480831848723E-2</v>
      </c>
      <c r="F113" s="1129">
        <f>'22. Income by deciles'!F115/'22. Income by deciles'!F$121</f>
        <v>5.5759582714993407E-2</v>
      </c>
      <c r="G113" s="780">
        <f>'22. Income by deciles'!G115/'22. Income by deciles'!G$121</f>
        <v>4.7631448531452937E-2</v>
      </c>
      <c r="H113" s="780">
        <f>'22. Income by deciles'!H115/'22. Income by deciles'!H$121</f>
        <v>4.7744951812707548E-2</v>
      </c>
      <c r="I113" s="780">
        <f>'22. Income by deciles'!I115/'22. Income by deciles'!I$121</f>
        <v>5.5741335634350464E-2</v>
      </c>
      <c r="J113" s="780">
        <f>'22. Income by deciles'!J115/'22. Income by deciles'!J$121</f>
        <v>5.4558041828102734E-2</v>
      </c>
      <c r="K113" s="780"/>
      <c r="L113" s="780">
        <f>'22. Income by deciles'!L115/'22. Income by deciles'!L$121</f>
        <v>6.4888871026569414E-2</v>
      </c>
      <c r="M113" s="780"/>
      <c r="N113" s="780">
        <f>'22. Income by deciles'!N115/'22. Income by deciles'!N$121</f>
        <v>6.0195370430464863E-2</v>
      </c>
      <c r="O113" s="780"/>
      <c r="P113" s="780">
        <f>'22. Income by deciles'!P115/'22. Income by deciles'!P$121</f>
        <v>5.3180825843418489E-2</v>
      </c>
      <c r="Q113" s="780">
        <f>'22. Income by deciles'!Q115/'22. Income by deciles'!Q$121</f>
        <v>5.2337553026354663E-2</v>
      </c>
      <c r="R113" s="780">
        <f>'22. Income by deciles'!R115/'22. Income by deciles'!R$121</f>
        <v>6.5226265537976919E-2</v>
      </c>
      <c r="S113" s="780"/>
      <c r="T113" s="780">
        <f>'22. Income by deciles'!T115/'22. Income by deciles'!T$121</f>
        <v>7.9400569496935663E-2</v>
      </c>
      <c r="U113" s="780">
        <f>'22. Income by deciles'!U115/'22. Income by deciles'!U$121</f>
        <v>5.6659593673580345E-2</v>
      </c>
      <c r="V113" s="780">
        <f>'22. Income by deciles'!V115/'22. Income by deciles'!V$121</f>
        <v>5.5172163627075291E-2</v>
      </c>
      <c r="W113" s="780">
        <f>'22. Income by deciles'!W115/'22. Income by deciles'!W$121</f>
        <v>5.4215945859479274E-2</v>
      </c>
      <c r="X113" s="780">
        <f>'22. Income by deciles'!X115/'22. Income by deciles'!X$121</f>
        <v>5.764438620806895E-2</v>
      </c>
      <c r="Y113" s="780">
        <f>'22. Income by deciles'!Y115/'22. Income by deciles'!Y$121</f>
        <v>5.3413464764161471E-2</v>
      </c>
      <c r="Z113" s="780"/>
      <c r="AA113" s="780">
        <f>'22. Income by deciles'!AA115/'22. Income by deciles'!AA$121</f>
        <v>5.7797065674650927E-2</v>
      </c>
      <c r="AB113" s="780">
        <f>'22. Income by deciles'!AB115/'22. Income by deciles'!AB$121</f>
        <v>6.3631652357515112E-2</v>
      </c>
      <c r="AC113" s="780">
        <f>'22. Income by deciles'!AC115/'22. Income by deciles'!AC$121</f>
        <v>6.6525376925288482E-2</v>
      </c>
      <c r="AD113" s="780"/>
      <c r="AE113" s="780">
        <f>'22. Income by deciles'!AE115/'22. Income by deciles'!AE$121</f>
        <v>7.3987484155262878E-2</v>
      </c>
      <c r="AF113" s="780"/>
      <c r="AG113" s="780">
        <f>'22. Income by deciles'!AG115/'22. Income by deciles'!AG$121</f>
        <v>6.8381862494292942E-2</v>
      </c>
      <c r="AH113" s="780" t="e">
        <f>'22. Income by deciles'!AH115/'22. Income by deciles'!AH$121</f>
        <v>#VALUE!</v>
      </c>
      <c r="AI113" s="780">
        <f>'22. Income by deciles'!AI115/'22. Income by deciles'!AI$121</f>
        <v>5.2425038498871174E-2</v>
      </c>
      <c r="AJ113" s="780">
        <f>'22. Income by deciles'!AJ115/'22. Income by deciles'!AJ$121</f>
        <v>7.1750422627244917E-2</v>
      </c>
      <c r="AK113" s="716"/>
    </row>
    <row r="114" spans="1:37">
      <c r="A114" s="739" t="s">
        <v>603</v>
      </c>
      <c r="B114" s="780">
        <f>'22. Income by deciles'!B116/'22. Income by deciles'!B$121</f>
        <v>7.3266252719297292E-2</v>
      </c>
      <c r="C114" s="780">
        <f>'22. Income by deciles'!C116/'22. Income by deciles'!C$121</f>
        <v>8.6524710090815332E-2</v>
      </c>
      <c r="D114" s="780">
        <f>'22. Income by deciles'!D116/'22. Income by deciles'!D$121</f>
        <v>7.6551033136846802E-2</v>
      </c>
      <c r="E114" s="780">
        <f>'22. Income by deciles'!E116/'22. Income by deciles'!E$121</f>
        <v>6.012448961138564E-2</v>
      </c>
      <c r="F114" s="1129">
        <f>'22. Income by deciles'!F116/'22. Income by deciles'!F$121</f>
        <v>6.7743146811537647E-2</v>
      </c>
      <c r="G114" s="780">
        <f>'22. Income by deciles'!G116/'22. Income by deciles'!G$121</f>
        <v>5.901428093072781E-2</v>
      </c>
      <c r="H114" s="780">
        <f>'22. Income by deciles'!H116/'22. Income by deciles'!H$121</f>
        <v>6.0649083792466439E-2</v>
      </c>
      <c r="I114" s="780">
        <f>'22. Income by deciles'!I116/'22. Income by deciles'!I$121</f>
        <v>6.9016351334612147E-2</v>
      </c>
      <c r="J114" s="780">
        <f>'22. Income by deciles'!J116/'22. Income by deciles'!J$121</f>
        <v>6.7283678234363917E-2</v>
      </c>
      <c r="K114" s="780"/>
      <c r="L114" s="780">
        <f>'22. Income by deciles'!L116/'22. Income by deciles'!L$121</f>
        <v>7.8024566870378828E-2</v>
      </c>
      <c r="M114" s="780"/>
      <c r="N114" s="780">
        <f>'22. Income by deciles'!N116/'22. Income by deciles'!N$121</f>
        <v>7.7254048732504604E-2</v>
      </c>
      <c r="O114" s="780"/>
      <c r="P114" s="780">
        <f>'22. Income by deciles'!P116/'22. Income by deciles'!P$121</f>
        <v>6.3673688502550257E-2</v>
      </c>
      <c r="Q114" s="780">
        <f>'22. Income by deciles'!Q116/'22. Income by deciles'!Q$121</f>
        <v>6.6649657265800258E-2</v>
      </c>
      <c r="R114" s="780">
        <f>'22. Income by deciles'!R116/'22. Income by deciles'!R$121</f>
        <v>7.6704263637139114E-2</v>
      </c>
      <c r="S114" s="780"/>
      <c r="T114" s="780">
        <f>'22. Income by deciles'!T116/'22. Income by deciles'!T$121</f>
        <v>8.892501746196764E-2</v>
      </c>
      <c r="U114" s="780">
        <f>'22. Income by deciles'!U116/'22. Income by deciles'!U$121</f>
        <v>7.0469586566467943E-2</v>
      </c>
      <c r="V114" s="780">
        <f>'22. Income by deciles'!V116/'22. Income by deciles'!V$121</f>
        <v>6.7955734209548355E-2</v>
      </c>
      <c r="W114" s="780">
        <f>'22. Income by deciles'!W116/'22. Income by deciles'!W$121</f>
        <v>6.6949540561011586E-2</v>
      </c>
      <c r="X114" s="780">
        <f>'22. Income by deciles'!X116/'22. Income by deciles'!X$121</f>
        <v>7.1239441152839811E-2</v>
      </c>
      <c r="Y114" s="780">
        <f>'22. Income by deciles'!Y116/'22. Income by deciles'!Y$121</f>
        <v>6.8569213601250692E-2</v>
      </c>
      <c r="Z114" s="780"/>
      <c r="AA114" s="780">
        <f>'22. Income by deciles'!AA116/'22. Income by deciles'!AA$121</f>
        <v>7.3103601387956921E-2</v>
      </c>
      <c r="AB114" s="780">
        <f>'22. Income by deciles'!AB116/'22. Income by deciles'!AB$121</f>
        <v>7.8452766425129203E-2</v>
      </c>
      <c r="AC114" s="780">
        <f>'22. Income by deciles'!AC116/'22. Income by deciles'!AC$121</f>
        <v>8.4416112550190686E-2</v>
      </c>
      <c r="AD114" s="780"/>
      <c r="AE114" s="780">
        <f>'22. Income by deciles'!AE116/'22. Income by deciles'!AE$121</f>
        <v>8.4456757522351364E-2</v>
      </c>
      <c r="AF114" s="780"/>
      <c r="AG114" s="780">
        <f>'22. Income by deciles'!AG116/'22. Income by deciles'!AG$121</f>
        <v>8.1294344671052121E-2</v>
      </c>
      <c r="AH114" s="780" t="e">
        <f>'22. Income by deciles'!AH116/'22. Income by deciles'!AH$121</f>
        <v>#VALUE!</v>
      </c>
      <c r="AI114" s="780">
        <f>'22. Income by deciles'!AI116/'22. Income by deciles'!AI$121</f>
        <v>6.8272175257320322E-2</v>
      </c>
      <c r="AJ114" s="780">
        <f>'22. Income by deciles'!AJ116/'22. Income by deciles'!AJ$121</f>
        <v>8.5883313697225225E-2</v>
      </c>
      <c r="AK114" s="716"/>
    </row>
    <row r="115" spans="1:37">
      <c r="A115" s="739" t="s">
        <v>604</v>
      </c>
      <c r="B115" s="780">
        <f>'22. Income by deciles'!B117/'22. Income by deciles'!B$121</f>
        <v>9.2325276243505242E-2</v>
      </c>
      <c r="C115" s="780">
        <f>'22. Income by deciles'!C117/'22. Income by deciles'!C$121</f>
        <v>0.10756400339959131</v>
      </c>
      <c r="D115" s="780">
        <f>'22. Income by deciles'!D117/'22. Income by deciles'!D$121</f>
        <v>9.50981519840461E-2</v>
      </c>
      <c r="E115" s="780">
        <f>'22. Income by deciles'!E117/'22. Income by deciles'!E$121</f>
        <v>7.9753303787222785E-2</v>
      </c>
      <c r="F115" s="1129">
        <f>'22. Income by deciles'!F117/'22. Income by deciles'!F$121</f>
        <v>8.3783306660521722E-2</v>
      </c>
      <c r="G115" s="780">
        <f>'22. Income by deciles'!G117/'22. Income by deciles'!G$121</f>
        <v>7.5779371705712986E-2</v>
      </c>
      <c r="H115" s="780">
        <f>'22. Income by deciles'!H117/'22. Income by deciles'!H$121</f>
        <v>7.868469926519861E-2</v>
      </c>
      <c r="I115" s="780">
        <f>'22. Income by deciles'!I117/'22. Income by deciles'!I$121</f>
        <v>8.8298692648510341E-2</v>
      </c>
      <c r="J115" s="780">
        <f>'22. Income by deciles'!J117/'22. Income by deciles'!J$121</f>
        <v>8.4558474470700237E-2</v>
      </c>
      <c r="K115" s="780"/>
      <c r="L115" s="780">
        <f>'22. Income by deciles'!L117/'22. Income by deciles'!L$121</f>
        <v>9.5046831125070633E-2</v>
      </c>
      <c r="M115" s="780"/>
      <c r="N115" s="780">
        <f>'22. Income by deciles'!N117/'22. Income by deciles'!N$121</f>
        <v>9.8373249289978981E-2</v>
      </c>
      <c r="O115" s="780"/>
      <c r="P115" s="780">
        <f>'22. Income by deciles'!P117/'22. Income by deciles'!P$121</f>
        <v>7.8854768902721667E-2</v>
      </c>
      <c r="Q115" s="780">
        <f>'22. Income by deciles'!Q117/'22. Income by deciles'!Q$121</f>
        <v>8.4685139979439716E-2</v>
      </c>
      <c r="R115" s="780">
        <f>'22. Income by deciles'!R117/'22. Income by deciles'!R$121</f>
        <v>9.2125805252282089E-2</v>
      </c>
      <c r="S115" s="780"/>
      <c r="T115" s="780">
        <f>'22. Income by deciles'!T117/'22. Income by deciles'!T$121</f>
        <v>9.8940818818965492E-2</v>
      </c>
      <c r="U115" s="780">
        <f>'22. Income by deciles'!U117/'22. Income by deciles'!U$121</f>
        <v>8.8319387673554184E-2</v>
      </c>
      <c r="V115" s="780">
        <f>'22. Income by deciles'!V117/'22. Income by deciles'!V$121</f>
        <v>8.490208199600062E-2</v>
      </c>
      <c r="W115" s="780">
        <f>'22. Income by deciles'!W117/'22. Income by deciles'!W$121</f>
        <v>8.3346034645564615E-2</v>
      </c>
      <c r="X115" s="780">
        <f>'22. Income by deciles'!X117/'22. Income by deciles'!X$121</f>
        <v>8.799517954096453E-2</v>
      </c>
      <c r="Y115" s="780">
        <f>'22. Income by deciles'!Y117/'22. Income by deciles'!Y$121</f>
        <v>8.6994585387778184E-2</v>
      </c>
      <c r="Z115" s="780"/>
      <c r="AA115" s="780">
        <f>'22. Income by deciles'!AA117/'22. Income by deciles'!AA$121</f>
        <v>9.1774237140720333E-2</v>
      </c>
      <c r="AB115" s="780">
        <f>'22. Income by deciles'!AB117/'22. Income by deciles'!AB$121</f>
        <v>9.617961983269363E-2</v>
      </c>
      <c r="AC115" s="780">
        <f>'22. Income by deciles'!AC117/'22. Income by deciles'!AC$121</f>
        <v>0.10609729994082713</v>
      </c>
      <c r="AD115" s="780"/>
      <c r="AE115" s="780">
        <f>'22. Income by deciles'!AE117/'22. Income by deciles'!AE$121</f>
        <v>9.7552371696169246E-2</v>
      </c>
      <c r="AF115" s="780"/>
      <c r="AG115" s="780">
        <f>'22. Income by deciles'!AG117/'22. Income by deciles'!AG$121</f>
        <v>9.7189708848627876E-2</v>
      </c>
      <c r="AH115" s="780" t="e">
        <f>'22. Income by deciles'!AH117/'22. Income by deciles'!AH$121</f>
        <v>#VALUE!</v>
      </c>
      <c r="AI115" s="780">
        <f>'22. Income by deciles'!AI117/'22. Income by deciles'!AI$121</f>
        <v>9.0181926155755252E-2</v>
      </c>
      <c r="AJ115" s="780">
        <f>'22. Income by deciles'!AJ117/'22. Income by deciles'!AJ$121</f>
        <v>0.10230105222332506</v>
      </c>
      <c r="AK115" s="716"/>
    </row>
    <row r="116" spans="1:37">
      <c r="A116" s="739" t="s">
        <v>605</v>
      </c>
      <c r="B116" s="780">
        <f>'22. Income by deciles'!B118/'22. Income by deciles'!B$121</f>
        <v>0.12183825203821949</v>
      </c>
      <c r="C116" s="780">
        <f>'22. Income by deciles'!C118/'22. Income by deciles'!C$121</f>
        <v>0.1355898656500128</v>
      </c>
      <c r="D116" s="780">
        <f>'22. Income by deciles'!D118/'22. Income by deciles'!D$121</f>
        <v>0.11952515140509624</v>
      </c>
      <c r="E116" s="780">
        <f>'22. Income by deciles'!E118/'22. Income by deciles'!E$121</f>
        <v>0.10931235054753162</v>
      </c>
      <c r="F116" s="1129">
        <f>'22. Income by deciles'!F118/'22. Income by deciles'!F$121</f>
        <v>0.10724365987911362</v>
      </c>
      <c r="G116" s="780">
        <f>'22. Income by deciles'!G118/'22. Income by deciles'!G$121</f>
        <v>0.10178043199598245</v>
      </c>
      <c r="H116" s="780">
        <f>'22. Income by deciles'!H118/'22. Income by deciles'!H$121</f>
        <v>0.10408346924247447</v>
      </c>
      <c r="I116" s="780">
        <f>'22. Income by deciles'!I118/'22. Income by deciles'!I$121</f>
        <v>0.11662730166139063</v>
      </c>
      <c r="J116" s="780">
        <f>'22. Income by deciles'!J118/'22. Income by deciles'!J$121</f>
        <v>0.10996407833066436</v>
      </c>
      <c r="K116" s="780"/>
      <c r="L116" s="780">
        <f>'22. Income by deciles'!L118/'22. Income by deciles'!L$121</f>
        <v>0.11932018483960297</v>
      </c>
      <c r="M116" s="780"/>
      <c r="N116" s="780">
        <f>'22. Income by deciles'!N118/'22. Income by deciles'!N$121</f>
        <v>0.12829004385933485</v>
      </c>
      <c r="O116" s="780"/>
      <c r="P116" s="780">
        <f>'22. Income by deciles'!P118/'22. Income by deciles'!P$121</f>
        <v>0.10235785309979314</v>
      </c>
      <c r="Q116" s="780">
        <f>'22. Income by deciles'!Q118/'22. Income by deciles'!Q$121</f>
        <v>0.11133623275951821</v>
      </c>
      <c r="R116" s="780">
        <f>'22. Income by deciles'!R118/'22. Income by deciles'!R$121</f>
        <v>0.11504074246123798</v>
      </c>
      <c r="S116" s="780"/>
      <c r="T116" s="780">
        <f>'22. Income by deciles'!T118/'22. Income by deciles'!T$121</f>
        <v>0.11319855667469829</v>
      </c>
      <c r="U116" s="780">
        <f>'22. Income by deciles'!U118/'22. Income by deciles'!U$121</f>
        <v>0.11453623679468111</v>
      </c>
      <c r="V116" s="780">
        <f>'22. Income by deciles'!V118/'22. Income by deciles'!V$121</f>
        <v>0.1117185698803735</v>
      </c>
      <c r="W116" s="780">
        <f>'22. Income by deciles'!W118/'22. Income by deciles'!W$121</f>
        <v>0.10819948485319904</v>
      </c>
      <c r="X116" s="780">
        <f>'22. Income by deciles'!X118/'22. Income by deciles'!X$121</f>
        <v>0.11228782425093289</v>
      </c>
      <c r="Y116" s="780">
        <f>'22. Income by deciles'!Y118/'22. Income by deciles'!Y$121</f>
        <v>0.11093539439424888</v>
      </c>
      <c r="Z116" s="780"/>
      <c r="AA116" s="780">
        <f>'22. Income by deciles'!AA118/'22. Income by deciles'!AA$121</f>
        <v>0.11808736161310235</v>
      </c>
      <c r="AB116" s="780">
        <f>'22. Income by deciles'!AB118/'22. Income by deciles'!AB$121</f>
        <v>0.12059934883705399</v>
      </c>
      <c r="AC116" s="780">
        <f>'22. Income by deciles'!AC118/'22. Income by deciles'!AC$121</f>
        <v>0.1350729603660526</v>
      </c>
      <c r="AD116" s="780"/>
      <c r="AE116" s="780">
        <f>'22. Income by deciles'!AE118/'22. Income by deciles'!AE$121</f>
        <v>0.11621345452985868</v>
      </c>
      <c r="AF116" s="780"/>
      <c r="AG116" s="780">
        <f>'22. Income by deciles'!AG118/'22. Income by deciles'!AG$121</f>
        <v>0.12195020992103234</v>
      </c>
      <c r="AH116" s="780" t="e">
        <f>'22. Income by deciles'!AH118/'22. Income by deciles'!AH$121</f>
        <v>#VALUE!</v>
      </c>
      <c r="AI116" s="780">
        <f>'22. Income by deciles'!AI118/'22. Income by deciles'!AI$121</f>
        <v>0.12145319191624869</v>
      </c>
      <c r="AJ116" s="780">
        <f>'22. Income by deciles'!AJ118/'22. Income by deciles'!AJ$121</f>
        <v>0.12588926721759819</v>
      </c>
      <c r="AK116" s="716"/>
    </row>
    <row r="117" spans="1:37">
      <c r="A117" s="739" t="s">
        <v>606</v>
      </c>
      <c r="B117" s="780">
        <f>'22. Income by deciles'!B119/'22. Income by deciles'!B$121</f>
        <v>0.17507454365048181</v>
      </c>
      <c r="C117" s="780">
        <f>'22. Income by deciles'!C119/'22. Income by deciles'!C$121</f>
        <v>0.1759232224139361</v>
      </c>
      <c r="D117" s="780">
        <f>'22. Income by deciles'!D119/'22. Income by deciles'!D$121</f>
        <v>0.16641765176231413</v>
      </c>
      <c r="E117" s="780">
        <f>'22. Income by deciles'!E119/'22. Income by deciles'!E$121</f>
        <v>0.16534542981607378</v>
      </c>
      <c r="F117" s="1129">
        <f>'22. Income by deciles'!F119/'22. Income by deciles'!F$121</f>
        <v>0.15567588167653651</v>
      </c>
      <c r="G117" s="780">
        <f>'22. Income by deciles'!G119/'22. Income by deciles'!G$121</f>
        <v>0.15112629054738697</v>
      </c>
      <c r="H117" s="780">
        <f>'22. Income by deciles'!H119/'22. Income by deciles'!H$121</f>
        <v>0.15138406127577755</v>
      </c>
      <c r="I117" s="780">
        <f>'22. Income by deciles'!I119/'22. Income by deciles'!I$121</f>
        <v>0.16912315612277604</v>
      </c>
      <c r="J117" s="780">
        <f>'22. Income by deciles'!J119/'22. Income by deciles'!J$121</f>
        <v>0.15880643535795613</v>
      </c>
      <c r="K117" s="780"/>
      <c r="L117" s="780">
        <f>'22. Income by deciles'!L119/'22. Income by deciles'!L$121</f>
        <v>0.16256597142275397</v>
      </c>
      <c r="M117" s="780"/>
      <c r="N117" s="780">
        <f>'22. Income by deciles'!N119/'22. Income by deciles'!N$121</f>
        <v>0.17653328782879785</v>
      </c>
      <c r="O117" s="780"/>
      <c r="P117" s="780">
        <f>'22. Income by deciles'!P119/'22. Income by deciles'!P$121</f>
        <v>0.1454042540488753</v>
      </c>
      <c r="Q117" s="780">
        <f>'22. Income by deciles'!Q119/'22. Income by deciles'!Q$121</f>
        <v>0.16285866483859429</v>
      </c>
      <c r="R117" s="780">
        <f>'22. Income by deciles'!R119/'22. Income by deciles'!R$121</f>
        <v>0.15536395188402319</v>
      </c>
      <c r="S117" s="780"/>
      <c r="T117" s="780">
        <f>'22. Income by deciles'!T119/'22. Income by deciles'!T$121</f>
        <v>0.13595768597918048</v>
      </c>
      <c r="U117" s="780">
        <f>'22. Income by deciles'!U119/'22. Income by deciles'!U$121</f>
        <v>0.16167217881574511</v>
      </c>
      <c r="V117" s="780">
        <f>'22. Income by deciles'!V119/'22. Income by deciles'!V$121</f>
        <v>0.15861895924059535</v>
      </c>
      <c r="W117" s="780">
        <f>'22. Income by deciles'!W119/'22. Income by deciles'!W$121</f>
        <v>0.15298014794900811</v>
      </c>
      <c r="X117" s="780">
        <f>'22. Income by deciles'!X119/'22. Income by deciles'!X$121</f>
        <v>0.15775372229736204</v>
      </c>
      <c r="Y117" s="780">
        <f>'22. Income by deciles'!Y119/'22. Income by deciles'!Y$121</f>
        <v>0.15527353871481039</v>
      </c>
      <c r="Z117" s="780"/>
      <c r="AA117" s="780">
        <f>'22. Income by deciles'!AA119/'22. Income by deciles'!AA$121</f>
        <v>0.16255275650076667</v>
      </c>
      <c r="AB117" s="780">
        <f>'22. Income by deciles'!AB119/'22. Income by deciles'!AB$121</f>
        <v>0.16032264281212538</v>
      </c>
      <c r="AC117" s="780">
        <f>'22. Income by deciles'!AC119/'22. Income by deciles'!AC$121</f>
        <v>0.17878031570094371</v>
      </c>
      <c r="AD117" s="780"/>
      <c r="AE117" s="780">
        <f>'22. Income by deciles'!AE119/'22. Income by deciles'!AE$121</f>
        <v>0.14764251784274843</v>
      </c>
      <c r="AF117" s="780"/>
      <c r="AG117" s="780">
        <f>'22. Income by deciles'!AG119/'22. Income by deciles'!AG$121</f>
        <v>0.16350710150939229</v>
      </c>
      <c r="AH117" s="780" t="e">
        <f>'22. Income by deciles'!AH119/'22. Income by deciles'!AH$121</f>
        <v>#VALUE!</v>
      </c>
      <c r="AI117" s="780">
        <f>'22. Income by deciles'!AI119/'22. Income by deciles'!AI$121</f>
        <v>0.175745601821198</v>
      </c>
      <c r="AJ117" s="780">
        <f>'22. Income by deciles'!AJ119/'22. Income by deciles'!AJ$121</f>
        <v>0.16152361204586335</v>
      </c>
      <c r="AK117" s="716"/>
    </row>
    <row r="118" spans="1:37">
      <c r="A118" s="739" t="s">
        <v>607</v>
      </c>
      <c r="B118" s="780">
        <f>'22. Income by deciles'!B120/'22. Income by deciles'!B$121</f>
        <v>0.38496526135535175</v>
      </c>
      <c r="C118" s="780">
        <f>'22. Income by deciles'!C120/'22. Income by deciles'!C$121</f>
        <v>0.31645244657609989</v>
      </c>
      <c r="D118" s="780">
        <f>'22. Income by deciles'!D120/'22. Income by deciles'!D$121</f>
        <v>0.37178428793303581</v>
      </c>
      <c r="E118" s="780">
        <f>'22. Income by deciles'!E120/'22. Income by deciles'!E$121</f>
        <v>0.46234406827702385</v>
      </c>
      <c r="F118" s="1129">
        <f>'22. Income by deciles'!F120/'22. Income by deciles'!F$121</f>
        <v>0.40409260953303922</v>
      </c>
      <c r="G118" s="780">
        <f>'22. Income by deciles'!G120/'22. Income by deciles'!G$121</f>
        <v>0.46873434901612182</v>
      </c>
      <c r="H118" s="780">
        <f>'22. Income by deciles'!H120/'22. Income by deciles'!H$121</f>
        <v>0.46357933666477663</v>
      </c>
      <c r="I118" s="780">
        <f>'22. Income by deciles'!I120/'22. Income by deciles'!I$121</f>
        <v>0.38853701231307564</v>
      </c>
      <c r="J118" s="780">
        <f>'22. Income by deciles'!J120/'22. Income by deciles'!J$121</f>
        <v>0.4091820808196126</v>
      </c>
      <c r="K118" s="780"/>
      <c r="L118" s="780">
        <f>'22. Income by deciles'!L120/'22. Income by deciles'!L$121</f>
        <v>0.33361727964095106</v>
      </c>
      <c r="M118" s="780"/>
      <c r="N118" s="780">
        <f>'22. Income by deciles'!N120/'22. Income by deciles'!N$121</f>
        <v>0.35947005426710815</v>
      </c>
      <c r="O118" s="780"/>
      <c r="P118" s="780">
        <f>'22. Income by deciles'!P120/'22. Income by deciles'!P$121</f>
        <v>0.4265027184357934</v>
      </c>
      <c r="Q118" s="780">
        <f>'22. Income by deciles'!Q120/'22. Income by deciles'!Q$121</f>
        <v>0.42618073518525296</v>
      </c>
      <c r="R118" s="780">
        <f>'22. Income by deciles'!R120/'22. Income by deciles'!R$121</f>
        <v>0.31834646161825569</v>
      </c>
      <c r="S118" s="780"/>
      <c r="T118" s="780">
        <f>'22. Income by deciles'!T120/'22. Income by deciles'!T$121</f>
        <v>0.24156709251970271</v>
      </c>
      <c r="U118" s="780">
        <f>'22. Income by deciles'!U120/'22. Income by deciles'!U$121</f>
        <v>0.39273378175912493</v>
      </c>
      <c r="V118" s="780">
        <f>'22. Income by deciles'!V120/'22. Income by deciles'!V$121</f>
        <v>0.40916477918460292</v>
      </c>
      <c r="W118" s="780">
        <f>'22. Income by deciles'!W120/'22. Income by deciles'!W$121</f>
        <v>0.42152463262812329</v>
      </c>
      <c r="X118" s="780">
        <f>'22. Income by deciles'!X120/'22. Income by deciles'!X$121</f>
        <v>0.38096516065314701</v>
      </c>
      <c r="Y118" s="780">
        <f>'22. Income by deciles'!Y120/'22. Income by deciles'!Y$121</f>
        <v>0.43102635730317962</v>
      </c>
      <c r="Z118" s="780"/>
      <c r="AA118" s="780">
        <f>'22. Income by deciles'!AA120/'22. Income by deciles'!AA$121</f>
        <v>0.38217741233010039</v>
      </c>
      <c r="AB118" s="780">
        <f>'22. Income by deciles'!AB120/'22. Income by deciles'!AB$121</f>
        <v>0.35600172699362181</v>
      </c>
      <c r="AC118" s="780">
        <f>'22. Income by deciles'!AC120/'22. Income by deciles'!AC$121</f>
        <v>0.33060783921986919</v>
      </c>
      <c r="AD118" s="780"/>
      <c r="AE118" s="780">
        <f>'22. Income by deciles'!AE120/'22. Income by deciles'!AE$121</f>
        <v>0.28185380738170718</v>
      </c>
      <c r="AF118" s="780"/>
      <c r="AG118" s="780">
        <f>'22. Income by deciles'!AG120/'22. Income by deciles'!AG$121</f>
        <v>0.3070085728538226</v>
      </c>
      <c r="AH118" s="780" t="e">
        <f>'22. Income by deciles'!AH120/'22. Income by deciles'!AH$121</f>
        <v>#VALUE!</v>
      </c>
      <c r="AI118" s="780">
        <f>'22. Income by deciles'!AI120/'22. Income by deciles'!AI$121</f>
        <v>0.40098187858432677</v>
      </c>
      <c r="AJ118" s="780">
        <f>'22. Income by deciles'!AJ120/'22. Income by deciles'!AJ$121</f>
        <v>0.30003138081452863</v>
      </c>
      <c r="AK118" s="716"/>
    </row>
    <row r="119" spans="1:37">
      <c r="A119" s="739" t="s">
        <v>608</v>
      </c>
      <c r="B119" s="780">
        <f>'22. Income by deciles'!B121/'22. Income by deciles'!B$121</f>
        <v>1</v>
      </c>
      <c r="C119" s="780">
        <f>'22. Income by deciles'!C121/'22. Income by deciles'!C$121</f>
        <v>1</v>
      </c>
      <c r="D119" s="780">
        <f>'22. Income by deciles'!D121/'22. Income by deciles'!D$121</f>
        <v>1</v>
      </c>
      <c r="E119" s="780">
        <f>'22. Income by deciles'!E121/'22. Income by deciles'!E$121</f>
        <v>1</v>
      </c>
      <c r="F119" s="1129">
        <f>'22. Income by deciles'!F121/'22. Income by deciles'!F$121</f>
        <v>1</v>
      </c>
      <c r="G119" s="780">
        <f>'22. Income by deciles'!G121/'22. Income by deciles'!G$121</f>
        <v>1</v>
      </c>
      <c r="H119" s="780">
        <f>'22. Income by deciles'!H121/'22. Income by deciles'!H$121</f>
        <v>1</v>
      </c>
      <c r="I119" s="780">
        <f>'22. Income by deciles'!I121/'22. Income by deciles'!I$121</f>
        <v>1</v>
      </c>
      <c r="J119" s="780">
        <f>'22. Income by deciles'!J121/'22. Income by deciles'!J$121</f>
        <v>1</v>
      </c>
      <c r="K119" s="780"/>
      <c r="L119" s="780">
        <f>'22. Income by deciles'!L121/'22. Income by deciles'!L$121</f>
        <v>1</v>
      </c>
      <c r="M119" s="780"/>
      <c r="N119" s="780">
        <f>'22. Income by deciles'!N121/'22. Income by deciles'!N$121</f>
        <v>1</v>
      </c>
      <c r="O119" s="780"/>
      <c r="P119" s="780">
        <f>'22. Income by deciles'!P121/'22. Income by deciles'!P$121</f>
        <v>1</v>
      </c>
      <c r="Q119" s="780">
        <f>'22. Income by deciles'!Q121/'22. Income by deciles'!Q$121</f>
        <v>1</v>
      </c>
      <c r="R119" s="780">
        <f>'22. Income by deciles'!R121/'22. Income by deciles'!R$121</f>
        <v>1</v>
      </c>
      <c r="S119" s="780"/>
      <c r="T119" s="780">
        <f>'22. Income by deciles'!T121/'22. Income by deciles'!T$121</f>
        <v>1</v>
      </c>
      <c r="U119" s="780">
        <f>'22. Income by deciles'!U121/'22. Income by deciles'!U$121</f>
        <v>1</v>
      </c>
      <c r="V119" s="780">
        <f>'22. Income by deciles'!V121/'22. Income by deciles'!V$121</f>
        <v>1</v>
      </c>
      <c r="W119" s="780">
        <f>'22. Income by deciles'!W121/'22. Income by deciles'!W$121</f>
        <v>1</v>
      </c>
      <c r="X119" s="780">
        <f>'22. Income by deciles'!X121/'22. Income by deciles'!X$121</f>
        <v>1</v>
      </c>
      <c r="Y119" s="780">
        <f>'22. Income by deciles'!Y121/'22. Income by deciles'!Y$121</f>
        <v>1</v>
      </c>
      <c r="Z119" s="780"/>
      <c r="AA119" s="780">
        <f>'22. Income by deciles'!AA121/'22. Income by deciles'!AA$121</f>
        <v>1</v>
      </c>
      <c r="AB119" s="780">
        <f>'22. Income by deciles'!AB121/'22. Income by deciles'!AB$121</f>
        <v>1</v>
      </c>
      <c r="AC119" s="780">
        <f>'22. Income by deciles'!AC121/'22. Income by deciles'!AC$121</f>
        <v>1</v>
      </c>
      <c r="AD119" s="780"/>
      <c r="AE119" s="780">
        <f>'22. Income by deciles'!AE121/'22. Income by deciles'!AE$121</f>
        <v>1</v>
      </c>
      <c r="AF119" s="780"/>
      <c r="AG119" s="780">
        <f>'22. Income by deciles'!AG121/'22. Income by deciles'!AG$121</f>
        <v>1</v>
      </c>
      <c r="AH119" s="780" t="e">
        <f>'22. Income by deciles'!AH121/'22. Income by deciles'!AH$121</f>
        <v>#VALUE!</v>
      </c>
      <c r="AI119" s="780">
        <f>'22. Income by deciles'!AI121/'22. Income by deciles'!AI$121</f>
        <v>1</v>
      </c>
      <c r="AJ119" s="780">
        <f>'22. Income by deciles'!AJ121/'22. Income by deciles'!AJ$121</f>
        <v>1</v>
      </c>
      <c r="AK119" s="716"/>
    </row>
    <row r="120" spans="1:37">
      <c r="A120" s="755" t="s">
        <v>620</v>
      </c>
      <c r="B120" s="1090"/>
      <c r="C120" s="1090"/>
      <c r="D120" s="1090"/>
      <c r="E120" s="1090"/>
      <c r="F120" s="1123"/>
      <c r="G120" s="1090"/>
      <c r="H120" s="1090"/>
      <c r="I120" s="1090"/>
      <c r="J120" s="1090"/>
      <c r="K120" s="1090"/>
      <c r="L120" s="1090"/>
      <c r="M120" s="1090"/>
      <c r="N120" s="1090"/>
      <c r="O120" s="1090"/>
      <c r="P120" s="1090"/>
      <c r="Q120" s="1090"/>
      <c r="R120" s="1090"/>
      <c r="S120" s="1090"/>
      <c r="T120" s="1090"/>
      <c r="U120" s="1090"/>
      <c r="V120" s="1090"/>
      <c r="W120" s="1090"/>
      <c r="X120" s="1090"/>
      <c r="Y120" s="1090"/>
      <c r="Z120" s="1090"/>
      <c r="AA120" s="1090"/>
      <c r="AB120" s="1090"/>
      <c r="AC120" s="1090"/>
      <c r="AD120" s="1090"/>
      <c r="AE120" s="1090"/>
      <c r="AF120" s="1090"/>
      <c r="AG120" s="1090"/>
      <c r="AH120" s="1090"/>
      <c r="AI120" s="1090"/>
      <c r="AJ120" s="1090"/>
      <c r="AK120" s="716"/>
    </row>
    <row r="121" spans="1:37">
      <c r="A121" s="741" t="s">
        <v>598</v>
      </c>
      <c r="B121" s="1101"/>
      <c r="C121" s="1101">
        <f>'22. Income by deciles'!C123/'22. Income by deciles'!C$133</f>
        <v>1.6780650633689529E-2</v>
      </c>
      <c r="D121" s="1101"/>
      <c r="E121" s="1101">
        <f>'22. Income by deciles'!E123/'22. Income by deciles'!E$133</f>
        <v>9.9716897262778787E-3</v>
      </c>
      <c r="F121" s="1129">
        <f>'22. Income by deciles'!F123/'22. Income by deciles'!F$133</f>
        <v>1.9893757146118032E-2</v>
      </c>
      <c r="G121" s="1101">
        <f>'22. Income by deciles'!G123/'22. Income by deciles'!G$133</f>
        <v>1.0393772277372737E-2</v>
      </c>
      <c r="H121" s="1101">
        <f>'22. Income by deciles'!H123/'22. Income by deciles'!H$133</f>
        <v>9.9862082292473155E-3</v>
      </c>
      <c r="I121" s="1101"/>
      <c r="J121" s="1101">
        <f>'22. Income by deciles'!J123/'22. Income by deciles'!J$133</f>
        <v>1.3924142027700844E-2</v>
      </c>
      <c r="K121" s="1101"/>
      <c r="L121" s="1101">
        <f>'22. Income by deciles'!L123/'22. Income by deciles'!L$133</f>
        <v>2.09244469047037E-2</v>
      </c>
      <c r="M121" s="1101"/>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716"/>
    </row>
    <row r="122" spans="1:37">
      <c r="A122" s="741" t="s">
        <v>599</v>
      </c>
      <c r="B122" s="1101"/>
      <c r="C122" s="1101">
        <f>'22. Income by deciles'!C124/'22. Income by deciles'!C$133</f>
        <v>3.5833265965418255E-2</v>
      </c>
      <c r="D122" s="1101"/>
      <c r="E122" s="1101">
        <f>'22. Income by deciles'!E124/'22. Income by deciles'!E$133</f>
        <v>1.9526810181418885E-2</v>
      </c>
      <c r="F122" s="1129">
        <f>'22. Income by deciles'!F124/'22. Income by deciles'!F$133</f>
        <v>3.195422673355152E-2</v>
      </c>
      <c r="G122" s="1101">
        <f>'22. Income by deciles'!G124/'22. Income by deciles'!G$133</f>
        <v>2.04060241177734E-2</v>
      </c>
      <c r="H122" s="1101">
        <f>'22. Income by deciles'!H124/'22. Income by deciles'!H$133</f>
        <v>2.0809933630722196E-2</v>
      </c>
      <c r="I122" s="1101"/>
      <c r="J122" s="1101">
        <f>'22. Income by deciles'!J124/'22. Income by deciles'!J$133</f>
        <v>2.5286320703965134E-2</v>
      </c>
      <c r="K122" s="1101"/>
      <c r="L122" s="1101">
        <f>'22. Income by deciles'!L124/'22. Income by deciles'!L$133</f>
        <v>3.3609321799148009E-2</v>
      </c>
      <c r="M122" s="1101"/>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716"/>
    </row>
    <row r="123" spans="1:37">
      <c r="A123" s="741" t="s">
        <v>600</v>
      </c>
      <c r="B123" s="1101"/>
      <c r="C123" s="1101">
        <f>'22. Income by deciles'!C125/'22. Income by deciles'!C$133</f>
        <v>4.9986205169520369E-2</v>
      </c>
      <c r="D123" s="1101"/>
      <c r="E123" s="1101">
        <f>'22. Income by deciles'!E125/'22. Income by deciles'!E$133</f>
        <v>2.8283945666572489E-2</v>
      </c>
      <c r="F123" s="1129">
        <f>'22. Income by deciles'!F125/'22. Income by deciles'!F$133</f>
        <v>4.0500765314417701E-2</v>
      </c>
      <c r="G123" s="1101">
        <f>'22. Income by deciles'!G125/'22. Income by deciles'!G$133</f>
        <v>2.9000507867318757E-2</v>
      </c>
      <c r="H123" s="1101">
        <f>'22. Income by deciles'!H125/'22. Income by deciles'!H$133</f>
        <v>2.8906287300535408E-2</v>
      </c>
      <c r="I123" s="1101"/>
      <c r="J123" s="1101">
        <f>'22. Income by deciles'!J125/'22. Income by deciles'!J$133</f>
        <v>3.5335738919177406E-2</v>
      </c>
      <c r="K123" s="1101"/>
      <c r="L123" s="1101">
        <f>'22. Income by deciles'!L125/'22. Income by deciles'!L$133</f>
        <v>4.3777207786549407E-2</v>
      </c>
      <c r="M123" s="1101"/>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716"/>
    </row>
    <row r="124" spans="1:37">
      <c r="A124" s="741" t="s">
        <v>601</v>
      </c>
      <c r="B124" s="1101"/>
      <c r="C124" s="1101">
        <f>'22. Income by deciles'!C126/'22. Income by deciles'!C$133</f>
        <v>6.208603800458215E-2</v>
      </c>
      <c r="D124" s="1101"/>
      <c r="E124" s="1101">
        <f>'22. Income by deciles'!E126/'22. Income by deciles'!E$133</f>
        <v>3.7886447388269427E-2</v>
      </c>
      <c r="F124" s="1129">
        <f>'22. Income by deciles'!F126/'22. Income by deciles'!F$133</f>
        <v>4.8898191487014027E-2</v>
      </c>
      <c r="G124" s="1101">
        <f>'22. Income by deciles'!G126/'22. Income by deciles'!G$133</f>
        <v>3.7828557460843591E-2</v>
      </c>
      <c r="H124" s="1101">
        <f>'22. Income by deciles'!H126/'22. Income by deciles'!H$133</f>
        <v>3.7664644359760364E-2</v>
      </c>
      <c r="I124" s="1101"/>
      <c r="J124" s="1101">
        <f>'22. Income by deciles'!J126/'22. Income by deciles'!J$133</f>
        <v>4.4663415130714895E-2</v>
      </c>
      <c r="K124" s="1101"/>
      <c r="L124" s="1101">
        <f>'22. Income by deciles'!L126/'22. Income by deciles'!L$133</f>
        <v>5.3882198453832512E-2</v>
      </c>
      <c r="M124" s="1101"/>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716"/>
    </row>
    <row r="125" spans="1:37">
      <c r="A125" s="741" t="s">
        <v>602</v>
      </c>
      <c r="B125" s="1101"/>
      <c r="C125" s="1101">
        <f>'22. Income by deciles'!C127/'22. Income by deciles'!C$133</f>
        <v>7.4708410122193064E-2</v>
      </c>
      <c r="D125" s="1101"/>
      <c r="E125" s="1101">
        <f>'22. Income by deciles'!E127/'22. Income by deciles'!E$133</f>
        <v>4.9206295585968299E-2</v>
      </c>
      <c r="F125" s="1129">
        <f>'22. Income by deciles'!F127/'22. Income by deciles'!F$133</f>
        <v>5.8473408561370968E-2</v>
      </c>
      <c r="G125" s="1101">
        <f>'22. Income by deciles'!G127/'22. Income by deciles'!G$133</f>
        <v>4.7222544195104355E-2</v>
      </c>
      <c r="H125" s="1101">
        <f>'22. Income by deciles'!H127/'22. Income by deciles'!H$133</f>
        <v>4.7914022859925291E-2</v>
      </c>
      <c r="I125" s="1101"/>
      <c r="J125" s="1101">
        <f>'22. Income by deciles'!J127/'22. Income by deciles'!J$133</f>
        <v>5.5007030068283745E-2</v>
      </c>
      <c r="K125" s="1101"/>
      <c r="L125" s="1101">
        <f>'22. Income by deciles'!L127/'22. Income by deciles'!L$133</f>
        <v>6.5034973270043497E-2</v>
      </c>
      <c r="M125" s="1101"/>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716"/>
    </row>
    <row r="126" spans="1:37">
      <c r="A126" s="741" t="s">
        <v>603</v>
      </c>
      <c r="B126" s="1101"/>
      <c r="C126" s="1101">
        <f>'22. Income by deciles'!C128/'22. Income by deciles'!C$133</f>
        <v>8.879234941528702E-2</v>
      </c>
      <c r="D126" s="1101"/>
      <c r="E126" s="1101">
        <f>'22. Income by deciles'!E128/'22. Income by deciles'!E$133</f>
        <v>6.3030547155125474E-2</v>
      </c>
      <c r="F126" s="1129">
        <f>'22. Income by deciles'!F128/'22. Income by deciles'!F$133</f>
        <v>6.9741717556757912E-2</v>
      </c>
      <c r="G126" s="1101">
        <f>'22. Income by deciles'!G128/'22. Income by deciles'!G$133</f>
        <v>5.88099850923096E-2</v>
      </c>
      <c r="H126" s="1101">
        <f>'22. Income by deciles'!H128/'22. Income by deciles'!H$133</f>
        <v>6.073075797636706E-2</v>
      </c>
      <c r="I126" s="1101"/>
      <c r="J126" s="1101">
        <f>'22. Income by deciles'!J128/'22. Income by deciles'!J$133</f>
        <v>6.7405871669769662E-2</v>
      </c>
      <c r="K126" s="1101"/>
      <c r="L126" s="1101">
        <f>'22. Income by deciles'!L128/'22. Income by deciles'!L$133</f>
        <v>7.7847479698174585E-2</v>
      </c>
      <c r="M126" s="1101"/>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716"/>
    </row>
    <row r="127" spans="1:37">
      <c r="A127" s="741" t="s">
        <v>604</v>
      </c>
      <c r="B127" s="1101"/>
      <c r="C127" s="1101">
        <f>'22. Income by deciles'!C129/'22. Income by deciles'!C$133</f>
        <v>0.10510950247775053</v>
      </c>
      <c r="D127" s="1101"/>
      <c r="E127" s="1101">
        <f>'22. Income by deciles'!E129/'22. Income by deciles'!E$133</f>
        <v>8.1323073283129294E-2</v>
      </c>
      <c r="F127" s="1129">
        <f>'22. Income by deciles'!F129/'22. Income by deciles'!F$133</f>
        <v>8.4476030412383801E-2</v>
      </c>
      <c r="G127" s="1101">
        <f>'22. Income by deciles'!G129/'22. Income by deciles'!G$133</f>
        <v>7.6066708941959882E-2</v>
      </c>
      <c r="H127" s="1101">
        <f>'22. Income by deciles'!H129/'22. Income by deciles'!H$133</f>
        <v>7.8679131753744622E-2</v>
      </c>
      <c r="I127" s="1101"/>
      <c r="J127" s="1101">
        <f>'22. Income by deciles'!J129/'22. Income by deciles'!J$133</f>
        <v>8.4552976529035873E-2</v>
      </c>
      <c r="K127" s="1101"/>
      <c r="L127" s="1101">
        <f>'22. Income by deciles'!L129/'22. Income by deciles'!L$133</f>
        <v>9.4318403782190904E-2</v>
      </c>
      <c r="M127" s="1101"/>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716"/>
    </row>
    <row r="128" spans="1:37">
      <c r="A128" s="741" t="s">
        <v>605</v>
      </c>
      <c r="B128" s="1101"/>
      <c r="C128" s="1101">
        <f>'22. Income by deciles'!C130/'22. Income by deciles'!C$133</f>
        <v>0.1267198333773327</v>
      </c>
      <c r="D128" s="1101"/>
      <c r="E128" s="1101">
        <f>'22. Income by deciles'!E130/'22. Income by deciles'!E$133</f>
        <v>0.10893276319152773</v>
      </c>
      <c r="F128" s="1129">
        <f>'22. Income by deciles'!F130/'22. Income by deciles'!F$133</f>
        <v>0.10644396910089972</v>
      </c>
      <c r="G128" s="1101">
        <f>'22. Income by deciles'!G130/'22. Income by deciles'!G$133</f>
        <v>0.10212788521079876</v>
      </c>
      <c r="H128" s="1101">
        <f>'22. Income by deciles'!H130/'22. Income by deciles'!H$133</f>
        <v>0.10373010050035419</v>
      </c>
      <c r="I128" s="1101"/>
      <c r="J128" s="1101">
        <f>'22. Income by deciles'!J130/'22. Income by deciles'!J$133</f>
        <v>0.10984691116904929</v>
      </c>
      <c r="K128" s="1101"/>
      <c r="L128" s="1101">
        <f>'22. Income by deciles'!L130/'22. Income by deciles'!L$133</f>
        <v>0.11785100848404248</v>
      </c>
      <c r="M128" s="1101"/>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716"/>
    </row>
    <row r="129" spans="1:37">
      <c r="A129" s="741" t="s">
        <v>606</v>
      </c>
      <c r="B129" s="1101"/>
      <c r="C129" s="1101">
        <f>'22. Income by deciles'!C131/'22. Income by deciles'!C$133</f>
        <v>0.1598666896909624</v>
      </c>
      <c r="D129" s="1101"/>
      <c r="E129" s="1101">
        <f>'22. Income by deciles'!E131/'22. Income by deciles'!E$133</f>
        <v>0.16057388733415287</v>
      </c>
      <c r="F129" s="1129">
        <f>'22. Income by deciles'!F131/'22. Income by deciles'!F$133</f>
        <v>0.1525590263392283</v>
      </c>
      <c r="G129" s="1101">
        <f>'22. Income by deciles'!G131/'22. Income by deciles'!G$133</f>
        <v>0.15259126664141878</v>
      </c>
      <c r="H129" s="1101">
        <f>'22. Income by deciles'!H131/'22. Income by deciles'!H$133</f>
        <v>0.15216431545757317</v>
      </c>
      <c r="I129" s="1101"/>
      <c r="J129" s="1101">
        <f>'22. Income by deciles'!J131/'22. Income by deciles'!J$133</f>
        <v>0.15986480007734638</v>
      </c>
      <c r="K129" s="1101"/>
      <c r="L129" s="1101">
        <f>'22. Income by deciles'!L131/'22. Income by deciles'!L$133</f>
        <v>0.16017248992708605</v>
      </c>
      <c r="M129" s="1101"/>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716"/>
    </row>
    <row r="130" spans="1:37">
      <c r="A130" s="741" t="s">
        <v>607</v>
      </c>
      <c r="B130" s="1101"/>
      <c r="C130" s="1101">
        <f>'22. Income by deciles'!C132/'22. Income by deciles'!C$133</f>
        <v>0.28011705514326396</v>
      </c>
      <c r="D130" s="1101"/>
      <c r="E130" s="1101">
        <f>'22. Income by deciles'!E132/'22. Income by deciles'!E$133</f>
        <v>0.44126454048755759</v>
      </c>
      <c r="F130" s="1129">
        <f>'22. Income by deciles'!F132/'22. Income by deciles'!F$133</f>
        <v>0.38705890734825804</v>
      </c>
      <c r="G130" s="1101">
        <f>'22. Income by deciles'!G132/'22. Income by deciles'!G$133</f>
        <v>0.46555274819510012</v>
      </c>
      <c r="H130" s="1101">
        <f>'22. Income by deciles'!H132/'22. Income by deciles'!H$133</f>
        <v>0.45941459793177053</v>
      </c>
      <c r="I130" s="1101"/>
      <c r="J130" s="1101">
        <f>'22. Income by deciles'!J132/'22. Income by deciles'!J$133</f>
        <v>0.40411279370495667</v>
      </c>
      <c r="K130" s="1101"/>
      <c r="L130" s="1101">
        <f>'22. Income by deciles'!L132/'22. Income by deciles'!L$133</f>
        <v>0.33258246989422896</v>
      </c>
      <c r="M130" s="1101"/>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716"/>
    </row>
    <row r="131" spans="1:37">
      <c r="A131" s="741" t="s">
        <v>527</v>
      </c>
      <c r="B131" s="1101"/>
      <c r="C131" s="1101">
        <f>'22. Income by deciles'!C133/'22. Income by deciles'!C$133</f>
        <v>1</v>
      </c>
      <c r="D131" s="1101"/>
      <c r="E131" s="1101">
        <f>'22. Income by deciles'!E133/'22. Income by deciles'!E$133</f>
        <v>1</v>
      </c>
      <c r="F131" s="1129">
        <f>'22. Income by deciles'!F133/'22. Income by deciles'!F$133</f>
        <v>1</v>
      </c>
      <c r="G131" s="1101">
        <f>'22. Income by deciles'!G133/'22. Income by deciles'!G$133</f>
        <v>1</v>
      </c>
      <c r="H131" s="1101">
        <f>'22. Income by deciles'!H133/'22. Income by deciles'!H$133</f>
        <v>1</v>
      </c>
      <c r="I131" s="1101"/>
      <c r="J131" s="1101">
        <f>'22. Income by deciles'!J133/'22. Income by deciles'!J$133</f>
        <v>1</v>
      </c>
      <c r="K131" s="1101"/>
      <c r="L131" s="1101">
        <f>'22. Income by deciles'!L133/'22. Income by deciles'!L$133</f>
        <v>1</v>
      </c>
      <c r="M131" s="1101"/>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716"/>
    </row>
    <row r="132" spans="1:37">
      <c r="A132" s="754" t="s">
        <v>619</v>
      </c>
      <c r="B132" s="734"/>
      <c r="C132" s="734"/>
      <c r="D132" s="734"/>
      <c r="E132" s="734"/>
      <c r="F132" s="1130"/>
      <c r="G132" s="734"/>
      <c r="H132" s="734"/>
      <c r="I132" s="734"/>
      <c r="J132" s="734"/>
      <c r="K132" s="734"/>
      <c r="L132" s="734"/>
      <c r="M132" s="734"/>
      <c r="N132" s="734"/>
      <c r="O132" s="734"/>
      <c r="P132" s="734"/>
      <c r="Q132" s="734"/>
      <c r="R132" s="734"/>
      <c r="S132" s="734"/>
      <c r="T132" s="734"/>
      <c r="U132" s="734"/>
      <c r="V132" s="734"/>
      <c r="W132" s="734"/>
      <c r="X132" s="734"/>
      <c r="Y132" s="734"/>
      <c r="Z132" s="734"/>
      <c r="AA132" s="734"/>
      <c r="AB132" s="734"/>
      <c r="AC132" s="734"/>
      <c r="AD132" s="734"/>
      <c r="AE132" s="734"/>
      <c r="AF132" s="734"/>
      <c r="AG132" s="734"/>
      <c r="AH132" s="734"/>
      <c r="AI132" s="734"/>
      <c r="AJ132" s="734"/>
      <c r="AK132" s="716"/>
    </row>
    <row r="133" spans="1:37">
      <c r="A133" s="739" t="s">
        <v>598</v>
      </c>
      <c r="B133" s="780">
        <f>'22. Income by deciles'!B135/'22. Income by deciles'!B$145</f>
        <v>2.0966123012046985E-2</v>
      </c>
      <c r="C133" s="780">
        <f>'22. Income by deciles'!C135/'22. Income by deciles'!C$145</f>
        <v>1.7438168281772276E-2</v>
      </c>
      <c r="D133" s="780"/>
      <c r="E133" s="780">
        <f>'22. Income by deciles'!E135/'22. Income by deciles'!E$145</f>
        <v>1.065163097654398E-2</v>
      </c>
      <c r="F133" s="1129">
        <f>'22. Income by deciles'!F135/'22. Income by deciles'!F$145</f>
        <v>2.0631513911074494E-2</v>
      </c>
      <c r="G133" s="780">
        <f>'22. Income by deciles'!G135/'22. Income by deciles'!G$145</f>
        <v>1.0775580905026715E-2</v>
      </c>
      <c r="H133" s="780">
        <f>'22. Income by deciles'!H135/'22. Income by deciles'!H$145</f>
        <v>1.0181648107049643E-2</v>
      </c>
      <c r="I133" s="780"/>
      <c r="J133" s="780">
        <f>'22. Income by deciles'!J135/'22. Income by deciles'!J$145</f>
        <v>1.4109858679299744E-2</v>
      </c>
      <c r="K133" s="780"/>
      <c r="L133" s="780">
        <f>'22. Income by deciles'!L135/'22. Income by deciles'!L$145</f>
        <v>2.1734488191675644E-2</v>
      </c>
      <c r="M133" s="780"/>
      <c r="N133" s="780"/>
      <c r="O133" s="780"/>
      <c r="P133" s="780"/>
      <c r="Q133" s="780"/>
      <c r="R133" s="780">
        <f>'22. Income by deciles'!R135/'22. Income by deciles'!R$145</f>
        <v>3.2211390648468487E-2</v>
      </c>
      <c r="S133" s="780"/>
      <c r="T133" s="780"/>
      <c r="U133" s="780"/>
      <c r="V133" s="780"/>
      <c r="W133" s="780"/>
      <c r="X133" s="780"/>
      <c r="Y133" s="780"/>
      <c r="Z133" s="780"/>
      <c r="AA133" s="780"/>
      <c r="AB133" s="780"/>
      <c r="AC133" s="780"/>
      <c r="AD133" s="780"/>
      <c r="AE133" s="780"/>
      <c r="AF133" s="780"/>
      <c r="AG133" s="780"/>
      <c r="AH133" s="780"/>
      <c r="AI133" s="780"/>
      <c r="AJ133" s="780"/>
      <c r="AK133" s="716"/>
    </row>
    <row r="134" spans="1:37">
      <c r="A134" s="739" t="s">
        <v>599</v>
      </c>
      <c r="B134" s="780">
        <f>'22. Income by deciles'!B136/'22. Income by deciles'!B$145</f>
        <v>3.4121497006455295E-2</v>
      </c>
      <c r="C134" s="780">
        <f>'22. Income by deciles'!C136/'22. Income by deciles'!C$145</f>
        <v>3.7128083859979392E-2</v>
      </c>
      <c r="D134" s="780"/>
      <c r="E134" s="780">
        <f>'22. Income by deciles'!E136/'22. Income by deciles'!E$145</f>
        <v>2.059779070572431E-2</v>
      </c>
      <c r="F134" s="1129">
        <f>'22. Income by deciles'!F136/'22. Income by deciles'!F$145</f>
        <v>3.2768887970176762E-2</v>
      </c>
      <c r="G134" s="780">
        <f>'22. Income by deciles'!G136/'22. Income by deciles'!G$145</f>
        <v>2.1046778548346023E-2</v>
      </c>
      <c r="H134" s="780">
        <f>'22. Income by deciles'!H136/'22. Income by deciles'!H$145</f>
        <v>2.1115307371181107E-2</v>
      </c>
      <c r="I134" s="780"/>
      <c r="J134" s="780">
        <f>'22. Income by deciles'!J136/'22. Income by deciles'!J$145</f>
        <v>2.5579178214215861E-2</v>
      </c>
      <c r="K134" s="780"/>
      <c r="L134" s="780">
        <f>'22. Income by deciles'!L136/'22. Income by deciles'!L$145</f>
        <v>3.4794966631415764E-2</v>
      </c>
      <c r="M134" s="780"/>
      <c r="N134" s="780"/>
      <c r="O134" s="780"/>
      <c r="P134" s="780"/>
      <c r="Q134" s="780"/>
      <c r="R134" s="780">
        <f>'22. Income by deciles'!R136/'22. Income by deciles'!R$145</f>
        <v>4.2220411007697099E-2</v>
      </c>
      <c r="S134" s="780"/>
      <c r="T134" s="780"/>
      <c r="U134" s="780"/>
      <c r="V134" s="780"/>
      <c r="W134" s="780"/>
      <c r="X134" s="780"/>
      <c r="Y134" s="780"/>
      <c r="Z134" s="780"/>
      <c r="AA134" s="780"/>
      <c r="AB134" s="780"/>
      <c r="AC134" s="780"/>
      <c r="AD134" s="780"/>
      <c r="AE134" s="780"/>
      <c r="AF134" s="780"/>
      <c r="AG134" s="780"/>
      <c r="AH134" s="780"/>
      <c r="AI134" s="780"/>
      <c r="AJ134" s="780"/>
      <c r="AK134" s="716"/>
    </row>
    <row r="135" spans="1:37">
      <c r="A135" s="739" t="s">
        <v>600</v>
      </c>
      <c r="B135" s="780">
        <f>'22. Income by deciles'!B137/'22. Income by deciles'!B$145</f>
        <v>4.4350155282612158E-2</v>
      </c>
      <c r="C135" s="780">
        <f>'22. Income by deciles'!C137/'22. Income by deciles'!C$145</f>
        <v>5.1475873618781504E-2</v>
      </c>
      <c r="D135" s="780"/>
      <c r="E135" s="780">
        <f>'22. Income by deciles'!E137/'22. Income by deciles'!E$145</f>
        <v>2.9659780386685184E-2</v>
      </c>
      <c r="F135" s="1129">
        <f>'22. Income by deciles'!F137/'22. Income by deciles'!F$145</f>
        <v>4.1089927667037604E-2</v>
      </c>
      <c r="G135" s="780">
        <f>'22. Income by deciles'!G137/'22. Income by deciles'!G$145</f>
        <v>2.9696762344185137E-2</v>
      </c>
      <c r="H135" s="780">
        <f>'22. Income by deciles'!H137/'22. Income by deciles'!H$145</f>
        <v>2.9244742554627723E-2</v>
      </c>
      <c r="I135" s="780"/>
      <c r="J135" s="780">
        <f>'22. Income by deciles'!J137/'22. Income by deciles'!J$145</f>
        <v>3.5844341496629635E-2</v>
      </c>
      <c r="K135" s="780"/>
      <c r="L135" s="780">
        <f>'22. Income by deciles'!L137/'22. Income by deciles'!L$145</f>
        <v>4.4944343151519614E-2</v>
      </c>
      <c r="M135" s="780"/>
      <c r="N135" s="780"/>
      <c r="O135" s="780"/>
      <c r="P135" s="780"/>
      <c r="Q135" s="780"/>
      <c r="R135" s="780">
        <f>'22. Income by deciles'!R137/'22. Income by deciles'!R$145</f>
        <v>4.9249624303932614E-2</v>
      </c>
      <c r="S135" s="780"/>
      <c r="T135" s="780"/>
      <c r="U135" s="780"/>
      <c r="V135" s="780"/>
      <c r="W135" s="780"/>
      <c r="X135" s="780"/>
      <c r="Y135" s="780"/>
      <c r="Z135" s="780"/>
      <c r="AA135" s="780"/>
      <c r="AB135" s="780"/>
      <c r="AC135" s="780"/>
      <c r="AD135" s="780"/>
      <c r="AE135" s="780"/>
      <c r="AF135" s="780"/>
      <c r="AG135" s="780"/>
      <c r="AH135" s="780"/>
      <c r="AI135" s="780"/>
      <c r="AJ135" s="780"/>
      <c r="AK135" s="716"/>
    </row>
    <row r="136" spans="1:37">
      <c r="A136" s="739" t="s">
        <v>601</v>
      </c>
      <c r="B136" s="780">
        <f>'22. Income by deciles'!B138/'22. Income by deciles'!B$145</f>
        <v>5.5761499222823682E-2</v>
      </c>
      <c r="C136" s="780">
        <f>'22. Income by deciles'!C138/'22. Income by deciles'!C$145</f>
        <v>6.3561155522310966E-2</v>
      </c>
      <c r="D136" s="780"/>
      <c r="E136" s="780">
        <f>'22. Income by deciles'!E138/'22. Income by deciles'!E$145</f>
        <v>3.9551304835448629E-2</v>
      </c>
      <c r="F136" s="1129">
        <f>'22. Income by deciles'!F138/'22. Income by deciles'!F$145</f>
        <v>4.952334547776157E-2</v>
      </c>
      <c r="G136" s="780">
        <f>'22. Income by deciles'!G138/'22. Income by deciles'!G$145</f>
        <v>3.8603618542954694E-2</v>
      </c>
      <c r="H136" s="780">
        <f>'22. Income by deciles'!H138/'22. Income by deciles'!H$145</f>
        <v>3.8084692968346621E-2</v>
      </c>
      <c r="I136" s="780"/>
      <c r="J136" s="780">
        <f>'22. Income by deciles'!J138/'22. Income by deciles'!J$145</f>
        <v>4.5252558428292677E-2</v>
      </c>
      <c r="K136" s="780"/>
      <c r="L136" s="780">
        <f>'22. Income by deciles'!L138/'22. Income by deciles'!L$145</f>
        <v>5.5138654907120249E-2</v>
      </c>
      <c r="M136" s="780"/>
      <c r="N136" s="780"/>
      <c r="O136" s="780"/>
      <c r="P136" s="780"/>
      <c r="Q136" s="780"/>
      <c r="R136" s="780">
        <f>'22. Income by deciles'!R138/'22. Income by deciles'!R$145</f>
        <v>5.6527000562972746E-2</v>
      </c>
      <c r="S136" s="780"/>
      <c r="T136" s="780"/>
      <c r="U136" s="780"/>
      <c r="V136" s="780"/>
      <c r="W136" s="780"/>
      <c r="X136" s="780"/>
      <c r="Y136" s="780"/>
      <c r="Z136" s="780"/>
      <c r="AA136" s="780"/>
      <c r="AB136" s="780"/>
      <c r="AC136" s="780"/>
      <c r="AD136" s="780"/>
      <c r="AE136" s="780"/>
      <c r="AF136" s="780"/>
      <c r="AG136" s="780"/>
      <c r="AH136" s="780"/>
      <c r="AI136" s="780"/>
      <c r="AJ136" s="780"/>
      <c r="AK136" s="716"/>
    </row>
    <row r="137" spans="1:37">
      <c r="A137" s="739" t="s">
        <v>602</v>
      </c>
      <c r="B137" s="780">
        <f>'22. Income by deciles'!B139/'22. Income by deciles'!B$145</f>
        <v>6.8596555438814419E-2</v>
      </c>
      <c r="C137" s="780">
        <f>'22. Income by deciles'!C139/'22. Income by deciles'!C$145</f>
        <v>7.631008381038791E-2</v>
      </c>
      <c r="D137" s="780"/>
      <c r="E137" s="780">
        <f>'22. Income by deciles'!E139/'22. Income by deciles'!E$145</f>
        <v>5.1123973456187723E-2</v>
      </c>
      <c r="F137" s="1129">
        <f>'22. Income by deciles'!F139/'22. Income by deciles'!F$145</f>
        <v>5.9079264300326888E-2</v>
      </c>
      <c r="G137" s="780">
        <f>'22. Income by deciles'!G139/'22. Income by deciles'!G$145</f>
        <v>4.8032524724596681E-2</v>
      </c>
      <c r="H137" s="780">
        <f>'22. Income by deciles'!H139/'22. Income by deciles'!H$145</f>
        <v>4.8253438385470762E-2</v>
      </c>
      <c r="I137" s="780"/>
      <c r="J137" s="780">
        <f>'22. Income by deciles'!J139/'22. Income by deciles'!J$145</f>
        <v>5.5728522939941759E-2</v>
      </c>
      <c r="K137" s="780"/>
      <c r="L137" s="780">
        <f>'22. Income by deciles'!L139/'22. Income by deciles'!L$145</f>
        <v>6.6283030899308593E-2</v>
      </c>
      <c r="M137" s="780"/>
      <c r="N137" s="780"/>
      <c r="O137" s="780"/>
      <c r="P137" s="780"/>
      <c r="Q137" s="780"/>
      <c r="R137" s="780">
        <f>'22. Income by deciles'!R139/'22. Income by deciles'!R$145</f>
        <v>6.5445422302250519E-2</v>
      </c>
      <c r="S137" s="780"/>
      <c r="T137" s="780"/>
      <c r="U137" s="780"/>
      <c r="V137" s="780"/>
      <c r="W137" s="780"/>
      <c r="X137" s="780"/>
      <c r="Y137" s="780"/>
      <c r="Z137" s="780"/>
      <c r="AA137" s="780"/>
      <c r="AB137" s="780"/>
      <c r="AC137" s="780"/>
      <c r="AD137" s="780"/>
      <c r="AE137" s="780"/>
      <c r="AF137" s="780"/>
      <c r="AG137" s="780"/>
      <c r="AH137" s="780"/>
      <c r="AI137" s="780"/>
      <c r="AJ137" s="780"/>
      <c r="AK137" s="716"/>
    </row>
    <row r="138" spans="1:37">
      <c r="A138" s="739" t="s">
        <v>603</v>
      </c>
      <c r="B138" s="780">
        <f>'22. Income by deciles'!B140/'22. Income by deciles'!B$145</f>
        <v>8.1787120587506784E-2</v>
      </c>
      <c r="C138" s="780">
        <f>'22. Income by deciles'!C140/'22. Income by deciles'!C$145</f>
        <v>8.9507710840281696E-2</v>
      </c>
      <c r="D138" s="780"/>
      <c r="E138" s="780">
        <f>'22. Income by deciles'!E140/'22. Income by deciles'!E$145</f>
        <v>6.5257624289760327E-2</v>
      </c>
      <c r="F138" s="1129">
        <f>'22. Income by deciles'!F140/'22. Income by deciles'!F$145</f>
        <v>7.0405116255454897E-2</v>
      </c>
      <c r="G138" s="780">
        <f>'22. Income by deciles'!G140/'22. Income by deciles'!G$145</f>
        <v>5.9458211313526112E-2</v>
      </c>
      <c r="H138" s="780">
        <f>'22. Income by deciles'!H140/'22. Income by deciles'!H$145</f>
        <v>6.1108825012937414E-2</v>
      </c>
      <c r="I138" s="780"/>
      <c r="J138" s="780">
        <f>'22. Income by deciles'!J140/'22. Income by deciles'!J$145</f>
        <v>6.8291797371539842E-2</v>
      </c>
      <c r="K138" s="780"/>
      <c r="L138" s="780">
        <f>'22. Income by deciles'!L140/'22. Income by deciles'!L$145</f>
        <v>7.9022390397080491E-2</v>
      </c>
      <c r="M138" s="780"/>
      <c r="N138" s="780"/>
      <c r="O138" s="780"/>
      <c r="P138" s="780"/>
      <c r="Q138" s="780"/>
      <c r="R138" s="780">
        <f>'22. Income by deciles'!R140/'22. Income by deciles'!R$145</f>
        <v>7.6810994817758105E-2</v>
      </c>
      <c r="S138" s="780"/>
      <c r="T138" s="780"/>
      <c r="U138" s="780"/>
      <c r="V138" s="780"/>
      <c r="W138" s="780"/>
      <c r="X138" s="780"/>
      <c r="Y138" s="780"/>
      <c r="Z138" s="780"/>
      <c r="AA138" s="780"/>
      <c r="AB138" s="780"/>
      <c r="AC138" s="780"/>
      <c r="AD138" s="780"/>
      <c r="AE138" s="780"/>
      <c r="AF138" s="780"/>
      <c r="AG138" s="780"/>
      <c r="AH138" s="780"/>
      <c r="AI138" s="780"/>
      <c r="AJ138" s="780"/>
      <c r="AK138" s="716"/>
    </row>
    <row r="139" spans="1:37">
      <c r="A139" s="739" t="s">
        <v>604</v>
      </c>
      <c r="B139" s="780">
        <f>'22. Income by deciles'!B141/'22. Income by deciles'!B$145</f>
        <v>9.8069991958529126E-2</v>
      </c>
      <c r="C139" s="780">
        <f>'22. Income by deciles'!C141/'22. Income by deciles'!C$145</f>
        <v>0.10562082472502282</v>
      </c>
      <c r="D139" s="780"/>
      <c r="E139" s="780">
        <f>'22. Income by deciles'!E141/'22. Income by deciles'!E$145</f>
        <v>8.3778691389922E-2</v>
      </c>
      <c r="F139" s="1129">
        <f>'22. Income by deciles'!F141/'22. Income by deciles'!F$145</f>
        <v>8.5144143553777862E-2</v>
      </c>
      <c r="G139" s="780">
        <f>'22. Income by deciles'!G141/'22. Income by deciles'!G$145</f>
        <v>7.6370156935963468E-2</v>
      </c>
      <c r="H139" s="780">
        <f>'22. Income by deciles'!H141/'22. Income by deciles'!H$145</f>
        <v>7.8717598471674824E-2</v>
      </c>
      <c r="I139" s="780"/>
      <c r="J139" s="780">
        <f>'22. Income by deciles'!J141/'22. Income by deciles'!J$145</f>
        <v>8.5775743855241948E-2</v>
      </c>
      <c r="K139" s="780"/>
      <c r="L139" s="780">
        <f>'22. Income by deciles'!L141/'22. Income by deciles'!L$145</f>
        <v>9.5164678011472853E-2</v>
      </c>
      <c r="M139" s="780"/>
      <c r="N139" s="780"/>
      <c r="O139" s="780"/>
      <c r="P139" s="780"/>
      <c r="Q139" s="780"/>
      <c r="R139" s="780">
        <f>'22. Income by deciles'!R141/'22. Income by deciles'!R$145</f>
        <v>9.2144726377641969E-2</v>
      </c>
      <c r="S139" s="780"/>
      <c r="T139" s="780"/>
      <c r="U139" s="780"/>
      <c r="V139" s="780"/>
      <c r="W139" s="780"/>
      <c r="X139" s="780"/>
      <c r="Y139" s="780"/>
      <c r="Z139" s="780"/>
      <c r="AA139" s="780"/>
      <c r="AB139" s="780"/>
      <c r="AC139" s="780"/>
      <c r="AD139" s="780"/>
      <c r="AE139" s="780"/>
      <c r="AF139" s="780"/>
      <c r="AG139" s="780"/>
      <c r="AH139" s="780"/>
      <c r="AI139" s="780"/>
      <c r="AJ139" s="780"/>
      <c r="AK139" s="716"/>
    </row>
    <row r="140" spans="1:37">
      <c r="A140" s="739" t="s">
        <v>605</v>
      </c>
      <c r="B140" s="780">
        <f>'22. Income by deciles'!B142/'22. Income by deciles'!B$145</f>
        <v>0.12340648475560656</v>
      </c>
      <c r="C140" s="780">
        <f>'22. Income by deciles'!C142/'22. Income by deciles'!C$145</f>
        <v>0.12741480830889063</v>
      </c>
      <c r="D140" s="780"/>
      <c r="E140" s="780">
        <f>'22. Income by deciles'!E142/'22. Income by deciles'!E$145</f>
        <v>0.11174806327180721</v>
      </c>
      <c r="F140" s="1129">
        <f>'22. Income by deciles'!F142/'22. Income by deciles'!F$145</f>
        <v>0.10747959940847612</v>
      </c>
      <c r="G140" s="780">
        <f>'22. Income by deciles'!G142/'22. Income by deciles'!G$145</f>
        <v>0.10177668744538072</v>
      </c>
      <c r="H140" s="780">
        <f>'22. Income by deciles'!H142/'22. Income by deciles'!H$145</f>
        <v>0.10394092734748756</v>
      </c>
      <c r="I140" s="780"/>
      <c r="J140" s="780">
        <f>'22. Income by deciles'!J142/'22. Income by deciles'!J$145</f>
        <v>0.11099316299603128</v>
      </c>
      <c r="K140" s="780"/>
      <c r="L140" s="780">
        <f>'22. Income by deciles'!L142/'22. Income by deciles'!L$145</f>
        <v>0.11835489398573601</v>
      </c>
      <c r="M140" s="780"/>
      <c r="N140" s="780"/>
      <c r="O140" s="780"/>
      <c r="P140" s="780"/>
      <c r="Q140" s="780"/>
      <c r="R140" s="780">
        <f>'22. Income by deciles'!R142/'22. Income by deciles'!R$145</f>
        <v>0.11473851429752338</v>
      </c>
      <c r="S140" s="780"/>
      <c r="T140" s="780"/>
      <c r="U140" s="780"/>
      <c r="V140" s="780"/>
      <c r="W140" s="780"/>
      <c r="X140" s="780"/>
      <c r="Y140" s="780"/>
      <c r="Z140" s="780"/>
      <c r="AA140" s="780"/>
      <c r="AB140" s="780"/>
      <c r="AC140" s="780"/>
      <c r="AD140" s="780"/>
      <c r="AE140" s="780"/>
      <c r="AF140" s="780"/>
      <c r="AG140" s="780"/>
      <c r="AH140" s="780"/>
      <c r="AI140" s="780"/>
      <c r="AJ140" s="780"/>
      <c r="AK140" s="716"/>
    </row>
    <row r="141" spans="1:37">
      <c r="A141" s="739" t="s">
        <v>606</v>
      </c>
      <c r="B141" s="780">
        <f>'22. Income by deciles'!B143/'22. Income by deciles'!B$145</f>
        <v>0.16466893947019315</v>
      </c>
      <c r="C141" s="780">
        <f>'22. Income by deciles'!C143/'22. Income by deciles'!C$145</f>
        <v>0.15833258344402398</v>
      </c>
      <c r="D141" s="780"/>
      <c r="E141" s="780">
        <f>'22. Income by deciles'!E143/'22. Income by deciles'!E$145</f>
        <v>0.16242346509365826</v>
      </c>
      <c r="F141" s="1129">
        <f>'22. Income by deciles'!F143/'22. Income by deciles'!F$145</f>
        <v>0.15428873010477423</v>
      </c>
      <c r="G141" s="780">
        <f>'22. Income by deciles'!G143/'22. Income by deciles'!G$145</f>
        <v>0.15154656690142607</v>
      </c>
      <c r="H141" s="780">
        <f>'22. Income by deciles'!H143/'22. Income by deciles'!H$145</f>
        <v>0.15216003127900526</v>
      </c>
      <c r="I141" s="780"/>
      <c r="J141" s="780">
        <f>'22. Income by deciles'!J143/'22. Income by deciles'!J$145</f>
        <v>0.16102731851110932</v>
      </c>
      <c r="K141" s="780"/>
      <c r="L141" s="780">
        <f>'22. Income by deciles'!L143/'22. Income by deciles'!L$145</f>
        <v>0.15935298343393262</v>
      </c>
      <c r="M141" s="780"/>
      <c r="N141" s="780"/>
      <c r="O141" s="780"/>
      <c r="P141" s="780"/>
      <c r="Q141" s="780"/>
      <c r="R141" s="780">
        <f>'22. Income by deciles'!R143/'22. Income by deciles'!R$145</f>
        <v>0.15456016886034754</v>
      </c>
      <c r="S141" s="780"/>
      <c r="T141" s="780"/>
      <c r="U141" s="780"/>
      <c r="V141" s="780"/>
      <c r="W141" s="780"/>
      <c r="X141" s="780"/>
      <c r="Y141" s="780"/>
      <c r="Z141" s="780"/>
      <c r="AA141" s="780"/>
      <c r="AB141" s="780"/>
      <c r="AC141" s="780"/>
      <c r="AD141" s="780"/>
      <c r="AE141" s="780"/>
      <c r="AF141" s="780"/>
      <c r="AG141" s="780"/>
      <c r="AH141" s="780"/>
      <c r="AI141" s="780"/>
      <c r="AJ141" s="780"/>
      <c r="AK141" s="716"/>
    </row>
    <row r="142" spans="1:37">
      <c r="A142" s="739" t="s">
        <v>607</v>
      </c>
      <c r="B142" s="780">
        <f>'22. Income by deciles'!B144/'22. Income by deciles'!B$145</f>
        <v>0.30827163326541185</v>
      </c>
      <c r="C142" s="780">
        <f>'22. Income by deciles'!C144/'22. Income by deciles'!C$145</f>
        <v>0.27321070758854887</v>
      </c>
      <c r="D142" s="780"/>
      <c r="E142" s="780">
        <f>'22. Income by deciles'!E144/'22. Income by deciles'!E$145</f>
        <v>0.42520767559426242</v>
      </c>
      <c r="F142" s="1129">
        <f>'22. Income by deciles'!F144/'22. Income by deciles'!F$145</f>
        <v>0.37958947135113957</v>
      </c>
      <c r="G142" s="780">
        <f>'22. Income by deciles'!G144/'22. Income by deciles'!G$145</f>
        <v>0.4626931123385945</v>
      </c>
      <c r="H142" s="780">
        <f>'22. Income by deciles'!H144/'22. Income by deciles'!H$145</f>
        <v>0.45719278850221906</v>
      </c>
      <c r="I142" s="780"/>
      <c r="J142" s="780">
        <f>'22. Income by deciles'!J144/'22. Income by deciles'!J$145</f>
        <v>0.39739751750769786</v>
      </c>
      <c r="K142" s="780"/>
      <c r="L142" s="780">
        <f>'22. Income by deciles'!L144/'22. Income by deciles'!L$145</f>
        <v>0.32520957039073817</v>
      </c>
      <c r="M142" s="780"/>
      <c r="N142" s="780"/>
      <c r="O142" s="780"/>
      <c r="P142" s="780"/>
      <c r="Q142" s="780"/>
      <c r="R142" s="780">
        <f>'22. Income by deciles'!R144/'22. Income by deciles'!R$145</f>
        <v>0.31609174682140756</v>
      </c>
      <c r="S142" s="780"/>
      <c r="T142" s="780"/>
      <c r="U142" s="780"/>
      <c r="V142" s="780"/>
      <c r="W142" s="780"/>
      <c r="X142" s="780"/>
      <c r="Y142" s="780"/>
      <c r="Z142" s="780"/>
      <c r="AA142" s="780"/>
      <c r="AB142" s="780"/>
      <c r="AC142" s="780"/>
      <c r="AD142" s="780"/>
      <c r="AE142" s="780"/>
      <c r="AF142" s="780"/>
      <c r="AG142" s="780"/>
      <c r="AH142" s="780"/>
      <c r="AI142" s="780"/>
      <c r="AJ142" s="780"/>
      <c r="AK142" s="716"/>
    </row>
    <row r="143" spans="1:37">
      <c r="A143" s="739" t="s">
        <v>527</v>
      </c>
      <c r="B143" s="780">
        <f>'22. Income by deciles'!B145/'22. Income by deciles'!B$145</f>
        <v>1</v>
      </c>
      <c r="C143" s="780">
        <f>'22. Income by deciles'!C145/'22. Income by deciles'!C$145</f>
        <v>1</v>
      </c>
      <c r="D143" s="780"/>
      <c r="E143" s="780">
        <f>'22. Income by deciles'!E145/'22. Income by deciles'!E$145</f>
        <v>1</v>
      </c>
      <c r="F143" s="1129">
        <f>'22. Income by deciles'!F145/'22. Income by deciles'!F$145</f>
        <v>1</v>
      </c>
      <c r="G143" s="780">
        <f>'22. Income by deciles'!G145/'22. Income by deciles'!G$145</f>
        <v>1</v>
      </c>
      <c r="H143" s="780">
        <f>'22. Income by deciles'!H145/'22. Income by deciles'!H$145</f>
        <v>1</v>
      </c>
      <c r="I143" s="780"/>
      <c r="J143" s="780">
        <f>'22. Income by deciles'!J145/'22. Income by deciles'!J$145</f>
        <v>1</v>
      </c>
      <c r="K143" s="780"/>
      <c r="L143" s="780">
        <f>'22. Income by deciles'!L145/'22. Income by deciles'!L$145</f>
        <v>1</v>
      </c>
      <c r="M143" s="780"/>
      <c r="N143" s="780"/>
      <c r="O143" s="780"/>
      <c r="P143" s="780"/>
      <c r="Q143" s="780"/>
      <c r="R143" s="780">
        <f>'22. Income by deciles'!R145/'22. Income by deciles'!R$145</f>
        <v>1</v>
      </c>
      <c r="S143" s="780"/>
      <c r="T143" s="780"/>
      <c r="U143" s="780"/>
      <c r="V143" s="780"/>
      <c r="W143" s="780"/>
      <c r="X143" s="780"/>
      <c r="Y143" s="780"/>
      <c r="Z143" s="780"/>
      <c r="AA143" s="780"/>
      <c r="AB143" s="780"/>
      <c r="AC143" s="780"/>
      <c r="AD143" s="780"/>
      <c r="AE143" s="780"/>
      <c r="AF143" s="780"/>
      <c r="AG143" s="780"/>
      <c r="AH143" s="780"/>
      <c r="AI143" s="780"/>
      <c r="AJ143" s="780"/>
      <c r="AK143" s="716"/>
    </row>
    <row r="144" spans="1:37">
      <c r="A144" s="755" t="s">
        <v>618</v>
      </c>
      <c r="B144" s="761"/>
      <c r="C144" s="761"/>
      <c r="D144" s="761"/>
      <c r="E144" s="761"/>
      <c r="F144" s="1123"/>
      <c r="G144" s="761"/>
      <c r="H144" s="761"/>
      <c r="I144" s="761"/>
      <c r="J144" s="761"/>
      <c r="K144" s="761"/>
      <c r="L144" s="761"/>
      <c r="M144" s="761"/>
      <c r="N144" s="761"/>
      <c r="O144" s="761"/>
      <c r="P144" s="761"/>
      <c r="Q144" s="761"/>
      <c r="R144" s="761"/>
      <c r="S144" s="761"/>
      <c r="T144" s="761"/>
      <c r="U144" s="761"/>
      <c r="V144" s="761"/>
      <c r="W144" s="761"/>
      <c r="X144" s="761"/>
      <c r="Y144" s="761"/>
      <c r="Z144" s="761"/>
      <c r="AA144" s="761"/>
      <c r="AB144" s="761"/>
      <c r="AC144" s="761"/>
      <c r="AD144" s="761"/>
      <c r="AE144" s="761"/>
      <c r="AF144" s="761"/>
      <c r="AG144" s="761"/>
      <c r="AH144" s="761"/>
      <c r="AI144" s="761"/>
      <c r="AJ144" s="761"/>
      <c r="AK144" s="716"/>
    </row>
    <row r="145" spans="1:37">
      <c r="A145" s="741" t="s">
        <v>598</v>
      </c>
      <c r="B145" s="780">
        <f>'22. Income by deciles'!B147/'22. Income by deciles'!B$157</f>
        <v>2.0768698701505921E-2</v>
      </c>
      <c r="C145" s="780">
        <f>'22. Income by deciles'!C147/'22. Income by deciles'!C$157</f>
        <v>1.7327387748121859E-2</v>
      </c>
      <c r="D145" s="780"/>
      <c r="E145" s="780">
        <f>'22. Income by deciles'!E147/'22. Income by deciles'!E$157</f>
        <v>1.092060839173219E-2</v>
      </c>
      <c r="F145" s="1129">
        <f>'22. Income by deciles'!F147/'22. Income by deciles'!F$157</f>
        <v>2.1068731021433567E-2</v>
      </c>
      <c r="G145" s="780">
        <f>'22. Income by deciles'!G147/'22. Income by deciles'!G$157</f>
        <v>1.149340620127135E-2</v>
      </c>
      <c r="H145" s="780">
        <f>'22. Income by deciles'!H147/'22. Income by deciles'!H$157</f>
        <v>1.0847279128614079E-2</v>
      </c>
      <c r="I145" s="780"/>
      <c r="J145" s="780">
        <f>'22. Income by deciles'!J147/'22. Income by deciles'!J$157</f>
        <v>1.4814669371307683E-2</v>
      </c>
      <c r="K145" s="780"/>
      <c r="L145" s="780">
        <f>'22. Income by deciles'!L147/'22. Income by deciles'!L$157</f>
        <v>2.2772940319505323E-2</v>
      </c>
      <c r="M145" s="780"/>
      <c r="N145" s="780"/>
      <c r="O145" s="780"/>
      <c r="P145" s="780"/>
      <c r="Q145" s="780"/>
      <c r="R145" s="780">
        <f>'22. Income by deciles'!R147/'22. Income by deciles'!R$157</f>
        <v>3.1766018859021514E-2</v>
      </c>
      <c r="S145" s="780"/>
      <c r="T145" s="780"/>
      <c r="U145" s="780"/>
      <c r="V145" s="780"/>
      <c r="W145" s="780"/>
      <c r="X145" s="780"/>
      <c r="Y145" s="780"/>
      <c r="Z145" s="780"/>
      <c r="AA145" s="780"/>
      <c r="AB145" s="780"/>
      <c r="AC145" s="780"/>
      <c r="AD145" s="780"/>
      <c r="AE145" s="780"/>
      <c r="AF145" s="780"/>
      <c r="AG145" s="780"/>
      <c r="AH145" s="780"/>
      <c r="AI145" s="780"/>
      <c r="AJ145" s="780"/>
      <c r="AK145" s="716"/>
    </row>
    <row r="146" spans="1:37">
      <c r="A146" s="741" t="s">
        <v>599</v>
      </c>
      <c r="B146" s="780">
        <f>'22. Income by deciles'!B148/'22. Income by deciles'!B$157</f>
        <v>3.3630650090327459E-2</v>
      </c>
      <c r="C146" s="780">
        <f>'22. Income by deciles'!C148/'22. Income by deciles'!C$157</f>
        <v>3.7160385497949554E-2</v>
      </c>
      <c r="D146" s="780"/>
      <c r="E146" s="780">
        <f>'22. Income by deciles'!E148/'22. Income by deciles'!E$157</f>
        <v>2.0923689938731196E-2</v>
      </c>
      <c r="F146" s="1129">
        <f>'22. Income by deciles'!F148/'22. Income by deciles'!F$157</f>
        <v>3.3141447929188668E-2</v>
      </c>
      <c r="G146" s="780">
        <f>'22. Income by deciles'!G148/'22. Income by deciles'!G$157</f>
        <v>2.2049350217292246E-2</v>
      </c>
      <c r="H146" s="780">
        <f>'22. Income by deciles'!H148/'22. Income by deciles'!H$157</f>
        <v>2.1950906021441199E-2</v>
      </c>
      <c r="I146" s="780"/>
      <c r="J146" s="780">
        <f>'22. Income by deciles'!J148/'22. Income by deciles'!J$157</f>
        <v>2.6503933373215514E-2</v>
      </c>
      <c r="K146" s="780"/>
      <c r="L146" s="780">
        <f>'22. Income by deciles'!L148/'22. Income by deciles'!L$157</f>
        <v>3.6079135122462427E-2</v>
      </c>
      <c r="M146" s="780"/>
      <c r="N146" s="780"/>
      <c r="O146" s="780"/>
      <c r="P146" s="780"/>
      <c r="Q146" s="780"/>
      <c r="R146" s="780">
        <f>'22. Income by deciles'!R148/'22. Income by deciles'!R$157</f>
        <v>4.1887605009145373E-2</v>
      </c>
      <c r="S146" s="780"/>
      <c r="T146" s="780"/>
      <c r="U146" s="780"/>
      <c r="V146" s="780"/>
      <c r="W146" s="780"/>
      <c r="X146" s="780"/>
      <c r="Y146" s="780"/>
      <c r="Z146" s="780"/>
      <c r="AA146" s="780"/>
      <c r="AB146" s="780"/>
      <c r="AC146" s="780"/>
      <c r="AD146" s="780"/>
      <c r="AE146" s="780"/>
      <c r="AF146" s="780"/>
      <c r="AG146" s="780"/>
      <c r="AH146" s="780"/>
      <c r="AI146" s="780"/>
      <c r="AJ146" s="780"/>
      <c r="AK146" s="716"/>
    </row>
    <row r="147" spans="1:37">
      <c r="A147" s="741" t="s">
        <v>600</v>
      </c>
      <c r="B147" s="780">
        <f>'22. Income by deciles'!B149/'22. Income by deciles'!B$157</f>
        <v>4.3800212309484401E-2</v>
      </c>
      <c r="C147" s="780">
        <f>'22. Income by deciles'!C149/'22. Income by deciles'!C$157</f>
        <v>5.0988713364513251E-2</v>
      </c>
      <c r="D147" s="780"/>
      <c r="E147" s="780">
        <f>'22. Income by deciles'!E149/'22. Income by deciles'!E$157</f>
        <v>2.9985578589712184E-2</v>
      </c>
      <c r="F147" s="1129">
        <f>'22. Income by deciles'!F149/'22. Income by deciles'!F$157</f>
        <v>4.1379990051982035E-2</v>
      </c>
      <c r="G147" s="780">
        <f>'22. Income by deciles'!G149/'22. Income by deciles'!G$157</f>
        <v>3.0788865482192593E-2</v>
      </c>
      <c r="H147" s="780">
        <f>'22. Income by deciles'!H149/'22. Income by deciles'!H$157</f>
        <v>3.0159542921897899E-2</v>
      </c>
      <c r="I147" s="780"/>
      <c r="J147" s="780">
        <f>'22. Income by deciles'!J149/'22. Income by deciles'!J$157</f>
        <v>3.6792177615033242E-2</v>
      </c>
      <c r="K147" s="780"/>
      <c r="L147" s="780">
        <f>'22. Income by deciles'!L149/'22. Income by deciles'!L$157</f>
        <v>4.6367613301659345E-2</v>
      </c>
      <c r="M147" s="780"/>
      <c r="N147" s="780"/>
      <c r="O147" s="780"/>
      <c r="P147" s="780"/>
      <c r="Q147" s="780"/>
      <c r="R147" s="780">
        <f>'22. Income by deciles'!R149/'22. Income by deciles'!R$157</f>
        <v>4.9068303395187973E-2</v>
      </c>
      <c r="S147" s="780"/>
      <c r="T147" s="780"/>
      <c r="U147" s="780"/>
      <c r="V147" s="780"/>
      <c r="W147" s="780"/>
      <c r="X147" s="780"/>
      <c r="Y147" s="780"/>
      <c r="Z147" s="780"/>
      <c r="AA147" s="780"/>
      <c r="AB147" s="780"/>
      <c r="AC147" s="780"/>
      <c r="AD147" s="780"/>
      <c r="AE147" s="780"/>
      <c r="AF147" s="780"/>
      <c r="AG147" s="780"/>
      <c r="AH147" s="780"/>
      <c r="AI147" s="780"/>
      <c r="AJ147" s="780"/>
      <c r="AK147" s="716"/>
    </row>
    <row r="148" spans="1:37">
      <c r="A148" s="741" t="s">
        <v>601</v>
      </c>
      <c r="B148" s="780">
        <f>'22. Income by deciles'!B150/'22. Income by deciles'!B$157</f>
        <v>5.5155823286938285E-2</v>
      </c>
      <c r="C148" s="780">
        <f>'22. Income by deciles'!C150/'22. Income by deciles'!C$157</f>
        <v>6.3389868894479354E-2</v>
      </c>
      <c r="D148" s="780"/>
      <c r="E148" s="780">
        <f>'22. Income by deciles'!E150/'22. Income by deciles'!E$157</f>
        <v>3.9871411707993319E-2</v>
      </c>
      <c r="F148" s="1129">
        <f>'22. Income by deciles'!F150/'22. Income by deciles'!F$157</f>
        <v>4.9786041477571943E-2</v>
      </c>
      <c r="G148" s="780">
        <f>'22. Income by deciles'!G150/'22. Income by deciles'!G$157</f>
        <v>3.9602560466427912E-2</v>
      </c>
      <c r="H148" s="780">
        <f>'22. Income by deciles'!H150/'22. Income by deciles'!H$157</f>
        <v>3.8996397526090347E-2</v>
      </c>
      <c r="I148" s="780"/>
      <c r="J148" s="780">
        <f>'22. Income by deciles'!J150/'22. Income by deciles'!J$157</f>
        <v>4.6518963338224854E-2</v>
      </c>
      <c r="K148" s="780"/>
      <c r="L148" s="780">
        <f>'22. Income by deciles'!L150/'22. Income by deciles'!L$157</f>
        <v>5.6427326518781448E-2</v>
      </c>
      <c r="M148" s="780"/>
      <c r="N148" s="780"/>
      <c r="O148" s="780"/>
      <c r="P148" s="780"/>
      <c r="Q148" s="780"/>
      <c r="R148" s="780">
        <f>'22. Income by deciles'!R150/'22. Income by deciles'!R$157</f>
        <v>5.6724176567065701E-2</v>
      </c>
      <c r="S148" s="780"/>
      <c r="T148" s="780"/>
      <c r="U148" s="780"/>
      <c r="V148" s="780"/>
      <c r="W148" s="780"/>
      <c r="X148" s="780"/>
      <c r="Y148" s="780"/>
      <c r="Z148" s="780"/>
      <c r="AA148" s="780"/>
      <c r="AB148" s="780"/>
      <c r="AC148" s="780"/>
      <c r="AD148" s="780"/>
      <c r="AE148" s="780"/>
      <c r="AF148" s="780"/>
      <c r="AG148" s="780"/>
      <c r="AH148" s="780"/>
      <c r="AI148" s="780"/>
      <c r="AJ148" s="780"/>
      <c r="AK148" s="716"/>
    </row>
    <row r="149" spans="1:37">
      <c r="A149" s="741" t="s">
        <v>602</v>
      </c>
      <c r="B149" s="780">
        <f>'22. Income by deciles'!B151/'22. Income by deciles'!B$157</f>
        <v>6.6921404328930886E-2</v>
      </c>
      <c r="C149" s="780">
        <f>'22. Income by deciles'!C151/'22. Income by deciles'!C$157</f>
        <v>7.6129812191935695E-2</v>
      </c>
      <c r="D149" s="780"/>
      <c r="E149" s="780">
        <f>'22. Income by deciles'!E151/'22. Income by deciles'!E$157</f>
        <v>5.1320844431493123E-2</v>
      </c>
      <c r="F149" s="1129">
        <f>'22. Income by deciles'!F151/'22. Income by deciles'!F$157</f>
        <v>5.9274298443056907E-2</v>
      </c>
      <c r="G149" s="780">
        <f>'22. Income by deciles'!G151/'22. Income by deciles'!G$157</f>
        <v>4.9016539274533026E-2</v>
      </c>
      <c r="H149" s="780">
        <f>'22. Income by deciles'!H151/'22. Income by deciles'!H$157</f>
        <v>4.9130971526435585E-2</v>
      </c>
      <c r="I149" s="780"/>
      <c r="J149" s="780">
        <f>'22. Income by deciles'!J151/'22. Income by deciles'!J$157</f>
        <v>5.7237590657612893E-2</v>
      </c>
      <c r="K149" s="780"/>
      <c r="L149" s="780">
        <f>'22. Income by deciles'!L151/'22. Income by deciles'!L$157</f>
        <v>6.7357855345364204E-2</v>
      </c>
      <c r="M149" s="780"/>
      <c r="N149" s="780"/>
      <c r="O149" s="780"/>
      <c r="P149" s="780"/>
      <c r="Q149" s="780"/>
      <c r="R149" s="780">
        <f>'22. Income by deciles'!R151/'22. Income by deciles'!R$157</f>
        <v>6.5779744557598177E-2</v>
      </c>
      <c r="S149" s="780"/>
      <c r="T149" s="780"/>
      <c r="U149" s="780"/>
      <c r="V149" s="780"/>
      <c r="W149" s="780"/>
      <c r="X149" s="780"/>
      <c r="Y149" s="780"/>
      <c r="Z149" s="780"/>
      <c r="AA149" s="780"/>
      <c r="AB149" s="780"/>
      <c r="AC149" s="780"/>
      <c r="AD149" s="780"/>
      <c r="AE149" s="780"/>
      <c r="AF149" s="780"/>
      <c r="AG149" s="780"/>
      <c r="AH149" s="780"/>
      <c r="AI149" s="780"/>
      <c r="AJ149" s="780"/>
      <c r="AK149" s="716"/>
    </row>
    <row r="150" spans="1:37">
      <c r="A150" s="741" t="s">
        <v>603</v>
      </c>
      <c r="B150" s="780">
        <f>'22. Income by deciles'!B152/'22. Income by deciles'!B$157</f>
        <v>8.04607172924479E-2</v>
      </c>
      <c r="C150" s="780">
        <f>'22. Income by deciles'!C152/'22. Income by deciles'!C$157</f>
        <v>8.9520337664813987E-2</v>
      </c>
      <c r="D150" s="780"/>
      <c r="E150" s="780">
        <f>'22. Income by deciles'!E152/'22. Income by deciles'!E$157</f>
        <v>6.552020213585219E-2</v>
      </c>
      <c r="F150" s="1129">
        <f>'22. Income by deciles'!F152/'22. Income by deciles'!F$157</f>
        <v>7.0646821536586385E-2</v>
      </c>
      <c r="G150" s="780">
        <f>'22. Income by deciles'!G152/'22. Income by deciles'!G$157</f>
        <v>6.0486296702173661E-2</v>
      </c>
      <c r="H150" s="780">
        <f>'22. Income by deciles'!H152/'22. Income by deciles'!H$157</f>
        <v>6.1798096432745982E-2</v>
      </c>
      <c r="I150" s="780"/>
      <c r="J150" s="780">
        <f>'22. Income by deciles'!J152/'22. Income by deciles'!J$157</f>
        <v>6.9552187723757319E-2</v>
      </c>
      <c r="K150" s="780"/>
      <c r="L150" s="780">
        <f>'22. Income by deciles'!L152/'22. Income by deciles'!L$157</f>
        <v>8.0093285422314864E-2</v>
      </c>
      <c r="M150" s="780"/>
      <c r="N150" s="780"/>
      <c r="O150" s="780"/>
      <c r="P150" s="780"/>
      <c r="Q150" s="780"/>
      <c r="R150" s="780">
        <f>'22. Income by deciles'!R152/'22. Income by deciles'!R$157</f>
        <v>7.7063887098365896E-2</v>
      </c>
      <c r="S150" s="780"/>
      <c r="T150" s="780"/>
      <c r="U150" s="780"/>
      <c r="V150" s="780"/>
      <c r="W150" s="780"/>
      <c r="X150" s="780"/>
      <c r="Y150" s="780"/>
      <c r="Z150" s="780"/>
      <c r="AA150" s="780"/>
      <c r="AB150" s="780"/>
      <c r="AC150" s="780"/>
      <c r="AD150" s="780"/>
      <c r="AE150" s="780"/>
      <c r="AF150" s="780"/>
      <c r="AG150" s="780"/>
      <c r="AH150" s="780"/>
      <c r="AI150" s="780"/>
      <c r="AJ150" s="780"/>
      <c r="AK150" s="716"/>
    </row>
    <row r="151" spans="1:37">
      <c r="A151" s="741" t="s">
        <v>604</v>
      </c>
      <c r="B151" s="780">
        <f>'22. Income by deciles'!B153/'22. Income by deciles'!B$157</f>
        <v>9.6550735987054478E-2</v>
      </c>
      <c r="C151" s="780">
        <f>'22. Income by deciles'!C153/'22. Income by deciles'!C$157</f>
        <v>0.10595050135490457</v>
      </c>
      <c r="D151" s="780"/>
      <c r="E151" s="780">
        <f>'22. Income by deciles'!E153/'22. Income by deciles'!E$157</f>
        <v>8.4023150283752887E-2</v>
      </c>
      <c r="F151" s="1129">
        <f>'22. Income by deciles'!F153/'22. Income by deciles'!F$157</f>
        <v>8.5314649539748863E-2</v>
      </c>
      <c r="G151" s="780">
        <f>'22. Income by deciles'!G153/'22. Income by deciles'!G$157</f>
        <v>7.7032662372776575E-2</v>
      </c>
      <c r="H151" s="780">
        <f>'22. Income by deciles'!H153/'22. Income by deciles'!H$157</f>
        <v>7.915283552812355E-2</v>
      </c>
      <c r="I151" s="780"/>
      <c r="J151" s="780">
        <f>'22. Income by deciles'!J153/'22. Income by deciles'!J$157</f>
        <v>8.7098168621166955E-2</v>
      </c>
      <c r="K151" s="780"/>
      <c r="L151" s="780">
        <f>'22. Income by deciles'!L153/'22. Income by deciles'!L$157</f>
        <v>9.626355069997565E-2</v>
      </c>
      <c r="M151" s="780"/>
      <c r="N151" s="780"/>
      <c r="O151" s="780"/>
      <c r="P151" s="780"/>
      <c r="Q151" s="780"/>
      <c r="R151" s="780">
        <f>'22. Income by deciles'!R153/'22. Income by deciles'!R$157</f>
        <v>9.2290992184117043E-2</v>
      </c>
      <c r="S151" s="780"/>
      <c r="T151" s="780"/>
      <c r="U151" s="780"/>
      <c r="V151" s="780"/>
      <c r="W151" s="780"/>
      <c r="X151" s="780"/>
      <c r="Y151" s="780"/>
      <c r="Z151" s="780"/>
      <c r="AA151" s="780"/>
      <c r="AB151" s="780"/>
      <c r="AC151" s="780"/>
      <c r="AD151" s="780"/>
      <c r="AE151" s="780"/>
      <c r="AF151" s="780"/>
      <c r="AG151" s="780"/>
      <c r="AH151" s="780"/>
      <c r="AI151" s="780"/>
      <c r="AJ151" s="780"/>
      <c r="AK151" s="716"/>
    </row>
    <row r="152" spans="1:37">
      <c r="A152" s="741" t="s">
        <v>605</v>
      </c>
      <c r="B152" s="780">
        <f>'22. Income by deciles'!B154/'22. Income by deciles'!B$157</f>
        <v>0.1216700368123465</v>
      </c>
      <c r="C152" s="780">
        <f>'22. Income by deciles'!C154/'22. Income by deciles'!C$157</f>
        <v>0.12637223885646404</v>
      </c>
      <c r="D152" s="780"/>
      <c r="E152" s="780">
        <f>'22. Income by deciles'!E154/'22. Income by deciles'!E$157</f>
        <v>0.11190534370423305</v>
      </c>
      <c r="F152" s="1129">
        <f>'22. Income by deciles'!F154/'22. Income by deciles'!F$157</f>
        <v>0.10763117750860965</v>
      </c>
      <c r="G152" s="780">
        <f>'22. Income by deciles'!G154/'22. Income by deciles'!G$157</f>
        <v>0.10173926823023836</v>
      </c>
      <c r="H152" s="780">
        <f>'22. Income by deciles'!H154/'22. Income by deciles'!H$157</f>
        <v>0.10369588976370214</v>
      </c>
      <c r="I152" s="780"/>
      <c r="J152" s="780">
        <f>'22. Income by deciles'!J154/'22. Income by deciles'!J$157</f>
        <v>0.1126501781067555</v>
      </c>
      <c r="K152" s="780"/>
      <c r="L152" s="780">
        <f>'22. Income by deciles'!L154/'22. Income by deciles'!L$157</f>
        <v>0.1186136016172053</v>
      </c>
      <c r="M152" s="780"/>
      <c r="N152" s="780"/>
      <c r="O152" s="780"/>
      <c r="P152" s="780"/>
      <c r="Q152" s="780"/>
      <c r="R152" s="780">
        <f>'22. Income by deciles'!R154/'22. Income by deciles'!R$157</f>
        <v>0.1146694364027955</v>
      </c>
      <c r="S152" s="780"/>
      <c r="T152" s="780"/>
      <c r="U152" s="780"/>
      <c r="V152" s="780"/>
      <c r="W152" s="780"/>
      <c r="X152" s="780"/>
      <c r="Y152" s="780"/>
      <c r="Z152" s="780"/>
      <c r="AA152" s="780"/>
      <c r="AB152" s="780"/>
      <c r="AC152" s="780"/>
      <c r="AD152" s="780"/>
      <c r="AE152" s="780"/>
      <c r="AF152" s="780"/>
      <c r="AG152" s="780"/>
      <c r="AH152" s="780"/>
      <c r="AI152" s="780"/>
      <c r="AJ152" s="780"/>
      <c r="AK152" s="716"/>
    </row>
    <row r="153" spans="1:37">
      <c r="A153" s="741" t="s">
        <v>606</v>
      </c>
      <c r="B153" s="780">
        <f>'22. Income by deciles'!B155/'22. Income by deciles'!B$157</f>
        <v>0.16200250215672685</v>
      </c>
      <c r="C153" s="780">
        <f>'22. Income by deciles'!C155/'22. Income by deciles'!C$157</f>
        <v>0.15851897680960833</v>
      </c>
      <c r="D153" s="780"/>
      <c r="E153" s="780">
        <f>'22. Income by deciles'!E155/'22. Income by deciles'!E$157</f>
        <v>0.16235737640057463</v>
      </c>
      <c r="F153" s="1129">
        <f>'22. Income by deciles'!F155/'22. Income by deciles'!F$157</f>
        <v>0.15415734401210751</v>
      </c>
      <c r="G153" s="780">
        <f>'22. Income by deciles'!G155/'22. Income by deciles'!G$157</f>
        <v>0.15046782677999324</v>
      </c>
      <c r="H153" s="780">
        <f>'22. Income by deciles'!H155/'22. Income by deciles'!H$157</f>
        <v>0.15095879418894781</v>
      </c>
      <c r="I153" s="780"/>
      <c r="J153" s="780">
        <f>'22. Income by deciles'!J155/'22. Income by deciles'!J$157</f>
        <v>0.16135664725102258</v>
      </c>
      <c r="K153" s="780"/>
      <c r="L153" s="780">
        <f>'22. Income by deciles'!L155/'22. Income by deciles'!L$157</f>
        <v>0.15823726089083118</v>
      </c>
      <c r="M153" s="780"/>
      <c r="N153" s="780"/>
      <c r="O153" s="780"/>
      <c r="P153" s="780"/>
      <c r="Q153" s="780"/>
      <c r="R153" s="780">
        <f>'22. Income by deciles'!R155/'22. Income by deciles'!R$157</f>
        <v>0.15470404548418748</v>
      </c>
      <c r="S153" s="780"/>
      <c r="T153" s="780"/>
      <c r="U153" s="780"/>
      <c r="V153" s="780"/>
      <c r="W153" s="780"/>
      <c r="X153" s="780"/>
      <c r="Y153" s="780"/>
      <c r="Z153" s="780"/>
      <c r="AA153" s="780"/>
      <c r="AB153" s="780"/>
      <c r="AC153" s="780"/>
      <c r="AD153" s="780"/>
      <c r="AE153" s="780"/>
      <c r="AF153" s="780"/>
      <c r="AG153" s="780"/>
      <c r="AH153" s="780"/>
      <c r="AI153" s="780"/>
      <c r="AJ153" s="780"/>
      <c r="AK153" s="716"/>
    </row>
    <row r="154" spans="1:37">
      <c r="A154" s="741" t="s">
        <v>607</v>
      </c>
      <c r="B154" s="780">
        <f>'22. Income by deciles'!B156/'22. Income by deciles'!B$157</f>
        <v>0.31903921903423732</v>
      </c>
      <c r="C154" s="780">
        <f>'22. Income by deciles'!C156/'22. Income by deciles'!C$157</f>
        <v>0.27464177761720926</v>
      </c>
      <c r="D154" s="780"/>
      <c r="E154" s="780">
        <f>'22. Income by deciles'!E156/'22. Income by deciles'!E$157</f>
        <v>0.42317179441592528</v>
      </c>
      <c r="F154" s="1129">
        <f>'22. Income by deciles'!F156/'22. Income by deciles'!F$157</f>
        <v>0.37759949847971447</v>
      </c>
      <c r="G154" s="780">
        <f>'22. Income by deciles'!G156/'22. Income by deciles'!G$157</f>
        <v>0.45732322427310107</v>
      </c>
      <c r="H154" s="780">
        <f>'22. Income by deciles'!H156/'22. Income by deciles'!H$157</f>
        <v>0.45330928696200146</v>
      </c>
      <c r="I154" s="780"/>
      <c r="J154" s="780">
        <f>'22. Income by deciles'!J156/'22. Income by deciles'!J$157</f>
        <v>0.38747548394190345</v>
      </c>
      <c r="K154" s="780"/>
      <c r="L154" s="780">
        <f>'22. Income by deciles'!L156/'22. Income by deciles'!L$157</f>
        <v>0.31778743076190025</v>
      </c>
      <c r="M154" s="780"/>
      <c r="N154" s="780"/>
      <c r="O154" s="780"/>
      <c r="P154" s="780"/>
      <c r="Q154" s="780"/>
      <c r="R154" s="780">
        <f>'22. Income by deciles'!R156/'22. Income by deciles'!R$157</f>
        <v>0.3160457904425153</v>
      </c>
      <c r="S154" s="780"/>
      <c r="T154" s="780"/>
      <c r="U154" s="780"/>
      <c r="V154" s="780"/>
      <c r="W154" s="780"/>
      <c r="X154" s="780"/>
      <c r="Y154" s="780"/>
      <c r="Z154" s="780"/>
      <c r="AA154" s="780"/>
      <c r="AB154" s="780"/>
      <c r="AC154" s="780"/>
      <c r="AD154" s="780"/>
      <c r="AE154" s="780"/>
      <c r="AF154" s="780"/>
      <c r="AG154" s="780"/>
      <c r="AH154" s="780"/>
      <c r="AI154" s="780"/>
      <c r="AJ154" s="780"/>
      <c r="AK154" s="716"/>
    </row>
    <row r="155" spans="1:37">
      <c r="A155" s="741" t="s">
        <v>612</v>
      </c>
      <c r="B155" s="780">
        <f>'22. Income by deciles'!B157/'22. Income by deciles'!B$157</f>
        <v>1</v>
      </c>
      <c r="C155" s="780">
        <f>'22. Income by deciles'!C157/'22. Income by deciles'!C$157</f>
        <v>1</v>
      </c>
      <c r="D155" s="780"/>
      <c r="E155" s="780">
        <f>'22. Income by deciles'!E157/'22. Income by deciles'!E$157</f>
        <v>1</v>
      </c>
      <c r="F155" s="1129">
        <f>'22. Income by deciles'!F157/'22. Income by deciles'!F$157</f>
        <v>1</v>
      </c>
      <c r="G155" s="780">
        <f>'22. Income by deciles'!G157/'22. Income by deciles'!G$157</f>
        <v>1</v>
      </c>
      <c r="H155" s="780">
        <f>'22. Income by deciles'!H157/'22. Income by deciles'!H$157</f>
        <v>1</v>
      </c>
      <c r="I155" s="780"/>
      <c r="J155" s="780">
        <f>'22. Income by deciles'!J157/'22. Income by deciles'!J$157</f>
        <v>1</v>
      </c>
      <c r="K155" s="780"/>
      <c r="L155" s="780">
        <f>'22. Income by deciles'!L157/'22. Income by deciles'!L$157</f>
        <v>1</v>
      </c>
      <c r="M155" s="780"/>
      <c r="N155" s="780"/>
      <c r="O155" s="780"/>
      <c r="P155" s="780"/>
      <c r="Q155" s="780"/>
      <c r="R155" s="780">
        <f>'22. Income by deciles'!R157/'22. Income by deciles'!R$157</f>
        <v>1</v>
      </c>
      <c r="S155" s="780"/>
      <c r="T155" s="780"/>
      <c r="U155" s="780"/>
      <c r="V155" s="780"/>
      <c r="W155" s="780"/>
      <c r="X155" s="780"/>
      <c r="Y155" s="780"/>
      <c r="Z155" s="780"/>
      <c r="AA155" s="780"/>
      <c r="AB155" s="780"/>
      <c r="AC155" s="780"/>
      <c r="AD155" s="780"/>
      <c r="AE155" s="780"/>
      <c r="AF155" s="780"/>
      <c r="AG155" s="780"/>
      <c r="AH155" s="780"/>
      <c r="AI155" s="780"/>
      <c r="AJ155" s="780"/>
      <c r="AK155" s="716"/>
    </row>
    <row r="156" spans="1:37">
      <c r="A156" s="754" t="s">
        <v>622</v>
      </c>
      <c r="B156" s="734"/>
      <c r="C156" s="734"/>
      <c r="D156" s="734"/>
      <c r="E156" s="734"/>
      <c r="F156" s="1130"/>
      <c r="G156" s="734"/>
      <c r="H156" s="734"/>
      <c r="I156" s="734"/>
      <c r="J156" s="734"/>
      <c r="K156" s="734"/>
      <c r="L156" s="734"/>
      <c r="M156" s="734"/>
      <c r="N156" s="734"/>
      <c r="O156" s="734"/>
      <c r="P156" s="734"/>
      <c r="Q156" s="734"/>
      <c r="R156" s="734"/>
      <c r="S156" s="734"/>
      <c r="T156" s="734"/>
      <c r="U156" s="734"/>
      <c r="V156" s="734"/>
      <c r="W156" s="734"/>
      <c r="X156" s="734"/>
      <c r="Y156" s="734"/>
      <c r="Z156" s="734"/>
      <c r="AA156" s="734"/>
      <c r="AB156" s="734"/>
      <c r="AC156" s="734"/>
      <c r="AD156" s="734"/>
      <c r="AE156" s="734"/>
      <c r="AF156" s="734"/>
      <c r="AG156" s="734"/>
      <c r="AH156" s="734"/>
      <c r="AI156" s="734"/>
      <c r="AJ156" s="734"/>
      <c r="AK156" s="716"/>
    </row>
    <row r="157" spans="1:37">
      <c r="A157" s="739" t="s">
        <v>598</v>
      </c>
      <c r="B157" s="780">
        <f>'22. Income by deciles'!B159/'22. Income by deciles'!B$169</f>
        <v>3.8755359810100684E-2</v>
      </c>
      <c r="C157" s="780">
        <f>'22. Income by deciles'!C159/'22. Income by deciles'!C$169</f>
        <v>2.0695723260105204E-2</v>
      </c>
      <c r="D157" s="780"/>
      <c r="E157" s="780">
        <f>'22. Income by deciles'!E159/'22. Income by deciles'!E$169</f>
        <v>2.0748236788734619E-2</v>
      </c>
      <c r="F157" s="1129">
        <f>'22. Income by deciles'!F159/'22. Income by deciles'!F$169</f>
        <v>2.815613173313224E-2</v>
      </c>
      <c r="G157" s="780">
        <f>'22. Income by deciles'!G159/'22. Income by deciles'!G$169</f>
        <v>1.8100901190797776E-2</v>
      </c>
      <c r="H157" s="780">
        <f>'22. Income by deciles'!H159/'22. Income by deciles'!H$169</f>
        <v>1.8068988343619127E-2</v>
      </c>
      <c r="I157" s="780"/>
      <c r="J157" s="780">
        <f>'22. Income by deciles'!J159/'22. Income by deciles'!J$169</f>
        <v>1.9787973583278433E-2</v>
      </c>
      <c r="K157" s="780"/>
      <c r="L157" s="780">
        <f>'22. Income by deciles'!L159/'22. Income by deciles'!L$169</f>
        <v>2.7409190647120617E-2</v>
      </c>
      <c r="M157" s="780"/>
      <c r="N157" s="780"/>
      <c r="O157" s="780"/>
      <c r="P157" s="780"/>
      <c r="Q157" s="780"/>
      <c r="R157" s="780">
        <f>'22. Income by deciles'!R159/'22. Income by deciles'!R$169</f>
        <v>3.372376165695231E-2</v>
      </c>
      <c r="S157" s="780"/>
      <c r="T157" s="780"/>
      <c r="U157" s="780"/>
      <c r="V157" s="780"/>
      <c r="W157" s="780"/>
      <c r="X157" s="780"/>
      <c r="Y157" s="780"/>
      <c r="Z157" s="780"/>
      <c r="AA157" s="780"/>
      <c r="AB157" s="780"/>
      <c r="AC157" s="780"/>
      <c r="AD157" s="780"/>
      <c r="AE157" s="780"/>
      <c r="AF157" s="780"/>
      <c r="AG157" s="780"/>
      <c r="AH157" s="780"/>
      <c r="AI157" s="780"/>
      <c r="AJ157" s="780"/>
      <c r="AK157" s="716"/>
    </row>
    <row r="158" spans="1:37">
      <c r="A158" s="739" t="s">
        <v>599</v>
      </c>
      <c r="B158" s="780">
        <f>'22. Income by deciles'!B160/'22. Income by deciles'!B$169</f>
        <v>4.9995291416906999E-2</v>
      </c>
      <c r="C158" s="780">
        <f>'22. Income by deciles'!C160/'22. Income by deciles'!C$169</f>
        <v>4.0431969683938203E-2</v>
      </c>
      <c r="D158" s="780"/>
      <c r="E158" s="780">
        <f>'22. Income by deciles'!E160/'22. Income by deciles'!E$169</f>
        <v>3.038496824213897E-2</v>
      </c>
      <c r="F158" s="1129">
        <f>'22. Income by deciles'!F160/'22. Income by deciles'!F$169</f>
        <v>3.9899818402587363E-2</v>
      </c>
      <c r="G158" s="780">
        <f>'22. Income by deciles'!G160/'22. Income by deciles'!G$169</f>
        <v>2.8397429530346671E-2</v>
      </c>
      <c r="H158" s="780">
        <f>'22. Income by deciles'!H160/'22. Income by deciles'!H$169</f>
        <v>2.8174740400396255E-2</v>
      </c>
      <c r="I158" s="780"/>
      <c r="J158" s="780">
        <f>'22. Income by deciles'!J160/'22. Income by deciles'!J$169</f>
        <v>3.1647792471564094E-2</v>
      </c>
      <c r="K158" s="780"/>
      <c r="L158" s="780">
        <f>'22. Income by deciles'!L160/'22. Income by deciles'!L$169</f>
        <v>4.0336383695480454E-2</v>
      </c>
      <c r="M158" s="780"/>
      <c r="N158" s="780"/>
      <c r="O158" s="780"/>
      <c r="P158" s="780"/>
      <c r="Q158" s="780"/>
      <c r="R158" s="780">
        <f>'22. Income by deciles'!R160/'22. Income by deciles'!R$169</f>
        <v>4.4676029760667355E-2</v>
      </c>
      <c r="S158" s="780"/>
      <c r="T158" s="780"/>
      <c r="U158" s="780"/>
      <c r="V158" s="780"/>
      <c r="W158" s="780"/>
      <c r="X158" s="780"/>
      <c r="Y158" s="780"/>
      <c r="Z158" s="780"/>
      <c r="AA158" s="780"/>
      <c r="AB158" s="780"/>
      <c r="AC158" s="780"/>
      <c r="AD158" s="780"/>
      <c r="AE158" s="780"/>
      <c r="AF158" s="780"/>
      <c r="AG158" s="780"/>
      <c r="AH158" s="780"/>
      <c r="AI158" s="780"/>
      <c r="AJ158" s="780"/>
      <c r="AK158" s="716"/>
    </row>
    <row r="159" spans="1:37">
      <c r="A159" s="739" t="s">
        <v>600</v>
      </c>
      <c r="B159" s="780">
        <f>'22. Income by deciles'!B161/'22. Income by deciles'!B$169</f>
        <v>5.7888996604611088E-2</v>
      </c>
      <c r="C159" s="780">
        <f>'22. Income by deciles'!C161/'22. Income by deciles'!C$169</f>
        <v>5.3765118369962672E-2</v>
      </c>
      <c r="D159" s="780"/>
      <c r="E159" s="780">
        <f>'22. Income by deciles'!E161/'22. Income by deciles'!E$169</f>
        <v>3.8690327811298136E-2</v>
      </c>
      <c r="F159" s="1129">
        <f>'22. Income by deciles'!F161/'22. Income by deciles'!F$169</f>
        <v>4.7567305627217983E-2</v>
      </c>
      <c r="G159" s="780">
        <f>'22. Income by deciles'!G161/'22. Income by deciles'!G$169</f>
        <v>3.6651088661686662E-2</v>
      </c>
      <c r="H159" s="780">
        <f>'22. Income by deciles'!H161/'22. Income by deciles'!H$169</f>
        <v>3.5667106346830763E-2</v>
      </c>
      <c r="I159" s="780"/>
      <c r="J159" s="780">
        <f>'22. Income by deciles'!J161/'22. Income by deciles'!J$169</f>
        <v>4.0973616443860016E-2</v>
      </c>
      <c r="K159" s="780"/>
      <c r="L159" s="780">
        <f>'22. Income by deciles'!L161/'22. Income by deciles'!L$169</f>
        <v>5.0113129080754104E-2</v>
      </c>
      <c r="M159" s="780"/>
      <c r="N159" s="780"/>
      <c r="O159" s="780"/>
      <c r="P159" s="780"/>
      <c r="Q159" s="780"/>
      <c r="R159" s="780">
        <f>'22. Income by deciles'!R161/'22. Income by deciles'!R$169</f>
        <v>5.1999844780668353E-2</v>
      </c>
      <c r="S159" s="780"/>
      <c r="T159" s="780"/>
      <c r="U159" s="780"/>
      <c r="V159" s="780"/>
      <c r="W159" s="780"/>
      <c r="X159" s="780"/>
      <c r="Y159" s="780"/>
      <c r="Z159" s="780"/>
      <c r="AA159" s="780"/>
      <c r="AB159" s="780"/>
      <c r="AC159" s="780"/>
      <c r="AD159" s="780"/>
      <c r="AE159" s="780"/>
      <c r="AF159" s="780"/>
      <c r="AG159" s="780"/>
      <c r="AH159" s="780"/>
      <c r="AI159" s="780"/>
      <c r="AJ159" s="780"/>
      <c r="AK159" s="716"/>
    </row>
    <row r="160" spans="1:37">
      <c r="A160" s="739" t="s">
        <v>601</v>
      </c>
      <c r="B160" s="780">
        <f>'22. Income by deciles'!B162/'22. Income by deciles'!B$169</f>
        <v>6.5558620993999853E-2</v>
      </c>
      <c r="C160" s="780">
        <f>'22. Income by deciles'!C162/'22. Income by deciles'!C$169</f>
        <v>6.5540933801076229E-2</v>
      </c>
      <c r="D160" s="780"/>
      <c r="E160" s="780">
        <f>'22. Income by deciles'!E162/'22. Income by deciles'!E$169</f>
        <v>4.7209088135073497E-2</v>
      </c>
      <c r="F160" s="1129">
        <f>'22. Income by deciles'!F162/'22. Income by deciles'!F$169</f>
        <v>5.4879436496789821E-2</v>
      </c>
      <c r="G160" s="780">
        <f>'22. Income by deciles'!G162/'22. Income by deciles'!G$169</f>
        <v>4.4484186524378216E-2</v>
      </c>
      <c r="H160" s="780">
        <f>'22. Income by deciles'!H162/'22. Income by deciles'!H$169</f>
        <v>4.3774238044469838E-2</v>
      </c>
      <c r="I160" s="780"/>
      <c r="J160" s="780">
        <f>'22. Income by deciles'!J162/'22. Income by deciles'!J$169</f>
        <v>5.0212309906941276E-2</v>
      </c>
      <c r="K160" s="780"/>
      <c r="L160" s="780">
        <f>'22. Income by deciles'!L162/'22. Income by deciles'!L$169</f>
        <v>5.9483899923259004E-2</v>
      </c>
      <c r="M160" s="780"/>
      <c r="N160" s="780"/>
      <c r="O160" s="780"/>
      <c r="P160" s="780"/>
      <c r="Q160" s="780"/>
      <c r="R160" s="780">
        <f>'22. Income by deciles'!R162/'22. Income by deciles'!R$169</f>
        <v>5.9546263893381413E-2</v>
      </c>
      <c r="S160" s="780"/>
      <c r="T160" s="780"/>
      <c r="U160" s="780"/>
      <c r="V160" s="780"/>
      <c r="W160" s="780"/>
      <c r="X160" s="780"/>
      <c r="Y160" s="780"/>
      <c r="Z160" s="780"/>
      <c r="AA160" s="780"/>
      <c r="AB160" s="780"/>
      <c r="AC160" s="780"/>
      <c r="AD160" s="780"/>
      <c r="AE160" s="780"/>
      <c r="AF160" s="780"/>
      <c r="AG160" s="780"/>
      <c r="AH160" s="780"/>
      <c r="AI160" s="780"/>
      <c r="AJ160" s="780"/>
      <c r="AK160" s="716"/>
    </row>
    <row r="161" spans="1:37">
      <c r="A161" s="739" t="s">
        <v>602</v>
      </c>
      <c r="B161" s="780">
        <f>'22. Income by deciles'!B163/'22. Income by deciles'!B$169</f>
        <v>7.4004796115343538E-2</v>
      </c>
      <c r="C161" s="780">
        <f>'22. Income by deciles'!C163/'22. Income by deciles'!C$169</f>
        <v>7.7480167800516142E-2</v>
      </c>
      <c r="D161" s="780"/>
      <c r="E161" s="780">
        <f>'22. Income by deciles'!E163/'22. Income by deciles'!E$169</f>
        <v>5.6967378197083807E-2</v>
      </c>
      <c r="F161" s="1129">
        <f>'22. Income by deciles'!F163/'22. Income by deciles'!F$169</f>
        <v>6.3316715767225598E-2</v>
      </c>
      <c r="G161" s="780">
        <f>'22. Income by deciles'!G163/'22. Income by deciles'!G$169</f>
        <v>5.3269379657130196E-2</v>
      </c>
      <c r="H161" s="780">
        <f>'22. Income by deciles'!H163/'22. Income by deciles'!H$169</f>
        <v>5.2922412898918927E-2</v>
      </c>
      <c r="I161" s="780"/>
      <c r="J161" s="780">
        <f>'22. Income by deciles'!J163/'22. Income by deciles'!J$169</f>
        <v>5.9611400231225783E-2</v>
      </c>
      <c r="K161" s="780"/>
      <c r="L161" s="780">
        <f>'22. Income by deciles'!L163/'22. Income by deciles'!L$169</f>
        <v>6.9757535162198805E-2</v>
      </c>
      <c r="M161" s="780"/>
      <c r="N161" s="780"/>
      <c r="O161" s="780"/>
      <c r="P161" s="780"/>
      <c r="Q161" s="780"/>
      <c r="R161" s="780">
        <f>'22. Income by deciles'!R163/'22. Income by deciles'!R$169</f>
        <v>6.8299420215631734E-2</v>
      </c>
      <c r="S161" s="780"/>
      <c r="T161" s="780"/>
      <c r="U161" s="780"/>
      <c r="V161" s="780"/>
      <c r="W161" s="780"/>
      <c r="X161" s="780"/>
      <c r="Y161" s="780"/>
      <c r="Z161" s="780"/>
      <c r="AA161" s="780"/>
      <c r="AB161" s="780"/>
      <c r="AC161" s="780"/>
      <c r="AD161" s="780"/>
      <c r="AE161" s="780"/>
      <c r="AF161" s="780"/>
      <c r="AG161" s="780"/>
      <c r="AH161" s="780"/>
      <c r="AI161" s="780"/>
      <c r="AJ161" s="780"/>
      <c r="AK161" s="716"/>
    </row>
    <row r="162" spans="1:37">
      <c r="A162" s="739" t="s">
        <v>603</v>
      </c>
      <c r="B162" s="780">
        <f>'22. Income by deciles'!B164/'22. Income by deciles'!B$169</f>
        <v>8.3952802314883279E-2</v>
      </c>
      <c r="C162" s="780">
        <f>'22. Income by deciles'!C164/'22. Income by deciles'!C$169</f>
        <v>9.0221897261781411E-2</v>
      </c>
      <c r="D162" s="780"/>
      <c r="E162" s="780">
        <f>'22. Income by deciles'!E164/'22. Income by deciles'!E$169</f>
        <v>6.98844968383662E-2</v>
      </c>
      <c r="F162" s="1129">
        <f>'22. Income by deciles'!F164/'22. Income by deciles'!F$169</f>
        <v>7.3355745921382595E-2</v>
      </c>
      <c r="G162" s="780">
        <f>'22. Income by deciles'!G164/'22. Income by deciles'!G$169</f>
        <v>6.380209613436906E-2</v>
      </c>
      <c r="H162" s="780">
        <f>'22. Income by deciles'!H164/'22. Income by deciles'!H$169</f>
        <v>6.4958019444424892E-2</v>
      </c>
      <c r="I162" s="780"/>
      <c r="J162" s="780">
        <f>'22. Income by deciles'!J164/'22. Income by deciles'!J$169</f>
        <v>7.1125166617742347E-2</v>
      </c>
      <c r="K162" s="780"/>
      <c r="L162" s="780">
        <f>'22. Income by deciles'!L164/'22. Income by deciles'!L$169</f>
        <v>8.148498122796452E-2</v>
      </c>
      <c r="M162" s="780"/>
      <c r="N162" s="780"/>
      <c r="O162" s="780"/>
      <c r="P162" s="780"/>
      <c r="Q162" s="780"/>
      <c r="R162" s="780">
        <f>'22. Income by deciles'!R164/'22. Income by deciles'!R$169</f>
        <v>7.9137440506223899E-2</v>
      </c>
      <c r="S162" s="780"/>
      <c r="T162" s="780"/>
      <c r="U162" s="780"/>
      <c r="V162" s="780"/>
      <c r="W162" s="780"/>
      <c r="X162" s="780"/>
      <c r="Y162" s="780"/>
      <c r="Z162" s="780"/>
      <c r="AA162" s="780"/>
      <c r="AB162" s="780"/>
      <c r="AC162" s="780"/>
      <c r="AD162" s="780"/>
      <c r="AE162" s="780"/>
      <c r="AF162" s="780"/>
      <c r="AG162" s="780"/>
      <c r="AH162" s="780"/>
      <c r="AI162" s="780"/>
      <c r="AJ162" s="780"/>
      <c r="AK162" s="716"/>
    </row>
    <row r="163" spans="1:37">
      <c r="A163" s="739" t="s">
        <v>604</v>
      </c>
      <c r="B163" s="780">
        <f>'22. Income by deciles'!B165/'22. Income by deciles'!B$169</f>
        <v>9.5715721537342383E-2</v>
      </c>
      <c r="C163" s="780">
        <f>'22. Income by deciles'!C165/'22. Income by deciles'!C$169</f>
        <v>0.10542208644318779</v>
      </c>
      <c r="D163" s="780"/>
      <c r="E163" s="780">
        <f>'22. Income by deciles'!E165/'22. Income by deciles'!E$169</f>
        <v>8.5357923380470588E-2</v>
      </c>
      <c r="F163" s="1129">
        <f>'22. Income by deciles'!F165/'22. Income by deciles'!F$169</f>
        <v>8.6198956566610446E-2</v>
      </c>
      <c r="G163" s="780">
        <f>'22. Income by deciles'!G165/'22. Income by deciles'!G$169</f>
        <v>7.9458425747756897E-2</v>
      </c>
      <c r="H163" s="780">
        <f>'22. Income by deciles'!H165/'22. Income by deciles'!H$169</f>
        <v>8.0762775955096774E-2</v>
      </c>
      <c r="I163" s="780"/>
      <c r="J163" s="780">
        <f>'22. Income by deciles'!J165/'22. Income by deciles'!J$169</f>
        <v>8.6992426855114699E-2</v>
      </c>
      <c r="K163" s="780"/>
      <c r="L163" s="780">
        <f>'22. Income by deciles'!L165/'22. Income by deciles'!L$169</f>
        <v>9.6521978262299093E-2</v>
      </c>
      <c r="M163" s="780"/>
      <c r="N163" s="780"/>
      <c r="O163" s="780"/>
      <c r="P163" s="780"/>
      <c r="Q163" s="780"/>
      <c r="R163" s="780">
        <f>'22. Income by deciles'!R165/'22. Income by deciles'!R$169</f>
        <v>9.3266317079938973E-2</v>
      </c>
      <c r="S163" s="780"/>
      <c r="T163" s="780"/>
      <c r="U163" s="780"/>
      <c r="V163" s="780"/>
      <c r="W163" s="780"/>
      <c r="X163" s="780"/>
      <c r="Y163" s="780"/>
      <c r="Z163" s="780"/>
      <c r="AA163" s="780"/>
      <c r="AB163" s="780"/>
      <c r="AC163" s="780"/>
      <c r="AD163" s="780"/>
      <c r="AE163" s="780"/>
      <c r="AF163" s="780"/>
      <c r="AG163" s="780"/>
      <c r="AH163" s="780"/>
      <c r="AI163" s="780"/>
      <c r="AJ163" s="780"/>
      <c r="AK163" s="716"/>
    </row>
    <row r="164" spans="1:37">
      <c r="A164" s="739" t="s">
        <v>605</v>
      </c>
      <c r="B164" s="780">
        <f>'22. Income by deciles'!B166/'22. Income by deciles'!B$169</f>
        <v>0.11460884540159515</v>
      </c>
      <c r="C164" s="780">
        <f>'22. Income by deciles'!C166/'22. Income by deciles'!C$169</f>
        <v>0.12534965945603105</v>
      </c>
      <c r="D164" s="780"/>
      <c r="E164" s="780">
        <f>'22. Income by deciles'!E166/'22. Income by deciles'!E$169</f>
        <v>0.1096435922844631</v>
      </c>
      <c r="F164" s="1129">
        <f>'22. Income by deciles'!F166/'22. Income by deciles'!F$169</f>
        <v>0.10651811998927641</v>
      </c>
      <c r="G164" s="780">
        <f>'22. Income by deciles'!G166/'22. Income by deciles'!G$169</f>
        <v>0.10207412233784734</v>
      </c>
      <c r="H164" s="780">
        <f>'22. Income by deciles'!H166/'22. Income by deciles'!H$169</f>
        <v>0.10343964405869215</v>
      </c>
      <c r="I164" s="780"/>
      <c r="J164" s="780">
        <f>'22. Income by deciles'!J166/'22. Income by deciles'!J$169</f>
        <v>0.11098459526715172</v>
      </c>
      <c r="K164" s="780"/>
      <c r="L164" s="780">
        <f>'22. Income by deciles'!L166/'22. Income by deciles'!L$169</f>
        <v>0.11739860011275187</v>
      </c>
      <c r="M164" s="780"/>
      <c r="N164" s="780"/>
      <c r="O164" s="780"/>
      <c r="P164" s="780"/>
      <c r="Q164" s="780"/>
      <c r="R164" s="780">
        <f>'22. Income by deciles'!R166/'22. Income by deciles'!R$169</f>
        <v>0.11427679687475835</v>
      </c>
      <c r="S164" s="780"/>
      <c r="T164" s="780"/>
      <c r="U164" s="780"/>
      <c r="V164" s="780"/>
      <c r="W164" s="780"/>
      <c r="X164" s="780"/>
      <c r="Y164" s="780"/>
      <c r="Z164" s="780"/>
      <c r="AA164" s="780"/>
      <c r="AB164" s="780"/>
      <c r="AC164" s="780"/>
      <c r="AD164" s="780"/>
      <c r="AE164" s="780"/>
      <c r="AF164" s="780"/>
      <c r="AG164" s="780"/>
      <c r="AH164" s="780"/>
      <c r="AI164" s="780"/>
      <c r="AJ164" s="780"/>
      <c r="AK164" s="716"/>
    </row>
    <row r="165" spans="1:37">
      <c r="A165" s="739" t="s">
        <v>606</v>
      </c>
      <c r="B165" s="780">
        <f>'22. Income by deciles'!B167/'22. Income by deciles'!B$169</f>
        <v>0.14679156036645286</v>
      </c>
      <c r="C165" s="780">
        <f>'22. Income by deciles'!C167/'22. Income by deciles'!C$169</f>
        <v>0.15549167936481534</v>
      </c>
      <c r="D165" s="780"/>
      <c r="E165" s="780">
        <f>'22. Income by deciles'!E167/'22. Income by deciles'!E$169</f>
        <v>0.15309802120091509</v>
      </c>
      <c r="F165" s="1129">
        <f>'22. Income by deciles'!F167/'22. Income by deciles'!F$169</f>
        <v>0.14797827087556925</v>
      </c>
      <c r="G165" s="780">
        <f>'22. Income by deciles'!G167/'22. Income by deciles'!G$169</f>
        <v>0.14637963942361618</v>
      </c>
      <c r="H165" s="780">
        <f>'22. Income by deciles'!H167/'22. Income by deciles'!H$169</f>
        <v>0.14726905937378235</v>
      </c>
      <c r="I165" s="780"/>
      <c r="J165" s="780">
        <f>'22. Income by deciles'!J167/'22. Income by deciles'!J$169</f>
        <v>0.15682130710149375</v>
      </c>
      <c r="K165" s="780"/>
      <c r="L165" s="780">
        <f>'22. Income by deciles'!L167/'22. Income by deciles'!L$169</f>
        <v>0.15481090825750146</v>
      </c>
      <c r="M165" s="780"/>
      <c r="N165" s="780"/>
      <c r="O165" s="780"/>
      <c r="P165" s="780"/>
      <c r="Q165" s="780"/>
      <c r="R165" s="780">
        <f>'22. Income by deciles'!R167/'22. Income by deciles'!R$169</f>
        <v>0.15197636588107452</v>
      </c>
      <c r="S165" s="780"/>
      <c r="T165" s="780"/>
      <c r="U165" s="780"/>
      <c r="V165" s="780"/>
      <c r="W165" s="780"/>
      <c r="X165" s="780"/>
      <c r="Y165" s="780"/>
      <c r="Z165" s="780"/>
      <c r="AA165" s="780"/>
      <c r="AB165" s="780"/>
      <c r="AC165" s="780"/>
      <c r="AD165" s="780"/>
      <c r="AE165" s="780"/>
      <c r="AF165" s="780"/>
      <c r="AG165" s="780"/>
      <c r="AH165" s="780"/>
      <c r="AI165" s="780"/>
      <c r="AJ165" s="780"/>
      <c r="AK165" s="716"/>
    </row>
    <row r="166" spans="1:37">
      <c r="A166" s="739" t="s">
        <v>607</v>
      </c>
      <c r="B166" s="780">
        <f>'22. Income by deciles'!B168/'22. Income by deciles'!B$169</f>
        <v>0.27272800543876435</v>
      </c>
      <c r="C166" s="780">
        <f>'22. Income by deciles'!C168/'22. Income by deciles'!C$169</f>
        <v>0.26560076455858606</v>
      </c>
      <c r="D166" s="780"/>
      <c r="E166" s="780">
        <f>'22. Income by deciles'!E168/'22. Income by deciles'!E$169</f>
        <v>0.38801596712145603</v>
      </c>
      <c r="F166" s="1129">
        <f>'22. Income by deciles'!F168/'22. Income by deciles'!F$169</f>
        <v>0.35212949862020831</v>
      </c>
      <c r="G166" s="780">
        <f>'22. Income by deciles'!G168/'22. Income by deciles'!G$169</f>
        <v>0.42738273079207101</v>
      </c>
      <c r="H166" s="780">
        <f>'22. Income by deciles'!H168/'22. Income by deciles'!H$169</f>
        <v>0.42496301513376888</v>
      </c>
      <c r="I166" s="780"/>
      <c r="J166" s="780">
        <f>'22. Income by deciles'!J168/'22. Income by deciles'!J$169</f>
        <v>0.37184341152162781</v>
      </c>
      <c r="K166" s="780"/>
      <c r="L166" s="780">
        <f>'22. Income by deciles'!L168/'22. Income by deciles'!L$169</f>
        <v>0.30268339363067015</v>
      </c>
      <c r="M166" s="780"/>
      <c r="N166" s="780"/>
      <c r="O166" s="780"/>
      <c r="P166" s="780"/>
      <c r="Q166" s="780"/>
      <c r="R166" s="780">
        <f>'22. Income by deciles'!R168/'22. Income by deciles'!R$169</f>
        <v>0.3030977593507031</v>
      </c>
      <c r="S166" s="780"/>
      <c r="T166" s="780"/>
      <c r="U166" s="780"/>
      <c r="V166" s="780"/>
      <c r="W166" s="780"/>
      <c r="X166" s="780"/>
      <c r="Y166" s="780"/>
      <c r="Z166" s="780"/>
      <c r="AA166" s="780"/>
      <c r="AB166" s="780"/>
      <c r="AC166" s="780"/>
      <c r="AD166" s="780"/>
      <c r="AE166" s="780"/>
      <c r="AF166" s="780"/>
      <c r="AG166" s="780"/>
      <c r="AH166" s="780"/>
      <c r="AI166" s="780"/>
      <c r="AJ166" s="780"/>
      <c r="AK166" s="716"/>
    </row>
    <row r="167" spans="1:37">
      <c r="A167" s="739" t="s">
        <v>612</v>
      </c>
      <c r="B167" s="780">
        <f>'22. Income by deciles'!B169/'22. Income by deciles'!B$169</f>
        <v>1</v>
      </c>
      <c r="C167" s="780">
        <f>'22. Income by deciles'!C169/'22. Income by deciles'!C$169</f>
        <v>1</v>
      </c>
      <c r="D167" s="780"/>
      <c r="E167" s="780">
        <f>'22. Income by deciles'!E169/'22. Income by deciles'!E$169</f>
        <v>1</v>
      </c>
      <c r="F167" s="1129">
        <f>'22. Income by deciles'!F169/'22. Income by deciles'!F$169</f>
        <v>1</v>
      </c>
      <c r="G167" s="780">
        <f>'22. Income by deciles'!G169/'22. Income by deciles'!G$169</f>
        <v>1</v>
      </c>
      <c r="H167" s="780">
        <f>'22. Income by deciles'!H169/'22. Income by deciles'!H$169</f>
        <v>1</v>
      </c>
      <c r="I167" s="780"/>
      <c r="J167" s="780">
        <f>'22. Income by deciles'!J169/'22. Income by deciles'!J$169</f>
        <v>1</v>
      </c>
      <c r="K167" s="780"/>
      <c r="L167" s="780">
        <f>'22. Income by deciles'!L169/'22. Income by deciles'!L$169</f>
        <v>1</v>
      </c>
      <c r="M167" s="780"/>
      <c r="N167" s="780"/>
      <c r="O167" s="780"/>
      <c r="P167" s="780"/>
      <c r="Q167" s="780"/>
      <c r="R167" s="780">
        <f>'22. Income by deciles'!R169/'22. Income by deciles'!R$169</f>
        <v>1</v>
      </c>
      <c r="S167" s="780"/>
      <c r="T167" s="780"/>
      <c r="U167" s="780"/>
      <c r="V167" s="780"/>
      <c r="W167" s="780"/>
      <c r="X167" s="780"/>
      <c r="Y167" s="780"/>
      <c r="Z167" s="780"/>
      <c r="AA167" s="780"/>
      <c r="AB167" s="780"/>
      <c r="AC167" s="780"/>
      <c r="AD167" s="780"/>
      <c r="AE167" s="780"/>
      <c r="AF167" s="780"/>
      <c r="AG167" s="780"/>
      <c r="AH167" s="780"/>
      <c r="AI167" s="780"/>
      <c r="AJ167" s="780"/>
      <c r="AK167" s="716"/>
    </row>
    <row r="168" spans="1:37">
      <c r="A168" s="755" t="s">
        <v>623</v>
      </c>
      <c r="B168" s="761"/>
      <c r="C168" s="761"/>
      <c r="D168" s="761"/>
      <c r="E168" s="761"/>
      <c r="F168" s="1123"/>
      <c r="G168" s="761"/>
      <c r="H168" s="761"/>
      <c r="I168" s="761"/>
      <c r="J168" s="761"/>
      <c r="K168" s="761"/>
      <c r="L168" s="761"/>
      <c r="M168" s="761"/>
      <c r="N168" s="761"/>
      <c r="O168" s="761"/>
      <c r="P168" s="761"/>
      <c r="Q168" s="761"/>
      <c r="R168" s="761"/>
      <c r="S168" s="761"/>
      <c r="T168" s="761"/>
      <c r="U168" s="761"/>
      <c r="V168" s="761"/>
      <c r="W168" s="761"/>
      <c r="X168" s="761"/>
      <c r="Y168" s="761"/>
      <c r="Z168" s="761"/>
      <c r="AA168" s="761"/>
      <c r="AB168" s="761"/>
      <c r="AC168" s="761"/>
      <c r="AD168" s="761"/>
      <c r="AE168" s="761"/>
      <c r="AF168" s="761"/>
      <c r="AG168" s="761"/>
      <c r="AH168" s="761"/>
      <c r="AI168" s="761"/>
      <c r="AJ168" s="761"/>
      <c r="AK168" s="716"/>
    </row>
    <row r="169" spans="1:37">
      <c r="A169" s="741" t="s">
        <v>528</v>
      </c>
      <c r="B169" s="780">
        <f>'22. Income by deciles'!B171/'22. Income by deciles'!B$177</f>
        <v>6.9532102515216263E-4</v>
      </c>
      <c r="C169" s="780">
        <f>'22. Income by deciles'!C171/'22. Income by deciles'!C$177</f>
        <v>2.6311098408321826E-2</v>
      </c>
      <c r="D169" s="780"/>
      <c r="E169" s="780">
        <f>'22. Income by deciles'!E171/'22. Income by deciles'!E$177</f>
        <v>6.1125837771924671E-3</v>
      </c>
      <c r="F169" s="1129">
        <f>'22. Income by deciles'!F171/'22. Income by deciles'!F$177</f>
        <v>3.6977702372430643E-4</v>
      </c>
      <c r="G169" s="780">
        <f>'22. Income by deciles'!G171/'22. Income by deciles'!G$177</f>
        <v>6.0728826375852181E-3</v>
      </c>
      <c r="H169" s="780">
        <f>'22. Income by deciles'!H171/'22. Income by deciles'!H$177</f>
        <v>4.0457048124064145E-3</v>
      </c>
      <c r="I169" s="780"/>
      <c r="J169" s="780">
        <f>'22. Income by deciles'!J171/'22. Income by deciles'!J$177</f>
        <v>5.8612881159291717E-3</v>
      </c>
      <c r="K169" s="780"/>
      <c r="L169" s="780">
        <f>'22. Income by deciles'!L171/'22. Income by deciles'!L$177</f>
        <v>1.2487080697217724E-2</v>
      </c>
      <c r="M169" s="780"/>
      <c r="N169" s="780">
        <f>'22. Income by deciles'!N171/'22. Income by deciles'!N$177</f>
        <v>2.4633779987201558E-2</v>
      </c>
      <c r="O169" s="780"/>
      <c r="P169" s="780">
        <f>'22. Income by deciles'!P171/'22. Income by deciles'!P$177</f>
        <v>9.2169031547358025E-3</v>
      </c>
      <c r="Q169" s="780">
        <f>'22. Income by deciles'!Q171/'22. Income by deciles'!Q$177</f>
        <v>8.6307083883009703E-3</v>
      </c>
      <c r="R169" s="780">
        <f>'22. Income by deciles'!R171/'22. Income by deciles'!R$177</f>
        <v>4.0505395526410928E-2</v>
      </c>
      <c r="S169" s="780"/>
      <c r="T169" s="780">
        <f>'22. Income by deciles'!T171/'22. Income by deciles'!T$177</f>
        <v>1.4136621825072816E-3</v>
      </c>
      <c r="U169" s="780"/>
      <c r="V169" s="780">
        <f>'22. Income by deciles'!V171/'22. Income by deciles'!V$177</f>
        <v>3.6671832260139958E-3</v>
      </c>
      <c r="W169" s="780">
        <f>'22. Income by deciles'!W171/'22. Income by deciles'!W$177</f>
        <v>3.794871882788957E-3</v>
      </c>
      <c r="X169" s="780">
        <f>'22. Income by deciles'!X171/'22. Income by deciles'!X$177</f>
        <v>1.0351632653151309E-2</v>
      </c>
      <c r="Y169" s="780">
        <f>'22. Income by deciles'!Y171/'22. Income by deciles'!Y$177</f>
        <v>2.5319215825668024E-3</v>
      </c>
      <c r="Z169" s="780"/>
      <c r="AA169" s="780"/>
      <c r="AB169" s="780">
        <f>'22. Income by deciles'!AB171/'22. Income by deciles'!AB$177</f>
        <v>3.6711151178019301E-3</v>
      </c>
      <c r="AC169" s="780">
        <f>'22. Income by deciles'!AC171/'22. Income by deciles'!AC$177</f>
        <v>2.2598770444492355E-3</v>
      </c>
      <c r="AD169" s="780"/>
      <c r="AE169" s="780">
        <f>'22. Income by deciles'!AE171/'22. Income by deciles'!AE$177</f>
        <v>1.495410889953374E-2</v>
      </c>
      <c r="AF169" s="780"/>
      <c r="AG169" s="780">
        <f>'22. Income by deciles'!AG171/'22. Income by deciles'!AG$177</f>
        <v>4.9972506962708038E-4</v>
      </c>
      <c r="AH169" s="780"/>
      <c r="AI169" s="780">
        <f>'22. Income by deciles'!AI171/'22. Income by deciles'!AI$177</f>
        <v>2.5301056708331203E-3</v>
      </c>
      <c r="AJ169" s="780"/>
      <c r="AK169" s="716"/>
    </row>
    <row r="170" spans="1:37">
      <c r="A170" s="741" t="s">
        <v>529</v>
      </c>
      <c r="B170" s="780">
        <f>'22. Income by deciles'!B172/'22. Income by deciles'!B$177</f>
        <v>3.5707443464132365E-3</v>
      </c>
      <c r="C170" s="780">
        <f>'22. Income by deciles'!C172/'22. Income by deciles'!C$177</f>
        <v>8.0526818784925791E-2</v>
      </c>
      <c r="D170" s="780"/>
      <c r="E170" s="780">
        <f>'22. Income by deciles'!E172/'22. Income by deciles'!E$177</f>
        <v>2.0386221256544938E-2</v>
      </c>
      <c r="F170" s="1129">
        <f>'22. Income by deciles'!F172/'22. Income by deciles'!F$177</f>
        <v>2.5354747305926027E-3</v>
      </c>
      <c r="G170" s="780">
        <f>'22. Income by deciles'!G172/'22. Income by deciles'!G$177</f>
        <v>2.7664456692479963E-2</v>
      </c>
      <c r="H170" s="780">
        <f>'22. Income by deciles'!H172/'22. Income by deciles'!H$177</f>
        <v>2.0116259918123245E-2</v>
      </c>
      <c r="I170" s="780"/>
      <c r="J170" s="780">
        <f>'22. Income by deciles'!J172/'22. Income by deciles'!J$177</f>
        <v>3.209013100512511E-2</v>
      </c>
      <c r="K170" s="780"/>
      <c r="L170" s="780">
        <f>'22. Income by deciles'!L172/'22. Income by deciles'!L$177</f>
        <v>4.218073017503117E-2</v>
      </c>
      <c r="M170" s="780"/>
      <c r="N170" s="780">
        <f>'22. Income by deciles'!N172/'22. Income by deciles'!N$177</f>
        <v>7.1021641971360946E-2</v>
      </c>
      <c r="O170" s="780"/>
      <c r="P170" s="780">
        <f>'22. Income by deciles'!P172/'22. Income by deciles'!P$177</f>
        <v>9.0367859188431598E-2</v>
      </c>
      <c r="Q170" s="780">
        <f>'22. Income by deciles'!Q172/'22. Income by deciles'!Q$177</f>
        <v>3.290942490366533E-2</v>
      </c>
      <c r="R170" s="780">
        <f>'22. Income by deciles'!R172/'22. Income by deciles'!R$177</f>
        <v>0.25418661836925349</v>
      </c>
      <c r="S170" s="780"/>
      <c r="T170" s="780">
        <f>'22. Income by deciles'!T172/'22. Income by deciles'!T$177</f>
        <v>2.4171187830388005E-2</v>
      </c>
      <c r="U170" s="780"/>
      <c r="V170" s="780">
        <f>'22. Income by deciles'!V172/'22. Income by deciles'!V$177</f>
        <v>1.5026830629497816E-2</v>
      </c>
      <c r="W170" s="780">
        <f>'22. Income by deciles'!W172/'22. Income by deciles'!W$177</f>
        <v>1.586730951837181E-2</v>
      </c>
      <c r="X170" s="780">
        <f>'22. Income by deciles'!X172/'22. Income by deciles'!X$177</f>
        <v>6.3802721068282484E-2</v>
      </c>
      <c r="Y170" s="780">
        <f>'22. Income by deciles'!Y172/'22. Income by deciles'!Y$177</f>
        <v>8.3652183374350198E-3</v>
      </c>
      <c r="Z170" s="780"/>
      <c r="AA170" s="780"/>
      <c r="AB170" s="780">
        <f>'22. Income by deciles'!AB172/'22. Income by deciles'!AB$177</f>
        <v>1.7684100675746627E-2</v>
      </c>
      <c r="AC170" s="780">
        <f>'22. Income by deciles'!AC172/'22. Income by deciles'!AC$177</f>
        <v>4.0980538458425175E-3</v>
      </c>
      <c r="AD170" s="780"/>
      <c r="AE170" s="780">
        <f>'22. Income by deciles'!AE172/'22. Income by deciles'!AE$177</f>
        <v>0.19247312008276002</v>
      </c>
      <c r="AF170" s="780"/>
      <c r="AG170" s="780">
        <f>'22. Income by deciles'!AG172/'22. Income by deciles'!AG$177</f>
        <v>9.3138498903643872E-3</v>
      </c>
      <c r="AH170" s="780"/>
      <c r="AI170" s="780">
        <f>'22. Income by deciles'!AI172/'22. Income by deciles'!AI$177</f>
        <v>9.2313657712134334E-3</v>
      </c>
      <c r="AJ170" s="780"/>
      <c r="AK170" s="716"/>
    </row>
    <row r="171" spans="1:37">
      <c r="A171" s="741" t="s">
        <v>530</v>
      </c>
      <c r="B171" s="780">
        <f>'22. Income by deciles'!B173/'22. Income by deciles'!B$177</f>
        <v>1.1632989695253103E-2</v>
      </c>
      <c r="C171" s="780">
        <f>'22. Income by deciles'!C173/'22. Income by deciles'!C$177</f>
        <v>0.14589612835120119</v>
      </c>
      <c r="D171" s="780"/>
      <c r="E171" s="780">
        <f>'22. Income by deciles'!E173/'22. Income by deciles'!E$177</f>
        <v>3.6201756344121983E-2</v>
      </c>
      <c r="F171" s="1129">
        <f>'22. Income by deciles'!F173/'22. Income by deciles'!F$177</f>
        <v>9.6102691417992749E-3</v>
      </c>
      <c r="G171" s="780">
        <f>'22. Income by deciles'!G173/'22. Income by deciles'!G$177</f>
        <v>5.6843828643887671E-2</v>
      </c>
      <c r="H171" s="780">
        <f>'22. Income by deciles'!H173/'22. Income by deciles'!H$177</f>
        <v>4.6074238132900416E-2</v>
      </c>
      <c r="I171" s="780"/>
      <c r="J171" s="780">
        <f>'22. Income by deciles'!J173/'22. Income by deciles'!J$177</f>
        <v>6.8286093634114101E-2</v>
      </c>
      <c r="K171" s="780"/>
      <c r="L171" s="780">
        <f>'22. Income by deciles'!L173/'22. Income by deciles'!L$177</f>
        <v>0.13016972984338307</v>
      </c>
      <c r="M171" s="780"/>
      <c r="N171" s="780">
        <f>'22. Income by deciles'!N173/'22. Income by deciles'!N$177</f>
        <v>0.20855513082257551</v>
      </c>
      <c r="O171" s="780"/>
      <c r="P171" s="780">
        <f>'22. Income by deciles'!P173/'22. Income by deciles'!P$177</f>
        <v>0.13722831988811285</v>
      </c>
      <c r="Q171" s="780">
        <f>'22. Income by deciles'!Q173/'22. Income by deciles'!Q$177</f>
        <v>5.4967923215911395E-2</v>
      </c>
      <c r="R171" s="780">
        <f>'22. Income by deciles'!R173/'22. Income by deciles'!R$177</f>
        <v>0.21694358498425509</v>
      </c>
      <c r="S171" s="780"/>
      <c r="T171" s="780">
        <f>'22. Income by deciles'!T173/'22. Income by deciles'!T$177</f>
        <v>0.11114028960040201</v>
      </c>
      <c r="U171" s="780"/>
      <c r="V171" s="780">
        <f>'22. Income by deciles'!V173/'22. Income by deciles'!V$177</f>
        <v>4.0129036647609133E-2</v>
      </c>
      <c r="W171" s="780">
        <f>'22. Income by deciles'!W173/'22. Income by deciles'!W$177</f>
        <v>4.3158282012082945E-2</v>
      </c>
      <c r="X171" s="780">
        <f>'22. Income by deciles'!X173/'22. Income by deciles'!X$177</f>
        <v>0.12075962604750817</v>
      </c>
      <c r="Y171" s="780">
        <f>'22. Income by deciles'!Y173/'22. Income by deciles'!Y$177</f>
        <v>1.6894590585652042E-2</v>
      </c>
      <c r="Z171" s="780"/>
      <c r="AA171" s="780"/>
      <c r="AB171" s="780">
        <f>'22. Income by deciles'!AB173/'22. Income by deciles'!AB$177</f>
        <v>3.9420659922319114E-2</v>
      </c>
      <c r="AC171" s="780">
        <f>'22. Income by deciles'!AC173/'22. Income by deciles'!AC$177</f>
        <v>8.9270429707557514E-3</v>
      </c>
      <c r="AD171" s="780"/>
      <c r="AE171" s="780">
        <f>'22. Income by deciles'!AE173/'22. Income by deciles'!AE$177</f>
        <v>0.28813880124321606</v>
      </c>
      <c r="AF171" s="780"/>
      <c r="AG171" s="780">
        <f>'22. Income by deciles'!AG173/'22. Income by deciles'!AG$177</f>
        <v>3.3533417721366414E-2</v>
      </c>
      <c r="AH171" s="780"/>
      <c r="AI171" s="780">
        <f>'22. Income by deciles'!AI173/'22. Income by deciles'!AI$177</f>
        <v>1.7879773642684799E-2</v>
      </c>
      <c r="AJ171" s="780"/>
      <c r="AK171" s="716"/>
    </row>
    <row r="172" spans="1:37">
      <c r="A172" s="741" t="s">
        <v>531</v>
      </c>
      <c r="B172" s="780">
        <f>'22. Income by deciles'!B174/'22. Income by deciles'!B$177</f>
        <v>9.4118253070572519E-2</v>
      </c>
      <c r="C172" s="780">
        <f>'22. Income by deciles'!C174/'22. Income by deciles'!C$177</f>
        <v>0.50583931701752261</v>
      </c>
      <c r="D172" s="780"/>
      <c r="E172" s="780">
        <f>'22. Income by deciles'!E174/'22. Income by deciles'!E$177</f>
        <v>0.18260861875246917</v>
      </c>
      <c r="F172" s="1129">
        <f>'22. Income by deciles'!F174/'22. Income by deciles'!F$177</f>
        <v>0.1253035556141984</v>
      </c>
      <c r="G172" s="780">
        <f>'22. Income by deciles'!G174/'22. Income by deciles'!G$177</f>
        <v>0.24283215313275799</v>
      </c>
      <c r="H172" s="780">
        <f>'22. Income by deciles'!H174/'22. Income by deciles'!H$177</f>
        <v>0.21439581953621514</v>
      </c>
      <c r="I172" s="780"/>
      <c r="J172" s="780">
        <f>'22. Income by deciles'!J174/'22. Income by deciles'!J$177</f>
        <v>0.29770055680671159</v>
      </c>
      <c r="K172" s="780"/>
      <c r="L172" s="780">
        <f>'22. Income by deciles'!L174/'22. Income by deciles'!L$177</f>
        <v>0.26446944931793448</v>
      </c>
      <c r="M172" s="780"/>
      <c r="N172" s="780">
        <f>'22. Income by deciles'!N174/'22. Income by deciles'!N$177</f>
        <v>0.31760378345022466</v>
      </c>
      <c r="O172" s="780"/>
      <c r="P172" s="780">
        <f>'22. Income by deciles'!P174/'22. Income by deciles'!P$177</f>
        <v>0.32131401783406011</v>
      </c>
      <c r="Q172" s="780">
        <f>'22. Income by deciles'!Q174/'22. Income by deciles'!Q$177</f>
        <v>0.27444389547604781</v>
      </c>
      <c r="R172" s="780">
        <f>'22. Income by deciles'!R174/'22. Income by deciles'!R$177</f>
        <v>0.33771327179468402</v>
      </c>
      <c r="S172" s="780"/>
      <c r="T172" s="780">
        <f>'22. Income by deciles'!T174/'22. Income by deciles'!T$177</f>
        <v>0.51633025371822605</v>
      </c>
      <c r="U172" s="780"/>
      <c r="V172" s="780">
        <f>'22. Income by deciles'!V174/'22. Income by deciles'!V$177</f>
        <v>0.24107448425070127</v>
      </c>
      <c r="W172" s="780">
        <f>'22. Income by deciles'!W174/'22. Income by deciles'!W$177</f>
        <v>0.25188721358493932</v>
      </c>
      <c r="X172" s="780">
        <f>'22. Income by deciles'!X174/'22. Income by deciles'!X$177</f>
        <v>0.35387113745885956</v>
      </c>
      <c r="Y172" s="780">
        <f>'22. Income by deciles'!Y174/'22. Income by deciles'!Y$177</f>
        <v>0.12441062292241044</v>
      </c>
      <c r="Z172" s="780"/>
      <c r="AA172" s="780"/>
      <c r="AB172" s="780">
        <f>'22. Income by deciles'!AB174/'22. Income by deciles'!AB$177</f>
        <v>0.25751973675074419</v>
      </c>
      <c r="AC172" s="780">
        <f>'22. Income by deciles'!AC174/'22. Income by deciles'!AC$177</f>
        <v>0.10745094770054976</v>
      </c>
      <c r="AD172" s="780"/>
      <c r="AE172" s="780">
        <f>'22. Income by deciles'!AE174/'22. Income by deciles'!AE$177</f>
        <v>0.37571327048514064</v>
      </c>
      <c r="AF172" s="780"/>
      <c r="AG172" s="780">
        <f>'22. Income by deciles'!AG174/'22. Income by deciles'!AG$177</f>
        <v>0.29219339088421509</v>
      </c>
      <c r="AH172" s="780"/>
      <c r="AI172" s="780">
        <f>'22. Income by deciles'!AI174/'22. Income by deciles'!AI$177</f>
        <v>0.12889723173006457</v>
      </c>
      <c r="AJ172" s="780"/>
      <c r="AK172" s="716"/>
    </row>
    <row r="173" spans="1:37">
      <c r="A173" s="741" t="s">
        <v>532</v>
      </c>
      <c r="B173" s="780">
        <f>'22. Income by deciles'!B175/'22. Income by deciles'!B$177</f>
        <v>0.57429673404577919</v>
      </c>
      <c r="C173" s="780">
        <f>'22. Income by deciles'!C175/'22. Income by deciles'!C$177</f>
        <v>0.23430489764019027</v>
      </c>
      <c r="D173" s="780"/>
      <c r="E173" s="780">
        <f>'22. Income by deciles'!E175/'22. Income by deciles'!E$177</f>
        <v>0.48638531049639716</v>
      </c>
      <c r="F173" s="1129">
        <f>'22. Income by deciles'!F175/'22. Income by deciles'!F$177</f>
        <v>0.53929340743684806</v>
      </c>
      <c r="G173" s="780">
        <f>'22. Income by deciles'!G175/'22. Income by deciles'!G$177</f>
        <v>0.43294351272146475</v>
      </c>
      <c r="H173" s="780">
        <f>'22. Income by deciles'!H175/'22. Income by deciles'!H$177</f>
        <v>0.46040529586922663</v>
      </c>
      <c r="I173" s="780"/>
      <c r="J173" s="780">
        <f>'22. Income by deciles'!J175/'22. Income by deciles'!J$177</f>
        <v>0.45987984783828245</v>
      </c>
      <c r="K173" s="780"/>
      <c r="L173" s="780">
        <f>'22. Income by deciles'!L175/'22. Income by deciles'!L$177</f>
        <v>0.48945606390919444</v>
      </c>
      <c r="M173" s="780"/>
      <c r="N173" s="780">
        <f>'22. Income by deciles'!N175/'22. Income by deciles'!N$177</f>
        <v>0.36680239966910799</v>
      </c>
      <c r="O173" s="780"/>
      <c r="P173" s="780">
        <f>'22. Income by deciles'!P175/'22. Income by deciles'!P$177</f>
        <v>0.31492007033626346</v>
      </c>
      <c r="Q173" s="780">
        <f>'22. Income by deciles'!Q175/'22. Income by deciles'!Q$177</f>
        <v>0.47444897610538783</v>
      </c>
      <c r="R173" s="780">
        <f>'22. Income by deciles'!R175/'22. Income by deciles'!R$177</f>
        <v>0.13272777592799934</v>
      </c>
      <c r="S173" s="780"/>
      <c r="T173" s="780">
        <f>'22. Income by deciles'!T175/'22. Income by deciles'!T$177</f>
        <v>0.33275592936039639</v>
      </c>
      <c r="U173" s="780"/>
      <c r="V173" s="780">
        <f>'22. Income by deciles'!V175/'22. Income by deciles'!V$177</f>
        <v>0.51643070739267349</v>
      </c>
      <c r="W173" s="780">
        <f>'22. Income by deciles'!W175/'22. Income by deciles'!W$177</f>
        <v>0.48720924967492191</v>
      </c>
      <c r="X173" s="780">
        <f>'22. Income by deciles'!X175/'22. Income by deciles'!X$177</f>
        <v>0.37170590705493084</v>
      </c>
      <c r="Y173" s="780">
        <f>'22. Income by deciles'!Y175/'22. Income by deciles'!Y$177</f>
        <v>0.56026330906198318</v>
      </c>
      <c r="Z173" s="780"/>
      <c r="AA173" s="780"/>
      <c r="AB173" s="780">
        <f>'22. Income by deciles'!AB175/'22. Income by deciles'!AB$177</f>
        <v>0.55635793744731699</v>
      </c>
      <c r="AC173" s="780">
        <f>'22. Income by deciles'!AC175/'22. Income by deciles'!AC$177</f>
        <v>0.72386222903120079</v>
      </c>
      <c r="AD173" s="780"/>
      <c r="AE173" s="780">
        <f>'22. Income by deciles'!AE175/'22. Income by deciles'!AE$177</f>
        <v>0.11435284727448529</v>
      </c>
      <c r="AF173" s="780"/>
      <c r="AG173" s="780">
        <f>'22. Income by deciles'!AG175/'22. Income by deciles'!AG$177</f>
        <v>0.60115436078628415</v>
      </c>
      <c r="AH173" s="780"/>
      <c r="AI173" s="780">
        <f>'22. Income by deciles'!AI175/'22. Income by deciles'!AI$177</f>
        <v>0.5711534341515665</v>
      </c>
      <c r="AJ173" s="780"/>
      <c r="AK173" s="716"/>
    </row>
    <row r="174" spans="1:37">
      <c r="A174" s="741" t="s">
        <v>533</v>
      </c>
      <c r="B174" s="780">
        <f>'22. Income by deciles'!B176/'22. Income by deciles'!B$177</f>
        <v>0.31568595781682973</v>
      </c>
      <c r="C174" s="780">
        <f>'22. Income by deciles'!C176/'22. Income by deciles'!C$177</f>
        <v>7.12173979783845E-3</v>
      </c>
      <c r="D174" s="780"/>
      <c r="E174" s="780">
        <f>'22. Income by deciles'!E176/'22. Income by deciles'!E$177</f>
        <v>0.26830550937327424</v>
      </c>
      <c r="F174" s="1129">
        <f>'22. Income by deciles'!F176/'22. Income by deciles'!F$177</f>
        <v>0.32288751605283733</v>
      </c>
      <c r="G174" s="780">
        <f>'22. Income by deciles'!G176/'22. Income by deciles'!G$177</f>
        <v>0.23364316617182448</v>
      </c>
      <c r="H174" s="780">
        <f>'22. Income by deciles'!H176/'22. Income by deciles'!H$177</f>
        <v>0.25496268173112813</v>
      </c>
      <c r="I174" s="780"/>
      <c r="J174" s="780">
        <f>'22. Income by deciles'!J176/'22. Income by deciles'!J$177</f>
        <v>0.13618208259983766</v>
      </c>
      <c r="K174" s="780"/>
      <c r="L174" s="780">
        <f>'22. Income by deciles'!L176/'22. Income by deciles'!L$177</f>
        <v>6.1236946057239096E-2</v>
      </c>
      <c r="M174" s="780"/>
      <c r="N174" s="780">
        <f>'22. Income by deciles'!N176/'22. Income by deciles'!N$177</f>
        <v>1.1383264099529299E-2</v>
      </c>
      <c r="O174" s="780"/>
      <c r="P174" s="780">
        <f>'22. Income by deciles'!P176/'22. Income by deciles'!P$177</f>
        <v>0.12695282959839616</v>
      </c>
      <c r="Q174" s="780">
        <f>'22. Income by deciles'!Q176/'22. Income by deciles'!Q$177</f>
        <v>0.1545990719106867</v>
      </c>
      <c r="R174" s="780">
        <f>'22. Income by deciles'!R176/'22. Income by deciles'!R$177</f>
        <v>1.7923353397397198E-2</v>
      </c>
      <c r="S174" s="780"/>
      <c r="T174" s="780">
        <f>'22. Income by deciles'!T176/'22. Income by deciles'!T$177</f>
        <v>1.4188677308080275E-2</v>
      </c>
      <c r="U174" s="780"/>
      <c r="V174" s="780">
        <f>'22. Income by deciles'!V176/'22. Income by deciles'!V$177</f>
        <v>0.18367175785350429</v>
      </c>
      <c r="W174" s="780">
        <f>'22. Income by deciles'!W176/'22. Income by deciles'!W$177</f>
        <v>0.19808307332689501</v>
      </c>
      <c r="X174" s="780">
        <f>'22. Income by deciles'!X176/'22. Income by deciles'!X$177</f>
        <v>7.9508975717267671E-2</v>
      </c>
      <c r="Y174" s="780">
        <f>'22. Income by deciles'!Y176/'22. Income by deciles'!Y$177</f>
        <v>0.2875343375099525</v>
      </c>
      <c r="Z174" s="780"/>
      <c r="AA174" s="780"/>
      <c r="AB174" s="780">
        <f>'22. Income by deciles'!AB176/'22. Income by deciles'!AB$177</f>
        <v>0.12534645008607109</v>
      </c>
      <c r="AC174" s="780">
        <f>'22. Income by deciles'!AC176/'22. Income by deciles'!AC$177</f>
        <v>0.15340184940720186</v>
      </c>
      <c r="AD174" s="780"/>
      <c r="AE174" s="780">
        <f>'22. Income by deciles'!AE176/'22. Income by deciles'!AE$177</f>
        <v>1.4367852014864216E-2</v>
      </c>
      <c r="AF174" s="780"/>
      <c r="AG174" s="780">
        <f>'22. Income by deciles'!AG176/'22. Income by deciles'!AG$177</f>
        <v>6.3305255648142877E-2</v>
      </c>
      <c r="AH174" s="780"/>
      <c r="AI174" s="780">
        <f>'22. Income by deciles'!AI176/'22. Income by deciles'!AI$177</f>
        <v>0.27030808903363762</v>
      </c>
      <c r="AJ174" s="780"/>
      <c r="AK174" s="716"/>
    </row>
    <row r="175" spans="1:37">
      <c r="A175" s="741" t="s">
        <v>593</v>
      </c>
      <c r="B175" s="780">
        <f>'22. Income by deciles'!B177/'22. Income by deciles'!B$177</f>
        <v>1</v>
      </c>
      <c r="C175" s="780">
        <f>'22. Income by deciles'!C177/'22. Income by deciles'!C$177</f>
        <v>1</v>
      </c>
      <c r="D175" s="780"/>
      <c r="E175" s="780">
        <f>'22. Income by deciles'!E177/'22. Income by deciles'!E$177</f>
        <v>1</v>
      </c>
      <c r="F175" s="1129">
        <f>'22. Income by deciles'!F177/'22. Income by deciles'!F$177</f>
        <v>1</v>
      </c>
      <c r="G175" s="780">
        <f>'22. Income by deciles'!G177/'22. Income by deciles'!G$177</f>
        <v>1</v>
      </c>
      <c r="H175" s="780">
        <f>'22. Income by deciles'!H177/'22. Income by deciles'!H$177</f>
        <v>1</v>
      </c>
      <c r="I175" s="780"/>
      <c r="J175" s="780">
        <f>'22. Income by deciles'!J177/'22. Income by deciles'!J$177</f>
        <v>1</v>
      </c>
      <c r="K175" s="780"/>
      <c r="L175" s="780">
        <f>'22. Income by deciles'!L177/'22. Income by deciles'!L$177</f>
        <v>1</v>
      </c>
      <c r="M175" s="780"/>
      <c r="N175" s="780">
        <f>'22. Income by deciles'!N177/'22. Income by deciles'!N$177</f>
        <v>1</v>
      </c>
      <c r="O175" s="780"/>
      <c r="P175" s="780">
        <f>'22. Income by deciles'!P177/'22. Income by deciles'!P$177</f>
        <v>1</v>
      </c>
      <c r="Q175" s="780">
        <f>'22. Income by deciles'!Q177/'22. Income by deciles'!Q$177</f>
        <v>1</v>
      </c>
      <c r="R175" s="780">
        <f>'22. Income by deciles'!R177/'22. Income by deciles'!R$177</f>
        <v>1</v>
      </c>
      <c r="S175" s="780"/>
      <c r="T175" s="780">
        <f>'22. Income by deciles'!T177/'22. Income by deciles'!T$177</f>
        <v>1</v>
      </c>
      <c r="U175" s="780"/>
      <c r="V175" s="780">
        <f>'22. Income by deciles'!V177/'22. Income by deciles'!V$177</f>
        <v>1</v>
      </c>
      <c r="W175" s="780">
        <f>'22. Income by deciles'!W177/'22. Income by deciles'!W$177</f>
        <v>1</v>
      </c>
      <c r="X175" s="780">
        <f>'22. Income by deciles'!X177/'22. Income by deciles'!X$177</f>
        <v>1</v>
      </c>
      <c r="Y175" s="780">
        <f>'22. Income by deciles'!Y177/'22. Income by deciles'!Y$177</f>
        <v>1</v>
      </c>
      <c r="Z175" s="780"/>
      <c r="AA175" s="780"/>
      <c r="AB175" s="780">
        <f>'22. Income by deciles'!AB177/'22. Income by deciles'!AB$177</f>
        <v>1</v>
      </c>
      <c r="AC175" s="780">
        <f>'22. Income by deciles'!AC177/'22. Income by deciles'!AC$177</f>
        <v>1</v>
      </c>
      <c r="AD175" s="780"/>
      <c r="AE175" s="780">
        <f>'22. Income by deciles'!AE177/'22. Income by deciles'!AE$177</f>
        <v>1</v>
      </c>
      <c r="AF175" s="780"/>
      <c r="AG175" s="780">
        <f>'22. Income by deciles'!AG177/'22. Income by deciles'!AG$177</f>
        <v>1</v>
      </c>
      <c r="AH175" s="780"/>
      <c r="AI175" s="780">
        <f>'22. Income by deciles'!AI177/'22. Income by deciles'!AI$177</f>
        <v>1</v>
      </c>
      <c r="AJ175" s="780"/>
      <c r="AK175" s="716"/>
    </row>
    <row r="176" spans="1:37">
      <c r="A176" s="754" t="s">
        <v>624</v>
      </c>
      <c r="B176" s="1090"/>
      <c r="C176" s="1090"/>
      <c r="D176" s="1090"/>
      <c r="E176" s="1090"/>
      <c r="F176" s="1123"/>
      <c r="G176" s="1090"/>
      <c r="H176" s="1090"/>
      <c r="I176" s="1090"/>
      <c r="J176" s="1090"/>
      <c r="K176" s="1090"/>
      <c r="L176" s="1090"/>
      <c r="M176" s="1090"/>
      <c r="N176" s="1090"/>
      <c r="O176" s="1090"/>
      <c r="P176" s="1090"/>
      <c r="Q176" s="1090"/>
      <c r="R176" s="1090"/>
      <c r="S176" s="1090"/>
      <c r="T176" s="1090"/>
      <c r="U176" s="1090"/>
      <c r="V176" s="1090"/>
      <c r="W176" s="1090"/>
      <c r="X176" s="1090"/>
      <c r="Y176" s="1090"/>
      <c r="Z176" s="1090"/>
      <c r="AA176" s="1090"/>
      <c r="AB176" s="1090"/>
      <c r="AC176" s="1090"/>
      <c r="AD176" s="1090"/>
      <c r="AE176" s="1090"/>
      <c r="AF176" s="1090"/>
      <c r="AG176" s="1090"/>
      <c r="AH176" s="1090"/>
      <c r="AI176" s="1090"/>
      <c r="AJ176" s="761"/>
      <c r="AK176" s="716"/>
    </row>
    <row r="177" spans="1:37">
      <c r="A177" s="739" t="s">
        <v>528</v>
      </c>
      <c r="B177" s="1101"/>
      <c r="C177" s="1101">
        <f>'22. Income by deciles'!C179/'22. Income by deciles'!C$185</f>
        <v>1.6247917582003814E-2</v>
      </c>
      <c r="D177" s="1101"/>
      <c r="E177" s="1101">
        <f>'22. Income by deciles'!E179/'22. Income by deciles'!E$185</f>
        <v>2.5372306367617251E-3</v>
      </c>
      <c r="F177" s="1129">
        <f>'22. Income by deciles'!F179/'22. Income by deciles'!F$185</f>
        <v>7.8424199547636397E-5</v>
      </c>
      <c r="G177" s="1101">
        <f>'22. Income by deciles'!G179/'22. Income by deciles'!G$185</f>
        <v>4.4852271646072831E-3</v>
      </c>
      <c r="H177" s="1101">
        <f>'22. Income by deciles'!H179/'22. Income by deciles'!H$185</f>
        <v>2.9811434644879354E-3</v>
      </c>
      <c r="I177" s="1101"/>
      <c r="J177" s="1101">
        <f>'22. Income by deciles'!J179/'22. Income by deciles'!J$185</f>
        <v>4.8178907745342328E-3</v>
      </c>
      <c r="K177" s="1101"/>
      <c r="L177" s="1101">
        <f>'22. Income by deciles'!L179/'22. Income by deciles'!L$185</f>
        <v>8.5898979595648399E-3</v>
      </c>
      <c r="M177" s="1101"/>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780"/>
      <c r="AK177" s="716"/>
    </row>
    <row r="178" spans="1:37">
      <c r="A178" s="739" t="s">
        <v>529</v>
      </c>
      <c r="B178" s="1101"/>
      <c r="C178" s="1101">
        <f>'22. Income by deciles'!C180/'22. Income by deciles'!C$185</f>
        <v>8.0910410616484685E-2</v>
      </c>
      <c r="D178" s="1101"/>
      <c r="E178" s="1101">
        <f>'22. Income by deciles'!E180/'22. Income by deciles'!E$185</f>
        <v>1.366626606009824E-2</v>
      </c>
      <c r="F178" s="1129">
        <f>'22. Income by deciles'!F180/'22. Income by deciles'!F$185</f>
        <v>9.0281173417751327E-4</v>
      </c>
      <c r="G178" s="1101">
        <f>'22. Income by deciles'!G180/'22. Income by deciles'!G$185</f>
        <v>2.433552807118497E-2</v>
      </c>
      <c r="H178" s="1101">
        <f>'22. Income by deciles'!H180/'22. Income by deciles'!H$185</f>
        <v>1.7215770623721594E-2</v>
      </c>
      <c r="I178" s="1101"/>
      <c r="J178" s="1101">
        <f>'22. Income by deciles'!J180/'22. Income by deciles'!J$185</f>
        <v>3.1789817550302468E-2</v>
      </c>
      <c r="K178" s="1101"/>
      <c r="L178" s="1101">
        <f>'22. Income by deciles'!L180/'22. Income by deciles'!L$185</f>
        <v>3.7943035447358359E-2</v>
      </c>
      <c r="M178" s="1101"/>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780"/>
      <c r="AK178" s="716"/>
    </row>
    <row r="179" spans="1:37">
      <c r="A179" s="739" t="s">
        <v>530</v>
      </c>
      <c r="B179" s="1101"/>
      <c r="C179" s="1101">
        <f>'22. Income by deciles'!C181/'22. Income by deciles'!C$185</f>
        <v>0.17945707520227797</v>
      </c>
      <c r="D179" s="1101"/>
      <c r="E179" s="1101">
        <f>'22. Income by deciles'!E181/'22. Income by deciles'!E$185</f>
        <v>2.9963716918234653E-2</v>
      </c>
      <c r="F179" s="1129">
        <f>'22. Income by deciles'!F181/'22. Income by deciles'!F$185</f>
        <v>5.3413151238392445E-3</v>
      </c>
      <c r="G179" s="1101">
        <f>'22. Income by deciles'!G181/'22. Income by deciles'!G$185</f>
        <v>5.1686525829625449E-2</v>
      </c>
      <c r="H179" s="1101">
        <f>'22. Income by deciles'!H181/'22. Income by deciles'!H$185</f>
        <v>4.2684672347984821E-2</v>
      </c>
      <c r="I179" s="1101"/>
      <c r="J179" s="1101">
        <f>'22. Income by deciles'!J181/'22. Income by deciles'!J$185</f>
        <v>6.6484386922894462E-2</v>
      </c>
      <c r="K179" s="1101"/>
      <c r="L179" s="1101">
        <f>'22. Income by deciles'!L181/'22. Income by deciles'!L$185</f>
        <v>0.12491655527255799</v>
      </c>
      <c r="M179" s="1101"/>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780"/>
      <c r="AK179" s="716"/>
    </row>
    <row r="180" spans="1:37">
      <c r="A180" s="739" t="s">
        <v>531</v>
      </c>
      <c r="B180" s="1101"/>
      <c r="C180" s="1101">
        <f>'22. Income by deciles'!C182/'22. Income by deciles'!C$185</f>
        <v>0.52426976290520766</v>
      </c>
      <c r="D180" s="1101"/>
      <c r="E180" s="1101">
        <f>'22. Income by deciles'!E182/'22. Income by deciles'!E$185</f>
        <v>0.17050119537989733</v>
      </c>
      <c r="F180" s="1129">
        <f>'22. Income by deciles'!F182/'22. Income by deciles'!F$185</f>
        <v>0.11538012862595784</v>
      </c>
      <c r="G180" s="1101">
        <f>'22. Income by deciles'!G182/'22. Income by deciles'!G$185</f>
        <v>0.23010444735897523</v>
      </c>
      <c r="H180" s="1101">
        <f>'22. Income by deciles'!H182/'22. Income by deciles'!H$185</f>
        <v>0.2030573917219517</v>
      </c>
      <c r="I180" s="1101"/>
      <c r="J180" s="1101">
        <f>'22. Income by deciles'!J182/'22. Income by deciles'!J$185</f>
        <v>0.29831075056398637</v>
      </c>
      <c r="K180" s="1101"/>
      <c r="L180" s="1101">
        <f>'22. Income by deciles'!L182/'22. Income by deciles'!L$185</f>
        <v>0.2620621215964436</v>
      </c>
      <c r="M180" s="1101"/>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780"/>
      <c r="AK180" s="716"/>
    </row>
    <row r="181" spans="1:37">
      <c r="A181" s="739" t="s">
        <v>532</v>
      </c>
      <c r="B181" s="1101"/>
      <c r="C181" s="1101">
        <f>'22. Income by deciles'!C183/'22. Income by deciles'!C$185</f>
        <v>0.19335184001934144</v>
      </c>
      <c r="D181" s="1101"/>
      <c r="E181" s="1101">
        <f>'22. Income by deciles'!E183/'22. Income by deciles'!E$185</f>
        <v>0.49952521719030984</v>
      </c>
      <c r="F181" s="1129">
        <f>'22. Income by deciles'!F183/'22. Income by deciles'!F$185</f>
        <v>0.56310224759986227</v>
      </c>
      <c r="G181" s="1101">
        <f>'22. Income by deciles'!G183/'22. Income by deciles'!G$185</f>
        <v>0.44044715175101523</v>
      </c>
      <c r="H181" s="1101">
        <f>'22. Income by deciles'!H183/'22. Income by deciles'!H$185</f>
        <v>0.46763403163487344</v>
      </c>
      <c r="I181" s="1101"/>
      <c r="J181" s="1101">
        <f>'22. Income by deciles'!J183/'22. Income by deciles'!J$185</f>
        <v>0.46363612262380788</v>
      </c>
      <c r="K181" s="1101"/>
      <c r="L181" s="1101">
        <f>'22. Income by deciles'!L183/'22. Income by deciles'!L$185</f>
        <v>0.50059387373594022</v>
      </c>
      <c r="M181" s="1101"/>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780"/>
      <c r="AK181" s="716"/>
    </row>
    <row r="182" spans="1:37">
      <c r="A182" s="739" t="s">
        <v>533</v>
      </c>
      <c r="B182" s="1101"/>
      <c r="C182" s="1101">
        <f>'22. Income by deciles'!C184/'22. Income by deciles'!C$185</f>
        <v>5.7629936746844274E-3</v>
      </c>
      <c r="D182" s="1101"/>
      <c r="E182" s="1101">
        <f>'22. Income by deciles'!E184/'22. Income by deciles'!E$185</f>
        <v>0.2838063738146982</v>
      </c>
      <c r="F182" s="1129">
        <f>'22. Income by deciles'!F184/'22. Income by deciles'!F$185</f>
        <v>0.31519507271661545</v>
      </c>
      <c r="G182" s="1101">
        <f>'22. Income by deciles'!G184/'22. Income by deciles'!G$185</f>
        <v>0.24894111982459191</v>
      </c>
      <c r="H182" s="1101">
        <f>'22. Income by deciles'!H184/'22. Income by deciles'!H$185</f>
        <v>0.26642699020698046</v>
      </c>
      <c r="I182" s="1101"/>
      <c r="J182" s="1101">
        <f>'22. Income by deciles'!J184/'22. Income by deciles'!J$185</f>
        <v>0.13496103156447448</v>
      </c>
      <c r="K182" s="1101"/>
      <c r="L182" s="1101">
        <f>'22. Income by deciles'!L184/'22. Income by deciles'!L$185</f>
        <v>6.5894515988134866E-2</v>
      </c>
      <c r="M182" s="1101"/>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780"/>
      <c r="AK182" s="716"/>
    </row>
    <row r="183" spans="1:37">
      <c r="A183" s="739" t="s">
        <v>594</v>
      </c>
      <c r="B183" s="1101"/>
      <c r="C183" s="1101">
        <f>'22. Income by deciles'!C185/'22. Income by deciles'!C$185</f>
        <v>1</v>
      </c>
      <c r="D183" s="1101"/>
      <c r="E183" s="1101">
        <f>'22. Income by deciles'!E185/'22. Income by deciles'!E$185</f>
        <v>1</v>
      </c>
      <c r="F183" s="1129">
        <f>'22. Income by deciles'!F185/'22. Income by deciles'!F$185</f>
        <v>1</v>
      </c>
      <c r="G183" s="1101">
        <f>'22. Income by deciles'!G185/'22. Income by deciles'!G$185</f>
        <v>1</v>
      </c>
      <c r="H183" s="1101">
        <f>'22. Income by deciles'!H185/'22. Income by deciles'!H$185</f>
        <v>1</v>
      </c>
      <c r="I183" s="1101"/>
      <c r="J183" s="1101">
        <f>'22. Income by deciles'!J185/'22. Income by deciles'!J$185</f>
        <v>1</v>
      </c>
      <c r="K183" s="1101"/>
      <c r="L183" s="1101">
        <f>'22. Income by deciles'!L185/'22. Income by deciles'!L$185</f>
        <v>1</v>
      </c>
      <c r="M183" s="1101"/>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780"/>
      <c r="AK183" s="716"/>
    </row>
    <row r="184" spans="1:37">
      <c r="A184" s="755" t="s">
        <v>625</v>
      </c>
      <c r="B184" s="734"/>
      <c r="C184" s="734"/>
      <c r="D184" s="734"/>
      <c r="E184" s="734"/>
      <c r="F184" s="1130"/>
      <c r="G184" s="734"/>
      <c r="H184" s="734"/>
      <c r="I184" s="734"/>
      <c r="J184" s="734"/>
      <c r="K184" s="734"/>
      <c r="L184" s="734"/>
      <c r="M184" s="734"/>
      <c r="N184" s="734"/>
      <c r="O184" s="734"/>
      <c r="P184" s="734"/>
      <c r="Q184" s="734"/>
      <c r="R184" s="734"/>
      <c r="S184" s="734"/>
      <c r="T184" s="734"/>
      <c r="U184" s="734"/>
      <c r="V184" s="734"/>
      <c r="W184" s="734"/>
      <c r="X184" s="734"/>
      <c r="Y184" s="734"/>
      <c r="Z184" s="734"/>
      <c r="AA184" s="734"/>
      <c r="AB184" s="734"/>
      <c r="AC184" s="734"/>
      <c r="AD184" s="734"/>
      <c r="AE184" s="734"/>
      <c r="AF184" s="734"/>
      <c r="AG184" s="734"/>
      <c r="AH184" s="734"/>
      <c r="AI184" s="734"/>
      <c r="AJ184" s="734"/>
      <c r="AK184" s="716"/>
    </row>
    <row r="185" spans="1:37">
      <c r="A185" s="741" t="s">
        <v>528</v>
      </c>
      <c r="B185" s="780">
        <f>'22. Income by deciles'!B187/'22. Income by deciles'!B$193</f>
        <v>1.6101023513531593E-4</v>
      </c>
      <c r="C185" s="780">
        <f>'22. Income by deciles'!C187/'22. Income by deciles'!C$193</f>
        <v>1.6992585918846465E-2</v>
      </c>
      <c r="D185" s="780"/>
      <c r="E185" s="780">
        <f>'22. Income by deciles'!E187/'22. Income by deciles'!E$193</f>
        <v>2.8488675594805692E-3</v>
      </c>
      <c r="F185" s="1129">
        <f>'22. Income by deciles'!F187/'22. Income by deciles'!F$193</f>
        <v>8.209162782725222E-5</v>
      </c>
      <c r="G185" s="780">
        <f>'22. Income by deciles'!G187/'22. Income by deciles'!G$193</f>
        <v>4.8522112367288279E-3</v>
      </c>
      <c r="H185" s="780">
        <f>'22. Income by deciles'!H187/'22. Income by deciles'!H$193</f>
        <v>3.0593144479935715E-3</v>
      </c>
      <c r="I185" s="780"/>
      <c r="J185" s="780">
        <f>'22. Income by deciles'!J187/'22. Income by deciles'!J$193</f>
        <v>4.8822704870617791E-3</v>
      </c>
      <c r="K185" s="780"/>
      <c r="L185" s="780">
        <f>'22. Income by deciles'!L187/'22. Income by deciles'!L$193</f>
        <v>8.9454719568185827E-3</v>
      </c>
      <c r="M185" s="780"/>
      <c r="N185" s="780"/>
      <c r="O185" s="780"/>
      <c r="P185" s="780"/>
      <c r="Q185" s="780"/>
      <c r="R185" s="780">
        <f>'22. Income by deciles'!R187/'22. Income by deciles'!R$193</f>
        <v>3.5462139311106942E-2</v>
      </c>
      <c r="S185" s="780"/>
      <c r="T185" s="780"/>
      <c r="U185" s="780"/>
      <c r="V185" s="780"/>
      <c r="W185" s="780"/>
      <c r="X185" s="780"/>
      <c r="Y185" s="780"/>
      <c r="Z185" s="780"/>
      <c r="AA185" s="780"/>
      <c r="AB185" s="780"/>
      <c r="AC185" s="780"/>
      <c r="AD185" s="780"/>
      <c r="AE185" s="780"/>
      <c r="AF185" s="780"/>
      <c r="AG185" s="780"/>
      <c r="AH185" s="780"/>
      <c r="AI185" s="780"/>
      <c r="AJ185" s="780"/>
      <c r="AK185" s="716"/>
    </row>
    <row r="186" spans="1:37">
      <c r="A186" s="741" t="s">
        <v>529</v>
      </c>
      <c r="B186" s="780">
        <f>'22. Income by deciles'!B188/'22. Income by deciles'!B$193</f>
        <v>1.3571679952260097E-3</v>
      </c>
      <c r="C186" s="780">
        <f>'22. Income by deciles'!C188/'22. Income by deciles'!C$193</f>
        <v>8.730500677426889E-2</v>
      </c>
      <c r="D186" s="780"/>
      <c r="E186" s="780">
        <f>'22. Income by deciles'!E188/'22. Income by deciles'!E$193</f>
        <v>1.5801587780509212E-2</v>
      </c>
      <c r="F186" s="1129">
        <f>'22. Income by deciles'!F188/'22. Income by deciles'!F$193</f>
        <v>9.608784685150774E-4</v>
      </c>
      <c r="G186" s="780">
        <f>'22. Income by deciles'!G188/'22. Income by deciles'!G$193</f>
        <v>2.6042985090264412E-2</v>
      </c>
      <c r="H186" s="780">
        <f>'22. Income by deciles'!H188/'22. Income by deciles'!H$193</f>
        <v>1.7678750333128945E-2</v>
      </c>
      <c r="I186" s="780"/>
      <c r="J186" s="780">
        <f>'22. Income by deciles'!J188/'22. Income by deciles'!J$193</f>
        <v>3.2252856930869593E-2</v>
      </c>
      <c r="K186" s="780"/>
      <c r="L186" s="780">
        <f>'22. Income by deciles'!L188/'22. Income by deciles'!L$193</f>
        <v>4.068496241460811E-2</v>
      </c>
      <c r="M186" s="780"/>
      <c r="N186" s="780"/>
      <c r="O186" s="780"/>
      <c r="P186" s="780"/>
      <c r="Q186" s="780"/>
      <c r="R186" s="780">
        <f>'22. Income by deciles'!R188/'22. Income by deciles'!R$193</f>
        <v>0.25439204863749543</v>
      </c>
      <c r="S186" s="780"/>
      <c r="T186" s="780"/>
      <c r="U186" s="780"/>
      <c r="V186" s="780"/>
      <c r="W186" s="780"/>
      <c r="X186" s="780"/>
      <c r="Y186" s="780"/>
      <c r="Z186" s="780"/>
      <c r="AA186" s="780"/>
      <c r="AB186" s="780"/>
      <c r="AC186" s="780"/>
      <c r="AD186" s="780"/>
      <c r="AE186" s="780"/>
      <c r="AF186" s="780"/>
      <c r="AG186" s="780"/>
      <c r="AH186" s="780"/>
      <c r="AI186" s="780"/>
      <c r="AJ186" s="780"/>
      <c r="AK186" s="716"/>
    </row>
    <row r="187" spans="1:37">
      <c r="A187" s="741" t="s">
        <v>530</v>
      </c>
      <c r="B187" s="780">
        <f>'22. Income by deciles'!B189/'22. Income by deciles'!B$193</f>
        <v>8.1096024163042919E-3</v>
      </c>
      <c r="C187" s="780">
        <f>'22. Income by deciles'!C189/'22. Income by deciles'!C$193</f>
        <v>0.19410740700503434</v>
      </c>
      <c r="D187" s="780"/>
      <c r="E187" s="780">
        <f>'22. Income by deciles'!E189/'22. Income by deciles'!E$193</f>
        <v>3.4413605964903476E-2</v>
      </c>
      <c r="F187" s="1129">
        <f>'22. Income by deciles'!F189/'22. Income by deciles'!F$193</f>
        <v>5.6961835304454329E-3</v>
      </c>
      <c r="G187" s="780">
        <f>'22. Income by deciles'!G189/'22. Income by deciles'!G$193</f>
        <v>5.6363696515331095E-2</v>
      </c>
      <c r="H187" s="780">
        <f>'22. Income by deciles'!H189/'22. Income by deciles'!H$193</f>
        <v>4.4065532228304512E-2</v>
      </c>
      <c r="I187" s="780"/>
      <c r="J187" s="780">
        <f>'22. Income by deciles'!J189/'22. Income by deciles'!J$193</f>
        <v>6.7318476032508803E-2</v>
      </c>
      <c r="K187" s="780"/>
      <c r="L187" s="780">
        <f>'22. Income by deciles'!L189/'22. Income by deciles'!L$193</f>
        <v>0.13495521465091673</v>
      </c>
      <c r="M187" s="780"/>
      <c r="N187" s="780"/>
      <c r="O187" s="780"/>
      <c r="P187" s="780"/>
      <c r="Q187" s="780"/>
      <c r="R187" s="780">
        <f>'22. Income by deciles'!R189/'22. Income by deciles'!R$193</f>
        <v>0.21873061100718055</v>
      </c>
      <c r="S187" s="780"/>
      <c r="T187" s="780"/>
      <c r="U187" s="780"/>
      <c r="V187" s="780"/>
      <c r="W187" s="780"/>
      <c r="X187" s="780"/>
      <c r="Y187" s="780"/>
      <c r="Z187" s="780"/>
      <c r="AA187" s="780"/>
      <c r="AB187" s="780"/>
      <c r="AC187" s="780"/>
      <c r="AD187" s="780"/>
      <c r="AE187" s="780"/>
      <c r="AF187" s="780"/>
      <c r="AG187" s="780"/>
      <c r="AH187" s="780"/>
      <c r="AI187" s="780"/>
      <c r="AJ187" s="780"/>
      <c r="AK187" s="716"/>
    </row>
    <row r="188" spans="1:37">
      <c r="A188" s="741" t="s">
        <v>531</v>
      </c>
      <c r="B188" s="780">
        <f>'22. Income by deciles'!B190/'22. Income by deciles'!B$193</f>
        <v>0.12740460682347055</v>
      </c>
      <c r="C188" s="780">
        <f>'22. Income by deciles'!C190/'22. Income by deciles'!C$193</f>
        <v>0.53325680771837436</v>
      </c>
      <c r="D188" s="780"/>
      <c r="E188" s="780">
        <f>'22. Income by deciles'!E190/'22. Income by deciles'!E$193</f>
        <v>0.1886348072359183</v>
      </c>
      <c r="F188" s="1129">
        <f>'22. Income by deciles'!F190/'22. Income by deciles'!F$193</f>
        <v>0.12779444422562686</v>
      </c>
      <c r="G188" s="780">
        <f>'22. Income by deciles'!G190/'22. Income by deciles'!G$193</f>
        <v>0.24358482290600339</v>
      </c>
      <c r="H188" s="780">
        <f>'22. Income by deciles'!H190/'22. Income by deciles'!H$193</f>
        <v>0.20956476639897581</v>
      </c>
      <c r="I188" s="780"/>
      <c r="J188" s="780">
        <f>'22. Income by deciles'!J190/'22. Income by deciles'!J$193</f>
        <v>0.30283430898559471</v>
      </c>
      <c r="K188" s="780"/>
      <c r="L188" s="780">
        <f>'22. Income by deciles'!L190/'22. Income by deciles'!L$193</f>
        <v>0.27466974627123919</v>
      </c>
      <c r="M188" s="780"/>
      <c r="N188" s="780"/>
      <c r="O188" s="780"/>
      <c r="P188" s="780"/>
      <c r="Q188" s="780"/>
      <c r="R188" s="780">
        <f>'22. Income by deciles'!R190/'22. Income by deciles'!R$193</f>
        <v>0.34002472554742286</v>
      </c>
      <c r="S188" s="780"/>
      <c r="T188" s="780"/>
      <c r="U188" s="780"/>
      <c r="V188" s="780"/>
      <c r="W188" s="780"/>
      <c r="X188" s="780"/>
      <c r="Y188" s="780"/>
      <c r="Z188" s="780"/>
      <c r="AA188" s="780"/>
      <c r="AB188" s="780"/>
      <c r="AC188" s="780"/>
      <c r="AD188" s="780"/>
      <c r="AE188" s="780"/>
      <c r="AF188" s="780"/>
      <c r="AG188" s="780"/>
      <c r="AH188" s="780"/>
      <c r="AI188" s="780"/>
      <c r="AJ188" s="780"/>
      <c r="AK188" s="716"/>
    </row>
    <row r="189" spans="1:37">
      <c r="A189" s="741" t="s">
        <v>532</v>
      </c>
      <c r="B189" s="780">
        <f>'22. Income by deciles'!B191/'22. Income by deciles'!B$193</f>
        <v>0.701901217457916</v>
      </c>
      <c r="C189" s="780">
        <f>'22. Income by deciles'!C191/'22. Income by deciles'!C$193</f>
        <v>0.16316571552894321</v>
      </c>
      <c r="D189" s="780"/>
      <c r="E189" s="780">
        <f>'22. Income by deciles'!E191/'22. Income by deciles'!E$193</f>
        <v>0.51955873905104832</v>
      </c>
      <c r="F189" s="1129">
        <f>'22. Income by deciles'!F191/'22. Income by deciles'!F$193</f>
        <v>0.56881886266960036</v>
      </c>
      <c r="G189" s="780">
        <f>'22. Income by deciles'!G191/'22. Income by deciles'!G$193</f>
        <v>0.43332323563324338</v>
      </c>
      <c r="H189" s="780">
        <f>'22. Income by deciles'!H191/'22. Income by deciles'!H$193</f>
        <v>0.46569715125654504</v>
      </c>
      <c r="I189" s="780"/>
      <c r="J189" s="780">
        <f>'22. Income by deciles'!J191/'22. Income by deciles'!J$193</f>
        <v>0.47431551522490856</v>
      </c>
      <c r="K189" s="780"/>
      <c r="L189" s="780">
        <f>'22. Income by deciles'!L191/'22. Income by deciles'!L$193</f>
        <v>0.48752985777500196</v>
      </c>
      <c r="M189" s="780"/>
      <c r="N189" s="780"/>
      <c r="O189" s="780"/>
      <c r="P189" s="780"/>
      <c r="Q189" s="780"/>
      <c r="R189" s="780">
        <f>'22. Income by deciles'!R191/'22. Income by deciles'!R$193</f>
        <v>0.13364330117811171</v>
      </c>
      <c r="S189" s="780"/>
      <c r="T189" s="780"/>
      <c r="U189" s="780"/>
      <c r="V189" s="780"/>
      <c r="W189" s="780"/>
      <c r="X189" s="780"/>
      <c r="Y189" s="780"/>
      <c r="Z189" s="780"/>
      <c r="AA189" s="780"/>
      <c r="AB189" s="780"/>
      <c r="AC189" s="780"/>
      <c r="AD189" s="780"/>
      <c r="AE189" s="780"/>
      <c r="AF189" s="780"/>
      <c r="AG189" s="780"/>
      <c r="AH189" s="780"/>
      <c r="AI189" s="780"/>
      <c r="AJ189" s="780"/>
      <c r="AK189" s="716"/>
    </row>
    <row r="190" spans="1:37">
      <c r="A190" s="741" t="s">
        <v>533</v>
      </c>
      <c r="B190" s="780">
        <f>'22. Income by deciles'!B192/'22. Income by deciles'!B$193</f>
        <v>0.16106639507194784</v>
      </c>
      <c r="C190" s="780">
        <f>'22. Income by deciles'!C192/'22. Income by deciles'!C$193</f>
        <v>5.1724770545327524E-3</v>
      </c>
      <c r="D190" s="780"/>
      <c r="E190" s="780">
        <f>'22. Income by deciles'!E192/'22. Income by deciles'!E$193</f>
        <v>0.2387423924081401</v>
      </c>
      <c r="F190" s="1129">
        <f>'22. Income by deciles'!F192/'22. Income by deciles'!F$193</f>
        <v>0.29664753947798495</v>
      </c>
      <c r="G190" s="780">
        <f>'22. Income by deciles'!G192/'22. Income by deciles'!G$193</f>
        <v>0.23583304861842877</v>
      </c>
      <c r="H190" s="780">
        <f>'22. Income by deciles'!H192/'22. Income by deciles'!H$193</f>
        <v>0.2599344853350522</v>
      </c>
      <c r="I190" s="780"/>
      <c r="J190" s="780">
        <f>'22. Income by deciles'!J192/'22. Income by deciles'!J$193</f>
        <v>0.11839657233905661</v>
      </c>
      <c r="K190" s="780"/>
      <c r="L190" s="780">
        <f>'22. Income by deciles'!L192/'22. Income by deciles'!L$193</f>
        <v>5.3214746931415306E-2</v>
      </c>
      <c r="M190" s="780"/>
      <c r="N190" s="780"/>
      <c r="O190" s="780"/>
      <c r="P190" s="780"/>
      <c r="Q190" s="780"/>
      <c r="R190" s="780">
        <f>'22. Income by deciles'!R192/'22. Income by deciles'!R$193</f>
        <v>1.7747174318682543E-2</v>
      </c>
      <c r="S190" s="780"/>
      <c r="T190" s="780"/>
      <c r="U190" s="780"/>
      <c r="V190" s="780"/>
      <c r="W190" s="780"/>
      <c r="X190" s="780"/>
      <c r="Y190" s="780"/>
      <c r="Z190" s="780"/>
      <c r="AA190" s="780"/>
      <c r="AB190" s="780"/>
      <c r="AC190" s="780"/>
      <c r="AD190" s="780"/>
      <c r="AE190" s="780"/>
      <c r="AF190" s="780"/>
      <c r="AG190" s="780"/>
      <c r="AH190" s="780"/>
      <c r="AI190" s="780"/>
      <c r="AJ190" s="780"/>
      <c r="AK190" s="716"/>
    </row>
    <row r="191" spans="1:37">
      <c r="A191" s="741" t="s">
        <v>595</v>
      </c>
      <c r="B191" s="780">
        <f>'22. Income by deciles'!B193/'22. Income by deciles'!B$193</f>
        <v>1</v>
      </c>
      <c r="C191" s="780">
        <f>'22. Income by deciles'!C193/'22. Income by deciles'!C$193</f>
        <v>1</v>
      </c>
      <c r="D191" s="780"/>
      <c r="E191" s="780">
        <f>'22. Income by deciles'!E193/'22. Income by deciles'!E$193</f>
        <v>1</v>
      </c>
      <c r="F191" s="1129">
        <f>'22. Income by deciles'!F193/'22. Income by deciles'!F$193</f>
        <v>1</v>
      </c>
      <c r="G191" s="780">
        <f>'22. Income by deciles'!G193/'22. Income by deciles'!G$193</f>
        <v>1</v>
      </c>
      <c r="H191" s="780">
        <f>'22. Income by deciles'!H193/'22. Income by deciles'!H$193</f>
        <v>1</v>
      </c>
      <c r="I191" s="780"/>
      <c r="J191" s="780">
        <f>'22. Income by deciles'!J193/'22. Income by deciles'!J$193</f>
        <v>1</v>
      </c>
      <c r="K191" s="780"/>
      <c r="L191" s="780">
        <f>'22. Income by deciles'!L193/'22. Income by deciles'!L$193</f>
        <v>1</v>
      </c>
      <c r="M191" s="780"/>
      <c r="N191" s="780"/>
      <c r="O191" s="780"/>
      <c r="P191" s="780"/>
      <c r="Q191" s="780"/>
      <c r="R191" s="780">
        <f>'22. Income by deciles'!R193/'22. Income by deciles'!R$193</f>
        <v>1</v>
      </c>
      <c r="S191" s="780"/>
      <c r="T191" s="780"/>
      <c r="U191" s="780"/>
      <c r="V191" s="780"/>
      <c r="W191" s="780"/>
      <c r="X191" s="780"/>
      <c r="Y191" s="780"/>
      <c r="Z191" s="780"/>
      <c r="AA191" s="780"/>
      <c r="AB191" s="780"/>
      <c r="AC191" s="780"/>
      <c r="AD191" s="780"/>
      <c r="AE191" s="780"/>
      <c r="AF191" s="780"/>
      <c r="AG191" s="780"/>
      <c r="AH191" s="780"/>
      <c r="AI191" s="780"/>
      <c r="AJ191" s="780"/>
      <c r="AK191" s="716"/>
    </row>
    <row r="192" spans="1:37">
      <c r="A192" s="754" t="s">
        <v>626</v>
      </c>
      <c r="B192" s="761"/>
      <c r="C192" s="761"/>
      <c r="D192" s="761"/>
      <c r="E192" s="761"/>
      <c r="F192" s="1123"/>
      <c r="G192" s="761"/>
      <c r="H192" s="761"/>
      <c r="I192" s="761"/>
      <c r="J192" s="761"/>
      <c r="K192" s="761"/>
      <c r="L192" s="761"/>
      <c r="M192" s="761"/>
      <c r="N192" s="761"/>
      <c r="O192" s="761"/>
      <c r="P192" s="761"/>
      <c r="Q192" s="761"/>
      <c r="R192" s="761"/>
      <c r="S192" s="761"/>
      <c r="T192" s="761"/>
      <c r="U192" s="761"/>
      <c r="V192" s="761"/>
      <c r="W192" s="761"/>
      <c r="X192" s="761"/>
      <c r="Y192" s="761"/>
      <c r="Z192" s="761"/>
      <c r="AA192" s="761"/>
      <c r="AB192" s="761"/>
      <c r="AC192" s="761"/>
      <c r="AD192" s="761"/>
      <c r="AE192" s="761"/>
      <c r="AF192" s="761"/>
      <c r="AG192" s="761"/>
      <c r="AH192" s="761"/>
      <c r="AI192" s="761"/>
      <c r="AJ192" s="761"/>
      <c r="AK192" s="716"/>
    </row>
    <row r="193" spans="1:37">
      <c r="A193" s="739" t="s">
        <v>528</v>
      </c>
      <c r="B193" s="780">
        <f>'22. Income by deciles'!B195/'22. Income by deciles'!B$201</f>
        <v>3.1489793196599848E-4</v>
      </c>
      <c r="C193" s="780">
        <f>'22. Income by deciles'!C195/'22. Income by deciles'!C$201</f>
        <v>2.30107333525593E-2</v>
      </c>
      <c r="D193" s="780"/>
      <c r="E193" s="780">
        <f>'22. Income by deciles'!E195/'22. Income by deciles'!E$201</f>
        <v>4.2526055235280876E-3</v>
      </c>
      <c r="F193" s="1129">
        <f>'22. Income by deciles'!F195/'22. Income by deciles'!F$201</f>
        <v>1.1445331586326959E-4</v>
      </c>
      <c r="G193" s="780">
        <f>'22. Income by deciles'!G195/'22. Income by deciles'!G$201</f>
        <v>5.4958414425468382E-3</v>
      </c>
      <c r="H193" s="780">
        <f>'22. Income by deciles'!H195/'22. Income by deciles'!H$201</f>
        <v>3.3080349824099677E-3</v>
      </c>
      <c r="I193" s="780"/>
      <c r="J193" s="780">
        <f>'22. Income by deciles'!J195/'22. Income by deciles'!J$201</f>
        <v>5.637686583489605E-3</v>
      </c>
      <c r="K193" s="780"/>
      <c r="L193" s="780">
        <f>'22. Income by deciles'!L195/'22. Income by deciles'!L$201</f>
        <v>1.0461539196671105E-2</v>
      </c>
      <c r="M193" s="780"/>
      <c r="N193" s="780"/>
      <c r="O193" s="780"/>
      <c r="P193" s="780"/>
      <c r="Q193" s="780"/>
      <c r="R193" s="780">
        <f>'22. Income by deciles'!R195/'22. Income by deciles'!R$201</f>
        <v>3.3888391275139769E-2</v>
      </c>
      <c r="S193" s="780"/>
      <c r="T193" s="780"/>
      <c r="U193" s="780"/>
      <c r="V193" s="780"/>
      <c r="W193" s="780"/>
      <c r="X193" s="780"/>
      <c r="Y193" s="780"/>
      <c r="Z193" s="780"/>
      <c r="AA193" s="780"/>
      <c r="AB193" s="780"/>
      <c r="AC193" s="780"/>
      <c r="AD193" s="780"/>
      <c r="AE193" s="780"/>
      <c r="AF193" s="780"/>
      <c r="AG193" s="780"/>
      <c r="AH193" s="780"/>
      <c r="AI193" s="780"/>
      <c r="AJ193" s="780"/>
      <c r="AK193" s="716"/>
    </row>
    <row r="194" spans="1:37">
      <c r="A194" s="739" t="s">
        <v>529</v>
      </c>
      <c r="B194" s="780">
        <f>'22. Income by deciles'!B196/'22. Income by deciles'!B$201</f>
        <v>2.7952078245746751E-3</v>
      </c>
      <c r="C194" s="780">
        <f>'22. Income by deciles'!C196/'22. Income by deciles'!C$201</f>
        <v>0.11540555664511114</v>
      </c>
      <c r="D194" s="780"/>
      <c r="E194" s="780">
        <f>'22. Income by deciles'!E196/'22. Income by deciles'!E$201</f>
        <v>2.2688605395390516E-2</v>
      </c>
      <c r="F194" s="1129">
        <f>'22. Income by deciles'!F196/'22. Income by deciles'!F$201</f>
        <v>1.2464258360928807E-3</v>
      </c>
      <c r="G194" s="780">
        <f>'22. Income by deciles'!G196/'22. Income by deciles'!G$201</f>
        <v>2.8890873716434718E-2</v>
      </c>
      <c r="H194" s="780">
        <f>'22. Income by deciles'!H196/'22. Income by deciles'!H$201</f>
        <v>1.9733543548607905E-2</v>
      </c>
      <c r="I194" s="780"/>
      <c r="J194" s="780">
        <f>'22. Income by deciles'!J196/'22. Income by deciles'!J$201</f>
        <v>3.6243999139569417E-2</v>
      </c>
      <c r="K194" s="780"/>
      <c r="L194" s="780">
        <f>'22. Income by deciles'!L196/'22. Income by deciles'!L$201</f>
        <v>4.7500441408674522E-2</v>
      </c>
      <c r="M194" s="780"/>
      <c r="N194" s="780"/>
      <c r="O194" s="780"/>
      <c r="P194" s="780"/>
      <c r="Q194" s="780"/>
      <c r="R194" s="780">
        <f>'22. Income by deciles'!R196/'22. Income by deciles'!R$201</f>
        <v>0.24722204572165385</v>
      </c>
      <c r="S194" s="780"/>
      <c r="T194" s="780"/>
      <c r="U194" s="780"/>
      <c r="V194" s="780"/>
      <c r="W194" s="780"/>
      <c r="X194" s="780"/>
      <c r="Y194" s="780"/>
      <c r="Z194" s="780"/>
      <c r="AA194" s="780"/>
      <c r="AB194" s="780"/>
      <c r="AC194" s="780"/>
      <c r="AD194" s="780"/>
      <c r="AE194" s="780"/>
      <c r="AF194" s="780"/>
      <c r="AG194" s="780"/>
      <c r="AH194" s="780"/>
      <c r="AI194" s="780"/>
      <c r="AJ194" s="780"/>
      <c r="AK194" s="716"/>
    </row>
    <row r="195" spans="1:37">
      <c r="A195" s="739" t="s">
        <v>530</v>
      </c>
      <c r="B195" s="780">
        <f>'22. Income by deciles'!B197/'22. Income by deciles'!B$201</f>
        <v>1.621053769595231E-2</v>
      </c>
      <c r="C195" s="780">
        <f>'22. Income by deciles'!C197/'22. Income by deciles'!C$201</f>
        <v>0.22405265557930129</v>
      </c>
      <c r="D195" s="780"/>
      <c r="E195" s="780">
        <f>'22. Income by deciles'!E197/'22. Income by deciles'!E$201</f>
        <v>4.5685788081490764E-2</v>
      </c>
      <c r="F195" s="1129">
        <f>'22. Income by deciles'!F197/'22. Income by deciles'!F$201</f>
        <v>8.4326067215581887E-3</v>
      </c>
      <c r="G195" s="780">
        <f>'22. Income by deciles'!G197/'22. Income by deciles'!G$201</f>
        <v>6.2609236563501411E-2</v>
      </c>
      <c r="H195" s="780">
        <f>'22. Income by deciles'!H197/'22. Income by deciles'!H$201</f>
        <v>4.778811797611953E-2</v>
      </c>
      <c r="I195" s="780"/>
      <c r="J195" s="780">
        <f>'22. Income by deciles'!J197/'22. Income by deciles'!J$201</f>
        <v>7.5165394012482609E-2</v>
      </c>
      <c r="K195" s="780"/>
      <c r="L195" s="780">
        <f>'22. Income by deciles'!L197/'22. Income by deciles'!L$201</f>
        <v>0.15679248176884228</v>
      </c>
      <c r="M195" s="780"/>
      <c r="N195" s="780"/>
      <c r="O195" s="780"/>
      <c r="P195" s="780"/>
      <c r="Q195" s="780"/>
      <c r="R195" s="780">
        <f>'22. Income by deciles'!R197/'22. Income by deciles'!R$201</f>
        <v>0.22134882706989142</v>
      </c>
      <c r="S195" s="780"/>
      <c r="T195" s="780"/>
      <c r="U195" s="780"/>
      <c r="V195" s="780"/>
      <c r="W195" s="780"/>
      <c r="X195" s="780"/>
      <c r="Y195" s="780"/>
      <c r="Z195" s="780"/>
      <c r="AA195" s="780"/>
      <c r="AB195" s="780"/>
      <c r="AC195" s="780"/>
      <c r="AD195" s="780"/>
      <c r="AE195" s="780"/>
      <c r="AF195" s="780"/>
      <c r="AG195" s="780"/>
      <c r="AH195" s="780"/>
      <c r="AI195" s="780"/>
      <c r="AJ195" s="780"/>
      <c r="AK195" s="716"/>
    </row>
    <row r="196" spans="1:37">
      <c r="A196" s="739" t="s">
        <v>531</v>
      </c>
      <c r="B196" s="780">
        <f>'22. Income by deciles'!B198/'22. Income by deciles'!B$201</f>
        <v>0.18364800614242224</v>
      </c>
      <c r="C196" s="780">
        <f>'22. Income by deciles'!C198/'22. Income by deciles'!C$201</f>
        <v>0.50552120615893281</v>
      </c>
      <c r="D196" s="780"/>
      <c r="E196" s="780">
        <f>'22. Income by deciles'!E198/'22. Income by deciles'!E$201</f>
        <v>0.22737928486522332</v>
      </c>
      <c r="F196" s="1129">
        <f>'22. Income by deciles'!F198/'22. Income by deciles'!F$201</f>
        <v>0.15712057682316538</v>
      </c>
      <c r="G196" s="780">
        <f>'22. Income by deciles'!G198/'22. Income by deciles'!G$201</f>
        <v>0.26033536574320365</v>
      </c>
      <c r="H196" s="780">
        <f>'22. Income by deciles'!H198/'22. Income by deciles'!H$201</f>
        <v>0.22953640655831384</v>
      </c>
      <c r="I196" s="780"/>
      <c r="J196" s="780">
        <f>'22. Income by deciles'!J198/'22. Income by deciles'!J$201</f>
        <v>0.31700947738802354</v>
      </c>
      <c r="K196" s="780"/>
      <c r="L196" s="780">
        <f>'22. Income by deciles'!L198/'22. Income by deciles'!L$201</f>
        <v>0.28960584677667806</v>
      </c>
      <c r="M196" s="780"/>
      <c r="N196" s="780"/>
      <c r="O196" s="780"/>
      <c r="P196" s="780"/>
      <c r="Q196" s="780"/>
      <c r="R196" s="780">
        <f>'22. Income by deciles'!R198/'22. Income by deciles'!R$201</f>
        <v>0.34174229560638064</v>
      </c>
      <c r="S196" s="780"/>
      <c r="T196" s="780"/>
      <c r="U196" s="780"/>
      <c r="V196" s="780"/>
      <c r="W196" s="780"/>
      <c r="X196" s="780"/>
      <c r="Y196" s="780"/>
      <c r="Z196" s="780"/>
      <c r="AA196" s="780"/>
      <c r="AB196" s="780"/>
      <c r="AC196" s="780"/>
      <c r="AD196" s="780"/>
      <c r="AE196" s="780"/>
      <c r="AF196" s="780"/>
      <c r="AG196" s="780"/>
      <c r="AH196" s="780"/>
      <c r="AI196" s="780"/>
      <c r="AJ196" s="780"/>
      <c r="AK196" s="716"/>
    </row>
    <row r="197" spans="1:37">
      <c r="A197" s="739" t="s">
        <v>532</v>
      </c>
      <c r="B197" s="780">
        <f>'22. Income by deciles'!B199/'22. Income by deciles'!B$201</f>
        <v>0.66796226150979432</v>
      </c>
      <c r="C197" s="780">
        <f>'22. Income by deciles'!C199/'22. Income by deciles'!C$201</f>
        <v>0.12665114234555189</v>
      </c>
      <c r="D197" s="780"/>
      <c r="E197" s="780">
        <f>'22. Income by deciles'!E199/'22. Income by deciles'!E$201</f>
        <v>0.50218983848261811</v>
      </c>
      <c r="F197" s="1129">
        <f>'22. Income by deciles'!F199/'22. Income by deciles'!F$201</f>
        <v>0.56683253272270884</v>
      </c>
      <c r="G197" s="780">
        <f>'22. Income by deciles'!G199/'22. Income by deciles'!G$201</f>
        <v>0.42175284631711735</v>
      </c>
      <c r="H197" s="780">
        <f>'22. Income by deciles'!H199/'22. Income by deciles'!H$201</f>
        <v>0.45608775196765872</v>
      </c>
      <c r="I197" s="780"/>
      <c r="J197" s="780">
        <f>'22. Income by deciles'!J199/'22. Income by deciles'!J$201</f>
        <v>0.46496900315948297</v>
      </c>
      <c r="K197" s="780"/>
      <c r="L197" s="780">
        <f>'22. Income by deciles'!L199/'22. Income by deciles'!L$201</f>
        <v>0.45793628347438847</v>
      </c>
      <c r="M197" s="780"/>
      <c r="N197" s="780"/>
      <c r="O197" s="780"/>
      <c r="P197" s="780"/>
      <c r="Q197" s="780"/>
      <c r="R197" s="780">
        <f>'22. Income by deciles'!R199/'22. Income by deciles'!R$201</f>
        <v>0.13901143882931061</v>
      </c>
      <c r="S197" s="780"/>
      <c r="T197" s="780"/>
      <c r="U197" s="780"/>
      <c r="V197" s="780"/>
      <c r="W197" s="780"/>
      <c r="X197" s="780"/>
      <c r="Y197" s="780"/>
      <c r="Z197" s="780"/>
      <c r="AA197" s="780"/>
      <c r="AB197" s="780"/>
      <c r="AC197" s="780"/>
      <c r="AD197" s="780"/>
      <c r="AE197" s="780"/>
      <c r="AF197" s="780"/>
      <c r="AG197" s="780"/>
      <c r="AH197" s="780"/>
      <c r="AI197" s="780"/>
      <c r="AJ197" s="780"/>
      <c r="AK197" s="716"/>
    </row>
    <row r="198" spans="1:37">
      <c r="A198" s="739" t="s">
        <v>533</v>
      </c>
      <c r="B198" s="780">
        <f>'22. Income by deciles'!B200/'22. Income by deciles'!B$201</f>
        <v>0.12906908889529045</v>
      </c>
      <c r="C198" s="780">
        <f>'22. Income by deciles'!C200/'22. Income by deciles'!C$201</f>
        <v>5.3587059185435494E-3</v>
      </c>
      <c r="D198" s="780"/>
      <c r="E198" s="780">
        <f>'22. Income by deciles'!E200/'22. Income by deciles'!E$201</f>
        <v>0.19780387765174925</v>
      </c>
      <c r="F198" s="1129">
        <f>'22. Income by deciles'!F200/'22. Income by deciles'!F$201</f>
        <v>0.26625340458061142</v>
      </c>
      <c r="G198" s="780">
        <f>'22. Income by deciles'!G200/'22. Income by deciles'!G$201</f>
        <v>0.22091583621719599</v>
      </c>
      <c r="H198" s="780">
        <f>'22. Income by deciles'!H200/'22. Income by deciles'!H$201</f>
        <v>0.24354614496689006</v>
      </c>
      <c r="I198" s="780"/>
      <c r="J198" s="780">
        <f>'22. Income by deciles'!J200/'22. Income by deciles'!J$201</f>
        <v>0.10097443971695182</v>
      </c>
      <c r="K198" s="780"/>
      <c r="L198" s="780">
        <f>'22. Income by deciles'!L200/'22. Income by deciles'!L$201</f>
        <v>3.7703407374745528E-2</v>
      </c>
      <c r="M198" s="780"/>
      <c r="N198" s="780"/>
      <c r="O198" s="780"/>
      <c r="P198" s="780"/>
      <c r="Q198" s="780"/>
      <c r="R198" s="780">
        <f>'22. Income by deciles'!R200/'22. Income by deciles'!R$201</f>
        <v>1.6787001497623709E-2</v>
      </c>
      <c r="S198" s="780"/>
      <c r="T198" s="780"/>
      <c r="U198" s="780"/>
      <c r="V198" s="780"/>
      <c r="W198" s="780"/>
      <c r="X198" s="780"/>
      <c r="Y198" s="780"/>
      <c r="Z198" s="780"/>
      <c r="AA198" s="780"/>
      <c r="AB198" s="780"/>
      <c r="AC198" s="780"/>
      <c r="AD198" s="780"/>
      <c r="AE198" s="780"/>
      <c r="AF198" s="780"/>
      <c r="AG198" s="780"/>
      <c r="AH198" s="780"/>
      <c r="AI198" s="780"/>
      <c r="AJ198" s="780"/>
      <c r="AK198" s="716"/>
    </row>
    <row r="199" spans="1:37">
      <c r="A199" s="739" t="s">
        <v>592</v>
      </c>
      <c r="B199" s="780">
        <f>'22. Income by deciles'!B201/'22. Income by deciles'!B$201</f>
        <v>1</v>
      </c>
      <c r="C199" s="780">
        <f>'22. Income by deciles'!C201/'22. Income by deciles'!C$201</f>
        <v>1</v>
      </c>
      <c r="D199" s="780"/>
      <c r="E199" s="780">
        <f>'22. Income by deciles'!E201/'22. Income by deciles'!E$201</f>
        <v>1</v>
      </c>
      <c r="F199" s="1129">
        <f>'22. Income by deciles'!F201/'22. Income by deciles'!F$201</f>
        <v>1</v>
      </c>
      <c r="G199" s="780">
        <f>'22. Income by deciles'!G201/'22. Income by deciles'!G$201</f>
        <v>1</v>
      </c>
      <c r="H199" s="780">
        <f>'22. Income by deciles'!H201/'22. Income by deciles'!H$201</f>
        <v>1</v>
      </c>
      <c r="I199" s="780"/>
      <c r="J199" s="780">
        <f>'22. Income by deciles'!J201/'22. Income by deciles'!J$201</f>
        <v>1</v>
      </c>
      <c r="K199" s="780"/>
      <c r="L199" s="780">
        <f>'22. Income by deciles'!L201/'22. Income by deciles'!L$201</f>
        <v>1</v>
      </c>
      <c r="M199" s="780"/>
      <c r="N199" s="780"/>
      <c r="O199" s="780"/>
      <c r="P199" s="780"/>
      <c r="Q199" s="780"/>
      <c r="R199" s="780">
        <f>'22. Income by deciles'!R201/'22. Income by deciles'!R$201</f>
        <v>1</v>
      </c>
      <c r="S199" s="780"/>
      <c r="T199" s="780"/>
      <c r="U199" s="780"/>
      <c r="V199" s="780"/>
      <c r="W199" s="780"/>
      <c r="X199" s="780"/>
      <c r="Y199" s="780"/>
      <c r="Z199" s="780"/>
      <c r="AA199" s="780"/>
      <c r="AB199" s="780"/>
      <c r="AC199" s="780"/>
      <c r="AD199" s="780"/>
      <c r="AE199" s="780"/>
      <c r="AF199" s="780"/>
      <c r="AG199" s="780"/>
      <c r="AH199" s="780"/>
      <c r="AI199" s="780"/>
      <c r="AJ199" s="780"/>
      <c r="AK199" s="716"/>
    </row>
    <row r="200" spans="1:37">
      <c r="A200" s="756" t="s">
        <v>627</v>
      </c>
      <c r="B200" s="763"/>
      <c r="C200" s="763"/>
      <c r="D200" s="763"/>
      <c r="E200" s="763"/>
      <c r="F200" s="1132"/>
      <c r="G200" s="763"/>
      <c r="H200" s="763"/>
      <c r="I200" s="763"/>
      <c r="J200" s="763"/>
      <c r="K200" s="763"/>
      <c r="L200" s="763"/>
      <c r="M200" s="763"/>
      <c r="N200" s="763"/>
      <c r="O200" s="763"/>
      <c r="P200" s="763"/>
      <c r="Q200" s="763"/>
      <c r="R200" s="763"/>
      <c r="S200" s="763"/>
      <c r="T200" s="763"/>
      <c r="U200" s="763"/>
      <c r="V200" s="763"/>
      <c r="W200" s="763"/>
      <c r="X200" s="763"/>
      <c r="Y200" s="763"/>
      <c r="Z200" s="763"/>
      <c r="AA200" s="763"/>
      <c r="AB200" s="763"/>
      <c r="AC200" s="763"/>
      <c r="AD200" s="763"/>
      <c r="AE200" s="763"/>
      <c r="AF200" s="763"/>
      <c r="AG200" s="763"/>
      <c r="AH200" s="763"/>
      <c r="AI200" s="763"/>
      <c r="AJ200" s="763"/>
      <c r="AK200" s="716"/>
    </row>
    <row r="201" spans="1:37">
      <c r="A201" s="742" t="s">
        <v>528</v>
      </c>
      <c r="B201" s="780"/>
      <c r="C201" s="780">
        <f>'22. Income by deciles'!C203/'22. Income by deciles'!C$209</f>
        <v>1.7419372973714257E-2</v>
      </c>
      <c r="D201" s="780"/>
      <c r="E201" s="780">
        <f>'22. Income by deciles'!E203/'22. Income by deciles'!E$209</f>
        <v>1.1909242851215462E-4</v>
      </c>
      <c r="F201" s="1129">
        <f>'22. Income by deciles'!F203/'22. Income by deciles'!F$209</f>
        <v>1.549119141499555E-5</v>
      </c>
      <c r="G201" s="780">
        <f>'22. Income by deciles'!G203/'22. Income by deciles'!G$209</f>
        <v>1.1458469365751688E-3</v>
      </c>
      <c r="H201" s="780">
        <f>'22. Income by deciles'!H203/'22. Income by deciles'!H$209</f>
        <v>5.9061686280700008E-4</v>
      </c>
      <c r="I201" s="780"/>
      <c r="J201" s="780">
        <f>'22. Income by deciles'!J203/'22. Income by deciles'!J$209</f>
        <v>2.2175412897581003E-3</v>
      </c>
      <c r="K201" s="780"/>
      <c r="L201" s="780">
        <f>'22. Income by deciles'!L203/'22. Income by deciles'!L$209</f>
        <v>4.2599133383541491E-3</v>
      </c>
      <c r="M201" s="780"/>
      <c r="N201" s="780"/>
      <c r="O201" s="780"/>
      <c r="P201" s="780"/>
      <c r="Q201" s="780"/>
      <c r="R201" s="780"/>
      <c r="S201" s="780"/>
      <c r="T201" s="780"/>
      <c r="U201" s="780"/>
      <c r="V201" s="780"/>
      <c r="W201" s="780"/>
      <c r="X201" s="780"/>
      <c r="Y201" s="780"/>
      <c r="Z201" s="780"/>
      <c r="AA201" s="780"/>
      <c r="AB201" s="780"/>
      <c r="AC201" s="780"/>
      <c r="AD201" s="780"/>
      <c r="AE201" s="780"/>
      <c r="AF201" s="780"/>
      <c r="AG201" s="780"/>
      <c r="AH201" s="780"/>
      <c r="AI201" s="780"/>
      <c r="AJ201" s="780"/>
      <c r="AK201" s="716"/>
    </row>
    <row r="202" spans="1:37">
      <c r="A202" s="742" t="s">
        <v>529</v>
      </c>
      <c r="B202" s="780"/>
      <c r="C202" s="780">
        <f>'22. Income by deciles'!C204/'22. Income by deciles'!C$209</f>
        <v>0.10268343624877464</v>
      </c>
      <c r="D202" s="780"/>
      <c r="E202" s="780">
        <f>'22. Income by deciles'!E204/'22. Income by deciles'!E$209</f>
        <v>8.6072806440352159E-3</v>
      </c>
      <c r="F202" s="1129">
        <f>'22. Income by deciles'!F204/'22. Income by deciles'!F$209</f>
        <v>2.376916991941258E-4</v>
      </c>
      <c r="G202" s="780">
        <f>'22. Income by deciles'!G204/'22. Income by deciles'!G$209</f>
        <v>1.7906385733296042E-2</v>
      </c>
      <c r="H202" s="780">
        <f>'22. Income by deciles'!H204/'22. Income by deciles'!H$209</f>
        <v>1.0094907520509353E-2</v>
      </c>
      <c r="I202" s="780"/>
      <c r="J202" s="780">
        <f>'22. Income by deciles'!J204/'22. Income by deciles'!J$209</f>
        <v>2.7015411425126742E-2</v>
      </c>
      <c r="K202" s="780"/>
      <c r="L202" s="780">
        <f>'22. Income by deciles'!L204/'22. Income by deciles'!L$209</f>
        <v>3.3826702944042046E-2</v>
      </c>
      <c r="M202" s="780"/>
      <c r="N202" s="780"/>
      <c r="O202" s="780"/>
      <c r="P202" s="780"/>
      <c r="Q202" s="780"/>
      <c r="R202" s="780"/>
      <c r="S202" s="780"/>
      <c r="T202" s="780"/>
      <c r="U202" s="780"/>
      <c r="V202" s="780"/>
      <c r="W202" s="780"/>
      <c r="X202" s="780"/>
      <c r="Y202" s="780"/>
      <c r="Z202" s="780"/>
      <c r="AA202" s="780"/>
      <c r="AB202" s="780"/>
      <c r="AC202" s="780"/>
      <c r="AD202" s="780"/>
      <c r="AE202" s="780"/>
      <c r="AF202" s="780"/>
      <c r="AG202" s="780"/>
      <c r="AH202" s="780"/>
      <c r="AI202" s="780"/>
      <c r="AJ202" s="780"/>
      <c r="AK202" s="716"/>
    </row>
    <row r="203" spans="1:37">
      <c r="A203" s="742" t="s">
        <v>530</v>
      </c>
      <c r="B203" s="780"/>
      <c r="C203" s="780">
        <f>'22. Income by deciles'!C205/'22. Income by deciles'!C$209</f>
        <v>0.23010057829130784</v>
      </c>
      <c r="D203" s="780"/>
      <c r="E203" s="780">
        <f>'22. Income by deciles'!E205/'22. Income by deciles'!E$209</f>
        <v>4.1089609656956981E-2</v>
      </c>
      <c r="F203" s="1129">
        <f>'22. Income by deciles'!F205/'22. Income by deciles'!F$209</f>
        <v>2.1117762576591502E-3</v>
      </c>
      <c r="G203" s="780">
        <f>'22. Income by deciles'!G205/'22. Income by deciles'!G$209</f>
        <v>5.7627678688444144E-2</v>
      </c>
      <c r="H203" s="780">
        <f>'22. Income by deciles'!H205/'22. Income by deciles'!H$209</f>
        <v>4.2194871006373882E-2</v>
      </c>
      <c r="I203" s="780"/>
      <c r="J203" s="780">
        <f>'22. Income by deciles'!J205/'22. Income by deciles'!J$209</f>
        <v>7.5617101610538112E-2</v>
      </c>
      <c r="K203" s="780"/>
      <c r="L203" s="780">
        <f>'22. Income by deciles'!L205/'22. Income by deciles'!L$209</f>
        <v>0.14956989339060064</v>
      </c>
      <c r="M203" s="780"/>
      <c r="N203" s="780"/>
      <c r="O203" s="780"/>
      <c r="P203" s="780"/>
      <c r="Q203" s="780"/>
      <c r="R203" s="780"/>
      <c r="S203" s="780"/>
      <c r="T203" s="780"/>
      <c r="U203" s="780"/>
      <c r="V203" s="780"/>
      <c r="W203" s="780"/>
      <c r="X203" s="780"/>
      <c r="Y203" s="780"/>
      <c r="Z203" s="780"/>
      <c r="AA203" s="780"/>
      <c r="AB203" s="780"/>
      <c r="AC203" s="780"/>
      <c r="AD203" s="780"/>
      <c r="AE203" s="780"/>
      <c r="AF203" s="780"/>
      <c r="AG203" s="780"/>
      <c r="AH203" s="780"/>
      <c r="AI203" s="780"/>
      <c r="AJ203" s="780"/>
      <c r="AK203" s="716"/>
    </row>
    <row r="204" spans="1:37">
      <c r="A204" s="742" t="s">
        <v>531</v>
      </c>
      <c r="B204" s="780"/>
      <c r="C204" s="780">
        <f>'22. Income by deciles'!C206/'22. Income by deciles'!C$209</f>
        <v>0.51944023236256154</v>
      </c>
      <c r="D204" s="780"/>
      <c r="E204" s="780">
        <f>'22. Income by deciles'!E206/'22. Income by deciles'!E$209</f>
        <v>0.25597244606103342</v>
      </c>
      <c r="F204" s="1129">
        <f>'22. Income by deciles'!F206/'22. Income by deciles'!F$209</f>
        <v>0.12996698331769418</v>
      </c>
      <c r="G204" s="780">
        <f>'22. Income by deciles'!G206/'22. Income by deciles'!G$209</f>
        <v>0.28386439210777287</v>
      </c>
      <c r="H204" s="780">
        <f>'22. Income by deciles'!H206/'22. Income by deciles'!H$209</f>
        <v>0.24222243044279307</v>
      </c>
      <c r="I204" s="780"/>
      <c r="J204" s="780">
        <f>'22. Income by deciles'!J206/'22. Income by deciles'!J$209</f>
        <v>0.34198483666466262</v>
      </c>
      <c r="K204" s="780"/>
      <c r="L204" s="780">
        <f>'22. Income by deciles'!L206/'22. Income by deciles'!L$209</f>
        <v>0.30590128168119585</v>
      </c>
      <c r="M204" s="780"/>
      <c r="N204" s="780"/>
      <c r="O204" s="780"/>
      <c r="P204" s="780"/>
      <c r="Q204" s="780"/>
      <c r="R204" s="780"/>
      <c r="S204" s="780"/>
      <c r="T204" s="780"/>
      <c r="U204" s="780"/>
      <c r="V204" s="780"/>
      <c r="W204" s="780"/>
      <c r="X204" s="780"/>
      <c r="Y204" s="780"/>
      <c r="Z204" s="780"/>
      <c r="AA204" s="780"/>
      <c r="AB204" s="780"/>
      <c r="AC204" s="780"/>
      <c r="AD204" s="780"/>
      <c r="AE204" s="780"/>
      <c r="AF204" s="780"/>
      <c r="AG204" s="780"/>
      <c r="AH204" s="780"/>
      <c r="AI204" s="780"/>
      <c r="AJ204" s="780"/>
      <c r="AK204" s="716"/>
    </row>
    <row r="205" spans="1:37">
      <c r="A205" s="742" t="s">
        <v>532</v>
      </c>
      <c r="B205" s="780"/>
      <c r="C205" s="780">
        <f>'22. Income by deciles'!C207/'22. Income by deciles'!C$209</f>
        <v>0.12522767029305648</v>
      </c>
      <c r="D205" s="780"/>
      <c r="E205" s="780">
        <f>'22. Income by deciles'!E207/'22. Income by deciles'!E$209</f>
        <v>0.51190044799576961</v>
      </c>
      <c r="F205" s="1129">
        <f>'22. Income by deciles'!F207/'22. Income by deciles'!F$209</f>
        <v>0.61623273891481534</v>
      </c>
      <c r="G205" s="780">
        <f>'22. Income by deciles'!G207/'22. Income by deciles'!G$209</f>
        <v>0.43467744107657297</v>
      </c>
      <c r="H205" s="780">
        <f>'22. Income by deciles'!H207/'22. Income by deciles'!H$209</f>
        <v>0.47303538817062873</v>
      </c>
      <c r="I205" s="780"/>
      <c r="J205" s="780">
        <f>'22. Income by deciles'!J207/'22. Income by deciles'!J$209</f>
        <v>0.45652782311156337</v>
      </c>
      <c r="K205" s="780"/>
      <c r="L205" s="780">
        <f>'22. Income by deciles'!L207/'22. Income by deciles'!L$209</f>
        <v>0.47054806206063071</v>
      </c>
      <c r="M205" s="780"/>
      <c r="N205" s="780"/>
      <c r="O205" s="780"/>
      <c r="P205" s="780"/>
      <c r="Q205" s="780"/>
      <c r="R205" s="780"/>
      <c r="S205" s="780"/>
      <c r="T205" s="780"/>
      <c r="U205" s="780"/>
      <c r="V205" s="780"/>
      <c r="W205" s="780"/>
      <c r="X205" s="780"/>
      <c r="Y205" s="780"/>
      <c r="Z205" s="780"/>
      <c r="AA205" s="780"/>
      <c r="AB205" s="780"/>
      <c r="AC205" s="780"/>
      <c r="AD205" s="780"/>
      <c r="AE205" s="780"/>
      <c r="AF205" s="780"/>
      <c r="AG205" s="780"/>
      <c r="AH205" s="780"/>
      <c r="AI205" s="780"/>
      <c r="AJ205" s="780"/>
      <c r="AK205" s="716"/>
    </row>
    <row r="206" spans="1:37">
      <c r="A206" s="742" t="s">
        <v>533</v>
      </c>
      <c r="B206" s="780"/>
      <c r="C206" s="780">
        <f>'22. Income by deciles'!C208/'22. Income by deciles'!C$209</f>
        <v>5.1287098305852537E-3</v>
      </c>
      <c r="D206" s="780"/>
      <c r="E206" s="780">
        <f>'22. Income by deciles'!E208/'22. Income by deciles'!E$209</f>
        <v>0.18231112321369258</v>
      </c>
      <c r="F206" s="1129">
        <f>'22. Income by deciles'!F208/'22. Income by deciles'!F$209</f>
        <v>0.25143531861922219</v>
      </c>
      <c r="G206" s="780">
        <f>'22. Income by deciles'!G208/'22. Income by deciles'!G$209</f>
        <v>0.2047782554573388</v>
      </c>
      <c r="H206" s="780">
        <f>'22. Income by deciles'!H208/'22. Income by deciles'!H$209</f>
        <v>0.23186178599688798</v>
      </c>
      <c r="I206" s="780"/>
      <c r="J206" s="780">
        <f>'22. Income by deciles'!J208/'22. Income by deciles'!J$209</f>
        <v>9.663728589835105E-2</v>
      </c>
      <c r="K206" s="780"/>
      <c r="L206" s="780">
        <f>'22. Income by deciles'!L208/'22. Income by deciles'!L$209</f>
        <v>3.5894146585176506E-2</v>
      </c>
      <c r="M206" s="780"/>
      <c r="N206" s="780"/>
      <c r="O206" s="780"/>
      <c r="P206" s="780"/>
      <c r="Q206" s="780"/>
      <c r="R206" s="780"/>
      <c r="S206" s="780"/>
      <c r="T206" s="780"/>
      <c r="U206" s="780"/>
      <c r="V206" s="780"/>
      <c r="W206" s="780"/>
      <c r="X206" s="780"/>
      <c r="Y206" s="780"/>
      <c r="Z206" s="780"/>
      <c r="AA206" s="780"/>
      <c r="AB206" s="780"/>
      <c r="AC206" s="780"/>
      <c r="AD206" s="780"/>
      <c r="AE206" s="780"/>
      <c r="AF206" s="780"/>
      <c r="AG206" s="780"/>
      <c r="AH206" s="780"/>
      <c r="AI206" s="780"/>
      <c r="AJ206" s="780"/>
      <c r="AK206" s="716"/>
    </row>
    <row r="207" spans="1:37">
      <c r="A207" s="742" t="s">
        <v>596</v>
      </c>
      <c r="B207" s="780"/>
      <c r="C207" s="780">
        <f>'22. Income by deciles'!C209/'22. Income by deciles'!C$209</f>
        <v>1</v>
      </c>
      <c r="D207" s="780"/>
      <c r="E207" s="780">
        <f>'22. Income by deciles'!E209/'22. Income by deciles'!E$209</f>
        <v>1</v>
      </c>
      <c r="F207" s="1129">
        <f>'22. Income by deciles'!F209/'22. Income by deciles'!F$209</f>
        <v>1</v>
      </c>
      <c r="G207" s="780">
        <f>'22. Income by deciles'!G209/'22. Income by deciles'!G$209</f>
        <v>1</v>
      </c>
      <c r="H207" s="780">
        <f>'22. Income by deciles'!H209/'22. Income by deciles'!H$209</f>
        <v>1</v>
      </c>
      <c r="I207" s="780"/>
      <c r="J207" s="780">
        <f>'22. Income by deciles'!J209/'22. Income by deciles'!J$209</f>
        <v>1</v>
      </c>
      <c r="K207" s="780"/>
      <c r="L207" s="780">
        <f>'22. Income by deciles'!L209/'22. Income by deciles'!L$209</f>
        <v>1</v>
      </c>
      <c r="M207" s="780"/>
      <c r="N207" s="780"/>
      <c r="O207" s="780"/>
      <c r="P207" s="780"/>
      <c r="Q207" s="780"/>
      <c r="R207" s="780"/>
      <c r="S207" s="780"/>
      <c r="T207" s="780"/>
      <c r="U207" s="780"/>
      <c r="V207" s="780"/>
      <c r="W207" s="780"/>
      <c r="X207" s="780"/>
      <c r="Y207" s="780"/>
      <c r="Z207" s="780"/>
      <c r="AA207" s="780"/>
      <c r="AB207" s="780"/>
      <c r="AC207" s="780"/>
      <c r="AD207" s="780"/>
      <c r="AE207" s="780"/>
      <c r="AF207" s="780"/>
      <c r="AG207" s="780"/>
      <c r="AH207" s="780"/>
      <c r="AI207" s="780"/>
      <c r="AJ207" s="780"/>
      <c r="AK207" s="716"/>
    </row>
    <row r="208" spans="1:37">
      <c r="A208" s="743"/>
      <c r="B208" s="743"/>
      <c r="C208" s="743"/>
      <c r="D208" s="743"/>
      <c r="E208" s="743"/>
      <c r="F208" s="1128"/>
      <c r="G208" s="743"/>
      <c r="H208" s="744"/>
      <c r="I208" s="743"/>
      <c r="J208" s="743"/>
      <c r="K208" s="743"/>
      <c r="L208" s="743"/>
      <c r="M208" s="743"/>
      <c r="N208" s="743"/>
      <c r="O208" s="743"/>
      <c r="P208" s="743"/>
      <c r="Q208" s="743"/>
      <c r="R208" s="743"/>
      <c r="S208" s="743"/>
      <c r="T208" s="743"/>
      <c r="U208" s="743"/>
      <c r="V208" s="743"/>
      <c r="W208" s="743"/>
      <c r="X208" s="743"/>
      <c r="Y208" s="743"/>
      <c r="Z208" s="743"/>
      <c r="AA208" s="743"/>
      <c r="AB208" s="744"/>
      <c r="AC208" s="743"/>
      <c r="AD208" s="743"/>
      <c r="AE208" s="743"/>
      <c r="AF208" s="743"/>
      <c r="AG208" s="743"/>
      <c r="AH208" s="743"/>
      <c r="AI208" s="743"/>
      <c r="AJ208" s="743"/>
      <c r="AK208" s="716"/>
    </row>
    <row r="209" spans="1:37">
      <c r="A209" s="743"/>
      <c r="B209" s="743"/>
      <c r="C209" s="743"/>
      <c r="D209" s="743"/>
      <c r="E209" s="743"/>
      <c r="F209" s="1128"/>
      <c r="G209" s="743"/>
      <c r="H209" s="744"/>
      <c r="I209" s="743"/>
      <c r="J209" s="743"/>
      <c r="K209" s="743"/>
      <c r="L209" s="743"/>
      <c r="M209" s="743"/>
      <c r="N209" s="743"/>
      <c r="O209" s="743"/>
      <c r="P209" s="743"/>
      <c r="Q209" s="743"/>
      <c r="R209" s="743"/>
      <c r="S209" s="743"/>
      <c r="T209" s="743"/>
      <c r="U209" s="743"/>
      <c r="V209" s="743"/>
      <c r="W209" s="743"/>
      <c r="X209" s="743"/>
      <c r="Y209" s="743"/>
      <c r="Z209" s="743"/>
      <c r="AA209" s="743"/>
      <c r="AB209" s="744"/>
      <c r="AC209" s="743"/>
      <c r="AD209" s="743"/>
      <c r="AE209" s="743"/>
      <c r="AF209" s="743"/>
      <c r="AG209" s="743"/>
      <c r="AH209" s="743"/>
      <c r="AI209" s="743"/>
      <c r="AJ209" s="743"/>
      <c r="AK209" s="716"/>
    </row>
    <row r="210" spans="1:37">
      <c r="A210" s="743"/>
      <c r="B210" s="743"/>
      <c r="C210" s="743"/>
      <c r="D210" s="743"/>
      <c r="E210" s="743"/>
      <c r="F210" s="1128"/>
      <c r="G210" s="743"/>
      <c r="H210" s="744"/>
      <c r="I210" s="743"/>
      <c r="J210" s="743"/>
      <c r="K210" s="743"/>
      <c r="L210" s="743"/>
      <c r="M210" s="743"/>
      <c r="N210" s="743"/>
      <c r="O210" s="743"/>
      <c r="P210" s="743"/>
      <c r="Q210" s="743"/>
      <c r="R210" s="743"/>
      <c r="S210" s="743"/>
      <c r="T210" s="743"/>
      <c r="U210" s="743"/>
      <c r="V210" s="743"/>
      <c r="W210" s="743"/>
      <c r="X210" s="743"/>
      <c r="Y210" s="743"/>
      <c r="Z210" s="743"/>
      <c r="AA210" s="743"/>
      <c r="AB210" s="744"/>
      <c r="AC210" s="743"/>
      <c r="AD210" s="743"/>
      <c r="AE210" s="743"/>
      <c r="AF210" s="743"/>
      <c r="AG210" s="743"/>
      <c r="AH210" s="743"/>
      <c r="AI210" s="743"/>
      <c r="AJ210" s="743"/>
      <c r="AK210" s="716"/>
    </row>
    <row r="211" spans="1:37">
      <c r="A211" s="783"/>
      <c r="B211" s="721"/>
      <c r="C211" s="743"/>
      <c r="D211" s="743"/>
      <c r="E211" s="743"/>
      <c r="F211" s="1128"/>
      <c r="G211" s="743"/>
      <c r="H211" s="744"/>
      <c r="I211" s="743"/>
      <c r="J211" s="743"/>
      <c r="K211" s="743"/>
      <c r="L211" s="743"/>
      <c r="M211" s="743"/>
      <c r="N211" s="743"/>
      <c r="O211" s="743"/>
      <c r="P211" s="743"/>
      <c r="Q211" s="743"/>
      <c r="R211" s="743"/>
      <c r="S211" s="743"/>
      <c r="T211" s="743"/>
      <c r="U211" s="743"/>
      <c r="V211" s="743"/>
      <c r="W211" s="743"/>
      <c r="X211" s="743"/>
      <c r="Y211" s="743"/>
      <c r="Z211" s="743"/>
      <c r="AA211" s="743"/>
      <c r="AB211" s="744"/>
      <c r="AC211" s="743"/>
      <c r="AD211" s="743"/>
      <c r="AE211" s="743"/>
      <c r="AF211" s="743"/>
      <c r="AG211" s="743"/>
      <c r="AH211" s="743"/>
      <c r="AI211" s="743"/>
      <c r="AJ211" s="743"/>
      <c r="AK211" s="716"/>
    </row>
    <row r="212" spans="1:37">
      <c r="A212" s="784"/>
      <c r="B212" s="722"/>
      <c r="C212" s="743"/>
      <c r="D212" s="743"/>
      <c r="E212" s="743"/>
      <c r="F212" s="1128"/>
      <c r="G212" s="743"/>
      <c r="H212" s="744"/>
      <c r="I212" s="743"/>
      <c r="J212" s="743"/>
      <c r="K212" s="743"/>
      <c r="L212" s="743"/>
      <c r="M212" s="743"/>
      <c r="N212" s="743"/>
      <c r="O212" s="743"/>
      <c r="P212" s="743"/>
      <c r="Q212" s="743"/>
      <c r="R212" s="743"/>
      <c r="S212" s="743"/>
      <c r="T212" s="743"/>
      <c r="U212" s="743"/>
      <c r="V212" s="743"/>
      <c r="W212" s="743"/>
      <c r="X212" s="743"/>
      <c r="Y212" s="743"/>
      <c r="Z212" s="743"/>
      <c r="AA212" s="743"/>
      <c r="AB212" s="744"/>
      <c r="AC212" s="743"/>
      <c r="AD212" s="743"/>
      <c r="AE212" s="743"/>
      <c r="AF212" s="743"/>
      <c r="AG212" s="743"/>
      <c r="AH212" s="743"/>
      <c r="AI212" s="743"/>
      <c r="AJ212" s="743"/>
      <c r="AK212" s="716"/>
    </row>
    <row r="213" spans="1:37">
      <c r="A213" s="783"/>
      <c r="B213" s="721"/>
      <c r="C213" s="743"/>
      <c r="D213" s="743"/>
      <c r="E213" s="743"/>
      <c r="F213" s="1128"/>
      <c r="G213" s="743"/>
      <c r="H213" s="744"/>
      <c r="I213" s="743"/>
      <c r="J213" s="743"/>
      <c r="K213" s="743"/>
      <c r="L213" s="743"/>
      <c r="M213" s="743"/>
      <c r="N213" s="743"/>
      <c r="O213" s="743"/>
      <c r="P213" s="743"/>
      <c r="Q213" s="743"/>
      <c r="R213" s="743"/>
      <c r="S213" s="743"/>
      <c r="T213" s="743"/>
      <c r="U213" s="743"/>
      <c r="V213" s="743"/>
      <c r="W213" s="743"/>
      <c r="X213" s="743"/>
      <c r="Y213" s="743"/>
      <c r="Z213" s="743"/>
      <c r="AA213" s="743"/>
      <c r="AB213" s="744"/>
      <c r="AC213" s="743"/>
      <c r="AD213" s="743"/>
      <c r="AE213" s="743"/>
      <c r="AF213" s="743"/>
      <c r="AG213" s="743"/>
      <c r="AH213" s="743"/>
      <c r="AI213" s="743"/>
      <c r="AJ213" s="743"/>
      <c r="AK213" s="716"/>
    </row>
  </sheetData>
  <mergeCells count="1">
    <mergeCell ref="A3:A4"/>
  </mergeCells>
  <hyperlinks>
    <hyperlink ref="A1" location="Contents!A1" display="Go to Contents" xr:uid="{92ABC0D3-3DC7-D94E-89AB-AE15B12E334F}"/>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89C1-61BF-3E4E-B599-7E93F651DB19}">
  <sheetPr>
    <pageSetUpPr autoPageBreaks="0"/>
  </sheetPr>
  <dimension ref="A1:BS142"/>
  <sheetViews>
    <sheetView showGridLines="0" topLeftCell="AL1" zoomScale="75" zoomScaleNormal="94" workbookViewId="0"/>
  </sheetViews>
  <sheetFormatPr baseColWidth="10" defaultColWidth="10.83203125" defaultRowHeight="15"/>
  <cols>
    <col min="1" max="1" width="10.83203125" style="795" collapsed="1"/>
    <col min="2" max="2" width="32.1640625" style="965" customWidth="1" collapsed="1"/>
    <col min="3" max="3" width="2.83203125" style="965" customWidth="1" collapsed="1"/>
    <col min="4" max="4" width="19.6640625" style="966" customWidth="1"/>
    <col min="5" max="5" width="3" style="966" customWidth="1"/>
    <col min="6" max="9" width="10.83203125" style="966"/>
    <col min="10" max="10" width="3" style="966" customWidth="1"/>
    <col min="11" max="11" width="10.83203125" style="966"/>
    <col min="12" max="12" width="3" style="966" customWidth="1"/>
    <col min="13" max="15" width="10.83203125" style="966"/>
    <col min="16" max="16" width="3" style="966" customWidth="1"/>
    <col min="17" max="17" width="12.33203125" style="966" customWidth="1"/>
    <col min="18" max="18" width="3" style="966" customWidth="1"/>
    <col min="19" max="24" width="10.83203125" style="966"/>
    <col min="25" max="25" width="3" style="966" customWidth="1"/>
    <col min="26" max="33" width="10.83203125" style="966"/>
    <col min="34" max="34" width="3" style="966" customWidth="1"/>
    <col min="35" max="35" width="10.83203125" style="966"/>
    <col min="36" max="36" width="9" style="966" customWidth="1"/>
    <col min="37" max="37" width="19.6640625" style="966" customWidth="1"/>
    <col min="38" max="38" width="2.83203125" style="966" customWidth="1"/>
    <col min="39" max="42" width="10.83203125" style="966"/>
    <col min="43" max="43" width="3" style="966" customWidth="1"/>
    <col min="44" max="45" width="10.83203125" style="966"/>
    <col min="46" max="46" width="3" style="966" customWidth="1"/>
    <col min="47" max="49" width="10.83203125" style="966"/>
    <col min="50" max="50" width="3" style="966" customWidth="1"/>
    <col min="51" max="51" width="10.83203125" style="966"/>
    <col min="52" max="52" width="3" style="966" customWidth="1"/>
    <col min="53" max="58" width="10.83203125" style="966"/>
    <col min="59" max="59" width="3" style="966" customWidth="1"/>
    <col min="60" max="67" width="10.83203125" style="966"/>
    <col min="68" max="68" width="3" style="966" customWidth="1"/>
    <col min="69" max="16384" width="10.83203125" style="966" collapsed="1"/>
  </cols>
  <sheetData>
    <row r="1" spans="1:70" ht="33" customHeight="1">
      <c r="A1" s="794" t="s">
        <v>209</v>
      </c>
    </row>
    <row r="2" spans="1:70" ht="33" customHeight="1">
      <c r="A2" s="794"/>
    </row>
    <row r="3" spans="1:70" ht="34" customHeight="1">
      <c r="B3" s="121" t="s">
        <v>750</v>
      </c>
      <c r="C3" s="121"/>
    </row>
    <row r="4" spans="1:70" ht="16">
      <c r="B4" s="106" t="s">
        <v>0</v>
      </c>
      <c r="C4" s="106"/>
    </row>
    <row r="5" spans="1:70" ht="16" thickBot="1">
      <c r="A5" s="796"/>
      <c r="B5" s="967"/>
      <c r="D5" s="967"/>
      <c r="AK5" s="967"/>
    </row>
    <row r="6" spans="1:70" ht="26">
      <c r="B6" s="1177" t="s">
        <v>3</v>
      </c>
      <c r="C6" s="969"/>
      <c r="D6" s="1177" t="s">
        <v>746</v>
      </c>
      <c r="F6" s="1267" t="s">
        <v>747</v>
      </c>
      <c r="G6" s="1267"/>
      <c r="H6" s="1267"/>
      <c r="I6" s="1267"/>
      <c r="J6" s="1267"/>
      <c r="K6" s="1267"/>
      <c r="L6" s="1267"/>
      <c r="M6" s="1267"/>
      <c r="N6" s="1267"/>
      <c r="O6" s="1267"/>
      <c r="P6" s="1267"/>
      <c r="Q6" s="1267"/>
      <c r="R6" s="1267"/>
      <c r="S6" s="1267"/>
      <c r="T6" s="1267"/>
      <c r="U6" s="1267"/>
      <c r="V6" s="1267"/>
      <c r="W6" s="1267"/>
      <c r="X6" s="1267"/>
      <c r="Y6" s="1267"/>
      <c r="Z6" s="1267"/>
      <c r="AA6" s="1267"/>
      <c r="AB6" s="1267"/>
      <c r="AC6" s="1267"/>
      <c r="AD6" s="1267"/>
      <c r="AE6" s="1267"/>
      <c r="AF6" s="1267"/>
      <c r="AG6" s="1267"/>
      <c r="AH6" s="1267"/>
      <c r="AI6" s="1267"/>
      <c r="AJ6" s="968"/>
      <c r="AK6" s="1266" t="s">
        <v>749</v>
      </c>
      <c r="AL6" s="969"/>
      <c r="AM6" s="1267" t="s">
        <v>747</v>
      </c>
      <c r="AN6" s="1267"/>
      <c r="AO6" s="1267"/>
      <c r="AP6" s="1267"/>
      <c r="AQ6" s="1267"/>
      <c r="AR6" s="1267"/>
      <c r="AS6" s="1267"/>
      <c r="AT6" s="1267"/>
      <c r="AU6" s="1267"/>
      <c r="AV6" s="1267"/>
      <c r="AW6" s="1267"/>
      <c r="AX6" s="1267"/>
      <c r="AY6" s="1267"/>
      <c r="AZ6" s="1267"/>
      <c r="BA6" s="1267"/>
      <c r="BB6" s="1267"/>
      <c r="BC6" s="1267"/>
      <c r="BD6" s="1267"/>
      <c r="BE6" s="1267"/>
      <c r="BF6" s="1267"/>
      <c r="BG6" s="1267"/>
      <c r="BH6" s="1267"/>
      <c r="BI6" s="1267"/>
      <c r="BJ6" s="1267"/>
      <c r="BK6" s="1267"/>
      <c r="BL6" s="1267"/>
      <c r="BM6" s="1267"/>
      <c r="BN6" s="1267"/>
      <c r="BO6" s="1267"/>
      <c r="BP6" s="1267"/>
      <c r="BQ6" s="970"/>
    </row>
    <row r="7" spans="1:70" ht="27" thickBot="1">
      <c r="B7" s="1177"/>
      <c r="C7" s="969"/>
      <c r="D7" s="1177"/>
      <c r="F7" s="1271" t="s">
        <v>239</v>
      </c>
      <c r="G7" s="1272"/>
      <c r="H7" s="1272"/>
      <c r="I7" s="1272"/>
      <c r="J7" s="1272"/>
      <c r="K7" s="1272"/>
      <c r="L7" s="1272"/>
      <c r="M7" s="1272"/>
      <c r="N7" s="1272"/>
      <c r="O7" s="1272"/>
      <c r="P7" s="1272"/>
      <c r="Q7" s="1272"/>
      <c r="R7" s="1272"/>
      <c r="S7" s="1272"/>
      <c r="T7" s="1272"/>
      <c r="U7" s="1272"/>
      <c r="V7" s="1272"/>
      <c r="W7" s="1272"/>
      <c r="X7" s="1272"/>
      <c r="Y7" s="1272"/>
      <c r="Z7" s="1272"/>
      <c r="AA7" s="1272"/>
      <c r="AB7" s="1272"/>
      <c r="AC7" s="1272"/>
      <c r="AD7" s="1272"/>
      <c r="AE7" s="1272"/>
      <c r="AF7" s="1272"/>
      <c r="AG7" s="1272"/>
      <c r="AH7" s="1272"/>
      <c r="AI7" s="1272"/>
      <c r="AK7" s="1266"/>
      <c r="AL7" s="969"/>
      <c r="AM7" s="1271" t="s">
        <v>266</v>
      </c>
      <c r="AN7" s="1272"/>
      <c r="AO7" s="1272"/>
      <c r="AP7" s="1272"/>
      <c r="AQ7" s="1272"/>
      <c r="AR7" s="1272"/>
      <c r="AS7" s="1272"/>
      <c r="AT7" s="1272"/>
      <c r="AU7" s="1272"/>
      <c r="AV7" s="1272"/>
      <c r="AW7" s="1272"/>
      <c r="AX7" s="1272"/>
      <c r="AY7" s="1272"/>
      <c r="AZ7" s="1272"/>
      <c r="BA7" s="1272"/>
      <c r="BB7" s="1272"/>
      <c r="BC7" s="1272"/>
      <c r="BD7" s="1272"/>
      <c r="BE7" s="1272"/>
      <c r="BF7" s="1272"/>
      <c r="BG7" s="1272"/>
      <c r="BH7" s="1272"/>
      <c r="BI7" s="1272"/>
      <c r="BJ7" s="1272"/>
      <c r="BK7" s="1272"/>
      <c r="BL7" s="1272"/>
      <c r="BM7" s="1272"/>
      <c r="BN7" s="1272"/>
      <c r="BO7" s="1272"/>
      <c r="BP7" s="1272"/>
      <c r="BQ7" s="1273"/>
    </row>
    <row r="8" spans="1:70" s="991" customFormat="1" ht="35" thickBot="1">
      <c r="A8" s="795"/>
      <c r="B8" s="1177"/>
      <c r="C8" s="969"/>
      <c r="D8" s="1177"/>
      <c r="F8" s="1269" t="s">
        <v>98</v>
      </c>
      <c r="G8" s="1268"/>
      <c r="H8" s="1268"/>
      <c r="I8" s="1270"/>
      <c r="J8" s="971"/>
      <c r="K8" s="974" t="s">
        <v>219</v>
      </c>
      <c r="L8" s="971"/>
      <c r="M8" s="1269" t="s">
        <v>99</v>
      </c>
      <c r="N8" s="1268"/>
      <c r="O8" s="1270"/>
      <c r="P8" s="971"/>
      <c r="Q8" s="972" t="s">
        <v>250</v>
      </c>
      <c r="R8" s="973"/>
      <c r="S8" s="1268" t="s">
        <v>100</v>
      </c>
      <c r="T8" s="1268"/>
      <c r="U8" s="1268"/>
      <c r="V8" s="1268"/>
      <c r="W8" s="1268"/>
      <c r="X8" s="1268"/>
      <c r="Y8" s="973"/>
      <c r="Z8" s="1269" t="s">
        <v>101</v>
      </c>
      <c r="AA8" s="1268"/>
      <c r="AB8" s="1268"/>
      <c r="AC8" s="1268"/>
      <c r="AD8" s="1268"/>
      <c r="AE8" s="1268"/>
      <c r="AF8" s="1268"/>
      <c r="AG8" s="1270"/>
      <c r="AH8" s="973"/>
      <c r="AI8" s="972" t="s">
        <v>102</v>
      </c>
      <c r="AK8" s="1177"/>
      <c r="AL8" s="969"/>
      <c r="AM8" s="1269" t="s">
        <v>98</v>
      </c>
      <c r="AN8" s="1268"/>
      <c r="AO8" s="1268"/>
      <c r="AP8" s="1270"/>
      <c r="AQ8" s="971"/>
      <c r="AR8" s="1274" t="s">
        <v>219</v>
      </c>
      <c r="AS8" s="1274"/>
      <c r="AT8" s="971"/>
      <c r="AU8" s="1269" t="s">
        <v>99</v>
      </c>
      <c r="AV8" s="1268"/>
      <c r="AW8" s="1270"/>
      <c r="AX8" s="971"/>
      <c r="AY8" s="972" t="s">
        <v>250</v>
      </c>
      <c r="AZ8" s="973"/>
      <c r="BA8" s="1269" t="s">
        <v>100</v>
      </c>
      <c r="BB8" s="1268"/>
      <c r="BC8" s="1268"/>
      <c r="BD8" s="1268"/>
      <c r="BE8" s="1268"/>
      <c r="BF8" s="1270"/>
      <c r="BG8" s="973"/>
      <c r="BH8" s="1269" t="s">
        <v>101</v>
      </c>
      <c r="BI8" s="1268"/>
      <c r="BJ8" s="1268"/>
      <c r="BK8" s="1268"/>
      <c r="BL8" s="1268"/>
      <c r="BM8" s="1268"/>
      <c r="BN8" s="1268"/>
      <c r="BO8" s="1270"/>
      <c r="BP8" s="973"/>
      <c r="BQ8" s="975" t="s">
        <v>102</v>
      </c>
    </row>
    <row r="9" spans="1:70" ht="47" thickTop="1" thickBot="1">
      <c r="B9" s="1178"/>
      <c r="C9" s="969"/>
      <c r="D9" s="1178"/>
      <c r="F9" s="98" t="s">
        <v>245</v>
      </c>
      <c r="G9" s="964" t="s">
        <v>112</v>
      </c>
      <c r="H9" s="963" t="s">
        <v>246</v>
      </c>
      <c r="I9" s="105" t="s">
        <v>64</v>
      </c>
      <c r="J9" s="969"/>
      <c r="K9" s="976" t="s">
        <v>732</v>
      </c>
      <c r="L9" s="969"/>
      <c r="M9" s="98" t="s">
        <v>247</v>
      </c>
      <c r="N9" s="964" t="s">
        <v>248</v>
      </c>
      <c r="O9" s="964" t="s">
        <v>249</v>
      </c>
      <c r="P9" s="969"/>
      <c r="Q9" s="105" t="s">
        <v>250</v>
      </c>
      <c r="R9" s="969"/>
      <c r="S9" s="98" t="s">
        <v>251</v>
      </c>
      <c r="T9" s="964" t="s">
        <v>103</v>
      </c>
      <c r="U9" s="963" t="s">
        <v>104</v>
      </c>
      <c r="V9" s="963" t="s">
        <v>105</v>
      </c>
      <c r="W9" s="964" t="s">
        <v>252</v>
      </c>
      <c r="X9" s="964" t="s">
        <v>106</v>
      </c>
      <c r="Y9" s="969"/>
      <c r="Z9" s="98" t="s">
        <v>101</v>
      </c>
      <c r="AA9" s="964" t="s">
        <v>107</v>
      </c>
      <c r="AB9" s="963" t="s">
        <v>253</v>
      </c>
      <c r="AC9" s="963" t="s">
        <v>254</v>
      </c>
      <c r="AD9" s="964" t="s">
        <v>255</v>
      </c>
      <c r="AE9" s="963" t="s">
        <v>256</v>
      </c>
      <c r="AF9" s="963" t="s">
        <v>108</v>
      </c>
      <c r="AG9" s="964" t="s">
        <v>109</v>
      </c>
      <c r="AH9" s="969"/>
      <c r="AI9" s="105" t="s">
        <v>102</v>
      </c>
      <c r="AK9" s="1178"/>
      <c r="AL9" s="969"/>
      <c r="AM9" s="98" t="s">
        <v>245</v>
      </c>
      <c r="AN9" s="964" t="s">
        <v>468</v>
      </c>
      <c r="AO9" s="963" t="s">
        <v>246</v>
      </c>
      <c r="AP9" s="105" t="s">
        <v>64</v>
      </c>
      <c r="AQ9" s="969"/>
      <c r="AR9" s="976" t="s">
        <v>732</v>
      </c>
      <c r="AS9" s="976" t="s">
        <v>219</v>
      </c>
      <c r="AT9" s="969"/>
      <c r="AU9" s="98" t="s">
        <v>247</v>
      </c>
      <c r="AV9" s="964" t="s">
        <v>248</v>
      </c>
      <c r="AW9" s="964" t="s">
        <v>249</v>
      </c>
      <c r="AX9" s="969"/>
      <c r="AY9" s="105" t="s">
        <v>250</v>
      </c>
      <c r="AZ9" s="969"/>
      <c r="BA9" s="98" t="s">
        <v>251</v>
      </c>
      <c r="BB9" s="963" t="s">
        <v>103</v>
      </c>
      <c r="BC9" s="963" t="s">
        <v>110</v>
      </c>
      <c r="BD9" s="963" t="s">
        <v>111</v>
      </c>
      <c r="BE9" s="963" t="s">
        <v>252</v>
      </c>
      <c r="BF9" s="964" t="s">
        <v>106</v>
      </c>
      <c r="BG9" s="969"/>
      <c r="BH9" s="98" t="s">
        <v>101</v>
      </c>
      <c r="BI9" s="963" t="s">
        <v>257</v>
      </c>
      <c r="BJ9" s="963" t="s">
        <v>253</v>
      </c>
      <c r="BK9" s="963" t="s">
        <v>254</v>
      </c>
      <c r="BL9" s="963" t="s">
        <v>255</v>
      </c>
      <c r="BM9" s="963" t="s">
        <v>256</v>
      </c>
      <c r="BN9" s="963" t="s">
        <v>108</v>
      </c>
      <c r="BO9" s="964" t="s">
        <v>109</v>
      </c>
      <c r="BP9" s="969"/>
      <c r="BQ9" s="98" t="s">
        <v>102</v>
      </c>
    </row>
    <row r="10" spans="1:70">
      <c r="A10" s="470">
        <f>A9+1</f>
        <v>1</v>
      </c>
      <c r="B10" s="977" t="s">
        <v>709</v>
      </c>
      <c r="C10" s="969"/>
      <c r="D10" s="978">
        <v>5.2300000000000013E-2</v>
      </c>
      <c r="F10" s="992"/>
      <c r="G10" s="980">
        <v>8.9999999999999993E-3</v>
      </c>
      <c r="H10" s="980">
        <v>3.2000000000000002E-3</v>
      </c>
      <c r="I10" s="992"/>
      <c r="J10" s="980"/>
      <c r="K10" s="992"/>
      <c r="L10" s="980"/>
      <c r="M10" s="980">
        <v>1.72E-2</v>
      </c>
      <c r="N10" s="992"/>
      <c r="O10" s="992"/>
      <c r="P10" s="980"/>
      <c r="Q10" s="992"/>
      <c r="R10" s="980"/>
      <c r="S10" s="992"/>
      <c r="T10" s="992"/>
      <c r="U10" s="992"/>
      <c r="V10" s="992"/>
      <c r="W10" s="992"/>
      <c r="X10" s="992"/>
      <c r="Y10" s="980"/>
      <c r="Z10" s="992"/>
      <c r="AA10" s="992"/>
      <c r="AB10" s="992"/>
      <c r="AC10" s="980">
        <v>1.9E-3</v>
      </c>
      <c r="AD10" s="992"/>
      <c r="AE10" s="992"/>
      <c r="AF10" s="992"/>
      <c r="AG10" s="980">
        <v>1E-3</v>
      </c>
      <c r="AH10" s="980"/>
      <c r="AI10" s="980">
        <v>1.15E-2</v>
      </c>
      <c r="AJ10" s="980"/>
      <c r="AK10" s="980">
        <v>0.15720000000000001</v>
      </c>
      <c r="AL10" s="980"/>
      <c r="AM10" s="992"/>
      <c r="AN10" s="992"/>
      <c r="AO10" s="980">
        <v>3.2000000000000002E-3</v>
      </c>
      <c r="AP10" s="992"/>
      <c r="AQ10" s="980"/>
      <c r="AR10" s="992"/>
      <c r="AS10" s="992"/>
      <c r="AT10" s="980"/>
      <c r="AU10" s="992"/>
      <c r="AV10" s="992"/>
      <c r="AW10" s="992"/>
      <c r="AX10" s="980"/>
      <c r="AY10" s="992"/>
      <c r="AZ10" s="980"/>
      <c r="BA10" s="992"/>
      <c r="BB10" s="992"/>
      <c r="BC10" s="992"/>
      <c r="BD10" s="992"/>
      <c r="BE10" s="992"/>
      <c r="BF10" s="992"/>
      <c r="BG10" s="980"/>
      <c r="BH10" s="992"/>
      <c r="BI10" s="992"/>
      <c r="BJ10" s="992"/>
      <c r="BK10" s="980">
        <v>1.9E-3</v>
      </c>
      <c r="BL10" s="992"/>
      <c r="BM10" s="992"/>
      <c r="BN10" s="992"/>
      <c r="BO10" s="980">
        <v>1E-3</v>
      </c>
      <c r="BP10" s="980"/>
      <c r="BQ10" s="980">
        <v>1.15E-2</v>
      </c>
      <c r="BR10" s="980"/>
    </row>
    <row r="11" spans="1:70" ht="15" customHeight="1">
      <c r="A11" s="470">
        <f t="shared" ref="A11:A18" si="0">A10+1</f>
        <v>2</v>
      </c>
      <c r="B11" s="981" t="s">
        <v>10</v>
      </c>
      <c r="C11" s="982"/>
      <c r="D11" s="978">
        <v>0.17629129999999998</v>
      </c>
      <c r="F11" s="979"/>
      <c r="G11" s="979"/>
      <c r="H11" s="979"/>
      <c r="I11" s="979"/>
      <c r="J11" s="980"/>
      <c r="K11" s="979"/>
      <c r="L11" s="980"/>
      <c r="M11" s="979"/>
      <c r="N11" s="979"/>
      <c r="O11" s="979"/>
      <c r="P11" s="980"/>
      <c r="Q11" s="979"/>
      <c r="R11" s="980"/>
      <c r="S11" s="979"/>
      <c r="T11" s="979"/>
      <c r="U11" s="979"/>
      <c r="V11" s="979"/>
      <c r="W11" s="979"/>
      <c r="X11" s="979"/>
      <c r="Y11" s="980"/>
      <c r="Z11" s="979"/>
      <c r="AA11" s="979"/>
      <c r="AB11" s="979"/>
      <c r="AC11" s="979"/>
      <c r="AD11" s="979"/>
      <c r="AE11" s="979"/>
      <c r="AF11" s="979"/>
      <c r="AG11" s="979"/>
      <c r="AH11" s="980"/>
      <c r="AI11" s="979"/>
      <c r="AJ11" s="980"/>
      <c r="AK11" s="980">
        <v>0.20425550000000003</v>
      </c>
      <c r="AL11" s="980"/>
      <c r="AM11" s="979"/>
      <c r="AN11" s="979"/>
      <c r="AO11" s="979"/>
      <c r="AP11" s="979"/>
      <c r="AQ11" s="980"/>
      <c r="AR11" s="979"/>
      <c r="AS11" s="979"/>
      <c r="AT11" s="980"/>
      <c r="AU11" s="979"/>
      <c r="AV11" s="979"/>
      <c r="AW11" s="979"/>
      <c r="AX11" s="980"/>
      <c r="AY11" s="979"/>
      <c r="AZ11" s="980"/>
      <c r="BA11" s="979"/>
      <c r="BB11" s="979"/>
      <c r="BC11" s="979"/>
      <c r="BD11" s="979"/>
      <c r="BE11" s="979"/>
      <c r="BF11" s="979"/>
      <c r="BG11" s="980"/>
      <c r="BH11" s="979"/>
      <c r="BI11" s="979"/>
      <c r="BJ11" s="979"/>
      <c r="BK11" s="979"/>
      <c r="BL11" s="979"/>
      <c r="BM11" s="979"/>
      <c r="BN11" s="979"/>
      <c r="BO11" s="979"/>
      <c r="BP11" s="980"/>
      <c r="BQ11" s="979"/>
      <c r="BR11" s="980"/>
    </row>
    <row r="12" spans="1:70" ht="15" customHeight="1">
      <c r="A12" s="470">
        <f t="shared" si="0"/>
        <v>3</v>
      </c>
      <c r="B12" s="981" t="s">
        <v>11</v>
      </c>
      <c r="C12" s="982"/>
      <c r="D12" s="978">
        <v>5.0023505917388501E-2</v>
      </c>
      <c r="F12" s="980">
        <v>1.0928449307710031E-2</v>
      </c>
      <c r="G12" s="978">
        <v>1.1375369454448392E-2</v>
      </c>
      <c r="H12" s="978">
        <v>6.2286285313623013E-4</v>
      </c>
      <c r="I12" s="978">
        <v>1.505816973407792E-3</v>
      </c>
      <c r="K12" s="978">
        <v>8.9289424072659385E-3</v>
      </c>
      <c r="M12" s="978">
        <v>1.935718754082344E-2</v>
      </c>
      <c r="N12" s="978">
        <v>1.0659010625732046E-3</v>
      </c>
      <c r="O12" s="978">
        <v>5.8446613155814231E-3</v>
      </c>
      <c r="Q12" s="978">
        <v>6.445058264003739E-2</v>
      </c>
      <c r="S12" s="983"/>
      <c r="T12" s="983"/>
      <c r="U12" s="983"/>
      <c r="V12" s="983"/>
      <c r="W12" s="983"/>
      <c r="X12" s="983"/>
      <c r="Z12" s="978">
        <v>1.7248181740028901E-2</v>
      </c>
      <c r="AA12" s="978">
        <v>1.554542219702304E-3</v>
      </c>
      <c r="AB12" s="978">
        <v>5.7308889509506966E-3</v>
      </c>
      <c r="AC12" s="984"/>
      <c r="AD12" s="978">
        <v>6.5431488217539413E-3</v>
      </c>
      <c r="AE12" s="978">
        <v>2.1584563390691369E-3</v>
      </c>
      <c r="AF12" s="978">
        <v>7.3611037605764151E-4</v>
      </c>
      <c r="AG12" s="978">
        <v>1.5815294493143339E-4</v>
      </c>
      <c r="AI12" s="978">
        <v>4.7232404603181344E-3</v>
      </c>
      <c r="AK12" s="978">
        <v>0.115686009083651</v>
      </c>
      <c r="AM12" s="978">
        <v>1.8956127274137424E-2</v>
      </c>
      <c r="AN12" s="978">
        <v>2.0289948050394413E-2</v>
      </c>
      <c r="AO12" s="978">
        <v>6.2286285313623013E-4</v>
      </c>
      <c r="AP12" s="978">
        <v>1.505816973407792E-3</v>
      </c>
      <c r="AR12" s="978">
        <v>8.9289424072659385E-3</v>
      </c>
      <c r="AS12" s="983"/>
      <c r="AU12" s="978">
        <v>8.7882681590517431E-2</v>
      </c>
      <c r="AV12" s="978">
        <v>1.0659010625732046E-3</v>
      </c>
      <c r="AW12" s="978">
        <v>5.8446613155814231E-3</v>
      </c>
      <c r="AX12" s="978"/>
      <c r="AY12" s="978">
        <v>6.445058264003739E-2</v>
      </c>
      <c r="AZ12" s="978"/>
      <c r="BA12" s="984"/>
      <c r="BB12" s="984"/>
      <c r="BC12" s="984"/>
      <c r="BD12" s="984"/>
      <c r="BE12" s="984"/>
      <c r="BF12" s="984"/>
      <c r="BH12" s="978">
        <v>1.7248181740028901E-2</v>
      </c>
      <c r="BI12" s="978">
        <v>1.554542219702304E-3</v>
      </c>
      <c r="BJ12" s="978">
        <v>5.7308889509506966E-3</v>
      </c>
      <c r="BK12" s="984"/>
      <c r="BL12" s="978">
        <v>6.5431488217539413E-3</v>
      </c>
      <c r="BM12" s="978">
        <v>2.1584563390691369E-3</v>
      </c>
      <c r="BN12" s="978">
        <v>7.3611037605764151E-4</v>
      </c>
      <c r="BO12" s="978">
        <v>1.5815294493143339E-4</v>
      </c>
      <c r="BQ12" s="978">
        <v>4.7232404603181344E-3</v>
      </c>
    </row>
    <row r="13" spans="1:70" ht="15" customHeight="1">
      <c r="A13" s="470">
        <f t="shared" si="0"/>
        <v>4</v>
      </c>
      <c r="B13" s="981" t="s">
        <v>713</v>
      </c>
      <c r="C13" s="982"/>
      <c r="D13" s="978">
        <v>6.5365152754455008E-2</v>
      </c>
      <c r="F13" s="992"/>
      <c r="G13" s="992"/>
      <c r="H13" s="992"/>
      <c r="I13" s="992"/>
      <c r="J13" s="980"/>
      <c r="K13" s="992"/>
      <c r="L13" s="980"/>
      <c r="M13" s="992"/>
      <c r="N13" s="992"/>
      <c r="O13" s="992"/>
      <c r="P13" s="980"/>
      <c r="Q13" s="992"/>
      <c r="R13" s="980"/>
      <c r="S13" s="992"/>
      <c r="T13" s="992"/>
      <c r="U13" s="992"/>
      <c r="V13" s="992"/>
      <c r="W13" s="992"/>
      <c r="X13" s="992"/>
      <c r="Y13" s="980"/>
      <c r="Z13" s="992"/>
      <c r="AA13" s="992"/>
      <c r="AB13" s="992"/>
      <c r="AC13" s="992"/>
      <c r="AD13" s="992"/>
      <c r="AE13" s="992"/>
      <c r="AF13" s="992"/>
      <c r="AG13" s="992"/>
      <c r="AH13" s="980"/>
      <c r="AI13" s="992"/>
      <c r="AJ13" s="980"/>
      <c r="AK13" s="980">
        <v>0.180023764256903</v>
      </c>
      <c r="AL13" s="980"/>
      <c r="AM13" s="992"/>
      <c r="AN13" s="992"/>
      <c r="AO13" s="992"/>
      <c r="AP13" s="992"/>
      <c r="AQ13" s="980"/>
      <c r="AR13" s="992"/>
      <c r="AS13" s="992"/>
      <c r="AT13" s="980"/>
      <c r="AU13" s="992"/>
      <c r="AV13" s="992"/>
      <c r="AW13" s="992"/>
      <c r="AX13" s="980"/>
      <c r="AY13" s="992"/>
      <c r="AZ13" s="980"/>
      <c r="BA13" s="992"/>
      <c r="BB13" s="992"/>
      <c r="BC13" s="992"/>
      <c r="BD13" s="992"/>
      <c r="BE13" s="992"/>
      <c r="BF13" s="992"/>
      <c r="BG13" s="980"/>
      <c r="BH13" s="992"/>
      <c r="BI13" s="992"/>
      <c r="BJ13" s="992"/>
      <c r="BK13" s="992"/>
      <c r="BL13" s="992"/>
      <c r="BM13" s="992"/>
      <c r="BN13" s="992"/>
      <c r="BO13" s="992"/>
      <c r="BP13" s="980"/>
      <c r="BQ13" s="992"/>
      <c r="BR13" s="980"/>
    </row>
    <row r="14" spans="1:70" ht="15" customHeight="1">
      <c r="A14" s="470">
        <f t="shared" si="0"/>
        <v>5</v>
      </c>
      <c r="B14" s="981" t="s">
        <v>12</v>
      </c>
      <c r="C14" s="982"/>
      <c r="D14" s="978">
        <v>5.6999999999999995E-2</v>
      </c>
      <c r="F14" s="984"/>
      <c r="G14" s="984"/>
      <c r="H14" s="984"/>
      <c r="I14" s="984"/>
      <c r="K14" s="984"/>
      <c r="M14" s="984"/>
      <c r="N14" s="984"/>
      <c r="O14" s="984"/>
      <c r="Q14" s="984"/>
      <c r="S14" s="984"/>
      <c r="T14" s="983"/>
      <c r="U14" s="984"/>
      <c r="V14" s="984"/>
      <c r="W14" s="984"/>
      <c r="X14" s="984"/>
      <c r="Z14" s="984"/>
      <c r="AA14" s="984"/>
      <c r="AB14" s="984"/>
      <c r="AC14" s="984"/>
      <c r="AD14" s="984"/>
      <c r="AE14" s="984"/>
      <c r="AF14" s="984"/>
      <c r="AG14" s="984"/>
      <c r="AI14" s="984"/>
      <c r="AK14" s="978">
        <v>5.6499999999999939E-2</v>
      </c>
      <c r="AM14" s="984"/>
      <c r="AN14" s="984"/>
      <c r="AO14" s="984"/>
      <c r="AP14" s="984"/>
      <c r="AR14" s="983"/>
      <c r="AS14" s="983"/>
      <c r="AU14" s="984"/>
      <c r="AV14" s="984"/>
      <c r="AW14" s="984"/>
      <c r="AY14" s="983"/>
      <c r="BA14" s="984"/>
      <c r="BB14" s="984"/>
      <c r="BC14" s="984"/>
      <c r="BD14" s="984"/>
      <c r="BE14" s="984"/>
      <c r="BF14" s="984"/>
      <c r="BH14" s="983"/>
      <c r="BI14" s="983"/>
      <c r="BJ14" s="983"/>
      <c r="BK14" s="983"/>
      <c r="BL14" s="983"/>
      <c r="BM14" s="983"/>
      <c r="BN14" s="983"/>
      <c r="BO14" s="983"/>
      <c r="BQ14" s="983"/>
    </row>
    <row r="15" spans="1:70" ht="15" customHeight="1">
      <c r="A15" s="470">
        <f t="shared" si="0"/>
        <v>6</v>
      </c>
      <c r="B15" s="981" t="s">
        <v>688</v>
      </c>
      <c r="C15" s="982"/>
      <c r="D15" s="978">
        <v>9.3698625610183994E-2</v>
      </c>
      <c r="F15" s="978">
        <v>2.7835519766657379E-2</v>
      </c>
      <c r="G15" s="978">
        <v>2.1055594911686015E-2</v>
      </c>
      <c r="H15" s="978">
        <v>1.0264027581516011E-2</v>
      </c>
      <c r="I15" s="978">
        <v>9.5023521584408077E-3</v>
      </c>
      <c r="K15" s="978">
        <v>3.6809763705429321E-3</v>
      </c>
      <c r="M15" s="984"/>
      <c r="N15" s="978">
        <v>4.9960855563914164E-3</v>
      </c>
      <c r="O15" s="984"/>
      <c r="Q15" s="984"/>
      <c r="S15" s="978">
        <v>5.8308998360800945E-4</v>
      </c>
      <c r="T15" s="983"/>
      <c r="U15" s="978">
        <v>5.830899836077319E-4</v>
      </c>
      <c r="V15" s="984"/>
      <c r="W15" s="984"/>
      <c r="X15" s="984"/>
      <c r="Z15" s="978">
        <v>2.4898304475760968E-2</v>
      </c>
      <c r="AA15" s="978">
        <v>1.5402925600890294E-3</v>
      </c>
      <c r="AB15" s="978">
        <v>1.9577825229224022E-2</v>
      </c>
      <c r="AC15" s="978">
        <v>2.3284505136790257E-3</v>
      </c>
      <c r="AD15" s="979"/>
      <c r="AE15" s="979"/>
      <c r="AF15" s="978">
        <v>-2.4279078751965333E-5</v>
      </c>
      <c r="AG15" s="978">
        <v>-4.795438932719831E-4</v>
      </c>
      <c r="AI15" s="978">
        <v>3.466798421225098E-2</v>
      </c>
      <c r="AK15" s="978">
        <v>0.113920910015813</v>
      </c>
      <c r="AM15" s="978">
        <v>3.0512043188908045E-2</v>
      </c>
      <c r="AN15" s="978">
        <v>2.4363374863991261E-2</v>
      </c>
      <c r="AO15" s="978">
        <v>1.02640275815159E-2</v>
      </c>
      <c r="AP15" s="978">
        <v>9.5023521584408077E-3</v>
      </c>
      <c r="AR15" s="978">
        <v>3.6809763705429321E-3</v>
      </c>
      <c r="AS15" s="983"/>
      <c r="AU15" s="984"/>
      <c r="AV15" s="978">
        <v>4.9960855563914164E-3</v>
      </c>
      <c r="AW15" s="984"/>
      <c r="AY15" s="984"/>
      <c r="BA15" s="978">
        <v>5.8308998360800945E-4</v>
      </c>
      <c r="BB15" s="983"/>
      <c r="BC15" s="978">
        <v>5.830899836077319E-4</v>
      </c>
      <c r="BD15" s="984"/>
      <c r="BE15" s="984"/>
      <c r="BF15" s="984"/>
      <c r="BH15" s="978">
        <v>2.4898304475760968E-2</v>
      </c>
      <c r="BI15" s="978">
        <v>1.5402925600890294E-3</v>
      </c>
      <c r="BJ15" s="978">
        <v>1.9577825229224022E-2</v>
      </c>
      <c r="BK15" s="978">
        <v>2.3284505136790257E-3</v>
      </c>
      <c r="BL15" s="979"/>
      <c r="BM15" s="979"/>
      <c r="BN15" s="978">
        <v>-2.4279078751965333E-5</v>
      </c>
      <c r="BO15" s="978">
        <v>-4.795438932719831E-4</v>
      </c>
      <c r="BQ15" s="978">
        <v>3.466798421225098E-2</v>
      </c>
    </row>
    <row r="16" spans="1:70" ht="15" customHeight="1">
      <c r="A16" s="470">
        <f t="shared" si="0"/>
        <v>7</v>
      </c>
      <c r="B16" s="981" t="s">
        <v>714</v>
      </c>
      <c r="C16" s="982"/>
      <c r="D16" s="978">
        <v>3.5200000000000009E-2</v>
      </c>
      <c r="F16" s="992"/>
      <c r="G16" s="992"/>
      <c r="H16" s="992"/>
      <c r="I16" s="992"/>
      <c r="J16" s="980"/>
      <c r="K16" s="992"/>
      <c r="L16" s="980"/>
      <c r="M16" s="992"/>
      <c r="N16" s="992"/>
      <c r="O16" s="992"/>
      <c r="P16" s="980"/>
      <c r="Q16" s="992"/>
      <c r="R16" s="980"/>
      <c r="S16" s="992"/>
      <c r="T16" s="992"/>
      <c r="U16" s="992"/>
      <c r="V16" s="992"/>
      <c r="W16" s="992"/>
      <c r="X16" s="992"/>
      <c r="Y16" s="980"/>
      <c r="Z16" s="992"/>
      <c r="AA16" s="992"/>
      <c r="AB16" s="992"/>
      <c r="AC16" s="992"/>
      <c r="AD16" s="992"/>
      <c r="AE16" s="992"/>
      <c r="AF16" s="992"/>
      <c r="AG16" s="992"/>
      <c r="AH16" s="980"/>
      <c r="AI16" s="992"/>
      <c r="AJ16" s="980"/>
      <c r="AK16" s="980">
        <v>3.8400000000000045E-2</v>
      </c>
      <c r="AL16" s="980"/>
      <c r="AM16" s="992"/>
      <c r="AN16" s="992"/>
      <c r="AO16" s="992"/>
      <c r="AP16" s="992"/>
      <c r="AQ16" s="980"/>
      <c r="AR16" s="992"/>
      <c r="AS16" s="992"/>
      <c r="AT16" s="980"/>
      <c r="AU16" s="992"/>
      <c r="AV16" s="992"/>
      <c r="AW16" s="992"/>
      <c r="AX16" s="980"/>
      <c r="AY16" s="992"/>
      <c r="AZ16" s="980"/>
      <c r="BA16" s="992"/>
      <c r="BB16" s="992"/>
      <c r="BC16" s="992"/>
      <c r="BD16" s="992"/>
      <c r="BE16" s="992"/>
      <c r="BF16" s="992"/>
      <c r="BG16" s="980"/>
      <c r="BH16" s="992"/>
      <c r="BI16" s="992"/>
      <c r="BJ16" s="992"/>
      <c r="BK16" s="992"/>
      <c r="BL16" s="992"/>
      <c r="BM16" s="992"/>
      <c r="BN16" s="992"/>
      <c r="BO16" s="992"/>
      <c r="BP16" s="980"/>
      <c r="BQ16" s="992"/>
      <c r="BR16" s="980"/>
    </row>
    <row r="17" spans="1:70" ht="15" customHeight="1">
      <c r="A17" s="470">
        <f t="shared" si="0"/>
        <v>8</v>
      </c>
      <c r="B17" s="981" t="s">
        <v>14</v>
      </c>
      <c r="C17" s="982"/>
      <c r="D17" s="978">
        <v>7.4003076767220732E-2</v>
      </c>
      <c r="F17" s="978">
        <v>1.479150903413573E-2</v>
      </c>
      <c r="G17" s="978">
        <v>1.2010239151383217E-2</v>
      </c>
      <c r="H17" s="978">
        <v>3.9946731359993271E-3</v>
      </c>
      <c r="I17" s="978">
        <v>3.3910131237194219E-3</v>
      </c>
      <c r="K17" s="984"/>
      <c r="M17" s="984"/>
      <c r="N17" s="978">
        <v>3.1529796413234945E-3</v>
      </c>
      <c r="O17" s="984"/>
      <c r="Q17" s="984"/>
      <c r="S17" s="978">
        <v>2.2926535384112934E-3</v>
      </c>
      <c r="T17" s="983"/>
      <c r="U17" s="984"/>
      <c r="V17" s="978">
        <v>1.5382538608721408E-5</v>
      </c>
      <c r="W17" s="984"/>
      <c r="X17" s="984"/>
      <c r="Z17" s="978">
        <v>3.2142169537832443E-2</v>
      </c>
      <c r="AA17" s="978">
        <v>5.3635456209208399E-3</v>
      </c>
      <c r="AB17" s="978">
        <v>1.4336210128959137E-2</v>
      </c>
      <c r="AC17" s="978">
        <v>7.7030594557045973E-3</v>
      </c>
      <c r="AD17" s="984"/>
      <c r="AE17" s="984"/>
      <c r="AF17" s="984"/>
      <c r="AG17" s="978">
        <v>3.022918083013193E-3</v>
      </c>
      <c r="AI17" s="978">
        <v>1.351473076010884E-2</v>
      </c>
      <c r="AK17" s="978">
        <v>8.3358510534325025E-2</v>
      </c>
      <c r="AM17" s="978">
        <v>1.2435970415807185E-2</v>
      </c>
      <c r="AN17" s="978">
        <v>9.3883106105352998E-3</v>
      </c>
      <c r="AO17" s="978">
        <v>4.0015183202043447E-3</v>
      </c>
      <c r="AP17" s="978">
        <v>3.3969413467607734E-3</v>
      </c>
      <c r="AQ17" s="978"/>
      <c r="AR17" s="984"/>
      <c r="AS17" s="984"/>
      <c r="AU17" s="978">
        <v>2.9150947428060459E-2</v>
      </c>
      <c r="AV17" s="978">
        <v>3.1542960761215544E-3</v>
      </c>
      <c r="AW17" s="978">
        <v>9.831478931634996E-3</v>
      </c>
      <c r="AY17" s="978">
        <v>8.9757666339882469E-3</v>
      </c>
      <c r="BA17" s="978">
        <v>2.2938406832217484E-3</v>
      </c>
      <c r="BB17" s="984"/>
      <c r="BC17" s="984"/>
      <c r="BD17" s="978">
        <v>1.5519619448178812E-5</v>
      </c>
      <c r="BE17" s="984"/>
      <c r="BF17" s="984"/>
      <c r="BH17" s="978">
        <v>3.2169380996661778E-2</v>
      </c>
      <c r="BI17" s="978">
        <v>5.3666998618384643E-3</v>
      </c>
      <c r="BJ17" s="978">
        <v>1.4349565452354052E-2</v>
      </c>
      <c r="BK17" s="978">
        <v>7.7083851331043451E-3</v>
      </c>
      <c r="BL17" s="984"/>
      <c r="BM17" s="984"/>
      <c r="BN17" s="984"/>
      <c r="BO17" s="978">
        <v>3.0273875241898507E-3</v>
      </c>
      <c r="BQ17" s="978">
        <v>1.351508084362546E-2</v>
      </c>
    </row>
    <row r="18" spans="1:70" ht="15" customHeight="1">
      <c r="A18" s="470">
        <f t="shared" si="0"/>
        <v>9</v>
      </c>
      <c r="B18" s="981" t="s">
        <v>15</v>
      </c>
      <c r="C18" s="982"/>
      <c r="D18" s="978">
        <v>6.4335315391002207E-2</v>
      </c>
      <c r="F18" s="978">
        <v>1.3693816875521514E-2</v>
      </c>
      <c r="G18" s="978">
        <v>7.167932369578911E-3</v>
      </c>
      <c r="H18" s="978">
        <v>7.189253042108823E-3</v>
      </c>
      <c r="I18" s="978">
        <v>6.2847605307876364E-3</v>
      </c>
      <c r="K18" s="978">
        <v>2.5481864412142397E-3</v>
      </c>
      <c r="M18" s="978">
        <v>5.9326516679953922E-3</v>
      </c>
      <c r="N18" s="978">
        <v>5.1853407924074002E-4</v>
      </c>
      <c r="O18" s="984"/>
      <c r="Q18" s="984"/>
      <c r="S18" s="978">
        <v>2.7162407163447977E-3</v>
      </c>
      <c r="T18" s="983"/>
      <c r="U18" s="978">
        <v>1.8704334693673275E-3</v>
      </c>
      <c r="V18" s="978">
        <v>1.4737068575043644E-4</v>
      </c>
      <c r="W18" s="984"/>
      <c r="X18" s="984"/>
      <c r="Z18" s="978">
        <v>2.3233086421243887E-2</v>
      </c>
      <c r="AA18" s="978">
        <v>3.4901211821312117E-3</v>
      </c>
      <c r="AB18" s="978">
        <v>9.0226530548678241E-3</v>
      </c>
      <c r="AC18" s="984"/>
      <c r="AD18" s="978">
        <v>7.1954422004423257E-3</v>
      </c>
      <c r="AE18" s="978">
        <v>2.0458274729411308E-3</v>
      </c>
      <c r="AF18" s="984"/>
      <c r="AG18" s="978">
        <v>3.8777434882852901E-4</v>
      </c>
      <c r="AI18" s="978">
        <v>2.0213402747598974E-2</v>
      </c>
      <c r="AK18" s="978">
        <v>6.1710094238348397E-2</v>
      </c>
      <c r="AM18" s="978">
        <v>1.6044933006146955E-2</v>
      </c>
      <c r="AN18" s="978">
        <v>9.7296059638032339E-3</v>
      </c>
      <c r="AO18" s="978">
        <v>7.189253042108823E-3</v>
      </c>
      <c r="AP18" s="978">
        <v>6.2847605307876364E-3</v>
      </c>
      <c r="AQ18" s="978"/>
      <c r="AR18" s="978">
        <v>2.5481864412142397E-3</v>
      </c>
      <c r="AS18" s="984"/>
      <c r="AU18" s="984"/>
      <c r="AV18" s="978">
        <v>5.1853407924074002E-4</v>
      </c>
      <c r="AW18" s="984"/>
      <c r="AY18" s="984"/>
      <c r="BA18" s="978">
        <v>2.7162407163447977E-3</v>
      </c>
      <c r="BB18" s="983"/>
      <c r="BC18" s="978">
        <v>1.8704334693673275E-3</v>
      </c>
      <c r="BD18" s="978">
        <v>1.4737068575043644E-4</v>
      </c>
      <c r="BE18" s="984"/>
      <c r="BF18" s="984"/>
      <c r="BH18" s="978">
        <v>2.3233086421243887E-2</v>
      </c>
      <c r="BI18" s="978">
        <v>3.4901211821312117E-3</v>
      </c>
      <c r="BJ18" s="978">
        <v>9.0226530548678241E-3</v>
      </c>
      <c r="BK18" s="984"/>
      <c r="BL18" s="978">
        <v>7.1954422004423257E-3</v>
      </c>
      <c r="BM18" s="978">
        <v>2.0458274729411308E-3</v>
      </c>
      <c r="BN18" s="984"/>
      <c r="BO18" s="978">
        <v>3.8777434882852901E-4</v>
      </c>
      <c r="BQ18" s="978">
        <v>2.0213402747598974E-2</v>
      </c>
    </row>
    <row r="19" spans="1:70" ht="15" customHeight="1">
      <c r="A19" s="470"/>
      <c r="B19" s="981" t="s">
        <v>279</v>
      </c>
      <c r="C19" s="982"/>
      <c r="D19" s="978">
        <v>6.0612324737732301E-2</v>
      </c>
      <c r="F19" s="978">
        <v>9.2271308167033439E-3</v>
      </c>
      <c r="G19" s="978">
        <v>3.6508481176906749E-3</v>
      </c>
      <c r="H19" s="978">
        <v>5.8595397004587157E-3</v>
      </c>
      <c r="I19" s="978">
        <v>4.9275657488581093E-3</v>
      </c>
      <c r="K19" s="978">
        <v>2.6750035686319285E-3</v>
      </c>
      <c r="M19" s="978">
        <v>6.3483478173169683E-3</v>
      </c>
      <c r="N19" s="978">
        <v>3.630252089193986E-4</v>
      </c>
      <c r="O19" s="979"/>
      <c r="Q19" s="984"/>
      <c r="S19" s="978">
        <v>2.1684500221770264E-3</v>
      </c>
      <c r="T19" s="983"/>
      <c r="U19" s="978">
        <v>1.2276210423414202E-3</v>
      </c>
      <c r="V19" s="978">
        <v>2.0610795085274081E-4</v>
      </c>
      <c r="W19" s="984"/>
      <c r="X19" s="984"/>
      <c r="Z19" s="978">
        <v>2.2319306686723994E-2</v>
      </c>
      <c r="AA19" s="978">
        <v>3.6669950068921597E-3</v>
      </c>
      <c r="AB19" s="978">
        <v>8.1794403863448828E-3</v>
      </c>
      <c r="AC19" s="984"/>
      <c r="AD19" s="978">
        <v>6.791744871200045E-3</v>
      </c>
      <c r="AE19" s="978">
        <v>2.3989948253779758E-3</v>
      </c>
      <c r="AF19" s="984"/>
      <c r="AG19" s="978">
        <v>3.7237611957174899E-4</v>
      </c>
      <c r="AI19" s="978">
        <v>2.0856451853609737E-2</v>
      </c>
      <c r="AK19" s="978">
        <v>5.9926400641288298E-2</v>
      </c>
      <c r="AM19" s="978">
        <v>1.164358971255619E-2</v>
      </c>
      <c r="AN19" s="978">
        <v>6.2757864804868779E-3</v>
      </c>
      <c r="AO19" s="978">
        <v>5.8595397004587157E-3</v>
      </c>
      <c r="AP19" s="978">
        <v>4.9275657488581093E-3</v>
      </c>
      <c r="AQ19" s="978"/>
      <c r="AR19" s="978">
        <v>2.6750035686319285E-3</v>
      </c>
      <c r="AS19" s="984"/>
      <c r="AU19" s="979"/>
      <c r="AV19" s="978">
        <v>3.630252089193986E-4</v>
      </c>
      <c r="AW19" s="979"/>
      <c r="AY19" s="984"/>
      <c r="BA19" s="978">
        <v>2.1684500221770264E-3</v>
      </c>
      <c r="BB19" s="983"/>
      <c r="BC19" s="978">
        <v>1.2276210423414202E-3</v>
      </c>
      <c r="BD19" s="978">
        <v>2.0610795085274081E-4</v>
      </c>
      <c r="BE19" s="984"/>
      <c r="BF19" s="984"/>
      <c r="BH19" s="978">
        <v>2.2319306686723994E-2</v>
      </c>
      <c r="BI19" s="978">
        <v>3.6669950068921597E-3</v>
      </c>
      <c r="BJ19" s="978">
        <v>8.1794403863448828E-3</v>
      </c>
      <c r="BK19" s="984"/>
      <c r="BL19" s="978">
        <v>6.791744871200045E-3</v>
      </c>
      <c r="BM19" s="978">
        <v>2.3989948253779758E-3</v>
      </c>
      <c r="BN19" s="984"/>
      <c r="BO19" s="978">
        <v>3.7237611957174899E-4</v>
      </c>
      <c r="BQ19" s="978">
        <v>2.0856451853609737E-2</v>
      </c>
    </row>
    <row r="20" spans="1:70" ht="15" customHeight="1">
      <c r="A20" s="470">
        <f>A18+1</f>
        <v>10</v>
      </c>
      <c r="B20" s="981" t="s">
        <v>715</v>
      </c>
      <c r="C20" s="982"/>
      <c r="D20" s="978">
        <v>3.2999999999999974E-2</v>
      </c>
      <c r="F20" s="979"/>
      <c r="G20" s="979"/>
      <c r="H20" s="979"/>
      <c r="I20" s="979"/>
      <c r="J20" s="980"/>
      <c r="K20" s="979"/>
      <c r="L20" s="980"/>
      <c r="M20" s="979"/>
      <c r="N20" s="979"/>
      <c r="O20" s="979"/>
      <c r="P20" s="980"/>
      <c r="Q20" s="979"/>
      <c r="R20" s="980"/>
      <c r="S20" s="979"/>
      <c r="T20" s="979"/>
      <c r="U20" s="979"/>
      <c r="V20" s="979"/>
      <c r="W20" s="979"/>
      <c r="X20" s="979"/>
      <c r="Y20" s="980"/>
      <c r="Z20" s="979"/>
      <c r="AA20" s="979"/>
      <c r="AB20" s="979"/>
      <c r="AC20" s="979"/>
      <c r="AD20" s="979"/>
      <c r="AE20" s="979"/>
      <c r="AF20" s="979"/>
      <c r="AG20" s="979"/>
      <c r="AH20" s="980"/>
      <c r="AI20" s="979"/>
      <c r="AJ20" s="980"/>
      <c r="AK20" s="992"/>
      <c r="AL20" s="980"/>
      <c r="AM20" s="993"/>
      <c r="AN20" s="993"/>
      <c r="AO20" s="993"/>
      <c r="AP20" s="993"/>
      <c r="AQ20" s="978"/>
      <c r="AR20" s="993"/>
      <c r="AS20" s="993"/>
      <c r="AT20" s="980"/>
      <c r="AU20" s="992"/>
      <c r="AV20" s="992"/>
      <c r="AW20" s="992"/>
      <c r="AX20" s="980"/>
      <c r="AY20" s="992"/>
      <c r="AZ20" s="980"/>
      <c r="BA20" s="992"/>
      <c r="BB20" s="992"/>
      <c r="BC20" s="992"/>
      <c r="BD20" s="992"/>
      <c r="BE20" s="992"/>
      <c r="BF20" s="992"/>
      <c r="BG20" s="980"/>
      <c r="BH20" s="992"/>
      <c r="BI20" s="992"/>
      <c r="BJ20" s="992"/>
      <c r="BK20" s="992"/>
      <c r="BL20" s="992"/>
      <c r="BM20" s="992"/>
      <c r="BN20" s="992"/>
      <c r="BO20" s="992"/>
      <c r="BP20" s="980"/>
      <c r="BQ20" s="992"/>
      <c r="BR20" s="980"/>
    </row>
    <row r="21" spans="1:70" ht="15" customHeight="1">
      <c r="A21" s="470">
        <f>A20+1</f>
        <v>11</v>
      </c>
      <c r="B21" s="981" t="s">
        <v>16</v>
      </c>
      <c r="C21" s="982"/>
      <c r="D21" s="978">
        <v>0.10599999999999998</v>
      </c>
      <c r="F21" s="979"/>
      <c r="G21" s="979"/>
      <c r="H21" s="979"/>
      <c r="I21" s="979"/>
      <c r="J21" s="980"/>
      <c r="K21" s="979"/>
      <c r="L21" s="980"/>
      <c r="M21" s="979"/>
      <c r="N21" s="979"/>
      <c r="O21" s="979"/>
      <c r="P21" s="980"/>
      <c r="Q21" s="979"/>
      <c r="R21" s="980"/>
      <c r="S21" s="979"/>
      <c r="T21" s="979"/>
      <c r="U21" s="979"/>
      <c r="V21" s="979"/>
      <c r="W21" s="979"/>
      <c r="X21" s="979"/>
      <c r="Y21" s="980"/>
      <c r="Z21" s="979"/>
      <c r="AA21" s="979"/>
      <c r="AB21" s="979"/>
      <c r="AC21" s="979"/>
      <c r="AD21" s="979"/>
      <c r="AE21" s="979"/>
      <c r="AF21" s="979"/>
      <c r="AG21" s="979"/>
      <c r="AH21" s="980"/>
      <c r="AI21" s="979"/>
      <c r="AJ21" s="980"/>
      <c r="AK21" s="980">
        <v>0.11199999999999999</v>
      </c>
      <c r="AL21" s="980"/>
      <c r="AM21" s="984"/>
      <c r="AN21" s="984"/>
      <c r="AO21" s="984"/>
      <c r="AP21" s="984"/>
      <c r="AQ21" s="978"/>
      <c r="AR21" s="984"/>
      <c r="AS21" s="984"/>
      <c r="AU21" s="984"/>
      <c r="AV21" s="984"/>
      <c r="AW21" s="984"/>
      <c r="AY21" s="983"/>
      <c r="BA21" s="984"/>
      <c r="BB21" s="984"/>
      <c r="BC21" s="984"/>
      <c r="BD21" s="984"/>
      <c r="BE21" s="984"/>
      <c r="BF21" s="984"/>
      <c r="BH21" s="983"/>
      <c r="BI21" s="983"/>
      <c r="BJ21" s="983"/>
      <c r="BK21" s="983"/>
      <c r="BL21" s="983"/>
      <c r="BM21" s="983"/>
      <c r="BN21" s="983"/>
      <c r="BO21" s="983"/>
      <c r="BQ21" s="983"/>
      <c r="BR21" s="980"/>
    </row>
    <row r="22" spans="1:70">
      <c r="A22" s="470">
        <f t="shared" ref="A22:A38" si="1">A21+1</f>
        <v>12</v>
      </c>
      <c r="B22" s="977" t="s">
        <v>710</v>
      </c>
      <c r="C22" s="969"/>
      <c r="D22" s="978">
        <v>0.10079141496648203</v>
      </c>
      <c r="F22" s="993"/>
      <c r="G22" s="993"/>
      <c r="H22" s="978">
        <v>-1.7000000000000001E-2</v>
      </c>
      <c r="I22" s="993"/>
      <c r="K22" s="993"/>
      <c r="M22" s="978">
        <v>2.2200000000000001E-2</v>
      </c>
      <c r="N22" s="993"/>
      <c r="O22" s="993"/>
      <c r="Q22" s="993"/>
      <c r="S22" s="994"/>
      <c r="T22" s="994"/>
      <c r="U22" s="994"/>
      <c r="V22" s="994"/>
      <c r="W22" s="994"/>
      <c r="X22" s="994"/>
      <c r="Z22" s="978">
        <v>1.15E-2</v>
      </c>
      <c r="AA22" s="978">
        <v>2.2000000000000001E-3</v>
      </c>
      <c r="AB22" s="978">
        <v>6.7999999999999996E-3</v>
      </c>
      <c r="AC22" s="978">
        <v>4.5999999999999999E-3</v>
      </c>
      <c r="AD22" s="993"/>
      <c r="AE22" s="993"/>
      <c r="AF22" s="993"/>
      <c r="AG22" s="978">
        <v>1.6999999999999999E-3</v>
      </c>
      <c r="AI22" s="978">
        <v>4.3499999999999997E-2</v>
      </c>
      <c r="AK22" s="978">
        <v>0.222</v>
      </c>
      <c r="AM22" s="993"/>
      <c r="AN22" s="978">
        <v>5.1700000000000003E-2</v>
      </c>
      <c r="AO22" s="978">
        <v>-1.7000000000000001E-2</v>
      </c>
      <c r="AP22" s="993"/>
      <c r="AQ22" s="978"/>
      <c r="AR22" s="993"/>
      <c r="AS22" s="993"/>
      <c r="AT22" s="978"/>
      <c r="AU22" s="994"/>
      <c r="AV22" s="994"/>
      <c r="AW22" s="994"/>
      <c r="AY22" s="994"/>
      <c r="BA22" s="993"/>
      <c r="BB22" s="993"/>
      <c r="BC22" s="993"/>
      <c r="BD22" s="993"/>
      <c r="BE22" s="993"/>
      <c r="BF22" s="993"/>
      <c r="BH22" s="978">
        <v>1.35E-2</v>
      </c>
      <c r="BI22" s="978">
        <v>2.7000000000000001E-3</v>
      </c>
      <c r="BJ22" s="978">
        <v>8.2000000000000007E-3</v>
      </c>
      <c r="BK22" s="978">
        <v>5.3E-3</v>
      </c>
      <c r="BL22" s="993"/>
      <c r="BM22" s="993"/>
      <c r="BN22" s="993"/>
      <c r="BO22" s="978">
        <v>2.2000000000000001E-3</v>
      </c>
      <c r="BQ22" s="978">
        <v>4.2200000000000001E-2</v>
      </c>
    </row>
    <row r="23" spans="1:70" ht="15" customHeight="1">
      <c r="A23" s="470">
        <f t="shared" si="1"/>
        <v>13</v>
      </c>
      <c r="B23" s="981" t="s">
        <v>724</v>
      </c>
      <c r="C23" s="982"/>
      <c r="D23" s="978">
        <v>5.5043297279841502E-2</v>
      </c>
      <c r="F23" s="978">
        <v>1.519891806406265E-2</v>
      </c>
      <c r="G23" s="978">
        <v>6.1886853731520919E-3</v>
      </c>
      <c r="H23" s="978">
        <v>9.5697532905185678E-3</v>
      </c>
      <c r="I23" s="978">
        <v>2.8887329260887662E-3</v>
      </c>
      <c r="K23" s="984"/>
      <c r="M23" s="978">
        <v>5.880365767111595E-3</v>
      </c>
      <c r="N23" s="978">
        <v>1.7213223658935628E-3</v>
      </c>
      <c r="O23" s="984"/>
      <c r="Q23" s="978">
        <v>3.1343073701456392E-4</v>
      </c>
      <c r="S23" s="978">
        <v>1.1678050515729899E-3</v>
      </c>
      <c r="T23" s="983"/>
      <c r="U23" s="978">
        <v>1.1678050515729899E-3</v>
      </c>
      <c r="V23" s="984"/>
      <c r="W23" s="984"/>
      <c r="X23" s="984"/>
      <c r="Y23" s="978"/>
      <c r="Z23" s="978">
        <v>2.2990865809503769E-2</v>
      </c>
      <c r="AA23" s="978">
        <v>1.7850016809272673E-3</v>
      </c>
      <c r="AB23" s="978">
        <v>1.3015721826206583E-2</v>
      </c>
      <c r="AC23" s="984"/>
      <c r="AD23" s="978">
        <v>3.6405459064269841E-3</v>
      </c>
      <c r="AE23" s="978">
        <v>3.6986080048161951E-3</v>
      </c>
      <c r="AF23" s="984"/>
      <c r="AG23" s="978">
        <v>2.8671048092426821E-4</v>
      </c>
      <c r="AH23" s="978"/>
      <c r="AI23" s="978">
        <v>1.0084541549668979E-2</v>
      </c>
      <c r="AK23" s="978">
        <v>5.5681061832730701E-2</v>
      </c>
      <c r="AM23" s="978">
        <v>1.519891806406265E-2</v>
      </c>
      <c r="AN23" s="978">
        <v>6.1886853731520919E-3</v>
      </c>
      <c r="AO23" s="978">
        <v>9.5697532905185678E-3</v>
      </c>
      <c r="AP23" s="978">
        <v>2.8887329260887662E-3</v>
      </c>
      <c r="AR23" s="984"/>
      <c r="AS23" s="984"/>
      <c r="AT23" s="978"/>
      <c r="AU23" s="978">
        <v>6.2334202710609965E-3</v>
      </c>
      <c r="AV23" s="978">
        <v>1.7213223658935628E-3</v>
      </c>
      <c r="AW23" s="984"/>
      <c r="AX23" s="978"/>
      <c r="AY23" s="978">
        <v>3.1343073701456392E-4</v>
      </c>
      <c r="AZ23" s="978"/>
      <c r="BA23" s="984"/>
      <c r="BB23" s="984"/>
      <c r="BC23" s="984"/>
      <c r="BD23" s="984"/>
      <c r="BE23" s="984"/>
      <c r="BF23" s="984"/>
      <c r="BG23" s="978"/>
      <c r="BH23" s="978">
        <v>2.2990865809503769E-2</v>
      </c>
      <c r="BI23" s="978">
        <v>1.7850016809272673E-3</v>
      </c>
      <c r="BJ23" s="978">
        <v>1.3015721826206583E-2</v>
      </c>
      <c r="BK23" s="984"/>
      <c r="BL23" s="978">
        <v>3.6405459064269841E-3</v>
      </c>
      <c r="BM23" s="978">
        <v>3.6986080048161951E-3</v>
      </c>
      <c r="BN23" s="984"/>
      <c r="BO23" s="978">
        <v>2.8671048092426821E-4</v>
      </c>
      <c r="BP23" s="978"/>
      <c r="BQ23" s="978">
        <v>1.0084541549668979E-2</v>
      </c>
    </row>
    <row r="24" spans="1:70" ht="15" customHeight="1">
      <c r="A24" s="470">
        <f t="shared" si="1"/>
        <v>14</v>
      </c>
      <c r="B24" s="981" t="s">
        <v>18</v>
      </c>
      <c r="C24" s="982"/>
      <c r="D24" s="978">
        <v>7.3877306958873012E-2</v>
      </c>
      <c r="F24" s="978">
        <v>8.0668994890789603E-3</v>
      </c>
      <c r="G24" s="978">
        <v>2.1430486650962921E-3</v>
      </c>
      <c r="H24" s="978">
        <v>6.0683901477083801E-3</v>
      </c>
      <c r="I24" s="984"/>
      <c r="K24" s="984"/>
      <c r="M24" s="978">
        <v>1.5332224165539865E-2</v>
      </c>
      <c r="N24" s="984"/>
      <c r="O24" s="978">
        <v>3.7571586521452649E-3</v>
      </c>
      <c r="Q24" s="978">
        <v>1.6037454788352945E-3</v>
      </c>
      <c r="S24" s="978">
        <v>5.3651886716475916E-3</v>
      </c>
      <c r="T24" s="984"/>
      <c r="U24" s="984"/>
      <c r="V24" s="984"/>
      <c r="W24" s="984"/>
      <c r="X24" s="984"/>
      <c r="Y24" s="978"/>
      <c r="Z24" s="978">
        <v>2.8141767825053565E-2</v>
      </c>
      <c r="AA24" s="984"/>
      <c r="AB24" s="978">
        <v>2.2641420139508484E-2</v>
      </c>
      <c r="AC24" s="978">
        <v>5.1621550538248906E-3</v>
      </c>
      <c r="AD24" s="984"/>
      <c r="AE24" s="984"/>
      <c r="AF24" s="984"/>
      <c r="AG24" s="984"/>
      <c r="AH24" s="978"/>
      <c r="AI24" s="978">
        <v>1.1879316938443685E-2</v>
      </c>
      <c r="AK24" s="978">
        <v>8.2176389072910416E-2</v>
      </c>
      <c r="AM24" s="978">
        <v>1.5846140459439106E-2</v>
      </c>
      <c r="AN24" s="978">
        <v>1.057787694273804E-2</v>
      </c>
      <c r="AO24" s="978">
        <v>6.0538441726494252E-3</v>
      </c>
      <c r="AP24" s="984"/>
      <c r="AR24" s="978">
        <v>8.467745346080302E-3</v>
      </c>
      <c r="AS24" s="983"/>
      <c r="AU24" s="978">
        <v>1.7059957592566233E-2</v>
      </c>
      <c r="AV24" s="984"/>
      <c r="AW24" s="978">
        <v>3.7914583151693049E-3</v>
      </c>
      <c r="AY24" s="978">
        <v>1.2009018661925941E-3</v>
      </c>
      <c r="BA24" s="978">
        <v>5.2728021798403302E-3</v>
      </c>
      <c r="BB24" s="984"/>
      <c r="BC24" s="984"/>
      <c r="BD24" s="984"/>
      <c r="BE24" s="984"/>
      <c r="BF24" s="984"/>
      <c r="BH24" s="978">
        <v>2.7951647963836979E-2</v>
      </c>
      <c r="BI24" s="983"/>
      <c r="BJ24" s="978">
        <v>2.2498995538979882E-2</v>
      </c>
      <c r="BK24" s="978">
        <v>5.1178101612651683E-3</v>
      </c>
      <c r="BL24" s="983"/>
      <c r="BM24" s="983"/>
      <c r="BN24" s="983"/>
      <c r="BO24" s="983"/>
      <c r="BQ24" s="978">
        <v>1.1710132310900123E-2</v>
      </c>
    </row>
    <row r="25" spans="1:70" ht="15" customHeight="1">
      <c r="A25" s="470">
        <f t="shared" si="1"/>
        <v>15</v>
      </c>
      <c r="B25" s="981" t="s">
        <v>716</v>
      </c>
      <c r="C25" s="982"/>
      <c r="D25" s="978">
        <v>4.3999999999999984E-2</v>
      </c>
      <c r="F25" s="992"/>
      <c r="G25" s="992"/>
      <c r="H25" s="992"/>
      <c r="I25" s="992"/>
      <c r="J25" s="980"/>
      <c r="K25" s="992"/>
      <c r="L25" s="980"/>
      <c r="M25" s="992"/>
      <c r="N25" s="992"/>
      <c r="O25" s="992"/>
      <c r="P25" s="980"/>
      <c r="Q25" s="992"/>
      <c r="R25" s="980"/>
      <c r="S25" s="992"/>
      <c r="T25" s="992"/>
      <c r="U25" s="992"/>
      <c r="V25" s="992"/>
      <c r="W25" s="992"/>
      <c r="X25" s="992"/>
      <c r="Y25" s="980"/>
      <c r="Z25" s="992"/>
      <c r="AA25" s="992"/>
      <c r="AB25" s="992"/>
      <c r="AC25" s="992"/>
      <c r="AD25" s="992"/>
      <c r="AE25" s="992"/>
      <c r="AF25" s="992"/>
      <c r="AG25" s="992"/>
      <c r="AH25" s="980"/>
      <c r="AI25" s="992"/>
      <c r="AJ25" s="980"/>
      <c r="AK25" s="992"/>
      <c r="AL25" s="980"/>
      <c r="AM25" s="993"/>
      <c r="AN25" s="993"/>
      <c r="AO25" s="993"/>
      <c r="AP25" s="993"/>
      <c r="AQ25" s="978"/>
      <c r="AR25" s="993"/>
      <c r="AS25" s="993"/>
      <c r="AT25" s="980"/>
      <c r="AU25" s="992"/>
      <c r="AV25" s="992"/>
      <c r="AW25" s="992"/>
      <c r="AX25" s="980"/>
      <c r="AY25" s="992"/>
      <c r="AZ25" s="980"/>
      <c r="BA25" s="992"/>
      <c r="BB25" s="992"/>
      <c r="BC25" s="992"/>
      <c r="BD25" s="992"/>
      <c r="BE25" s="992"/>
      <c r="BF25" s="992"/>
      <c r="BG25" s="980"/>
      <c r="BH25" s="992"/>
      <c r="BI25" s="992"/>
      <c r="BJ25" s="992"/>
      <c r="BK25" s="992"/>
      <c r="BL25" s="992"/>
      <c r="BM25" s="992"/>
      <c r="BN25" s="992"/>
      <c r="BO25" s="992"/>
      <c r="BP25" s="980"/>
      <c r="BQ25" s="992"/>
      <c r="BR25" s="980"/>
    </row>
    <row r="26" spans="1:70" ht="15" customHeight="1">
      <c r="A26" s="470">
        <f t="shared" si="1"/>
        <v>16</v>
      </c>
      <c r="B26" s="981" t="s">
        <v>19</v>
      </c>
      <c r="C26" s="982"/>
      <c r="D26" s="978">
        <v>5.7747260476201989E-2</v>
      </c>
      <c r="F26" s="980">
        <v>1.8882750006332882E-2</v>
      </c>
      <c r="G26" s="980">
        <v>1.1226819987459502E-2</v>
      </c>
      <c r="H26" s="980">
        <v>8.9209649148191961E-3</v>
      </c>
      <c r="I26" s="980">
        <v>8.2840029984830865E-3</v>
      </c>
      <c r="J26" s="980"/>
      <c r="K26" s="979"/>
      <c r="L26" s="980"/>
      <c r="M26" s="980">
        <v>1.0012664985953101E-2</v>
      </c>
      <c r="N26" s="979"/>
      <c r="O26" s="980">
        <v>2.7661357672309483E-4</v>
      </c>
      <c r="P26" s="980"/>
      <c r="Q26" s="979"/>
      <c r="R26" s="980"/>
      <c r="S26" s="980">
        <v>2.7270333424231907E-3</v>
      </c>
      <c r="T26" s="979"/>
      <c r="U26" s="980">
        <v>3.2369407079971824E-3</v>
      </c>
      <c r="V26" s="979"/>
      <c r="W26" s="979"/>
      <c r="X26" s="979"/>
      <c r="Y26" s="980"/>
      <c r="Z26" s="980">
        <v>1.5328872073700872E-2</v>
      </c>
      <c r="AA26" s="980">
        <v>1.4865186964878596E-3</v>
      </c>
      <c r="AB26" s="980">
        <v>1.254074954726575E-2</v>
      </c>
      <c r="AC26" s="979"/>
      <c r="AD26" s="979"/>
      <c r="AE26" s="980">
        <v>1.3301693315259655E-3</v>
      </c>
      <c r="AF26" s="979"/>
      <c r="AG26" s="980">
        <v>-1.5693921116499698E-4</v>
      </c>
      <c r="AH26" s="980"/>
      <c r="AI26" s="980">
        <v>1.0923291012384095E-2</v>
      </c>
      <c r="AJ26" s="980"/>
      <c r="AK26" s="980">
        <v>5.4735115947040003E-2</v>
      </c>
      <c r="AL26" s="980"/>
      <c r="AM26" s="980">
        <v>1.8882750006332882E-2</v>
      </c>
      <c r="AN26" s="980">
        <v>1.1226819987459502E-2</v>
      </c>
      <c r="AO26" s="980">
        <v>8.9209649148191961E-3</v>
      </c>
      <c r="AP26" s="980">
        <v>8.2840029984830865E-3</v>
      </c>
      <c r="AQ26" s="980"/>
      <c r="AR26" s="979"/>
      <c r="AS26" s="979"/>
      <c r="AT26" s="980"/>
      <c r="AU26" s="979"/>
      <c r="AV26" s="979"/>
      <c r="AW26" s="980">
        <v>2.7661357672309483E-4</v>
      </c>
      <c r="AX26" s="980"/>
      <c r="AY26" s="979"/>
      <c r="AZ26" s="980"/>
      <c r="BA26" s="980">
        <v>2.7270333424231907E-3</v>
      </c>
      <c r="BB26" s="979"/>
      <c r="BC26" s="980">
        <v>3.2369407079971824E-3</v>
      </c>
      <c r="BD26" s="979"/>
      <c r="BE26" s="979"/>
      <c r="BF26" s="979"/>
      <c r="BG26" s="980"/>
      <c r="BH26" s="980">
        <v>1.5328872073700872E-2</v>
      </c>
      <c r="BI26" s="980">
        <v>1.4865186964878596E-3</v>
      </c>
      <c r="BJ26" s="980">
        <v>1.254074954726575E-2</v>
      </c>
      <c r="BK26" s="979"/>
      <c r="BL26" s="979"/>
      <c r="BM26" s="980">
        <v>1.3301693315259655E-3</v>
      </c>
      <c r="BN26" s="979"/>
      <c r="BO26" s="980">
        <v>-1.5693921116499698E-4</v>
      </c>
      <c r="BP26" s="980"/>
      <c r="BQ26" s="980">
        <v>1.0923291012384095E-2</v>
      </c>
      <c r="BR26" s="980"/>
    </row>
    <row r="27" spans="1:70" ht="15" customHeight="1">
      <c r="A27" s="470">
        <f t="shared" si="1"/>
        <v>17</v>
      </c>
      <c r="B27" s="981" t="s">
        <v>280</v>
      </c>
      <c r="C27" s="982"/>
      <c r="D27" s="978">
        <v>2.2606015153274539E-2</v>
      </c>
      <c r="F27" s="984"/>
      <c r="G27" s="984"/>
      <c r="H27" s="984"/>
      <c r="I27" s="984"/>
      <c r="K27" s="984"/>
      <c r="M27" s="984"/>
      <c r="N27" s="984"/>
      <c r="O27" s="984"/>
      <c r="Q27" s="984"/>
      <c r="S27" s="984"/>
      <c r="T27" s="984"/>
      <c r="U27" s="984"/>
      <c r="V27" s="984"/>
      <c r="W27" s="984"/>
      <c r="X27" s="984"/>
      <c r="Y27" s="978"/>
      <c r="Z27" s="984"/>
      <c r="AA27" s="984"/>
      <c r="AB27" s="984"/>
      <c r="AC27" s="984"/>
      <c r="AD27" s="984"/>
      <c r="AE27" s="984"/>
      <c r="AF27" s="984"/>
      <c r="AG27" s="984"/>
      <c r="AH27" s="978"/>
      <c r="AI27" s="984"/>
      <c r="AK27" s="984"/>
      <c r="AM27" s="984"/>
      <c r="AN27" s="984"/>
      <c r="AO27" s="984"/>
      <c r="AP27" s="984"/>
      <c r="AR27" s="983"/>
      <c r="AS27" s="983"/>
      <c r="AU27" s="984"/>
      <c r="AV27" s="984"/>
      <c r="AW27" s="984"/>
      <c r="AY27" s="983"/>
      <c r="BA27" s="984"/>
      <c r="BB27" s="984"/>
      <c r="BC27" s="984"/>
      <c r="BD27" s="984"/>
      <c r="BE27" s="984"/>
      <c r="BF27" s="984"/>
      <c r="BH27" s="983"/>
      <c r="BI27" s="983"/>
      <c r="BJ27" s="983"/>
      <c r="BK27" s="983"/>
      <c r="BL27" s="983"/>
      <c r="BM27" s="983"/>
      <c r="BN27" s="983"/>
      <c r="BO27" s="983"/>
      <c r="BQ27" s="983"/>
    </row>
    <row r="28" spans="1:70" ht="15" customHeight="1">
      <c r="A28" s="470">
        <f t="shared" si="1"/>
        <v>18</v>
      </c>
      <c r="B28" s="981" t="s">
        <v>20</v>
      </c>
      <c r="C28" s="982"/>
      <c r="D28" s="985"/>
      <c r="F28" s="985"/>
      <c r="G28" s="985"/>
      <c r="H28" s="985"/>
      <c r="I28" s="985"/>
      <c r="K28" s="985"/>
      <c r="M28" s="985"/>
      <c r="N28" s="985"/>
      <c r="O28" s="985"/>
      <c r="Q28" s="985"/>
      <c r="S28" s="985"/>
      <c r="T28" s="985"/>
      <c r="U28" s="985"/>
      <c r="V28" s="985"/>
      <c r="W28" s="985"/>
      <c r="X28" s="985"/>
      <c r="Y28" s="978"/>
      <c r="Z28" s="985"/>
      <c r="AA28" s="985"/>
      <c r="AB28" s="985"/>
      <c r="AC28" s="985"/>
      <c r="AD28" s="985"/>
      <c r="AE28" s="985"/>
      <c r="AF28" s="985"/>
      <c r="AG28" s="985"/>
      <c r="AH28" s="978"/>
      <c r="AI28" s="985"/>
      <c r="AK28" s="978">
        <v>0.12441014585183485</v>
      </c>
      <c r="AM28" s="983"/>
      <c r="AN28" s="978">
        <v>2.2087725022474358E-2</v>
      </c>
      <c r="AO28" s="978">
        <v>-1.4088551693914708E-2</v>
      </c>
      <c r="AP28" s="978">
        <v>-1.0347290762119099E-2</v>
      </c>
      <c r="AR28" s="983"/>
      <c r="AS28" s="983"/>
      <c r="AU28" s="978">
        <v>0.10016442408483139</v>
      </c>
      <c r="AV28" s="983"/>
      <c r="AW28" s="983"/>
      <c r="AY28" s="983"/>
      <c r="BA28" s="978">
        <v>3.8115510061087488E-4</v>
      </c>
      <c r="BB28" s="983"/>
      <c r="BC28" s="983"/>
      <c r="BD28" s="983"/>
      <c r="BE28" s="983"/>
      <c r="BF28" s="983"/>
      <c r="BH28" s="978">
        <v>1.9929147561730198E-2</v>
      </c>
      <c r="BI28" s="978">
        <v>2.2798574664558702E-3</v>
      </c>
      <c r="BJ28" s="978">
        <v>1.6060630312636881E-2</v>
      </c>
      <c r="BK28" s="984"/>
      <c r="BL28" s="984"/>
      <c r="BM28" s="984"/>
      <c r="BN28" s="978">
        <v>1.4906271248910099E-4</v>
      </c>
      <c r="BO28" s="978">
        <v>1.3053354485351701E-3</v>
      </c>
      <c r="BP28" s="978"/>
      <c r="BQ28" s="978">
        <v>7.6500816334105796E-3</v>
      </c>
    </row>
    <row r="29" spans="1:70" ht="15" customHeight="1">
      <c r="A29" s="470">
        <f t="shared" si="1"/>
        <v>19</v>
      </c>
      <c r="B29" s="981" t="s">
        <v>281</v>
      </c>
      <c r="C29" s="982"/>
      <c r="D29" s="978">
        <v>3.6998069651727403E-2</v>
      </c>
      <c r="F29" s="978">
        <v>1.4014780849160691E-2</v>
      </c>
      <c r="G29" s="978">
        <v>1.2885574529800936E-2</v>
      </c>
      <c r="H29" s="978">
        <v>2.0273025807159839E-3</v>
      </c>
      <c r="I29" s="978">
        <v>1.1059935069437921E-3</v>
      </c>
      <c r="K29" s="978">
        <v>8.1959128611339138E-3</v>
      </c>
      <c r="M29" s="978">
        <v>1.151242541474029E-3</v>
      </c>
      <c r="N29" s="978">
        <v>3.1755496229340929E-4</v>
      </c>
      <c r="O29" s="984"/>
      <c r="Q29" s="978">
        <v>5.5928627189338886E-4</v>
      </c>
      <c r="S29" s="978">
        <v>-9.7956353129607932E-4</v>
      </c>
      <c r="T29" s="984"/>
      <c r="U29" s="978">
        <v>-1.3997680952018698E-3</v>
      </c>
      <c r="V29" s="978">
        <v>8.3010141709305429E-6</v>
      </c>
      <c r="W29" s="978">
        <v>4.1011980116389957E-4</v>
      </c>
      <c r="X29" s="984"/>
      <c r="Y29" s="978"/>
      <c r="Z29" s="978">
        <v>1.6866624572889732E-2</v>
      </c>
      <c r="AA29" s="978">
        <v>1.4377348948109159E-3</v>
      </c>
      <c r="AB29" s="978">
        <v>1.2517832669337536E-2</v>
      </c>
      <c r="AC29" s="984"/>
      <c r="AD29" s="978">
        <v>4.0054716997056095E-3</v>
      </c>
      <c r="AE29" s="978">
        <v>1.8898254401406023E-3</v>
      </c>
      <c r="AF29" s="978">
        <v>-2.5842958144672856E-5</v>
      </c>
      <c r="AG29" s="978">
        <v>-2.5378759215917701E-3</v>
      </c>
      <c r="AH29" s="978"/>
      <c r="AI29" s="978">
        <v>5.7815752009431898E-3</v>
      </c>
      <c r="AK29" s="985"/>
      <c r="AM29" s="986"/>
      <c r="AN29" s="986"/>
      <c r="AO29" s="986"/>
      <c r="AP29" s="986"/>
      <c r="AR29" s="986"/>
      <c r="AS29" s="986"/>
      <c r="AU29" s="986"/>
      <c r="AV29" s="986"/>
      <c r="AW29" s="986"/>
      <c r="AY29" s="986"/>
      <c r="BA29" s="986"/>
      <c r="BB29" s="986"/>
      <c r="BC29" s="986"/>
      <c r="BD29" s="986"/>
      <c r="BE29" s="986"/>
      <c r="BF29" s="986"/>
      <c r="BH29" s="986"/>
      <c r="BI29" s="986"/>
      <c r="BJ29" s="986"/>
      <c r="BK29" s="986"/>
      <c r="BL29" s="986"/>
      <c r="BM29" s="986"/>
      <c r="BN29" s="986"/>
      <c r="BO29" s="986"/>
      <c r="BQ29" s="986"/>
    </row>
    <row r="30" spans="1:70" ht="15" customHeight="1">
      <c r="A30" s="470">
        <f t="shared" si="1"/>
        <v>20</v>
      </c>
      <c r="B30" s="981" t="s">
        <v>21</v>
      </c>
      <c r="C30" s="982"/>
      <c r="D30" s="978">
        <v>2.3513999999999979E-2</v>
      </c>
      <c r="F30" s="979"/>
      <c r="G30" s="979"/>
      <c r="H30" s="979"/>
      <c r="I30" s="979"/>
      <c r="J30" s="980"/>
      <c r="K30" s="979"/>
      <c r="L30" s="980"/>
      <c r="M30" s="979"/>
      <c r="N30" s="979"/>
      <c r="O30" s="979"/>
      <c r="P30" s="980"/>
      <c r="Q30" s="979"/>
      <c r="R30" s="980"/>
      <c r="S30" s="979"/>
      <c r="T30" s="979"/>
      <c r="U30" s="979"/>
      <c r="V30" s="979"/>
      <c r="W30" s="979"/>
      <c r="X30" s="979"/>
      <c r="Y30" s="980"/>
      <c r="Z30" s="979"/>
      <c r="AA30" s="979"/>
      <c r="AB30" s="979"/>
      <c r="AC30" s="979"/>
      <c r="AD30" s="979"/>
      <c r="AE30" s="979"/>
      <c r="AF30" s="979"/>
      <c r="AG30" s="979"/>
      <c r="AH30" s="980"/>
      <c r="AI30" s="979"/>
      <c r="AJ30" s="980"/>
      <c r="AK30" s="980">
        <v>2.4061000000000055E-2</v>
      </c>
      <c r="AL30" s="980"/>
      <c r="AM30" s="984"/>
      <c r="AN30" s="984"/>
      <c r="AO30" s="984"/>
      <c r="AP30" s="984"/>
      <c r="AR30" s="983"/>
      <c r="AS30" s="983"/>
      <c r="AU30" s="984"/>
      <c r="AV30" s="984"/>
      <c r="AW30" s="984"/>
      <c r="AY30" s="983"/>
      <c r="BA30" s="984"/>
      <c r="BB30" s="984"/>
      <c r="BC30" s="984"/>
      <c r="BD30" s="984"/>
      <c r="BE30" s="984"/>
      <c r="BF30" s="984"/>
      <c r="BH30" s="983"/>
      <c r="BI30" s="983"/>
      <c r="BJ30" s="983"/>
      <c r="BK30" s="983"/>
      <c r="BL30" s="983"/>
      <c r="BM30" s="983"/>
      <c r="BN30" s="983"/>
      <c r="BO30" s="983"/>
      <c r="BQ30" s="983"/>
      <c r="BR30" s="980"/>
    </row>
    <row r="31" spans="1:70" ht="15" customHeight="1">
      <c r="A31" s="470">
        <f t="shared" si="1"/>
        <v>21</v>
      </c>
      <c r="B31" s="981" t="s">
        <v>717</v>
      </c>
      <c r="C31" s="982"/>
      <c r="D31" s="993"/>
      <c r="F31" s="992"/>
      <c r="G31" s="992"/>
      <c r="H31" s="992"/>
      <c r="I31" s="992"/>
      <c r="J31" s="980"/>
      <c r="K31" s="992"/>
      <c r="L31" s="980"/>
      <c r="M31" s="992"/>
      <c r="N31" s="992"/>
      <c r="O31" s="992"/>
      <c r="P31" s="980"/>
      <c r="Q31" s="992"/>
      <c r="R31" s="980"/>
      <c r="S31" s="992"/>
      <c r="T31" s="992"/>
      <c r="U31" s="992"/>
      <c r="V31" s="992"/>
      <c r="W31" s="992"/>
      <c r="X31" s="992"/>
      <c r="Y31" s="980"/>
      <c r="Z31" s="992"/>
      <c r="AA31" s="992"/>
      <c r="AB31" s="992"/>
      <c r="AC31" s="992"/>
      <c r="AD31" s="992"/>
      <c r="AE31" s="992"/>
      <c r="AF31" s="992"/>
      <c r="AG31" s="992"/>
      <c r="AH31" s="980"/>
      <c r="AI31" s="992"/>
      <c r="AJ31" s="980"/>
      <c r="AK31" s="980">
        <v>2.0000000000000018E-3</v>
      </c>
      <c r="AL31" s="980"/>
      <c r="AM31" s="992"/>
      <c r="AN31" s="992"/>
      <c r="AO31" s="992"/>
      <c r="AP31" s="992"/>
      <c r="AQ31" s="980"/>
      <c r="AR31" s="992"/>
      <c r="AS31" s="992"/>
      <c r="AT31" s="980"/>
      <c r="AU31" s="992"/>
      <c r="AV31" s="992"/>
      <c r="AW31" s="992"/>
      <c r="AX31" s="980"/>
      <c r="AY31" s="992"/>
      <c r="AZ31" s="980"/>
      <c r="BA31" s="992"/>
      <c r="BB31" s="992"/>
      <c r="BC31" s="992"/>
      <c r="BD31" s="992"/>
      <c r="BE31" s="992"/>
      <c r="BF31" s="992"/>
      <c r="BG31" s="980"/>
      <c r="BH31" s="992"/>
      <c r="BI31" s="992"/>
      <c r="BJ31" s="992"/>
      <c r="BK31" s="992"/>
      <c r="BL31" s="992"/>
      <c r="BM31" s="992"/>
      <c r="BN31" s="992"/>
      <c r="BO31" s="992"/>
      <c r="BP31" s="980"/>
      <c r="BQ31" s="992"/>
      <c r="BR31" s="980"/>
    </row>
    <row r="32" spans="1:70" ht="15" customHeight="1">
      <c r="A32" s="470">
        <f t="shared" si="1"/>
        <v>22</v>
      </c>
      <c r="B32" s="981" t="s">
        <v>22</v>
      </c>
      <c r="C32" s="982"/>
      <c r="D32" s="978">
        <v>2.6044500000000026E-2</v>
      </c>
      <c r="F32" s="979"/>
      <c r="G32" s="979"/>
      <c r="H32" s="979"/>
      <c r="I32" s="979"/>
      <c r="J32" s="980"/>
      <c r="K32" s="979"/>
      <c r="L32" s="980"/>
      <c r="M32" s="979"/>
      <c r="N32" s="979"/>
      <c r="O32" s="979"/>
      <c r="P32" s="980"/>
      <c r="Q32" s="979"/>
      <c r="R32" s="980"/>
      <c r="S32" s="979"/>
      <c r="T32" s="979"/>
      <c r="U32" s="979"/>
      <c r="V32" s="979"/>
      <c r="W32" s="979"/>
      <c r="X32" s="979"/>
      <c r="Y32" s="980"/>
      <c r="Z32" s="979"/>
      <c r="AA32" s="979"/>
      <c r="AB32" s="979"/>
      <c r="AC32" s="979"/>
      <c r="AD32" s="979"/>
      <c r="AE32" s="979"/>
      <c r="AF32" s="979"/>
      <c r="AG32" s="979"/>
      <c r="AH32" s="980"/>
      <c r="AI32" s="979"/>
      <c r="AJ32" s="980"/>
      <c r="AK32" s="980">
        <v>2.3483799999999944E-2</v>
      </c>
      <c r="AL32" s="980"/>
      <c r="AM32" s="984"/>
      <c r="AN32" s="984"/>
      <c r="AO32" s="984"/>
      <c r="AP32" s="984"/>
      <c r="AR32" s="983"/>
      <c r="AS32" s="983"/>
      <c r="AU32" s="984"/>
      <c r="AV32" s="984"/>
      <c r="AW32" s="984"/>
      <c r="AY32" s="983"/>
      <c r="BA32" s="984"/>
      <c r="BB32" s="984"/>
      <c r="BC32" s="984"/>
      <c r="BD32" s="984"/>
      <c r="BE32" s="984"/>
      <c r="BF32" s="984"/>
      <c r="BH32" s="983"/>
      <c r="BI32" s="983"/>
      <c r="BJ32" s="983"/>
      <c r="BK32" s="983"/>
      <c r="BL32" s="983"/>
      <c r="BM32" s="983"/>
      <c r="BN32" s="983"/>
      <c r="BO32" s="983"/>
      <c r="BQ32" s="983"/>
      <c r="BR32" s="980"/>
    </row>
    <row r="33" spans="1:71" ht="15" customHeight="1">
      <c r="A33" s="470">
        <f t="shared" si="1"/>
        <v>23</v>
      </c>
      <c r="B33" s="981" t="s">
        <v>23</v>
      </c>
      <c r="C33" s="982"/>
      <c r="D33" s="978">
        <v>2.7792983664861381E-2</v>
      </c>
      <c r="F33" s="984"/>
      <c r="G33" s="978">
        <v>-3.8857805861880479E-16</v>
      </c>
      <c r="H33" s="978">
        <v>-2.1939655003261893E-3</v>
      </c>
      <c r="I33" s="978">
        <v>1.4641104941016114E-3</v>
      </c>
      <c r="K33" s="984"/>
      <c r="M33" s="978">
        <v>3.7408799394118009E-3</v>
      </c>
      <c r="N33" s="984"/>
      <c r="O33" s="984"/>
      <c r="Q33" s="984"/>
      <c r="S33" s="978">
        <v>1.3694867622404128E-3</v>
      </c>
      <c r="T33" s="978">
        <v>1.3694867622408013E-3</v>
      </c>
      <c r="U33" s="984"/>
      <c r="V33" s="984"/>
      <c r="W33" s="984"/>
      <c r="X33" s="984"/>
      <c r="Y33" s="978"/>
      <c r="Z33" s="978">
        <v>1.937595581575241E-2</v>
      </c>
      <c r="AA33" s="984"/>
      <c r="AB33" s="978">
        <v>8.8758580845643142E-3</v>
      </c>
      <c r="AC33" s="984"/>
      <c r="AD33" s="978">
        <v>8.3416320694491009E-3</v>
      </c>
      <c r="AE33" s="978">
        <v>2.2846286411591921E-3</v>
      </c>
      <c r="AF33" s="984"/>
      <c r="AG33" s="978">
        <v>-7.0562749003649783E-4</v>
      </c>
      <c r="AH33" s="978"/>
      <c r="AI33" s="978">
        <v>3.0573306667268096E-3</v>
      </c>
      <c r="AK33" s="978">
        <v>2.4552299999999971E-2</v>
      </c>
      <c r="AM33" s="984"/>
      <c r="AN33" s="984"/>
      <c r="AO33" s="984"/>
      <c r="AP33" s="984"/>
      <c r="AR33" s="983"/>
      <c r="AS33" s="983"/>
      <c r="AU33" s="984"/>
      <c r="AV33" s="984"/>
      <c r="AW33" s="984"/>
      <c r="AY33" s="983"/>
      <c r="BA33" s="984"/>
      <c r="BB33" s="984"/>
      <c r="BC33" s="984"/>
      <c r="BD33" s="984"/>
      <c r="BE33" s="984"/>
      <c r="BF33" s="984"/>
      <c r="BH33" s="983"/>
      <c r="BI33" s="983"/>
      <c r="BJ33" s="983"/>
      <c r="BK33" s="983"/>
      <c r="BL33" s="983"/>
      <c r="BM33" s="983"/>
      <c r="BN33" s="983"/>
      <c r="BO33" s="983"/>
      <c r="BQ33" s="983"/>
    </row>
    <row r="34" spans="1:71" ht="15" customHeight="1">
      <c r="A34" s="470">
        <f t="shared" si="1"/>
        <v>24</v>
      </c>
      <c r="B34" s="981" t="s">
        <v>24</v>
      </c>
      <c r="C34" s="982"/>
      <c r="D34" s="978">
        <v>8.5399195995222332E-2</v>
      </c>
      <c r="F34" s="978">
        <v>7.9781495696173987E-4</v>
      </c>
      <c r="G34" s="978">
        <v>3.2134591294727399E-3</v>
      </c>
      <c r="H34" s="978">
        <v>-2.4848155172654818E-3</v>
      </c>
      <c r="I34" s="978">
        <v>-2.4848155172654818E-3</v>
      </c>
      <c r="K34" s="984"/>
      <c r="M34" s="978">
        <v>5.1553890548203196E-2</v>
      </c>
      <c r="N34" s="984"/>
      <c r="O34" s="984"/>
      <c r="Q34" s="978">
        <v>-3.7203385994925564E-3</v>
      </c>
      <c r="S34" s="983"/>
      <c r="T34" s="983"/>
      <c r="U34" s="983"/>
      <c r="V34" s="983"/>
      <c r="W34" s="983"/>
      <c r="X34" s="983"/>
      <c r="Z34" s="978">
        <v>2.0503915163203601E-2</v>
      </c>
      <c r="AA34" s="984"/>
      <c r="AB34" s="978">
        <v>5.6942413112442414E-3</v>
      </c>
      <c r="AC34" s="978">
        <v>1.168370414886799E-2</v>
      </c>
      <c r="AD34" s="984"/>
      <c r="AE34" s="984"/>
      <c r="AF34" s="984"/>
      <c r="AG34" s="978">
        <v>4.3868130370423031E-3</v>
      </c>
      <c r="AI34" s="978">
        <v>7.8021430921172974E-3</v>
      </c>
      <c r="AK34" s="984"/>
      <c r="AM34" s="984"/>
      <c r="AN34" s="984"/>
      <c r="AO34" s="984"/>
      <c r="AP34" s="984"/>
      <c r="AR34" s="983"/>
      <c r="AS34" s="983"/>
      <c r="AU34" s="984"/>
      <c r="AV34" s="984"/>
      <c r="AW34" s="984"/>
      <c r="AY34" s="983"/>
      <c r="BA34" s="984"/>
      <c r="BB34" s="984"/>
      <c r="BC34" s="984"/>
      <c r="BD34" s="984"/>
      <c r="BE34" s="984"/>
      <c r="BF34" s="984"/>
      <c r="BH34" s="983"/>
      <c r="BI34" s="983"/>
      <c r="BJ34" s="983"/>
      <c r="BK34" s="983"/>
      <c r="BL34" s="983"/>
      <c r="BM34" s="983"/>
      <c r="BN34" s="983"/>
      <c r="BO34" s="983"/>
      <c r="BQ34" s="983"/>
    </row>
    <row r="35" spans="1:71" ht="15" customHeight="1">
      <c r="A35" s="470">
        <f t="shared" si="1"/>
        <v>25</v>
      </c>
      <c r="B35" s="981" t="s">
        <v>25</v>
      </c>
      <c r="C35" s="982"/>
      <c r="D35" s="978">
        <v>2.2958951486932222E-2</v>
      </c>
      <c r="F35" s="978">
        <v>5.5256657565456169E-3</v>
      </c>
      <c r="G35" s="978">
        <v>7.1058923119661777E-3</v>
      </c>
      <c r="H35" s="978">
        <v>-1.3924626699304277E-3</v>
      </c>
      <c r="I35" s="978">
        <v>-1.392462669929817E-3</v>
      </c>
      <c r="K35" s="984"/>
      <c r="M35" s="978">
        <v>5.2085296504020828E-3</v>
      </c>
      <c r="N35" s="978">
        <v>3.3583278444040965E-3</v>
      </c>
      <c r="O35" s="984"/>
      <c r="Q35" s="978">
        <v>8.3824926280270939E-3</v>
      </c>
      <c r="S35" s="978">
        <v>4.2305221727608755E-3</v>
      </c>
      <c r="T35" s="984"/>
      <c r="U35" s="984"/>
      <c r="V35" s="984"/>
      <c r="W35" s="984"/>
      <c r="X35" s="984"/>
      <c r="Y35" s="978"/>
      <c r="Z35" s="978">
        <v>1.5463228038985699E-2</v>
      </c>
      <c r="AA35" s="978">
        <v>1.6330456752300382E-4</v>
      </c>
      <c r="AB35" s="978">
        <v>1.288893293149318E-2</v>
      </c>
      <c r="AC35" s="978">
        <v>2.1530197461555045E-3</v>
      </c>
      <c r="AD35" s="984"/>
      <c r="AE35" s="984"/>
      <c r="AF35" s="978">
        <v>8.7852538373567324E-5</v>
      </c>
      <c r="AG35" s="978">
        <v>-1.1256809381648969E-4</v>
      </c>
      <c r="AH35" s="978"/>
      <c r="AI35" s="978">
        <v>-8.7027101605797186E-3</v>
      </c>
      <c r="AK35" s="978">
        <v>3.1899999999999984E-2</v>
      </c>
      <c r="AM35" s="984"/>
      <c r="AN35" s="984"/>
      <c r="AO35" s="984"/>
      <c r="AP35" s="984"/>
      <c r="AR35" s="983"/>
      <c r="AS35" s="983"/>
      <c r="AU35" s="984"/>
      <c r="AV35" s="984"/>
      <c r="AW35" s="984"/>
      <c r="AY35" s="983"/>
      <c r="BA35" s="984"/>
      <c r="BB35" s="984"/>
      <c r="BC35" s="984"/>
      <c r="BD35" s="984"/>
      <c r="BE35" s="984"/>
      <c r="BF35" s="984"/>
      <c r="BH35" s="983"/>
      <c r="BI35" s="983"/>
      <c r="BJ35" s="983"/>
      <c r="BK35" s="983"/>
      <c r="BL35" s="983"/>
      <c r="BM35" s="983"/>
      <c r="BN35" s="983"/>
      <c r="BO35" s="983"/>
      <c r="BQ35" s="983"/>
    </row>
    <row r="36" spans="1:71" ht="15" customHeight="1">
      <c r="A36" s="470">
        <f t="shared" si="1"/>
        <v>26</v>
      </c>
      <c r="B36" s="981" t="s">
        <v>718</v>
      </c>
      <c r="C36" s="982"/>
      <c r="D36" s="978">
        <v>6.5000000000000002E-2</v>
      </c>
      <c r="F36" s="992"/>
      <c r="G36" s="992"/>
      <c r="H36" s="992"/>
      <c r="I36" s="992"/>
      <c r="J36" s="980"/>
      <c r="K36" s="992"/>
      <c r="L36" s="980"/>
      <c r="M36" s="992"/>
      <c r="N36" s="992"/>
      <c r="O36" s="992"/>
      <c r="P36" s="980"/>
      <c r="Q36" s="992"/>
      <c r="R36" s="980"/>
      <c r="S36" s="992"/>
      <c r="T36" s="992"/>
      <c r="U36" s="992"/>
      <c r="V36" s="992"/>
      <c r="W36" s="992"/>
      <c r="X36" s="992"/>
      <c r="Y36" s="980"/>
      <c r="Z36" s="992"/>
      <c r="AA36" s="992"/>
      <c r="AB36" s="992"/>
      <c r="AC36" s="992"/>
      <c r="AD36" s="992"/>
      <c r="AE36" s="992"/>
      <c r="AF36" s="992"/>
      <c r="AG36" s="992"/>
      <c r="AH36" s="980"/>
      <c r="AI36" s="992"/>
      <c r="AJ36" s="980"/>
      <c r="AK36" s="992"/>
      <c r="AL36" s="980"/>
      <c r="AM36" s="993"/>
      <c r="AN36" s="993"/>
      <c r="AO36" s="993"/>
      <c r="AP36" s="993"/>
      <c r="AQ36" s="978"/>
      <c r="AR36" s="993"/>
      <c r="AS36" s="993"/>
      <c r="AT36" s="980"/>
      <c r="AU36" s="992"/>
      <c r="AV36" s="992"/>
      <c r="AW36" s="992"/>
      <c r="AX36" s="980"/>
      <c r="AY36" s="992"/>
      <c r="AZ36" s="980"/>
      <c r="BA36" s="992"/>
      <c r="BB36" s="992"/>
      <c r="BC36" s="992"/>
      <c r="BD36" s="992"/>
      <c r="BE36" s="992"/>
      <c r="BF36" s="992"/>
      <c r="BG36" s="980"/>
      <c r="BH36" s="992"/>
      <c r="BI36" s="992"/>
      <c r="BJ36" s="992"/>
      <c r="BK36" s="992"/>
      <c r="BL36" s="992"/>
      <c r="BM36" s="992"/>
      <c r="BN36" s="992"/>
      <c r="BO36" s="992"/>
      <c r="BP36" s="980"/>
      <c r="BQ36" s="992"/>
      <c r="BR36" s="980"/>
    </row>
    <row r="37" spans="1:71" ht="15" customHeight="1">
      <c r="A37" s="470">
        <f t="shared" si="1"/>
        <v>27</v>
      </c>
      <c r="B37" s="981" t="s">
        <v>719</v>
      </c>
      <c r="C37" s="982"/>
      <c r="D37" s="993"/>
      <c r="F37" s="992"/>
      <c r="G37" s="992"/>
      <c r="H37" s="992"/>
      <c r="I37" s="992"/>
      <c r="J37" s="980"/>
      <c r="K37" s="992"/>
      <c r="L37" s="980"/>
      <c r="M37" s="992"/>
      <c r="N37" s="992"/>
      <c r="O37" s="992"/>
      <c r="P37" s="980"/>
      <c r="Q37" s="992"/>
      <c r="R37" s="980"/>
      <c r="S37" s="992"/>
      <c r="T37" s="992"/>
      <c r="U37" s="992"/>
      <c r="V37" s="992"/>
      <c r="W37" s="992"/>
      <c r="X37" s="992"/>
      <c r="Y37" s="980"/>
      <c r="Z37" s="992"/>
      <c r="AA37" s="992"/>
      <c r="AB37" s="992"/>
      <c r="AC37" s="992"/>
      <c r="AD37" s="992"/>
      <c r="AE37" s="992"/>
      <c r="AF37" s="992"/>
      <c r="AG37" s="992"/>
      <c r="AH37" s="980"/>
      <c r="AI37" s="992"/>
      <c r="AJ37" s="980"/>
      <c r="AK37" s="980">
        <v>2.200000000000002E-2</v>
      </c>
      <c r="AL37" s="980"/>
      <c r="AM37" s="992"/>
      <c r="AN37" s="992"/>
      <c r="AO37" s="992"/>
      <c r="AP37" s="992"/>
      <c r="AQ37" s="980"/>
      <c r="AR37" s="993"/>
      <c r="AS37" s="993"/>
      <c r="AT37" s="980"/>
      <c r="AU37" s="992"/>
      <c r="AV37" s="992"/>
      <c r="AW37" s="992"/>
      <c r="AX37" s="980"/>
      <c r="AY37" s="992"/>
      <c r="AZ37" s="980"/>
      <c r="BA37" s="992"/>
      <c r="BB37" s="992"/>
      <c r="BC37" s="992"/>
      <c r="BD37" s="992"/>
      <c r="BE37" s="992"/>
      <c r="BF37" s="992"/>
      <c r="BG37" s="980"/>
      <c r="BH37" s="992"/>
      <c r="BI37" s="992"/>
      <c r="BJ37" s="992"/>
      <c r="BK37" s="992"/>
      <c r="BL37" s="992"/>
      <c r="BM37" s="992"/>
      <c r="BN37" s="992"/>
      <c r="BO37" s="992"/>
      <c r="BP37" s="980"/>
      <c r="BQ37" s="992"/>
      <c r="BR37" s="980"/>
    </row>
    <row r="38" spans="1:71">
      <c r="A38" s="470">
        <f t="shared" si="1"/>
        <v>28</v>
      </c>
      <c r="B38" s="977" t="s">
        <v>26</v>
      </c>
      <c r="C38" s="969"/>
      <c r="D38" s="978">
        <v>8.1289759999999989E-2</v>
      </c>
      <c r="F38" s="984"/>
      <c r="G38" s="984"/>
      <c r="H38" s="984"/>
      <c r="I38" s="984"/>
      <c r="J38" s="978"/>
      <c r="K38" s="984"/>
      <c r="L38" s="978"/>
      <c r="M38" s="984"/>
      <c r="N38" s="984"/>
      <c r="O38" s="984"/>
      <c r="P38" s="978"/>
      <c r="Q38" s="984"/>
      <c r="R38" s="978"/>
      <c r="S38" s="984"/>
      <c r="T38" s="984"/>
      <c r="U38" s="984"/>
      <c r="V38" s="984"/>
      <c r="W38" s="984"/>
      <c r="X38" s="984"/>
      <c r="Y38" s="978"/>
      <c r="Z38" s="984"/>
      <c r="AA38" s="984"/>
      <c r="AB38" s="984"/>
      <c r="AC38" s="984"/>
      <c r="AD38" s="984"/>
      <c r="AE38" s="984"/>
      <c r="AF38" s="984"/>
      <c r="AG38" s="984"/>
      <c r="AH38" s="978"/>
      <c r="AI38" s="984"/>
      <c r="AJ38" s="978"/>
      <c r="AK38" s="978">
        <v>7.9551159999999954E-2</v>
      </c>
      <c r="AM38" s="984"/>
      <c r="AN38" s="984"/>
      <c r="AO38" s="984"/>
      <c r="AP38" s="984"/>
      <c r="AR38" s="983"/>
      <c r="AS38" s="983"/>
      <c r="AU38" s="984"/>
      <c r="AV38" s="984"/>
      <c r="AW38" s="984"/>
      <c r="AY38" s="983"/>
      <c r="BA38" s="984"/>
      <c r="BB38" s="984"/>
      <c r="BC38" s="984"/>
      <c r="BD38" s="984"/>
      <c r="BE38" s="984"/>
      <c r="BF38" s="984"/>
      <c r="BH38" s="983"/>
      <c r="BI38" s="983"/>
      <c r="BJ38" s="983"/>
      <c r="BK38" s="983"/>
      <c r="BL38" s="983"/>
      <c r="BM38" s="983"/>
      <c r="BN38" s="983"/>
      <c r="BO38" s="983"/>
      <c r="BQ38" s="983"/>
    </row>
    <row r="39" spans="1:71" ht="15" customHeight="1">
      <c r="A39" s="470"/>
      <c r="B39" s="981" t="s">
        <v>27</v>
      </c>
      <c r="C39" s="982"/>
      <c r="D39" s="978">
        <v>8.3958041069949599E-2</v>
      </c>
      <c r="F39" s="978">
        <v>2.1006658453645854E-2</v>
      </c>
      <c r="G39" s="978">
        <v>1.7620131242999659E-2</v>
      </c>
      <c r="H39" s="978">
        <v>4.4036419941282934E-3</v>
      </c>
      <c r="I39" s="978">
        <v>4.0641509129954456E-3</v>
      </c>
      <c r="J39" s="978"/>
      <c r="K39" s="978">
        <v>1.9351974754356904E-3</v>
      </c>
      <c r="L39" s="978"/>
      <c r="M39" s="978">
        <v>1.423639913533109E-2</v>
      </c>
      <c r="N39" s="978">
        <v>9.9941698919306932E-3</v>
      </c>
      <c r="O39" s="978">
        <v>1.7841005249930597E-3</v>
      </c>
      <c r="P39" s="978"/>
      <c r="Q39" s="984"/>
      <c r="R39" s="978"/>
      <c r="S39" s="978">
        <v>2.0159754908595784E-3</v>
      </c>
      <c r="T39" s="978">
        <v>3.4176804183194687E-4</v>
      </c>
      <c r="U39" s="978">
        <v>1.1273103231372872E-3</v>
      </c>
      <c r="V39" s="978">
        <v>4.8268218799768503E-4</v>
      </c>
      <c r="W39" s="984"/>
      <c r="X39" s="984"/>
      <c r="Y39" s="978"/>
      <c r="Z39" s="978">
        <v>2.7959753700669165E-2</v>
      </c>
      <c r="AA39" s="978">
        <v>3.9395392131763574E-3</v>
      </c>
      <c r="AB39" s="978">
        <v>1.28735590666752E-2</v>
      </c>
      <c r="AC39" s="984"/>
      <c r="AD39" s="978">
        <v>7.2301246538161723E-3</v>
      </c>
      <c r="AE39" s="978">
        <v>2.8786967801996965E-3</v>
      </c>
      <c r="AF39" s="984"/>
      <c r="AG39" s="978">
        <v>7.4234518047056053E-5</v>
      </c>
      <c r="AH39" s="978"/>
      <c r="AI39" s="978">
        <v>1.6056140721080747E-2</v>
      </c>
      <c r="AJ39" s="978"/>
      <c r="AK39" s="978">
        <v>8.1054678596635704E-2</v>
      </c>
      <c r="AL39" s="978"/>
      <c r="AM39" s="978">
        <v>2.2833822413184157E-2</v>
      </c>
      <c r="AN39" s="978">
        <v>1.9572917364442166E-2</v>
      </c>
      <c r="AO39" s="978">
        <v>4.4036419941282934E-3</v>
      </c>
      <c r="AP39" s="978">
        <v>4.0641509129954456E-3</v>
      </c>
      <c r="AQ39" s="978"/>
      <c r="AR39" s="978">
        <v>1.9351974754356904E-3</v>
      </c>
      <c r="AS39" s="984"/>
      <c r="AT39" s="978"/>
      <c r="AU39" s="984"/>
      <c r="AV39" s="978">
        <v>9.9941698919306932E-3</v>
      </c>
      <c r="AW39" s="978">
        <v>1.7841005249930597E-3</v>
      </c>
      <c r="AX39" s="978"/>
      <c r="AY39" s="984"/>
      <c r="AZ39" s="978"/>
      <c r="BA39" s="978">
        <v>2.0159754908595784E-3</v>
      </c>
      <c r="BB39" s="978">
        <v>3.4176804183194687E-4</v>
      </c>
      <c r="BC39" s="978">
        <v>1.1273103231372872E-3</v>
      </c>
      <c r="BD39" s="978">
        <v>4.8268218799768503E-4</v>
      </c>
      <c r="BE39" s="984"/>
      <c r="BF39" s="984"/>
      <c r="BG39" s="978"/>
      <c r="BH39" s="978">
        <v>2.7959753700669165E-2</v>
      </c>
      <c r="BI39" s="978">
        <v>3.9395392131763574E-3</v>
      </c>
      <c r="BJ39" s="978">
        <v>1.28735590666752E-2</v>
      </c>
      <c r="BK39" s="984"/>
      <c r="BL39" s="978">
        <v>7.2301246538161723E-3</v>
      </c>
      <c r="BM39" s="978">
        <v>2.8786967801996965E-3</v>
      </c>
      <c r="BN39" s="984"/>
      <c r="BO39" s="978">
        <v>7.4234518047056053E-5</v>
      </c>
      <c r="BP39" s="978"/>
      <c r="BQ39" s="978">
        <v>1.6056140721080747E-2</v>
      </c>
      <c r="BR39" s="978"/>
    </row>
    <row r="40" spans="1:71" ht="15" customHeight="1">
      <c r="A40" s="470"/>
      <c r="B40" s="981" t="s">
        <v>28</v>
      </c>
      <c r="C40" s="982"/>
      <c r="D40" s="978">
        <v>8.6321767465873056E-2</v>
      </c>
      <c r="F40" s="978">
        <v>2.1434271331254806E-2</v>
      </c>
      <c r="G40" s="978">
        <v>1.882366653392864E-2</v>
      </c>
      <c r="H40" s="978">
        <v>3.6864159782979966E-3</v>
      </c>
      <c r="I40" s="978">
        <v>3.534512592573924E-3</v>
      </c>
      <c r="J40" s="978"/>
      <c r="K40" s="978">
        <v>2.0283725727659463E-3</v>
      </c>
      <c r="L40" s="978"/>
      <c r="M40" s="984"/>
      <c r="N40" s="978">
        <v>1.0827498803874624E-2</v>
      </c>
      <c r="O40" s="978">
        <v>2.9799145110211422E-3</v>
      </c>
      <c r="P40" s="978"/>
      <c r="Q40" s="984"/>
      <c r="R40" s="978"/>
      <c r="S40" s="978">
        <v>1.5649382978099036E-3</v>
      </c>
      <c r="T40" s="984"/>
      <c r="U40" s="978">
        <v>1.4537621433201031E-3</v>
      </c>
      <c r="V40" s="978">
        <v>1.0222252075109406E-4</v>
      </c>
      <c r="W40" s="984"/>
      <c r="X40" s="984"/>
      <c r="Y40" s="978"/>
      <c r="Z40" s="978">
        <v>3.088134196819281E-2</v>
      </c>
      <c r="AA40" s="978">
        <v>3.9511219107792317E-3</v>
      </c>
      <c r="AB40" s="978">
        <v>1.2874923617158529E-2</v>
      </c>
      <c r="AC40" s="984"/>
      <c r="AD40" s="978">
        <v>8.5068403531492476E-3</v>
      </c>
      <c r="AE40" s="978">
        <v>3.2242283072524969E-3</v>
      </c>
      <c r="AF40" s="984"/>
      <c r="AG40" s="978">
        <v>1.1895476897437196E-3</v>
      </c>
      <c r="AH40" s="978"/>
      <c r="AI40" s="978">
        <v>1.4938671498314515E-2</v>
      </c>
      <c r="AJ40" s="978"/>
      <c r="AK40" s="978">
        <v>8.6034605157829014E-2</v>
      </c>
      <c r="AL40" s="978"/>
      <c r="AM40" s="978">
        <v>2.3364596386023229E-2</v>
      </c>
      <c r="AN40" s="978">
        <v>2.0886234190284736E-2</v>
      </c>
      <c r="AO40" s="978">
        <v>3.6864159782979966E-3</v>
      </c>
      <c r="AP40" s="978">
        <v>3.534512592573924E-3</v>
      </c>
      <c r="AQ40" s="978"/>
      <c r="AR40" s="978">
        <v>2.0283725727659463E-3</v>
      </c>
      <c r="AS40" s="984"/>
      <c r="AT40" s="978"/>
      <c r="AU40" s="984"/>
      <c r="AV40" s="978">
        <v>1.0827498803874624E-2</v>
      </c>
      <c r="AW40" s="978">
        <v>2.9799145110211422E-3</v>
      </c>
      <c r="AX40" s="978"/>
      <c r="AY40" s="984"/>
      <c r="AZ40" s="978"/>
      <c r="BA40" s="978">
        <v>1.5649382978099036E-3</v>
      </c>
      <c r="BB40" s="984"/>
      <c r="BC40" s="978">
        <v>1.4537621433201031E-3</v>
      </c>
      <c r="BD40" s="978">
        <v>1.0222252075109406E-4</v>
      </c>
      <c r="BE40" s="984"/>
      <c r="BF40" s="984"/>
      <c r="BG40" s="978"/>
      <c r="BH40" s="978">
        <v>3.088134196819281E-2</v>
      </c>
      <c r="BI40" s="978">
        <v>3.9511219107792317E-3</v>
      </c>
      <c r="BJ40" s="978">
        <v>1.2874923617158529E-2</v>
      </c>
      <c r="BK40" s="984"/>
      <c r="BL40" s="978">
        <v>8.5068403531492476E-3</v>
      </c>
      <c r="BM40" s="978">
        <v>3.2242283072524969E-3</v>
      </c>
      <c r="BN40" s="984"/>
      <c r="BO40" s="978">
        <v>1.1895476897437196E-3</v>
      </c>
      <c r="BP40" s="978"/>
      <c r="BQ40" s="978">
        <v>1.4938671498314515E-2</v>
      </c>
      <c r="BR40" s="978"/>
      <c r="BS40" s="978"/>
    </row>
    <row r="41" spans="1:71" ht="15" customHeight="1">
      <c r="A41" s="470">
        <f>A38+1</f>
        <v>29</v>
      </c>
      <c r="B41" s="981" t="s">
        <v>720</v>
      </c>
      <c r="C41" s="982"/>
      <c r="D41" s="993"/>
      <c r="F41" s="992"/>
      <c r="G41" s="992"/>
      <c r="H41" s="992"/>
      <c r="I41" s="992"/>
      <c r="J41" s="980"/>
      <c r="K41" s="992"/>
      <c r="L41" s="980"/>
      <c r="M41" s="992"/>
      <c r="N41" s="992"/>
      <c r="O41" s="992"/>
      <c r="P41" s="980"/>
      <c r="Q41" s="992"/>
      <c r="R41" s="980"/>
      <c r="S41" s="992"/>
      <c r="T41" s="992"/>
      <c r="U41" s="992"/>
      <c r="V41" s="992"/>
      <c r="W41" s="992"/>
      <c r="X41" s="992"/>
      <c r="Y41" s="980"/>
      <c r="Z41" s="992"/>
      <c r="AA41" s="992"/>
      <c r="AB41" s="992"/>
      <c r="AC41" s="992"/>
      <c r="AD41" s="992"/>
      <c r="AE41" s="992"/>
      <c r="AF41" s="992"/>
      <c r="AG41" s="992"/>
      <c r="AH41" s="980"/>
      <c r="AI41" s="992"/>
      <c r="AJ41" s="980"/>
      <c r="AK41" s="980">
        <v>6.7599999999999993E-2</v>
      </c>
      <c r="AL41" s="980"/>
      <c r="AM41" s="992"/>
      <c r="AN41" s="992"/>
      <c r="AO41" s="992"/>
      <c r="AP41" s="992"/>
      <c r="AQ41" s="980"/>
      <c r="AR41" s="992"/>
      <c r="AS41" s="992"/>
      <c r="AT41" s="980"/>
      <c r="AU41" s="992"/>
      <c r="AV41" s="992"/>
      <c r="AW41" s="992"/>
      <c r="AX41" s="980"/>
      <c r="AY41" s="992"/>
      <c r="AZ41" s="980"/>
      <c r="BA41" s="992"/>
      <c r="BB41" s="992"/>
      <c r="BC41" s="992"/>
      <c r="BD41" s="992"/>
      <c r="BE41" s="992"/>
      <c r="BF41" s="992"/>
      <c r="BG41" s="980"/>
      <c r="BH41" s="992"/>
      <c r="BI41" s="992"/>
      <c r="BJ41" s="992"/>
      <c r="BK41" s="992"/>
      <c r="BL41" s="992"/>
      <c r="BM41" s="992"/>
      <c r="BN41" s="992"/>
      <c r="BO41" s="992"/>
      <c r="BP41" s="980"/>
      <c r="BQ41" s="992"/>
      <c r="BR41" s="980"/>
    </row>
    <row r="42" spans="1:71" ht="15" customHeight="1">
      <c r="A42" s="470">
        <f>A41+1</f>
        <v>30</v>
      </c>
      <c r="B42" s="981" t="s">
        <v>727</v>
      </c>
      <c r="C42" s="982"/>
      <c r="D42" s="978">
        <v>0.20600000000000002</v>
      </c>
      <c r="F42" s="992"/>
      <c r="G42" s="992"/>
      <c r="H42" s="992"/>
      <c r="I42" s="992"/>
      <c r="J42" s="980"/>
      <c r="K42" s="992"/>
      <c r="L42" s="980"/>
      <c r="M42" s="992"/>
      <c r="N42" s="992"/>
      <c r="O42" s="992"/>
      <c r="P42" s="980"/>
      <c r="Q42" s="992"/>
      <c r="R42" s="980"/>
      <c r="S42" s="992"/>
      <c r="T42" s="992"/>
      <c r="U42" s="992"/>
      <c r="V42" s="992"/>
      <c r="W42" s="992"/>
      <c r="X42" s="992"/>
      <c r="Y42" s="980"/>
      <c r="Z42" s="992"/>
      <c r="AA42" s="992"/>
      <c r="AB42" s="992"/>
      <c r="AC42" s="992"/>
      <c r="AD42" s="992"/>
      <c r="AE42" s="992"/>
      <c r="AF42" s="992"/>
      <c r="AG42" s="992"/>
      <c r="AH42" s="980"/>
      <c r="AI42" s="992"/>
      <c r="AJ42" s="980"/>
      <c r="AK42" s="992"/>
      <c r="AL42" s="980"/>
      <c r="AM42" s="993"/>
      <c r="AN42" s="993"/>
      <c r="AO42" s="993"/>
      <c r="AP42" s="993"/>
      <c r="AQ42" s="978"/>
      <c r="AR42" s="993"/>
      <c r="AS42" s="993"/>
      <c r="AT42" s="980"/>
      <c r="AU42" s="992"/>
      <c r="AV42" s="992"/>
      <c r="AW42" s="992"/>
      <c r="AX42" s="980"/>
      <c r="AY42" s="992"/>
      <c r="AZ42" s="980"/>
      <c r="BA42" s="992"/>
      <c r="BB42" s="992"/>
      <c r="BC42" s="992"/>
      <c r="BD42" s="992"/>
      <c r="BE42" s="992"/>
      <c r="BF42" s="992"/>
      <c r="BG42" s="980"/>
      <c r="BH42" s="992"/>
      <c r="BI42" s="992"/>
      <c r="BJ42" s="992"/>
      <c r="BK42" s="992"/>
      <c r="BL42" s="992"/>
      <c r="BM42" s="992"/>
      <c r="BN42" s="992"/>
      <c r="BO42" s="992"/>
      <c r="BP42" s="980"/>
      <c r="BQ42" s="992"/>
      <c r="BR42" s="980"/>
    </row>
    <row r="43" spans="1:71" ht="15" customHeight="1">
      <c r="A43" s="470">
        <f t="shared" ref="A43:A48" si="2">A42+1</f>
        <v>31</v>
      </c>
      <c r="B43" s="981" t="s">
        <v>29</v>
      </c>
      <c r="C43" s="982"/>
      <c r="D43" s="978">
        <v>4.7102543758440696E-2</v>
      </c>
      <c r="F43" s="979"/>
      <c r="G43" s="979"/>
      <c r="H43" s="979"/>
      <c r="I43" s="979"/>
      <c r="J43" s="980"/>
      <c r="K43" s="979"/>
      <c r="L43" s="980"/>
      <c r="M43" s="979"/>
      <c r="N43" s="979"/>
      <c r="O43" s="979"/>
      <c r="P43" s="980"/>
      <c r="Q43" s="979"/>
      <c r="R43" s="980"/>
      <c r="S43" s="979"/>
      <c r="T43" s="979"/>
      <c r="U43" s="979"/>
      <c r="V43" s="979"/>
      <c r="W43" s="979"/>
      <c r="X43" s="979"/>
      <c r="Y43" s="980"/>
      <c r="Z43" s="979"/>
      <c r="AA43" s="979"/>
      <c r="AB43" s="979"/>
      <c r="AC43" s="979"/>
      <c r="AD43" s="979"/>
      <c r="AE43" s="979"/>
      <c r="AF43" s="979"/>
      <c r="AG43" s="979"/>
      <c r="AH43" s="980"/>
      <c r="AI43" s="979"/>
      <c r="AJ43" s="980"/>
      <c r="AK43" s="980">
        <v>4.6618908437073669E-2</v>
      </c>
      <c r="AL43" s="980"/>
      <c r="AM43" s="984"/>
      <c r="AN43" s="984"/>
      <c r="AO43" s="984"/>
      <c r="AP43" s="984"/>
      <c r="AR43" s="983"/>
      <c r="AS43" s="983"/>
      <c r="AU43" s="984"/>
      <c r="AV43" s="984"/>
      <c r="AW43" s="984"/>
      <c r="AY43" s="983"/>
      <c r="BA43" s="984"/>
      <c r="BB43" s="984"/>
      <c r="BC43" s="984"/>
      <c r="BD43" s="984"/>
      <c r="BE43" s="984"/>
      <c r="BF43" s="984"/>
      <c r="BH43" s="983"/>
      <c r="BI43" s="983"/>
      <c r="BJ43" s="983"/>
      <c r="BK43" s="983"/>
      <c r="BL43" s="983"/>
      <c r="BM43" s="983"/>
      <c r="BN43" s="983"/>
      <c r="BO43" s="983"/>
      <c r="BQ43" s="983"/>
      <c r="BR43" s="980"/>
    </row>
    <row r="44" spans="1:71" ht="15" customHeight="1">
      <c r="A44" s="470">
        <f t="shared" si="2"/>
        <v>32</v>
      </c>
      <c r="B44" s="981" t="s">
        <v>728</v>
      </c>
      <c r="C44" s="982"/>
      <c r="D44" s="993"/>
      <c r="F44" s="992"/>
      <c r="G44" s="992"/>
      <c r="H44" s="992"/>
      <c r="I44" s="992"/>
      <c r="J44" s="980"/>
      <c r="K44" s="992"/>
      <c r="L44" s="980"/>
      <c r="M44" s="992"/>
      <c r="N44" s="992"/>
      <c r="O44" s="992"/>
      <c r="P44" s="980"/>
      <c r="Q44" s="992"/>
      <c r="R44" s="980"/>
      <c r="S44" s="992"/>
      <c r="T44" s="992"/>
      <c r="U44" s="992"/>
      <c r="V44" s="992"/>
      <c r="W44" s="992"/>
      <c r="X44" s="992"/>
      <c r="Y44" s="980"/>
      <c r="Z44" s="992"/>
      <c r="AA44" s="992"/>
      <c r="AB44" s="992"/>
      <c r="AC44" s="992"/>
      <c r="AD44" s="992"/>
      <c r="AE44" s="992"/>
      <c r="AF44" s="992"/>
      <c r="AG44" s="992"/>
      <c r="AH44" s="980"/>
      <c r="AI44" s="992"/>
      <c r="AJ44" s="980"/>
      <c r="AK44" s="980">
        <v>1.9000000000000017E-2</v>
      </c>
      <c r="AL44" s="980"/>
      <c r="AM44" s="992"/>
      <c r="AN44" s="992"/>
      <c r="AO44" s="992"/>
      <c r="AP44" s="992"/>
      <c r="AQ44" s="980"/>
      <c r="AR44" s="992"/>
      <c r="AS44" s="992"/>
      <c r="AT44" s="980"/>
      <c r="AU44" s="992"/>
      <c r="AV44" s="992"/>
      <c r="AW44" s="992"/>
      <c r="AX44" s="980"/>
      <c r="AY44" s="992"/>
      <c r="AZ44" s="980"/>
      <c r="BA44" s="992"/>
      <c r="BB44" s="992"/>
      <c r="BC44" s="992"/>
      <c r="BD44" s="992"/>
      <c r="BE44" s="992"/>
      <c r="BF44" s="992"/>
      <c r="BG44" s="980"/>
      <c r="BH44" s="992"/>
      <c r="BI44" s="992"/>
      <c r="BJ44" s="992"/>
      <c r="BK44" s="992"/>
      <c r="BL44" s="992"/>
      <c r="BM44" s="992"/>
      <c r="BN44" s="992"/>
      <c r="BO44" s="992"/>
      <c r="BP44" s="980"/>
      <c r="BQ44" s="992"/>
      <c r="BR44" s="980"/>
    </row>
    <row r="45" spans="1:71" ht="15" customHeight="1">
      <c r="A45" s="470">
        <f t="shared" si="2"/>
        <v>33</v>
      </c>
      <c r="B45" s="981" t="s">
        <v>30</v>
      </c>
      <c r="C45" s="982"/>
      <c r="D45" s="978">
        <v>8.9524976525208022E-2</v>
      </c>
      <c r="F45" s="978">
        <v>1.210951248957931E-2</v>
      </c>
      <c r="G45" s="978">
        <v>8.6964225441250598E-3</v>
      </c>
      <c r="H45" s="978">
        <v>3.8646547028630684E-3</v>
      </c>
      <c r="I45" s="978">
        <v>2.2163803478175703E-3</v>
      </c>
      <c r="K45" s="978">
        <v>3.3586543124295987E-3</v>
      </c>
      <c r="L45" s="978"/>
      <c r="M45" s="978">
        <v>1.572641272335118E-2</v>
      </c>
      <c r="N45" s="978">
        <v>1.6686119986912828E-3</v>
      </c>
      <c r="O45" s="978">
        <v>6.2449408038056653E-3</v>
      </c>
      <c r="P45" s="978"/>
      <c r="Q45" s="979"/>
      <c r="R45" s="978"/>
      <c r="S45" s="978">
        <v>1.9349830858693684E-3</v>
      </c>
      <c r="T45" s="978">
        <v>1.2610744488755765E-3</v>
      </c>
      <c r="U45" s="978">
        <v>4.0373979147689809E-4</v>
      </c>
      <c r="V45" s="984"/>
      <c r="W45" s="984"/>
      <c r="X45" s="978">
        <v>2.596000722706604E-4</v>
      </c>
      <c r="Y45" s="978"/>
      <c r="Z45" s="978">
        <v>1.2129227181348512E-2</v>
      </c>
      <c r="AA45" s="978">
        <v>1.001001684295677E-3</v>
      </c>
      <c r="AB45" s="978">
        <v>5.1711600741523589E-3</v>
      </c>
      <c r="AC45" s="978">
        <v>4.2078953854449708E-3</v>
      </c>
      <c r="AD45" s="984"/>
      <c r="AE45" s="984"/>
      <c r="AF45" s="984"/>
      <c r="AG45" s="978">
        <v>1.2111177205954005E-3</v>
      </c>
      <c r="AH45" s="978"/>
      <c r="AI45" s="978">
        <v>4.7364351324772458E-2</v>
      </c>
      <c r="AK45" s="978">
        <v>8.7655192755826949E-2</v>
      </c>
      <c r="AM45" s="978">
        <v>1.5420561119609877E-2</v>
      </c>
      <c r="AN45" s="978">
        <v>1.2235971273837964E-2</v>
      </c>
      <c r="AO45" s="978">
        <v>3.8646547028630684E-3</v>
      </c>
      <c r="AP45" s="978">
        <v>2.2163803478175703E-3</v>
      </c>
      <c r="AQ45" s="978"/>
      <c r="AR45" s="978">
        <v>3.3586543124295987E-3</v>
      </c>
      <c r="AS45" s="979"/>
      <c r="AU45" s="979"/>
      <c r="AV45" s="978">
        <v>1.6686119986912828E-3</v>
      </c>
      <c r="AW45" s="978">
        <v>6.2449408038056653E-3</v>
      </c>
      <c r="AX45" s="978"/>
      <c r="AY45" s="979"/>
      <c r="AZ45" s="978"/>
      <c r="BA45" s="978">
        <v>1.9349830858693684E-3</v>
      </c>
      <c r="BB45" s="978">
        <v>1.2610744488755765E-3</v>
      </c>
      <c r="BC45" s="978">
        <v>4.0373979147689809E-4</v>
      </c>
      <c r="BD45" s="984"/>
      <c r="BE45" s="984"/>
      <c r="BF45" s="978">
        <v>2.596000722706604E-4</v>
      </c>
      <c r="BG45" s="978"/>
      <c r="BH45" s="978">
        <v>1.2129227181348512E-2</v>
      </c>
      <c r="BI45" s="978">
        <v>1.001001684295677E-3</v>
      </c>
      <c r="BJ45" s="978">
        <v>5.1711600741523589E-3</v>
      </c>
      <c r="BK45" s="978">
        <v>4.2078953854449708E-3</v>
      </c>
      <c r="BL45" s="984"/>
      <c r="BM45" s="984"/>
      <c r="BN45" s="984"/>
      <c r="BO45" s="978">
        <v>1.2111177205954005E-3</v>
      </c>
      <c r="BP45" s="978"/>
      <c r="BQ45" s="978">
        <v>4.7364351324772458E-2</v>
      </c>
    </row>
    <row r="46" spans="1:71" ht="15" customHeight="1">
      <c r="A46" s="470">
        <f t="shared" si="2"/>
        <v>34</v>
      </c>
      <c r="B46" s="981" t="s">
        <v>31</v>
      </c>
      <c r="C46" s="982"/>
      <c r="D46" s="978">
        <v>4.8326319512466132E-2</v>
      </c>
      <c r="F46" s="978">
        <v>3.5250276341723397E-3</v>
      </c>
      <c r="G46" s="978">
        <v>8.0127237439303611E-4</v>
      </c>
      <c r="H46" s="978">
        <v>2.7546374051024003E-3</v>
      </c>
      <c r="I46" s="984"/>
      <c r="K46" s="984"/>
      <c r="L46" s="978"/>
      <c r="M46" s="978">
        <v>7.7742375820163412E-3</v>
      </c>
      <c r="N46" s="984"/>
      <c r="O46" s="984"/>
      <c r="P46" s="978"/>
      <c r="Q46" s="984"/>
      <c r="R46" s="978"/>
      <c r="S46" s="978">
        <v>7.9424250523901785E-4</v>
      </c>
      <c r="T46" s="984"/>
      <c r="U46" s="978">
        <v>4.4822122647714124E-4</v>
      </c>
      <c r="V46" s="984"/>
      <c r="W46" s="984"/>
      <c r="X46" s="984"/>
      <c r="Y46" s="978"/>
      <c r="Z46" s="978">
        <v>1.863774342068103E-2</v>
      </c>
      <c r="AA46" s="978">
        <v>1.6914823594757489E-3</v>
      </c>
      <c r="AB46" s="978">
        <v>1.2408560071697605E-2</v>
      </c>
      <c r="AC46" s="978">
        <v>4.1782688407427382E-3</v>
      </c>
      <c r="AD46" s="984"/>
      <c r="AE46" s="984"/>
      <c r="AF46" s="984"/>
      <c r="AG46" s="978">
        <v>-2.5928252939566576E-5</v>
      </c>
      <c r="AH46" s="978"/>
      <c r="AI46" s="978">
        <v>1.9048445961122207E-2</v>
      </c>
      <c r="AK46" s="984"/>
      <c r="AM46" s="984"/>
      <c r="AN46" s="984"/>
      <c r="AO46" s="984"/>
      <c r="AP46" s="984"/>
      <c r="AR46" s="983"/>
      <c r="AS46" s="983"/>
      <c r="AU46" s="984"/>
      <c r="AV46" s="984"/>
      <c r="AW46" s="984"/>
      <c r="AY46" s="983"/>
      <c r="BA46" s="984"/>
      <c r="BB46" s="984"/>
      <c r="BC46" s="984"/>
      <c r="BD46" s="984"/>
      <c r="BE46" s="984"/>
      <c r="BF46" s="984"/>
      <c r="BH46" s="983"/>
      <c r="BI46" s="983"/>
      <c r="BJ46" s="983"/>
      <c r="BK46" s="983"/>
      <c r="BL46" s="983"/>
      <c r="BM46" s="983"/>
      <c r="BN46" s="983"/>
      <c r="BO46" s="983"/>
      <c r="BQ46" s="983"/>
    </row>
    <row r="47" spans="1:71" ht="15" customHeight="1">
      <c r="A47" s="470">
        <f t="shared" si="2"/>
        <v>35</v>
      </c>
      <c r="B47" s="981" t="s">
        <v>32</v>
      </c>
      <c r="C47" s="982"/>
      <c r="D47" s="978">
        <v>3.8195000000000034E-2</v>
      </c>
      <c r="F47" s="984"/>
      <c r="G47" s="984"/>
      <c r="H47" s="984"/>
      <c r="I47" s="984"/>
      <c r="K47" s="984"/>
      <c r="L47" s="978"/>
      <c r="M47" s="984"/>
      <c r="N47" s="984"/>
      <c r="O47" s="984"/>
      <c r="P47" s="978"/>
      <c r="Q47" s="984"/>
      <c r="R47" s="978"/>
      <c r="S47" s="984"/>
      <c r="T47" s="984"/>
      <c r="U47" s="984"/>
      <c r="V47" s="984"/>
      <c r="W47" s="984"/>
      <c r="X47" s="984"/>
      <c r="Y47" s="978"/>
      <c r="Z47" s="984"/>
      <c r="AA47" s="984"/>
      <c r="AB47" s="984"/>
      <c r="AC47" s="984"/>
      <c r="AD47" s="984"/>
      <c r="AE47" s="984"/>
      <c r="AF47" s="984"/>
      <c r="AG47" s="984"/>
      <c r="AH47" s="978"/>
      <c r="AI47" s="984"/>
      <c r="AK47" s="978">
        <v>3.8517999999999997E-2</v>
      </c>
      <c r="AM47" s="984"/>
      <c r="AN47" s="984"/>
      <c r="AO47" s="984"/>
      <c r="AP47" s="984"/>
      <c r="AR47" s="983"/>
      <c r="AS47" s="983"/>
      <c r="AU47" s="984"/>
      <c r="AV47" s="984"/>
      <c r="AW47" s="984"/>
      <c r="AY47" s="983"/>
      <c r="BA47" s="984"/>
      <c r="BB47" s="984"/>
      <c r="BC47" s="984"/>
      <c r="BD47" s="984"/>
      <c r="BE47" s="984"/>
      <c r="BF47" s="984"/>
      <c r="BH47" s="983"/>
      <c r="BI47" s="983"/>
      <c r="BJ47" s="983"/>
      <c r="BK47" s="983"/>
      <c r="BL47" s="983"/>
      <c r="BM47" s="983"/>
      <c r="BN47" s="983"/>
      <c r="BO47" s="983"/>
      <c r="BQ47" s="983"/>
    </row>
    <row r="48" spans="1:71" ht="15" customHeight="1">
      <c r="A48" s="470">
        <f t="shared" si="2"/>
        <v>36</v>
      </c>
      <c r="B48" s="981" t="s">
        <v>282</v>
      </c>
      <c r="C48" s="982"/>
      <c r="D48" s="978">
        <v>5.1402657075540002E-2</v>
      </c>
      <c r="F48" s="978">
        <v>1.2712472826593602E-2</v>
      </c>
      <c r="G48" s="978">
        <v>5.9001949880889693E-3</v>
      </c>
      <c r="H48" s="978">
        <v>7.2082598445301072E-3</v>
      </c>
      <c r="I48" s="978">
        <v>6.9575690220430864E-3</v>
      </c>
      <c r="J48" s="978"/>
      <c r="K48" s="978">
        <v>9.856952762106741E-4</v>
      </c>
      <c r="L48" s="978"/>
      <c r="M48" s="978">
        <v>3.0978986393359609E-3</v>
      </c>
      <c r="N48" s="978">
        <v>2.5973395599037108E-3</v>
      </c>
      <c r="O48" s="984"/>
      <c r="P48" s="978"/>
      <c r="Q48" s="978">
        <v>-7.3169128133593331E-4</v>
      </c>
      <c r="R48" s="978"/>
      <c r="S48" s="984"/>
      <c r="T48" s="983"/>
      <c r="U48" s="983"/>
      <c r="V48" s="983"/>
      <c r="W48" s="983"/>
      <c r="X48" s="983"/>
      <c r="Z48" s="978">
        <v>2.422380391653528E-2</v>
      </c>
      <c r="AA48" s="978">
        <v>2.833961578519506E-3</v>
      </c>
      <c r="AB48" s="978">
        <v>1.162570821194997E-2</v>
      </c>
      <c r="AC48" s="978">
        <v>7.7742414607419597E-3</v>
      </c>
      <c r="AD48" s="984"/>
      <c r="AE48" s="984"/>
      <c r="AF48" s="984"/>
      <c r="AG48" s="978">
        <v>1.3186272172338032E-3</v>
      </c>
      <c r="AH48" s="978"/>
      <c r="AI48" s="978">
        <v>1.1510040769454111E-2</v>
      </c>
      <c r="AK48" s="978">
        <v>5.20722329453105E-2</v>
      </c>
      <c r="AM48" s="978">
        <v>1.3682712211367964E-2</v>
      </c>
      <c r="AN48" s="978">
        <v>6.9561179663009676E-3</v>
      </c>
      <c r="AO48" s="978">
        <v>7.2082598445301072E-3</v>
      </c>
      <c r="AP48" s="978">
        <v>6.9575690220430864E-3</v>
      </c>
      <c r="AQ48" s="978"/>
      <c r="AR48" s="978">
        <v>9.856952762106741E-4</v>
      </c>
      <c r="AS48" s="983"/>
      <c r="AT48" s="978"/>
      <c r="AU48" s="978">
        <v>2.4067345524302897E-3</v>
      </c>
      <c r="AV48" s="978">
        <v>2.5973395599037108E-3</v>
      </c>
      <c r="AW48" s="984"/>
      <c r="AX48" s="978"/>
      <c r="AY48" s="978">
        <v>-7.3169128133593331E-4</v>
      </c>
      <c r="AZ48" s="978"/>
      <c r="BA48" s="984"/>
      <c r="BB48" s="983"/>
      <c r="BC48" s="983"/>
      <c r="BD48" s="983"/>
      <c r="BE48" s="983"/>
      <c r="BF48" s="983"/>
      <c r="BH48" s="978">
        <v>2.422380391653528E-2</v>
      </c>
      <c r="BI48" s="978">
        <v>2.833961578519506E-3</v>
      </c>
      <c r="BJ48" s="978">
        <v>1.162570821194997E-2</v>
      </c>
      <c r="BK48" s="978">
        <v>7.7742414607419597E-3</v>
      </c>
      <c r="BL48" s="984"/>
      <c r="BM48" s="984"/>
      <c r="BN48" s="984"/>
      <c r="BO48" s="978">
        <v>1.3186272172338032E-3</v>
      </c>
      <c r="BP48" s="978"/>
      <c r="BQ48" s="978">
        <v>1.1510040769454111E-2</v>
      </c>
    </row>
    <row r="49" spans="1:70" ht="15" customHeight="1">
      <c r="A49" s="470"/>
      <c r="B49" s="981" t="s">
        <v>711</v>
      </c>
      <c r="C49" s="982"/>
      <c r="D49" s="978">
        <v>0.121419238600411</v>
      </c>
      <c r="F49" s="993"/>
      <c r="G49" s="993"/>
      <c r="H49" s="978">
        <v>-6.6E-3</v>
      </c>
      <c r="I49" s="993"/>
      <c r="J49" s="978"/>
      <c r="K49" s="993"/>
      <c r="L49" s="978"/>
      <c r="M49" s="978">
        <v>1.5599999999999999E-2</v>
      </c>
      <c r="N49" s="993"/>
      <c r="O49" s="993"/>
      <c r="P49" s="978"/>
      <c r="Q49" s="993"/>
      <c r="R49" s="978"/>
      <c r="S49" s="993"/>
      <c r="T49" s="994"/>
      <c r="U49" s="994"/>
      <c r="V49" s="994"/>
      <c r="W49" s="994"/>
      <c r="X49" s="994"/>
      <c r="Z49" s="978">
        <v>3.56E-2</v>
      </c>
      <c r="AA49" s="978">
        <v>1.6000000000000001E-3</v>
      </c>
      <c r="AB49" s="978">
        <v>1.6799999999999999E-2</v>
      </c>
      <c r="AC49" s="978">
        <v>1.6000000000000001E-3</v>
      </c>
      <c r="AD49" s="993"/>
      <c r="AE49" s="993"/>
      <c r="AF49" s="978">
        <v>4.7999999999999996E-3</v>
      </c>
      <c r="AG49" s="978">
        <v>-2.9999999999999997E-4</v>
      </c>
      <c r="AH49" s="978"/>
      <c r="AI49" s="978">
        <v>2.9399999999999999E-2</v>
      </c>
      <c r="AK49" s="978">
        <v>0.24440000000000001</v>
      </c>
      <c r="AM49" s="993"/>
      <c r="AN49" s="978">
        <v>1.77E-2</v>
      </c>
      <c r="AO49" s="978">
        <v>-6.1999999999999998E-3</v>
      </c>
      <c r="AP49" s="993"/>
      <c r="AQ49" s="978"/>
      <c r="AR49" s="994"/>
      <c r="AS49" s="994"/>
      <c r="AT49" s="978"/>
      <c r="AU49" s="993"/>
      <c r="AV49" s="993"/>
      <c r="AW49" s="993"/>
      <c r="AX49" s="978"/>
      <c r="AY49" s="993"/>
      <c r="AZ49" s="978"/>
      <c r="BA49" s="993"/>
      <c r="BB49" s="994"/>
      <c r="BC49" s="994"/>
      <c r="BD49" s="994"/>
      <c r="BE49" s="994"/>
      <c r="BF49" s="994"/>
      <c r="BH49" s="978">
        <v>3.2099999999999997E-2</v>
      </c>
      <c r="BI49" s="978">
        <v>1.1999999999999999E-3</v>
      </c>
      <c r="BJ49" s="978">
        <v>1.47E-2</v>
      </c>
      <c r="BK49" s="978">
        <v>1.4E-3</v>
      </c>
      <c r="BL49" s="993"/>
      <c r="BM49" s="993"/>
      <c r="BN49" s="978">
        <v>4.3E-3</v>
      </c>
      <c r="BO49" s="993"/>
      <c r="BP49" s="978"/>
      <c r="BQ49" s="978">
        <v>2.6599999999999999E-2</v>
      </c>
    </row>
    <row r="50" spans="1:70" ht="15" customHeight="1">
      <c r="A50" s="470">
        <f>A48+1</f>
        <v>37</v>
      </c>
      <c r="B50" s="981" t="s">
        <v>721</v>
      </c>
      <c r="C50" s="982"/>
      <c r="D50" s="978">
        <v>7.0646033376633999E-2</v>
      </c>
      <c r="F50" s="993"/>
      <c r="G50" s="993"/>
      <c r="H50" s="978">
        <v>-2.0999999999999999E-3</v>
      </c>
      <c r="I50" s="993"/>
      <c r="J50" s="978"/>
      <c r="K50" s="993"/>
      <c r="L50" s="978"/>
      <c r="M50" s="978">
        <v>2.4799999999999999E-2</v>
      </c>
      <c r="N50" s="993"/>
      <c r="O50" s="993"/>
      <c r="P50" s="978"/>
      <c r="Q50" s="993"/>
      <c r="R50" s="978"/>
      <c r="S50" s="993"/>
      <c r="T50" s="994"/>
      <c r="U50" s="994"/>
      <c r="V50" s="994"/>
      <c r="W50" s="994"/>
      <c r="X50" s="994"/>
      <c r="Z50" s="978">
        <v>1.37E-2</v>
      </c>
      <c r="AA50" s="978">
        <v>1.2999999999999999E-3</v>
      </c>
      <c r="AB50" s="978">
        <v>2.8E-3</v>
      </c>
      <c r="AC50" s="993"/>
      <c r="AD50" s="978">
        <v>4.4999999999999997E-3</v>
      </c>
      <c r="AE50" s="978">
        <v>4.1000000000000003E-3</v>
      </c>
      <c r="AF50" s="993"/>
      <c r="AG50" s="978">
        <v>8.0000000000000004E-4</v>
      </c>
      <c r="AH50" s="978"/>
      <c r="AI50" s="978">
        <v>1.41E-2</v>
      </c>
      <c r="AK50" s="978">
        <v>0.17919058315979497</v>
      </c>
      <c r="AM50" s="993"/>
      <c r="AN50" s="978">
        <v>1.37E-2</v>
      </c>
      <c r="AO50" s="978">
        <v>-2.0999999999999999E-3</v>
      </c>
      <c r="AP50" s="993"/>
      <c r="AQ50" s="978"/>
      <c r="AR50" s="993"/>
      <c r="AS50" s="993"/>
      <c r="AT50" s="978"/>
      <c r="AU50" s="978">
        <v>2.4799999999999999E-2</v>
      </c>
      <c r="AV50" s="993"/>
      <c r="AW50" s="993"/>
      <c r="AX50" s="978"/>
      <c r="AY50" s="993"/>
      <c r="AZ50" s="978"/>
      <c r="BA50" s="978">
        <v>-2.0999999999999999E-3</v>
      </c>
      <c r="BB50" s="993"/>
      <c r="BC50" s="993"/>
      <c r="BD50" s="993"/>
      <c r="BE50" s="993"/>
      <c r="BF50" s="993"/>
      <c r="BH50" s="978">
        <v>1.37E-2</v>
      </c>
      <c r="BI50" s="978">
        <v>1.2999999999999999E-3</v>
      </c>
      <c r="BJ50" s="978">
        <v>2.8E-3</v>
      </c>
      <c r="BK50" s="994"/>
      <c r="BL50" s="978">
        <v>4.4999999999999997E-3</v>
      </c>
      <c r="BM50" s="978">
        <v>4.1000000000000003E-3</v>
      </c>
      <c r="BN50" s="993"/>
      <c r="BO50" s="978">
        <v>8.0000000000000004E-4</v>
      </c>
      <c r="BP50" s="978"/>
      <c r="BQ50" s="978">
        <v>1.41E-2</v>
      </c>
    </row>
    <row r="51" spans="1:70">
      <c r="A51" s="470">
        <f>A50+1</f>
        <v>38</v>
      </c>
      <c r="B51" s="977" t="s">
        <v>33</v>
      </c>
      <c r="C51" s="969"/>
      <c r="D51" s="978">
        <v>6.4207419810345306E-2</v>
      </c>
      <c r="F51" s="978">
        <v>8.9961271074270877E-3</v>
      </c>
      <c r="G51" s="978">
        <v>1.0135728480838713E-2</v>
      </c>
      <c r="H51" s="978">
        <v>-5.4597157919750172E-4</v>
      </c>
      <c r="I51" s="978">
        <v>6.6888921303398519E-4</v>
      </c>
      <c r="J51" s="978"/>
      <c r="K51" s="978">
        <v>5.5655949576906005E-3</v>
      </c>
      <c r="L51" s="978"/>
      <c r="M51" s="978">
        <v>2.0880479887585901E-2</v>
      </c>
      <c r="N51" s="984"/>
      <c r="O51" s="978">
        <v>7.2940659160170007E-3</v>
      </c>
      <c r="P51" s="978"/>
      <c r="Q51" s="978">
        <v>9.8528381538892595E-2</v>
      </c>
      <c r="R51" s="978"/>
      <c r="S51" s="978">
        <v>5.8548745190378781E-4</v>
      </c>
      <c r="T51" s="984"/>
      <c r="U51" s="984"/>
      <c r="V51" s="984"/>
      <c r="W51" s="984"/>
      <c r="X51" s="978">
        <v>5.8548745190378781E-4</v>
      </c>
      <c r="Y51" s="978"/>
      <c r="Z51" s="978">
        <v>2.0600222457923423E-2</v>
      </c>
      <c r="AA51" s="978">
        <v>2.9982556028090857E-3</v>
      </c>
      <c r="AB51" s="984"/>
      <c r="AC51" s="978">
        <v>1.2570729224188115E-2</v>
      </c>
      <c r="AD51" s="984"/>
      <c r="AE51" s="984"/>
      <c r="AF51" s="984"/>
      <c r="AG51" s="978">
        <v>2.2297324861050849E-3</v>
      </c>
      <c r="AH51" s="978"/>
      <c r="AI51" s="978">
        <v>1.3667245645288317E-2</v>
      </c>
      <c r="AK51" s="978">
        <v>0.17756920861287601</v>
      </c>
      <c r="AM51" s="978">
        <v>1.5888710913944393E-2</v>
      </c>
      <c r="AN51" s="978">
        <v>1.7569429082708199E-2</v>
      </c>
      <c r="AO51" s="978">
        <v>-5.4597157919750172E-4</v>
      </c>
      <c r="AP51" s="978">
        <v>6.6888921303398519E-4</v>
      </c>
      <c r="AQ51" s="978"/>
      <c r="AR51" s="978">
        <v>5.5655949576906005E-3</v>
      </c>
      <c r="AS51" s="983"/>
      <c r="AT51" s="978"/>
      <c r="AU51" s="978">
        <v>0.13624759581158769</v>
      </c>
      <c r="AV51" s="984"/>
      <c r="AW51" s="978">
        <v>7.2940659160170007E-3</v>
      </c>
      <c r="AX51" s="978"/>
      <c r="AY51" s="978">
        <v>9.8528381538892595E-2</v>
      </c>
      <c r="AZ51" s="978"/>
      <c r="BA51" s="978">
        <v>5.8548745190378781E-4</v>
      </c>
      <c r="BB51" s="984"/>
      <c r="BC51" s="984"/>
      <c r="BD51" s="984"/>
      <c r="BE51" s="984"/>
      <c r="BF51" s="978">
        <v>5.8548745190378781E-4</v>
      </c>
      <c r="BG51" s="978"/>
      <c r="BH51" s="978">
        <v>2.0600222457923423E-2</v>
      </c>
      <c r="BI51" s="978">
        <v>2.9982556028090857E-3</v>
      </c>
      <c r="BJ51" s="984"/>
      <c r="BK51" s="978">
        <v>1.2570729224188115E-2</v>
      </c>
      <c r="BL51" s="984"/>
      <c r="BM51" s="984"/>
      <c r="BN51" s="984"/>
      <c r="BO51" s="978">
        <v>2.2297324861050849E-3</v>
      </c>
      <c r="BP51" s="978"/>
      <c r="BQ51" s="978">
        <v>1.3667245645288317E-2</v>
      </c>
    </row>
    <row r="52" spans="1:70" ht="15" customHeight="1">
      <c r="A52" s="470">
        <f t="shared" ref="A52:A60" si="3">A51+1</f>
        <v>39</v>
      </c>
      <c r="B52" s="981" t="s">
        <v>34</v>
      </c>
      <c r="C52" s="982"/>
      <c r="D52" s="978">
        <v>0.17575584120865073</v>
      </c>
      <c r="F52" s="978">
        <v>4.8938306727377423E-2</v>
      </c>
      <c r="G52" s="978">
        <v>4.3031672973535717E-2</v>
      </c>
      <c r="H52" s="978">
        <v>1.2708747095026673E-2</v>
      </c>
      <c r="I52" s="978">
        <v>1.1753259970042174E-2</v>
      </c>
      <c r="J52" s="978"/>
      <c r="K52" s="984"/>
      <c r="L52" s="978"/>
      <c r="M52" s="978">
        <v>5.1675561646149282E-2</v>
      </c>
      <c r="N52" s="984"/>
      <c r="O52" s="984"/>
      <c r="P52" s="978"/>
      <c r="Q52" s="984"/>
      <c r="R52" s="978"/>
      <c r="S52" s="984"/>
      <c r="T52" s="984"/>
      <c r="U52" s="984"/>
      <c r="V52" s="984"/>
      <c r="W52" s="984"/>
      <c r="X52" s="984"/>
      <c r="Y52" s="978"/>
      <c r="Z52" s="978">
        <v>4.8990223816623768E-2</v>
      </c>
      <c r="AA52" s="978">
        <v>4.1579910969979927E-4</v>
      </c>
      <c r="AB52" s="978">
        <v>2.9774659461306419E-2</v>
      </c>
      <c r="AC52" s="978">
        <v>1.660040593689327E-2</v>
      </c>
      <c r="AD52" s="984"/>
      <c r="AE52" s="984"/>
      <c r="AF52" s="984"/>
      <c r="AG52" s="978">
        <v>-7.2782973682905538E-4</v>
      </c>
      <c r="AH52" s="978"/>
      <c r="AI52" s="978">
        <v>4.3336308180905503E-2</v>
      </c>
      <c r="AK52" s="985"/>
      <c r="AM52" s="986"/>
      <c r="AN52" s="986"/>
      <c r="AO52" s="986"/>
      <c r="AP52" s="986"/>
      <c r="AR52" s="986"/>
      <c r="AS52" s="986"/>
      <c r="AU52" s="986"/>
      <c r="AV52" s="986"/>
      <c r="AW52" s="986"/>
      <c r="AY52" s="986"/>
      <c r="BA52" s="986"/>
      <c r="BB52" s="986"/>
      <c r="BC52" s="986"/>
      <c r="BD52" s="986"/>
      <c r="BE52" s="986"/>
      <c r="BF52" s="986"/>
      <c r="BH52" s="986"/>
      <c r="BI52" s="986"/>
      <c r="BJ52" s="986"/>
      <c r="BK52" s="986"/>
      <c r="BL52" s="986"/>
      <c r="BM52" s="986"/>
      <c r="BN52" s="986"/>
      <c r="BO52" s="986"/>
      <c r="BQ52" s="986"/>
    </row>
    <row r="53" spans="1:70" ht="15" customHeight="1">
      <c r="A53" s="470">
        <f t="shared" si="3"/>
        <v>40</v>
      </c>
      <c r="B53" s="981" t="s">
        <v>283</v>
      </c>
      <c r="C53" s="982"/>
      <c r="D53" s="978">
        <v>1.7977159704374968E-2</v>
      </c>
      <c r="F53" s="978">
        <v>-2.6214189374957342E-3</v>
      </c>
      <c r="G53" s="978">
        <v>2.771225808375799E-3</v>
      </c>
      <c r="H53" s="978">
        <v>-5.2176827491670075E-3</v>
      </c>
      <c r="I53" s="978">
        <v>-6.3475584914735039E-3</v>
      </c>
      <c r="J53" s="978"/>
      <c r="K53" s="978">
        <v>1.6664413115671795E-3</v>
      </c>
      <c r="L53" s="978"/>
      <c r="M53" s="984"/>
      <c r="N53" s="984"/>
      <c r="O53" s="984"/>
      <c r="P53" s="978"/>
      <c r="Q53" s="984"/>
      <c r="R53" s="978"/>
      <c r="S53" s="978">
        <v>4.3270920862631956E-3</v>
      </c>
      <c r="T53" s="984"/>
      <c r="U53" s="978">
        <v>2.2853451315280604E-3</v>
      </c>
      <c r="V53" s="984"/>
      <c r="W53" s="978">
        <v>1.6379272982954829E-3</v>
      </c>
      <c r="X53" s="978">
        <v>3.5854064475615566E-4</v>
      </c>
      <c r="Y53" s="978"/>
      <c r="Z53" s="978">
        <v>7.2858013657959853E-3</v>
      </c>
      <c r="AA53" s="984"/>
      <c r="AB53" s="984"/>
      <c r="AC53" s="984"/>
      <c r="AD53" s="984"/>
      <c r="AE53" s="984"/>
      <c r="AF53" s="984"/>
      <c r="AG53" s="984"/>
      <c r="AH53" s="978"/>
      <c r="AI53" s="978">
        <v>4.5933403248028526E-3</v>
      </c>
      <c r="AK53" s="985"/>
      <c r="AM53" s="986"/>
      <c r="AN53" s="986"/>
      <c r="AO53" s="986"/>
      <c r="AP53" s="986"/>
      <c r="AR53" s="986"/>
      <c r="AS53" s="986"/>
      <c r="AU53" s="986"/>
      <c r="AV53" s="986"/>
      <c r="AW53" s="986"/>
      <c r="AY53" s="986"/>
      <c r="BA53" s="986"/>
      <c r="BB53" s="986"/>
      <c r="BC53" s="986"/>
      <c r="BD53" s="986"/>
      <c r="BE53" s="986"/>
      <c r="BF53" s="986"/>
      <c r="BH53" s="986"/>
      <c r="BI53" s="986"/>
      <c r="BJ53" s="986"/>
      <c r="BK53" s="986"/>
      <c r="BL53" s="986"/>
      <c r="BM53" s="986"/>
      <c r="BN53" s="986"/>
      <c r="BO53" s="986"/>
      <c r="BQ53" s="986"/>
    </row>
    <row r="54" spans="1:70" ht="15" customHeight="1">
      <c r="A54" s="470">
        <f t="shared" si="3"/>
        <v>41</v>
      </c>
      <c r="B54" s="981" t="s">
        <v>35</v>
      </c>
      <c r="C54" s="982"/>
      <c r="D54" s="978">
        <v>4.6125435668289402E-2</v>
      </c>
      <c r="F54" s="978">
        <v>3.8943388748455654E-2</v>
      </c>
      <c r="G54" s="978">
        <v>2.9153448302497886E-2</v>
      </c>
      <c r="H54" s="978">
        <v>1.4074314194838289E-2</v>
      </c>
      <c r="I54" s="978">
        <v>1.1776709439136501E-2</v>
      </c>
      <c r="J54" s="978"/>
      <c r="K54" s="978">
        <v>2.1080423642029888E-2</v>
      </c>
      <c r="L54" s="978"/>
      <c r="M54" s="978">
        <v>1.0883568158415735E-3</v>
      </c>
      <c r="N54" s="978">
        <v>3.0717755591835871E-4</v>
      </c>
      <c r="O54" s="984"/>
      <c r="P54" s="978"/>
      <c r="Q54" s="978">
        <v>-3.735641059613326E-3</v>
      </c>
      <c r="R54" s="978"/>
      <c r="S54" s="978">
        <v>-2.1469010699018964E-3</v>
      </c>
      <c r="T54" s="984"/>
      <c r="U54" s="978">
        <v>-2.5769857639343363E-3</v>
      </c>
      <c r="V54" s="984"/>
      <c r="W54" s="978">
        <v>4.3681711699100623E-4</v>
      </c>
      <c r="X54" s="984"/>
      <c r="Y54" s="978"/>
      <c r="Z54" s="978">
        <v>3.8743456200729942E-3</v>
      </c>
      <c r="AA54" s="978">
        <v>1.3271489800102954E-3</v>
      </c>
      <c r="AB54" s="978">
        <v>8.5225540187714999E-3</v>
      </c>
      <c r="AC54" s="978">
        <v>2.134533010710371E-3</v>
      </c>
      <c r="AD54" s="984"/>
      <c r="AE54" s="984"/>
      <c r="AF54" s="978">
        <v>-2.1215718619843615E-4</v>
      </c>
      <c r="AG54" s="978">
        <v>-8.1448197048127335E-3</v>
      </c>
      <c r="AH54" s="978"/>
      <c r="AI54" s="978">
        <v>1.7650669370279926E-3</v>
      </c>
      <c r="AK54" s="985"/>
      <c r="AM54" s="986"/>
      <c r="AN54" s="986"/>
      <c r="AO54" s="986"/>
      <c r="AP54" s="986"/>
      <c r="AR54" s="986"/>
      <c r="AS54" s="986"/>
      <c r="AU54" s="986"/>
      <c r="AV54" s="986"/>
      <c r="AW54" s="986"/>
      <c r="AY54" s="986"/>
      <c r="BA54" s="986"/>
      <c r="BB54" s="986"/>
      <c r="BC54" s="986"/>
      <c r="BD54" s="986"/>
      <c r="BE54" s="986"/>
      <c r="BF54" s="986"/>
      <c r="BH54" s="986"/>
      <c r="BI54" s="986"/>
      <c r="BJ54" s="986"/>
      <c r="BK54" s="986"/>
      <c r="BL54" s="986"/>
      <c r="BM54" s="986"/>
      <c r="BN54" s="986"/>
      <c r="BO54" s="986"/>
      <c r="BQ54" s="986"/>
    </row>
    <row r="55" spans="1:70" ht="15" customHeight="1">
      <c r="A55" s="470">
        <f t="shared" si="3"/>
        <v>42</v>
      </c>
      <c r="B55" s="981" t="s">
        <v>36</v>
      </c>
      <c r="C55" s="982"/>
      <c r="D55" s="978">
        <v>7.9100000000000004E-2</v>
      </c>
      <c r="F55" s="979"/>
      <c r="G55" s="979"/>
      <c r="H55" s="979"/>
      <c r="I55" s="979"/>
      <c r="J55" s="980"/>
      <c r="K55" s="979"/>
      <c r="L55" s="980"/>
      <c r="M55" s="979"/>
      <c r="N55" s="979"/>
      <c r="O55" s="979"/>
      <c r="P55" s="980"/>
      <c r="Q55" s="979"/>
      <c r="R55" s="980"/>
      <c r="S55" s="979"/>
      <c r="T55" s="979"/>
      <c r="U55" s="979"/>
      <c r="V55" s="979"/>
      <c r="W55" s="979"/>
      <c r="X55" s="979"/>
      <c r="Y55" s="980"/>
      <c r="Z55" s="979"/>
      <c r="AA55" s="979"/>
      <c r="AB55" s="979"/>
      <c r="AC55" s="979"/>
      <c r="AD55" s="979"/>
      <c r="AE55" s="979"/>
      <c r="AF55" s="979"/>
      <c r="AG55" s="979"/>
      <c r="AH55" s="980"/>
      <c r="AI55" s="979"/>
      <c r="AJ55" s="980"/>
      <c r="AK55" s="980">
        <v>5.7999999999999996E-2</v>
      </c>
      <c r="AL55" s="980"/>
      <c r="AM55" s="984"/>
      <c r="AN55" s="984"/>
      <c r="AO55" s="984"/>
      <c r="AP55" s="984"/>
      <c r="AR55" s="983"/>
      <c r="AS55" s="983"/>
      <c r="AU55" s="984"/>
      <c r="AV55" s="984"/>
      <c r="AW55" s="984"/>
      <c r="AY55" s="983"/>
      <c r="BA55" s="984"/>
      <c r="BB55" s="984"/>
      <c r="BC55" s="984"/>
      <c r="BD55" s="984"/>
      <c r="BE55" s="984"/>
      <c r="BF55" s="984"/>
      <c r="BH55" s="983"/>
      <c r="BI55" s="983"/>
      <c r="BJ55" s="983"/>
      <c r="BK55" s="983"/>
      <c r="BL55" s="983"/>
      <c r="BM55" s="983"/>
      <c r="BN55" s="983"/>
      <c r="BO55" s="983"/>
      <c r="BQ55" s="983"/>
      <c r="BR55" s="980"/>
    </row>
    <row r="56" spans="1:70" ht="15" customHeight="1">
      <c r="A56" s="470">
        <f t="shared" si="3"/>
        <v>43</v>
      </c>
      <c r="B56" s="981" t="s">
        <v>284</v>
      </c>
      <c r="C56" s="982"/>
      <c r="D56" s="978">
        <v>3.2761857223645108E-2</v>
      </c>
      <c r="F56" s="978">
        <v>1.0721180947486919E-2</v>
      </c>
      <c r="G56" s="978">
        <v>1.2698718183654811E-2</v>
      </c>
      <c r="H56" s="978">
        <v>2.3151741896761946E-3</v>
      </c>
      <c r="I56" s="978">
        <v>1.3112575301557072E-3</v>
      </c>
      <c r="J56" s="978"/>
      <c r="K56" s="984"/>
      <c r="L56" s="978"/>
      <c r="M56" s="978">
        <v>7.0759271140058422E-4</v>
      </c>
      <c r="N56" s="984"/>
      <c r="O56" s="984"/>
      <c r="P56" s="978"/>
      <c r="Q56" s="978">
        <v>-0.3810728522748949</v>
      </c>
      <c r="R56" s="978"/>
      <c r="S56" s="978">
        <v>4.7159923557327232E-4</v>
      </c>
      <c r="T56" s="984"/>
      <c r="U56" s="978">
        <v>-1.7679401787984439E-5</v>
      </c>
      <c r="V56" s="984"/>
      <c r="W56" s="984"/>
      <c r="X56" s="984"/>
      <c r="Y56" s="978"/>
      <c r="Z56" s="978">
        <v>1.0422932927606321E-2</v>
      </c>
      <c r="AA56" s="984"/>
      <c r="AB56" s="978">
        <v>1.0260572670948709E-2</v>
      </c>
      <c r="AC56" s="978">
        <v>1.5972286984429207E-3</v>
      </c>
      <c r="AD56" s="984"/>
      <c r="AE56" s="984"/>
      <c r="AF56" s="984"/>
      <c r="AG56" s="978">
        <v>-1.7546938863208794E-3</v>
      </c>
      <c r="AH56" s="978"/>
      <c r="AI56" s="978">
        <v>5.9302108018728927E-3</v>
      </c>
      <c r="AK56" s="984"/>
      <c r="AM56" s="984"/>
      <c r="AN56" s="984"/>
      <c r="AO56" s="984"/>
      <c r="AP56" s="984"/>
      <c r="AR56" s="983"/>
      <c r="AS56" s="983"/>
      <c r="AU56" s="984"/>
      <c r="AV56" s="984"/>
      <c r="AW56" s="984"/>
      <c r="AY56" s="983"/>
      <c r="BA56" s="984"/>
      <c r="BB56" s="984"/>
      <c r="BC56" s="984"/>
      <c r="BD56" s="984"/>
      <c r="BE56" s="984"/>
      <c r="BF56" s="984"/>
      <c r="BH56" s="983"/>
      <c r="BI56" s="983"/>
      <c r="BJ56" s="983"/>
      <c r="BK56" s="983"/>
      <c r="BL56" s="983"/>
      <c r="BM56" s="983"/>
      <c r="BN56" s="983"/>
      <c r="BO56" s="983"/>
      <c r="BQ56" s="983"/>
    </row>
    <row r="57" spans="1:70" ht="15" customHeight="1">
      <c r="A57" s="470">
        <f t="shared" si="3"/>
        <v>44</v>
      </c>
      <c r="B57" s="981" t="s">
        <v>722</v>
      </c>
      <c r="C57" s="982"/>
      <c r="D57" s="978">
        <v>8.7990361640329001E-2</v>
      </c>
      <c r="F57" s="992"/>
      <c r="G57" s="992"/>
      <c r="H57" s="992"/>
      <c r="I57" s="992"/>
      <c r="J57" s="980"/>
      <c r="K57" s="992"/>
      <c r="L57" s="980"/>
      <c r="M57" s="992"/>
      <c r="N57" s="992"/>
      <c r="O57" s="992"/>
      <c r="P57" s="980"/>
      <c r="Q57" s="992"/>
      <c r="R57" s="980"/>
      <c r="S57" s="992"/>
      <c r="T57" s="992"/>
      <c r="U57" s="992"/>
      <c r="V57" s="992"/>
      <c r="W57" s="992"/>
      <c r="X57" s="992"/>
      <c r="Y57" s="980"/>
      <c r="Z57" s="992"/>
      <c r="AA57" s="992"/>
      <c r="AB57" s="992"/>
      <c r="AC57" s="992"/>
      <c r="AD57" s="992"/>
      <c r="AE57" s="992"/>
      <c r="AF57" s="992"/>
      <c r="AG57" s="992"/>
      <c r="AH57" s="980"/>
      <c r="AI57" s="992"/>
      <c r="AJ57" s="980"/>
      <c r="AK57" s="992"/>
      <c r="AL57" s="980"/>
      <c r="AM57" s="993"/>
      <c r="AN57" s="993"/>
      <c r="AO57" s="993"/>
      <c r="AP57" s="993"/>
      <c r="AQ57" s="978"/>
      <c r="AR57" s="993"/>
      <c r="AS57" s="993"/>
      <c r="AT57" s="980"/>
      <c r="AU57" s="992"/>
      <c r="AV57" s="992"/>
      <c r="AW57" s="992"/>
      <c r="AX57" s="980"/>
      <c r="AY57" s="992"/>
      <c r="AZ57" s="980"/>
      <c r="BA57" s="992"/>
      <c r="BB57" s="992"/>
      <c r="BC57" s="992"/>
      <c r="BD57" s="992"/>
      <c r="BE57" s="992"/>
      <c r="BF57" s="992"/>
      <c r="BG57" s="980"/>
      <c r="BH57" s="992"/>
      <c r="BI57" s="992"/>
      <c r="BJ57" s="992"/>
      <c r="BK57" s="992"/>
      <c r="BL57" s="992"/>
      <c r="BM57" s="992"/>
      <c r="BN57" s="992"/>
      <c r="BO57" s="992"/>
      <c r="BP57" s="980"/>
      <c r="BQ57" s="992"/>
      <c r="BR57" s="980"/>
    </row>
    <row r="58" spans="1:70" ht="15" customHeight="1">
      <c r="A58" s="470">
        <f t="shared" si="3"/>
        <v>45</v>
      </c>
      <c r="B58" s="981" t="s">
        <v>130</v>
      </c>
      <c r="C58" s="982"/>
      <c r="D58" s="978">
        <v>0.11700000000000001</v>
      </c>
      <c r="F58" s="983"/>
      <c r="G58" s="983"/>
      <c r="H58" s="983"/>
      <c r="I58" s="983"/>
      <c r="K58" s="983"/>
      <c r="M58" s="983"/>
      <c r="N58" s="983"/>
      <c r="O58" s="983"/>
      <c r="Q58" s="983"/>
      <c r="S58" s="983"/>
      <c r="T58" s="984"/>
      <c r="U58" s="984"/>
      <c r="V58" s="984"/>
      <c r="W58" s="984"/>
      <c r="X58" s="984"/>
      <c r="Y58" s="978"/>
      <c r="Z58" s="984"/>
      <c r="AA58" s="984"/>
      <c r="AB58" s="984"/>
      <c r="AC58" s="984"/>
      <c r="AD58" s="984"/>
      <c r="AE58" s="984"/>
      <c r="AF58" s="984"/>
      <c r="AG58" s="984"/>
      <c r="AH58" s="978"/>
      <c r="AI58" s="984"/>
      <c r="AK58" s="978">
        <v>0.159</v>
      </c>
      <c r="AM58" s="984"/>
      <c r="AN58" s="984"/>
      <c r="AO58" s="984"/>
      <c r="AP58" s="984"/>
      <c r="AR58" s="983"/>
      <c r="AS58" s="983"/>
      <c r="AU58" s="984"/>
      <c r="AV58" s="984"/>
      <c r="AW58" s="984"/>
      <c r="AY58" s="983"/>
      <c r="BA58" s="984"/>
      <c r="BB58" s="984"/>
      <c r="BC58" s="984"/>
      <c r="BD58" s="984"/>
      <c r="BE58" s="984"/>
      <c r="BF58" s="984"/>
      <c r="BH58" s="983"/>
      <c r="BI58" s="983"/>
      <c r="BJ58" s="983"/>
      <c r="BK58" s="983"/>
      <c r="BL58" s="983"/>
      <c r="BM58" s="983"/>
      <c r="BN58" s="983"/>
      <c r="BO58" s="983"/>
      <c r="BQ58" s="983"/>
    </row>
    <row r="59" spans="1:70" ht="15" customHeight="1">
      <c r="A59" s="470">
        <f t="shared" si="3"/>
        <v>46</v>
      </c>
      <c r="B59" s="981" t="s">
        <v>37</v>
      </c>
      <c r="C59" s="982"/>
      <c r="D59" s="987">
        <v>0.106162310486475</v>
      </c>
      <c r="F59" s="978">
        <v>2.3293881525695004E-2</v>
      </c>
      <c r="G59" s="978">
        <v>2.0243052410066631E-2</v>
      </c>
      <c r="H59" s="978">
        <v>5.199202929884128E-3</v>
      </c>
      <c r="I59" s="978">
        <v>4.4387552558244336E-3</v>
      </c>
      <c r="J59" s="978"/>
      <c r="K59" s="978">
        <v>5.9370165791834406E-3</v>
      </c>
      <c r="L59" s="978"/>
      <c r="M59" s="978">
        <v>2.2828006518243349E-2</v>
      </c>
      <c r="N59" s="978">
        <v>5.9111770698196398E-3</v>
      </c>
      <c r="O59" s="978">
        <v>5.4885513028056221E-3</v>
      </c>
      <c r="P59" s="978"/>
      <c r="Q59" s="978">
        <v>4.4496365402050042E-2</v>
      </c>
      <c r="R59" s="978"/>
      <c r="S59" s="984"/>
      <c r="T59" s="984"/>
      <c r="U59" s="984"/>
      <c r="V59" s="984"/>
      <c r="W59" s="984"/>
      <c r="X59" s="984"/>
      <c r="Y59" s="978"/>
      <c r="Z59" s="978">
        <v>2.9468908962234808E-2</v>
      </c>
      <c r="AA59" s="978">
        <v>3.7373342448498437E-3</v>
      </c>
      <c r="AB59" s="978">
        <v>1.3495678031893443E-2</v>
      </c>
      <c r="AC59" s="984"/>
      <c r="AD59" s="978">
        <v>6.9494063575238352E-3</v>
      </c>
      <c r="AE59" s="978">
        <v>3.8648053683891237E-3</v>
      </c>
      <c r="AF59" s="984"/>
      <c r="AG59" s="978">
        <v>-9.5374653472535265E-4</v>
      </c>
      <c r="AH59" s="978"/>
      <c r="AI59" s="978">
        <v>3.5465558938914621E-2</v>
      </c>
      <c r="AK59" s="978">
        <v>0.145046137483934</v>
      </c>
      <c r="AM59" s="978">
        <v>2.771255867732203E-2</v>
      </c>
      <c r="AN59" s="978">
        <v>2.5542586156235336E-2</v>
      </c>
      <c r="AO59" s="978">
        <v>5.199202929884128E-3</v>
      </c>
      <c r="AP59" s="978">
        <v>4.4387552558244336E-3</v>
      </c>
      <c r="AQ59" s="978"/>
      <c r="AR59" s="978">
        <v>5.9370165791834406E-3</v>
      </c>
      <c r="AS59" s="984"/>
      <c r="AT59" s="978"/>
      <c r="AU59" s="978">
        <v>6.8737042756949918E-2</v>
      </c>
      <c r="AV59" s="978">
        <v>5.9111770698196398E-3</v>
      </c>
      <c r="AW59" s="978">
        <v>5.4885513028056221E-3</v>
      </c>
      <c r="AX59" s="978"/>
      <c r="AY59" s="978">
        <v>4.4496365402050042E-2</v>
      </c>
      <c r="AZ59" s="978"/>
      <c r="BA59" s="984"/>
      <c r="BB59" s="984"/>
      <c r="BC59" s="984"/>
      <c r="BD59" s="984"/>
      <c r="BE59" s="984"/>
      <c r="BF59" s="984"/>
      <c r="BG59" s="978"/>
      <c r="BH59" s="978">
        <v>2.9468908962234808E-2</v>
      </c>
      <c r="BI59" s="978">
        <v>3.7373342448498437E-3</v>
      </c>
      <c r="BJ59" s="978">
        <v>1.3495678031893443E-2</v>
      </c>
      <c r="BK59" s="984"/>
      <c r="BL59" s="978">
        <v>6.9494063575238352E-3</v>
      </c>
      <c r="BM59" s="978">
        <v>3.8648053683891237E-3</v>
      </c>
      <c r="BN59" s="984"/>
      <c r="BO59" s="978">
        <v>-9.5374653472535265E-4</v>
      </c>
      <c r="BP59" s="978"/>
      <c r="BQ59" s="978">
        <v>3.5465558938914621E-2</v>
      </c>
      <c r="BR59" s="978"/>
    </row>
    <row r="60" spans="1:70" ht="15" customHeight="1" thickBot="1">
      <c r="A60" s="470">
        <f t="shared" si="3"/>
        <v>47</v>
      </c>
      <c r="B60" s="988" t="s">
        <v>38</v>
      </c>
      <c r="C60" s="982"/>
      <c r="D60" s="989">
        <v>5.8600000000000041E-2</v>
      </c>
      <c r="F60" s="990"/>
      <c r="G60" s="990"/>
      <c r="H60" s="990"/>
      <c r="I60" s="990"/>
      <c r="J60" s="989"/>
      <c r="K60" s="990"/>
      <c r="L60" s="989"/>
      <c r="M60" s="990"/>
      <c r="N60" s="990"/>
      <c r="O60" s="990"/>
      <c r="P60" s="990"/>
      <c r="Q60" s="990"/>
      <c r="R60" s="989"/>
      <c r="S60" s="990"/>
      <c r="T60" s="990"/>
      <c r="U60" s="990"/>
      <c r="V60" s="990"/>
      <c r="W60" s="990"/>
      <c r="X60" s="990"/>
      <c r="Y60" s="989"/>
      <c r="Z60" s="990"/>
      <c r="AA60" s="990"/>
      <c r="AB60" s="990"/>
      <c r="AC60" s="990"/>
      <c r="AD60" s="990"/>
      <c r="AE60" s="990"/>
      <c r="AF60" s="990"/>
      <c r="AG60" s="990"/>
      <c r="AH60" s="989"/>
      <c r="AI60" s="990"/>
      <c r="AK60" s="989">
        <v>6.9900000000000018E-2</v>
      </c>
      <c r="AM60" s="990"/>
      <c r="AN60" s="990"/>
      <c r="AO60" s="990"/>
      <c r="AP60" s="990"/>
      <c r="AQ60" s="989"/>
      <c r="AR60" s="990"/>
      <c r="AS60" s="990"/>
      <c r="AT60" s="989"/>
      <c r="AU60" s="990"/>
      <c r="AV60" s="990"/>
      <c r="AW60" s="990"/>
      <c r="AX60" s="989"/>
      <c r="AY60" s="990"/>
      <c r="AZ60" s="989"/>
      <c r="BA60" s="990"/>
      <c r="BB60" s="990"/>
      <c r="BC60" s="990"/>
      <c r="BD60" s="990"/>
      <c r="BE60" s="990"/>
      <c r="BF60" s="990"/>
      <c r="BG60" s="989"/>
      <c r="BH60" s="990"/>
      <c r="BI60" s="990"/>
      <c r="BJ60" s="990"/>
      <c r="BK60" s="990"/>
      <c r="BL60" s="990"/>
      <c r="BM60" s="990"/>
      <c r="BN60" s="990"/>
      <c r="BO60" s="990"/>
      <c r="BP60" s="989"/>
      <c r="BQ60" s="990"/>
      <c r="BR60" s="978"/>
    </row>
    <row r="61" spans="1:70">
      <c r="A61" s="470"/>
      <c r="Z61" s="978"/>
      <c r="AA61" s="978"/>
      <c r="AB61" s="978"/>
    </row>
    <row r="62" spans="1:70">
      <c r="A62" s="470"/>
      <c r="B62" s="966"/>
      <c r="C62" s="966"/>
      <c r="Z62" s="978"/>
      <c r="AA62" s="978"/>
      <c r="AB62" s="978"/>
    </row>
    <row r="63" spans="1:70">
      <c r="B63" s="5"/>
      <c r="C63" s="966"/>
      <c r="D63" s="357" t="s">
        <v>39</v>
      </c>
      <c r="Z63" s="978"/>
      <c r="AA63" s="978"/>
      <c r="AB63" s="978"/>
    </row>
    <row r="64" spans="1:70">
      <c r="B64" s="38"/>
      <c r="C64" s="966"/>
      <c r="D64" s="357"/>
      <c r="Z64" s="978"/>
      <c r="AA64" s="978"/>
      <c r="AB64" s="978"/>
    </row>
    <row r="65" spans="1:28">
      <c r="B65" s="13"/>
      <c r="C65" s="966"/>
      <c r="D65" s="357" t="s">
        <v>40</v>
      </c>
      <c r="Z65" s="978"/>
      <c r="AA65" s="978"/>
      <c r="AB65" s="978"/>
    </row>
    <row r="66" spans="1:28">
      <c r="B66" s="38"/>
      <c r="C66" s="966"/>
      <c r="D66" s="357"/>
      <c r="Z66" s="978"/>
      <c r="AA66" s="978"/>
      <c r="AB66" s="978"/>
    </row>
    <row r="67" spans="1:28">
      <c r="B67" s="77"/>
      <c r="C67" s="966"/>
      <c r="D67" s="357" t="s">
        <v>41</v>
      </c>
      <c r="Z67" s="978"/>
      <c r="AA67" s="978"/>
      <c r="AB67" s="978"/>
    </row>
    <row r="68" spans="1:28" s="4" customFormat="1">
      <c r="A68" s="797"/>
      <c r="C68" s="34"/>
      <c r="D68" s="357"/>
      <c r="Z68" s="978"/>
      <c r="AA68" s="978"/>
      <c r="AB68" s="978"/>
    </row>
    <row r="69" spans="1:28" s="4" customFormat="1">
      <c r="A69" s="138"/>
      <c r="B69" s="635"/>
      <c r="C69" s="34"/>
      <c r="D69" s="357" t="s">
        <v>541</v>
      </c>
      <c r="Z69" s="978"/>
      <c r="AA69" s="978"/>
      <c r="AB69" s="978"/>
    </row>
    <row r="70" spans="1:28">
      <c r="B70" s="4"/>
      <c r="C70" s="34"/>
      <c r="Z70" s="978"/>
      <c r="AA70" s="978"/>
      <c r="AB70" s="978"/>
    </row>
    <row r="71" spans="1:28" s="4" customFormat="1">
      <c r="A71" s="138"/>
      <c r="B71" s="139"/>
      <c r="C71" s="34"/>
      <c r="Z71" s="978"/>
      <c r="AA71" s="978"/>
      <c r="AB71" s="978"/>
    </row>
    <row r="72" spans="1:28" s="4" customFormat="1">
      <c r="A72" s="798"/>
      <c r="B72" s="16" t="s">
        <v>643</v>
      </c>
      <c r="Z72" s="978"/>
      <c r="AA72" s="978"/>
      <c r="AB72" s="978"/>
    </row>
    <row r="73" spans="1:28" s="4" customFormat="1">
      <c r="A73" s="798"/>
      <c r="B73" s="4" t="s">
        <v>729</v>
      </c>
      <c r="Z73" s="978"/>
      <c r="AA73" s="978"/>
      <c r="AB73" s="978"/>
    </row>
    <row r="74" spans="1:28" s="4" customFormat="1">
      <c r="A74" s="798"/>
      <c r="Z74" s="978"/>
      <c r="AA74" s="978"/>
      <c r="AB74" s="978"/>
    </row>
    <row r="75" spans="1:28">
      <c r="B75" s="224" t="s">
        <v>42</v>
      </c>
      <c r="C75" s="34"/>
    </row>
    <row r="76" spans="1:28">
      <c r="B76" s="1265" t="s">
        <v>538</v>
      </c>
      <c r="C76" s="1265"/>
    </row>
    <row r="79" spans="1:28">
      <c r="A79" s="799"/>
      <c r="B79" s="1151" t="s">
        <v>54</v>
      </c>
      <c r="C79" s="1151"/>
    </row>
    <row r="80" spans="1:28" ht="116" customHeight="1">
      <c r="A80" s="799"/>
      <c r="B80" s="1155" t="s">
        <v>654</v>
      </c>
      <c r="C80" s="1155"/>
      <c r="D80" s="1155"/>
      <c r="E80" s="1155"/>
      <c r="F80" s="1155"/>
      <c r="G80" s="1155"/>
      <c r="H80" s="1155"/>
      <c r="I80" s="1155"/>
      <c r="J80" s="1155"/>
      <c r="K80" s="1155"/>
      <c r="L80" s="1155"/>
      <c r="M80" s="1155"/>
      <c r="N80" s="1155"/>
      <c r="O80" s="1155"/>
      <c r="P80" s="1155"/>
      <c r="Q80" s="1155"/>
      <c r="R80" s="1155"/>
      <c r="S80" s="1155"/>
      <c r="T80" s="1155"/>
      <c r="U80" s="1155"/>
    </row>
    <row r="81" spans="1:3">
      <c r="A81" s="799"/>
      <c r="B81" s="962"/>
      <c r="C81" s="962"/>
    </row>
    <row r="82" spans="1:3">
      <c r="A82" s="799"/>
      <c r="B82" s="49"/>
      <c r="C82" s="49"/>
    </row>
    <row r="83" spans="1:3">
      <c r="A83" s="799"/>
      <c r="B83" s="1151" t="s">
        <v>97</v>
      </c>
      <c r="C83" s="1151"/>
    </row>
    <row r="84" spans="1:3">
      <c r="A84" s="800">
        <f t="shared" ref="A84:A133" si="4">A10</f>
        <v>1</v>
      </c>
      <c r="B84" s="27" t="str">
        <f>'[7]5.Inequality - Gini coefficient'!B101</f>
        <v>*,** Albania (2015): n.a.</v>
      </c>
      <c r="C84" s="961"/>
    </row>
    <row r="85" spans="1:3">
      <c r="A85" s="800">
        <f t="shared" si="4"/>
        <v>2</v>
      </c>
      <c r="B85" s="27" t="str">
        <f>'[7]5.Inequality - Gini coefficient'!B102</f>
        <v>Argentina (2012): Rossignolo, Dario. 2017. “CEQ Master Workbook: Argentina (2012-2013),” CEQ Data Center on Fiscal Redistribution (CEQ Institute, Tulane University). Jun 8, 2018.</v>
      </c>
      <c r="C85" s="27"/>
    </row>
    <row r="86" spans="1:3">
      <c r="A86" s="800">
        <f t="shared" si="4"/>
        <v>3</v>
      </c>
      <c r="B86" s="27" t="str">
        <f>'[7]5.Inequality - Gini coefficient'!B103</f>
        <v>Armenia (2011): Younger, Stephen D., Artsvi Khachatryan, Gohar Gyulumyan, Nistha Sinha, and Ulrich Bartsch. 2019. “CEQ Master Workbook: Armenia (2011),” CEQ Data Center on Fiscal Redistribution (CEQ Institute, Tulane University and the World Bank). June 8, 2019.</v>
      </c>
      <c r="C86" s="27"/>
    </row>
    <row r="87" spans="1:3">
      <c r="A87" s="800">
        <f t="shared" si="4"/>
        <v>4</v>
      </c>
      <c r="B87" s="27" t="str">
        <f>'[7]5.Inequality - Gini coefficient'!B104</f>
        <v>*,** Belarus (2015): n.a.</v>
      </c>
      <c r="C87" s="27"/>
    </row>
    <row r="88" spans="1:3">
      <c r="A88" s="800">
        <f t="shared" si="4"/>
        <v>5</v>
      </c>
      <c r="B88" s="27" t="str">
        <f>'[7]5.Inequality - Gini coefficient'!B105</f>
        <v>Bolivia (2009): Paz Arauco, Veronica, George Gray-Molina, Wilson Jimenez and Ernesto Yañez. 2014. “CEQ Master Workbook: Bolivia (2009),” CEQ Data Center on Fiscal Redistribution (CEQ Institute, Tulane University). September 22, 2014.</v>
      </c>
      <c r="C88" s="27"/>
    </row>
    <row r="89" spans="1:3">
      <c r="A89" s="800">
        <f t="shared" si="4"/>
        <v>6</v>
      </c>
      <c r="B89" s="27" t="str">
        <f>'[7]5.Inequality - Gini coefficient'!B106</f>
        <v>Brazil (2008): Higgins, Sean, Claudiney Pereira, and, Maynor Cabrera. 2019. “CEQ Master Workbook: Brazil (2008-2009),” CEQ Data Center on Fiscal Redistribution (CEQ Institute, Tulane University). May 3, 2019.</v>
      </c>
      <c r="C89" s="27"/>
    </row>
    <row r="90" spans="1:3">
      <c r="A90" s="800">
        <f t="shared" si="4"/>
        <v>7</v>
      </c>
      <c r="B90" s="27" t="str">
        <f>'[7]5.Inequality - Gini coefficient'!B107</f>
        <v>*,** Burkina Faso (2014): n.a.</v>
      </c>
      <c r="C90" s="27"/>
    </row>
    <row r="91" spans="1:3">
      <c r="A91" s="800">
        <f t="shared" si="4"/>
        <v>8</v>
      </c>
      <c r="B91" s="27" t="str">
        <f>'[7]5.Inequality - Gini coefficient'!B108</f>
        <v>Chile (2013): Martinez-Aguilar, Sandra and Eduardo Ortiz-Juarez. 2016. “CEQ Master Workbook: Chile (2013),” CEQ Data Center on Fiscal Redistribution (CEQ Institute, Tulane University and the World Bank). October 7, 2016.</v>
      </c>
      <c r="C91" s="27"/>
    </row>
    <row r="92" spans="1:3">
      <c r="A92" s="800">
        <f t="shared" si="4"/>
        <v>9</v>
      </c>
      <c r="B92" s="27" t="str">
        <f>'[7]5.Inequality - Gini coefficient'!B109</f>
        <v>Colombia (2010): Melendez, Marcela and Valentina Martinez. 2019. “CEQ Master Workbook: Colombia (2010),” CEQ Data Center on Fiscal Redistribution (CEQ Institute, Tulane University and Inter-American Development Bank). February 20, 2019.</v>
      </c>
      <c r="C92" s="27"/>
    </row>
    <row r="93" spans="1:3">
      <c r="A93" s="800">
        <f t="shared" si="4"/>
        <v>0</v>
      </c>
      <c r="B93" s="27" t="str">
        <f>'[7]5.Inequality - Gini coefficient'!B110</f>
        <v>Colombia (2014): Melendez, Marcela and Valentina Martinez. 2019. “CEQ Master Workbook: Colombia (2014),” CEQ Data Center on Fiscal Redistribution (CEQ Institute, Tulane University and Inter-American Development Bank). February 28, 2019.</v>
      </c>
      <c r="C93" s="27"/>
    </row>
    <row r="94" spans="1:3">
      <c r="A94" s="800">
        <f t="shared" si="4"/>
        <v>10</v>
      </c>
      <c r="B94" s="27" t="str">
        <f>'[7]5.Inequality - Gini coefficient'!B111</f>
        <v>*,** Comoros (2014): n.a.</v>
      </c>
      <c r="C94" s="27"/>
    </row>
    <row r="95" spans="1:3">
      <c r="A95" s="800">
        <f t="shared" si="4"/>
        <v>11</v>
      </c>
      <c r="B95" s="27" t="str">
        <f>'[7]5.Inequality - Gini coefficient'!B112</f>
        <v>Costa Rica (2010): Sauma, Pablo and Juan Diego Trejos. 2014. “CEQ Master Workbook: Costa Rica (2010),” CEQ Data Center on Fiscal Redistribution (CEQ Institute, Tulane University). February 14, 2014.</v>
      </c>
      <c r="C95" s="27"/>
    </row>
    <row r="96" spans="1:3">
      <c r="A96" s="800">
        <f t="shared" si="4"/>
        <v>12</v>
      </c>
      <c r="B96" s="27" t="str">
        <f>'[7]5.Inequality - Gini coefficient'!B113</f>
        <v>*,** Croatia (2014): n.a.</v>
      </c>
      <c r="C96" s="27"/>
    </row>
    <row r="97" spans="1:3">
      <c r="A97" s="800">
        <f t="shared" si="4"/>
        <v>13</v>
      </c>
      <c r="B97" s="27" t="str">
        <f>'[7]5.Inequality - Gini coefficient'!B114</f>
        <v xml:space="preserve">Dominican Republic (2006): Aristy-Escuder, Jaime. 2019. “CEQ Master Workbook: Dominican Republic (2006-2007),” CEQ Data Center on Fiscal Redistribution (CEQ Institute, Tulane University). January 23, 2019. </v>
      </c>
      <c r="C97" s="27"/>
    </row>
    <row r="98" spans="1:3">
      <c r="A98" s="800">
        <f t="shared" si="4"/>
        <v>14</v>
      </c>
      <c r="B98" s="27" t="str">
        <f>'[7]5.Inequality - Gini coefficient'!B115</f>
        <v>Ecuador (2011): Llerena Pinto, Freddy Paul, Maria Cristhina Llerena Pinto, Roberto Carlos Saa Daza, and Maria Andrea Llerena Pinto. 2017. “CEQ Master Workbook: Ecuador (2011-2012),” CEQ Data Center on Fiscal Redistribution (CEQ Institute, Tulane University). January 5, 2017.</v>
      </c>
      <c r="C98" s="27"/>
    </row>
    <row r="99" spans="1:3">
      <c r="A99" s="800">
        <f t="shared" si="4"/>
        <v>15</v>
      </c>
      <c r="B99" s="27" t="str">
        <f>'[7]5.Inequality - Gini coefficient'!B116</f>
        <v>*,** Egypt (2015): n.a.</v>
      </c>
      <c r="C99" s="27"/>
    </row>
    <row r="100" spans="1:3">
      <c r="A100" s="800">
        <f t="shared" si="4"/>
        <v>16</v>
      </c>
      <c r="B100" s="27" t="str">
        <f>'[7]5.Inequality - Gini coefficient'!B117</f>
        <v>El Salvador (2011): Oliva, Jose Andres. 2019. “CEQ Master Workbook: El Salvador (2011),” CEQ Data Center on Fiscal Redistribution (CEQ Institute, Tulane University and Inter-American Development Bank). October 23, 2019.</v>
      </c>
      <c r="C100" s="27"/>
    </row>
    <row r="101" spans="1:3">
      <c r="A101" s="800">
        <f t="shared" si="4"/>
        <v>17</v>
      </c>
      <c r="B101" s="27" t="str">
        <f>'[7]5.Inequality - Gini coefficient'!B118</f>
        <v>Ethiopia (2010): Hill, Ruth, Eyasu Tsehaye and Tassew Woldehanna. 2014. “CEQ Master Workbook: Ethiopia (2010-2011),” CEQ Data Center on Fiscal Redistribution (CEQ Institute, Tulane University and the World Bank). September 28, 2014.</v>
      </c>
      <c r="C101" s="27"/>
    </row>
    <row r="102" spans="1:3">
      <c r="A102" s="800">
        <f t="shared" si="4"/>
        <v>18</v>
      </c>
      <c r="B102" s="27" t="str">
        <f>'[7]5.Inequality - Gini coefficient'!B119</f>
        <v>Georgia (2013): Cancho, Cesar and Elena Bondarenko. 2015. “CEQ Master Workbook: Georgia (2013),” CEQ Data Center on Fiscal Redistribution (CEQ Institute, Tulane University and the World Bank). December 31, 2015.</v>
      </c>
      <c r="C102" s="27"/>
    </row>
    <row r="103" spans="1:3">
      <c r="A103" s="800">
        <f t="shared" si="4"/>
        <v>19</v>
      </c>
      <c r="B103" s="27" t="str">
        <f>'[7]5.Inequality - Gini coefficient'!B120</f>
        <v>Ghana (2012): Younger, Stephen, Eric Osei-Assibey, and Felix Oppong. 2018. “CEQ Master Workbook: Ghana (2012-2013),” CEQ Data Center on Fiscal Redistribution (CEQ Institute, Tulane University). October 27, 2018.</v>
      </c>
      <c r="C103" s="27"/>
    </row>
    <row r="104" spans="1:3">
      <c r="A104" s="800">
        <f t="shared" si="4"/>
        <v>20</v>
      </c>
      <c r="B104" s="27" t="str">
        <f>'[7]5.Inequality - Gini coefficient'!B121</f>
        <v>Guatemala (2011): Cabrera, Maynor and Hilcias E. Moran. 2015. “CEQ Master Workbook: Guatemala (2011),” CEQ Data Center on Fiscal Redistribution (CEQ Institute, Tulane University, Instituto Centroamericano de Estudios Fiscales (ICEFI) and International Fund for Agricultural Development (IFAD)). October 4, 2016.</v>
      </c>
      <c r="C104" s="27"/>
    </row>
    <row r="105" spans="1:3">
      <c r="A105" s="800">
        <f t="shared" si="4"/>
        <v>21</v>
      </c>
      <c r="B105" s="27" t="str">
        <f>'[7]5.Inequality - Gini coefficient'!B122</f>
        <v>*,** Guinea (2012): n.a.</v>
      </c>
      <c r="C105" s="27"/>
    </row>
    <row r="106" spans="1:3">
      <c r="A106" s="800">
        <f t="shared" si="4"/>
        <v>22</v>
      </c>
      <c r="B106" s="27" t="str">
        <f>'[7]5.Inequality - Gini coefficient'!B123</f>
        <v>Honduras (2011): Castaneda, Ricardo and Ilya Espino. 2015. “CEQ Master Workbook: Honduras (2011),” CEQ Data Center on Fiscal Redistribution (CEQ Institute, Tulane University, Instituto Centroamericano de Estudios Fiscales (Icefi) and International Fund for Agricultural Development (IFAD)). July 27, 2015.</v>
      </c>
      <c r="C106" s="27"/>
    </row>
    <row r="107" spans="1:3">
      <c r="A107" s="800">
        <f t="shared" si="4"/>
        <v>23</v>
      </c>
      <c r="B107" s="27" t="str">
        <f>'[7]5.Inequality - Gini coefficient'!B124</f>
        <v>Indonesia (2012): Afkar, Rythia, Jon Jellema, and Matthew Wai-Poi. 2015. “CEQ Master Workbook: Indonesia (2012),” CEQ Data Center on Fiscal Redistribution (CEQ Institute, Tulane University and the World Bank). August 5, 2015.</v>
      </c>
      <c r="C107" s="27"/>
    </row>
    <row r="108" spans="1:3">
      <c r="A108" s="800">
        <f t="shared" si="4"/>
        <v>24</v>
      </c>
      <c r="B108" s="27" t="str">
        <f>'[7]5.Inequality - Gini coefficient'!B125</f>
        <v>Iran (2011): Enami, Ali, Nora Lustig and Alireza Taqdiri. 2017. “CEQ Master Workbook: Iran (2011-2012),” CEQ Data Center on Fiscal Redistribution (CEQ Institute, Tulane University and Economic Research Forum). May 5, 2017.</v>
      </c>
      <c r="C108" s="27"/>
    </row>
    <row r="109" spans="1:3">
      <c r="A109" s="800">
        <f t="shared" si="4"/>
        <v>25</v>
      </c>
      <c r="B109" s="27" t="str">
        <f>'[7]5.Inequality - Gini coefficient'!B126</f>
        <v>Jordan (2010): Abdel-Halim, Morad, Shamma A. Alam, Yusuf Mansur, Umar Serajuddin and Paolo Verme. 2016. “CEQ Master Workbook: Jordan (2010-2011),” CEQ Data Center on Fiscal Redistribution (CEQ Institute, Tulane University and the World Bank). March 8, 2016.</v>
      </c>
      <c r="C109" s="27"/>
    </row>
    <row r="110" spans="1:3">
      <c r="A110" s="800">
        <f t="shared" si="4"/>
        <v>26</v>
      </c>
      <c r="B110" s="27" t="str">
        <f>'[7]5.Inequality - Gini coefficient'!B127</f>
        <v>*,** Kenya (2015): n.a.</v>
      </c>
      <c r="C110" s="27"/>
    </row>
    <row r="111" spans="1:3">
      <c r="A111" s="800">
        <f t="shared" si="4"/>
        <v>27</v>
      </c>
      <c r="B111" s="27" t="str">
        <f>'[7]5.Inequality - Gini coefficient'!B128</f>
        <v>*,** Mali (2014): n.a.</v>
      </c>
      <c r="C111" s="27"/>
    </row>
    <row r="112" spans="1:3">
      <c r="A112" s="800">
        <f t="shared" si="4"/>
        <v>28</v>
      </c>
      <c r="B112" s="27" t="str">
        <f>'[7]5.Inequality - Gini coefficient'!B129</f>
        <v>Mexico (2010): Scott, John. 2013. “CEQ Master Workbook: Mexico (2010),” CEQ Data Center on Fiscal Redistribution (CEQ Institute, Tulane University). September 2, 2013.</v>
      </c>
      <c r="C112" s="27"/>
    </row>
    <row r="113" spans="1:3">
      <c r="A113" s="800">
        <f t="shared" si="4"/>
        <v>0</v>
      </c>
      <c r="B113" s="27" t="str">
        <f>'[7]5.Inequality - Gini coefficient'!B130</f>
        <v>Mexico (2012): Scott, John, Sandra Martinez-Aguilar, Enrique de la Rosa, and Rodrigo Aranda. 2017. “CEQ Master Workbook: Mexico (2012),” CEQ Data Center on Fiscal Redistribution (CEQ Institute, Tulane University). June 15, 2019</v>
      </c>
      <c r="C113" s="27"/>
    </row>
    <row r="114" spans="1:3" ht="15" customHeight="1">
      <c r="A114" s="800">
        <f t="shared" si="4"/>
        <v>0</v>
      </c>
      <c r="B114" s="27" t="str">
        <f>'[7]5.Inequality - Gini coefficient'!B131</f>
        <v>Mexico (2014): Scott, John, Sandra Martinez-Aguilar, Enrique de la Rosa, and Rodrigo Aranda. 2017. “CEQ Master Workbook: Mexico (2014),” CEQ Data Center on Fiscal Redistribution (CEQ Institute, Tulane University). June 15, 2019.</v>
      </c>
      <c r="C114" s="27"/>
    </row>
    <row r="115" spans="1:3" ht="15" customHeight="1">
      <c r="A115" s="800">
        <f t="shared" si="4"/>
        <v>29</v>
      </c>
      <c r="B115" s="27" t="str">
        <f>'[7]5.Inequality - Gini coefficient'!B132</f>
        <v>*,** Mongolia (2016): n.a.</v>
      </c>
      <c r="C115" s="27"/>
    </row>
    <row r="116" spans="1:3" ht="15" customHeight="1">
      <c r="A116" s="800">
        <f t="shared" si="4"/>
        <v>30</v>
      </c>
      <c r="B116" s="27" t="str">
        <f>'[7]5.Inequality - Gini coefficient'!B133</f>
        <v>*,** Namibia (2009): n.a.</v>
      </c>
      <c r="C116" s="27"/>
    </row>
    <row r="117" spans="1:3">
      <c r="A117" s="800">
        <f t="shared" si="4"/>
        <v>31</v>
      </c>
      <c r="B117" s="27" t="str">
        <f>'[7]5.Inequality - Gini coefficient'!B134</f>
        <v>Nicaragua (2009): Cabrera, Maynor and Hilcias E. Moran. 2015. “CEQ Master Workbook: Nicaragua (2009),” CEQ Data Center on Fiscal Redistribution (CEQ Institute, Tulane University, Instituto Centroamericano de Estudios Fiscales (Icefi) and International Fund for Agricultural Development (IFAD)). October 14, 2015.</v>
      </c>
      <c r="C117" s="27"/>
    </row>
    <row r="118" spans="1:3">
      <c r="A118" s="800">
        <f t="shared" si="4"/>
        <v>32</v>
      </c>
      <c r="B118" s="27" t="str">
        <f>'[7]5.Inequality - Gini coefficient'!B135</f>
        <v>*,** Niger (2014): n.a.</v>
      </c>
      <c r="C118" s="27"/>
    </row>
    <row r="119" spans="1:3">
      <c r="A119" s="800">
        <f t="shared" si="4"/>
        <v>33</v>
      </c>
      <c r="B119" s="27" t="str">
        <f>'[7]5.Inequality - Gini coefficient'!B136</f>
        <v>Panama (2016): Martinez-Aguilar, Sandra. 2019. “CEQ Master Workbook: Panama (2016),” CEQ Data Center on Fiscal Redistribution (CEQ Institute, Tulane University and the Economic Co-operation and Development). January 16, 2019.</v>
      </c>
      <c r="C119" s="27"/>
    </row>
    <row r="120" spans="1:3">
      <c r="A120" s="800">
        <f t="shared" si="4"/>
        <v>34</v>
      </c>
      <c r="B120" s="27" t="str">
        <f>'[7]5.Inequality - Gini coefficient'!B137</f>
        <v>Paraguay (2014) : Gimenez, Lea, Maria Ana Lugo, Sandra Martinez-Aguilar, Humberto Colman, Juan Jose Galeano and Gabriela Farfan. 2017. “CEQ Master Workbook: Paraguay (2014) ,” CEQ Data Center (CEQ Institute, Tulane University). February 12, 2017.</v>
      </c>
      <c r="C120" s="27"/>
    </row>
    <row r="121" spans="1:3">
      <c r="A121" s="800">
        <f t="shared" si="4"/>
        <v>35</v>
      </c>
      <c r="B121" s="27" t="str">
        <f>'[7]5.Inequality - Gini coefficient'!B138</f>
        <v>Peru (2009): Jaramillo, Miguel. 2015. “CEQ Master Workbook: Peru (2009),” CEQ Data Center on Fiscal Redistribution (CEQ Institute, Tulane University). August 7, 2015.</v>
      </c>
      <c r="C121" s="27"/>
    </row>
    <row r="122" spans="1:3">
      <c r="A122" s="800">
        <f t="shared" si="4"/>
        <v>36</v>
      </c>
      <c r="B122" s="27" t="str">
        <f>'[7]5.Inequality - Gini coefficient'!B139</f>
        <v>Peru (2011): Jaramillo, Miguel. 2019. “CEQ Master Workbook: Peru (2011),” CEQ Data Center on Fiscal Redistribution (CEQ Institute, Tulane University). February 11, 2019.</v>
      </c>
      <c r="C122" s="27"/>
    </row>
    <row r="123" spans="1:3">
      <c r="A123" s="800">
        <f t="shared" si="4"/>
        <v>0</v>
      </c>
      <c r="B123" s="27" t="str">
        <f>'[7]5.Inequality - Gini coefficient'!B140</f>
        <v>*,** Poland (2014): n.a.</v>
      </c>
      <c r="C123" s="27"/>
    </row>
    <row r="124" spans="1:3">
      <c r="A124" s="800">
        <f t="shared" si="4"/>
        <v>37</v>
      </c>
      <c r="B124" s="27" t="str">
        <f>'[7]5.Inequality - Gini coefficient'!B141</f>
        <v>*,** Romania (2016): n.a.</v>
      </c>
    </row>
    <row r="125" spans="1:3">
      <c r="A125" s="800">
        <f t="shared" si="4"/>
        <v>38</v>
      </c>
      <c r="B125" s="27" t="str">
        <f>'[7]5.Inequality - Gini coefficient'!B142</f>
        <v>Russia (2010): Popova, Daria. 2019. “CEQ Master Workbook: Russia (2010),” CEQ Data Center on Fiscal Redistribution (CEQ Institute, Tulane University and the World Bank). March 21, 2019.</v>
      </c>
    </row>
    <row r="126" spans="1:3">
      <c r="A126" s="800">
        <f t="shared" si="4"/>
        <v>39</v>
      </c>
      <c r="B126" s="27" t="str">
        <f>'[7]5.Inequality - Gini coefficient'!B143</f>
        <v>South Africa (2010): Inchauste, Gabriela, Nora Lustig, Mashekwa Maboshe, Catriona Purfield, Ingrid Woolard and Precious Zikhali. 2016. “CEQ Master Workbook: South Africa (2010-2011),” CEQ Data Center on Fiscal Redistribution (CEQ Institute, Tulane University and the World Bank). March 6, 2016.</v>
      </c>
    </row>
    <row r="127" spans="1:3">
      <c r="A127" s="800">
        <f t="shared" si="4"/>
        <v>40</v>
      </c>
      <c r="B127" s="27" t="str">
        <f>'[7]5.Inequality - Gini coefficient'!B144</f>
        <v>Sri Lanka (2009): Arunatilake, Nisha, Priyanka Jayawardena, and Ashani Abayasekara. 2019. “CEQ Master Workbook: Sri Lanka (2009-2010),” CEQ Data Center on Fiscal Redistribution (CEQ Institute, Tulane University and the World Bank). August 10, 2019.</v>
      </c>
    </row>
    <row r="128" spans="1:3">
      <c r="A128" s="800">
        <f t="shared" si="4"/>
        <v>41</v>
      </c>
      <c r="B128" s="27" t="str">
        <f>'[7]5.Inequality - Gini coefficient'!B145</f>
        <v>Tanzania (2011): Younger, Stephen. 2019. “CEQ Master Workbook: Tanzania (2011-2012),” CEQ Data Center on Fiscal Redistribution (CEQ Institute, Tulane University). June 21, 2019.</v>
      </c>
    </row>
    <row r="129" spans="1:68">
      <c r="A129" s="800">
        <f t="shared" si="4"/>
        <v>42</v>
      </c>
      <c r="B129" s="27" t="str">
        <f>'[7]5.Inequality - Gini coefficient'!B146</f>
        <v>Tunisia (2010): Jouini, Nizar, Nora Lustig, Ahmed Moummi and Abebe Shimeles. 2015. “CEQ Master Workbook: Tunisia (2010),” CEQ Data Center on Fiscal Redistribution (CEQ Institute, Tulane University and African Development Bank). May 5, 2017.</v>
      </c>
    </row>
    <row r="130" spans="1:68" s="965" customFormat="1">
      <c r="A130" s="800">
        <f t="shared" si="4"/>
        <v>43</v>
      </c>
      <c r="B130" s="27" t="str">
        <f>'[7]5.Inequality - Gini coefficient'!B147</f>
        <v>Uganda (2012): Jellema, Jon, Astrid Haas, Nora Lustig and Sebastian Wolf. 2016. “CEQ Master Workbook: Uganda (2012-2013),” CEQ Data Center on Fiscal Redistribution (CEQ Institute, Tulane University and International Growth Center). July 28, 2016.</v>
      </c>
      <c r="D130" s="966"/>
      <c r="E130" s="966"/>
      <c r="F130" s="966"/>
      <c r="G130" s="966"/>
      <c r="H130" s="966"/>
      <c r="I130" s="966"/>
      <c r="J130" s="966"/>
      <c r="K130" s="966"/>
      <c r="L130" s="966"/>
      <c r="M130" s="966"/>
      <c r="N130" s="966"/>
      <c r="O130" s="966"/>
      <c r="P130" s="966"/>
      <c r="Q130" s="966"/>
      <c r="R130" s="966"/>
      <c r="S130" s="966"/>
      <c r="T130" s="966"/>
      <c r="U130" s="966"/>
      <c r="V130" s="966"/>
      <c r="W130" s="966"/>
      <c r="X130" s="966"/>
      <c r="Y130" s="966"/>
      <c r="Z130" s="966"/>
      <c r="AA130" s="966"/>
      <c r="AB130" s="966"/>
      <c r="AC130" s="966"/>
      <c r="AD130" s="966"/>
      <c r="AE130" s="966"/>
      <c r="AF130" s="966"/>
      <c r="AG130" s="966"/>
      <c r="AH130" s="966"/>
      <c r="AI130" s="966"/>
      <c r="AJ130" s="966"/>
      <c r="AK130" s="966"/>
      <c r="AL130" s="966"/>
      <c r="AM130" s="966"/>
      <c r="AN130" s="966"/>
      <c r="AO130" s="966"/>
      <c r="AP130" s="966"/>
      <c r="AQ130" s="966"/>
      <c r="AR130" s="966"/>
      <c r="AS130" s="966"/>
      <c r="AT130" s="966"/>
      <c r="AU130" s="966"/>
      <c r="AV130" s="966"/>
      <c r="AW130" s="966"/>
      <c r="AX130" s="966"/>
      <c r="AY130" s="966"/>
      <c r="AZ130" s="966"/>
      <c r="BA130" s="966"/>
      <c r="BB130" s="966"/>
      <c r="BC130" s="966"/>
      <c r="BD130" s="966"/>
      <c r="BE130" s="966"/>
      <c r="BF130" s="966"/>
      <c r="BG130" s="966"/>
      <c r="BH130" s="966"/>
      <c r="BI130" s="966"/>
      <c r="BJ130" s="966"/>
      <c r="BK130" s="966"/>
      <c r="BL130" s="966"/>
      <c r="BM130" s="966"/>
      <c r="BN130" s="966"/>
      <c r="BO130" s="966"/>
      <c r="BP130" s="966"/>
    </row>
    <row r="131" spans="1:68" s="965" customFormat="1">
      <c r="A131" s="800">
        <f t="shared" si="4"/>
        <v>44</v>
      </c>
      <c r="B131" s="27" t="str">
        <f>'[7]5.Inequality - Gini coefficient'!B148</f>
        <v>*,** Ukraine (2016): n.a.</v>
      </c>
      <c r="D131" s="966"/>
      <c r="E131" s="966"/>
      <c r="F131" s="966"/>
      <c r="G131" s="966"/>
      <c r="H131" s="966"/>
      <c r="I131" s="966"/>
      <c r="J131" s="966"/>
      <c r="K131" s="966"/>
      <c r="L131" s="966"/>
      <c r="M131" s="966"/>
      <c r="N131" s="966"/>
      <c r="O131" s="966"/>
      <c r="P131" s="966"/>
      <c r="Q131" s="966"/>
      <c r="R131" s="966"/>
      <c r="S131" s="966"/>
      <c r="T131" s="966"/>
      <c r="U131" s="966"/>
      <c r="V131" s="966"/>
      <c r="W131" s="966"/>
      <c r="X131" s="966"/>
      <c r="Y131" s="966"/>
      <c r="Z131" s="966"/>
      <c r="AA131" s="966"/>
      <c r="AB131" s="966"/>
      <c r="AC131" s="966"/>
      <c r="AD131" s="966"/>
      <c r="AE131" s="966"/>
      <c r="AF131" s="966"/>
      <c r="AG131" s="966"/>
      <c r="AH131" s="966"/>
      <c r="AI131" s="966"/>
      <c r="AJ131" s="966"/>
      <c r="AK131" s="966"/>
      <c r="AL131" s="966"/>
      <c r="AM131" s="966"/>
      <c r="AN131" s="966"/>
      <c r="AO131" s="966"/>
      <c r="AP131" s="966"/>
      <c r="AQ131" s="966"/>
      <c r="AR131" s="966"/>
      <c r="AS131" s="966"/>
      <c r="AT131" s="966"/>
      <c r="AU131" s="966"/>
      <c r="AV131" s="966"/>
      <c r="AW131" s="966"/>
      <c r="AX131" s="966"/>
      <c r="AY131" s="966"/>
      <c r="AZ131" s="966"/>
      <c r="BA131" s="966"/>
      <c r="BB131" s="966"/>
      <c r="BC131" s="966"/>
      <c r="BD131" s="966"/>
      <c r="BE131" s="966"/>
      <c r="BF131" s="966"/>
      <c r="BG131" s="966"/>
      <c r="BH131" s="966"/>
      <c r="BI131" s="966"/>
      <c r="BJ131" s="966"/>
      <c r="BK131" s="966"/>
      <c r="BL131" s="966"/>
      <c r="BM131" s="966"/>
      <c r="BN131" s="966"/>
      <c r="BO131" s="966"/>
      <c r="BP131" s="966"/>
    </row>
    <row r="132" spans="1:68" s="965" customFormat="1">
      <c r="A132" s="800">
        <f t="shared" si="4"/>
        <v>45</v>
      </c>
      <c r="B132" s="27" t="str">
        <f>'[7]5.Inequality - Gini coefficient'!B149</f>
        <v>United States (2011): n.a.</v>
      </c>
      <c r="D132" s="966"/>
      <c r="E132" s="966"/>
      <c r="F132" s="966"/>
      <c r="G132" s="966"/>
      <c r="H132" s="966"/>
      <c r="I132" s="966"/>
      <c r="J132" s="966"/>
      <c r="K132" s="966"/>
      <c r="L132" s="966"/>
      <c r="M132" s="966"/>
      <c r="N132" s="966"/>
      <c r="O132" s="966"/>
      <c r="P132" s="966"/>
      <c r="Q132" s="966"/>
      <c r="R132" s="966"/>
      <c r="S132" s="966"/>
      <c r="T132" s="966"/>
      <c r="U132" s="966"/>
      <c r="V132" s="966"/>
      <c r="W132" s="966"/>
      <c r="X132" s="966"/>
      <c r="Y132" s="966"/>
      <c r="Z132" s="966"/>
      <c r="AA132" s="966"/>
      <c r="AB132" s="966"/>
      <c r="AC132" s="966"/>
      <c r="AD132" s="966"/>
      <c r="AE132" s="966"/>
      <c r="AF132" s="966"/>
      <c r="AG132" s="966"/>
      <c r="AH132" s="966"/>
      <c r="AI132" s="966"/>
      <c r="AJ132" s="966"/>
      <c r="AK132" s="966"/>
      <c r="AL132" s="966"/>
      <c r="AM132" s="966"/>
      <c r="AN132" s="966"/>
      <c r="AO132" s="966"/>
      <c r="AP132" s="966"/>
      <c r="AQ132" s="966"/>
      <c r="AR132" s="966"/>
      <c r="AS132" s="966"/>
      <c r="AT132" s="966"/>
      <c r="AU132" s="966"/>
      <c r="AV132" s="966"/>
      <c r="AW132" s="966"/>
      <c r="AX132" s="966"/>
      <c r="AY132" s="966"/>
      <c r="AZ132" s="966"/>
      <c r="BA132" s="966"/>
      <c r="BB132" s="966"/>
      <c r="BC132" s="966"/>
      <c r="BD132" s="966"/>
      <c r="BE132" s="966"/>
      <c r="BF132" s="966"/>
      <c r="BG132" s="966"/>
      <c r="BH132" s="966"/>
      <c r="BI132" s="966"/>
      <c r="BJ132" s="966"/>
      <c r="BK132" s="966"/>
      <c r="BL132" s="966"/>
      <c r="BM132" s="966"/>
      <c r="BN132" s="966"/>
      <c r="BO132" s="966"/>
      <c r="BP132" s="966"/>
    </row>
    <row r="133" spans="1:68" s="965" customFormat="1">
      <c r="A133" s="800">
        <f t="shared" si="4"/>
        <v>46</v>
      </c>
      <c r="B133" s="27" t="str">
        <f>'[7]5.Inequality - Gini coefficient'!B150</f>
        <v>Uruguay (2009): Bucheli, Marisa. 2019. “CEQ Master Workbook: Uruguay (2009),” CEQ Data Center on Fiscal Redistribution (CEQ Institute, Tulane University). April 7, 2019.</v>
      </c>
      <c r="D133" s="966"/>
      <c r="E133" s="966"/>
      <c r="F133" s="966"/>
      <c r="G133" s="966"/>
      <c r="H133" s="966"/>
      <c r="I133" s="966"/>
      <c r="J133" s="966"/>
      <c r="K133" s="966"/>
      <c r="L133" s="966"/>
      <c r="M133" s="966"/>
      <c r="N133" s="966"/>
      <c r="O133" s="966"/>
      <c r="P133" s="966"/>
      <c r="Q133" s="966"/>
      <c r="R133" s="966"/>
      <c r="S133" s="966"/>
      <c r="T133" s="966"/>
      <c r="U133" s="966"/>
      <c r="V133" s="966"/>
      <c r="W133" s="966"/>
      <c r="X133" s="966"/>
      <c r="Y133" s="966"/>
      <c r="Z133" s="966"/>
      <c r="AA133" s="966"/>
      <c r="AB133" s="966"/>
      <c r="AC133" s="966"/>
      <c r="AD133" s="966"/>
      <c r="AE133" s="966"/>
      <c r="AF133" s="966"/>
      <c r="AG133" s="966"/>
      <c r="AH133" s="966"/>
      <c r="AI133" s="966"/>
      <c r="AJ133" s="966"/>
      <c r="AK133" s="966"/>
      <c r="AL133" s="966"/>
      <c r="AM133" s="966"/>
      <c r="AN133" s="966"/>
      <c r="AO133" s="966"/>
      <c r="AP133" s="966"/>
      <c r="AQ133" s="966"/>
      <c r="AR133" s="966"/>
      <c r="AS133" s="966"/>
      <c r="AT133" s="966"/>
      <c r="AU133" s="966"/>
      <c r="AV133" s="966"/>
      <c r="AW133" s="966"/>
      <c r="AX133" s="966"/>
      <c r="AY133" s="966"/>
      <c r="AZ133" s="966"/>
      <c r="BA133" s="966"/>
      <c r="BB133" s="966"/>
      <c r="BC133" s="966"/>
      <c r="BD133" s="966"/>
      <c r="BE133" s="966"/>
      <c r="BF133" s="966"/>
      <c r="BG133" s="966"/>
      <c r="BH133" s="966"/>
      <c r="BI133" s="966"/>
      <c r="BJ133" s="966"/>
      <c r="BK133" s="966"/>
      <c r="BL133" s="966"/>
      <c r="BM133" s="966"/>
      <c r="BN133" s="966"/>
      <c r="BO133" s="966"/>
      <c r="BP133" s="966"/>
    </row>
    <row r="134" spans="1:68" s="965" customFormat="1">
      <c r="A134" s="800">
        <f>A60</f>
        <v>47</v>
      </c>
      <c r="B134" s="27" t="str">
        <f>'[7]5.Inequality - Gini coefficient'!B151</f>
        <v>Venezuela (2013): Molina, Emiro. 2016. “CEQ Master Workbook: Venezuela (2012),” CEQ Data Center on Fiscal Redistribution (CEQ Institute, Tulane University). April 5, 2018.</v>
      </c>
      <c r="D134" s="966"/>
      <c r="E134" s="966"/>
      <c r="F134" s="966"/>
      <c r="G134" s="966"/>
      <c r="H134" s="966"/>
      <c r="I134" s="966"/>
      <c r="J134" s="966"/>
      <c r="K134" s="966"/>
      <c r="L134" s="966"/>
      <c r="M134" s="966"/>
      <c r="N134" s="966"/>
      <c r="O134" s="966"/>
      <c r="P134" s="966"/>
      <c r="Q134" s="966"/>
      <c r="R134" s="966"/>
      <c r="S134" s="966"/>
      <c r="T134" s="966"/>
      <c r="U134" s="966"/>
      <c r="V134" s="966"/>
      <c r="W134" s="966"/>
      <c r="X134" s="966"/>
      <c r="Y134" s="966"/>
      <c r="Z134" s="966"/>
      <c r="AA134" s="966"/>
      <c r="AB134" s="966"/>
      <c r="AC134" s="966"/>
      <c r="AD134" s="966"/>
      <c r="AE134" s="966"/>
      <c r="AF134" s="966"/>
      <c r="AG134" s="966"/>
      <c r="AH134" s="966"/>
      <c r="AI134" s="966"/>
      <c r="AJ134" s="966"/>
      <c r="AK134" s="966"/>
      <c r="AL134" s="966"/>
      <c r="AM134" s="966"/>
      <c r="AN134" s="966"/>
      <c r="AO134" s="966"/>
      <c r="AP134" s="966"/>
      <c r="AQ134" s="966"/>
      <c r="AR134" s="966"/>
      <c r="AS134" s="966"/>
      <c r="AT134" s="966"/>
      <c r="AU134" s="966"/>
      <c r="AV134" s="966"/>
      <c r="AW134" s="966"/>
      <c r="AX134" s="966"/>
      <c r="AY134" s="966"/>
      <c r="AZ134" s="966"/>
      <c r="BA134" s="966"/>
      <c r="BB134" s="966"/>
      <c r="BC134" s="966"/>
      <c r="BD134" s="966"/>
      <c r="BE134" s="966"/>
      <c r="BF134" s="966"/>
      <c r="BG134" s="966"/>
      <c r="BH134" s="966"/>
      <c r="BI134" s="966"/>
      <c r="BJ134" s="966"/>
      <c r="BK134" s="966"/>
      <c r="BL134" s="966"/>
      <c r="BM134" s="966"/>
      <c r="BN134" s="966"/>
      <c r="BO134" s="966"/>
      <c r="BP134" s="966"/>
    </row>
    <row r="135" spans="1:68" s="965" customFormat="1">
      <c r="A135" s="801"/>
      <c r="D135" s="966"/>
      <c r="E135" s="966"/>
      <c r="F135" s="966"/>
      <c r="G135" s="966"/>
      <c r="H135" s="966"/>
      <c r="I135" s="966"/>
      <c r="J135" s="966"/>
      <c r="K135" s="966"/>
      <c r="L135" s="966"/>
      <c r="M135" s="966"/>
      <c r="N135" s="966"/>
      <c r="O135" s="966"/>
      <c r="P135" s="966"/>
      <c r="Q135" s="966"/>
      <c r="R135" s="966"/>
      <c r="S135" s="966"/>
      <c r="T135" s="966"/>
      <c r="U135" s="966"/>
      <c r="V135" s="966"/>
      <c r="W135" s="966"/>
      <c r="X135" s="966"/>
      <c r="Y135" s="966"/>
      <c r="Z135" s="966"/>
      <c r="AA135" s="966"/>
      <c r="AB135" s="966"/>
      <c r="AC135" s="966"/>
      <c r="AD135" s="966"/>
      <c r="AE135" s="966"/>
      <c r="AF135" s="966"/>
      <c r="AG135" s="966"/>
      <c r="AH135" s="966"/>
      <c r="AI135" s="966"/>
      <c r="AJ135" s="966"/>
      <c r="AK135" s="966"/>
      <c r="AL135" s="966"/>
      <c r="AM135" s="966"/>
      <c r="AN135" s="966"/>
      <c r="AO135" s="966"/>
      <c r="AP135" s="966"/>
      <c r="AQ135" s="966"/>
      <c r="AR135" s="966"/>
      <c r="AS135" s="966"/>
      <c r="AT135" s="966"/>
      <c r="AU135" s="966"/>
      <c r="AV135" s="966"/>
      <c r="AW135" s="966"/>
      <c r="AX135" s="966"/>
      <c r="AY135" s="966"/>
      <c r="AZ135" s="966"/>
      <c r="BA135" s="966"/>
      <c r="BB135" s="966"/>
      <c r="BC135" s="966"/>
      <c r="BD135" s="966"/>
      <c r="BE135" s="966"/>
      <c r="BF135" s="966"/>
      <c r="BG135" s="966"/>
      <c r="BH135" s="966"/>
      <c r="BI135" s="966"/>
      <c r="BJ135" s="966"/>
      <c r="BK135" s="966"/>
      <c r="BL135" s="966"/>
      <c r="BM135" s="966"/>
      <c r="BN135" s="966"/>
      <c r="BO135" s="966"/>
      <c r="BP135" s="966"/>
    </row>
    <row r="136" spans="1:68" s="965" customFormat="1">
      <c r="A136" s="801"/>
      <c r="D136" s="966"/>
      <c r="E136" s="966"/>
      <c r="F136" s="966"/>
      <c r="G136" s="966"/>
      <c r="H136" s="966"/>
      <c r="I136" s="966"/>
      <c r="J136" s="966"/>
      <c r="K136" s="966"/>
      <c r="L136" s="966"/>
      <c r="M136" s="966"/>
      <c r="N136" s="966"/>
      <c r="O136" s="966"/>
      <c r="P136" s="966"/>
      <c r="Q136" s="966"/>
      <c r="R136" s="966"/>
      <c r="S136" s="966"/>
      <c r="T136" s="966"/>
      <c r="U136" s="966"/>
      <c r="V136" s="966"/>
      <c r="W136" s="966"/>
      <c r="X136" s="966"/>
      <c r="Y136" s="966"/>
      <c r="Z136" s="966"/>
      <c r="AA136" s="966"/>
      <c r="AB136" s="966"/>
      <c r="AC136" s="966"/>
      <c r="AD136" s="966"/>
      <c r="AE136" s="966"/>
      <c r="AF136" s="966"/>
      <c r="AG136" s="966"/>
      <c r="AH136" s="966"/>
      <c r="AI136" s="966"/>
      <c r="AJ136" s="966"/>
      <c r="AK136" s="966"/>
      <c r="AL136" s="966"/>
      <c r="AM136" s="966"/>
      <c r="AN136" s="966"/>
      <c r="AO136" s="966"/>
      <c r="AP136" s="966"/>
      <c r="AQ136" s="966"/>
      <c r="AR136" s="966"/>
      <c r="AS136" s="966"/>
      <c r="AT136" s="966"/>
      <c r="AU136" s="966"/>
      <c r="AV136" s="966"/>
      <c r="AW136" s="966"/>
      <c r="AX136" s="966"/>
      <c r="AY136" s="966"/>
      <c r="AZ136" s="966"/>
      <c r="BA136" s="966"/>
      <c r="BB136" s="966"/>
      <c r="BC136" s="966"/>
      <c r="BD136" s="966"/>
      <c r="BE136" s="966"/>
      <c r="BF136" s="966"/>
      <c r="BG136" s="966"/>
      <c r="BH136" s="966"/>
      <c r="BI136" s="966"/>
      <c r="BJ136" s="966"/>
      <c r="BK136" s="966"/>
      <c r="BL136" s="966"/>
      <c r="BM136" s="966"/>
      <c r="BN136" s="966"/>
      <c r="BO136" s="966"/>
      <c r="BP136" s="966"/>
    </row>
    <row r="137" spans="1:68" s="965" customFormat="1">
      <c r="A137" s="801"/>
      <c r="D137" s="966"/>
      <c r="E137" s="966"/>
      <c r="F137" s="966"/>
      <c r="G137" s="966"/>
      <c r="H137" s="966"/>
      <c r="I137" s="966"/>
      <c r="J137" s="966"/>
      <c r="K137" s="966"/>
      <c r="L137" s="966"/>
      <c r="M137" s="966"/>
      <c r="N137" s="966"/>
      <c r="O137" s="966"/>
      <c r="P137" s="966"/>
      <c r="Q137" s="966"/>
      <c r="R137" s="966"/>
      <c r="S137" s="966"/>
      <c r="T137" s="966"/>
      <c r="U137" s="966"/>
      <c r="V137" s="966"/>
      <c r="W137" s="966"/>
      <c r="X137" s="966"/>
      <c r="Y137" s="966"/>
      <c r="Z137" s="966"/>
      <c r="AA137" s="966"/>
      <c r="AB137" s="966"/>
      <c r="AC137" s="966"/>
      <c r="AD137" s="966"/>
      <c r="AE137" s="966"/>
      <c r="AF137" s="966"/>
      <c r="AG137" s="966"/>
      <c r="AH137" s="966"/>
      <c r="AI137" s="966"/>
      <c r="AJ137" s="966"/>
      <c r="AK137" s="966"/>
      <c r="AL137" s="966"/>
      <c r="AM137" s="966"/>
      <c r="AN137" s="966"/>
      <c r="AO137" s="966"/>
      <c r="AP137" s="966"/>
      <c r="AQ137" s="966"/>
      <c r="AR137" s="966"/>
      <c r="AS137" s="966"/>
      <c r="AT137" s="966"/>
      <c r="AU137" s="966"/>
      <c r="AV137" s="966"/>
      <c r="AW137" s="966"/>
      <c r="AX137" s="966"/>
      <c r="AY137" s="966"/>
      <c r="AZ137" s="966"/>
      <c r="BA137" s="966"/>
      <c r="BB137" s="966"/>
      <c r="BC137" s="966"/>
      <c r="BD137" s="966"/>
      <c r="BE137" s="966"/>
      <c r="BF137" s="966"/>
      <c r="BG137" s="966"/>
      <c r="BH137" s="966"/>
      <c r="BI137" s="966"/>
      <c r="BJ137" s="966"/>
      <c r="BK137" s="966"/>
      <c r="BL137" s="966"/>
      <c r="BM137" s="966"/>
      <c r="BN137" s="966"/>
      <c r="BO137" s="966"/>
      <c r="BP137" s="966"/>
    </row>
    <row r="138" spans="1:68" s="965" customFormat="1">
      <c r="A138" s="801"/>
      <c r="D138" s="966"/>
      <c r="E138" s="966"/>
      <c r="F138" s="966"/>
      <c r="G138" s="966"/>
      <c r="H138" s="966"/>
      <c r="I138" s="966"/>
      <c r="J138" s="966"/>
      <c r="K138" s="966"/>
      <c r="L138" s="966"/>
      <c r="M138" s="966"/>
      <c r="N138" s="966"/>
      <c r="O138" s="966"/>
      <c r="P138" s="966"/>
      <c r="Q138" s="966"/>
      <c r="R138" s="966"/>
      <c r="S138" s="966"/>
      <c r="T138" s="966"/>
      <c r="U138" s="966"/>
      <c r="V138" s="966"/>
      <c r="W138" s="966"/>
      <c r="X138" s="966"/>
      <c r="Y138" s="966"/>
      <c r="Z138" s="966"/>
      <c r="AA138" s="966"/>
      <c r="AB138" s="966"/>
      <c r="AC138" s="966"/>
      <c r="AD138" s="966"/>
      <c r="AE138" s="966"/>
      <c r="AF138" s="966"/>
      <c r="AG138" s="966"/>
      <c r="AH138" s="966"/>
      <c r="AI138" s="966"/>
      <c r="AJ138" s="966"/>
      <c r="AK138" s="966"/>
      <c r="AL138" s="966"/>
      <c r="AM138" s="966"/>
      <c r="AN138" s="966"/>
      <c r="AO138" s="966"/>
      <c r="AP138" s="966"/>
      <c r="AQ138" s="966"/>
      <c r="AR138" s="966"/>
      <c r="AS138" s="966"/>
      <c r="AT138" s="966"/>
      <c r="AU138" s="966"/>
      <c r="AV138" s="966"/>
      <c r="AW138" s="966"/>
      <c r="AX138" s="966"/>
      <c r="AY138" s="966"/>
      <c r="AZ138" s="966"/>
      <c r="BA138" s="966"/>
      <c r="BB138" s="966"/>
      <c r="BC138" s="966"/>
      <c r="BD138" s="966"/>
      <c r="BE138" s="966"/>
      <c r="BF138" s="966"/>
      <c r="BG138" s="966"/>
      <c r="BH138" s="966"/>
      <c r="BI138" s="966"/>
      <c r="BJ138" s="966"/>
      <c r="BK138" s="966"/>
      <c r="BL138" s="966"/>
      <c r="BM138" s="966"/>
      <c r="BN138" s="966"/>
      <c r="BO138" s="966"/>
      <c r="BP138" s="966"/>
    </row>
    <row r="139" spans="1:68" s="965" customFormat="1">
      <c r="A139" s="801"/>
      <c r="D139" s="966"/>
      <c r="E139" s="966"/>
      <c r="F139" s="966"/>
      <c r="G139" s="966"/>
      <c r="H139" s="966"/>
      <c r="I139" s="966"/>
      <c r="J139" s="966"/>
      <c r="K139" s="966"/>
      <c r="L139" s="966"/>
      <c r="M139" s="966"/>
      <c r="N139" s="966"/>
      <c r="O139" s="966"/>
      <c r="P139" s="966"/>
      <c r="Q139" s="966"/>
      <c r="R139" s="966"/>
      <c r="S139" s="966"/>
      <c r="T139" s="966"/>
      <c r="U139" s="966"/>
      <c r="V139" s="966"/>
      <c r="W139" s="966"/>
      <c r="X139" s="966"/>
      <c r="Y139" s="966"/>
      <c r="Z139" s="966"/>
      <c r="AA139" s="966"/>
      <c r="AB139" s="966"/>
      <c r="AC139" s="966"/>
      <c r="AD139" s="966"/>
      <c r="AE139" s="966"/>
      <c r="AF139" s="966"/>
      <c r="AG139" s="966"/>
      <c r="AH139" s="966"/>
      <c r="AI139" s="966"/>
      <c r="AJ139" s="966"/>
      <c r="AK139" s="966"/>
      <c r="AL139" s="966"/>
      <c r="AM139" s="966"/>
      <c r="AN139" s="966"/>
      <c r="AO139" s="966"/>
      <c r="AP139" s="966"/>
      <c r="AQ139" s="966"/>
      <c r="AR139" s="966"/>
      <c r="AS139" s="966"/>
      <c r="AT139" s="966"/>
      <c r="AU139" s="966"/>
      <c r="AV139" s="966"/>
      <c r="AW139" s="966"/>
      <c r="AX139" s="966"/>
      <c r="AY139" s="966"/>
      <c r="AZ139" s="966"/>
      <c r="BA139" s="966"/>
      <c r="BB139" s="966"/>
      <c r="BC139" s="966"/>
      <c r="BD139" s="966"/>
      <c r="BE139" s="966"/>
      <c r="BF139" s="966"/>
      <c r="BG139" s="966"/>
      <c r="BH139" s="966"/>
      <c r="BI139" s="966"/>
      <c r="BJ139" s="966"/>
      <c r="BK139" s="966"/>
      <c r="BL139" s="966"/>
      <c r="BM139" s="966"/>
      <c r="BN139" s="966"/>
      <c r="BO139" s="966"/>
      <c r="BP139" s="966"/>
    </row>
    <row r="140" spans="1:68" s="965" customFormat="1">
      <c r="A140" s="801"/>
      <c r="D140" s="966"/>
      <c r="E140" s="966"/>
      <c r="F140" s="966"/>
      <c r="G140" s="966"/>
      <c r="H140" s="966"/>
      <c r="I140" s="966"/>
      <c r="J140" s="966"/>
      <c r="K140" s="966"/>
      <c r="L140" s="966"/>
      <c r="M140" s="966"/>
      <c r="N140" s="966"/>
      <c r="O140" s="966"/>
      <c r="P140" s="966"/>
      <c r="Q140" s="966"/>
      <c r="R140" s="966"/>
      <c r="S140" s="966"/>
      <c r="T140" s="966"/>
      <c r="U140" s="966"/>
      <c r="V140" s="966"/>
      <c r="W140" s="966"/>
      <c r="X140" s="966"/>
      <c r="Y140" s="966"/>
      <c r="Z140" s="966"/>
      <c r="AA140" s="966"/>
      <c r="AB140" s="966"/>
      <c r="AC140" s="966"/>
      <c r="AD140" s="966"/>
      <c r="AE140" s="966"/>
      <c r="AF140" s="966"/>
      <c r="AG140" s="966"/>
      <c r="AH140" s="966"/>
      <c r="AI140" s="966"/>
      <c r="AJ140" s="966"/>
      <c r="AK140" s="966"/>
      <c r="AL140" s="966"/>
      <c r="AM140" s="966"/>
      <c r="AN140" s="966"/>
      <c r="AO140" s="966"/>
      <c r="AP140" s="966"/>
      <c r="AQ140" s="966"/>
      <c r="AR140" s="966"/>
      <c r="AS140" s="966"/>
      <c r="AT140" s="966"/>
      <c r="AU140" s="966"/>
      <c r="AV140" s="966"/>
      <c r="AW140" s="966"/>
      <c r="AX140" s="966"/>
      <c r="AY140" s="966"/>
      <c r="AZ140" s="966"/>
      <c r="BA140" s="966"/>
      <c r="BB140" s="966"/>
      <c r="BC140" s="966"/>
      <c r="BD140" s="966"/>
      <c r="BE140" s="966"/>
      <c r="BF140" s="966"/>
      <c r="BG140" s="966"/>
      <c r="BH140" s="966"/>
      <c r="BI140" s="966"/>
      <c r="BJ140" s="966"/>
      <c r="BK140" s="966"/>
      <c r="BL140" s="966"/>
      <c r="BM140" s="966"/>
      <c r="BN140" s="966"/>
      <c r="BO140" s="966"/>
      <c r="BP140" s="966"/>
    </row>
    <row r="141" spans="1:68" s="965" customFormat="1">
      <c r="A141" s="801"/>
      <c r="D141" s="966"/>
      <c r="E141" s="966"/>
      <c r="F141" s="966"/>
      <c r="G141" s="966"/>
      <c r="H141" s="966"/>
      <c r="I141" s="966"/>
      <c r="J141" s="966"/>
      <c r="K141" s="966"/>
      <c r="L141" s="966"/>
      <c r="M141" s="966"/>
      <c r="N141" s="966"/>
      <c r="O141" s="966"/>
      <c r="P141" s="966"/>
      <c r="Q141" s="966"/>
      <c r="R141" s="966"/>
      <c r="S141" s="966"/>
      <c r="T141" s="966"/>
      <c r="U141" s="966"/>
      <c r="V141" s="966"/>
      <c r="W141" s="966"/>
      <c r="X141" s="966"/>
      <c r="Y141" s="966"/>
      <c r="Z141" s="966"/>
      <c r="AA141" s="966"/>
      <c r="AB141" s="966"/>
      <c r="AC141" s="966"/>
      <c r="AD141" s="966"/>
      <c r="AE141" s="966"/>
      <c r="AF141" s="966"/>
      <c r="AG141" s="966"/>
      <c r="AH141" s="966"/>
      <c r="AI141" s="966"/>
      <c r="AJ141" s="966"/>
      <c r="AK141" s="966"/>
      <c r="AL141" s="966"/>
      <c r="AM141" s="966"/>
      <c r="AN141" s="966"/>
      <c r="AO141" s="966"/>
      <c r="AP141" s="966"/>
      <c r="AQ141" s="966"/>
      <c r="AR141" s="966"/>
      <c r="AS141" s="966"/>
      <c r="AT141" s="966"/>
      <c r="AU141" s="966"/>
      <c r="AV141" s="966"/>
      <c r="AW141" s="966"/>
      <c r="AX141" s="966"/>
      <c r="AY141" s="966"/>
      <c r="AZ141" s="966"/>
      <c r="BA141" s="966"/>
      <c r="BB141" s="966"/>
      <c r="BC141" s="966"/>
      <c r="BD141" s="966"/>
      <c r="BE141" s="966"/>
      <c r="BF141" s="966"/>
      <c r="BG141" s="966"/>
      <c r="BH141" s="966"/>
      <c r="BI141" s="966"/>
      <c r="BJ141" s="966"/>
      <c r="BK141" s="966"/>
      <c r="BL141" s="966"/>
      <c r="BM141" s="966"/>
      <c r="BN141" s="966"/>
      <c r="BO141" s="966"/>
      <c r="BP141" s="966"/>
    </row>
    <row r="142" spans="1:68" s="965" customFormat="1">
      <c r="A142" s="801"/>
      <c r="D142" s="966"/>
      <c r="E142" s="966"/>
      <c r="F142" s="966"/>
      <c r="G142" s="966"/>
      <c r="H142" s="966"/>
      <c r="I142" s="966"/>
      <c r="J142" s="966"/>
      <c r="K142" s="966"/>
      <c r="L142" s="966"/>
      <c r="M142" s="966"/>
      <c r="N142" s="966"/>
      <c r="O142" s="966"/>
      <c r="P142" s="966"/>
      <c r="Q142" s="966"/>
      <c r="R142" s="966"/>
      <c r="S142" s="966"/>
      <c r="T142" s="966"/>
      <c r="U142" s="966"/>
      <c r="V142" s="966"/>
      <c r="W142" s="966"/>
      <c r="X142" s="966"/>
      <c r="Y142" s="966"/>
      <c r="Z142" s="966"/>
      <c r="AA142" s="966"/>
      <c r="AB142" s="966"/>
      <c r="AC142" s="966"/>
      <c r="AD142" s="966"/>
      <c r="AE142" s="966"/>
      <c r="AF142" s="966"/>
      <c r="AG142" s="966"/>
      <c r="AH142" s="966"/>
      <c r="AI142" s="966"/>
      <c r="AJ142" s="966"/>
      <c r="AK142" s="966"/>
      <c r="AL142" s="966"/>
      <c r="AM142" s="966"/>
      <c r="AN142" s="966"/>
      <c r="AO142" s="966"/>
      <c r="AP142" s="966"/>
      <c r="AQ142" s="966"/>
      <c r="AR142" s="966"/>
      <c r="AS142" s="966"/>
      <c r="AT142" s="966"/>
      <c r="AU142" s="966"/>
      <c r="AV142" s="966"/>
      <c r="AW142" s="966"/>
      <c r="AX142" s="966"/>
      <c r="AY142" s="966"/>
      <c r="AZ142" s="966"/>
      <c r="BA142" s="966"/>
      <c r="BB142" s="966"/>
      <c r="BC142" s="966"/>
      <c r="BD142" s="966"/>
      <c r="BE142" s="966"/>
      <c r="BF142" s="966"/>
      <c r="BG142" s="966"/>
      <c r="BH142" s="966"/>
      <c r="BI142" s="966"/>
      <c r="BJ142" s="966"/>
      <c r="BK142" s="966"/>
      <c r="BL142" s="966"/>
      <c r="BM142" s="966"/>
      <c r="BN142" s="966"/>
      <c r="BO142" s="966"/>
      <c r="BP142" s="966"/>
    </row>
  </sheetData>
  <mergeCells count="20">
    <mergeCell ref="AK6:AK9"/>
    <mergeCell ref="AM6:BP6"/>
    <mergeCell ref="S8:X8"/>
    <mergeCell ref="Z8:AG8"/>
    <mergeCell ref="F7:AI7"/>
    <mergeCell ref="AM7:BQ7"/>
    <mergeCell ref="AM8:AP8"/>
    <mergeCell ref="AR8:AS8"/>
    <mergeCell ref="AU8:AW8"/>
    <mergeCell ref="BA8:BF8"/>
    <mergeCell ref="BH8:BO8"/>
    <mergeCell ref="F6:AI6"/>
    <mergeCell ref="F8:I8"/>
    <mergeCell ref="M8:O8"/>
    <mergeCell ref="B76:C76"/>
    <mergeCell ref="B79:C79"/>
    <mergeCell ref="B83:C83"/>
    <mergeCell ref="D6:D9"/>
    <mergeCell ref="B6:B9"/>
    <mergeCell ref="B80:U80"/>
  </mergeCells>
  <hyperlinks>
    <hyperlink ref="A1" location="Contents!A1" display="Go to Contents" xr:uid="{865FABB7-B9B1-1A42-9DDE-EA612270C6FD}"/>
  </hyperlink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7"/>
  </sheetPr>
  <dimension ref="A1:AC68"/>
  <sheetViews>
    <sheetView showGridLines="0" topLeftCell="A42" zoomScale="84" workbookViewId="0">
      <selection activeCell="B11" sqref="B11"/>
    </sheetView>
  </sheetViews>
  <sheetFormatPr baseColWidth="10" defaultColWidth="10.83203125" defaultRowHeight="16"/>
  <cols>
    <col min="1" max="1" width="5.83203125" style="430" customWidth="1" collapsed="1"/>
    <col min="2" max="2" width="29" style="426" customWidth="1" collapsed="1"/>
    <col min="3" max="3" width="15.33203125" style="427" customWidth="1" collapsed="1"/>
    <col min="4" max="17" width="10.83203125" style="428" collapsed="1"/>
    <col min="18" max="18" width="10.83203125" style="428" customWidth="1" collapsed="1"/>
    <col min="19" max="16384" width="10.83203125" style="428" collapsed="1"/>
  </cols>
  <sheetData>
    <row r="1" spans="1:29">
      <c r="A1" s="444" t="s">
        <v>209</v>
      </c>
    </row>
    <row r="5" spans="1:29">
      <c r="A5" s="1275"/>
      <c r="B5" s="1276"/>
    </row>
    <row r="6" spans="1:29" ht="21">
      <c r="A6" s="429" t="s">
        <v>119</v>
      </c>
    </row>
    <row r="8" spans="1:29" ht="20.25" customHeight="1">
      <c r="B8" s="412" t="s">
        <v>120</v>
      </c>
      <c r="C8" s="412" t="s">
        <v>121</v>
      </c>
      <c r="D8" s="431"/>
      <c r="E8" s="431"/>
    </row>
    <row r="9" spans="1:29" ht="20.25" customHeight="1">
      <c r="B9" s="415" t="s">
        <v>478</v>
      </c>
      <c r="C9" s="432"/>
      <c r="D9" s="431"/>
      <c r="E9" s="431"/>
    </row>
    <row r="10" spans="1:29" ht="20.25" customHeight="1">
      <c r="B10" s="415"/>
      <c r="C10" s="432"/>
      <c r="D10" s="431"/>
      <c r="E10" s="431"/>
    </row>
    <row r="11" spans="1:29" ht="20.25" customHeight="1">
      <c r="A11" s="523">
        <f>A10+1</f>
        <v>1</v>
      </c>
      <c r="B11" s="418" t="s">
        <v>451</v>
      </c>
      <c r="C11" s="433" t="s">
        <v>485</v>
      </c>
      <c r="D11" s="431"/>
      <c r="E11" s="431"/>
    </row>
    <row r="12" spans="1:29" ht="33" customHeight="1">
      <c r="A12" s="523">
        <f t="shared" ref="A12:A19" si="0">A11+1</f>
        <v>2</v>
      </c>
      <c r="B12" s="418" t="s">
        <v>10</v>
      </c>
      <c r="C12" s="1277" t="s">
        <v>434</v>
      </c>
      <c r="D12" s="1277"/>
      <c r="E12" s="1277"/>
      <c r="F12" s="1277"/>
      <c r="G12" s="1277"/>
      <c r="H12" s="1277"/>
      <c r="I12" s="1277"/>
      <c r="J12" s="1277"/>
      <c r="K12" s="1277"/>
      <c r="L12" s="1277"/>
      <c r="M12" s="1277"/>
      <c r="N12" s="1277"/>
      <c r="O12" s="1277"/>
      <c r="P12" s="1277"/>
      <c r="Q12" s="1277"/>
      <c r="R12" s="434"/>
      <c r="S12" s="434"/>
      <c r="T12" s="434"/>
      <c r="U12" s="434"/>
      <c r="V12" s="434"/>
      <c r="W12" s="435"/>
      <c r="X12" s="422"/>
      <c r="Y12" s="422"/>
      <c r="Z12" s="422"/>
      <c r="AA12" s="422"/>
      <c r="AB12" s="422"/>
      <c r="AC12" s="422"/>
    </row>
    <row r="13" spans="1:29" ht="30" customHeight="1">
      <c r="A13" s="523">
        <f t="shared" si="0"/>
        <v>3</v>
      </c>
      <c r="B13" s="418" t="s">
        <v>11</v>
      </c>
      <c r="C13" s="1277" t="s">
        <v>701</v>
      </c>
      <c r="D13" s="1277"/>
      <c r="E13" s="1277"/>
      <c r="F13" s="1277"/>
      <c r="G13" s="1277"/>
      <c r="H13" s="1277"/>
      <c r="I13" s="1277"/>
      <c r="J13" s="1277"/>
      <c r="K13" s="1277"/>
      <c r="L13" s="1277"/>
      <c r="M13" s="1277"/>
      <c r="N13" s="1277"/>
      <c r="O13" s="1277"/>
      <c r="P13" s="1277"/>
      <c r="Q13" s="1277"/>
      <c r="R13" s="422"/>
      <c r="S13" s="422"/>
      <c r="T13" s="422"/>
      <c r="U13" s="422"/>
      <c r="V13" s="422"/>
      <c r="W13" s="422"/>
      <c r="X13" s="422"/>
      <c r="Y13" s="422"/>
      <c r="Z13" s="422"/>
      <c r="AA13" s="422"/>
      <c r="AB13" s="422"/>
      <c r="AC13" s="422"/>
    </row>
    <row r="14" spans="1:29" ht="20.25" customHeight="1">
      <c r="A14" s="523">
        <f t="shared" si="0"/>
        <v>4</v>
      </c>
      <c r="B14" s="418" t="s">
        <v>635</v>
      </c>
      <c r="C14" s="433" t="s">
        <v>669</v>
      </c>
      <c r="D14" s="436"/>
      <c r="E14" s="436"/>
      <c r="F14" s="436"/>
      <c r="G14" s="436"/>
      <c r="H14" s="436"/>
      <c r="I14" s="436"/>
      <c r="J14" s="436"/>
      <c r="K14" s="436"/>
      <c r="L14" s="436"/>
      <c r="M14" s="436"/>
      <c r="N14" s="436"/>
      <c r="O14" s="436"/>
      <c r="P14" s="436"/>
      <c r="Q14" s="422"/>
      <c r="R14" s="422"/>
      <c r="S14" s="422"/>
      <c r="T14" s="422"/>
      <c r="U14" s="422"/>
      <c r="V14" s="422"/>
      <c r="W14" s="422"/>
      <c r="X14" s="422"/>
      <c r="Y14" s="422"/>
      <c r="Z14" s="422"/>
      <c r="AA14" s="422"/>
      <c r="AB14" s="422"/>
      <c r="AC14" s="422"/>
    </row>
    <row r="15" spans="1:29">
      <c r="A15" s="523">
        <f t="shared" si="0"/>
        <v>5</v>
      </c>
      <c r="B15" s="418" t="s">
        <v>12</v>
      </c>
      <c r="C15" s="1278" t="s">
        <v>684</v>
      </c>
      <c r="D15" s="1278"/>
      <c r="E15" s="1278"/>
      <c r="F15" s="1278"/>
      <c r="G15" s="1278"/>
      <c r="H15" s="1278"/>
      <c r="I15" s="1278"/>
      <c r="J15" s="1278"/>
      <c r="K15" s="1278"/>
      <c r="L15" s="1278"/>
      <c r="M15" s="1278"/>
      <c r="N15" s="1278"/>
      <c r="O15" s="1278"/>
      <c r="P15" s="1278"/>
      <c r="Q15" s="1278"/>
      <c r="R15" s="1278"/>
      <c r="S15" s="1278"/>
      <c r="T15" s="1278"/>
      <c r="U15" s="1278"/>
      <c r="V15" s="1278"/>
      <c r="W15" s="437"/>
      <c r="X15" s="437"/>
      <c r="Y15" s="437"/>
      <c r="Z15" s="437"/>
      <c r="AA15" s="437"/>
      <c r="AB15" s="422"/>
      <c r="AC15" s="422"/>
    </row>
    <row r="16" spans="1:29" ht="30" customHeight="1">
      <c r="A16" s="523">
        <f t="shared" si="0"/>
        <v>6</v>
      </c>
      <c r="B16" s="418" t="s">
        <v>688</v>
      </c>
      <c r="C16" s="1278" t="s">
        <v>730</v>
      </c>
      <c r="D16" s="1278"/>
      <c r="E16" s="1278"/>
      <c r="F16" s="1278"/>
      <c r="G16" s="1278"/>
      <c r="H16" s="1278"/>
      <c r="I16" s="1278"/>
      <c r="J16" s="1278"/>
      <c r="K16" s="1278"/>
      <c r="L16" s="1278"/>
      <c r="M16" s="1278"/>
      <c r="N16" s="1278"/>
      <c r="O16" s="1278"/>
      <c r="P16" s="1278"/>
      <c r="Q16" s="1278"/>
      <c r="R16" s="1278"/>
      <c r="S16" s="1278"/>
      <c r="T16" s="1278"/>
      <c r="U16" s="437"/>
      <c r="V16" s="437"/>
      <c r="W16" s="437"/>
      <c r="X16" s="437"/>
      <c r="Y16" s="437"/>
      <c r="Z16" s="437"/>
      <c r="AA16" s="437"/>
      <c r="AB16" s="437"/>
      <c r="AC16" s="422"/>
    </row>
    <row r="17" spans="1:29" ht="20.25" customHeight="1">
      <c r="A17" s="523">
        <f t="shared" si="0"/>
        <v>7</v>
      </c>
      <c r="B17" s="418" t="s">
        <v>479</v>
      </c>
      <c r="C17" s="421" t="s">
        <v>486</v>
      </c>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22"/>
    </row>
    <row r="18" spans="1:29">
      <c r="A18" s="523">
        <f t="shared" si="0"/>
        <v>8</v>
      </c>
      <c r="B18" s="418" t="s">
        <v>14</v>
      </c>
      <c r="C18" s="1277" t="s">
        <v>435</v>
      </c>
      <c r="D18" s="1277"/>
      <c r="E18" s="1277"/>
      <c r="F18" s="1277"/>
      <c r="G18" s="1277"/>
      <c r="H18" s="1277"/>
      <c r="I18" s="1277"/>
      <c r="J18" s="1277"/>
      <c r="K18" s="1277"/>
      <c r="L18" s="1277"/>
      <c r="M18" s="1277"/>
      <c r="N18" s="1277"/>
      <c r="O18" s="1277"/>
      <c r="P18" s="1277"/>
      <c r="Q18" s="1277"/>
      <c r="R18" s="1277"/>
      <c r="S18" s="1277"/>
      <c r="T18" s="1277"/>
      <c r="U18" s="1277"/>
      <c r="V18" s="1277"/>
      <c r="W18" s="422"/>
      <c r="X18" s="422"/>
      <c r="Y18" s="422"/>
      <c r="Z18" s="422"/>
      <c r="AA18" s="422"/>
      <c r="AB18" s="422"/>
      <c r="AC18" s="422"/>
    </row>
    <row r="19" spans="1:29" ht="20.25" customHeight="1">
      <c r="A19" s="523">
        <f t="shared" si="0"/>
        <v>9</v>
      </c>
      <c r="B19" s="418" t="s">
        <v>15</v>
      </c>
      <c r="C19" s="421" t="s">
        <v>685</v>
      </c>
      <c r="D19" s="421"/>
      <c r="E19" s="421"/>
      <c r="F19" s="421"/>
      <c r="G19" s="421"/>
      <c r="H19" s="421"/>
      <c r="I19" s="421"/>
      <c r="J19" s="421"/>
      <c r="K19" s="421"/>
      <c r="L19" s="421"/>
      <c r="M19" s="421"/>
      <c r="N19" s="421"/>
      <c r="O19" s="421"/>
      <c r="P19" s="421"/>
      <c r="Q19" s="422"/>
      <c r="R19" s="422"/>
      <c r="S19" s="422"/>
      <c r="T19" s="422"/>
      <c r="U19" s="422"/>
      <c r="V19" s="422"/>
      <c r="W19" s="422"/>
      <c r="X19" s="422"/>
      <c r="Y19" s="422"/>
      <c r="Z19" s="422"/>
      <c r="AA19" s="422"/>
      <c r="AB19" s="422"/>
      <c r="AC19" s="422"/>
    </row>
    <row r="20" spans="1:29" ht="20.25" customHeight="1">
      <c r="A20" s="523"/>
      <c r="B20" s="418" t="s">
        <v>279</v>
      </c>
      <c r="C20" s="421" t="s">
        <v>686</v>
      </c>
      <c r="D20" s="421"/>
      <c r="E20" s="421"/>
      <c r="F20" s="421"/>
      <c r="G20" s="421"/>
      <c r="H20" s="421"/>
      <c r="I20" s="421"/>
      <c r="J20" s="421"/>
      <c r="K20" s="421"/>
      <c r="L20" s="421"/>
      <c r="M20" s="421"/>
      <c r="N20" s="421"/>
      <c r="O20" s="421"/>
      <c r="P20" s="421"/>
      <c r="Q20" s="422"/>
      <c r="R20" s="422"/>
      <c r="S20" s="422"/>
      <c r="T20" s="422"/>
      <c r="U20" s="422"/>
      <c r="V20" s="422"/>
      <c r="W20" s="422"/>
      <c r="X20" s="422"/>
      <c r="Y20" s="422"/>
      <c r="Z20" s="422"/>
      <c r="AA20" s="422"/>
      <c r="AB20" s="422"/>
      <c r="AC20" s="422"/>
    </row>
    <row r="21" spans="1:29" ht="20.25" customHeight="1">
      <c r="A21" s="523">
        <f>A19+1</f>
        <v>10</v>
      </c>
      <c r="B21" s="418" t="s">
        <v>636</v>
      </c>
      <c r="C21" s="433" t="s">
        <v>670</v>
      </c>
      <c r="D21" s="421"/>
      <c r="E21" s="421"/>
      <c r="F21" s="421"/>
      <c r="G21" s="421"/>
      <c r="H21" s="421"/>
      <c r="I21" s="421"/>
      <c r="J21" s="421"/>
      <c r="K21" s="421"/>
      <c r="L21" s="421"/>
      <c r="M21" s="421"/>
      <c r="N21" s="421"/>
      <c r="O21" s="421"/>
      <c r="P21" s="421"/>
      <c r="Q21" s="422"/>
      <c r="R21" s="422"/>
      <c r="S21" s="422"/>
      <c r="T21" s="422"/>
      <c r="U21" s="422"/>
      <c r="V21" s="422"/>
      <c r="W21" s="422"/>
      <c r="X21" s="422"/>
      <c r="Y21" s="422"/>
      <c r="Z21" s="422"/>
      <c r="AA21" s="422"/>
      <c r="AB21" s="422"/>
      <c r="AC21" s="422"/>
    </row>
    <row r="22" spans="1:29">
      <c r="A22" s="523">
        <f>A21+1</f>
        <v>11</v>
      </c>
      <c r="B22" s="418" t="s">
        <v>16</v>
      </c>
      <c r="C22" s="1278" t="s">
        <v>689</v>
      </c>
      <c r="D22" s="1278"/>
      <c r="E22" s="1278"/>
      <c r="F22" s="1278"/>
      <c r="G22" s="1278"/>
      <c r="H22" s="1278"/>
      <c r="I22" s="1278"/>
      <c r="J22" s="1278"/>
      <c r="K22" s="1278"/>
      <c r="L22" s="1278"/>
      <c r="M22" s="1278"/>
      <c r="N22" s="1278"/>
      <c r="O22" s="1278"/>
      <c r="P22" s="1278"/>
      <c r="Q22" s="1278"/>
      <c r="R22" s="1278"/>
      <c r="S22" s="1278"/>
      <c r="T22" s="1278"/>
      <c r="U22" s="1278"/>
      <c r="V22" s="1278"/>
      <c r="W22" s="1278"/>
      <c r="X22" s="422"/>
      <c r="Y22" s="422"/>
      <c r="Z22" s="422"/>
      <c r="AA22" s="422"/>
      <c r="AB22" s="422"/>
      <c r="AC22" s="422"/>
    </row>
    <row r="23" spans="1:29" ht="20.25" customHeight="1">
      <c r="A23" s="523">
        <f t="shared" ref="A23:A39" si="1">A22+1</f>
        <v>12</v>
      </c>
      <c r="B23" s="418" t="s">
        <v>452</v>
      </c>
      <c r="C23" s="433" t="s">
        <v>463</v>
      </c>
      <c r="D23" s="436"/>
      <c r="E23" s="436"/>
      <c r="F23" s="436"/>
      <c r="G23" s="436"/>
      <c r="H23" s="436"/>
      <c r="I23" s="436"/>
      <c r="J23" s="436"/>
      <c r="K23" s="436"/>
      <c r="L23" s="436"/>
      <c r="M23" s="436"/>
      <c r="N23" s="436"/>
      <c r="O23" s="436"/>
      <c r="P23" s="436"/>
      <c r="Q23" s="436"/>
      <c r="R23" s="436"/>
      <c r="S23" s="436"/>
      <c r="T23" s="436"/>
      <c r="U23" s="436"/>
      <c r="V23" s="436"/>
      <c r="W23" s="436"/>
      <c r="X23" s="422"/>
      <c r="Y23" s="422"/>
      <c r="Z23" s="422"/>
      <c r="AA23" s="422"/>
      <c r="AB23" s="422"/>
      <c r="AC23" s="422"/>
    </row>
    <row r="24" spans="1:29">
      <c r="A24" s="523">
        <f t="shared" si="1"/>
        <v>13</v>
      </c>
      <c r="B24" s="418" t="s">
        <v>724</v>
      </c>
      <c r="C24" s="1278" t="s">
        <v>436</v>
      </c>
      <c r="D24" s="1278"/>
      <c r="E24" s="1278"/>
      <c r="F24" s="1278"/>
      <c r="G24" s="1278"/>
      <c r="H24" s="1278"/>
      <c r="I24" s="1278"/>
      <c r="J24" s="1278"/>
      <c r="K24" s="1278"/>
      <c r="L24" s="1278"/>
      <c r="M24" s="1278"/>
      <c r="N24" s="1278"/>
      <c r="O24" s="1278"/>
      <c r="P24" s="1278"/>
      <c r="Q24" s="1278"/>
      <c r="R24" s="1278"/>
      <c r="S24" s="1278"/>
      <c r="T24" s="1278"/>
      <c r="U24" s="1278"/>
      <c r="V24" s="1278"/>
      <c r="W24" s="1278"/>
      <c r="X24" s="1278"/>
      <c r="Y24" s="1278"/>
      <c r="Z24" s="1278"/>
      <c r="AA24" s="435"/>
      <c r="AB24" s="422"/>
      <c r="AC24" s="422"/>
    </row>
    <row r="25" spans="1:29">
      <c r="A25" s="523">
        <f t="shared" si="1"/>
        <v>14</v>
      </c>
      <c r="B25" s="418" t="s">
        <v>18</v>
      </c>
      <c r="C25" s="1277" t="s">
        <v>285</v>
      </c>
      <c r="D25" s="1277"/>
      <c r="E25" s="1277"/>
      <c r="F25" s="1277"/>
      <c r="G25" s="1277"/>
      <c r="H25" s="1277"/>
      <c r="I25" s="1277"/>
      <c r="J25" s="1277"/>
      <c r="K25" s="1277"/>
      <c r="L25" s="1277"/>
      <c r="M25" s="1277"/>
      <c r="N25" s="1277"/>
      <c r="O25" s="1277"/>
      <c r="P25" s="1277"/>
      <c r="Q25" s="1277"/>
      <c r="R25" s="1277"/>
      <c r="S25" s="1277"/>
      <c r="T25" s="1277"/>
      <c r="U25" s="1277"/>
      <c r="V25" s="1277"/>
      <c r="W25" s="1277"/>
      <c r="X25" s="1277"/>
      <c r="Y25" s="1277"/>
      <c r="Z25" s="1277"/>
      <c r="AA25" s="436"/>
      <c r="AB25" s="436"/>
      <c r="AC25" s="436"/>
    </row>
    <row r="26" spans="1:29" ht="20.25" customHeight="1">
      <c r="A26" s="523">
        <f t="shared" si="1"/>
        <v>15</v>
      </c>
      <c r="B26" s="418" t="s">
        <v>637</v>
      </c>
      <c r="C26" s="433" t="s">
        <v>668</v>
      </c>
      <c r="D26" s="436"/>
      <c r="E26" s="436"/>
      <c r="F26" s="436"/>
      <c r="G26" s="436"/>
      <c r="H26" s="436"/>
      <c r="I26" s="436"/>
      <c r="J26" s="436"/>
      <c r="K26" s="436"/>
      <c r="L26" s="436"/>
      <c r="M26" s="436"/>
      <c r="N26" s="436"/>
      <c r="O26" s="436"/>
      <c r="P26" s="436"/>
      <c r="Q26" s="436"/>
      <c r="R26" s="436"/>
      <c r="S26" s="436"/>
      <c r="T26" s="436"/>
      <c r="U26" s="436"/>
      <c r="V26" s="436"/>
      <c r="W26" s="436"/>
      <c r="X26" s="436"/>
      <c r="Y26" s="436"/>
      <c r="Z26" s="436"/>
      <c r="AA26" s="436"/>
      <c r="AB26" s="436"/>
      <c r="AC26" s="436"/>
    </row>
    <row r="27" spans="1:29">
      <c r="A27" s="523">
        <f t="shared" si="1"/>
        <v>16</v>
      </c>
      <c r="B27" s="418" t="s">
        <v>19</v>
      </c>
      <c r="C27" s="1277" t="s">
        <v>437</v>
      </c>
      <c r="D27" s="1277"/>
      <c r="E27" s="1277"/>
      <c r="F27" s="1277"/>
      <c r="G27" s="1277"/>
      <c r="H27" s="1277"/>
      <c r="I27" s="1277"/>
      <c r="J27" s="1277"/>
      <c r="K27" s="1277"/>
      <c r="L27" s="1277"/>
      <c r="M27" s="1277"/>
      <c r="N27" s="1277"/>
      <c r="O27" s="1277"/>
      <c r="P27" s="1277"/>
      <c r="Q27" s="1277"/>
      <c r="R27" s="1277"/>
      <c r="S27" s="1277"/>
      <c r="T27" s="1277"/>
      <c r="U27" s="1277"/>
      <c r="V27" s="1277"/>
      <c r="W27" s="1277"/>
      <c r="X27" s="1277"/>
      <c r="Y27" s="1277"/>
      <c r="Z27" s="1277"/>
      <c r="AA27" s="422"/>
      <c r="AB27" s="422"/>
      <c r="AC27" s="422"/>
    </row>
    <row r="28" spans="1:29">
      <c r="A28" s="523">
        <f t="shared" si="1"/>
        <v>17</v>
      </c>
      <c r="B28" s="418" t="s">
        <v>280</v>
      </c>
      <c r="C28" s="1277" t="s">
        <v>690</v>
      </c>
      <c r="D28" s="1277"/>
      <c r="E28" s="1277"/>
      <c r="F28" s="1277"/>
      <c r="G28" s="1277"/>
      <c r="H28" s="1277"/>
      <c r="I28" s="1277"/>
      <c r="J28" s="1277"/>
      <c r="K28" s="1277"/>
      <c r="L28" s="1277"/>
      <c r="M28" s="1277"/>
      <c r="N28" s="1277"/>
      <c r="O28" s="1277"/>
      <c r="P28" s="1277"/>
      <c r="Q28" s="1277"/>
      <c r="R28" s="1277"/>
      <c r="S28" s="1277"/>
      <c r="T28" s="1277"/>
      <c r="U28" s="1277"/>
      <c r="V28" s="1277"/>
      <c r="W28" s="1277"/>
      <c r="X28" s="437"/>
      <c r="Y28" s="437"/>
      <c r="Z28" s="422"/>
      <c r="AA28" s="422"/>
      <c r="AB28" s="422"/>
      <c r="AC28" s="422"/>
    </row>
    <row r="29" spans="1:29">
      <c r="A29" s="523">
        <f t="shared" si="1"/>
        <v>18</v>
      </c>
      <c r="B29" s="418" t="s">
        <v>20</v>
      </c>
      <c r="C29" s="1277" t="s">
        <v>122</v>
      </c>
      <c r="D29" s="1277"/>
      <c r="E29" s="1277"/>
      <c r="F29" s="1277"/>
      <c r="G29" s="1277"/>
      <c r="H29" s="1277"/>
      <c r="I29" s="1277"/>
      <c r="J29" s="1277"/>
      <c r="K29" s="1277"/>
      <c r="L29" s="1277"/>
      <c r="M29" s="1277"/>
      <c r="N29" s="1277"/>
      <c r="O29" s="1277"/>
      <c r="P29" s="1277"/>
      <c r="Q29" s="1277"/>
      <c r="R29" s="1277"/>
      <c r="S29" s="1277"/>
      <c r="T29" s="439"/>
      <c r="U29" s="439"/>
      <c r="V29" s="439"/>
      <c r="W29" s="439"/>
      <c r="X29" s="439"/>
      <c r="Y29" s="422"/>
      <c r="Z29" s="422"/>
      <c r="AA29" s="422"/>
      <c r="AB29" s="422"/>
      <c r="AC29" s="422"/>
    </row>
    <row r="30" spans="1:29">
      <c r="A30" s="523">
        <f t="shared" si="1"/>
        <v>19</v>
      </c>
      <c r="B30" s="418" t="s">
        <v>281</v>
      </c>
      <c r="C30" s="1277" t="s">
        <v>291</v>
      </c>
      <c r="D30" s="1277"/>
      <c r="E30" s="1277"/>
      <c r="F30" s="1277"/>
      <c r="G30" s="1277"/>
      <c r="H30" s="1277"/>
      <c r="I30" s="1277"/>
      <c r="J30" s="1277"/>
      <c r="K30" s="1277"/>
      <c r="L30" s="1277"/>
      <c r="M30" s="1277"/>
      <c r="N30" s="1277"/>
      <c r="O30" s="1277"/>
      <c r="P30" s="1277"/>
      <c r="Q30" s="1277"/>
      <c r="R30" s="1277"/>
      <c r="S30" s="1277"/>
      <c r="T30" s="422"/>
      <c r="U30" s="422"/>
      <c r="V30" s="422"/>
      <c r="W30" s="422"/>
      <c r="X30" s="422"/>
      <c r="Y30" s="422"/>
      <c r="Z30" s="422"/>
      <c r="AA30" s="422"/>
      <c r="AB30" s="422"/>
      <c r="AC30" s="422"/>
    </row>
    <row r="31" spans="1:29">
      <c r="A31" s="523">
        <f t="shared" si="1"/>
        <v>20</v>
      </c>
      <c r="B31" s="418" t="s">
        <v>21</v>
      </c>
      <c r="C31" s="1277" t="s">
        <v>123</v>
      </c>
      <c r="D31" s="1277"/>
      <c r="E31" s="1277"/>
      <c r="F31" s="1277"/>
      <c r="G31" s="1277"/>
      <c r="H31" s="1277"/>
      <c r="I31" s="1277"/>
      <c r="J31" s="1277"/>
      <c r="K31" s="1277"/>
      <c r="L31" s="1277"/>
      <c r="M31" s="1277"/>
      <c r="N31" s="1277"/>
      <c r="O31" s="1277"/>
      <c r="P31" s="1277"/>
      <c r="Q31" s="1277"/>
      <c r="R31" s="1277"/>
      <c r="S31" s="1277"/>
      <c r="T31" s="1277"/>
      <c r="U31" s="422"/>
      <c r="V31" s="422"/>
      <c r="W31" s="422"/>
      <c r="X31" s="422"/>
      <c r="Y31" s="422"/>
      <c r="Z31" s="422"/>
      <c r="AA31" s="422"/>
      <c r="AB31" s="422"/>
      <c r="AC31" s="422"/>
    </row>
    <row r="32" spans="1:29" ht="20.25" customHeight="1">
      <c r="A32" s="523">
        <f t="shared" si="1"/>
        <v>21</v>
      </c>
      <c r="B32" s="418" t="s">
        <v>638</v>
      </c>
      <c r="C32" s="433" t="s">
        <v>671</v>
      </c>
      <c r="D32" s="436"/>
      <c r="E32" s="436"/>
      <c r="F32" s="436"/>
      <c r="G32" s="436"/>
      <c r="H32" s="436"/>
      <c r="I32" s="436"/>
      <c r="J32" s="436"/>
      <c r="K32" s="436"/>
      <c r="L32" s="436"/>
      <c r="M32" s="436"/>
      <c r="N32" s="436"/>
      <c r="O32" s="436"/>
      <c r="P32" s="436"/>
      <c r="Q32" s="422"/>
      <c r="R32" s="422"/>
      <c r="S32" s="422"/>
      <c r="T32" s="422"/>
      <c r="U32" s="422"/>
      <c r="V32" s="422"/>
      <c r="W32" s="422"/>
      <c r="X32" s="422"/>
      <c r="Y32" s="422"/>
      <c r="Z32" s="422"/>
      <c r="AA32" s="422"/>
      <c r="AB32" s="422"/>
      <c r="AC32" s="422"/>
    </row>
    <row r="33" spans="1:29">
      <c r="A33" s="523">
        <f t="shared" si="1"/>
        <v>22</v>
      </c>
      <c r="B33" s="418" t="s">
        <v>22</v>
      </c>
      <c r="C33" s="1277" t="s">
        <v>124</v>
      </c>
      <c r="D33" s="1277"/>
      <c r="E33" s="1277"/>
      <c r="F33" s="1277"/>
      <c r="G33" s="1277"/>
      <c r="H33" s="1277"/>
      <c r="I33" s="1277"/>
      <c r="J33" s="1277"/>
      <c r="K33" s="1277"/>
      <c r="L33" s="1277"/>
      <c r="M33" s="1277"/>
      <c r="N33" s="1277"/>
      <c r="O33" s="1277"/>
      <c r="P33" s="1277"/>
      <c r="Q33" s="1277"/>
      <c r="R33" s="1277"/>
      <c r="S33" s="1277"/>
      <c r="T33" s="1277"/>
      <c r="U33" s="422"/>
      <c r="V33" s="422"/>
      <c r="W33" s="422"/>
      <c r="X33" s="422"/>
      <c r="Y33" s="422"/>
      <c r="Z33" s="422"/>
      <c r="AA33" s="422"/>
      <c r="AB33" s="422"/>
      <c r="AC33" s="422"/>
    </row>
    <row r="34" spans="1:29">
      <c r="A34" s="523">
        <f t="shared" si="1"/>
        <v>23</v>
      </c>
      <c r="B34" s="418" t="s">
        <v>23</v>
      </c>
      <c r="C34" s="1277" t="s">
        <v>687</v>
      </c>
      <c r="D34" s="1277"/>
      <c r="E34" s="1277"/>
      <c r="F34" s="1277"/>
      <c r="G34" s="1277"/>
      <c r="H34" s="1277"/>
      <c r="I34" s="1277"/>
      <c r="J34" s="1277"/>
      <c r="K34" s="1277"/>
      <c r="L34" s="1277"/>
      <c r="M34" s="1277"/>
      <c r="N34" s="1277"/>
      <c r="O34" s="1277"/>
      <c r="P34" s="1277"/>
      <c r="Q34" s="1277"/>
      <c r="R34" s="1277"/>
      <c r="S34" s="1277"/>
      <c r="T34" s="1277"/>
      <c r="U34" s="1277"/>
      <c r="V34" s="1277"/>
      <c r="W34" s="1277"/>
      <c r="X34" s="435"/>
      <c r="Y34" s="422"/>
      <c r="Z34" s="422"/>
      <c r="AA34" s="422"/>
      <c r="AB34" s="422"/>
      <c r="AC34" s="422"/>
    </row>
    <row r="35" spans="1:29">
      <c r="A35" s="523">
        <f t="shared" si="1"/>
        <v>24</v>
      </c>
      <c r="B35" s="418" t="s">
        <v>24</v>
      </c>
      <c r="C35" s="1277" t="s">
        <v>125</v>
      </c>
      <c r="D35" s="1277"/>
      <c r="E35" s="1277"/>
      <c r="F35" s="1277"/>
      <c r="G35" s="1277"/>
      <c r="H35" s="1277"/>
      <c r="I35" s="1277"/>
      <c r="J35" s="1277"/>
      <c r="K35" s="1277"/>
      <c r="L35" s="1277"/>
      <c r="M35" s="1277"/>
      <c r="N35" s="1277"/>
      <c r="O35" s="1277"/>
      <c r="P35" s="1277"/>
      <c r="Q35" s="1277"/>
      <c r="R35" s="1277"/>
      <c r="S35" s="1277"/>
      <c r="T35" s="1277"/>
      <c r="U35" s="1277"/>
      <c r="V35" s="1277"/>
      <c r="W35" s="1277"/>
      <c r="X35" s="1277"/>
      <c r="Y35" s="1277"/>
      <c r="Z35" s="1277"/>
      <c r="AA35" s="1277"/>
      <c r="AB35" s="1277"/>
      <c r="AC35" s="356"/>
    </row>
    <row r="36" spans="1:29">
      <c r="A36" s="523">
        <f t="shared" si="1"/>
        <v>25</v>
      </c>
      <c r="B36" s="418" t="s">
        <v>25</v>
      </c>
      <c r="C36" s="1279" t="s">
        <v>691</v>
      </c>
      <c r="D36" s="1279"/>
      <c r="E36" s="1279"/>
      <c r="F36" s="1279"/>
      <c r="G36" s="1279"/>
      <c r="H36" s="1279"/>
      <c r="I36" s="1279"/>
      <c r="J36" s="1279"/>
      <c r="K36" s="1279"/>
      <c r="L36" s="1279"/>
      <c r="M36" s="1279"/>
      <c r="N36" s="1279"/>
      <c r="O36" s="1279"/>
      <c r="P36" s="1279"/>
      <c r="Q36" s="1279"/>
      <c r="R36" s="1279"/>
      <c r="S36" s="1279"/>
      <c r="T36" s="1279"/>
      <c r="U36" s="1279"/>
      <c r="V36" s="1279"/>
      <c r="W36" s="1279"/>
      <c r="X36" s="1279"/>
      <c r="Y36" s="1279"/>
      <c r="Z36" s="422"/>
      <c r="AA36" s="422"/>
      <c r="AB36" s="422"/>
      <c r="AC36" s="422"/>
    </row>
    <row r="37" spans="1:29" ht="20.25" customHeight="1">
      <c r="A37" s="523">
        <f t="shared" si="1"/>
        <v>26</v>
      </c>
      <c r="B37" s="418" t="s">
        <v>470</v>
      </c>
      <c r="C37" s="433" t="s">
        <v>473</v>
      </c>
      <c r="D37" s="434"/>
      <c r="E37" s="434"/>
      <c r="F37" s="434"/>
      <c r="G37" s="434"/>
      <c r="H37" s="434"/>
      <c r="I37" s="434"/>
      <c r="J37" s="434"/>
      <c r="K37" s="434"/>
      <c r="L37" s="434"/>
      <c r="M37" s="434"/>
      <c r="N37" s="434"/>
      <c r="O37" s="434"/>
      <c r="P37" s="434"/>
      <c r="Q37" s="435"/>
      <c r="R37" s="435"/>
      <c r="S37" s="435"/>
      <c r="T37" s="435"/>
      <c r="U37" s="435"/>
      <c r="V37" s="435"/>
      <c r="W37" s="435"/>
      <c r="X37" s="435"/>
      <c r="Y37" s="435"/>
      <c r="Z37" s="422"/>
      <c r="AA37" s="422"/>
      <c r="AB37" s="422"/>
      <c r="AC37" s="422"/>
    </row>
    <row r="38" spans="1:29" ht="20.25" customHeight="1">
      <c r="A38" s="523">
        <f t="shared" si="1"/>
        <v>27</v>
      </c>
      <c r="B38" s="418" t="s">
        <v>639</v>
      </c>
      <c r="C38" s="433" t="s">
        <v>672</v>
      </c>
      <c r="D38" s="434"/>
      <c r="E38" s="434"/>
      <c r="F38" s="434"/>
      <c r="G38" s="434"/>
      <c r="H38" s="434"/>
      <c r="I38" s="434"/>
      <c r="J38" s="434"/>
      <c r="K38" s="434"/>
      <c r="L38" s="434"/>
      <c r="M38" s="434"/>
      <c r="N38" s="434"/>
      <c r="O38" s="434"/>
      <c r="P38" s="434"/>
      <c r="Q38" s="435"/>
      <c r="R38" s="435"/>
      <c r="S38" s="435"/>
      <c r="T38" s="435"/>
      <c r="U38" s="435"/>
      <c r="V38" s="435"/>
      <c r="W38" s="435"/>
      <c r="X38" s="435"/>
      <c r="Y38" s="435"/>
      <c r="Z38" s="422"/>
      <c r="AA38" s="422"/>
      <c r="AB38" s="422"/>
      <c r="AC38" s="422"/>
    </row>
    <row r="39" spans="1:29" ht="20" customHeight="1">
      <c r="A39" s="523">
        <f t="shared" si="1"/>
        <v>28</v>
      </c>
      <c r="B39" s="418" t="s">
        <v>26</v>
      </c>
      <c r="C39" s="433" t="s">
        <v>731</v>
      </c>
      <c r="D39" s="437"/>
      <c r="E39" s="437"/>
      <c r="F39" s="437"/>
      <c r="G39" s="437"/>
      <c r="H39" s="437"/>
      <c r="I39" s="437"/>
      <c r="J39" s="437"/>
      <c r="K39" s="437"/>
      <c r="L39" s="437"/>
      <c r="M39" s="437"/>
      <c r="N39" s="437"/>
      <c r="O39" s="437"/>
      <c r="P39" s="437"/>
      <c r="Q39" s="437"/>
      <c r="R39" s="437"/>
      <c r="S39" s="437"/>
      <c r="T39" s="437"/>
      <c r="U39" s="437"/>
      <c r="V39" s="437"/>
      <c r="W39" s="437"/>
      <c r="X39" s="437"/>
      <c r="Y39" s="422"/>
      <c r="Z39" s="422"/>
      <c r="AA39" s="422"/>
      <c r="AB39" s="422"/>
      <c r="AC39" s="422"/>
    </row>
    <row r="40" spans="1:29" ht="20.25" customHeight="1">
      <c r="A40" s="523"/>
      <c r="B40" s="418" t="s">
        <v>27</v>
      </c>
      <c r="C40" s="421" t="s">
        <v>702</v>
      </c>
      <c r="D40" s="437"/>
      <c r="E40" s="437"/>
      <c r="F40" s="437"/>
      <c r="G40" s="437"/>
      <c r="H40" s="437"/>
      <c r="I40" s="437"/>
      <c r="J40" s="437"/>
      <c r="K40" s="437"/>
      <c r="L40" s="437"/>
      <c r="M40" s="437"/>
      <c r="N40" s="437"/>
      <c r="O40" s="437"/>
      <c r="P40" s="437"/>
      <c r="Q40" s="437"/>
      <c r="R40" s="437"/>
      <c r="S40" s="437"/>
      <c r="T40" s="437"/>
      <c r="U40" s="437"/>
      <c r="V40" s="437"/>
      <c r="W40" s="437"/>
      <c r="X40" s="437"/>
      <c r="Y40" s="422"/>
      <c r="Z40" s="422"/>
      <c r="AA40" s="422"/>
      <c r="AB40" s="422"/>
      <c r="AC40" s="422"/>
    </row>
    <row r="41" spans="1:29" ht="20.25" customHeight="1">
      <c r="A41" s="523"/>
      <c r="B41" s="418" t="s">
        <v>28</v>
      </c>
      <c r="C41" s="421" t="s">
        <v>703</v>
      </c>
      <c r="D41" s="437"/>
      <c r="E41" s="437"/>
      <c r="F41" s="437"/>
      <c r="G41" s="437"/>
      <c r="H41" s="437"/>
      <c r="I41" s="437"/>
      <c r="J41" s="437"/>
      <c r="K41" s="437"/>
      <c r="L41" s="437"/>
      <c r="M41" s="437"/>
      <c r="N41" s="437"/>
      <c r="O41" s="437"/>
      <c r="P41" s="437"/>
      <c r="Q41" s="437"/>
      <c r="R41" s="437"/>
      <c r="S41" s="437"/>
      <c r="T41" s="437"/>
      <c r="U41" s="437"/>
      <c r="V41" s="437"/>
      <c r="W41" s="437"/>
      <c r="X41" s="437"/>
      <c r="Y41" s="422"/>
      <c r="Z41" s="422"/>
      <c r="AA41" s="422"/>
      <c r="AB41" s="422"/>
      <c r="AC41" s="422"/>
    </row>
    <row r="42" spans="1:29" ht="20.25" customHeight="1">
      <c r="A42" s="523">
        <f>A39+1</f>
        <v>29</v>
      </c>
      <c r="B42" s="418" t="s">
        <v>640</v>
      </c>
      <c r="C42" s="433" t="s">
        <v>673</v>
      </c>
      <c r="D42" s="437"/>
      <c r="E42" s="437"/>
      <c r="F42" s="437"/>
      <c r="G42" s="437"/>
      <c r="H42" s="437"/>
      <c r="I42" s="437"/>
      <c r="J42" s="437"/>
      <c r="K42" s="437"/>
      <c r="L42" s="437"/>
      <c r="M42" s="437"/>
      <c r="N42" s="437"/>
      <c r="O42" s="437"/>
      <c r="P42" s="437"/>
      <c r="Q42" s="437"/>
      <c r="R42" s="437"/>
      <c r="S42" s="437"/>
      <c r="T42" s="437"/>
      <c r="U42" s="437"/>
      <c r="V42" s="437"/>
      <c r="W42" s="437"/>
      <c r="X42" s="437"/>
      <c r="Y42" s="422"/>
      <c r="Z42" s="422"/>
      <c r="AA42" s="422"/>
      <c r="AB42" s="422"/>
      <c r="AC42" s="422"/>
    </row>
    <row r="43" spans="1:29" ht="20.25" customHeight="1">
      <c r="A43" s="523">
        <f>A42+1</f>
        <v>30</v>
      </c>
      <c r="B43" s="418" t="s">
        <v>725</v>
      </c>
      <c r="C43" s="433" t="s">
        <v>674</v>
      </c>
      <c r="D43" s="437"/>
      <c r="E43" s="437"/>
      <c r="F43" s="437"/>
      <c r="G43" s="437"/>
      <c r="H43" s="437"/>
      <c r="I43" s="437"/>
      <c r="J43" s="437"/>
      <c r="K43" s="437"/>
      <c r="L43" s="437"/>
      <c r="M43" s="437"/>
      <c r="N43" s="437"/>
      <c r="O43" s="437"/>
      <c r="P43" s="437"/>
      <c r="Q43" s="437"/>
      <c r="R43" s="437"/>
      <c r="S43" s="437"/>
      <c r="T43" s="437"/>
      <c r="U43" s="437"/>
      <c r="V43" s="437"/>
      <c r="W43" s="437"/>
      <c r="X43" s="437"/>
      <c r="Y43" s="422"/>
      <c r="Z43" s="422"/>
      <c r="AA43" s="422"/>
      <c r="AB43" s="422"/>
      <c r="AC43" s="422"/>
    </row>
    <row r="44" spans="1:29" ht="20" customHeight="1">
      <c r="A44" s="523">
        <f t="shared" ref="A44:A48" si="2">A43+1</f>
        <v>31</v>
      </c>
      <c r="B44" s="418" t="s">
        <v>29</v>
      </c>
      <c r="C44" s="433" t="s">
        <v>126</v>
      </c>
      <c r="D44" s="436"/>
      <c r="E44" s="436"/>
      <c r="F44" s="436"/>
      <c r="G44" s="436"/>
      <c r="H44" s="436"/>
      <c r="I44" s="436"/>
      <c r="J44" s="436"/>
      <c r="K44" s="436"/>
      <c r="L44" s="436"/>
      <c r="M44" s="436"/>
      <c r="N44" s="436"/>
      <c r="O44" s="436"/>
      <c r="P44" s="436"/>
      <c r="Q44" s="422"/>
      <c r="R44" s="422"/>
      <c r="S44" s="422"/>
      <c r="T44" s="422"/>
      <c r="U44" s="422"/>
      <c r="V44" s="422"/>
      <c r="W44" s="422"/>
      <c r="X44" s="422"/>
      <c r="Y44" s="422"/>
      <c r="Z44" s="422"/>
      <c r="AA44" s="422"/>
      <c r="AB44" s="422"/>
      <c r="AC44" s="422"/>
    </row>
    <row r="45" spans="1:29" ht="20.25" customHeight="1">
      <c r="A45" s="523">
        <f t="shared" si="2"/>
        <v>32</v>
      </c>
      <c r="B45" s="418" t="s">
        <v>726</v>
      </c>
      <c r="C45" s="433" t="s">
        <v>672</v>
      </c>
      <c r="D45" s="436"/>
      <c r="E45" s="436"/>
      <c r="F45" s="436"/>
      <c r="G45" s="436"/>
      <c r="H45" s="436"/>
      <c r="I45" s="436"/>
      <c r="J45" s="436"/>
      <c r="K45" s="436"/>
      <c r="L45" s="436"/>
      <c r="M45" s="436"/>
      <c r="N45" s="436"/>
      <c r="O45" s="436"/>
      <c r="P45" s="436"/>
      <c r="Q45" s="422"/>
      <c r="R45" s="422"/>
      <c r="S45" s="422"/>
      <c r="T45" s="422"/>
      <c r="U45" s="422"/>
      <c r="V45" s="422"/>
      <c r="W45" s="422"/>
      <c r="X45" s="422"/>
      <c r="Y45" s="422"/>
      <c r="Z45" s="422"/>
      <c r="AA45" s="422"/>
      <c r="AB45" s="422"/>
      <c r="AC45" s="422"/>
    </row>
    <row r="46" spans="1:29" ht="20.25" customHeight="1">
      <c r="A46" s="523">
        <f t="shared" si="2"/>
        <v>33</v>
      </c>
      <c r="B46" s="418" t="s">
        <v>30</v>
      </c>
      <c r="C46" s="421" t="s">
        <v>697</v>
      </c>
      <c r="D46" s="436"/>
      <c r="E46" s="436"/>
      <c r="F46" s="436"/>
      <c r="G46" s="436"/>
      <c r="H46" s="436"/>
      <c r="I46" s="436"/>
      <c r="J46" s="436"/>
      <c r="K46" s="436"/>
      <c r="L46" s="436"/>
      <c r="M46" s="436"/>
      <c r="N46" s="436"/>
      <c r="O46" s="436"/>
      <c r="P46" s="436"/>
      <c r="Q46" s="422"/>
      <c r="R46" s="422"/>
      <c r="S46" s="422"/>
      <c r="T46" s="422"/>
      <c r="U46" s="422"/>
      <c r="V46" s="422"/>
      <c r="W46" s="422"/>
      <c r="X46" s="422"/>
      <c r="Y46" s="422"/>
      <c r="Z46" s="422"/>
      <c r="AA46" s="422"/>
      <c r="AB46" s="422"/>
      <c r="AC46" s="422"/>
    </row>
    <row r="47" spans="1:29" ht="20" customHeight="1">
      <c r="A47" s="523">
        <f t="shared" si="2"/>
        <v>34</v>
      </c>
      <c r="B47" s="418" t="s">
        <v>31</v>
      </c>
      <c r="C47" s="433" t="s">
        <v>127</v>
      </c>
      <c r="D47" s="421"/>
      <c r="E47" s="421"/>
      <c r="F47" s="421"/>
      <c r="G47" s="421"/>
      <c r="H47" s="421"/>
      <c r="I47" s="421"/>
      <c r="J47" s="421"/>
      <c r="K47" s="421"/>
      <c r="L47" s="421"/>
      <c r="M47" s="421"/>
      <c r="N47" s="421"/>
      <c r="O47" s="421"/>
      <c r="P47" s="421"/>
      <c r="Q47" s="422"/>
      <c r="R47" s="422"/>
      <c r="S47" s="422"/>
      <c r="T47" s="422"/>
      <c r="U47" s="422"/>
      <c r="V47" s="422"/>
      <c r="W47" s="422"/>
      <c r="X47" s="422"/>
      <c r="Y47" s="422"/>
      <c r="Z47" s="422"/>
      <c r="AA47" s="422"/>
      <c r="AB47" s="422"/>
      <c r="AC47" s="422"/>
    </row>
    <row r="48" spans="1:29" ht="20.25" customHeight="1">
      <c r="A48" s="523">
        <f t="shared" si="2"/>
        <v>35</v>
      </c>
      <c r="B48" s="418" t="s">
        <v>32</v>
      </c>
      <c r="C48" s="433" t="s">
        <v>292</v>
      </c>
      <c r="D48" s="422"/>
      <c r="E48" s="422"/>
      <c r="F48" s="422"/>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row>
    <row r="49" spans="1:29" ht="20.25" customHeight="1">
      <c r="A49" s="523"/>
      <c r="B49" s="418" t="s">
        <v>282</v>
      </c>
      <c r="C49" s="421" t="s">
        <v>303</v>
      </c>
      <c r="D49" s="422"/>
      <c r="E49" s="422"/>
      <c r="F49" s="422"/>
      <c r="G49" s="422"/>
      <c r="H49" s="422"/>
      <c r="I49" s="422"/>
      <c r="J49" s="422"/>
      <c r="K49" s="422"/>
      <c r="L49" s="422"/>
      <c r="M49" s="422"/>
      <c r="N49" s="422"/>
      <c r="O49" s="422"/>
      <c r="P49" s="422"/>
      <c r="Q49" s="422"/>
      <c r="R49" s="422"/>
      <c r="S49" s="422"/>
      <c r="T49" s="422"/>
      <c r="U49" s="422"/>
      <c r="V49" s="422"/>
      <c r="W49" s="422"/>
      <c r="X49" s="422"/>
      <c r="Y49" s="422"/>
      <c r="Z49" s="422"/>
      <c r="AA49" s="422"/>
      <c r="AB49" s="422"/>
      <c r="AC49" s="422"/>
    </row>
    <row r="50" spans="1:29" ht="20.25" customHeight="1">
      <c r="A50" s="523">
        <f>A48+1</f>
        <v>36</v>
      </c>
      <c r="B50" s="423" t="s">
        <v>453</v>
      </c>
      <c r="C50" s="433" t="s">
        <v>464</v>
      </c>
      <c r="D50" s="422"/>
      <c r="E50" s="422"/>
      <c r="F50" s="422"/>
      <c r="G50" s="422"/>
      <c r="H50" s="422"/>
      <c r="I50" s="422"/>
      <c r="J50" s="422"/>
      <c r="K50" s="422"/>
      <c r="L50" s="422"/>
      <c r="M50" s="422"/>
      <c r="N50" s="422"/>
      <c r="O50" s="422"/>
      <c r="P50" s="422"/>
      <c r="Q50" s="422"/>
      <c r="R50" s="422"/>
      <c r="S50" s="422"/>
      <c r="T50" s="422"/>
      <c r="U50" s="422"/>
      <c r="V50" s="422"/>
      <c r="W50" s="422"/>
      <c r="X50" s="422"/>
      <c r="Y50" s="422"/>
      <c r="Z50" s="422"/>
      <c r="AA50" s="422"/>
      <c r="AB50" s="422"/>
      <c r="AC50" s="422"/>
    </row>
    <row r="51" spans="1:29" ht="20.25" customHeight="1">
      <c r="A51" s="523">
        <f>A50+1</f>
        <v>37</v>
      </c>
      <c r="B51" s="418" t="s">
        <v>641</v>
      </c>
      <c r="C51" s="433" t="s">
        <v>675</v>
      </c>
      <c r="D51" s="422"/>
      <c r="E51" s="422"/>
      <c r="F51" s="422"/>
      <c r="G51" s="422"/>
      <c r="H51" s="422"/>
      <c r="I51" s="422"/>
      <c r="J51" s="422"/>
      <c r="K51" s="422"/>
      <c r="L51" s="422"/>
      <c r="M51" s="422"/>
      <c r="N51" s="422"/>
      <c r="O51" s="422"/>
      <c r="P51" s="422"/>
      <c r="Q51" s="422"/>
      <c r="R51" s="422"/>
      <c r="S51" s="422"/>
      <c r="T51" s="422"/>
      <c r="U51" s="422"/>
      <c r="V51" s="422"/>
      <c r="W51" s="422"/>
      <c r="X51" s="422"/>
      <c r="Y51" s="422"/>
      <c r="Z51" s="422"/>
      <c r="AA51" s="422"/>
      <c r="AB51" s="422"/>
      <c r="AC51" s="422"/>
    </row>
    <row r="52" spans="1:29" ht="20" customHeight="1">
      <c r="A52" s="523">
        <f t="shared" ref="A52:A55" si="3">A51+1</f>
        <v>38</v>
      </c>
      <c r="B52" s="418" t="s">
        <v>33</v>
      </c>
      <c r="C52" s="433" t="s">
        <v>704</v>
      </c>
      <c r="D52" s="438"/>
      <c r="E52" s="438"/>
      <c r="F52" s="438"/>
      <c r="G52" s="438"/>
      <c r="H52" s="438"/>
      <c r="I52" s="438"/>
      <c r="J52" s="438"/>
      <c r="K52" s="438"/>
      <c r="L52" s="438"/>
      <c r="M52" s="438"/>
      <c r="N52" s="438"/>
      <c r="O52" s="438"/>
      <c r="P52" s="438"/>
      <c r="Q52" s="437"/>
      <c r="R52" s="437"/>
      <c r="S52" s="437"/>
      <c r="T52" s="437"/>
      <c r="U52" s="437"/>
      <c r="V52" s="437"/>
      <c r="W52" s="437"/>
      <c r="X52" s="437"/>
      <c r="Y52" s="437"/>
      <c r="Z52" s="422"/>
      <c r="AA52" s="422"/>
      <c r="AB52" s="422"/>
      <c r="AC52" s="422"/>
    </row>
    <row r="53" spans="1:29" ht="20" customHeight="1">
      <c r="A53" s="523">
        <f t="shared" si="3"/>
        <v>39</v>
      </c>
      <c r="B53" s="418" t="s">
        <v>34</v>
      </c>
      <c r="C53" s="433" t="s">
        <v>705</v>
      </c>
      <c r="D53" s="435"/>
      <c r="E53" s="435"/>
      <c r="F53" s="435"/>
      <c r="G53" s="435"/>
      <c r="H53" s="435"/>
      <c r="I53" s="435"/>
      <c r="J53" s="435"/>
      <c r="K53" s="435"/>
      <c r="L53" s="435"/>
      <c r="M53" s="435"/>
      <c r="N53" s="435"/>
      <c r="O53" s="435"/>
      <c r="P53" s="435"/>
      <c r="Q53" s="435"/>
      <c r="R53" s="435"/>
      <c r="S53" s="435"/>
      <c r="T53" s="435"/>
      <c r="U53" s="435"/>
      <c r="V53" s="435"/>
      <c r="W53" s="435"/>
      <c r="X53" s="435"/>
      <c r="Y53" s="435"/>
      <c r="Z53" s="435"/>
      <c r="AA53" s="435"/>
      <c r="AB53" s="422"/>
      <c r="AC53" s="422"/>
    </row>
    <row r="54" spans="1:29" ht="20" customHeight="1">
      <c r="A54" s="523">
        <f t="shared" si="3"/>
        <v>40</v>
      </c>
      <c r="B54" s="418" t="s">
        <v>283</v>
      </c>
      <c r="C54" s="433" t="s">
        <v>128</v>
      </c>
      <c r="D54" s="435"/>
      <c r="E54" s="435"/>
      <c r="F54" s="435"/>
      <c r="G54" s="435"/>
      <c r="H54" s="435"/>
      <c r="I54" s="435"/>
      <c r="J54" s="435"/>
      <c r="K54" s="435"/>
      <c r="L54" s="435"/>
      <c r="M54" s="435"/>
      <c r="N54" s="435"/>
      <c r="O54" s="435"/>
      <c r="P54" s="435"/>
      <c r="Q54" s="435"/>
      <c r="R54" s="435"/>
      <c r="S54" s="435"/>
      <c r="T54" s="435"/>
      <c r="U54" s="435"/>
      <c r="V54" s="435"/>
      <c r="W54" s="435"/>
      <c r="X54" s="435"/>
      <c r="Y54" s="422"/>
      <c r="Z54" s="422"/>
      <c r="AA54" s="422"/>
      <c r="AB54" s="422"/>
      <c r="AC54" s="422"/>
    </row>
    <row r="55" spans="1:29" ht="20" customHeight="1">
      <c r="A55" s="523">
        <f t="shared" si="3"/>
        <v>41</v>
      </c>
      <c r="B55" s="418" t="s">
        <v>35</v>
      </c>
      <c r="C55" s="433" t="s">
        <v>129</v>
      </c>
      <c r="D55" s="422"/>
      <c r="E55" s="422"/>
      <c r="F55" s="422"/>
      <c r="G55" s="422"/>
      <c r="H55" s="422"/>
      <c r="I55" s="422"/>
      <c r="J55" s="422"/>
      <c r="K55" s="422"/>
      <c r="L55" s="422"/>
      <c r="M55" s="422"/>
      <c r="N55" s="422"/>
      <c r="O55" s="422"/>
      <c r="P55" s="422"/>
      <c r="Q55" s="422"/>
      <c r="R55" s="422"/>
      <c r="S55" s="422"/>
      <c r="T55" s="422"/>
      <c r="U55" s="422"/>
      <c r="V55" s="422"/>
      <c r="W55" s="422"/>
      <c r="X55" s="422"/>
      <c r="Y55" s="422"/>
      <c r="Z55" s="422"/>
      <c r="AA55" s="422"/>
      <c r="AB55" s="422"/>
      <c r="AC55" s="422"/>
    </row>
    <row r="56" spans="1:29" ht="20" customHeight="1">
      <c r="A56" s="523">
        <f t="shared" ref="A56:A61" si="4">A55+1</f>
        <v>42</v>
      </c>
      <c r="B56" s="418" t="s">
        <v>36</v>
      </c>
      <c r="C56" s="433" t="s">
        <v>438</v>
      </c>
      <c r="D56" s="422"/>
      <c r="E56" s="422"/>
      <c r="F56" s="422"/>
      <c r="G56" s="422"/>
      <c r="H56" s="422"/>
      <c r="I56" s="422"/>
      <c r="J56" s="422"/>
      <c r="K56" s="422"/>
      <c r="L56" s="422"/>
      <c r="M56" s="422"/>
      <c r="N56" s="422"/>
      <c r="O56" s="422"/>
      <c r="P56" s="422"/>
      <c r="Q56" s="422"/>
      <c r="R56" s="422"/>
      <c r="S56" s="422"/>
      <c r="T56" s="422"/>
      <c r="U56" s="422"/>
      <c r="V56" s="422"/>
      <c r="W56" s="422"/>
      <c r="X56" s="422"/>
      <c r="Y56" s="422"/>
      <c r="Z56" s="422"/>
      <c r="AA56" s="422"/>
      <c r="AB56" s="422"/>
      <c r="AC56" s="422"/>
    </row>
    <row r="57" spans="1:29" ht="20" customHeight="1">
      <c r="A57" s="523">
        <f t="shared" si="4"/>
        <v>43</v>
      </c>
      <c r="B57" s="418" t="s">
        <v>284</v>
      </c>
      <c r="C57" s="433" t="s">
        <v>706</v>
      </c>
      <c r="D57" s="422"/>
      <c r="E57" s="422"/>
      <c r="F57" s="422"/>
      <c r="G57" s="422"/>
      <c r="H57" s="422"/>
      <c r="I57" s="422"/>
      <c r="J57" s="422"/>
      <c r="K57" s="422"/>
      <c r="L57" s="422"/>
      <c r="M57" s="422"/>
      <c r="N57" s="422"/>
      <c r="O57" s="422"/>
      <c r="P57" s="422"/>
      <c r="Q57" s="422"/>
      <c r="R57" s="422"/>
      <c r="S57" s="422"/>
      <c r="T57" s="422"/>
      <c r="U57" s="422"/>
      <c r="V57" s="422"/>
      <c r="W57" s="422"/>
      <c r="X57" s="422"/>
      <c r="Y57" s="422"/>
      <c r="Z57" s="422"/>
      <c r="AA57" s="422"/>
      <c r="AB57" s="422"/>
      <c r="AC57" s="422"/>
    </row>
    <row r="58" spans="1:29" ht="20.25" customHeight="1">
      <c r="A58" s="523">
        <f t="shared" si="4"/>
        <v>44</v>
      </c>
      <c r="B58" s="418" t="s">
        <v>642</v>
      </c>
      <c r="C58" s="433" t="s">
        <v>676</v>
      </c>
      <c r="D58" s="422"/>
      <c r="E58" s="422"/>
      <c r="F58" s="422"/>
      <c r="G58" s="422"/>
      <c r="H58" s="422"/>
      <c r="I58" s="422"/>
      <c r="J58" s="422"/>
      <c r="K58" s="422"/>
      <c r="L58" s="422"/>
      <c r="M58" s="422"/>
      <c r="N58" s="422"/>
      <c r="O58" s="422"/>
      <c r="P58" s="422"/>
      <c r="Q58" s="422"/>
      <c r="R58" s="422"/>
      <c r="S58" s="422"/>
      <c r="T58" s="422"/>
      <c r="U58" s="422"/>
      <c r="V58" s="422"/>
      <c r="W58" s="422"/>
      <c r="X58" s="422"/>
      <c r="Y58" s="422"/>
      <c r="Z58" s="422"/>
      <c r="AA58" s="422"/>
      <c r="AB58" s="422"/>
      <c r="AC58" s="422"/>
    </row>
    <row r="59" spans="1:29" ht="20.25" customHeight="1">
      <c r="A59" s="523">
        <f t="shared" si="4"/>
        <v>45</v>
      </c>
      <c r="B59" s="418" t="s">
        <v>130</v>
      </c>
      <c r="C59" s="433" t="s">
        <v>131</v>
      </c>
      <c r="D59" s="436"/>
      <c r="E59" s="436"/>
      <c r="F59" s="436"/>
      <c r="G59" s="436"/>
      <c r="H59" s="436"/>
      <c r="I59" s="436"/>
      <c r="J59" s="436"/>
      <c r="K59" s="436"/>
      <c r="L59" s="436"/>
      <c r="M59" s="436"/>
      <c r="N59" s="436"/>
      <c r="O59" s="436"/>
      <c r="P59" s="436"/>
      <c r="Q59" s="436"/>
      <c r="R59" s="436"/>
      <c r="S59" s="436"/>
      <c r="T59" s="436"/>
      <c r="U59" s="436"/>
      <c r="V59" s="436"/>
      <c r="W59" s="436"/>
      <c r="X59" s="436"/>
      <c r="Y59" s="422"/>
      <c r="Z59" s="422"/>
      <c r="AA59" s="422"/>
      <c r="AB59" s="422"/>
      <c r="AC59" s="422"/>
    </row>
    <row r="60" spans="1:29" ht="20" customHeight="1">
      <c r="A60" s="523">
        <f t="shared" si="4"/>
        <v>46</v>
      </c>
      <c r="B60" s="418" t="s">
        <v>37</v>
      </c>
      <c r="C60" s="433" t="s">
        <v>293</v>
      </c>
      <c r="D60" s="422"/>
      <c r="E60" s="422"/>
      <c r="F60" s="422"/>
      <c r="G60" s="422"/>
      <c r="H60" s="422"/>
      <c r="I60" s="422"/>
      <c r="J60" s="422"/>
      <c r="K60" s="422"/>
      <c r="L60" s="422"/>
      <c r="M60" s="422"/>
      <c r="N60" s="422"/>
      <c r="O60" s="422"/>
      <c r="P60" s="422"/>
      <c r="Q60" s="422"/>
      <c r="R60" s="422"/>
      <c r="S60" s="422"/>
      <c r="T60" s="422"/>
      <c r="U60" s="422"/>
      <c r="V60" s="422"/>
      <c r="W60" s="422"/>
      <c r="X60" s="422"/>
      <c r="Y60" s="422"/>
      <c r="Z60" s="422"/>
      <c r="AA60" s="422"/>
      <c r="AB60" s="422"/>
      <c r="AC60" s="422"/>
    </row>
    <row r="61" spans="1:29" ht="20.25" customHeight="1">
      <c r="A61" s="523">
        <f t="shared" si="4"/>
        <v>47</v>
      </c>
      <c r="B61" s="418" t="s">
        <v>38</v>
      </c>
      <c r="C61" s="440" t="s">
        <v>294</v>
      </c>
      <c r="D61" s="441"/>
      <c r="E61" s="441"/>
      <c r="F61" s="441"/>
      <c r="G61" s="441"/>
      <c r="H61" s="441"/>
      <c r="I61" s="441"/>
      <c r="J61" s="441"/>
      <c r="K61" s="441"/>
      <c r="L61" s="441"/>
      <c r="M61" s="441"/>
      <c r="N61" s="421"/>
      <c r="O61" s="421"/>
      <c r="P61" s="421"/>
      <c r="Q61" s="422"/>
      <c r="R61" s="422"/>
      <c r="S61" s="422"/>
      <c r="T61" s="422"/>
      <c r="U61" s="422"/>
      <c r="V61" s="422"/>
      <c r="W61" s="422"/>
      <c r="X61" s="422"/>
      <c r="Y61" s="422"/>
      <c r="Z61" s="422"/>
      <c r="AA61" s="422"/>
      <c r="AB61" s="422"/>
      <c r="AC61" s="422"/>
    </row>
    <row r="62" spans="1:29" ht="20.25" customHeight="1">
      <c r="A62" s="523"/>
      <c r="B62" s="423"/>
      <c r="C62" s="421"/>
      <c r="D62" s="421"/>
      <c r="E62" s="421"/>
      <c r="F62" s="421"/>
      <c r="G62" s="421"/>
      <c r="H62" s="421"/>
      <c r="I62" s="421"/>
      <c r="J62" s="421"/>
      <c r="K62" s="421"/>
      <c r="L62" s="421"/>
      <c r="M62" s="421"/>
      <c r="N62" s="421"/>
      <c r="O62" s="421"/>
      <c r="P62" s="421"/>
      <c r="Q62" s="422"/>
      <c r="R62" s="422"/>
      <c r="S62" s="422"/>
      <c r="T62" s="422"/>
      <c r="U62" s="422"/>
      <c r="V62" s="422"/>
      <c r="W62" s="422"/>
      <c r="X62" s="422"/>
      <c r="Y62" s="422"/>
      <c r="Z62" s="422"/>
      <c r="AA62" s="422"/>
      <c r="AB62" s="422"/>
      <c r="AC62" s="422"/>
    </row>
    <row r="63" spans="1:29" ht="20.25" customHeight="1">
      <c r="B63" s="423" t="s">
        <v>132</v>
      </c>
      <c r="C63" s="422" t="s">
        <v>431</v>
      </c>
      <c r="D63" s="422"/>
      <c r="E63" s="422"/>
      <c r="F63" s="422"/>
      <c r="G63" s="422"/>
      <c r="H63" s="422"/>
      <c r="I63" s="422"/>
      <c r="J63" s="422"/>
      <c r="K63" s="422"/>
      <c r="L63" s="422"/>
      <c r="M63" s="422"/>
      <c r="N63" s="422"/>
      <c r="O63" s="422"/>
      <c r="P63" s="422"/>
      <c r="Q63" s="422"/>
      <c r="R63" s="422"/>
      <c r="S63" s="422"/>
      <c r="T63" s="422"/>
      <c r="U63" s="422"/>
      <c r="V63" s="422"/>
      <c r="W63" s="422"/>
      <c r="X63" s="422"/>
      <c r="Y63" s="422"/>
      <c r="Z63" s="422"/>
      <c r="AA63" s="422"/>
      <c r="AB63" s="422"/>
      <c r="AC63" s="422"/>
    </row>
    <row r="64" spans="1:29" ht="20.25" customHeight="1">
      <c r="B64" s="423"/>
      <c r="C64" s="422" t="s">
        <v>133</v>
      </c>
      <c r="D64" s="422"/>
      <c r="E64" s="422"/>
      <c r="F64" s="422"/>
      <c r="G64" s="422"/>
      <c r="H64" s="422"/>
      <c r="I64" s="422"/>
      <c r="J64" s="422"/>
      <c r="K64" s="422"/>
      <c r="L64" s="422"/>
      <c r="M64" s="422"/>
      <c r="N64" s="422"/>
      <c r="O64" s="422"/>
      <c r="P64" s="422"/>
      <c r="Q64" s="422"/>
      <c r="R64" s="422"/>
      <c r="S64" s="422"/>
      <c r="T64" s="422"/>
      <c r="U64" s="422"/>
      <c r="V64" s="422"/>
      <c r="W64" s="422"/>
      <c r="X64" s="422"/>
      <c r="Y64" s="422"/>
      <c r="Z64" s="422"/>
      <c r="AA64" s="422"/>
      <c r="AB64" s="422"/>
      <c r="AC64" s="422"/>
    </row>
    <row r="65" spans="2:29" ht="20.25" customHeight="1">
      <c r="B65" s="423" t="s">
        <v>134</v>
      </c>
      <c r="C65" s="422" t="s">
        <v>135</v>
      </c>
      <c r="D65" s="422"/>
      <c r="E65" s="422"/>
      <c r="F65" s="422"/>
      <c r="G65" s="422"/>
      <c r="H65" s="422"/>
      <c r="I65" s="422"/>
      <c r="J65" s="422"/>
      <c r="K65" s="422"/>
      <c r="L65" s="422"/>
      <c r="M65" s="422"/>
      <c r="N65" s="422"/>
      <c r="O65" s="422"/>
      <c r="P65" s="422"/>
      <c r="Q65" s="422"/>
      <c r="R65" s="422"/>
      <c r="S65" s="422"/>
      <c r="T65" s="422"/>
      <c r="U65" s="422"/>
      <c r="V65" s="422"/>
      <c r="W65" s="422"/>
      <c r="X65" s="422"/>
      <c r="Y65" s="422"/>
      <c r="Z65" s="422"/>
      <c r="AA65" s="422"/>
      <c r="AB65" s="422"/>
      <c r="AC65" s="422"/>
    </row>
    <row r="66" spans="2:29">
      <c r="C66" s="442"/>
    </row>
    <row r="67" spans="2:29">
      <c r="B67" s="443"/>
      <c r="C67" s="443"/>
      <c r="D67" s="443"/>
      <c r="E67" s="443"/>
      <c r="F67" s="443"/>
      <c r="G67" s="443"/>
      <c r="H67" s="443"/>
      <c r="I67" s="443"/>
      <c r="J67" s="443"/>
      <c r="K67" s="443"/>
      <c r="L67" s="443"/>
      <c r="M67" s="443"/>
      <c r="N67" s="443"/>
    </row>
    <row r="68" spans="2:29">
      <c r="C68" s="442"/>
    </row>
  </sheetData>
  <mergeCells count="18">
    <mergeCell ref="C34:W34"/>
    <mergeCell ref="C35:AB35"/>
    <mergeCell ref="C36:Y36"/>
    <mergeCell ref="C28:W28"/>
    <mergeCell ref="C29:S29"/>
    <mergeCell ref="C30:S30"/>
    <mergeCell ref="C31:T31"/>
    <mergeCell ref="C33:T33"/>
    <mergeCell ref="C18:V18"/>
    <mergeCell ref="C22:W22"/>
    <mergeCell ref="C24:Z24"/>
    <mergeCell ref="C25:Z25"/>
    <mergeCell ref="C27:Z27"/>
    <mergeCell ref="A5:B5"/>
    <mergeCell ref="C12:Q12"/>
    <mergeCell ref="C13:Q13"/>
    <mergeCell ref="C15:V15"/>
    <mergeCell ref="C16:T16"/>
  </mergeCells>
  <hyperlinks>
    <hyperlink ref="C18:S18" r:id="rId1" display="Chile: Martinez- Aguilar, Sandra, Alan Fuchs, Eduardo Ortiz-Juarez and Giselle del Carmen. 2017. “The Impact of Fiscal Policy on Inequality and Poverty in Chile,” Chapter 12 in Commitment to Equity Handbook. Estimating the Impact of Fiscal Policy on Inequ" xr:uid="{00000000-0004-0000-0E00-000000000000}"/>
    <hyperlink ref="C27:S27" r:id="rId2" display="El Salvador: Beneke, Margarita, Nora Lustig and Jose Andres Oliva. 2017. “The Impact of Taxes and Social Spending on Inequality and Poverty in El Salvador,” Chapter 14 in Commitment to Equity Handbook. Estimating the Impact of Fiscal Policy on Inequality " xr:uid="{00000000-0004-0000-0E00-000001000000}"/>
    <hyperlink ref="C55:S55" r:id="rId3" display="Tunisia: Jouini, Nizar, Nora Lustig, Ahmed Moummi, and Abebe Shimeles. 2017. “Fiscal Incidence and Poverty Reduction: Evidence from Tunisia,” Chapter 17 in Commitment to Equity Handbook. Estimating the Impact of Fiscal Policy on Inequality and Poverty, ed" xr:uid="{00000000-0004-0000-0E00-000002000000}"/>
    <hyperlink ref="C56:S56" r:id="rId4" display="Uganda: Jellema, Jon, Astrid Haas, Nora Lustig and Sebastian Wolf. 2017. “The Impact of Taxes, Transfers, and Subsidies on Inequality and Poverty in Uganda,” Chapter 18 in Commitment to Equity Handbook. Estimating the Impact of Fiscal Policy on Inequality" xr:uid="{00000000-0004-0000-0E00-000003000000}"/>
    <hyperlink ref="C33:S33" r:id="rId5" display="Honduras: Icefi. 2017a. “Incidencia de la politica fiscal en el ambito rural de Centro America: el caso de Honduras,” CEQ Working Paper 51 (CEQ Institute, Tulane University, IFAD and Instituto Centroamericano de Estudios Fiscales)." xr:uid="{00000000-0004-0000-0E00-000004000000}"/>
    <hyperlink ref="C44:S44" r:id="rId6" display="Nicaragua: Icefi. 2017b. “Incidencia de la politica fiscal en la desigualdad y la pobreza en Nicaragua,” CEQ Working Paper 52 (CEQ Institute, Tulane University, IFAD and Instituto Centroamericano de Estudios Fiscales)." xr:uid="{00000000-0004-0000-0E00-000005000000}"/>
    <hyperlink ref="C56:AC56" r:id="rId7" display="Tunisia: Jouini, Nizar, Nora Lustig, Ahmed Moummi, and Abebe Shimeles. 2018. “Fiscal Incidence and Poverty Reduction: Evidence from Tunisia,” in Commitment to Equity Handbook. Estimating the Impact of Fiscal Policy on Inequality and Poverty, edited by Nor" xr:uid="{00000000-0004-0000-0E00-000008000000}"/>
    <hyperlink ref="C65:AC65" r:id="rId8" display="Methodology: Lustig, Nora, editor. 2018. Commitment to Equity Handbook. Estimating the Impact of Fiscal Policy on Inequality and Poverty (Brookings Institution Press and CEQ Institute, Tulane University)." xr:uid="{00000000-0004-0000-0E00-00000A000000}"/>
    <hyperlink ref="C63:AC63" r:id="rId9" display="Multi-country Overview: Lustig, Nora. 2018. “Fiscal Policy, Income Redistribution and Poverty Reduction in Low and Middle Income Countries,”  in Commitment to Equity Handbook. Estimating the Impact of Fiscal Policy on Inequality and Poverty, edited by Nor" xr:uid="{00000000-0004-0000-0E00-00000B000000}"/>
    <hyperlink ref="C64:AC64" r:id="rId10" display="Lustig, Nora. 2017. “El impacto del sistema tributario y el gasto social en la distribución del ingreso y la pobreza en América Latina.” El Trimestre Economico. Number 335, July-September 2017." xr:uid="{00000000-0004-0000-0E00-00000C000000}"/>
    <hyperlink ref="D59" r:id="rId11" display="http://onlinelibrary.wiley.com/doi/10.1111/roiw.12201/abstract" xr:uid="{00000000-0004-0000-0E00-000055000000}"/>
    <hyperlink ref="E59" r:id="rId12" display="http://onlinelibrary.wiley.com/doi/10.1111/roiw.12201/abstract" xr:uid="{00000000-0004-0000-0E00-000056000000}"/>
    <hyperlink ref="F59" r:id="rId13" display="http://onlinelibrary.wiley.com/doi/10.1111/roiw.12201/abstract" xr:uid="{00000000-0004-0000-0E00-000057000000}"/>
    <hyperlink ref="G59" r:id="rId14" display="http://onlinelibrary.wiley.com/doi/10.1111/roiw.12201/abstract" xr:uid="{00000000-0004-0000-0E00-000058000000}"/>
    <hyperlink ref="H59" r:id="rId15" display="http://onlinelibrary.wiley.com/doi/10.1111/roiw.12201/abstract" xr:uid="{00000000-0004-0000-0E00-000059000000}"/>
    <hyperlink ref="I59" r:id="rId16" display="http://onlinelibrary.wiley.com/doi/10.1111/roiw.12201/abstract" xr:uid="{00000000-0004-0000-0E00-00005A000000}"/>
    <hyperlink ref="J59" r:id="rId17" display="http://onlinelibrary.wiley.com/doi/10.1111/roiw.12201/abstract" xr:uid="{00000000-0004-0000-0E00-00005B000000}"/>
    <hyperlink ref="K59" r:id="rId18" display="http://onlinelibrary.wiley.com/doi/10.1111/roiw.12201/abstract" xr:uid="{00000000-0004-0000-0E00-00005C000000}"/>
    <hyperlink ref="L59" r:id="rId19" display="http://onlinelibrary.wiley.com/doi/10.1111/roiw.12201/abstract" xr:uid="{00000000-0004-0000-0E00-00005D000000}"/>
    <hyperlink ref="M59" r:id="rId20" display="http://onlinelibrary.wiley.com/doi/10.1111/roiw.12201/abstract" xr:uid="{00000000-0004-0000-0E00-00005E000000}"/>
    <hyperlink ref="N59" r:id="rId21" display="http://onlinelibrary.wiley.com/doi/10.1111/roiw.12201/abstract" xr:uid="{00000000-0004-0000-0E00-00005F000000}"/>
    <hyperlink ref="O59" r:id="rId22" display="http://onlinelibrary.wiley.com/doi/10.1111/roiw.12201/abstract" xr:uid="{00000000-0004-0000-0E00-000060000000}"/>
    <hyperlink ref="P59" r:id="rId23" display="http://onlinelibrary.wiley.com/doi/10.1111/roiw.12201/abstract" xr:uid="{00000000-0004-0000-0E00-000061000000}"/>
    <hyperlink ref="Q59" r:id="rId24" display="http://onlinelibrary.wiley.com/doi/10.1111/roiw.12201/abstract" xr:uid="{00000000-0004-0000-0E00-000062000000}"/>
    <hyperlink ref="R59" r:id="rId25" display="http://onlinelibrary.wiley.com/doi/10.1111/roiw.12201/abstract" xr:uid="{00000000-0004-0000-0E00-000063000000}"/>
    <hyperlink ref="S59" r:id="rId26" display="http://onlinelibrary.wiley.com/doi/10.1111/roiw.12201/abstract" xr:uid="{00000000-0004-0000-0E00-000064000000}"/>
    <hyperlink ref="T59" r:id="rId27" display="http://onlinelibrary.wiley.com/doi/10.1111/roiw.12201/abstract" xr:uid="{00000000-0004-0000-0E00-000065000000}"/>
    <hyperlink ref="U59" r:id="rId28" display="http://onlinelibrary.wiley.com/doi/10.1111/roiw.12201/abstract" xr:uid="{00000000-0004-0000-0E00-000066000000}"/>
    <hyperlink ref="V59" r:id="rId29" display="http://onlinelibrary.wiley.com/doi/10.1111/roiw.12201/abstract" xr:uid="{00000000-0004-0000-0E00-000067000000}"/>
    <hyperlink ref="W59" r:id="rId30" display="http://onlinelibrary.wiley.com/doi/10.1111/roiw.12201/abstract" xr:uid="{00000000-0004-0000-0E00-000068000000}"/>
    <hyperlink ref="X59" r:id="rId31" display="http://onlinelibrary.wiley.com/doi/10.1111/roiw.12201/abstract" xr:uid="{00000000-0004-0000-0E00-000069000000}"/>
    <hyperlink ref="AA24" r:id="rId32" display="https://www.dropbox.com/sh/c9v8s3hxaearhyb/AAC4wy_oHHzFfaY95X-wcY9_a/CEQ Handbook - Part III Applications?dl=0&amp;preview=CEQ_Ch14_June30_2017.pdf" xr:uid="{00000000-0004-0000-0E00-000081000000}"/>
    <hyperlink ref="T29" r:id="rId33" display="https://openknowledge.worldbank.org/bitstream/handle/10986/27980/9781464810916.pdf" xr:uid="{00000000-0004-0000-0E00-000092000000}"/>
    <hyperlink ref="U29" r:id="rId34" display="https://openknowledge.worldbank.org/bitstream/handle/10986/27980/9781464810916.pdf" xr:uid="{00000000-0004-0000-0E00-000093000000}"/>
    <hyperlink ref="V29" r:id="rId35" display="https://openknowledge.worldbank.org/bitstream/handle/10986/27980/9781464810916.pdf" xr:uid="{00000000-0004-0000-0E00-000094000000}"/>
    <hyperlink ref="W29" r:id="rId36" display="https://openknowledge.worldbank.org/bitstream/handle/10986/27980/9781464810916.pdf" xr:uid="{00000000-0004-0000-0E00-000095000000}"/>
    <hyperlink ref="X29" r:id="rId37" display="https://openknowledge.worldbank.org/bitstream/handle/10986/27980/9781464810916.pdf" xr:uid="{00000000-0004-0000-0E00-000096000000}"/>
    <hyperlink ref="X28" r:id="rId38" display="https://openknowledge.worldbank.org/bitstream/handle/10986/27980/9781464810916.pdf" xr:uid="{00000000-0004-0000-0E00-0000AB000000}"/>
    <hyperlink ref="Y28" r:id="rId39" display="https://openknowledge.worldbank.org/bitstream/handle/10986/27980/9781464810916.pdf" xr:uid="{00000000-0004-0000-0E00-0000AC000000}"/>
    <hyperlink ref="X34" r:id="rId40" display="https://openknowledge.worldbank.org/bitstream/handle/10986/27980/9781464810916.pdf" xr:uid="{00000000-0004-0000-0E00-0000C1000000}"/>
    <hyperlink ref="Y52" r:id="rId41" display="https://openknowledge.worldbank.org/bitstream/handle/10986/27980/9781464810916.pdf" xr:uid="{00000000-0004-0000-0E00-0000FF000000}"/>
    <hyperlink ref="W12" r:id="rId42" display="https://www.dropbox.com/sh/c9v8s3hxaearhyb/AADNLn7FDpV3MAHcIah1XANQa/CEQ Handbook - Part III Applications/CEQ_Ch11_June30_2017.pdf?dl=0" xr:uid="{00000000-0004-0000-0E00-000015010000}"/>
    <hyperlink ref="R12" r:id="rId43" display="https://www.dropbox.com/sh/c9v8s3hxaearhyb/AADNLn7FDpV3MAHcIah1XANQa/CEQ Handbook - Part III Applications/CEQ_Ch11_June30_2017.pdf?dl=0" xr:uid="{00000000-0004-0000-0E00-000024010000}"/>
    <hyperlink ref="S12" r:id="rId44" display="https://www.dropbox.com/sh/c9v8s3hxaearhyb/AADNLn7FDpV3MAHcIah1XANQa/CEQ Handbook - Part III Applications/CEQ_Ch11_June30_2017.pdf?dl=0" xr:uid="{00000000-0004-0000-0E00-000025010000}"/>
    <hyperlink ref="T12" r:id="rId45" display="https://www.dropbox.com/sh/c9v8s3hxaearhyb/AADNLn7FDpV3MAHcIah1XANQa/CEQ Handbook - Part III Applications/CEQ_Ch11_June30_2017.pdf?dl=0" xr:uid="{00000000-0004-0000-0E00-000026010000}"/>
    <hyperlink ref="U12" r:id="rId46" display="https://www.dropbox.com/sh/c9v8s3hxaearhyb/AADNLn7FDpV3MAHcIah1XANQa/CEQ Handbook - Part III Applications/CEQ_Ch11_June30_2017.pdf?dl=0" xr:uid="{00000000-0004-0000-0E00-000027010000}"/>
    <hyperlink ref="V12" r:id="rId47" display="https://www.dropbox.com/sh/c9v8s3hxaearhyb/AADNLn7FDpV3MAHcIah1XANQa/CEQ Handbook - Part III Applications/CEQ_Ch11_June30_2017.pdf?dl=0" xr:uid="{00000000-0004-0000-0E00-000028010000}"/>
    <hyperlink ref="C31" r:id="rId48" display="Icefi. 2017a. “Incidencia de la politica fiscal en la desigualdad  y la pobreza en Guatemala,&quot; CEQ Working Paper 50 (CEQ Institute, Tulane University, IFAD and Instituto Centroamericano de Estudios Fiscales), May." xr:uid="{00000000-0004-0000-0E00-000029010000}"/>
    <hyperlink ref="C18" r:id="rId49" display="Martinez-Aguilar, Sandra, Alan Fuchs, Eduardo Ortiz-Juarez and Giselle del Carmen. 2018. “The Impact of Fiscal Policy on Inequality and Poverty in Chile,” in Commitment to Equity Handbook. Estimating the Impact of Fiscal Policy on Inequality and Poverty, " xr:uid="{00000000-0004-0000-0E00-00002A010000}"/>
    <hyperlink ref="C27" r:id="rId50" display="Beneke, Margarita, Nora Lustig and Jose Andres Oliva. 2018. “The Impact of Taxes and Social Spending on Inequality and Poverty in El Salvador,” in Commitment to Equity Handbook. Estimating the Impact of Fiscal Policy on Inequality and Poverty, edited by N" xr:uid="{00000000-0004-0000-0E00-00002B010000}"/>
    <hyperlink ref="C56" r:id="rId51" display="Jouini, Nizar, Nora Lustig, Ahmed Moummi, and Abebe Shimeles. 2018. “Fiscal Incidence and Poverty Reduction: Evidence from Tunisia,” in Commitment to Equity Handbook. Estimating the Impact of Fiscal Policy on Inequality and Poverty, edited by Nora Lustig " xr:uid="{00000000-0004-0000-0E00-00002C010000}"/>
    <hyperlink ref="C55" r:id="rId52" display="Tanzania: Younger, Stephen, Flora Myamba and Kenneth Mdadila. 2016. “Fiscal Incidence in Tanzania.” African Development Review 28, no. 3, pp. 264-276. DOI: 10.1111/1467-8268.12204." xr:uid="{00000000-0004-0000-0E00-00002D010000}"/>
    <hyperlink ref="C65" r:id="rId53" display="Methodology: Lustig, Nora, editor. 2018. Commitment to Equity Handbook. Estimating the Impact of Fiscal Policy on Inequality and Poverty (Brookings Institution Press and CEQ Institute, Tulane University)." xr:uid="{00000000-0004-0000-0E00-00002E010000}"/>
    <hyperlink ref="C63" r:id="rId54" display="Lustig, Nora. 2018. “Fiscal Policy, Income Redistribution and Poverty Reduction in Low and Middle Income Countries,” in Commitment to Equity Handbook. Estimating the Impact of Fiscal Policy on Inequality and Poverty, edited by Nora Lustig (Brookings Insti" xr:uid="{00000000-0004-0000-0E00-00002F010000}"/>
    <hyperlink ref="C64" r:id="rId55" display="Lustig, Nora. 2017. “El impacto del sistema tributario y el gasto social en la distribución del ingreso y la pobreza en América Latina.” El Trimestre Economico. Number 335, July-September 2017." xr:uid="{00000000-0004-0000-0E00-000030010000}"/>
    <hyperlink ref="C33" r:id="rId56" display="Icefi. 2017b. “Incidencia de la politica fiscal en la desigualdad  y la pobreza en Honduras,” CEQ Working Paper 51 (CEQ Institute, Tulane University, IFAD and Instituto Centroamericano de Estudios Fiscales), April." xr:uid="{00000000-0004-0000-0E00-000031010000}"/>
    <hyperlink ref="C44" r:id="rId57" xr:uid="{00000000-0004-0000-0E00-000032010000}"/>
    <hyperlink ref="C59" r:id="rId58" display="Higgins, Sean, Nora Lustig, Whitney Ruble and Timothy Smeeding. 2016. “Comparing the Incidence of Taxes and Social Spending in Brazil and the United States.” Review of Income and Wealth 62, no. 1 (August), pp. 22-46. DOI: 10.1111/roiw.12201 " xr:uid="{00000000-0004-0000-0E00-000033010000}"/>
    <hyperlink ref="C13" r:id="rId59" display="Younger, Stephen and Artsvi Khachatryan. 2017 “Fiscal Incidence in Armenia,” in The Distributional Impact of Taxes and Transfers. Evidence from Eight Low- and Middle-Income Countries, edited by Gabriela Inchauste and Nora Lustig (Washington: World Bank)." xr:uid="{00000000-0004-0000-0E00-000034010000}"/>
    <hyperlink ref="C22" r:id="rId60" xr:uid="{00000000-0004-0000-0E00-000035010000}"/>
    <hyperlink ref="C24" r:id="rId61" display="Aristy-Escuder, Jaime, Maynor Cabrera, Blanca Moreno-Dodson and Miguel E. Sanchez-Martin. 2018. “Fiscal Policy and Redistribution in the Dominican Republic,” in Commitment to Equity Handbook. Estimating the Impact of Fiscal Policy on Inequality and Povert" xr:uid="{00000000-0004-0000-0E00-000036010000}"/>
    <hyperlink ref="C29" r:id="rId62" display="Cancho, Cesar, and Elena Bondarenko. 2017. “The Distributional Impact of Fiscal Policy in Georgia,” in The Distributional Impact of Taxes and Transfers. Evidence from Eight Low- and Middle-Income Countries, edited by Gabriela Inchauste and Nora Lustig (Wa" xr:uid="{00000000-0004-0000-0E00-000037010000}"/>
    <hyperlink ref="C28" r:id="rId63" display="Hill, Ruth, Gabriela Inchauste, Nora Lustig, Eyasu Tsehaye, and Tassew Woldehanna. 2017. “A Fiscal Incidence Analysis for Ethiopia,” in The Distributional Impact of Taxes and Transfers. Evidence from Eight Low- and Middle-Income Countries, edited by Gabri" xr:uid="{00000000-0004-0000-0E00-000038010000}"/>
    <hyperlink ref="C34" r:id="rId64" display="Jellema, Jon, Matthew Wai-Poi, and Rythia Afkar. 2017. “The Distributional Impact of Fiscal Policy in Indonesia,” in The Distributional Impact of Taxes and Transfers. Evidence from Eight Low- and Middle-Income Countries, edited by Gabriela Inchauste and N" xr:uid="{00000000-0004-0000-0E00-000039010000}"/>
    <hyperlink ref="C35" r:id="rId65" xr:uid="{00000000-0004-0000-0E00-00003A010000}"/>
    <hyperlink ref="C36" r:id="rId66" display="Alam, Shamma A., Gabriela Inchauste, and Umar Serajuddin. 2017. “The Distributional Impact of Fiscal Policy in Jordan,” in The Distributional Impact of Taxes and Transfers. Evidence from Eight Low- and Middle-Income Countries, edited by Gabriela Inchauste" xr:uid="{00000000-0004-0000-0E00-00003B010000}"/>
    <hyperlink ref="C52" r:id="rId67" display="Lopez-Calva, Luis F., Nora Lustig, Mikhail Matytsin, and Daria Popova. 2017. “Who Benefits from Fiscal Redistribution in Russia?,” in The Distributional Impact of Taxes and Transfers. Evidence from Eight Low- and Middle-Income Countries, edited by Gabriel" xr:uid="{00000000-0004-0000-0E00-00003C010000}"/>
    <hyperlink ref="C54" r:id="rId68" xr:uid="{00000000-0004-0000-0E00-00003D010000}"/>
    <hyperlink ref="C12" r:id="rId69" display="Rossignolo, Dario. 2018. “Taxes, Expenditures, Poverty, and Income Distribution in Argentina,” in Commitment to Equity Handbook. Estimating the Impact of Fiscal Policy on Inequality and Poverty, edited by Nora Lustig (Brookings Institution Press and CEQ I" xr:uid="{00000000-0004-0000-0E00-00003E010000}"/>
    <hyperlink ref="C53" r:id="rId70" display="Inchauste, Gabriela, Nora Lustig, Mashekwa Maboshe, Catriona Purfield, and Ingrid Wollard. 2017. “The Distributional Impact of Fiscal Policy in South Africa,” in The Distributional Impact of Taxes and Transfers. Evidence from Eight Low- and Middle-Income " xr:uid="{00000000-0004-0000-0E00-000057010000}"/>
    <hyperlink ref="C57:AC57" r:id="rId71" display="Uganda: Jellema, Jon, Astrid Haas, Nora Lustig and Sebastian Wolf. 2018. “The Impact of Taxes, Transfers, and Subsidies on Inequality and Poverty in Uganda,” in Commitment to Equity Handbook. Estimating the Impact of Fiscal Policy on Inequality and Povert" xr:uid="{00000000-0004-0000-0E00-000058010000}"/>
    <hyperlink ref="C57" r:id="rId72" display="Jellema, Jon, Nora Lustig, Astrid Haas and Sebastian Wolf. 2018. “The Impact of Taxes, Transfers, and Subsidies on Inequality and Poverty in Uganda,” in Commitment to Equity Handbook. Estimating the Impact of Fiscal Policy on Inequality and Poverty, edite" xr:uid="{00000000-0004-0000-0E00-000059010000}"/>
    <hyperlink ref="W15" r:id="rId73" display="http://journals.sagepub.com/doi/abs/10.1177/1091142113496133" xr:uid="{00000000-0004-0000-0E00-00006D010000}"/>
    <hyperlink ref="X15" r:id="rId74" display="http://journals.sagepub.com/doi/abs/10.1177/1091142113496133" xr:uid="{00000000-0004-0000-0E00-00006E010000}"/>
    <hyperlink ref="Y15" r:id="rId75" display="http://journals.sagepub.com/doi/abs/10.1177/1091142113496133" xr:uid="{00000000-0004-0000-0E00-00006F010000}"/>
    <hyperlink ref="Z15" r:id="rId76" display="http://journals.sagepub.com/doi/abs/10.1177/1091142113496133" xr:uid="{00000000-0004-0000-0E00-000070010000}"/>
    <hyperlink ref="AA15" r:id="rId77" display="http://journals.sagepub.com/doi/abs/10.1177/1091142113496133" xr:uid="{00000000-0004-0000-0E00-000071010000}"/>
    <hyperlink ref="C15" r:id="rId78" display="Paz Arauco, Veronica, George Gray-Molina, Wilson Jimenez and Ernesto Yañez. 2014. “Explaining Low Redistributive Impact in Bolivia,” in The Redistributive Impact of Taxes and Social Spending in Latin America, edited by Nora Lustig, Carola Pessino and John" xr:uid="{00000000-0004-0000-0E00-000072010000}"/>
    <hyperlink ref="U16" r:id="rId79" display="https://ideas.repec.org/a/sae/pubfin/v42y2014i3p346-367.html" xr:uid="{00000000-0004-0000-0E00-000084010000}"/>
    <hyperlink ref="V16" r:id="rId80" display="https://ideas.repec.org/a/sae/pubfin/v42y2014i3p346-367.html" xr:uid="{00000000-0004-0000-0E00-000085010000}"/>
    <hyperlink ref="W16" r:id="rId81" display="https://ideas.repec.org/a/sae/pubfin/v42y2014i3p346-367.html" xr:uid="{00000000-0004-0000-0E00-000086010000}"/>
    <hyperlink ref="X16" r:id="rId82" display="https://ideas.repec.org/a/sae/pubfin/v42y2014i3p346-367.html" xr:uid="{00000000-0004-0000-0E00-000087010000}"/>
    <hyperlink ref="Y16" r:id="rId83" display="https://ideas.repec.org/a/sae/pubfin/v42y2014i3p346-367.html" xr:uid="{00000000-0004-0000-0E00-000088010000}"/>
    <hyperlink ref="Z16" r:id="rId84" display="https://ideas.repec.org/a/sae/pubfin/v42y2014i3p346-367.html" xr:uid="{00000000-0004-0000-0E00-000089010000}"/>
    <hyperlink ref="AA16" r:id="rId85" display="https://ideas.repec.org/a/sae/pubfin/v42y2014i3p346-367.html" xr:uid="{00000000-0004-0000-0E00-00008A010000}"/>
    <hyperlink ref="AB16" r:id="rId86" display="https://ideas.repec.org/a/sae/pubfin/v42y2014i3p346-367.html" xr:uid="{00000000-0004-0000-0E00-00008B010000}"/>
    <hyperlink ref="C16" r:id="rId87" display="Higgins, Sean and Claudiney Pereira. 2014. “The Effects of Brazil’s Taxation and Social Spending on the Distribution of Household Income,” in The Redistributive Impact of Taxes and Social Spending in Latin America, edited by Nora Lustig, Carola Pessino an" xr:uid="{00000000-0004-0000-0E00-00008C010000}"/>
    <hyperlink ref="AA25" r:id="rId88" display="https://www.dropbox.com/s/ypptgfku8ak8nrz/CEQWPNo28 SocSpendTaxIncomeRedistEcuador Feb 2015 April 9 2015.pdf?dl=0" xr:uid="{00000000-0004-0000-0E00-0000A4010000}"/>
    <hyperlink ref="AB25" r:id="rId89" display="https://www.dropbox.com/s/ypptgfku8ak8nrz/CEQWPNo28 SocSpendTaxIncomeRedistEcuador Feb 2015 April 9 2015.pdf?dl=0" xr:uid="{00000000-0004-0000-0E00-0000A5010000}"/>
    <hyperlink ref="AC25" r:id="rId90" display="https://www.dropbox.com/s/ypptgfku8ak8nrz/CEQWPNo28 SocSpendTaxIncomeRedistEcuador Feb 2015 April 9 2015.pdf?dl=0" xr:uid="{00000000-0004-0000-0E00-0000A6010000}"/>
    <hyperlink ref="C25" r:id="rId91" display="Llerena Pinto, Freddy Paul, Maria Cristhina Llerena Pinto, Roberto Carlos Saa Daza and Maria Andrea Llerena Pinto. 2015. “Social Spending, Taxes and Income Redistribution in Ecuador,” CEQ Working Paper 28 (Center for Inter-American Policy and Research and" xr:uid="{00000000-0004-0000-0E00-0000A7010000}"/>
    <hyperlink ref="C30" r:id="rId92" display="Younger, Stephen, Eric Osei-Assibey and Felix Oppong. 2017. “Fiscal Incidence in Ghana.” Review of Development Economics. Published electronically January 11, 2017. DOI: 10.1111/rode.12299." xr:uid="{00000000-0004-0000-0E00-0000B5010000}"/>
    <hyperlink ref="X39" r:id="rId93" display="http://journals.sagepub.com/doi/10.1177/1091142113497394" xr:uid="{00000000-0004-0000-0E00-0000CA010000}"/>
    <hyperlink ref="C39" r:id="rId94" xr:uid="{00000000-0004-0000-0E00-0000CB010000}"/>
    <hyperlink ref="C47" r:id="rId95" location="download" xr:uid="{00000000-0004-0000-0E00-0000CC010000}"/>
    <hyperlink ref="C48" r:id="rId96" display="Peru: Jaramillo, Miguel. 2014. “The Incidence of Social Spending and Taxes in Peru,” in The Redistributive Impact of Taxes and Social Spending in Latin America, edited by Nora Lustig, Carola Pessino and John Scott, Special Issue, Public Finance Review 42," xr:uid="{00000000-0004-0000-0E00-0000CE010000}"/>
    <hyperlink ref="C60" r:id="rId97" display="Uruguay: Bucheli, Marisa, Nora Lustig, Maximo Rossi and Florencia Amabile. 2014. “Social Spending, Taxes and Income Redistribution in Uruguay,” in The Redistributive Impact of Taxes and Social Spending in Latin America, edited by Nora Lustig, Carola Pessi" xr:uid="{00000000-0004-0000-0E00-0000D0010000}"/>
    <hyperlink ref="A1" location="Contents!A1" display="Go to Contents" xr:uid="{00000000-0004-0000-0E00-0000D1010000}"/>
    <hyperlink ref="C11" r:id="rId98" display="Davalos, Maria E., Monica Robayo-Abril, Esmeralda Shehaj, and Aida Gjika. 2018. &quot;The Distributional Impact of the Fiscal System in Albania,&quot;  Policy Research Working Paper, WPS 8370 (Washington: World Bank) " xr:uid="{1236AAB0-1428-D041-9261-A146EC13A002}"/>
    <hyperlink ref="C23" r:id="rId99" xr:uid="{D4C6B7EC-44CB-6F44-BC6E-A853CDCF019A}"/>
    <hyperlink ref="C50" r:id="rId100" xr:uid="{F98367B7-8893-1E41-BF24-00638435E9F6}"/>
    <hyperlink ref="C37" r:id="rId101" display="Pape, Utz Johann and Simon Lange. 2018. &quot;Fiscal incidence analysis for Kenya : using the Kenya integrated household budget survey 2015-16,&quot; (Washington: World Bank Group). " xr:uid="{009FD084-3188-524F-A277-C305633FCCAB}"/>
    <hyperlink ref="C26" r:id="rId102" xr:uid="{E6B45EE0-69D9-BB43-8B54-80A26EDC99F3}"/>
    <hyperlink ref="C14" r:id="rId103" display="Bornukova, Kateryna; Shymanovich, Gleb; Chubrik, Alexander. 2017. &quot;Fiscal incidence in Belarus : a commitment to equity analysis&quot;. Policy Research working paper; no. WPS 8216 (Washington: World Bank)." xr:uid="{17C88447-8FFC-404C-B47F-9FF86F9EA769}"/>
    <hyperlink ref="C21" r:id="rId104" xr:uid="{3029BE36-CB12-7645-A5EC-E84CAB5FAA62}"/>
    <hyperlink ref="C32" r:id="rId105" xr:uid="{EC2B0414-7349-0846-9123-BF56AA0F8953}"/>
    <hyperlink ref="C38" r:id="rId106" xr:uid="{DE882DE8-FD89-1442-83CF-828BC4D6B684}"/>
    <hyperlink ref="C45" r:id="rId107" xr:uid="{BD97B6E0-D79E-B44B-9BF4-FBE8ADCCDA2D}"/>
    <hyperlink ref="C42" r:id="rId108" xr:uid="{221A0E27-BEC4-4042-9412-294EF6DB8D18}"/>
    <hyperlink ref="C43" r:id="rId109" xr:uid="{E41E93EB-4042-9D4D-8409-E3683C5E5A0D}"/>
    <hyperlink ref="C51" r:id="rId110" xr:uid="{03AD105B-8B57-AD46-BBFB-5F9403C1FDF1}"/>
    <hyperlink ref="C58" r:id="rId111" xr:uid="{81F607C5-F5D0-6740-A539-64CE7185530D}"/>
    <hyperlink ref="C60:AC60" r:id="rId112" display="Uruguay: Bucheli, Marisa, Nora Lustig, Maximo Rossi and Florencia Amabile. 2014. “Social Spending, Taxes and Income Redistribution in Uruguay,” in The Redistributive Impact of Taxes and Social Spending in Latin America, edited by Nora Lustig, Carola Pessi" xr:uid="{00000000-0004-0000-0E00-0000CF010000}"/>
    <hyperlink ref="C55:AC55" r:id="rId113" display="Tanzania: Younger, Stephen, Flora Myamba and Kenneth Mdadila. 2016. “Fiscal Incidence in Tanzania.” African Development Review 28, no. 3, pp. 264-276. DOI: 10.1111/1467-8268.12204." xr:uid="{00000000-0004-0000-0E00-000009000000}"/>
    <hyperlink ref="X54" r:id="rId114" display="https://openknowledge.worldbank.org/bitstream/handle/10986/27980/9781464810916.pdf" xr:uid="{00000000-0004-0000-0E00-000014010000}"/>
    <hyperlink ref="W54" r:id="rId115" display="https://openknowledge.worldbank.org/bitstream/handle/10986/27980/9781464810916.pdf" xr:uid="{00000000-0004-0000-0E00-000013010000}"/>
    <hyperlink ref="V54" r:id="rId116" display="https://openknowledge.worldbank.org/bitstream/handle/10986/27980/9781464810916.pdf" xr:uid="{00000000-0004-0000-0E00-000012010000}"/>
    <hyperlink ref="U54" r:id="rId117" display="https://openknowledge.worldbank.org/bitstream/handle/10986/27980/9781464810916.pdf" xr:uid="{00000000-0004-0000-0E00-000011010000}"/>
    <hyperlink ref="T54" r:id="rId118" display="https://openknowledge.worldbank.org/bitstream/handle/10986/27980/9781464810916.pdf" xr:uid="{00000000-0004-0000-0E00-000010010000}"/>
    <hyperlink ref="S54" r:id="rId119" display="https://openknowledge.worldbank.org/bitstream/handle/10986/27980/9781464810916.pdf" xr:uid="{00000000-0004-0000-0E00-00000F010000}"/>
    <hyperlink ref="R54" r:id="rId120" display="https://openknowledge.worldbank.org/bitstream/handle/10986/27980/9781464810916.pdf" xr:uid="{00000000-0004-0000-0E00-00000E010000}"/>
    <hyperlink ref="Q54" r:id="rId121" display="https://openknowledge.worldbank.org/bitstream/handle/10986/27980/9781464810916.pdf" xr:uid="{00000000-0004-0000-0E00-00000D010000}"/>
    <hyperlink ref="P54" r:id="rId122" display="https://openknowledge.worldbank.org/bitstream/handle/10986/27980/9781464810916.pdf" xr:uid="{00000000-0004-0000-0E00-00000C010000}"/>
    <hyperlink ref="O54" r:id="rId123" display="https://openknowledge.worldbank.org/bitstream/handle/10986/27980/9781464810916.pdf" xr:uid="{00000000-0004-0000-0E00-00000B010000}"/>
    <hyperlink ref="N54" r:id="rId124" display="https://openknowledge.worldbank.org/bitstream/handle/10986/27980/9781464810916.pdf" xr:uid="{00000000-0004-0000-0E00-00000A010000}"/>
    <hyperlink ref="M54" r:id="rId125" display="https://openknowledge.worldbank.org/bitstream/handle/10986/27980/9781464810916.pdf" xr:uid="{00000000-0004-0000-0E00-000009010000}"/>
    <hyperlink ref="L54" r:id="rId126" display="https://openknowledge.worldbank.org/bitstream/handle/10986/27980/9781464810916.pdf" xr:uid="{00000000-0004-0000-0E00-000008010000}"/>
    <hyperlink ref="K54" r:id="rId127" display="https://openknowledge.worldbank.org/bitstream/handle/10986/27980/9781464810916.pdf" xr:uid="{00000000-0004-0000-0E00-000007010000}"/>
    <hyperlink ref="J54" r:id="rId128" display="https://openknowledge.worldbank.org/bitstream/handle/10986/27980/9781464810916.pdf" xr:uid="{00000000-0004-0000-0E00-000006010000}"/>
    <hyperlink ref="I54" r:id="rId129" display="https://openknowledge.worldbank.org/bitstream/handle/10986/27980/9781464810916.pdf" xr:uid="{00000000-0004-0000-0E00-000005010000}"/>
    <hyperlink ref="H54" r:id="rId130" display="https://openknowledge.worldbank.org/bitstream/handle/10986/27980/9781464810916.pdf" xr:uid="{00000000-0004-0000-0E00-000004010000}"/>
    <hyperlink ref="G54" r:id="rId131" display="https://openknowledge.worldbank.org/bitstream/handle/10986/27980/9781464810916.pdf" xr:uid="{00000000-0004-0000-0E00-000003010000}"/>
    <hyperlink ref="F54" r:id="rId132" display="https://openknowledge.worldbank.org/bitstream/handle/10986/27980/9781464810916.pdf" xr:uid="{00000000-0004-0000-0E00-000002010000}"/>
    <hyperlink ref="E54" r:id="rId133" display="https://openknowledge.worldbank.org/bitstream/handle/10986/27980/9781464810916.pdf" xr:uid="{00000000-0004-0000-0E00-000001010000}"/>
    <hyperlink ref="D54" r:id="rId134" display="https://openknowledge.worldbank.org/bitstream/handle/10986/27980/9781464810916.pdf" xr:uid="{00000000-0004-0000-0E00-000000010000}"/>
    <hyperlink ref="AA53" r:id="rId135" display="https://openknowledge.worldbank.org/bitstream/handle/10986/27980/9781464810916.pdf" xr:uid="{00000000-0004-0000-0E00-000056010000}"/>
    <hyperlink ref="Z53" r:id="rId136" display="https://openknowledge.worldbank.org/bitstream/handle/10986/27980/9781464810916.pdf" xr:uid="{00000000-0004-0000-0E00-000055010000}"/>
    <hyperlink ref="Y53" r:id="rId137" display="https://openknowledge.worldbank.org/bitstream/handle/10986/27980/9781464810916.pdf" xr:uid="{00000000-0004-0000-0E00-000054010000}"/>
    <hyperlink ref="X53" r:id="rId138" display="https://openknowledge.worldbank.org/bitstream/handle/10986/27980/9781464810916.pdf" xr:uid="{00000000-0004-0000-0E00-000053010000}"/>
    <hyperlink ref="W53" r:id="rId139" display="https://openknowledge.worldbank.org/bitstream/handle/10986/27980/9781464810916.pdf" xr:uid="{00000000-0004-0000-0E00-000052010000}"/>
    <hyperlink ref="V53" r:id="rId140" display="https://openknowledge.worldbank.org/bitstream/handle/10986/27980/9781464810916.pdf" xr:uid="{00000000-0004-0000-0E00-000051010000}"/>
    <hyperlink ref="U53" r:id="rId141" display="https://openknowledge.worldbank.org/bitstream/handle/10986/27980/9781464810916.pdf" xr:uid="{00000000-0004-0000-0E00-000050010000}"/>
    <hyperlink ref="T53" r:id="rId142" display="https://openknowledge.worldbank.org/bitstream/handle/10986/27980/9781464810916.pdf" xr:uid="{00000000-0004-0000-0E00-00004F010000}"/>
    <hyperlink ref="S53" r:id="rId143" display="https://openknowledge.worldbank.org/bitstream/handle/10986/27980/9781464810916.pdf" xr:uid="{00000000-0004-0000-0E00-00004E010000}"/>
    <hyperlink ref="R53" r:id="rId144" display="https://openknowledge.worldbank.org/bitstream/handle/10986/27980/9781464810916.pdf" xr:uid="{00000000-0004-0000-0E00-00004D010000}"/>
    <hyperlink ref="Q53" r:id="rId145" display="https://openknowledge.worldbank.org/bitstream/handle/10986/27980/9781464810916.pdf" xr:uid="{00000000-0004-0000-0E00-00004C010000}"/>
    <hyperlink ref="P53" r:id="rId146" display="https://openknowledge.worldbank.org/bitstream/handle/10986/27980/9781464810916.pdf" xr:uid="{00000000-0004-0000-0E00-00004B010000}"/>
    <hyperlink ref="O53" r:id="rId147" display="https://openknowledge.worldbank.org/bitstream/handle/10986/27980/9781464810916.pdf" xr:uid="{00000000-0004-0000-0E00-00004A010000}"/>
    <hyperlink ref="N53" r:id="rId148" display="https://openknowledge.worldbank.org/bitstream/handle/10986/27980/9781464810916.pdf" xr:uid="{00000000-0004-0000-0E00-000049010000}"/>
    <hyperlink ref="M53" r:id="rId149" display="https://openknowledge.worldbank.org/bitstream/handle/10986/27980/9781464810916.pdf" xr:uid="{00000000-0004-0000-0E00-000048010000}"/>
    <hyperlink ref="L53" r:id="rId150" display="https://openknowledge.worldbank.org/bitstream/handle/10986/27980/9781464810916.pdf" xr:uid="{00000000-0004-0000-0E00-000047010000}"/>
    <hyperlink ref="K53" r:id="rId151" display="https://openknowledge.worldbank.org/bitstream/handle/10986/27980/9781464810916.pdf" xr:uid="{00000000-0004-0000-0E00-000046010000}"/>
    <hyperlink ref="J53" r:id="rId152" display="https://openknowledge.worldbank.org/bitstream/handle/10986/27980/9781464810916.pdf" xr:uid="{00000000-0004-0000-0E00-000045010000}"/>
    <hyperlink ref="I53" r:id="rId153" display="https://openknowledge.worldbank.org/bitstream/handle/10986/27980/9781464810916.pdf" xr:uid="{00000000-0004-0000-0E00-000044010000}"/>
    <hyperlink ref="H53" r:id="rId154" display="https://openknowledge.worldbank.org/bitstream/handle/10986/27980/9781464810916.pdf" xr:uid="{00000000-0004-0000-0E00-000043010000}"/>
    <hyperlink ref="G53" r:id="rId155" display="https://openknowledge.worldbank.org/bitstream/handle/10986/27980/9781464810916.pdf" xr:uid="{00000000-0004-0000-0E00-000042010000}"/>
    <hyperlink ref="F53" r:id="rId156" display="https://openknowledge.worldbank.org/bitstream/handle/10986/27980/9781464810916.pdf" xr:uid="{00000000-0004-0000-0E00-000041010000}"/>
    <hyperlink ref="E53" r:id="rId157" display="https://openknowledge.worldbank.org/bitstream/handle/10986/27980/9781464810916.pdf" xr:uid="{00000000-0004-0000-0E00-000040010000}"/>
    <hyperlink ref="D53" r:id="rId158" display="https://openknowledge.worldbank.org/bitstream/handle/10986/27980/9781464810916.pdf" xr:uid="{00000000-0004-0000-0E00-00003F010000}"/>
    <hyperlink ref="X52" r:id="rId159" display="https://openknowledge.worldbank.org/bitstream/handle/10986/27980/9781464810916.pdf" xr:uid="{00000000-0004-0000-0E00-0000FE000000}"/>
    <hyperlink ref="W52" r:id="rId160" display="https://openknowledge.worldbank.org/bitstream/handle/10986/27980/9781464810916.pdf" xr:uid="{00000000-0004-0000-0E00-0000FD000000}"/>
    <hyperlink ref="V52" r:id="rId161" display="https://openknowledge.worldbank.org/bitstream/handle/10986/27980/9781464810916.pdf" xr:uid="{00000000-0004-0000-0E00-0000FC000000}"/>
    <hyperlink ref="U52" r:id="rId162" display="https://openknowledge.worldbank.org/bitstream/handle/10986/27980/9781464810916.pdf" xr:uid="{00000000-0004-0000-0E00-0000FB000000}"/>
    <hyperlink ref="T52" r:id="rId163" display="https://openknowledge.worldbank.org/bitstream/handle/10986/27980/9781464810916.pdf" xr:uid="{00000000-0004-0000-0E00-0000FA000000}"/>
    <hyperlink ref="S52" r:id="rId164" display="https://openknowledge.worldbank.org/bitstream/handle/10986/27980/9781464810916.pdf" xr:uid="{00000000-0004-0000-0E00-0000F9000000}"/>
    <hyperlink ref="R52" r:id="rId165" display="https://openknowledge.worldbank.org/bitstream/handle/10986/27980/9781464810916.pdf" xr:uid="{00000000-0004-0000-0E00-0000F8000000}"/>
    <hyperlink ref="Q52" r:id="rId166" display="https://openknowledge.worldbank.org/bitstream/handle/10986/27980/9781464810916.pdf" xr:uid="{00000000-0004-0000-0E00-0000F7000000}"/>
    <hyperlink ref="P52" r:id="rId167" display="https://openknowledge.worldbank.org/bitstream/handle/10986/27980/9781464810916.pdf" xr:uid="{00000000-0004-0000-0E00-0000F6000000}"/>
    <hyperlink ref="O52" r:id="rId168" display="https://openknowledge.worldbank.org/bitstream/handle/10986/27980/9781464810916.pdf" xr:uid="{00000000-0004-0000-0E00-0000F5000000}"/>
    <hyperlink ref="N52" r:id="rId169" display="https://openknowledge.worldbank.org/bitstream/handle/10986/27980/9781464810916.pdf" xr:uid="{00000000-0004-0000-0E00-0000F4000000}"/>
    <hyperlink ref="M52" r:id="rId170" display="https://openknowledge.worldbank.org/bitstream/handle/10986/27980/9781464810916.pdf" xr:uid="{00000000-0004-0000-0E00-0000F3000000}"/>
    <hyperlink ref="L52" r:id="rId171" display="https://openknowledge.worldbank.org/bitstream/handle/10986/27980/9781464810916.pdf" xr:uid="{00000000-0004-0000-0E00-0000F2000000}"/>
    <hyperlink ref="K52" r:id="rId172" display="https://openknowledge.worldbank.org/bitstream/handle/10986/27980/9781464810916.pdf" xr:uid="{00000000-0004-0000-0E00-0000F1000000}"/>
    <hyperlink ref="J52" r:id="rId173" display="https://openknowledge.worldbank.org/bitstream/handle/10986/27980/9781464810916.pdf" xr:uid="{00000000-0004-0000-0E00-0000F0000000}"/>
    <hyperlink ref="I52" r:id="rId174" display="https://openknowledge.worldbank.org/bitstream/handle/10986/27980/9781464810916.pdf" xr:uid="{00000000-0004-0000-0E00-0000EF000000}"/>
    <hyperlink ref="H52" r:id="rId175" display="https://openknowledge.worldbank.org/bitstream/handle/10986/27980/9781464810916.pdf" xr:uid="{00000000-0004-0000-0E00-0000EE000000}"/>
    <hyperlink ref="G52" r:id="rId176" display="https://openknowledge.worldbank.org/bitstream/handle/10986/27980/9781464810916.pdf" xr:uid="{00000000-0004-0000-0E00-0000ED000000}"/>
    <hyperlink ref="F52" r:id="rId177" display="https://openknowledge.worldbank.org/bitstream/handle/10986/27980/9781464810916.pdf" xr:uid="{00000000-0004-0000-0E00-0000EC000000}"/>
    <hyperlink ref="E52" r:id="rId178" display="https://openknowledge.worldbank.org/bitstream/handle/10986/27980/9781464810916.pdf" xr:uid="{00000000-0004-0000-0E00-0000EB000000}"/>
    <hyperlink ref="D52" r:id="rId179" display="https://openknowledge.worldbank.org/bitstream/handle/10986/27980/9781464810916.pdf" xr:uid="{00000000-0004-0000-0E00-0000EA000000}"/>
    <hyperlink ref="C48:AC48" r:id="rId180" display="Peru: Jaramillo, Miguel. 2014. “The Incidence of Social Spending and Taxes in Peru,” in The Redistributive Impact of Taxes and Social Spending in Latin America, edited by Nora Lustig, Carola Pessino and John Scott, Special Issue, Public Finance Review 42," xr:uid="{00000000-0004-0000-0E00-0000CD010000}"/>
    <hyperlink ref="E44" r:id="rId181" display="https://www.dropbox.com/s/0edk9a03ubus2k2/CEQ_WP52_Icefi_Nicaragua_May8.pdf?dl=0" xr:uid="{00000000-0004-0000-0E00-000035000000}"/>
    <hyperlink ref="F44" r:id="rId182" display="https://www.dropbox.com/s/0edk9a03ubus2k2/CEQ_WP52_Icefi_Nicaragua_May8.pdf?dl=0" xr:uid="{00000000-0004-0000-0E00-000036000000}"/>
    <hyperlink ref="G44" r:id="rId183" display="https://www.dropbox.com/s/0edk9a03ubus2k2/CEQ_WP52_Icefi_Nicaragua_May8.pdf?dl=0" xr:uid="{00000000-0004-0000-0E00-000037000000}"/>
    <hyperlink ref="H44" r:id="rId184" display="https://www.dropbox.com/s/0edk9a03ubus2k2/CEQ_WP52_Icefi_Nicaragua_May8.pdf?dl=0" xr:uid="{00000000-0004-0000-0E00-000038000000}"/>
    <hyperlink ref="I44" r:id="rId185" display="https://www.dropbox.com/s/0edk9a03ubus2k2/CEQ_WP52_Icefi_Nicaragua_May8.pdf?dl=0" xr:uid="{00000000-0004-0000-0E00-000039000000}"/>
    <hyperlink ref="J44" r:id="rId186" display="https://www.dropbox.com/s/0edk9a03ubus2k2/CEQ_WP52_Icefi_Nicaragua_May8.pdf?dl=0" xr:uid="{00000000-0004-0000-0E00-00003A000000}"/>
    <hyperlink ref="K44" r:id="rId187" display="https://www.dropbox.com/s/0edk9a03ubus2k2/CEQ_WP52_Icefi_Nicaragua_May8.pdf?dl=0" xr:uid="{00000000-0004-0000-0E00-00003B000000}"/>
    <hyperlink ref="L44" r:id="rId188" display="https://www.dropbox.com/s/0edk9a03ubus2k2/CEQ_WP52_Icefi_Nicaragua_May8.pdf?dl=0" xr:uid="{00000000-0004-0000-0E00-00003C000000}"/>
    <hyperlink ref="M44" r:id="rId189" display="https://www.dropbox.com/s/0edk9a03ubus2k2/CEQ_WP52_Icefi_Nicaragua_May8.pdf?dl=0" xr:uid="{00000000-0004-0000-0E00-00003D000000}"/>
    <hyperlink ref="N44" r:id="rId190" display="https://www.dropbox.com/s/0edk9a03ubus2k2/CEQ_WP52_Icefi_Nicaragua_May8.pdf?dl=0" xr:uid="{00000000-0004-0000-0E00-00003E000000}"/>
    <hyperlink ref="O44" r:id="rId191" display="https://www.dropbox.com/s/0edk9a03ubus2k2/CEQ_WP52_Icefi_Nicaragua_May8.pdf?dl=0" xr:uid="{00000000-0004-0000-0E00-00003F000000}"/>
    <hyperlink ref="P44" r:id="rId192" display="https://www.dropbox.com/s/0edk9a03ubus2k2/CEQ_WP52_Icefi_Nicaragua_May8.pdf?dl=0" xr:uid="{00000000-0004-0000-0E00-000040000000}"/>
    <hyperlink ref="D44" r:id="rId193" display="https://www.dropbox.com/s/0edk9a03ubus2k2/CEQ_WP52_Icefi_Nicaragua_May8.pdf?dl=0" xr:uid="{00000000-0004-0000-0E00-000034000000}"/>
    <hyperlink ref="W39" r:id="rId194" display="http://journals.sagepub.com/doi/10.1177/1091142113497394" xr:uid="{00000000-0004-0000-0E00-0000C9010000}"/>
    <hyperlink ref="V39" r:id="rId195" display="http://journals.sagepub.com/doi/10.1177/1091142113497394" xr:uid="{00000000-0004-0000-0E00-0000C8010000}"/>
    <hyperlink ref="U39" r:id="rId196" display="http://journals.sagepub.com/doi/10.1177/1091142113497394" xr:uid="{00000000-0004-0000-0E00-0000C7010000}"/>
    <hyperlink ref="T39" r:id="rId197" display="http://journals.sagepub.com/doi/10.1177/1091142113497394" xr:uid="{00000000-0004-0000-0E00-0000C6010000}"/>
    <hyperlink ref="S39" r:id="rId198" display="http://journals.sagepub.com/doi/10.1177/1091142113497394" xr:uid="{00000000-0004-0000-0E00-0000C5010000}"/>
    <hyperlink ref="R39" r:id="rId199" display="http://journals.sagepub.com/doi/10.1177/1091142113497394" xr:uid="{00000000-0004-0000-0E00-0000C4010000}"/>
    <hyperlink ref="Q39" r:id="rId200" display="http://journals.sagepub.com/doi/10.1177/1091142113497394" xr:uid="{00000000-0004-0000-0E00-0000C3010000}"/>
    <hyperlink ref="P39" r:id="rId201" display="http://journals.sagepub.com/doi/10.1177/1091142113497394" xr:uid="{00000000-0004-0000-0E00-0000C2010000}"/>
    <hyperlink ref="O39" r:id="rId202" display="http://journals.sagepub.com/doi/10.1177/1091142113497394" xr:uid="{00000000-0004-0000-0E00-0000C1010000}"/>
    <hyperlink ref="N39" r:id="rId203" display="http://journals.sagepub.com/doi/10.1177/1091142113497394" xr:uid="{00000000-0004-0000-0E00-0000C0010000}"/>
    <hyperlink ref="M39" r:id="rId204" display="http://journals.sagepub.com/doi/10.1177/1091142113497394" xr:uid="{00000000-0004-0000-0E00-0000BF010000}"/>
    <hyperlink ref="L39" r:id="rId205" display="http://journals.sagepub.com/doi/10.1177/1091142113497394" xr:uid="{00000000-0004-0000-0E00-0000BE010000}"/>
    <hyperlink ref="K39" r:id="rId206" display="http://journals.sagepub.com/doi/10.1177/1091142113497394" xr:uid="{00000000-0004-0000-0E00-0000BD010000}"/>
    <hyperlink ref="J39" r:id="rId207" display="http://journals.sagepub.com/doi/10.1177/1091142113497394" xr:uid="{00000000-0004-0000-0E00-0000BC010000}"/>
    <hyperlink ref="I39" r:id="rId208" display="http://journals.sagepub.com/doi/10.1177/1091142113497394" xr:uid="{00000000-0004-0000-0E00-0000BB010000}"/>
    <hyperlink ref="H39" r:id="rId209" display="http://journals.sagepub.com/doi/10.1177/1091142113497394" xr:uid="{00000000-0004-0000-0E00-0000BA010000}"/>
    <hyperlink ref="G39" r:id="rId210" display="http://journals.sagepub.com/doi/10.1177/1091142113497394" xr:uid="{00000000-0004-0000-0E00-0000B9010000}"/>
    <hyperlink ref="F39" r:id="rId211" display="http://journals.sagepub.com/doi/10.1177/1091142113497394" xr:uid="{00000000-0004-0000-0E00-0000B8010000}"/>
    <hyperlink ref="E39" r:id="rId212" display="http://journals.sagepub.com/doi/10.1177/1091142113497394" xr:uid="{00000000-0004-0000-0E00-0000B7010000}"/>
    <hyperlink ref="D39" r:id="rId213" display="http://journals.sagepub.com/doi/10.1177/1091142113497394" xr:uid="{00000000-0004-0000-0E00-0000B6010000}"/>
    <hyperlink ref="C16:T16" r:id="rId214" display="Higgins, Sean and Claudiney Pereira. 2014. “The Effects of Brazil’s Taxation and Social Spending on the Distribution of Household Income,” in Analyzing the Redistributive Impact of Taxes and Transfers in Latin America, edited by Nora Lustig, Carola Pessin" xr:uid="{C4764FE0-96AF-5A4D-920E-AD2875B61242}"/>
  </hyperlinks>
  <pageMargins left="0.7" right="0.7" top="0.75" bottom="0.75" header="0.3" footer="0.3"/>
  <pageSetup orientation="portrait" r:id="rId215"/>
  <drawing r:id="rId21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AC63"/>
  <sheetViews>
    <sheetView showGridLines="0" zoomScale="75" workbookViewId="0">
      <selection activeCell="B11" sqref="B11"/>
    </sheetView>
  </sheetViews>
  <sheetFormatPr baseColWidth="10" defaultColWidth="10.83203125" defaultRowHeight="15"/>
  <cols>
    <col min="1" max="1" width="5.1640625" style="357" customWidth="1" collapsed="1"/>
    <col min="2" max="2" width="26.83203125" style="409" customWidth="1" collapsed="1"/>
    <col min="3" max="3" width="13.6640625" style="357" customWidth="1" collapsed="1"/>
    <col min="4" max="9" width="10.83203125" style="357" collapsed="1"/>
    <col min="10" max="10" width="11.1640625" style="357" customWidth="1" collapsed="1"/>
    <col min="11" max="11" width="11.5" style="357" customWidth="1" collapsed="1"/>
    <col min="12" max="16384" width="10.83203125" style="357" collapsed="1"/>
  </cols>
  <sheetData>
    <row r="1" spans="1:29" ht="47" customHeight="1">
      <c r="A1" s="354" t="s">
        <v>209</v>
      </c>
    </row>
    <row r="3" spans="1:29" ht="17.25" customHeight="1">
      <c r="B3" s="410"/>
      <c r="C3" s="411"/>
    </row>
    <row r="4" spans="1:29" ht="17.25" customHeight="1">
      <c r="B4" s="410"/>
      <c r="C4" s="411"/>
    </row>
    <row r="5" spans="1:29" ht="17.25" customHeight="1">
      <c r="A5" s="358"/>
      <c r="C5" s="411"/>
    </row>
    <row r="6" spans="1:29" ht="27" customHeight="1">
      <c r="A6" s="360" t="s">
        <v>259</v>
      </c>
      <c r="B6" s="410"/>
      <c r="C6" s="411"/>
    </row>
    <row r="7" spans="1:29" ht="17.25" customHeight="1">
      <c r="B7" s="410"/>
      <c r="C7" s="411"/>
    </row>
    <row r="8" spans="1:29" ht="20">
      <c r="B8" s="412" t="s">
        <v>3</v>
      </c>
      <c r="C8" s="413" t="s">
        <v>258</v>
      </c>
      <c r="D8" s="414"/>
      <c r="E8" s="414"/>
      <c r="F8" s="414"/>
    </row>
    <row r="9" spans="1:29" ht="19">
      <c r="B9" s="415" t="s">
        <v>478</v>
      </c>
      <c r="C9" s="413"/>
      <c r="D9" s="414"/>
      <c r="E9" s="414"/>
      <c r="F9" s="414"/>
    </row>
    <row r="10" spans="1:29" ht="19">
      <c r="B10" s="416"/>
      <c r="C10" s="417"/>
    </row>
    <row r="11" spans="1:29" s="420" customFormat="1" ht="20.25" customHeight="1">
      <c r="A11" s="523">
        <f>A10+1</f>
        <v>1</v>
      </c>
      <c r="B11" s="418" t="s">
        <v>451</v>
      </c>
      <c r="C11" s="424" t="s">
        <v>211</v>
      </c>
      <c r="D11" s="425"/>
      <c r="E11" s="425"/>
      <c r="F11" s="425"/>
      <c r="G11" s="425"/>
      <c r="H11" s="425"/>
      <c r="I11" s="425"/>
      <c r="J11" s="425"/>
      <c r="K11" s="425"/>
      <c r="L11" s="425"/>
      <c r="M11" s="425"/>
      <c r="N11" s="425"/>
      <c r="O11" s="425"/>
      <c r="P11" s="425"/>
      <c r="Q11" s="425"/>
      <c r="R11" s="425"/>
      <c r="S11" s="425"/>
      <c r="T11" s="425"/>
      <c r="U11" s="425"/>
      <c r="V11" s="419"/>
      <c r="W11" s="419"/>
      <c r="X11" s="419"/>
      <c r="Y11" s="419"/>
      <c r="Z11" s="419"/>
      <c r="AA11" s="419"/>
      <c r="AB11" s="419"/>
      <c r="AC11" s="419"/>
    </row>
    <row r="12" spans="1:29" s="420" customFormat="1" ht="20.25" customHeight="1">
      <c r="A12" s="523">
        <f t="shared" ref="A12:A19" si="0">A11+1</f>
        <v>2</v>
      </c>
      <c r="B12" s="418" t="s">
        <v>10</v>
      </c>
      <c r="C12" s="421" t="s">
        <v>287</v>
      </c>
      <c r="D12" s="421"/>
      <c r="E12" s="421"/>
      <c r="F12" s="421"/>
      <c r="G12" s="421"/>
      <c r="H12" s="421"/>
      <c r="I12" s="421"/>
      <c r="J12" s="421"/>
      <c r="K12" s="421"/>
      <c r="L12" s="421"/>
      <c r="M12" s="421"/>
      <c r="N12" s="421"/>
      <c r="O12" s="421"/>
      <c r="P12" s="421"/>
      <c r="Q12" s="422"/>
      <c r="R12" s="422"/>
      <c r="S12" s="422"/>
      <c r="T12" s="422"/>
      <c r="U12" s="422"/>
      <c r="V12" s="422"/>
      <c r="W12" s="422"/>
      <c r="X12" s="422"/>
      <c r="Y12" s="422"/>
      <c r="Z12" s="422"/>
      <c r="AA12" s="422"/>
      <c r="AB12" s="422"/>
      <c r="AC12" s="422"/>
    </row>
    <row r="13" spans="1:29" s="420" customFormat="1" ht="20.25" customHeight="1">
      <c r="A13" s="523">
        <f t="shared" si="0"/>
        <v>3</v>
      </c>
      <c r="B13" s="418" t="s">
        <v>11</v>
      </c>
      <c r="C13" s="421" t="s">
        <v>466</v>
      </c>
      <c r="D13" s="421"/>
      <c r="E13" s="421"/>
      <c r="F13" s="421"/>
      <c r="G13" s="421"/>
      <c r="H13" s="421"/>
      <c r="I13" s="421"/>
      <c r="J13" s="421"/>
      <c r="K13" s="421"/>
      <c r="L13" s="421"/>
      <c r="M13" s="421"/>
      <c r="N13" s="421"/>
      <c r="O13" s="421"/>
      <c r="P13" s="421"/>
      <c r="Q13" s="422"/>
      <c r="R13" s="422"/>
      <c r="S13" s="422"/>
      <c r="T13" s="422"/>
      <c r="U13" s="422"/>
      <c r="V13" s="422"/>
      <c r="W13" s="422"/>
      <c r="X13" s="422"/>
      <c r="Y13" s="422"/>
      <c r="Z13" s="422"/>
      <c r="AA13" s="422"/>
      <c r="AB13" s="422"/>
      <c r="AC13" s="422"/>
    </row>
    <row r="14" spans="1:29" s="420" customFormat="1" ht="20.25" customHeight="1">
      <c r="A14" s="523">
        <f t="shared" si="0"/>
        <v>4</v>
      </c>
      <c r="B14" s="418" t="s">
        <v>635</v>
      </c>
      <c r="C14" s="424" t="s">
        <v>211</v>
      </c>
      <c r="D14" s="425"/>
      <c r="E14" s="425"/>
      <c r="F14" s="425"/>
      <c r="G14" s="425"/>
      <c r="H14" s="425"/>
      <c r="I14" s="425"/>
      <c r="J14" s="425"/>
      <c r="K14" s="425"/>
      <c r="L14" s="425"/>
      <c r="M14" s="425"/>
      <c r="N14" s="425"/>
      <c r="O14" s="425"/>
      <c r="P14" s="425"/>
      <c r="Q14" s="425"/>
      <c r="R14" s="425"/>
      <c r="S14" s="425"/>
      <c r="T14" s="425"/>
      <c r="U14" s="425"/>
      <c r="V14" s="419"/>
      <c r="W14" s="419"/>
      <c r="X14" s="419"/>
      <c r="Y14" s="419"/>
      <c r="Z14" s="419"/>
      <c r="AA14" s="419"/>
      <c r="AB14" s="419"/>
      <c r="AC14" s="419"/>
    </row>
    <row r="15" spans="1:29" s="420" customFormat="1" ht="20.25" customHeight="1">
      <c r="A15" s="523">
        <f t="shared" si="0"/>
        <v>5</v>
      </c>
      <c r="B15" s="418" t="s">
        <v>12</v>
      </c>
      <c r="C15" s="421" t="s">
        <v>136</v>
      </c>
      <c r="D15" s="421"/>
      <c r="E15" s="421"/>
      <c r="F15" s="421"/>
      <c r="G15" s="421"/>
      <c r="H15" s="421"/>
      <c r="I15" s="421"/>
      <c r="J15" s="421"/>
      <c r="K15" s="421"/>
      <c r="L15" s="421"/>
      <c r="M15" s="421"/>
      <c r="N15" s="421"/>
      <c r="O15" s="421"/>
      <c r="P15" s="421"/>
      <c r="Q15" s="422"/>
      <c r="R15" s="422"/>
      <c r="S15" s="422"/>
      <c r="T15" s="422"/>
      <c r="U15" s="422"/>
      <c r="V15" s="422"/>
      <c r="W15" s="422"/>
      <c r="X15" s="422"/>
      <c r="Y15" s="422"/>
      <c r="Z15" s="422"/>
      <c r="AA15" s="422"/>
      <c r="AB15" s="422"/>
      <c r="AC15" s="422"/>
    </row>
    <row r="16" spans="1:29" s="420" customFormat="1" ht="20.25" customHeight="1">
      <c r="A16" s="523">
        <f t="shared" si="0"/>
        <v>6</v>
      </c>
      <c r="B16" s="418" t="s">
        <v>688</v>
      </c>
      <c r="C16" s="421" t="s">
        <v>467</v>
      </c>
      <c r="D16" s="421"/>
      <c r="E16" s="421"/>
      <c r="F16" s="421"/>
      <c r="G16" s="421"/>
      <c r="H16" s="421"/>
      <c r="I16" s="421"/>
      <c r="J16" s="421"/>
      <c r="K16" s="421"/>
      <c r="L16" s="421"/>
      <c r="M16" s="421"/>
      <c r="N16" s="421"/>
      <c r="O16" s="421"/>
      <c r="P16" s="421"/>
      <c r="Q16" s="422"/>
      <c r="R16" s="422"/>
      <c r="S16" s="422"/>
      <c r="T16" s="422"/>
      <c r="U16" s="422"/>
      <c r="V16" s="422"/>
      <c r="W16" s="422"/>
      <c r="X16" s="422"/>
      <c r="Y16" s="422"/>
      <c r="Z16" s="422"/>
      <c r="AA16" s="422"/>
      <c r="AB16" s="422"/>
      <c r="AC16" s="422"/>
    </row>
    <row r="17" spans="1:29" s="420" customFormat="1" ht="20.25" customHeight="1">
      <c r="A17" s="523">
        <f t="shared" si="0"/>
        <v>7</v>
      </c>
      <c r="B17" s="418" t="s">
        <v>479</v>
      </c>
      <c r="C17" s="424" t="s">
        <v>211</v>
      </c>
      <c r="D17" s="425"/>
      <c r="E17" s="425"/>
      <c r="F17" s="425"/>
      <c r="G17" s="425"/>
      <c r="H17" s="425"/>
      <c r="I17" s="425"/>
      <c r="J17" s="425"/>
      <c r="K17" s="425"/>
      <c r="L17" s="425"/>
      <c r="M17" s="425"/>
      <c r="N17" s="425"/>
      <c r="O17" s="425"/>
      <c r="P17" s="425"/>
      <c r="Q17" s="425"/>
      <c r="R17" s="425"/>
      <c r="S17" s="425"/>
      <c r="T17" s="425"/>
      <c r="U17" s="425"/>
      <c r="V17" s="419"/>
      <c r="W17" s="419"/>
      <c r="X17" s="419"/>
      <c r="Y17" s="419"/>
      <c r="Z17" s="419"/>
      <c r="AA17" s="419"/>
      <c r="AB17" s="419"/>
      <c r="AC17" s="419"/>
    </row>
    <row r="18" spans="1:29" s="420" customFormat="1" ht="20.25" customHeight="1">
      <c r="A18" s="523">
        <f t="shared" si="0"/>
        <v>8</v>
      </c>
      <c r="B18" s="418" t="s">
        <v>14</v>
      </c>
      <c r="C18" s="421" t="s">
        <v>137</v>
      </c>
      <c r="D18" s="421"/>
      <c r="E18" s="421"/>
      <c r="F18" s="421"/>
      <c r="G18" s="421"/>
      <c r="H18" s="421"/>
      <c r="I18" s="421"/>
      <c r="J18" s="421"/>
      <c r="K18" s="421"/>
      <c r="L18" s="421"/>
      <c r="M18" s="421"/>
      <c r="N18" s="421"/>
      <c r="O18" s="421"/>
      <c r="P18" s="421"/>
      <c r="Q18" s="422"/>
      <c r="R18" s="422"/>
      <c r="S18" s="422"/>
      <c r="T18" s="422"/>
      <c r="U18" s="422"/>
      <c r="V18" s="422"/>
      <c r="W18" s="422"/>
      <c r="X18" s="422"/>
      <c r="Y18" s="422"/>
      <c r="Z18" s="422"/>
      <c r="AA18" s="422"/>
      <c r="AB18" s="422"/>
      <c r="AC18" s="422"/>
    </row>
    <row r="19" spans="1:29" s="420" customFormat="1" ht="20.25" customHeight="1">
      <c r="A19" s="523">
        <f t="shared" si="0"/>
        <v>9</v>
      </c>
      <c r="B19" s="418" t="s">
        <v>15</v>
      </c>
      <c r="C19" s="421" t="s">
        <v>300</v>
      </c>
      <c r="D19" s="421"/>
      <c r="E19" s="421"/>
      <c r="F19" s="421"/>
      <c r="G19" s="421"/>
      <c r="H19" s="421"/>
      <c r="I19" s="421"/>
      <c r="J19" s="421"/>
      <c r="K19" s="421"/>
      <c r="L19" s="421"/>
      <c r="M19" s="421"/>
      <c r="N19" s="421"/>
      <c r="O19" s="421"/>
      <c r="P19" s="421"/>
      <c r="Q19" s="422"/>
      <c r="R19" s="422"/>
      <c r="S19" s="422"/>
      <c r="T19" s="422"/>
      <c r="U19" s="422"/>
      <c r="V19" s="422"/>
      <c r="W19" s="422"/>
      <c r="X19" s="422"/>
      <c r="Y19" s="422"/>
      <c r="Z19" s="422"/>
      <c r="AA19" s="422"/>
      <c r="AB19" s="422"/>
      <c r="AC19" s="422"/>
    </row>
    <row r="20" spans="1:29" s="420" customFormat="1" ht="20.25" customHeight="1">
      <c r="A20" s="523"/>
      <c r="B20" s="418" t="s">
        <v>279</v>
      </c>
      <c r="C20" s="421" t="s">
        <v>301</v>
      </c>
      <c r="D20" s="421"/>
      <c r="E20" s="421"/>
      <c r="F20" s="421"/>
      <c r="G20" s="421"/>
      <c r="H20" s="421"/>
      <c r="I20" s="421"/>
      <c r="J20" s="421"/>
      <c r="K20" s="421"/>
      <c r="L20" s="421"/>
      <c r="M20" s="421"/>
      <c r="N20" s="421"/>
      <c r="O20" s="421"/>
      <c r="P20" s="421"/>
      <c r="Q20" s="422"/>
      <c r="R20" s="422"/>
      <c r="S20" s="422"/>
      <c r="T20" s="422"/>
      <c r="U20" s="422"/>
      <c r="V20" s="422"/>
      <c r="W20" s="422"/>
      <c r="X20" s="422"/>
      <c r="Y20" s="422"/>
      <c r="Z20" s="422"/>
      <c r="AA20" s="422"/>
      <c r="AB20" s="422"/>
      <c r="AC20" s="422"/>
    </row>
    <row r="21" spans="1:29" s="420" customFormat="1" ht="20.25" customHeight="1">
      <c r="A21" s="523">
        <f>A19+1</f>
        <v>10</v>
      </c>
      <c r="B21" s="418" t="s">
        <v>636</v>
      </c>
      <c r="C21" s="424" t="s">
        <v>211</v>
      </c>
      <c r="D21" s="425"/>
      <c r="E21" s="425"/>
      <c r="F21" s="425"/>
      <c r="G21" s="425"/>
      <c r="H21" s="425"/>
      <c r="I21" s="425"/>
      <c r="J21" s="425"/>
      <c r="K21" s="425"/>
      <c r="L21" s="425"/>
      <c r="M21" s="425"/>
      <c r="N21" s="425"/>
      <c r="O21" s="425"/>
      <c r="P21" s="425"/>
      <c r="Q21" s="425"/>
      <c r="R21" s="425"/>
      <c r="S21" s="425"/>
      <c r="T21" s="425"/>
      <c r="U21" s="425"/>
      <c r="V21" s="419"/>
      <c r="W21" s="419"/>
      <c r="X21" s="419"/>
      <c r="Y21" s="419"/>
      <c r="Z21" s="419"/>
      <c r="AA21" s="419"/>
      <c r="AB21" s="419"/>
      <c r="AC21" s="419"/>
    </row>
    <row r="22" spans="1:29" s="420" customFormat="1" ht="20.25" customHeight="1">
      <c r="A22" s="523">
        <f>A21+1</f>
        <v>11</v>
      </c>
      <c r="B22" s="418" t="s">
        <v>16</v>
      </c>
      <c r="C22" s="421" t="s">
        <v>430</v>
      </c>
      <c r="D22" s="421"/>
      <c r="E22" s="421"/>
      <c r="F22" s="421"/>
      <c r="G22" s="421"/>
      <c r="H22" s="421"/>
      <c r="I22" s="421"/>
      <c r="J22" s="421"/>
      <c r="K22" s="421"/>
      <c r="L22" s="421"/>
      <c r="M22" s="421"/>
      <c r="N22" s="421"/>
      <c r="O22" s="421"/>
      <c r="P22" s="421"/>
      <c r="Q22" s="422"/>
      <c r="R22" s="422"/>
      <c r="S22" s="422"/>
      <c r="T22" s="422"/>
      <c r="U22" s="422"/>
      <c r="V22" s="422"/>
      <c r="W22" s="422"/>
      <c r="X22" s="422"/>
      <c r="Y22" s="422"/>
      <c r="Z22" s="422"/>
      <c r="AA22" s="422"/>
      <c r="AB22" s="422"/>
      <c r="AC22" s="422"/>
    </row>
    <row r="23" spans="1:29" s="420" customFormat="1" ht="20.25" customHeight="1">
      <c r="A23" s="523">
        <f t="shared" ref="A23:A39" si="1">A22+1</f>
        <v>12</v>
      </c>
      <c r="B23" s="418" t="s">
        <v>452</v>
      </c>
      <c r="C23" s="424" t="s">
        <v>211</v>
      </c>
      <c r="D23" s="425"/>
      <c r="E23" s="425"/>
      <c r="F23" s="425"/>
      <c r="G23" s="425"/>
      <c r="H23" s="425"/>
      <c r="I23" s="425"/>
      <c r="J23" s="425"/>
      <c r="K23" s="425"/>
      <c r="L23" s="425"/>
      <c r="M23" s="425"/>
      <c r="N23" s="425"/>
      <c r="O23" s="425"/>
      <c r="P23" s="425"/>
      <c r="Q23" s="425"/>
      <c r="R23" s="425"/>
      <c r="S23" s="425"/>
      <c r="T23" s="425"/>
      <c r="U23" s="425"/>
      <c r="V23" s="419"/>
      <c r="W23" s="419"/>
      <c r="X23" s="419"/>
      <c r="Y23" s="419"/>
      <c r="Z23" s="419"/>
      <c r="AA23" s="419"/>
      <c r="AB23" s="419"/>
      <c r="AC23" s="419"/>
    </row>
    <row r="24" spans="1:29" s="420" customFormat="1" ht="20" customHeight="1">
      <c r="A24" s="523">
        <f t="shared" si="1"/>
        <v>13</v>
      </c>
      <c r="B24" s="418" t="s">
        <v>724</v>
      </c>
      <c r="C24" s="421" t="s">
        <v>302</v>
      </c>
      <c r="D24" s="421"/>
      <c r="E24" s="421"/>
      <c r="F24" s="421"/>
      <c r="G24" s="421"/>
      <c r="H24" s="421"/>
      <c r="I24" s="421"/>
      <c r="J24" s="421"/>
      <c r="K24" s="421"/>
      <c r="L24" s="421"/>
      <c r="M24" s="421"/>
      <c r="N24" s="421"/>
      <c r="O24" s="421"/>
      <c r="P24" s="421"/>
      <c r="Q24" s="422"/>
      <c r="R24" s="422"/>
      <c r="S24" s="422"/>
      <c r="T24" s="422"/>
      <c r="U24" s="422"/>
      <c r="V24" s="422"/>
      <c r="W24" s="422"/>
      <c r="X24" s="422"/>
      <c r="Y24" s="422"/>
      <c r="Z24" s="422"/>
      <c r="AA24" s="422"/>
      <c r="AB24" s="422"/>
      <c r="AC24" s="422"/>
    </row>
    <row r="25" spans="1:29" s="420" customFormat="1" ht="21" customHeight="1">
      <c r="A25" s="523">
        <f t="shared" si="1"/>
        <v>14</v>
      </c>
      <c r="B25" s="418" t="s">
        <v>18</v>
      </c>
      <c r="C25" s="421" t="s">
        <v>692</v>
      </c>
      <c r="D25" s="421"/>
      <c r="E25" s="421"/>
      <c r="F25" s="421"/>
      <c r="G25" s="421"/>
      <c r="H25" s="421"/>
      <c r="I25" s="421"/>
      <c r="J25" s="421"/>
      <c r="K25" s="421"/>
      <c r="L25" s="421"/>
      <c r="M25" s="421"/>
      <c r="N25" s="421"/>
      <c r="O25" s="421"/>
      <c r="P25" s="421"/>
      <c r="Q25" s="422"/>
      <c r="R25" s="422"/>
      <c r="S25" s="422"/>
      <c r="T25" s="422"/>
      <c r="U25" s="422"/>
      <c r="V25" s="422"/>
      <c r="W25" s="422"/>
      <c r="X25" s="422"/>
      <c r="Y25" s="422"/>
      <c r="Z25" s="422"/>
      <c r="AA25" s="422"/>
      <c r="AB25" s="422"/>
      <c r="AC25" s="422"/>
    </row>
    <row r="26" spans="1:29" s="420" customFormat="1" ht="20.25" customHeight="1">
      <c r="A26" s="523">
        <f t="shared" si="1"/>
        <v>15</v>
      </c>
      <c r="B26" s="418" t="s">
        <v>637</v>
      </c>
      <c r="C26" s="424" t="s">
        <v>211</v>
      </c>
      <c r="D26" s="425"/>
      <c r="E26" s="425"/>
      <c r="F26" s="425"/>
      <c r="G26" s="425"/>
      <c r="H26" s="425"/>
      <c r="I26" s="425"/>
      <c r="J26" s="425"/>
      <c r="K26" s="425"/>
      <c r="L26" s="425"/>
      <c r="M26" s="425"/>
      <c r="N26" s="425"/>
      <c r="O26" s="425"/>
      <c r="P26" s="425"/>
      <c r="Q26" s="425"/>
      <c r="R26" s="425"/>
      <c r="S26" s="425"/>
      <c r="T26" s="425"/>
      <c r="U26" s="425"/>
      <c r="V26" s="419"/>
      <c r="W26" s="419"/>
      <c r="X26" s="419"/>
      <c r="Y26" s="419"/>
      <c r="Z26" s="419"/>
      <c r="AA26" s="419"/>
      <c r="AB26" s="419"/>
      <c r="AC26" s="419"/>
    </row>
    <row r="27" spans="1:29" s="420" customFormat="1" ht="20.25" customHeight="1">
      <c r="A27" s="523">
        <f t="shared" si="1"/>
        <v>16</v>
      </c>
      <c r="B27" s="418" t="s">
        <v>19</v>
      </c>
      <c r="C27" s="421" t="s">
        <v>693</v>
      </c>
      <c r="D27" s="421"/>
      <c r="E27" s="421"/>
      <c r="F27" s="421"/>
      <c r="G27" s="421"/>
      <c r="H27" s="421"/>
      <c r="I27" s="421"/>
      <c r="J27" s="421"/>
      <c r="K27" s="421"/>
      <c r="L27" s="421"/>
      <c r="M27" s="421"/>
      <c r="N27" s="421"/>
      <c r="O27" s="421"/>
      <c r="P27" s="421"/>
      <c r="Q27" s="422"/>
      <c r="R27" s="422"/>
      <c r="S27" s="422"/>
      <c r="T27" s="422"/>
      <c r="U27" s="422"/>
      <c r="V27" s="422"/>
      <c r="W27" s="422"/>
      <c r="X27" s="422"/>
      <c r="Y27" s="422"/>
      <c r="Z27" s="422"/>
      <c r="AA27" s="422"/>
      <c r="AB27" s="422"/>
      <c r="AC27" s="422"/>
    </row>
    <row r="28" spans="1:29" s="420" customFormat="1" ht="20.25" customHeight="1">
      <c r="A28" s="523">
        <f t="shared" si="1"/>
        <v>17</v>
      </c>
      <c r="B28" s="418" t="s">
        <v>280</v>
      </c>
      <c r="C28" s="421" t="s">
        <v>138</v>
      </c>
      <c r="D28" s="421"/>
      <c r="E28" s="421"/>
      <c r="F28" s="421"/>
      <c r="G28" s="421"/>
      <c r="H28" s="421"/>
      <c r="I28" s="421"/>
      <c r="J28" s="421"/>
      <c r="K28" s="421"/>
      <c r="L28" s="421"/>
      <c r="M28" s="421"/>
      <c r="N28" s="421"/>
      <c r="O28" s="421"/>
      <c r="P28" s="421"/>
      <c r="Q28" s="422"/>
      <c r="R28" s="422"/>
      <c r="S28" s="422"/>
      <c r="T28" s="422"/>
      <c r="U28" s="422"/>
      <c r="V28" s="422"/>
      <c r="W28" s="422"/>
      <c r="X28" s="422"/>
      <c r="Y28" s="422"/>
      <c r="Z28" s="422"/>
      <c r="AA28" s="422"/>
      <c r="AB28" s="422"/>
      <c r="AC28" s="422"/>
    </row>
    <row r="29" spans="1:29" s="420" customFormat="1" ht="20.25" customHeight="1">
      <c r="A29" s="523">
        <f t="shared" si="1"/>
        <v>18</v>
      </c>
      <c r="B29" s="418" t="s">
        <v>20</v>
      </c>
      <c r="C29" s="421" t="s">
        <v>139</v>
      </c>
      <c r="D29" s="421"/>
      <c r="E29" s="421"/>
      <c r="F29" s="421"/>
      <c r="G29" s="421"/>
      <c r="H29" s="421"/>
      <c r="I29" s="421"/>
      <c r="J29" s="421"/>
      <c r="K29" s="421"/>
      <c r="L29" s="421"/>
      <c r="M29" s="421"/>
      <c r="N29" s="421"/>
      <c r="O29" s="421"/>
      <c r="P29" s="421"/>
      <c r="Q29" s="422"/>
      <c r="R29" s="422"/>
      <c r="S29" s="422"/>
      <c r="T29" s="422"/>
      <c r="U29" s="422"/>
      <c r="V29" s="422"/>
      <c r="W29" s="422"/>
      <c r="X29" s="422"/>
      <c r="Y29" s="422"/>
      <c r="Z29" s="422"/>
      <c r="AA29" s="422"/>
      <c r="AB29" s="422"/>
      <c r="AC29" s="422"/>
    </row>
    <row r="30" spans="1:29" s="420" customFormat="1" ht="20" customHeight="1">
      <c r="A30" s="523">
        <f t="shared" si="1"/>
        <v>19</v>
      </c>
      <c r="B30" s="418" t="s">
        <v>281</v>
      </c>
      <c r="C30" s="421" t="s">
        <v>694</v>
      </c>
      <c r="D30" s="421"/>
      <c r="E30" s="421"/>
      <c r="F30" s="421"/>
      <c r="G30" s="421"/>
      <c r="H30" s="421"/>
      <c r="I30" s="421"/>
      <c r="J30" s="421"/>
      <c r="K30" s="421"/>
      <c r="L30" s="421"/>
      <c r="M30" s="421"/>
      <c r="N30" s="421"/>
      <c r="O30" s="421"/>
      <c r="P30" s="421"/>
      <c r="Q30" s="422"/>
      <c r="R30" s="422"/>
      <c r="S30" s="422"/>
      <c r="T30" s="422"/>
      <c r="U30" s="422"/>
      <c r="V30" s="422"/>
      <c r="W30" s="422"/>
      <c r="X30" s="422"/>
      <c r="Y30" s="422"/>
      <c r="Z30" s="422"/>
      <c r="AA30" s="422"/>
      <c r="AB30" s="422"/>
      <c r="AC30" s="422"/>
    </row>
    <row r="31" spans="1:29" s="420" customFormat="1" ht="20.25" customHeight="1">
      <c r="A31" s="523">
        <f t="shared" si="1"/>
        <v>20</v>
      </c>
      <c r="B31" s="418" t="s">
        <v>21</v>
      </c>
      <c r="C31" s="421" t="s">
        <v>288</v>
      </c>
      <c r="D31" s="421"/>
      <c r="E31" s="421"/>
      <c r="F31" s="421"/>
      <c r="G31" s="421"/>
      <c r="H31" s="421"/>
      <c r="I31" s="421"/>
      <c r="J31" s="421"/>
      <c r="K31" s="421"/>
      <c r="L31" s="421"/>
      <c r="M31" s="421"/>
      <c r="N31" s="421"/>
      <c r="O31" s="421"/>
      <c r="P31" s="421"/>
      <c r="Q31" s="422"/>
      <c r="R31" s="422"/>
      <c r="S31" s="422"/>
      <c r="T31" s="422"/>
      <c r="U31" s="422"/>
      <c r="V31" s="422"/>
      <c r="W31" s="422"/>
      <c r="X31" s="422"/>
      <c r="Y31" s="422"/>
      <c r="Z31" s="422"/>
      <c r="AA31" s="422"/>
      <c r="AB31" s="422"/>
      <c r="AC31" s="422"/>
    </row>
    <row r="32" spans="1:29" s="420" customFormat="1" ht="20.25" customHeight="1">
      <c r="A32" s="523">
        <f t="shared" si="1"/>
        <v>21</v>
      </c>
      <c r="B32" s="418" t="s">
        <v>638</v>
      </c>
      <c r="C32" s="424" t="s">
        <v>211</v>
      </c>
      <c r="D32" s="425"/>
      <c r="E32" s="425"/>
      <c r="F32" s="425"/>
      <c r="G32" s="425"/>
      <c r="H32" s="425"/>
      <c r="I32" s="425"/>
      <c r="J32" s="425"/>
      <c r="K32" s="425"/>
      <c r="L32" s="425"/>
      <c r="M32" s="425"/>
      <c r="N32" s="425"/>
      <c r="O32" s="425"/>
      <c r="P32" s="425"/>
      <c r="Q32" s="425"/>
      <c r="R32" s="425"/>
      <c r="S32" s="425"/>
      <c r="T32" s="425"/>
      <c r="U32" s="425"/>
      <c r="V32" s="419"/>
      <c r="W32" s="419"/>
      <c r="X32" s="419"/>
      <c r="Y32" s="419"/>
      <c r="Z32" s="419"/>
      <c r="AA32" s="419"/>
      <c r="AB32" s="419"/>
      <c r="AC32" s="419"/>
    </row>
    <row r="33" spans="1:29" s="420" customFormat="1" ht="20.25" customHeight="1">
      <c r="A33" s="523">
        <f t="shared" si="1"/>
        <v>22</v>
      </c>
      <c r="B33" s="418" t="s">
        <v>22</v>
      </c>
      <c r="C33" s="421" t="s">
        <v>140</v>
      </c>
      <c r="D33" s="421"/>
      <c r="E33" s="421"/>
      <c r="F33" s="421"/>
      <c r="G33" s="421"/>
      <c r="H33" s="421"/>
      <c r="I33" s="421"/>
      <c r="J33" s="421"/>
      <c r="K33" s="421"/>
      <c r="L33" s="421"/>
      <c r="M33" s="421"/>
      <c r="N33" s="421"/>
      <c r="O33" s="421"/>
      <c r="P33" s="421"/>
      <c r="Q33" s="422"/>
      <c r="R33" s="422"/>
      <c r="S33" s="422"/>
      <c r="T33" s="422"/>
      <c r="U33" s="422"/>
      <c r="V33" s="422"/>
      <c r="W33" s="422"/>
      <c r="X33" s="422"/>
      <c r="Y33" s="422"/>
      <c r="Z33" s="422"/>
      <c r="AA33" s="422"/>
      <c r="AB33" s="422"/>
      <c r="AC33" s="422"/>
    </row>
    <row r="34" spans="1:29" s="420" customFormat="1" ht="20.25" customHeight="1">
      <c r="A34" s="523">
        <f t="shared" si="1"/>
        <v>23</v>
      </c>
      <c r="B34" s="418" t="s">
        <v>23</v>
      </c>
      <c r="C34" s="421" t="s">
        <v>286</v>
      </c>
      <c r="D34" s="421"/>
      <c r="E34" s="421"/>
      <c r="F34" s="421"/>
      <c r="G34" s="421"/>
      <c r="H34" s="421"/>
      <c r="I34" s="421"/>
      <c r="J34" s="421"/>
      <c r="K34" s="421"/>
      <c r="L34" s="421"/>
      <c r="M34" s="421"/>
      <c r="N34" s="421"/>
      <c r="O34" s="421"/>
      <c r="P34" s="421"/>
      <c r="Q34" s="422"/>
      <c r="R34" s="422"/>
      <c r="S34" s="422"/>
      <c r="T34" s="422"/>
      <c r="U34" s="422"/>
      <c r="V34" s="422"/>
      <c r="W34" s="422"/>
      <c r="X34" s="422"/>
      <c r="Y34" s="422"/>
      <c r="Z34" s="422"/>
      <c r="AA34" s="422"/>
      <c r="AB34" s="422"/>
      <c r="AC34" s="422"/>
    </row>
    <row r="35" spans="1:29" s="420" customFormat="1" ht="20.25" customHeight="1">
      <c r="A35" s="523">
        <f t="shared" si="1"/>
        <v>24</v>
      </c>
      <c r="B35" s="418" t="s">
        <v>24</v>
      </c>
      <c r="C35" s="421" t="s">
        <v>141</v>
      </c>
      <c r="D35" s="421"/>
      <c r="E35" s="421"/>
      <c r="F35" s="421"/>
      <c r="G35" s="421"/>
      <c r="H35" s="421"/>
      <c r="I35" s="421"/>
      <c r="J35" s="421"/>
      <c r="K35" s="421"/>
      <c r="L35" s="421"/>
      <c r="M35" s="421"/>
      <c r="N35" s="421"/>
      <c r="O35" s="421"/>
      <c r="P35" s="421"/>
      <c r="Q35" s="422"/>
      <c r="R35" s="422"/>
      <c r="S35" s="422"/>
      <c r="T35" s="422"/>
      <c r="U35" s="422"/>
      <c r="V35" s="422"/>
      <c r="W35" s="422"/>
      <c r="X35" s="422"/>
      <c r="Y35" s="422"/>
      <c r="Z35" s="422"/>
      <c r="AA35" s="422"/>
      <c r="AB35" s="422"/>
      <c r="AC35" s="422"/>
    </row>
    <row r="36" spans="1:29" s="420" customFormat="1" ht="20.25" customHeight="1">
      <c r="A36" s="523">
        <f t="shared" si="1"/>
        <v>25</v>
      </c>
      <c r="B36" s="418" t="s">
        <v>25</v>
      </c>
      <c r="C36" s="421" t="s">
        <v>142</v>
      </c>
      <c r="D36" s="421"/>
      <c r="E36" s="421"/>
      <c r="F36" s="421"/>
      <c r="G36" s="421"/>
      <c r="H36" s="421"/>
      <c r="I36" s="421"/>
      <c r="J36" s="421"/>
      <c r="K36" s="421"/>
      <c r="L36" s="421"/>
      <c r="M36" s="421"/>
      <c r="N36" s="421"/>
      <c r="O36" s="421"/>
      <c r="P36" s="421"/>
      <c r="Q36" s="422"/>
      <c r="R36" s="422"/>
      <c r="S36" s="422"/>
      <c r="T36" s="422"/>
      <c r="U36" s="422"/>
      <c r="V36" s="422"/>
      <c r="W36" s="422"/>
      <c r="X36" s="422"/>
      <c r="Y36" s="422"/>
      <c r="Z36" s="422"/>
      <c r="AA36" s="422"/>
      <c r="AB36" s="422"/>
      <c r="AC36" s="422"/>
    </row>
    <row r="37" spans="1:29" s="420" customFormat="1" ht="20.25" customHeight="1">
      <c r="A37" s="523">
        <f t="shared" si="1"/>
        <v>26</v>
      </c>
      <c r="B37" s="418" t="s">
        <v>470</v>
      </c>
      <c r="C37" s="424" t="s">
        <v>211</v>
      </c>
      <c r="D37" s="425"/>
      <c r="E37" s="425"/>
      <c r="F37" s="425"/>
      <c r="G37" s="425"/>
      <c r="H37" s="425"/>
      <c r="I37" s="425"/>
      <c r="J37" s="425"/>
      <c r="K37" s="425"/>
      <c r="L37" s="425"/>
      <c r="M37" s="425"/>
      <c r="N37" s="425"/>
      <c r="O37" s="425"/>
      <c r="P37" s="425"/>
      <c r="Q37" s="425"/>
      <c r="R37" s="425"/>
      <c r="S37" s="425"/>
      <c r="T37" s="425"/>
      <c r="U37" s="425"/>
      <c r="V37" s="419"/>
      <c r="W37" s="419"/>
      <c r="X37" s="419"/>
      <c r="Y37" s="419"/>
      <c r="Z37" s="419"/>
      <c r="AA37" s="419"/>
      <c r="AB37" s="422"/>
      <c r="AC37" s="422"/>
    </row>
    <row r="38" spans="1:29" s="420" customFormat="1" ht="20.25" customHeight="1">
      <c r="A38" s="523">
        <f t="shared" si="1"/>
        <v>27</v>
      </c>
      <c r="B38" s="418" t="s">
        <v>639</v>
      </c>
      <c r="C38" s="424" t="s">
        <v>211</v>
      </c>
      <c r="D38" s="425"/>
      <c r="E38" s="425"/>
      <c r="F38" s="425"/>
      <c r="G38" s="425"/>
      <c r="H38" s="425"/>
      <c r="I38" s="425"/>
      <c r="J38" s="425"/>
      <c r="K38" s="425"/>
      <c r="L38" s="425"/>
      <c r="M38" s="425"/>
      <c r="N38" s="425"/>
      <c r="O38" s="425"/>
      <c r="P38" s="425"/>
      <c r="Q38" s="425"/>
      <c r="R38" s="425"/>
      <c r="S38" s="425"/>
      <c r="T38" s="425"/>
      <c r="U38" s="425"/>
      <c r="V38" s="419"/>
      <c r="W38" s="419"/>
      <c r="X38" s="419"/>
      <c r="Y38" s="419"/>
      <c r="Z38" s="419"/>
      <c r="AA38" s="419"/>
      <c r="AB38" s="422"/>
      <c r="AC38" s="422"/>
    </row>
    <row r="39" spans="1:29" s="420" customFormat="1" ht="20.25" customHeight="1">
      <c r="A39" s="523">
        <f t="shared" si="1"/>
        <v>28</v>
      </c>
      <c r="B39" s="418" t="s">
        <v>26</v>
      </c>
      <c r="C39" s="421" t="s">
        <v>143</v>
      </c>
      <c r="D39" s="421"/>
      <c r="E39" s="421"/>
      <c r="F39" s="421"/>
      <c r="G39" s="421"/>
      <c r="H39" s="421"/>
      <c r="I39" s="421"/>
      <c r="J39" s="421"/>
      <c r="K39" s="421"/>
      <c r="L39" s="421"/>
      <c r="M39" s="421"/>
      <c r="N39" s="421"/>
      <c r="O39" s="421"/>
      <c r="P39" s="421"/>
      <c r="Q39" s="422"/>
      <c r="R39" s="422"/>
      <c r="S39" s="422"/>
      <c r="T39" s="422"/>
      <c r="U39" s="422"/>
      <c r="V39" s="422"/>
      <c r="W39" s="422"/>
      <c r="X39" s="422"/>
      <c r="Y39" s="422"/>
      <c r="Z39" s="422"/>
      <c r="AA39" s="422"/>
      <c r="AB39" s="419"/>
      <c r="AC39" s="419"/>
    </row>
    <row r="40" spans="1:29" s="420" customFormat="1" ht="20.25" customHeight="1">
      <c r="A40" s="523"/>
      <c r="B40" s="418" t="s">
        <v>27</v>
      </c>
      <c r="C40" s="421" t="s">
        <v>695</v>
      </c>
      <c r="D40" s="421"/>
      <c r="E40" s="421"/>
      <c r="F40" s="421"/>
      <c r="G40" s="421"/>
      <c r="H40" s="421"/>
      <c r="I40" s="421"/>
      <c r="J40" s="421"/>
      <c r="K40" s="421"/>
      <c r="L40" s="421"/>
      <c r="M40" s="421"/>
      <c r="N40" s="421"/>
      <c r="O40" s="421"/>
      <c r="P40" s="421"/>
      <c r="Q40" s="422"/>
      <c r="R40" s="422"/>
      <c r="S40" s="422"/>
      <c r="T40" s="422"/>
      <c r="U40" s="422"/>
      <c r="V40" s="422"/>
      <c r="W40" s="422"/>
      <c r="X40" s="422"/>
      <c r="Y40" s="422"/>
      <c r="Z40" s="422"/>
      <c r="AA40" s="422"/>
      <c r="AB40" s="422"/>
      <c r="AC40" s="422"/>
    </row>
    <row r="41" spans="1:29" s="420" customFormat="1" ht="20.25" customHeight="1">
      <c r="A41" s="523"/>
      <c r="B41" s="418" t="s">
        <v>28</v>
      </c>
      <c r="C41" s="421" t="s">
        <v>696</v>
      </c>
      <c r="D41" s="421"/>
      <c r="E41" s="421"/>
      <c r="F41" s="421"/>
      <c r="G41" s="421"/>
      <c r="H41" s="421"/>
      <c r="I41" s="421"/>
      <c r="J41" s="421"/>
      <c r="K41" s="421"/>
      <c r="L41" s="421"/>
      <c r="M41" s="421"/>
      <c r="N41" s="421"/>
      <c r="O41" s="421"/>
      <c r="P41" s="421"/>
      <c r="Q41" s="422"/>
      <c r="R41" s="422"/>
      <c r="S41" s="422"/>
      <c r="T41" s="422"/>
      <c r="U41" s="422"/>
      <c r="V41" s="422"/>
      <c r="W41" s="422"/>
      <c r="X41" s="422"/>
      <c r="Y41" s="422"/>
      <c r="Z41" s="422"/>
      <c r="AA41" s="422"/>
      <c r="AB41" s="422"/>
      <c r="AC41" s="422"/>
    </row>
    <row r="42" spans="1:29" s="420" customFormat="1" ht="20.25" customHeight="1">
      <c r="A42" s="523">
        <f>A39+1</f>
        <v>29</v>
      </c>
      <c r="B42" s="418" t="s">
        <v>640</v>
      </c>
      <c r="C42" s="424" t="s">
        <v>211</v>
      </c>
      <c r="D42" s="425"/>
      <c r="E42" s="425"/>
      <c r="F42" s="425"/>
      <c r="G42" s="425"/>
      <c r="H42" s="425"/>
      <c r="I42" s="425"/>
      <c r="J42" s="425"/>
      <c r="K42" s="425"/>
      <c r="L42" s="425"/>
      <c r="M42" s="425"/>
      <c r="N42" s="425"/>
      <c r="O42" s="425"/>
      <c r="P42" s="425"/>
      <c r="Q42" s="425"/>
      <c r="R42" s="425"/>
      <c r="S42" s="425"/>
      <c r="T42" s="425"/>
      <c r="U42" s="425"/>
      <c r="V42" s="419"/>
      <c r="W42" s="419"/>
      <c r="X42" s="419"/>
      <c r="Y42" s="419"/>
      <c r="Z42" s="419"/>
      <c r="AA42" s="419"/>
      <c r="AB42" s="419"/>
      <c r="AC42" s="419"/>
    </row>
    <row r="43" spans="1:29" s="420" customFormat="1" ht="20.25" customHeight="1">
      <c r="A43" s="523">
        <f>A42+1</f>
        <v>30</v>
      </c>
      <c r="B43" s="418" t="s">
        <v>725</v>
      </c>
      <c r="C43" s="424" t="s">
        <v>211</v>
      </c>
      <c r="D43" s="425"/>
      <c r="E43" s="425"/>
      <c r="F43" s="425"/>
      <c r="G43" s="425"/>
      <c r="H43" s="425"/>
      <c r="I43" s="425"/>
      <c r="J43" s="425"/>
      <c r="K43" s="425"/>
      <c r="L43" s="425"/>
      <c r="M43" s="425"/>
      <c r="N43" s="425"/>
      <c r="O43" s="425"/>
      <c r="P43" s="425"/>
      <c r="Q43" s="425"/>
      <c r="R43" s="425"/>
      <c r="S43" s="425"/>
      <c r="T43" s="425"/>
      <c r="U43" s="425"/>
      <c r="V43" s="419"/>
      <c r="W43" s="419"/>
      <c r="X43" s="419"/>
      <c r="Y43" s="419"/>
      <c r="Z43" s="419"/>
      <c r="AA43" s="419"/>
      <c r="AB43" s="419"/>
      <c r="AC43" s="419"/>
    </row>
    <row r="44" spans="1:29" s="420" customFormat="1" ht="20.25" customHeight="1">
      <c r="A44" s="523">
        <f t="shared" ref="A44:A48" si="2">A43+1</f>
        <v>31</v>
      </c>
      <c r="B44" s="418" t="s">
        <v>29</v>
      </c>
      <c r="C44" s="421" t="s">
        <v>144</v>
      </c>
      <c r="D44" s="421"/>
      <c r="E44" s="421"/>
      <c r="F44" s="421"/>
      <c r="G44" s="421"/>
      <c r="H44" s="421"/>
      <c r="I44" s="421"/>
      <c r="J44" s="421"/>
      <c r="K44" s="421"/>
      <c r="L44" s="421"/>
      <c r="M44" s="421"/>
      <c r="N44" s="421"/>
      <c r="O44" s="421"/>
      <c r="P44" s="421"/>
      <c r="Q44" s="422"/>
      <c r="R44" s="422"/>
      <c r="S44" s="422"/>
      <c r="T44" s="422"/>
      <c r="U44" s="422"/>
      <c r="V44" s="422"/>
      <c r="W44" s="422"/>
      <c r="X44" s="422"/>
      <c r="Y44" s="422"/>
      <c r="Z44" s="422"/>
      <c r="AA44" s="422"/>
      <c r="AB44" s="422"/>
      <c r="AC44" s="422"/>
    </row>
    <row r="45" spans="1:29" s="420" customFormat="1" ht="20.25" customHeight="1">
      <c r="A45" s="523">
        <f t="shared" si="2"/>
        <v>32</v>
      </c>
      <c r="B45" s="418" t="s">
        <v>726</v>
      </c>
      <c r="C45" s="424" t="s">
        <v>211</v>
      </c>
      <c r="D45" s="425"/>
      <c r="E45" s="425"/>
      <c r="F45" s="425"/>
      <c r="G45" s="425"/>
      <c r="H45" s="425"/>
      <c r="I45" s="425"/>
      <c r="J45" s="425"/>
      <c r="K45" s="425"/>
      <c r="L45" s="425"/>
      <c r="M45" s="425"/>
      <c r="N45" s="425"/>
      <c r="O45" s="425"/>
      <c r="P45" s="425"/>
      <c r="Q45" s="425"/>
      <c r="R45" s="425"/>
      <c r="S45" s="425"/>
      <c r="T45" s="425"/>
      <c r="U45" s="425"/>
      <c r="V45" s="419"/>
      <c r="W45" s="419"/>
      <c r="X45" s="419"/>
      <c r="Y45" s="419"/>
      <c r="Z45" s="419"/>
      <c r="AA45" s="419"/>
      <c r="AB45" s="419"/>
      <c r="AC45" s="419"/>
    </row>
    <row r="46" spans="1:29" s="420" customFormat="1" ht="20.25" customHeight="1">
      <c r="A46" s="523">
        <f t="shared" si="2"/>
        <v>33</v>
      </c>
      <c r="B46" s="418" t="s">
        <v>30</v>
      </c>
      <c r="C46" s="421" t="s">
        <v>697</v>
      </c>
      <c r="D46" s="421"/>
      <c r="E46" s="421"/>
      <c r="F46" s="421"/>
      <c r="G46" s="421"/>
      <c r="H46" s="421"/>
      <c r="I46" s="421"/>
      <c r="J46" s="421"/>
      <c r="K46" s="421"/>
      <c r="L46" s="421"/>
      <c r="M46" s="421"/>
      <c r="N46" s="421"/>
      <c r="O46" s="421"/>
      <c r="P46" s="421"/>
      <c r="Q46" s="422"/>
      <c r="R46" s="422"/>
      <c r="S46" s="422"/>
      <c r="T46" s="422"/>
      <c r="U46" s="422"/>
      <c r="V46" s="422"/>
      <c r="W46" s="422"/>
      <c r="X46" s="422"/>
      <c r="Y46" s="422"/>
      <c r="Z46" s="422"/>
      <c r="AA46" s="422"/>
      <c r="AB46" s="422"/>
      <c r="AC46" s="422"/>
    </row>
    <row r="47" spans="1:29" s="420" customFormat="1" ht="20.25" customHeight="1">
      <c r="A47" s="523">
        <f t="shared" si="2"/>
        <v>34</v>
      </c>
      <c r="B47" s="418" t="s">
        <v>31</v>
      </c>
      <c r="C47" s="421" t="s">
        <v>384</v>
      </c>
      <c r="D47" s="421"/>
      <c r="E47" s="421"/>
      <c r="F47" s="421"/>
      <c r="G47" s="421"/>
      <c r="H47" s="421"/>
      <c r="I47" s="421"/>
      <c r="J47" s="421"/>
      <c r="K47" s="421"/>
      <c r="L47" s="421"/>
      <c r="M47" s="421"/>
      <c r="N47" s="421"/>
      <c r="O47" s="421"/>
      <c r="P47" s="421"/>
      <c r="Q47" s="422"/>
      <c r="R47" s="422"/>
      <c r="S47" s="422"/>
      <c r="T47" s="422"/>
      <c r="U47" s="422"/>
      <c r="V47" s="422"/>
      <c r="W47" s="422"/>
      <c r="X47" s="422"/>
      <c r="Y47" s="422"/>
      <c r="Z47" s="422"/>
      <c r="AA47" s="422"/>
      <c r="AB47" s="422"/>
      <c r="AC47" s="422"/>
    </row>
    <row r="48" spans="1:29" s="420" customFormat="1" ht="20.25" customHeight="1">
      <c r="A48" s="523">
        <f t="shared" si="2"/>
        <v>35</v>
      </c>
      <c r="B48" s="418" t="s">
        <v>32</v>
      </c>
      <c r="C48" s="421" t="s">
        <v>145</v>
      </c>
      <c r="D48" s="421"/>
      <c r="E48" s="421"/>
      <c r="F48" s="421"/>
      <c r="G48" s="421"/>
      <c r="H48" s="421"/>
      <c r="I48" s="421"/>
      <c r="J48" s="421"/>
      <c r="K48" s="421"/>
      <c r="L48" s="421"/>
      <c r="M48" s="421"/>
      <c r="N48" s="421"/>
      <c r="O48" s="421"/>
      <c r="P48" s="421"/>
      <c r="Q48" s="422"/>
      <c r="R48" s="422"/>
      <c r="S48" s="422"/>
      <c r="T48" s="422"/>
      <c r="U48" s="422"/>
      <c r="V48" s="422"/>
      <c r="W48" s="422"/>
      <c r="X48" s="422"/>
      <c r="Y48" s="422"/>
      <c r="Z48" s="422"/>
      <c r="AA48" s="422"/>
      <c r="AB48" s="422"/>
      <c r="AC48" s="422"/>
    </row>
    <row r="49" spans="1:29" s="420" customFormat="1" ht="20.25" customHeight="1">
      <c r="A49" s="523"/>
      <c r="B49" s="418" t="s">
        <v>282</v>
      </c>
      <c r="C49" s="421" t="s">
        <v>303</v>
      </c>
      <c r="D49" s="421"/>
      <c r="E49" s="421"/>
      <c r="F49" s="421"/>
      <c r="G49" s="421"/>
      <c r="H49" s="421"/>
      <c r="I49" s="421"/>
      <c r="J49" s="421"/>
      <c r="K49" s="421"/>
      <c r="L49" s="421"/>
      <c r="M49" s="421"/>
      <c r="N49" s="421"/>
      <c r="O49" s="421"/>
      <c r="P49" s="421"/>
      <c r="Q49" s="422"/>
      <c r="R49" s="422"/>
      <c r="S49" s="422"/>
      <c r="T49" s="422"/>
      <c r="U49" s="422"/>
      <c r="V49" s="422"/>
      <c r="W49" s="422"/>
      <c r="X49" s="422"/>
      <c r="Y49" s="422"/>
      <c r="Z49" s="422"/>
      <c r="AA49" s="422"/>
      <c r="AB49" s="422"/>
      <c r="AC49" s="422"/>
    </row>
    <row r="50" spans="1:29" s="420" customFormat="1" ht="20.25" customHeight="1">
      <c r="A50" s="523">
        <f>A48+1</f>
        <v>36</v>
      </c>
      <c r="B50" s="423" t="s">
        <v>453</v>
      </c>
      <c r="C50" s="424" t="s">
        <v>211</v>
      </c>
      <c r="D50" s="425"/>
      <c r="E50" s="425"/>
      <c r="F50" s="425"/>
      <c r="G50" s="425"/>
      <c r="H50" s="425"/>
      <c r="I50" s="425"/>
      <c r="J50" s="425"/>
      <c r="K50" s="425"/>
      <c r="L50" s="425"/>
      <c r="M50" s="425"/>
      <c r="N50" s="425"/>
      <c r="O50" s="425"/>
      <c r="P50" s="425"/>
      <c r="Q50" s="425"/>
      <c r="R50" s="425"/>
      <c r="S50" s="425"/>
      <c r="T50" s="425"/>
      <c r="U50" s="425"/>
      <c r="V50" s="419"/>
      <c r="W50" s="419"/>
      <c r="X50" s="419"/>
      <c r="Y50" s="419"/>
      <c r="Z50" s="419"/>
      <c r="AA50" s="419"/>
      <c r="AB50" s="422"/>
      <c r="AC50" s="422"/>
    </row>
    <row r="51" spans="1:29" s="420" customFormat="1" ht="20.25" customHeight="1">
      <c r="A51" s="523">
        <f>A50+1</f>
        <v>37</v>
      </c>
      <c r="B51" s="418" t="s">
        <v>641</v>
      </c>
      <c r="C51" s="424" t="s">
        <v>211</v>
      </c>
      <c r="D51" s="425"/>
      <c r="E51" s="425"/>
      <c r="F51" s="425"/>
      <c r="G51" s="425"/>
      <c r="H51" s="425"/>
      <c r="I51" s="425"/>
      <c r="J51" s="425"/>
      <c r="K51" s="425"/>
      <c r="L51" s="425"/>
      <c r="M51" s="425"/>
      <c r="N51" s="425"/>
      <c r="O51" s="425"/>
      <c r="P51" s="425"/>
      <c r="Q51" s="425"/>
      <c r="R51" s="425"/>
      <c r="S51" s="425"/>
      <c r="T51" s="425"/>
      <c r="U51" s="425"/>
      <c r="V51" s="419"/>
      <c r="W51" s="419"/>
      <c r="X51" s="419"/>
      <c r="Y51" s="419"/>
      <c r="Z51" s="419"/>
      <c r="AA51" s="419"/>
      <c r="AB51" s="419"/>
      <c r="AC51" s="419"/>
    </row>
    <row r="52" spans="1:29" s="420" customFormat="1" ht="20.25" customHeight="1">
      <c r="A52" s="523">
        <f t="shared" ref="A52:A54" si="3">A51+1</f>
        <v>38</v>
      </c>
      <c r="B52" s="418" t="s">
        <v>33</v>
      </c>
      <c r="C52" s="421" t="s">
        <v>304</v>
      </c>
      <c r="D52" s="421"/>
      <c r="E52" s="421"/>
      <c r="F52" s="421"/>
      <c r="G52" s="421"/>
      <c r="H52" s="421"/>
      <c r="I52" s="421"/>
      <c r="J52" s="421"/>
      <c r="K52" s="421"/>
      <c r="L52" s="421"/>
      <c r="M52" s="421"/>
      <c r="N52" s="421"/>
      <c r="O52" s="421"/>
      <c r="P52" s="421"/>
      <c r="Q52" s="422"/>
      <c r="R52" s="422"/>
      <c r="S52" s="422"/>
      <c r="T52" s="422"/>
      <c r="U52" s="422"/>
      <c r="V52" s="422"/>
      <c r="W52" s="422"/>
      <c r="X52" s="422"/>
      <c r="Y52" s="422"/>
      <c r="Z52" s="422"/>
      <c r="AA52" s="422"/>
      <c r="AB52" s="419"/>
      <c r="AC52" s="419"/>
    </row>
    <row r="53" spans="1:29" s="420" customFormat="1" ht="20.25" customHeight="1">
      <c r="A53" s="523">
        <f t="shared" si="3"/>
        <v>39</v>
      </c>
      <c r="B53" s="418" t="s">
        <v>34</v>
      </c>
      <c r="C53" s="421" t="s">
        <v>146</v>
      </c>
      <c r="D53" s="421"/>
      <c r="E53" s="421"/>
      <c r="F53" s="421"/>
      <c r="G53" s="421"/>
      <c r="H53" s="421"/>
      <c r="I53" s="421"/>
      <c r="J53" s="421"/>
      <c r="K53" s="421"/>
      <c r="L53" s="421"/>
      <c r="M53" s="421"/>
      <c r="N53" s="421"/>
      <c r="O53" s="421"/>
      <c r="P53" s="421"/>
      <c r="Q53" s="422"/>
      <c r="R53" s="422"/>
      <c r="S53" s="422"/>
      <c r="T53" s="422"/>
      <c r="U53" s="422"/>
      <c r="V53" s="422"/>
      <c r="W53" s="422"/>
      <c r="X53" s="422"/>
      <c r="Y53" s="422"/>
      <c r="Z53" s="422"/>
      <c r="AA53" s="422"/>
      <c r="AB53" s="422"/>
      <c r="AC53" s="422"/>
    </row>
    <row r="54" spans="1:29" s="420" customFormat="1" ht="20.25" customHeight="1">
      <c r="A54" s="523">
        <f t="shared" si="3"/>
        <v>40</v>
      </c>
      <c r="B54" s="418" t="s">
        <v>283</v>
      </c>
      <c r="C54" s="421" t="s">
        <v>698</v>
      </c>
      <c r="D54" s="421"/>
      <c r="E54" s="421"/>
      <c r="F54" s="421"/>
      <c r="G54" s="421"/>
      <c r="H54" s="421"/>
      <c r="I54" s="421"/>
      <c r="J54" s="421"/>
      <c r="K54" s="421"/>
      <c r="L54" s="421"/>
      <c r="M54" s="421"/>
      <c r="N54" s="421"/>
      <c r="O54" s="421"/>
      <c r="P54" s="421"/>
      <c r="Q54" s="422"/>
      <c r="R54" s="422"/>
      <c r="S54" s="422"/>
      <c r="T54" s="422"/>
      <c r="U54" s="422"/>
      <c r="V54" s="422"/>
      <c r="W54" s="422"/>
      <c r="X54" s="422"/>
      <c r="Y54" s="422"/>
      <c r="Z54" s="422"/>
      <c r="AA54" s="422"/>
      <c r="AB54" s="422"/>
      <c r="AC54" s="422"/>
    </row>
    <row r="55" spans="1:29" s="420" customFormat="1" ht="20.25" customHeight="1">
      <c r="A55" s="523">
        <f t="shared" ref="A55:A61" si="4">A54+1</f>
        <v>41</v>
      </c>
      <c r="B55" s="418" t="s">
        <v>35</v>
      </c>
      <c r="C55" s="421" t="s">
        <v>699</v>
      </c>
      <c r="D55" s="421"/>
      <c r="E55" s="421"/>
      <c r="F55" s="421"/>
      <c r="G55" s="421"/>
      <c r="H55" s="421"/>
      <c r="I55" s="421"/>
      <c r="J55" s="421"/>
      <c r="K55" s="421"/>
      <c r="L55" s="421"/>
      <c r="M55" s="421"/>
      <c r="N55" s="421"/>
      <c r="O55" s="421"/>
      <c r="P55" s="421"/>
      <c r="Q55" s="422"/>
      <c r="R55" s="422"/>
      <c r="S55" s="422"/>
      <c r="T55" s="422"/>
      <c r="U55" s="422"/>
      <c r="V55" s="422"/>
      <c r="W55" s="422"/>
      <c r="X55" s="422"/>
      <c r="Y55" s="422"/>
      <c r="Z55" s="422"/>
      <c r="AA55" s="422"/>
      <c r="AB55" s="422"/>
      <c r="AC55" s="422"/>
    </row>
    <row r="56" spans="1:29" s="420" customFormat="1" ht="20.25" customHeight="1">
      <c r="A56" s="523">
        <f t="shared" si="4"/>
        <v>42</v>
      </c>
      <c r="B56" s="418" t="s">
        <v>36</v>
      </c>
      <c r="C56" s="421" t="s">
        <v>289</v>
      </c>
      <c r="D56" s="421"/>
      <c r="E56" s="421"/>
      <c r="F56" s="421"/>
      <c r="G56" s="421"/>
      <c r="H56" s="421"/>
      <c r="I56" s="421"/>
      <c r="J56" s="421"/>
      <c r="K56" s="421"/>
      <c r="L56" s="421"/>
      <c r="M56" s="421"/>
      <c r="N56" s="421"/>
      <c r="O56" s="421"/>
      <c r="P56" s="421"/>
      <c r="Q56" s="422"/>
      <c r="R56" s="422"/>
      <c r="S56" s="422"/>
      <c r="T56" s="422"/>
      <c r="U56" s="422"/>
      <c r="V56" s="422"/>
      <c r="W56" s="422"/>
      <c r="X56" s="422"/>
      <c r="Y56" s="422"/>
      <c r="Z56" s="422"/>
      <c r="AA56" s="422"/>
      <c r="AB56" s="422"/>
      <c r="AC56" s="422"/>
    </row>
    <row r="57" spans="1:29" s="420" customFormat="1" ht="20" customHeight="1">
      <c r="A57" s="523">
        <f t="shared" si="4"/>
        <v>43</v>
      </c>
      <c r="B57" s="418" t="s">
        <v>284</v>
      </c>
      <c r="C57" s="421" t="s">
        <v>147</v>
      </c>
      <c r="D57" s="421"/>
      <c r="E57" s="421"/>
      <c r="F57" s="421"/>
      <c r="G57" s="421"/>
      <c r="H57" s="421"/>
      <c r="I57" s="421"/>
      <c r="J57" s="421"/>
      <c r="K57" s="421"/>
      <c r="L57" s="421"/>
      <c r="M57" s="421"/>
      <c r="N57" s="421"/>
      <c r="O57" s="421"/>
      <c r="P57" s="421"/>
      <c r="Q57" s="422"/>
      <c r="R57" s="422"/>
      <c r="S57" s="422"/>
      <c r="T57" s="422"/>
      <c r="U57" s="422"/>
      <c r="V57" s="422"/>
      <c r="W57" s="422"/>
      <c r="X57" s="422"/>
      <c r="Y57" s="422"/>
      <c r="Z57" s="422"/>
      <c r="AA57" s="422"/>
      <c r="AB57" s="422"/>
      <c r="AC57" s="422"/>
    </row>
    <row r="58" spans="1:29" s="420" customFormat="1" ht="20.25" customHeight="1">
      <c r="A58" s="523">
        <f t="shared" si="4"/>
        <v>44</v>
      </c>
      <c r="B58" s="418" t="s">
        <v>642</v>
      </c>
      <c r="C58" s="424" t="s">
        <v>211</v>
      </c>
      <c r="D58" s="425"/>
      <c r="E58" s="425"/>
      <c r="F58" s="425"/>
      <c r="G58" s="425"/>
      <c r="H58" s="425"/>
      <c r="I58" s="425"/>
      <c r="J58" s="425"/>
      <c r="K58" s="425"/>
      <c r="L58" s="425"/>
      <c r="M58" s="425"/>
      <c r="N58" s="425"/>
      <c r="O58" s="425"/>
      <c r="P58" s="425"/>
      <c r="Q58" s="425"/>
      <c r="R58" s="425"/>
      <c r="S58" s="425"/>
      <c r="T58" s="425"/>
      <c r="U58" s="425"/>
      <c r="V58" s="419"/>
      <c r="W58" s="419"/>
      <c r="X58" s="419"/>
      <c r="Y58" s="419"/>
      <c r="Z58" s="419"/>
      <c r="AA58" s="419"/>
      <c r="AB58" s="419"/>
      <c r="AC58" s="419"/>
    </row>
    <row r="59" spans="1:29" s="420" customFormat="1" ht="20.25" customHeight="1">
      <c r="A59" s="523">
        <f t="shared" si="4"/>
        <v>45</v>
      </c>
      <c r="B59" s="418" t="s">
        <v>130</v>
      </c>
      <c r="C59" s="424" t="s">
        <v>211</v>
      </c>
      <c r="D59" s="425"/>
      <c r="E59" s="425"/>
      <c r="F59" s="425"/>
      <c r="G59" s="425"/>
      <c r="H59" s="425"/>
      <c r="I59" s="425"/>
      <c r="J59" s="425"/>
      <c r="K59" s="425"/>
      <c r="L59" s="425"/>
      <c r="M59" s="425"/>
      <c r="N59" s="425"/>
      <c r="O59" s="425"/>
      <c r="P59" s="425"/>
      <c r="Q59" s="425"/>
      <c r="R59" s="425"/>
      <c r="S59" s="425"/>
      <c r="T59" s="425"/>
      <c r="U59" s="425"/>
      <c r="V59" s="419"/>
      <c r="W59" s="419"/>
      <c r="X59" s="419"/>
      <c r="Y59" s="419"/>
      <c r="Z59" s="419"/>
      <c r="AA59" s="419"/>
      <c r="AB59" s="422"/>
      <c r="AC59" s="422"/>
    </row>
    <row r="60" spans="1:29" s="420" customFormat="1" ht="20.25" customHeight="1">
      <c r="A60" s="523">
        <f t="shared" si="4"/>
        <v>46</v>
      </c>
      <c r="B60" s="418" t="s">
        <v>37</v>
      </c>
      <c r="C60" s="421" t="s">
        <v>700</v>
      </c>
      <c r="D60" s="421"/>
      <c r="E60" s="421"/>
      <c r="F60" s="421"/>
      <c r="G60" s="421"/>
      <c r="H60" s="421"/>
      <c r="I60" s="421"/>
      <c r="J60" s="421"/>
      <c r="K60" s="421"/>
      <c r="L60" s="421"/>
      <c r="M60" s="421"/>
      <c r="N60" s="421"/>
      <c r="O60" s="421"/>
      <c r="P60" s="421"/>
      <c r="Q60" s="422"/>
      <c r="R60" s="422"/>
      <c r="S60" s="422"/>
      <c r="T60" s="422"/>
      <c r="U60" s="422"/>
      <c r="V60" s="422"/>
      <c r="W60" s="422"/>
      <c r="X60" s="422"/>
      <c r="Y60" s="422"/>
      <c r="Z60" s="422"/>
      <c r="AA60" s="422"/>
      <c r="AB60" s="419"/>
      <c r="AC60" s="419"/>
    </row>
    <row r="61" spans="1:29" s="420" customFormat="1" ht="20" customHeight="1">
      <c r="A61" s="523">
        <f t="shared" si="4"/>
        <v>47</v>
      </c>
      <c r="B61" s="418" t="s">
        <v>38</v>
      </c>
      <c r="C61" s="421" t="s">
        <v>290</v>
      </c>
      <c r="D61" s="421"/>
      <c r="E61" s="421"/>
      <c r="F61" s="421"/>
      <c r="G61" s="421"/>
      <c r="H61" s="421"/>
      <c r="I61" s="421"/>
      <c r="J61" s="421"/>
      <c r="K61" s="421"/>
      <c r="L61" s="421"/>
      <c r="M61" s="421"/>
      <c r="N61" s="421"/>
      <c r="O61" s="421"/>
      <c r="P61" s="421"/>
      <c r="Q61" s="422"/>
      <c r="R61" s="422"/>
      <c r="S61" s="422"/>
      <c r="T61" s="422"/>
      <c r="U61" s="422"/>
      <c r="V61" s="422"/>
      <c r="W61" s="422"/>
      <c r="X61" s="422"/>
      <c r="Y61" s="422"/>
      <c r="Z61" s="422"/>
      <c r="AA61" s="422"/>
      <c r="AB61" s="422"/>
      <c r="AC61" s="422"/>
    </row>
    <row r="62" spans="1:29" s="420" customFormat="1" ht="20.25" customHeight="1">
      <c r="A62" s="365"/>
      <c r="B62" s="418"/>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c r="AA62" s="357"/>
      <c r="AB62" s="422"/>
      <c r="AC62" s="422"/>
    </row>
    <row r="63" spans="1:29" ht="16">
      <c r="A63" s="365"/>
      <c r="B63" s="13"/>
      <c r="C63" s="356" t="s">
        <v>148</v>
      </c>
      <c r="D63" s="247"/>
      <c r="E63" s="247"/>
      <c r="F63" s="247"/>
      <c r="G63" s="247"/>
      <c r="H63" s="247"/>
    </row>
  </sheetData>
  <hyperlinks>
    <hyperlink ref="A1" location="Contents!A1" display="Go to Contents" xr:uid="{00000000-0004-0000-0F00-000000000000}"/>
  </hyperlink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M66"/>
  <sheetViews>
    <sheetView showGridLines="0" zoomScale="64" workbookViewId="0">
      <selection activeCell="B8" sqref="B8"/>
    </sheetView>
  </sheetViews>
  <sheetFormatPr baseColWidth="10" defaultColWidth="10.83203125" defaultRowHeight="16"/>
  <cols>
    <col min="1" max="1" width="5.6640625" style="357" customWidth="1" collapsed="1"/>
    <col min="2" max="2" width="21.1640625" style="247" customWidth="1" collapsed="1"/>
    <col min="3" max="3" width="18.6640625" style="247" customWidth="1" collapsed="1"/>
    <col min="4" max="4" width="15.6640625" style="247" customWidth="1" collapsed="1"/>
    <col min="5" max="5" width="31.1640625" style="355" customWidth="1" collapsed="1"/>
    <col min="6" max="6" width="27.5" style="356" customWidth="1" collapsed="1"/>
    <col min="7" max="8" width="10.83203125" style="357" collapsed="1"/>
    <col min="9" max="9" width="13" style="357" customWidth="1" collapsed="1"/>
    <col min="10" max="16384" width="10.83203125" style="357" collapsed="1"/>
  </cols>
  <sheetData>
    <row r="1" spans="1:13" ht="45" customHeight="1">
      <c r="A1" s="354" t="s">
        <v>209</v>
      </c>
    </row>
    <row r="5" spans="1:13">
      <c r="A5" s="358"/>
      <c r="C5" s="359"/>
      <c r="D5" s="359"/>
    </row>
    <row r="6" spans="1:13" ht="21">
      <c r="A6" s="360" t="s">
        <v>260</v>
      </c>
    </row>
    <row r="8" spans="1:13" ht="54" customHeight="1">
      <c r="A8" s="253"/>
      <c r="B8" s="361" t="s">
        <v>3</v>
      </c>
      <c r="C8" s="361" t="s">
        <v>149</v>
      </c>
      <c r="D8" s="361" t="s">
        <v>261</v>
      </c>
      <c r="E8" s="362" t="s">
        <v>356</v>
      </c>
      <c r="F8" s="362"/>
      <c r="G8" s="362"/>
      <c r="H8" s="362"/>
      <c r="I8" s="253"/>
      <c r="J8" s="1280" t="s">
        <v>327</v>
      </c>
      <c r="K8" s="1280"/>
      <c r="L8" s="1280"/>
      <c r="M8" s="1280"/>
    </row>
    <row r="9" spans="1:13" ht="19">
      <c r="A9" s="253"/>
      <c r="B9" s="361"/>
      <c r="C9" s="361"/>
      <c r="D9" s="361"/>
      <c r="E9" s="363"/>
      <c r="F9" s="364"/>
      <c r="G9" s="364"/>
      <c r="H9" s="364"/>
      <c r="I9" s="253"/>
      <c r="J9" s="253"/>
      <c r="K9" s="253"/>
      <c r="L9" s="253"/>
    </row>
    <row r="10" spans="1:13" ht="19">
      <c r="A10" s="523">
        <f>A9+1</f>
        <v>1</v>
      </c>
      <c r="B10" s="366" t="s">
        <v>457</v>
      </c>
      <c r="C10" s="367" t="s">
        <v>498</v>
      </c>
      <c r="D10" s="369" t="s">
        <v>277</v>
      </c>
      <c r="E10" s="370" t="s">
        <v>454</v>
      </c>
      <c r="F10" s="364"/>
      <c r="G10" s="364"/>
      <c r="H10" s="364"/>
      <c r="I10" s="253"/>
      <c r="J10" s="371" t="s">
        <v>460</v>
      </c>
      <c r="K10" s="253"/>
      <c r="L10" s="253"/>
    </row>
    <row r="11" spans="1:13" s="356" customFormat="1" ht="17">
      <c r="A11" s="523">
        <f t="shared" ref="A11:A18" si="0">A10+1</f>
        <v>2</v>
      </c>
      <c r="B11" s="366" t="s">
        <v>150</v>
      </c>
      <c r="C11" s="367" t="s">
        <v>272</v>
      </c>
      <c r="D11" s="369" t="s">
        <v>210</v>
      </c>
      <c r="E11" s="370" t="s">
        <v>151</v>
      </c>
      <c r="F11" s="370"/>
      <c r="G11" s="370"/>
      <c r="H11" s="370"/>
      <c r="I11" s="370"/>
      <c r="J11" s="371" t="s">
        <v>328</v>
      </c>
      <c r="K11" s="370"/>
      <c r="L11" s="370"/>
      <c r="M11" s="372"/>
    </row>
    <row r="12" spans="1:13" s="356" customFormat="1" ht="17">
      <c r="A12" s="523">
        <f t="shared" si="0"/>
        <v>3</v>
      </c>
      <c r="B12" s="366" t="s">
        <v>152</v>
      </c>
      <c r="C12" s="367" t="s">
        <v>499</v>
      </c>
      <c r="D12" s="369" t="s">
        <v>210</v>
      </c>
      <c r="E12" s="368" t="s">
        <v>153</v>
      </c>
      <c r="F12" s="368"/>
      <c r="G12" s="368"/>
      <c r="H12" s="368"/>
      <c r="I12" s="368"/>
      <c r="J12" s="371" t="s">
        <v>329</v>
      </c>
      <c r="K12" s="373"/>
      <c r="L12" s="373"/>
      <c r="M12" s="372"/>
    </row>
    <row r="13" spans="1:13" s="356" customFormat="1" ht="17">
      <c r="A13" s="523">
        <f t="shared" si="0"/>
        <v>4</v>
      </c>
      <c r="B13" s="366" t="s">
        <v>644</v>
      </c>
      <c r="C13" s="367">
        <v>2015</v>
      </c>
      <c r="D13" s="369" t="s">
        <v>277</v>
      </c>
      <c r="E13" s="368" t="s">
        <v>659</v>
      </c>
      <c r="F13" s="368"/>
      <c r="G13" s="368"/>
      <c r="H13" s="368"/>
      <c r="I13" s="368"/>
      <c r="J13" s="371"/>
      <c r="K13" s="373"/>
      <c r="L13" s="373"/>
      <c r="M13" s="372"/>
    </row>
    <row r="14" spans="1:13" s="356" customFormat="1" ht="17">
      <c r="A14" s="523">
        <f t="shared" si="0"/>
        <v>5</v>
      </c>
      <c r="B14" s="366" t="s">
        <v>154</v>
      </c>
      <c r="C14" s="367" t="s">
        <v>500</v>
      </c>
      <c r="D14" s="369" t="s">
        <v>210</v>
      </c>
      <c r="E14" s="370" t="s">
        <v>155</v>
      </c>
      <c r="F14" s="370"/>
      <c r="G14" s="370"/>
      <c r="H14" s="370"/>
      <c r="I14" s="370"/>
      <c r="J14" s="371" t="s">
        <v>330</v>
      </c>
      <c r="K14" s="373"/>
      <c r="L14" s="373"/>
      <c r="M14" s="372"/>
    </row>
    <row r="15" spans="1:13" s="356" customFormat="1" ht="17">
      <c r="A15" s="523">
        <f t="shared" si="0"/>
        <v>6</v>
      </c>
      <c r="B15" s="366" t="s">
        <v>156</v>
      </c>
      <c r="C15" s="367" t="s">
        <v>273</v>
      </c>
      <c r="D15" s="369" t="s">
        <v>210</v>
      </c>
      <c r="E15" s="370" t="s">
        <v>157</v>
      </c>
      <c r="F15" s="370"/>
      <c r="G15" s="370"/>
      <c r="H15" s="370"/>
      <c r="I15" s="370"/>
      <c r="J15" s="371" t="s">
        <v>331</v>
      </c>
      <c r="K15" s="373"/>
      <c r="L15" s="373"/>
      <c r="M15" s="372"/>
    </row>
    <row r="16" spans="1:13" s="356" customFormat="1" ht="17">
      <c r="A16" s="523">
        <f t="shared" si="0"/>
        <v>7</v>
      </c>
      <c r="B16" s="366" t="s">
        <v>481</v>
      </c>
      <c r="C16" s="367" t="s">
        <v>501</v>
      </c>
      <c r="D16" s="369" t="s">
        <v>277</v>
      </c>
      <c r="E16" s="371" t="s">
        <v>480</v>
      </c>
      <c r="F16" s="370"/>
      <c r="G16" s="370"/>
      <c r="H16" s="370"/>
      <c r="I16" s="370"/>
      <c r="J16" s="371" t="s">
        <v>482</v>
      </c>
      <c r="K16" s="373"/>
      <c r="L16" s="373"/>
      <c r="M16" s="372"/>
    </row>
    <row r="17" spans="1:13" s="356" customFormat="1" ht="17">
      <c r="A17" s="523">
        <f t="shared" si="0"/>
        <v>8</v>
      </c>
      <c r="B17" s="366" t="s">
        <v>158</v>
      </c>
      <c r="C17" s="367" t="s">
        <v>502</v>
      </c>
      <c r="D17" s="369" t="s">
        <v>210</v>
      </c>
      <c r="E17" s="370" t="s">
        <v>369</v>
      </c>
      <c r="F17" s="370"/>
      <c r="G17" s="370"/>
      <c r="H17" s="370"/>
      <c r="I17" s="370"/>
      <c r="J17" s="371" t="s">
        <v>370</v>
      </c>
      <c r="K17" s="373"/>
      <c r="L17" s="373"/>
      <c r="M17" s="372"/>
    </row>
    <row r="18" spans="1:13" s="356" customFormat="1" ht="17">
      <c r="A18" s="523">
        <f t="shared" si="0"/>
        <v>9</v>
      </c>
      <c r="B18" s="366" t="s">
        <v>159</v>
      </c>
      <c r="C18" s="367" t="s">
        <v>503</v>
      </c>
      <c r="D18" s="369" t="s">
        <v>210</v>
      </c>
      <c r="E18" s="370" t="s">
        <v>160</v>
      </c>
      <c r="F18" s="370"/>
      <c r="G18" s="370"/>
      <c r="H18" s="370"/>
      <c r="I18" s="370"/>
      <c r="J18" s="371" t="s">
        <v>332</v>
      </c>
      <c r="K18" s="373"/>
      <c r="L18" s="373"/>
      <c r="M18" s="372"/>
    </row>
    <row r="19" spans="1:13" s="356" customFormat="1" ht="17">
      <c r="A19" s="523"/>
      <c r="B19" s="366" t="s">
        <v>159</v>
      </c>
      <c r="C19" s="367" t="s">
        <v>501</v>
      </c>
      <c r="D19" s="369" t="s">
        <v>210</v>
      </c>
      <c r="E19" s="370" t="s">
        <v>296</v>
      </c>
      <c r="F19" s="368"/>
      <c r="G19" s="368"/>
      <c r="H19" s="368"/>
      <c r="I19" s="368"/>
      <c r="J19" s="371" t="s">
        <v>367</v>
      </c>
      <c r="K19" s="373"/>
      <c r="L19" s="373"/>
      <c r="M19" s="372"/>
    </row>
    <row r="20" spans="1:13" s="356" customFormat="1" ht="17">
      <c r="A20" s="523">
        <f>A18+1</f>
        <v>10</v>
      </c>
      <c r="B20" s="366" t="s">
        <v>645</v>
      </c>
      <c r="C20" s="367">
        <v>2014</v>
      </c>
      <c r="D20" s="369" t="s">
        <v>277</v>
      </c>
      <c r="E20" s="371" t="s">
        <v>658</v>
      </c>
      <c r="F20" s="368"/>
      <c r="G20" s="368"/>
      <c r="H20" s="368"/>
      <c r="I20" s="368"/>
      <c r="J20" s="371"/>
      <c r="K20" s="373"/>
      <c r="L20" s="373"/>
      <c r="M20" s="372"/>
    </row>
    <row r="21" spans="1:13" s="356" customFormat="1" ht="17">
      <c r="A21" s="523">
        <f>A20+1</f>
        <v>11</v>
      </c>
      <c r="B21" s="366" t="s">
        <v>161</v>
      </c>
      <c r="C21" s="367" t="s">
        <v>503</v>
      </c>
      <c r="D21" s="369" t="s">
        <v>210</v>
      </c>
      <c r="E21" s="370" t="s">
        <v>162</v>
      </c>
      <c r="F21" s="370"/>
      <c r="G21" s="370"/>
      <c r="H21" s="370"/>
      <c r="I21" s="370"/>
      <c r="J21" s="371" t="s">
        <v>333</v>
      </c>
      <c r="K21" s="373"/>
      <c r="L21" s="373"/>
      <c r="M21" s="372"/>
    </row>
    <row r="22" spans="1:13" s="356" customFormat="1" ht="17">
      <c r="A22" s="523">
        <f t="shared" ref="A22:A38" si="1">A21+1</f>
        <v>12</v>
      </c>
      <c r="B22" s="366" t="s">
        <v>458</v>
      </c>
      <c r="C22" s="367" t="s">
        <v>501</v>
      </c>
      <c r="D22" s="369" t="s">
        <v>210</v>
      </c>
      <c r="E22" s="370" t="s">
        <v>455</v>
      </c>
      <c r="F22" s="370"/>
      <c r="G22" s="370"/>
      <c r="H22" s="370"/>
      <c r="I22" s="370"/>
      <c r="J22" s="371" t="s">
        <v>461</v>
      </c>
      <c r="K22" s="373"/>
      <c r="L22" s="373"/>
      <c r="M22" s="372"/>
    </row>
    <row r="23" spans="1:13" s="356" customFormat="1" ht="15.75" customHeight="1">
      <c r="A23" s="523">
        <f t="shared" si="1"/>
        <v>13</v>
      </c>
      <c r="B23" s="366" t="s">
        <v>163</v>
      </c>
      <c r="C23" s="367" t="s">
        <v>274</v>
      </c>
      <c r="D23" s="369" t="s">
        <v>210</v>
      </c>
      <c r="E23" s="370" t="s">
        <v>164</v>
      </c>
      <c r="F23" s="370"/>
      <c r="G23" s="370"/>
      <c r="H23" s="370"/>
      <c r="I23" s="370"/>
      <c r="J23" s="371" t="s">
        <v>334</v>
      </c>
      <c r="K23" s="373"/>
      <c r="L23" s="373"/>
      <c r="M23" s="372"/>
    </row>
    <row r="24" spans="1:13" s="356" customFormat="1" ht="17">
      <c r="A24" s="523">
        <f t="shared" si="1"/>
        <v>14</v>
      </c>
      <c r="B24" s="366" t="s">
        <v>165</v>
      </c>
      <c r="C24" s="367" t="s">
        <v>275</v>
      </c>
      <c r="D24" s="369" t="s">
        <v>210</v>
      </c>
      <c r="E24" s="370" t="s">
        <v>371</v>
      </c>
      <c r="F24" s="370"/>
      <c r="G24" s="370"/>
      <c r="H24" s="370"/>
      <c r="I24" s="370"/>
      <c r="J24" s="371" t="s">
        <v>372</v>
      </c>
      <c r="K24" s="373"/>
      <c r="L24" s="373"/>
      <c r="M24" s="372"/>
    </row>
    <row r="25" spans="1:13" s="356" customFormat="1" ht="17">
      <c r="A25" s="523">
        <f t="shared" si="1"/>
        <v>15</v>
      </c>
      <c r="B25" s="366" t="s">
        <v>646</v>
      </c>
      <c r="C25" s="367">
        <v>2015</v>
      </c>
      <c r="D25" s="369" t="s">
        <v>277</v>
      </c>
      <c r="E25" s="371" t="s">
        <v>657</v>
      </c>
      <c r="F25" s="370"/>
      <c r="G25" s="370"/>
      <c r="H25" s="370"/>
      <c r="I25" s="370"/>
      <c r="J25" s="371"/>
      <c r="K25" s="373"/>
      <c r="L25" s="373"/>
      <c r="M25" s="372"/>
    </row>
    <row r="26" spans="1:13" s="356" customFormat="1" ht="17">
      <c r="A26" s="523">
        <f t="shared" si="1"/>
        <v>16</v>
      </c>
      <c r="B26" s="366" t="s">
        <v>166</v>
      </c>
      <c r="C26" s="367" t="s">
        <v>499</v>
      </c>
      <c r="D26" s="369" t="s">
        <v>210</v>
      </c>
      <c r="E26" s="370" t="s">
        <v>167</v>
      </c>
      <c r="F26" s="368"/>
      <c r="G26" s="368"/>
      <c r="H26" s="368"/>
      <c r="I26" s="368"/>
      <c r="J26" s="371" t="s">
        <v>335</v>
      </c>
      <c r="K26" s="373"/>
      <c r="L26" s="373"/>
      <c r="M26" s="372"/>
    </row>
    <row r="27" spans="1:13" s="356" customFormat="1" ht="17">
      <c r="A27" s="523">
        <f t="shared" si="1"/>
        <v>17</v>
      </c>
      <c r="B27" s="366" t="s">
        <v>168</v>
      </c>
      <c r="C27" s="367" t="s">
        <v>276</v>
      </c>
      <c r="D27" s="369" t="s">
        <v>277</v>
      </c>
      <c r="E27" s="374" t="s">
        <v>169</v>
      </c>
      <c r="F27" s="370"/>
      <c r="G27" s="370"/>
      <c r="H27" s="370"/>
      <c r="I27" s="370"/>
      <c r="J27" s="371" t="s">
        <v>355</v>
      </c>
      <c r="K27" s="373"/>
      <c r="L27" s="373"/>
      <c r="M27" s="372"/>
    </row>
    <row r="28" spans="1:13" s="356" customFormat="1" ht="17">
      <c r="A28" s="523">
        <f t="shared" si="1"/>
        <v>18</v>
      </c>
      <c r="B28" s="366" t="s">
        <v>170</v>
      </c>
      <c r="C28" s="367" t="s">
        <v>502</v>
      </c>
      <c r="D28" s="369" t="s">
        <v>210</v>
      </c>
      <c r="E28" s="370" t="s">
        <v>171</v>
      </c>
      <c r="F28" s="370"/>
      <c r="G28" s="370"/>
      <c r="H28" s="370"/>
      <c r="I28" s="370"/>
      <c r="J28" s="371" t="s">
        <v>336</v>
      </c>
      <c r="K28" s="373"/>
      <c r="L28" s="373"/>
      <c r="M28" s="372"/>
    </row>
    <row r="29" spans="1:13" s="356" customFormat="1" ht="15.75" customHeight="1">
      <c r="A29" s="523">
        <f t="shared" si="1"/>
        <v>19</v>
      </c>
      <c r="B29" s="366" t="s">
        <v>172</v>
      </c>
      <c r="C29" s="367" t="s">
        <v>272</v>
      </c>
      <c r="D29" s="369" t="s">
        <v>277</v>
      </c>
      <c r="E29" s="370" t="s">
        <v>357</v>
      </c>
      <c r="F29" s="370"/>
      <c r="G29" s="370"/>
      <c r="H29" s="370"/>
      <c r="I29" s="370"/>
      <c r="J29" s="371" t="s">
        <v>337</v>
      </c>
      <c r="K29" s="373"/>
      <c r="L29" s="373"/>
      <c r="M29" s="372"/>
    </row>
    <row r="30" spans="1:13" s="356" customFormat="1" ht="15.75" customHeight="1">
      <c r="A30" s="523">
        <f t="shared" si="1"/>
        <v>20</v>
      </c>
      <c r="B30" s="366" t="s">
        <v>173</v>
      </c>
      <c r="C30" s="367" t="s">
        <v>499</v>
      </c>
      <c r="D30" s="369" t="s">
        <v>210</v>
      </c>
      <c r="E30" s="370" t="s">
        <v>174</v>
      </c>
      <c r="F30" s="370"/>
      <c r="G30" s="370"/>
      <c r="H30" s="370"/>
      <c r="I30" s="370"/>
      <c r="J30" s="371" t="s">
        <v>338</v>
      </c>
      <c r="K30" s="373"/>
      <c r="L30" s="373"/>
      <c r="M30" s="372"/>
    </row>
    <row r="31" spans="1:13" s="356" customFormat="1" ht="15.75" customHeight="1">
      <c r="A31" s="523">
        <f t="shared" si="1"/>
        <v>21</v>
      </c>
      <c r="B31" s="366" t="s">
        <v>647</v>
      </c>
      <c r="C31" s="367">
        <v>2012</v>
      </c>
      <c r="D31" s="369"/>
      <c r="E31" s="371" t="s">
        <v>660</v>
      </c>
      <c r="F31" s="370"/>
      <c r="G31" s="370"/>
      <c r="H31" s="370"/>
      <c r="I31" s="370"/>
      <c r="J31" s="371"/>
      <c r="K31" s="373"/>
      <c r="L31" s="373"/>
      <c r="M31" s="372"/>
    </row>
    <row r="32" spans="1:13" s="356" customFormat="1" ht="15.75" customHeight="1">
      <c r="A32" s="523">
        <f t="shared" si="1"/>
        <v>22</v>
      </c>
      <c r="B32" s="366" t="s">
        <v>175</v>
      </c>
      <c r="C32" s="367" t="s">
        <v>499</v>
      </c>
      <c r="D32" s="369" t="s">
        <v>210</v>
      </c>
      <c r="E32" s="368" t="s">
        <v>176</v>
      </c>
      <c r="F32" s="368"/>
      <c r="G32" s="368"/>
      <c r="H32" s="368"/>
      <c r="I32" s="368"/>
      <c r="J32" s="371" t="s">
        <v>339</v>
      </c>
      <c r="K32" s="373"/>
      <c r="L32" s="373"/>
      <c r="M32" s="372"/>
    </row>
    <row r="33" spans="1:13" s="356" customFormat="1" ht="15.75" customHeight="1">
      <c r="A33" s="523">
        <f t="shared" si="1"/>
        <v>23</v>
      </c>
      <c r="B33" s="366" t="s">
        <v>177</v>
      </c>
      <c r="C33" s="367" t="s">
        <v>504</v>
      </c>
      <c r="D33" s="369" t="s">
        <v>277</v>
      </c>
      <c r="E33" s="370" t="s">
        <v>178</v>
      </c>
      <c r="F33" s="370"/>
      <c r="G33" s="370"/>
      <c r="H33" s="370"/>
      <c r="I33" s="370"/>
      <c r="J33" s="371" t="s">
        <v>340</v>
      </c>
      <c r="K33" s="373"/>
      <c r="L33" s="373"/>
      <c r="M33" s="372"/>
    </row>
    <row r="34" spans="1:13" s="356" customFormat="1" ht="15.75" customHeight="1">
      <c r="A34" s="523">
        <f t="shared" si="1"/>
        <v>24</v>
      </c>
      <c r="B34" s="366" t="s">
        <v>179</v>
      </c>
      <c r="C34" s="367" t="s">
        <v>275</v>
      </c>
      <c r="D34" s="369" t="s">
        <v>210</v>
      </c>
      <c r="E34" s="375" t="s">
        <v>180</v>
      </c>
      <c r="F34" s="376"/>
      <c r="G34" s="376"/>
      <c r="H34" s="376"/>
      <c r="I34" s="377"/>
      <c r="J34" s="371" t="s">
        <v>341</v>
      </c>
      <c r="K34" s="373"/>
      <c r="L34" s="373"/>
      <c r="M34" s="372"/>
    </row>
    <row r="35" spans="1:13" ht="15.75" customHeight="1">
      <c r="A35" s="523">
        <f t="shared" si="1"/>
        <v>25</v>
      </c>
      <c r="B35" s="366" t="s">
        <v>181</v>
      </c>
      <c r="C35" s="367" t="s">
        <v>276</v>
      </c>
      <c r="D35" s="369" t="s">
        <v>277</v>
      </c>
      <c r="E35" s="370" t="s">
        <v>295</v>
      </c>
      <c r="F35" s="370"/>
      <c r="G35" s="370"/>
      <c r="H35" s="370"/>
      <c r="I35" s="370"/>
      <c r="J35" s="371" t="s">
        <v>342</v>
      </c>
      <c r="K35" s="373"/>
      <c r="L35" s="373"/>
      <c r="M35" s="372"/>
    </row>
    <row r="36" spans="1:13" ht="15.75" customHeight="1">
      <c r="A36" s="523">
        <f t="shared" si="1"/>
        <v>26</v>
      </c>
      <c r="B36" s="366" t="s">
        <v>472</v>
      </c>
      <c r="C36" s="367" t="s">
        <v>469</v>
      </c>
      <c r="D36" s="369" t="s">
        <v>277</v>
      </c>
      <c r="E36" s="370" t="s">
        <v>471</v>
      </c>
      <c r="F36" s="370"/>
      <c r="G36" s="370"/>
      <c r="H36" s="370"/>
      <c r="I36" s="370"/>
      <c r="J36" s="371" t="s">
        <v>474</v>
      </c>
      <c r="K36" s="373"/>
      <c r="L36" s="373"/>
      <c r="M36" s="372"/>
    </row>
    <row r="37" spans="1:13" ht="15.75" customHeight="1">
      <c r="A37" s="523">
        <f t="shared" si="1"/>
        <v>27</v>
      </c>
      <c r="B37" s="366" t="s">
        <v>648</v>
      </c>
      <c r="C37" s="367">
        <v>2014</v>
      </c>
      <c r="D37" s="369" t="s">
        <v>277</v>
      </c>
      <c r="E37" s="371" t="s">
        <v>661</v>
      </c>
      <c r="F37" s="370"/>
      <c r="G37" s="370"/>
      <c r="H37" s="370"/>
      <c r="I37" s="370"/>
      <c r="J37" s="371"/>
      <c r="K37" s="373"/>
      <c r="L37" s="373"/>
      <c r="M37" s="372"/>
    </row>
    <row r="38" spans="1:13" s="356" customFormat="1" ht="15.75" customHeight="1">
      <c r="A38" s="523">
        <f t="shared" si="1"/>
        <v>28</v>
      </c>
      <c r="B38" s="366" t="s">
        <v>182</v>
      </c>
      <c r="C38" s="367" t="s">
        <v>503</v>
      </c>
      <c r="D38" s="369" t="s">
        <v>210</v>
      </c>
      <c r="E38" s="370" t="s">
        <v>373</v>
      </c>
      <c r="F38" s="370"/>
      <c r="G38" s="370"/>
      <c r="H38" s="370"/>
      <c r="I38" s="370"/>
      <c r="J38" s="371" t="s">
        <v>376</v>
      </c>
      <c r="K38" s="373"/>
      <c r="L38" s="373"/>
      <c r="M38" s="372"/>
    </row>
    <row r="39" spans="1:13" s="356" customFormat="1" ht="15.75" customHeight="1">
      <c r="A39" s="523"/>
      <c r="B39" s="366" t="s">
        <v>182</v>
      </c>
      <c r="C39" s="367" t="s">
        <v>504</v>
      </c>
      <c r="D39" s="369" t="s">
        <v>210</v>
      </c>
      <c r="E39" s="370" t="s">
        <v>374</v>
      </c>
      <c r="F39" s="370"/>
      <c r="G39" s="370"/>
      <c r="H39" s="370"/>
      <c r="I39" s="370"/>
      <c r="J39" s="371" t="s">
        <v>377</v>
      </c>
      <c r="K39" s="373"/>
      <c r="L39" s="373"/>
      <c r="M39" s="372"/>
    </row>
    <row r="40" spans="1:13" s="356" customFormat="1" ht="17">
      <c r="A40" s="523"/>
      <c r="B40" s="366" t="s">
        <v>182</v>
      </c>
      <c r="C40" s="367" t="s">
        <v>501</v>
      </c>
      <c r="D40" s="369" t="s">
        <v>210</v>
      </c>
      <c r="E40" s="370" t="s">
        <v>375</v>
      </c>
      <c r="F40" s="370"/>
      <c r="G40" s="370"/>
      <c r="H40" s="370"/>
      <c r="I40" s="370"/>
      <c r="J40" s="371" t="s">
        <v>378</v>
      </c>
      <c r="K40" s="373"/>
      <c r="L40" s="373"/>
      <c r="M40" s="372"/>
    </row>
    <row r="41" spans="1:13" s="356" customFormat="1" ht="17">
      <c r="A41" s="523">
        <f>A38+1</f>
        <v>29</v>
      </c>
      <c r="B41" s="366" t="s">
        <v>649</v>
      </c>
      <c r="C41" s="367">
        <v>2016</v>
      </c>
      <c r="D41" s="369" t="s">
        <v>210</v>
      </c>
      <c r="E41" s="371" t="s">
        <v>662</v>
      </c>
      <c r="F41" s="370"/>
      <c r="G41" s="370"/>
      <c r="H41" s="370"/>
      <c r="I41" s="370"/>
      <c r="J41" s="371"/>
      <c r="K41" s="373"/>
      <c r="L41" s="373"/>
      <c r="M41" s="372"/>
    </row>
    <row r="42" spans="1:13" s="356" customFormat="1" ht="17">
      <c r="A42" s="523">
        <f>A41+1</f>
        <v>30</v>
      </c>
      <c r="B42" s="366" t="s">
        <v>650</v>
      </c>
      <c r="C42" s="367">
        <v>2009</v>
      </c>
      <c r="D42" s="369"/>
      <c r="E42" s="371" t="s">
        <v>663</v>
      </c>
      <c r="F42" s="370"/>
      <c r="G42" s="370"/>
      <c r="H42" s="370"/>
      <c r="I42" s="370"/>
      <c r="J42" s="371"/>
      <c r="K42" s="373"/>
      <c r="L42" s="373"/>
      <c r="M42" s="372"/>
    </row>
    <row r="43" spans="1:13" s="356" customFormat="1" ht="17">
      <c r="A43" s="523">
        <f t="shared" ref="A43:A47" si="2">A42+1</f>
        <v>31</v>
      </c>
      <c r="B43" s="366" t="s">
        <v>183</v>
      </c>
      <c r="C43" s="367" t="s">
        <v>500</v>
      </c>
      <c r="D43" s="369" t="s">
        <v>210</v>
      </c>
      <c r="E43" s="370" t="s">
        <v>184</v>
      </c>
      <c r="F43" s="370"/>
      <c r="G43" s="370"/>
      <c r="H43" s="370"/>
      <c r="I43" s="370"/>
      <c r="J43" s="371" t="s">
        <v>343</v>
      </c>
      <c r="K43" s="373"/>
      <c r="L43" s="373"/>
      <c r="M43" s="372"/>
    </row>
    <row r="44" spans="1:13" s="356" customFormat="1" ht="17">
      <c r="A44" s="523">
        <f t="shared" si="2"/>
        <v>32</v>
      </c>
      <c r="B44" s="366" t="s">
        <v>651</v>
      </c>
      <c r="C44" s="367" t="s">
        <v>656</v>
      </c>
      <c r="D44" s="369"/>
      <c r="E44" s="371" t="s">
        <v>664</v>
      </c>
      <c r="F44" s="370"/>
      <c r="G44" s="370"/>
      <c r="H44" s="370"/>
      <c r="I44" s="370"/>
      <c r="J44" s="371"/>
      <c r="K44" s="373"/>
      <c r="L44" s="373"/>
      <c r="M44" s="372"/>
    </row>
    <row r="45" spans="1:13" s="356" customFormat="1" ht="17">
      <c r="A45" s="523">
        <f t="shared" si="2"/>
        <v>33</v>
      </c>
      <c r="B45" s="366" t="s">
        <v>185</v>
      </c>
      <c r="C45" s="367" t="s">
        <v>505</v>
      </c>
      <c r="D45" s="369" t="s">
        <v>210</v>
      </c>
      <c r="E45" s="370" t="s">
        <v>186</v>
      </c>
      <c r="F45" s="379"/>
      <c r="G45" s="379"/>
      <c r="H45" s="379"/>
      <c r="I45" s="379"/>
      <c r="J45" s="371" t="s">
        <v>344</v>
      </c>
      <c r="K45" s="373"/>
      <c r="L45" s="373"/>
      <c r="M45" s="372"/>
    </row>
    <row r="46" spans="1:13" s="356" customFormat="1" ht="17">
      <c r="A46" s="523">
        <f t="shared" si="2"/>
        <v>34</v>
      </c>
      <c r="B46" s="366" t="s">
        <v>187</v>
      </c>
      <c r="C46" s="367" t="s">
        <v>501</v>
      </c>
      <c r="D46" s="369" t="s">
        <v>210</v>
      </c>
      <c r="E46" s="370" t="s">
        <v>188</v>
      </c>
      <c r="F46" s="370"/>
      <c r="G46" s="370"/>
      <c r="H46" s="370"/>
      <c r="I46" s="370"/>
      <c r="J46" s="371" t="s">
        <v>345</v>
      </c>
      <c r="K46" s="373"/>
      <c r="L46" s="373"/>
      <c r="M46" s="372"/>
    </row>
    <row r="47" spans="1:13" s="356" customFormat="1" ht="17">
      <c r="A47" s="523">
        <f t="shared" si="2"/>
        <v>35</v>
      </c>
      <c r="B47" s="366" t="s">
        <v>189</v>
      </c>
      <c r="C47" s="367" t="s">
        <v>500</v>
      </c>
      <c r="D47" s="369" t="s">
        <v>210</v>
      </c>
      <c r="E47" s="370" t="s">
        <v>380</v>
      </c>
      <c r="F47" s="370"/>
      <c r="G47" s="370"/>
      <c r="H47" s="370"/>
      <c r="I47" s="370"/>
      <c r="J47" s="371" t="s">
        <v>346</v>
      </c>
      <c r="K47" s="373"/>
      <c r="L47" s="373"/>
      <c r="M47" s="372"/>
    </row>
    <row r="48" spans="1:13" s="356" customFormat="1" ht="17">
      <c r="A48" s="523"/>
      <c r="B48" s="366" t="s">
        <v>189</v>
      </c>
      <c r="C48" s="367" t="s">
        <v>499</v>
      </c>
      <c r="D48" s="369" t="s">
        <v>210</v>
      </c>
      <c r="E48" s="370" t="s">
        <v>379</v>
      </c>
      <c r="F48" s="379"/>
      <c r="G48" s="379"/>
      <c r="H48" s="379"/>
      <c r="I48" s="379"/>
      <c r="J48" s="371" t="s">
        <v>368</v>
      </c>
      <c r="K48" s="373"/>
      <c r="L48" s="373"/>
      <c r="M48" s="372"/>
    </row>
    <row r="49" spans="1:13" s="356" customFormat="1" ht="17">
      <c r="A49" s="523">
        <f>A47+1</f>
        <v>36</v>
      </c>
      <c r="B49" s="366" t="s">
        <v>459</v>
      </c>
      <c r="C49" s="367" t="s">
        <v>501</v>
      </c>
      <c r="D49" s="369" t="s">
        <v>210</v>
      </c>
      <c r="E49" s="370" t="s">
        <v>456</v>
      </c>
      <c r="F49" s="379"/>
      <c r="G49" s="379"/>
      <c r="H49" s="379"/>
      <c r="I49" s="379"/>
      <c r="J49" s="371" t="s">
        <v>462</v>
      </c>
      <c r="K49" s="373"/>
      <c r="L49" s="373"/>
      <c r="M49" s="372"/>
    </row>
    <row r="50" spans="1:13" s="356" customFormat="1" ht="17">
      <c r="A50" s="523">
        <f>A49+1</f>
        <v>37</v>
      </c>
      <c r="B50" s="366" t="s">
        <v>652</v>
      </c>
      <c r="C50" s="367">
        <v>2016</v>
      </c>
      <c r="D50" s="369"/>
      <c r="E50" s="371" t="s">
        <v>665</v>
      </c>
      <c r="F50" s="379"/>
      <c r="G50" s="379"/>
      <c r="H50" s="379"/>
      <c r="I50" s="379"/>
      <c r="J50" s="371"/>
      <c r="K50" s="373"/>
      <c r="L50" s="373"/>
      <c r="M50" s="372"/>
    </row>
    <row r="51" spans="1:13" s="356" customFormat="1" ht="17">
      <c r="A51" s="523">
        <f t="shared" ref="A51:A60" si="3">A50+1</f>
        <v>38</v>
      </c>
      <c r="B51" s="366" t="s">
        <v>190</v>
      </c>
      <c r="C51" s="367" t="s">
        <v>503</v>
      </c>
      <c r="D51" s="369" t="s">
        <v>210</v>
      </c>
      <c r="E51" s="370" t="s">
        <v>191</v>
      </c>
      <c r="F51" s="370"/>
      <c r="G51" s="370"/>
      <c r="H51" s="370"/>
      <c r="I51" s="370"/>
      <c r="J51" s="371" t="s">
        <v>347</v>
      </c>
      <c r="K51" s="373"/>
      <c r="L51" s="373"/>
      <c r="M51" s="372"/>
    </row>
    <row r="52" spans="1:13" s="356" customFormat="1" ht="17">
      <c r="A52" s="523">
        <f t="shared" si="3"/>
        <v>39</v>
      </c>
      <c r="B52" s="366" t="s">
        <v>192</v>
      </c>
      <c r="C52" s="367" t="s">
        <v>276</v>
      </c>
      <c r="D52" s="369" t="s">
        <v>210</v>
      </c>
      <c r="E52" s="370" t="s">
        <v>193</v>
      </c>
      <c r="F52" s="370"/>
      <c r="G52" s="370"/>
      <c r="H52" s="370"/>
      <c r="I52" s="370"/>
      <c r="J52" s="371" t="s">
        <v>348</v>
      </c>
      <c r="K52" s="373"/>
      <c r="L52" s="373"/>
      <c r="M52" s="372"/>
    </row>
    <row r="53" spans="1:13" s="356" customFormat="1" ht="17">
      <c r="A53" s="523">
        <f t="shared" si="3"/>
        <v>40</v>
      </c>
      <c r="B53" s="366" t="s">
        <v>194</v>
      </c>
      <c r="C53" s="367" t="s">
        <v>278</v>
      </c>
      <c r="D53" s="369" t="s">
        <v>277</v>
      </c>
      <c r="E53" s="370" t="s">
        <v>195</v>
      </c>
      <c r="F53" s="370"/>
      <c r="G53" s="370"/>
      <c r="H53" s="370"/>
      <c r="I53" s="370"/>
      <c r="J53" s="371" t="s">
        <v>349</v>
      </c>
      <c r="K53" s="373"/>
      <c r="L53" s="373"/>
      <c r="M53" s="372"/>
    </row>
    <row r="54" spans="1:13" s="356" customFormat="1" ht="17">
      <c r="A54" s="523">
        <f t="shared" si="3"/>
        <v>41</v>
      </c>
      <c r="B54" s="366" t="s">
        <v>196</v>
      </c>
      <c r="C54" s="367" t="s">
        <v>275</v>
      </c>
      <c r="D54" s="369" t="s">
        <v>277</v>
      </c>
      <c r="E54" s="370" t="s">
        <v>197</v>
      </c>
      <c r="F54" s="370"/>
      <c r="G54" s="370"/>
      <c r="H54" s="370"/>
      <c r="I54" s="370"/>
      <c r="J54" s="371" t="s">
        <v>350</v>
      </c>
      <c r="K54" s="373"/>
      <c r="L54" s="373"/>
      <c r="M54" s="372"/>
    </row>
    <row r="55" spans="1:13" s="356" customFormat="1" ht="17">
      <c r="A55" s="523">
        <f t="shared" si="3"/>
        <v>42</v>
      </c>
      <c r="B55" s="366" t="s">
        <v>198</v>
      </c>
      <c r="C55" s="367" t="s">
        <v>503</v>
      </c>
      <c r="D55" s="369" t="s">
        <v>277</v>
      </c>
      <c r="E55" s="370" t="s">
        <v>381</v>
      </c>
      <c r="F55" s="370"/>
      <c r="G55" s="370"/>
      <c r="H55" s="370"/>
      <c r="I55" s="370"/>
      <c r="J55" s="371" t="s">
        <v>382</v>
      </c>
      <c r="K55" s="380"/>
      <c r="L55" s="380"/>
      <c r="M55" s="372"/>
    </row>
    <row r="56" spans="1:13" s="356" customFormat="1" ht="17">
      <c r="A56" s="523">
        <f t="shared" si="3"/>
        <v>43</v>
      </c>
      <c r="B56" s="366" t="s">
        <v>199</v>
      </c>
      <c r="C56" s="367" t="s">
        <v>272</v>
      </c>
      <c r="D56" s="369" t="s">
        <v>277</v>
      </c>
      <c r="E56" s="370" t="s">
        <v>200</v>
      </c>
      <c r="F56" s="368"/>
      <c r="G56" s="368"/>
      <c r="H56" s="368"/>
      <c r="I56" s="368"/>
      <c r="J56" s="371" t="s">
        <v>351</v>
      </c>
    </row>
    <row r="57" spans="1:13" s="356" customFormat="1" ht="17">
      <c r="A57" s="523">
        <f t="shared" si="3"/>
        <v>44</v>
      </c>
      <c r="B57" s="366" t="s">
        <v>653</v>
      </c>
      <c r="C57" s="367">
        <v>2016</v>
      </c>
      <c r="D57" s="369"/>
      <c r="E57" s="371" t="s">
        <v>666</v>
      </c>
      <c r="F57" s="368"/>
      <c r="G57" s="368"/>
      <c r="H57" s="368"/>
      <c r="I57" s="368"/>
      <c r="J57" s="371"/>
    </row>
    <row r="58" spans="1:13" s="356" customFormat="1" ht="17">
      <c r="A58" s="523">
        <f t="shared" si="3"/>
        <v>45</v>
      </c>
      <c r="B58" s="366" t="s">
        <v>201</v>
      </c>
      <c r="C58" s="367" t="s">
        <v>499</v>
      </c>
      <c r="D58" s="369" t="s">
        <v>210</v>
      </c>
      <c r="E58" s="370" t="s">
        <v>202</v>
      </c>
      <c r="F58" s="370"/>
      <c r="G58" s="370"/>
      <c r="H58" s="370"/>
      <c r="I58" s="370"/>
      <c r="J58" s="371" t="s">
        <v>352</v>
      </c>
    </row>
    <row r="59" spans="1:13" s="356" customFormat="1" ht="17">
      <c r="A59" s="523">
        <f t="shared" si="3"/>
        <v>46</v>
      </c>
      <c r="B59" s="366" t="s">
        <v>203</v>
      </c>
      <c r="C59" s="367" t="s">
        <v>500</v>
      </c>
      <c r="D59" s="369" t="s">
        <v>210</v>
      </c>
      <c r="E59" s="370" t="s">
        <v>204</v>
      </c>
      <c r="F59" s="370"/>
      <c r="G59" s="370"/>
      <c r="H59" s="370"/>
      <c r="I59" s="370"/>
      <c r="J59" s="371" t="s">
        <v>353</v>
      </c>
    </row>
    <row r="60" spans="1:13" s="356" customFormat="1" ht="16" customHeight="1">
      <c r="A60" s="523">
        <f t="shared" si="3"/>
        <v>47</v>
      </c>
      <c r="B60" s="381" t="s">
        <v>205</v>
      </c>
      <c r="C60" s="367" t="s">
        <v>502</v>
      </c>
      <c r="D60" s="369" t="s">
        <v>210</v>
      </c>
      <c r="E60" s="382" t="s">
        <v>297</v>
      </c>
      <c r="F60" s="368"/>
      <c r="G60" s="368"/>
      <c r="H60" s="368"/>
      <c r="I60" s="368"/>
      <c r="J60" s="371" t="s">
        <v>354</v>
      </c>
    </row>
    <row r="61" spans="1:13" s="356" customFormat="1" ht="15" customHeight="1">
      <c r="A61" s="383"/>
      <c r="B61" s="384"/>
      <c r="C61" s="383"/>
      <c r="D61" s="384"/>
      <c r="E61" s="385"/>
      <c r="F61" s="384"/>
      <c r="G61" s="384"/>
      <c r="H61" s="384"/>
      <c r="I61" s="384"/>
    </row>
    <row r="62" spans="1:13" ht="15" customHeight="1">
      <c r="A62" s="386" t="s">
        <v>206</v>
      </c>
      <c r="B62" s="378"/>
      <c r="C62" s="378"/>
      <c r="D62" s="378"/>
      <c r="E62" s="378"/>
      <c r="F62" s="378"/>
      <c r="G62" s="378"/>
      <c r="H62" s="378"/>
      <c r="I62" s="378"/>
    </row>
    <row r="63" spans="1:13">
      <c r="A63" s="253"/>
      <c r="B63" s="387"/>
      <c r="C63" s="387"/>
      <c r="D63" s="387"/>
      <c r="E63" s="388"/>
      <c r="F63" s="389"/>
      <c r="G63" s="253"/>
      <c r="H63" s="253"/>
      <c r="I63" s="253"/>
    </row>
    <row r="64" spans="1:13">
      <c r="A64" s="253"/>
      <c r="B64" s="387"/>
      <c r="C64" s="387"/>
      <c r="D64" s="387"/>
      <c r="E64" s="385"/>
      <c r="F64" s="384"/>
      <c r="G64" s="253"/>
      <c r="H64" s="253"/>
      <c r="I64" s="253"/>
    </row>
    <row r="65" spans="1:9">
      <c r="A65" s="253"/>
      <c r="B65" s="387"/>
      <c r="C65" s="387"/>
      <c r="D65" s="387"/>
      <c r="E65" s="385"/>
      <c r="F65" s="384"/>
      <c r="G65" s="253"/>
      <c r="H65" s="253"/>
      <c r="I65" s="253"/>
    </row>
    <row r="66" spans="1:9">
      <c r="A66" s="253"/>
      <c r="B66" s="387"/>
      <c r="C66" s="387"/>
      <c r="D66" s="387"/>
      <c r="E66" s="385"/>
      <c r="F66" s="384"/>
      <c r="G66" s="253"/>
      <c r="H66" s="253"/>
      <c r="I66" s="253"/>
    </row>
  </sheetData>
  <mergeCells count="1">
    <mergeCell ref="J8:M8"/>
  </mergeCells>
  <hyperlinks>
    <hyperlink ref="A1" location="Contents!A1" display="Go to Contents" xr:uid="{00000000-0004-0000-1000-000000000000}"/>
    <hyperlink ref="E14:H14" r:id="rId1" display="Encuesta de Hogares 2009" xr:uid="{00000000-0004-0000-1000-000001000000}"/>
    <hyperlink ref="E53:H53" r:id="rId2" location="page=accesspolicy&amp;tab=study-desc" display="Household Income and Expenditure Survey 2009-2010" xr:uid="{00000000-0004-0000-1000-000002000000}"/>
    <hyperlink ref="E11" r:id="rId3" xr:uid="{00000000-0004-0000-1000-000003000000}"/>
    <hyperlink ref="E14" r:id="rId4" xr:uid="{00000000-0004-0000-1000-000004000000}"/>
    <hyperlink ref="E15" r:id="rId5" xr:uid="{00000000-0004-0000-1000-000005000000}"/>
    <hyperlink ref="E18" r:id="rId6" xr:uid="{00000000-0004-0000-1000-000007000000}"/>
    <hyperlink ref="E23" r:id="rId7" display="Encuesta Nacional de Ingresos y Gastos de Los Hogares 2006-2007" xr:uid="{00000000-0004-0000-1000-000008000000}"/>
    <hyperlink ref="E24" r:id="rId8" display="Encuesta Nacional de Ingresos y Gastos de los Hogares Urbano y Rural, 2011-2012" xr:uid="{00000000-0004-0000-1000-000009000000}"/>
    <hyperlink ref="E29" r:id="rId9" xr:uid="{00000000-0004-0000-1000-00000B000000}"/>
    <hyperlink ref="E30" r:id="rId10" xr:uid="{00000000-0004-0000-1000-00000C000000}"/>
    <hyperlink ref="E33" r:id="rId11" xr:uid="{00000000-0004-0000-1000-00000D000000}"/>
    <hyperlink ref="E38" r:id="rId12" display="Encuesta Nacional de Ingreso y Gasto de los Hogares 2010" xr:uid="{00000000-0004-0000-1000-00000E000000}"/>
    <hyperlink ref="E43" r:id="rId13" display="Encuesta Nacional de Medición de Nivel de Vida 2009" xr:uid="{00000000-0004-0000-1000-00000F000000}"/>
    <hyperlink ref="E47" r:id="rId14" display="Encuesta Nacional de Hogares 2009" xr:uid="{00000000-0004-0000-1000-000010000000}"/>
    <hyperlink ref="E55" r:id="rId15" display="National Survey of Consumption and Household Living Standards 2010" xr:uid="{00000000-0004-0000-1000-000011000000}"/>
    <hyperlink ref="E58" r:id="rId16" xr:uid="{00000000-0004-0000-1000-000012000000}"/>
    <hyperlink ref="E59" r:id="rId17" xr:uid="{00000000-0004-0000-1000-000013000000}"/>
    <hyperlink ref="E28" r:id="rId18" xr:uid="{00000000-0004-0000-1000-000014000000}"/>
    <hyperlink ref="E35" r:id="rId19" xr:uid="{00000000-0004-0000-1000-000015000000}"/>
    <hyperlink ref="E52" r:id="rId20" xr:uid="{00000000-0004-0000-1000-000016000000}"/>
    <hyperlink ref="E51" r:id="rId21" xr:uid="{00000000-0004-0000-1000-000017000000}"/>
    <hyperlink ref="E53" r:id="rId22" location="page=accesspolicy&amp;tab=study-desc" xr:uid="{00000000-0004-0000-1000-000018000000}"/>
    <hyperlink ref="E46" r:id="rId23" display="Encuesta Permanente de Hogares" xr:uid="{00000000-0004-0000-1000-000019000000}"/>
    <hyperlink ref="E46:I46" r:id="rId24" location="collapse-3" display="Encuesta Permanente de Hogares" xr:uid="{00000000-0004-0000-1000-00001A000000}"/>
    <hyperlink ref="F46" r:id="rId25" display="http://www.dgeec.gov.py/v1/microdatos/index.php" xr:uid="{00000000-0004-0000-1000-00001B000000}"/>
    <hyperlink ref="G46" r:id="rId26" display="http://www.dgeec.gov.py/v1/microdatos/index.php" xr:uid="{00000000-0004-0000-1000-00001C000000}"/>
    <hyperlink ref="H46" r:id="rId27" display="http://www.dgeec.gov.py/v1/microdatos/index.php" xr:uid="{00000000-0004-0000-1000-00001D000000}"/>
    <hyperlink ref="I46" r:id="rId28" display="http://www.dgeec.gov.py/v1/microdatos/index.php" xr:uid="{00000000-0004-0000-1000-00001E000000}"/>
    <hyperlink ref="E21:I21" r:id="rId29" display="Encuesta Nacional de Hogares 2010" xr:uid="{00000000-0004-0000-1000-00001F000000}"/>
    <hyperlink ref="E54:I54" r:id="rId30" display="Household Budget Survey 2011-2012" xr:uid="{00000000-0004-0000-1000-000020000000}"/>
    <hyperlink ref="E39" r:id="rId31" display="Encuesta Nacional de Ingreso y Gasto de los Hogares 2012" xr:uid="{00000000-0004-0000-1000-000021000000}"/>
    <hyperlink ref="E40" r:id="rId32" display="Encuesta Nacional de Ingreso y Gasto de los Hogares 2014" xr:uid="{00000000-0004-0000-1000-000022000000}"/>
    <hyperlink ref="F40" r:id="rId33" display="http://www.beta.inegi.org.mx/proyectos/enchogares/regulares/enigh/nc/2014/default.html" xr:uid="{00000000-0004-0000-1000-000023000000}"/>
    <hyperlink ref="G40" r:id="rId34" display="http://www.beta.inegi.org.mx/proyectos/enchogares/regulares/enigh/nc/2014/default.html" xr:uid="{00000000-0004-0000-1000-000024000000}"/>
    <hyperlink ref="H40" r:id="rId35" display="http://www.beta.inegi.org.mx/proyectos/enchogares/regulares/enigh/nc/2014/default.html" xr:uid="{00000000-0004-0000-1000-000025000000}"/>
    <hyperlink ref="I40" r:id="rId36" display="http://www.beta.inegi.org.mx/proyectos/enchogares/regulares/enigh/nc/2014/default.html" xr:uid="{00000000-0004-0000-1000-000026000000}"/>
    <hyperlink ref="E17" r:id="rId37" xr:uid="{00000000-0004-0000-1000-000006000000}"/>
    <hyperlink ref="E19" r:id="rId38" xr:uid="{A21BFECC-9AED-014B-B95C-153C4E97EFCE}"/>
    <hyperlink ref="E26" r:id="rId39" xr:uid="{8299C001-29E5-184A-92CC-396D41C75F4A}"/>
    <hyperlink ref="E45" r:id="rId40" xr:uid="{C09ECED1-F265-5A4A-B50A-8FD84BD5049D}"/>
    <hyperlink ref="E48" r:id="rId41" xr:uid="{5A04A557-44EC-CC49-8180-AA3D9892DF4A}"/>
    <hyperlink ref="E56" r:id="rId42" xr:uid="{25F8E759-1F7D-FF4B-A7D4-6249193000D9}"/>
    <hyperlink ref="E10" r:id="rId43" xr:uid="{D899E2FA-4EB7-A44F-BF93-DC9C262B07A1}"/>
    <hyperlink ref="E22" r:id="rId44" xr:uid="{3EA79C68-A1F0-094F-A9C1-C057BF591082}"/>
    <hyperlink ref="E49" r:id="rId45" xr:uid="{3E8E0FA4-99BD-DD4C-9B0C-323227AF3ED0}"/>
    <hyperlink ref="E36" r:id="rId46" xr:uid="{66FEF89C-0E30-A040-8ECA-56E94660ED9F}"/>
  </hyperlinks>
  <pageMargins left="0.7" right="0.7" top="0.75" bottom="0.75" header="0.3" footer="0.3"/>
  <pageSetup orientation="portrait" r:id="rId47"/>
  <drawing r:id="rId4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Title</vt:lpstr>
      <vt:lpstr>Contents</vt:lpstr>
      <vt:lpstr>1. CEQ Methodology</vt:lpstr>
      <vt:lpstr>2. CEQ Core income concepts </vt:lpstr>
      <vt:lpstr>3. General information</vt:lpstr>
      <vt:lpstr>4.Taxes and transfers- ShareGDP</vt:lpstr>
      <vt:lpstr>5.Inequality - Gini coefficient</vt:lpstr>
      <vt:lpstr>6.Inequality - Theil index</vt:lpstr>
      <vt:lpstr>7.Inequality - 90-10 ratio</vt:lpstr>
      <vt:lpstr>8. Inequality - Absolute Gini</vt:lpstr>
      <vt:lpstr>9.Poverty - Headcount ratio P05</vt:lpstr>
      <vt:lpstr>10.Poverty -Headcount ratio P11</vt:lpstr>
      <vt:lpstr>11.Pov-Pov &amp; sq pov gap PDI P05</vt:lpstr>
      <vt:lpstr>12.Pov-Pov &amp; sq pov gap PDI P11</vt:lpstr>
      <vt:lpstr>13.Pov-Pov &amp; sq pov gap PGT P05</vt:lpstr>
      <vt:lpstr>14.Pov-Pov &amp; sq pov gap PGT P11</vt:lpstr>
      <vt:lpstr>15. Conc coeff</vt:lpstr>
      <vt:lpstr>16. Incidence by decile</vt:lpstr>
      <vt:lpstr>17. Incidence by inc cat P05</vt:lpstr>
      <vt:lpstr>18. Incidence by inc cat P11</vt:lpstr>
      <vt:lpstr>19. Conc shares by decile</vt:lpstr>
      <vt:lpstr>20. Conc shares by inc cat P05</vt:lpstr>
      <vt:lpstr>21. Conc shares by inc cat P11</vt:lpstr>
      <vt:lpstr>22. Income by deciles</vt:lpstr>
      <vt:lpstr>23. Distribution of income</vt:lpstr>
      <vt:lpstr>24. Marginal Contr</vt:lpstr>
      <vt:lpstr>25. References</vt:lpstr>
      <vt:lpstr>26. Source - CEQ MWBs</vt:lpstr>
      <vt:lpstr>27. Household surveys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Beenish Amjad</cp:lastModifiedBy>
  <dcterms:created xsi:type="dcterms:W3CDTF">2018-10-28T19:39:02Z</dcterms:created>
  <dcterms:modified xsi:type="dcterms:W3CDTF">2020-09-03T12:19:49Z</dcterms:modified>
</cp:coreProperties>
</file>